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slicers/slicer4.xml" ContentType="application/vnd.ms-excel.slicer+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Ex3.xml" ContentType="application/vnd.ms-office.chartex+xml"/>
  <Override PartName="/xl/charts/style8.xml" ContentType="application/vnd.ms-office.chartstyle+xml"/>
  <Override PartName="/xl/charts/colors8.xml" ContentType="application/vnd.ms-office.chartcolorstyle+xml"/>
  <Override PartName="/xl/charts/chart6.xml" ContentType="application/vnd.openxmlformats-officedocument.drawingml.chart+xml"/>
  <Override PartName="/xl/charts/style9.xml" ContentType="application/vnd.ms-office.chartstyle+xml"/>
  <Override PartName="/xl/charts/colors9.xml" ContentType="application/vnd.ms-office.chartcolorstyle+xml"/>
  <Override PartName="/xl/charts/chart7.xml" ContentType="application/vnd.openxmlformats-officedocument.drawingml.chart+xml"/>
  <Override PartName="/xl/charts/style10.xml" ContentType="application/vnd.ms-office.chartstyle+xml"/>
  <Override PartName="/xl/charts/colors10.xml" ContentType="application/vnd.ms-office.chartcolorstyle+xml"/>
  <Override PartName="/xl/charts/chartEx4.xml" ContentType="application/vnd.ms-office.chartex+xml"/>
  <Override PartName="/xl/charts/style11.xml" ContentType="application/vnd.ms-office.chartstyle+xml"/>
  <Override PartName="/xl/charts/colors11.xml" ContentType="application/vnd.ms-office.chartcolorstyle+xml"/>
  <Override PartName="/xl/charts/chart8.xml" ContentType="application/vnd.openxmlformats-officedocument.drawingml.chart+xml"/>
  <Override PartName="/xl/charts/style12.xml" ContentType="application/vnd.ms-office.chartstyle+xml"/>
  <Override PartName="/xl/charts/colors12.xml" ContentType="application/vnd.ms-office.chartcolorstyle+xml"/>
  <Override PartName="/xl/charts/chart9.xml" ContentType="application/vnd.openxmlformats-officedocument.drawingml.chart+xml"/>
  <Override PartName="/xl/charts/style13.xml" ContentType="application/vnd.ms-office.chartstyle+xml"/>
  <Override PartName="/xl/charts/colors1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28"/>
  <workbookPr codeName="ThisWorkbook" hidePivotFieldList="1"/>
  <mc:AlternateContent xmlns:mc="http://schemas.openxmlformats.org/markup-compatibility/2006">
    <mc:Choice Requires="x15">
      <x15ac:absPath xmlns:x15ac="http://schemas.microsoft.com/office/spreadsheetml/2010/11/ac" url="/Users/sameerbhatia/Desktop/"/>
    </mc:Choice>
  </mc:AlternateContent>
  <xr:revisionPtr revIDLastSave="0" documentId="13_ncr:1_{4DD7641F-161E-7A46-BC7B-7B3947E2B6A7}" xr6:coauthVersionLast="47" xr6:coauthVersionMax="47" xr10:uidLastSave="{00000000-0000-0000-0000-000000000000}"/>
  <bookViews>
    <workbookView xWindow="0" yWindow="0" windowWidth="28800" windowHeight="18000" activeTab="7" xr2:uid="{00000000-000D-0000-FFFF-FFFF00000000}"/>
  </bookViews>
  <sheets>
    <sheet name="Database" sheetId="1" r:id="rId1"/>
    <sheet name="Monthly_Sales" sheetId="2" r:id="rId2"/>
    <sheet name="Sales_By_State" sheetId="3" r:id="rId3"/>
    <sheet name="Profit_vs_years" sheetId="4" r:id="rId4"/>
    <sheet name="Sales_By_Category" sheetId="5" r:id="rId5"/>
    <sheet name="cc" sheetId="12" r:id="rId6"/>
    <sheet name="Top_6_Profit_Making_Customers" sheetId="8" r:id="rId7"/>
    <sheet name="Dashboard" sheetId="9" r:id="rId8"/>
  </sheets>
  <definedNames>
    <definedName name="_xlnm._FilterDatabase" localSheetId="0" hidden="1">Database!$A$1:$K$9995</definedName>
    <definedName name="_xlchart.v2.4" hidden="1">Sales_By_Category!$D$4:$D$20</definedName>
    <definedName name="_xlchart.v2.5" hidden="1">Sales_By_Category!$E$4:$E$20</definedName>
    <definedName name="_xlchart.v2.6" hidden="1">Sales_By_Category!$D$4:$D$20</definedName>
    <definedName name="_xlchart.v2.7" hidden="1">Sales_By_Category!$E$4:$E$20</definedName>
    <definedName name="_xlchart.v5.0" hidden="1">Sales_By_State!$D$2</definedName>
    <definedName name="_xlchart.v5.1" hidden="1">Sales_By_State!$D$3:$D$51</definedName>
    <definedName name="_xlchart.v5.10" hidden="1">Sales_By_State!$E$2</definedName>
    <definedName name="_xlchart.v5.11" hidden="1">Sales_By_State!$E$3:$E$51</definedName>
    <definedName name="_xlchart.v5.2" hidden="1">Sales_By_State!$E$2</definedName>
    <definedName name="_xlchart.v5.3" hidden="1">Sales_By_State!$E$3:$E$51</definedName>
    <definedName name="_xlchart.v5.8" hidden="1">Sales_By_State!$D$2</definedName>
    <definedName name="_xlchart.v5.9" hidden="1">Sales_By_State!$D$3:$D$51</definedName>
    <definedName name="Slicer_Category">#N/A</definedName>
    <definedName name="Slicer_Year">#N/A</definedName>
    <definedName name="Slicer_Year1">#N/A</definedName>
  </definedNames>
  <calcPr calcId="191029"/>
  <pivotCaches>
    <pivotCache cacheId="1" r:id="rId9"/>
    <pivotCache cacheId="2"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calcChain.xml><?xml version="1.0" encoding="utf-8"?>
<calcChain xmlns="http://schemas.openxmlformats.org/spreadsheetml/2006/main">
  <c r="A1" i="12" l="1"/>
  <c r="A2" i="12"/>
  <c r="A3" i="12"/>
  <c r="A4" i="12"/>
  <c r="A5" i="12"/>
  <c r="A6" i="12"/>
  <c r="A7" i="12"/>
  <c r="A8" i="12"/>
  <c r="A9" i="12"/>
  <c r="A10" i="12"/>
  <c r="A11" i="12"/>
  <c r="A12" i="12"/>
  <c r="A13" i="12"/>
  <c r="A14" i="12"/>
  <c r="A15" i="12"/>
  <c r="A16" i="12"/>
  <c r="A17" i="12"/>
  <c r="A18" i="12"/>
  <c r="A19" i="12"/>
  <c r="A20" i="12"/>
  <c r="A21" i="12"/>
  <c r="A22" i="12"/>
  <c r="A23" i="12"/>
  <c r="A24" i="12"/>
  <c r="A25" i="12"/>
  <c r="A26" i="12"/>
  <c r="A27" i="12"/>
  <c r="A28" i="12"/>
  <c r="A29" i="12"/>
  <c r="A30" i="12"/>
  <c r="A31" i="12"/>
  <c r="A32" i="12"/>
  <c r="A33" i="12"/>
  <c r="A34" i="12"/>
  <c r="A35" i="12"/>
  <c r="A36" i="12"/>
  <c r="A37" i="12"/>
  <c r="A38" i="12"/>
  <c r="A39" i="12"/>
  <c r="A40" i="12"/>
  <c r="A41" i="12"/>
  <c r="A42" i="12"/>
  <c r="A43" i="12"/>
  <c r="A44" i="12"/>
  <c r="A45" i="12"/>
  <c r="A46" i="12"/>
  <c r="A47" i="12"/>
  <c r="A48" i="12"/>
  <c r="A49" i="12"/>
  <c r="A50" i="12"/>
  <c r="A51" i="12"/>
  <c r="A52" i="12"/>
  <c r="A53" i="12"/>
  <c r="A54" i="12"/>
  <c r="A55" i="12"/>
  <c r="A56" i="12"/>
  <c r="A57" i="12"/>
  <c r="A58" i="12"/>
  <c r="A59" i="12"/>
  <c r="A60" i="12"/>
  <c r="A61" i="12"/>
  <c r="A62" i="12"/>
  <c r="A63" i="12"/>
  <c r="A64" i="12"/>
  <c r="A65" i="12"/>
  <c r="A66" i="12"/>
  <c r="A67" i="12"/>
  <c r="A68" i="12"/>
  <c r="A69" i="12"/>
  <c r="A70" i="12"/>
  <c r="A71" i="12"/>
  <c r="A72" i="12"/>
  <c r="A73" i="12"/>
  <c r="A74" i="12"/>
  <c r="A75" i="12"/>
  <c r="A76" i="12"/>
  <c r="A77" i="12"/>
  <c r="A78" i="12"/>
  <c r="A79" i="12"/>
  <c r="A80" i="12"/>
  <c r="A81" i="12"/>
  <c r="A82" i="12"/>
  <c r="A83" i="12"/>
  <c r="A84" i="12"/>
  <c r="A85" i="12"/>
  <c r="A86" i="12"/>
  <c r="A87" i="12"/>
  <c r="A88" i="12"/>
  <c r="A89" i="12"/>
  <c r="A90" i="12"/>
  <c r="A91" i="12"/>
  <c r="A92" i="12"/>
  <c r="A93" i="12"/>
  <c r="A94" i="12"/>
  <c r="A95" i="12"/>
  <c r="A96" i="12"/>
  <c r="A97" i="12"/>
  <c r="A98" i="12"/>
  <c r="A99" i="12"/>
  <c r="A100" i="12"/>
  <c r="A101" i="12"/>
  <c r="A102" i="12"/>
  <c r="A103" i="12"/>
  <c r="A104" i="12"/>
  <c r="A105" i="12"/>
  <c r="A106" i="12"/>
  <c r="A107" i="12"/>
  <c r="A108" i="12"/>
  <c r="A109" i="12"/>
  <c r="A110" i="12"/>
  <c r="A111" i="12"/>
  <c r="A112" i="12"/>
  <c r="A113" i="12"/>
  <c r="A114" i="12"/>
  <c r="A115" i="12"/>
  <c r="A116" i="12"/>
  <c r="A117" i="12"/>
  <c r="A118" i="12"/>
  <c r="A119" i="12"/>
  <c r="A120" i="12"/>
  <c r="A121" i="12"/>
  <c r="A122" i="12"/>
  <c r="A123" i="12"/>
  <c r="A124" i="12"/>
  <c r="A125" i="12"/>
  <c r="A126" i="12"/>
  <c r="A127" i="12"/>
  <c r="A128" i="12"/>
  <c r="A129" i="12"/>
  <c r="A130" i="12"/>
  <c r="A131" i="12"/>
  <c r="A132" i="12"/>
  <c r="A133" i="12"/>
  <c r="A134" i="12"/>
  <c r="A135" i="12"/>
  <c r="A136" i="12"/>
  <c r="A137" i="12"/>
  <c r="A138" i="12"/>
  <c r="A139" i="12"/>
  <c r="A140" i="12"/>
  <c r="A141" i="12"/>
  <c r="A142" i="12"/>
  <c r="A143" i="12"/>
  <c r="A144" i="12"/>
  <c r="A145" i="12"/>
  <c r="A146" i="12"/>
  <c r="A147" i="12"/>
  <c r="A148" i="12"/>
  <c r="A149" i="12"/>
  <c r="A150" i="12"/>
  <c r="A151" i="12"/>
  <c r="A152" i="12"/>
  <c r="A153" i="12"/>
  <c r="A154" i="12"/>
  <c r="A155" i="12"/>
  <c r="A156" i="12"/>
  <c r="A157" i="12"/>
  <c r="A158" i="12"/>
  <c r="A159" i="12"/>
  <c r="A160" i="12"/>
  <c r="A161" i="12"/>
  <c r="A162" i="12"/>
  <c r="A163" i="12"/>
  <c r="A164" i="12"/>
  <c r="A165" i="12"/>
  <c r="A166" i="12"/>
  <c r="A167" i="12"/>
  <c r="A168" i="12"/>
  <c r="A169" i="12"/>
  <c r="A170" i="12"/>
  <c r="A171" i="12"/>
  <c r="A172" i="12"/>
  <c r="A173" i="12"/>
  <c r="A174" i="12"/>
  <c r="A175" i="12"/>
  <c r="A176" i="12"/>
  <c r="A177" i="12"/>
  <c r="A178" i="12"/>
  <c r="A179" i="12"/>
  <c r="A180" i="12"/>
  <c r="A181" i="12"/>
  <c r="A182" i="12"/>
  <c r="A183" i="12"/>
  <c r="A184" i="12"/>
  <c r="A185" i="12"/>
  <c r="A186" i="12"/>
  <c r="A187" i="12"/>
  <c r="A188" i="12"/>
  <c r="A189" i="12"/>
  <c r="A190" i="12"/>
  <c r="A191" i="12"/>
  <c r="A192" i="12"/>
  <c r="A193" i="12"/>
  <c r="A194" i="12"/>
  <c r="A195" i="12"/>
  <c r="A196" i="12"/>
  <c r="A197" i="12"/>
  <c r="A198" i="12"/>
  <c r="A199" i="12"/>
  <c r="A200" i="12"/>
  <c r="A201" i="12"/>
  <c r="A202" i="12"/>
  <c r="A203" i="12"/>
  <c r="A204" i="12"/>
  <c r="A205" i="12"/>
  <c r="A206" i="12"/>
  <c r="A207" i="12"/>
  <c r="A208" i="12"/>
  <c r="A209" i="12"/>
  <c r="A210" i="12"/>
  <c r="A211" i="12"/>
  <c r="A212" i="12"/>
  <c r="A213" i="12"/>
  <c r="A214" i="12"/>
  <c r="A215" i="12"/>
  <c r="A216" i="12"/>
  <c r="A217" i="12"/>
  <c r="A218" i="12"/>
  <c r="A219" i="12"/>
  <c r="A220" i="12"/>
  <c r="A221" i="12"/>
  <c r="A222" i="12"/>
  <c r="A223" i="12"/>
  <c r="A224" i="12"/>
  <c r="A225" i="12"/>
  <c r="A226" i="12"/>
  <c r="A227" i="12"/>
  <c r="A228" i="12"/>
  <c r="A229" i="12"/>
  <c r="A230" i="12"/>
  <c r="A231" i="12"/>
  <c r="A232" i="12"/>
  <c r="A233" i="12"/>
  <c r="A234" i="12"/>
  <c r="A235" i="12"/>
  <c r="A236" i="12"/>
  <c r="A237" i="12"/>
  <c r="A238" i="12"/>
  <c r="A239" i="12"/>
  <c r="A240" i="12"/>
  <c r="A241" i="12"/>
  <c r="A242" i="12"/>
  <c r="A243" i="12"/>
  <c r="A244" i="12"/>
  <c r="A245" i="12"/>
  <c r="A246" i="12"/>
  <c r="A247" i="12"/>
  <c r="A248" i="12"/>
  <c r="A249" i="12"/>
  <c r="A250" i="12"/>
  <c r="A251" i="12"/>
  <c r="A252" i="12"/>
  <c r="A253" i="12"/>
  <c r="A254" i="12"/>
  <c r="A255" i="12"/>
  <c r="A256" i="12"/>
  <c r="A257" i="12"/>
  <c r="A258" i="12"/>
  <c r="A259" i="12"/>
  <c r="A260" i="12"/>
  <c r="A261" i="12"/>
  <c r="A262" i="12"/>
  <c r="A263" i="12"/>
  <c r="A264" i="12"/>
  <c r="A265" i="12"/>
  <c r="A266" i="12"/>
  <c r="A267" i="12"/>
  <c r="A268" i="12"/>
  <c r="A269" i="12"/>
  <c r="A270" i="12"/>
  <c r="A271" i="12"/>
  <c r="A272" i="12"/>
  <c r="A273" i="12"/>
  <c r="A274" i="12"/>
  <c r="A275" i="12"/>
  <c r="A276" i="12"/>
  <c r="A277" i="12"/>
  <c r="A278" i="12"/>
  <c r="A279" i="12"/>
  <c r="A280" i="12"/>
  <c r="A281" i="12"/>
  <c r="A282" i="12"/>
  <c r="A283" i="12"/>
  <c r="A284" i="12"/>
  <c r="A285" i="12"/>
  <c r="A286" i="12"/>
  <c r="A287" i="12"/>
  <c r="A288" i="12"/>
  <c r="A289" i="12"/>
  <c r="A290" i="12"/>
  <c r="A291" i="12"/>
  <c r="A292" i="12"/>
  <c r="A293" i="12"/>
  <c r="A294" i="12"/>
  <c r="A295" i="12"/>
  <c r="A296" i="12"/>
  <c r="A297" i="12"/>
  <c r="A298" i="12"/>
  <c r="A299" i="12"/>
  <c r="A300" i="12"/>
  <c r="A301" i="12"/>
  <c r="A302" i="12"/>
  <c r="A303" i="12"/>
  <c r="A304" i="12"/>
  <c r="A305" i="12"/>
  <c r="A306" i="12"/>
  <c r="A307" i="12"/>
  <c r="A308" i="12"/>
  <c r="A309" i="12"/>
  <c r="A310" i="12"/>
  <c r="A311" i="12"/>
  <c r="A312" i="12"/>
  <c r="A313" i="12"/>
  <c r="A314" i="12"/>
  <c r="A315" i="12"/>
  <c r="A316" i="12"/>
  <c r="A317" i="12"/>
  <c r="A318" i="12"/>
  <c r="A319" i="12"/>
  <c r="A320" i="12"/>
  <c r="A321" i="12"/>
  <c r="A322" i="12"/>
  <c r="A323" i="12"/>
  <c r="A324" i="12"/>
  <c r="A325" i="12"/>
  <c r="A326" i="12"/>
  <c r="A327" i="12"/>
  <c r="A328" i="12"/>
  <c r="A329" i="12"/>
  <c r="A330" i="12"/>
  <c r="A331" i="12"/>
  <c r="A332" i="12"/>
  <c r="A333" i="12"/>
  <c r="A334" i="12"/>
  <c r="A335" i="12"/>
  <c r="A336" i="12"/>
  <c r="A337" i="12"/>
  <c r="A338" i="12"/>
  <c r="A339" i="12"/>
  <c r="A340" i="12"/>
  <c r="A341" i="12"/>
  <c r="A342" i="12"/>
  <c r="A343" i="12"/>
  <c r="A344" i="12"/>
  <c r="A345" i="12"/>
  <c r="A346" i="12"/>
  <c r="A347" i="12"/>
  <c r="A348" i="12"/>
  <c r="A349" i="12"/>
  <c r="A350" i="12"/>
  <c r="A351" i="12"/>
  <c r="A352" i="12"/>
  <c r="A353" i="12"/>
  <c r="A354" i="12"/>
  <c r="A355" i="12"/>
  <c r="A356" i="12"/>
  <c r="A357" i="12"/>
  <c r="A358" i="12"/>
  <c r="A359" i="12"/>
  <c r="A360" i="12"/>
  <c r="A361" i="12"/>
  <c r="A362" i="12"/>
  <c r="A363" i="12"/>
  <c r="A364" i="12"/>
  <c r="A365" i="12"/>
  <c r="A366" i="12"/>
  <c r="A367" i="12"/>
  <c r="A368" i="12"/>
  <c r="A369" i="12"/>
  <c r="A370" i="12"/>
  <c r="A371" i="12"/>
  <c r="A372" i="12"/>
  <c r="A373" i="12"/>
  <c r="A374" i="12"/>
  <c r="A375" i="12"/>
  <c r="A376" i="12"/>
  <c r="A377" i="12"/>
  <c r="A378" i="12"/>
  <c r="A379" i="12"/>
  <c r="A380" i="12"/>
  <c r="A381" i="12"/>
  <c r="A382" i="12"/>
  <c r="A383" i="12"/>
  <c r="A384" i="12"/>
  <c r="A385" i="12"/>
  <c r="A386" i="12"/>
  <c r="A387" i="12"/>
  <c r="A388" i="12"/>
  <c r="A389" i="12"/>
  <c r="A390" i="12"/>
  <c r="A391" i="12"/>
  <c r="A392" i="12"/>
  <c r="A393" i="12"/>
  <c r="A394" i="12"/>
  <c r="A395" i="12"/>
  <c r="A396" i="12"/>
  <c r="A397" i="12"/>
  <c r="A398" i="12"/>
  <c r="A399" i="12"/>
  <c r="A400" i="12"/>
  <c r="A401" i="12"/>
  <c r="A402" i="12"/>
  <c r="A403" i="12"/>
  <c r="A404" i="12"/>
  <c r="A405" i="12"/>
  <c r="A406" i="12"/>
  <c r="A407" i="12"/>
  <c r="A408" i="12"/>
  <c r="A409" i="12"/>
  <c r="A410" i="12"/>
  <c r="A411" i="12"/>
  <c r="A412" i="12"/>
  <c r="A413" i="12"/>
  <c r="A414" i="12"/>
  <c r="A415" i="12"/>
  <c r="A416" i="12"/>
  <c r="A417" i="12"/>
  <c r="A418" i="12"/>
  <c r="A419" i="12"/>
  <c r="A420" i="12"/>
  <c r="A421" i="12"/>
  <c r="A422" i="12"/>
  <c r="A423" i="12"/>
  <c r="A424" i="12"/>
  <c r="A425" i="12"/>
  <c r="A426" i="12"/>
  <c r="A427" i="12"/>
  <c r="A428" i="12"/>
  <c r="A429" i="12"/>
  <c r="A430" i="12"/>
  <c r="A431" i="12"/>
  <c r="A432" i="12"/>
  <c r="A433" i="12"/>
  <c r="A434" i="12"/>
  <c r="A435" i="12"/>
  <c r="A436" i="12"/>
  <c r="A437" i="12"/>
  <c r="A438" i="12"/>
  <c r="A439" i="12"/>
  <c r="A440" i="12"/>
  <c r="A441" i="12"/>
  <c r="A442" i="12"/>
  <c r="A443" i="12"/>
  <c r="A444" i="12"/>
  <c r="A445" i="12"/>
  <c r="A446" i="12"/>
  <c r="A447" i="12"/>
  <c r="A448" i="12"/>
  <c r="A449" i="12"/>
  <c r="A450" i="12"/>
  <c r="A451" i="12"/>
  <c r="A452" i="12"/>
  <c r="A453" i="12"/>
  <c r="A454" i="12"/>
  <c r="A455" i="12"/>
  <c r="A456" i="12"/>
  <c r="A457" i="12"/>
  <c r="A458" i="12"/>
  <c r="A459" i="12"/>
  <c r="A460" i="12"/>
  <c r="A461" i="12"/>
  <c r="A462" i="12"/>
  <c r="A463" i="12"/>
  <c r="A464" i="12"/>
  <c r="A465" i="12"/>
  <c r="A466" i="12"/>
  <c r="A467" i="12"/>
  <c r="A468" i="12"/>
  <c r="A469" i="12"/>
  <c r="A470" i="12"/>
  <c r="A471" i="12"/>
  <c r="A472" i="12"/>
  <c r="A473" i="12"/>
  <c r="A474" i="12"/>
  <c r="A475" i="12"/>
  <c r="A476" i="12"/>
  <c r="A477" i="12"/>
  <c r="A478" i="12"/>
  <c r="A479" i="12"/>
  <c r="A480" i="12"/>
  <c r="A481" i="12"/>
  <c r="A482" i="12"/>
  <c r="A483" i="12"/>
  <c r="A484" i="12"/>
  <c r="A485" i="12"/>
  <c r="A486" i="12"/>
  <c r="A487" i="12"/>
  <c r="A488" i="12"/>
  <c r="A489" i="12"/>
  <c r="A490" i="12"/>
  <c r="A491" i="12"/>
  <c r="A492" i="12"/>
  <c r="A493" i="12"/>
  <c r="A494" i="12"/>
  <c r="A495" i="12"/>
  <c r="A496" i="12"/>
  <c r="A497" i="12"/>
  <c r="A498" i="12"/>
  <c r="A499" i="12"/>
  <c r="A500" i="12"/>
  <c r="A501" i="12"/>
  <c r="A502" i="12"/>
  <c r="A503" i="12"/>
  <c r="A504" i="12"/>
  <c r="A505" i="12"/>
  <c r="A506" i="12"/>
  <c r="A507" i="12"/>
  <c r="A508" i="12"/>
  <c r="A509" i="12"/>
  <c r="A510" i="12"/>
  <c r="A511" i="12"/>
  <c r="A512" i="12"/>
  <c r="A513" i="12"/>
  <c r="A514" i="12"/>
  <c r="A515" i="12"/>
  <c r="A516" i="12"/>
  <c r="A517" i="12"/>
  <c r="A518" i="12"/>
  <c r="A519" i="12"/>
  <c r="A520" i="12"/>
  <c r="A521" i="12"/>
  <c r="A522" i="12"/>
  <c r="A523" i="12"/>
  <c r="A524" i="12"/>
  <c r="A525" i="12"/>
  <c r="A526" i="12"/>
  <c r="A527" i="12"/>
  <c r="A528" i="12"/>
  <c r="A529" i="12"/>
  <c r="A530" i="12"/>
  <c r="A531" i="12"/>
  <c r="A532" i="12"/>
  <c r="A533" i="12"/>
  <c r="A534" i="12"/>
  <c r="A535" i="12"/>
  <c r="A536" i="12"/>
  <c r="A537" i="12"/>
  <c r="A538" i="12"/>
  <c r="A539" i="12"/>
  <c r="A540" i="12"/>
  <c r="A541" i="12"/>
  <c r="A542" i="12"/>
  <c r="A543" i="12"/>
  <c r="A544" i="12"/>
  <c r="A545" i="12"/>
  <c r="A546" i="12"/>
  <c r="A547" i="12"/>
  <c r="A548" i="12"/>
  <c r="A549" i="12"/>
  <c r="A550" i="12"/>
  <c r="A551" i="12"/>
  <c r="A552" i="12"/>
  <c r="A553" i="12"/>
  <c r="A554" i="12"/>
  <c r="A555" i="12"/>
  <c r="A556" i="12"/>
  <c r="A557" i="12"/>
  <c r="A558" i="12"/>
  <c r="A559" i="12"/>
  <c r="A560" i="12"/>
  <c r="A561" i="12"/>
  <c r="A562" i="12"/>
  <c r="A563" i="12"/>
  <c r="A564" i="12"/>
  <c r="A565" i="12"/>
  <c r="A566" i="12"/>
  <c r="A567" i="12"/>
  <c r="A568" i="12"/>
  <c r="A569" i="12"/>
  <c r="A570" i="12"/>
  <c r="A571" i="12"/>
  <c r="A572" i="12"/>
  <c r="A573" i="12"/>
  <c r="A574" i="12"/>
  <c r="A575" i="12"/>
  <c r="A576" i="12"/>
  <c r="A577" i="12"/>
  <c r="A578" i="12"/>
  <c r="A579" i="12"/>
  <c r="A580" i="12"/>
  <c r="A581" i="12"/>
  <c r="A582" i="12"/>
  <c r="A583" i="12"/>
  <c r="A584" i="12"/>
  <c r="A585" i="12"/>
  <c r="A586" i="12"/>
  <c r="A587" i="12"/>
  <c r="A588" i="12"/>
  <c r="A589" i="12"/>
  <c r="A590" i="12"/>
  <c r="A591" i="12"/>
  <c r="A592" i="12"/>
  <c r="A593" i="12"/>
  <c r="A594" i="12"/>
  <c r="A595" i="12"/>
  <c r="A596" i="12"/>
  <c r="A597" i="12"/>
  <c r="A598" i="12"/>
  <c r="A599" i="12"/>
  <c r="A600" i="12"/>
  <c r="A601" i="12"/>
  <c r="A602" i="12"/>
  <c r="A603" i="12"/>
  <c r="A604" i="12"/>
  <c r="A605" i="12"/>
  <c r="A606" i="12"/>
  <c r="A607" i="12"/>
  <c r="A608" i="12"/>
  <c r="A609" i="12"/>
  <c r="A610" i="12"/>
  <c r="A611" i="12"/>
  <c r="A612" i="12"/>
  <c r="A613" i="12"/>
  <c r="A614" i="12"/>
  <c r="A615" i="12"/>
  <c r="A616" i="12"/>
  <c r="A617" i="12"/>
  <c r="A618" i="12"/>
  <c r="A619" i="12"/>
  <c r="A620" i="12"/>
  <c r="A621" i="12"/>
  <c r="A622" i="12"/>
  <c r="A623" i="12"/>
  <c r="A624" i="12"/>
  <c r="A625" i="12"/>
  <c r="A626" i="12"/>
  <c r="A627" i="12"/>
  <c r="A628" i="12"/>
  <c r="A629" i="12"/>
  <c r="A630" i="12"/>
  <c r="A631" i="12"/>
  <c r="A632" i="12"/>
  <c r="A633" i="12"/>
  <c r="A634" i="12"/>
  <c r="A635" i="12"/>
  <c r="A636" i="12"/>
  <c r="A637" i="12"/>
  <c r="A638" i="12"/>
  <c r="A639" i="12"/>
  <c r="A640" i="12"/>
  <c r="A641" i="12"/>
  <c r="A642" i="12"/>
  <c r="A643" i="12"/>
  <c r="A644" i="12"/>
  <c r="A645" i="12"/>
  <c r="A646" i="12"/>
  <c r="A647" i="12"/>
  <c r="A648" i="12"/>
  <c r="A649" i="12"/>
  <c r="A650" i="12"/>
  <c r="A651" i="12"/>
  <c r="A652" i="12"/>
  <c r="A653" i="12"/>
  <c r="A654" i="12"/>
  <c r="A655" i="12"/>
  <c r="A656" i="12"/>
  <c r="A657" i="12"/>
  <c r="A658" i="12"/>
  <c r="A659" i="12"/>
  <c r="A660" i="12"/>
  <c r="A661" i="12"/>
  <c r="A662" i="12"/>
  <c r="A663" i="12"/>
  <c r="A664" i="12"/>
  <c r="A665" i="12"/>
  <c r="A666" i="12"/>
  <c r="A667" i="12"/>
  <c r="A668" i="12"/>
  <c r="A669" i="12"/>
  <c r="A670" i="12"/>
  <c r="A671" i="12"/>
  <c r="A672" i="12"/>
  <c r="A673" i="12"/>
  <c r="A674" i="12"/>
  <c r="A675" i="12"/>
  <c r="A676" i="12"/>
  <c r="A677" i="12"/>
  <c r="A678" i="12"/>
  <c r="A679" i="12"/>
  <c r="A680" i="12"/>
  <c r="A681" i="12"/>
  <c r="A682" i="12"/>
  <c r="A683" i="12"/>
  <c r="A684" i="12"/>
  <c r="A685" i="12"/>
  <c r="A686" i="12"/>
  <c r="A687" i="12"/>
  <c r="A688" i="12"/>
  <c r="A689" i="12"/>
  <c r="A690" i="12"/>
  <c r="A691" i="12"/>
  <c r="A692" i="12"/>
  <c r="A693" i="12"/>
  <c r="A694" i="12"/>
  <c r="A695" i="12"/>
  <c r="A696" i="12"/>
  <c r="A697" i="12"/>
  <c r="A698" i="12"/>
  <c r="A699" i="12"/>
  <c r="A700" i="12"/>
  <c r="A701" i="12"/>
  <c r="A702" i="12"/>
  <c r="A703" i="12"/>
  <c r="A704" i="12"/>
  <c r="A705" i="12"/>
  <c r="A706" i="12"/>
  <c r="A707" i="12"/>
  <c r="A708" i="12"/>
  <c r="A709" i="12"/>
  <c r="A710" i="12"/>
  <c r="A711" i="12"/>
  <c r="A712" i="12"/>
  <c r="A713" i="12"/>
  <c r="A714" i="12"/>
  <c r="A715" i="12"/>
  <c r="A716" i="12"/>
  <c r="A717" i="12"/>
  <c r="A718" i="12"/>
  <c r="A719" i="12"/>
  <c r="A720" i="12"/>
  <c r="A721" i="12"/>
  <c r="A722" i="12"/>
  <c r="A723" i="12"/>
  <c r="A724" i="12"/>
  <c r="A725" i="12"/>
  <c r="A726" i="12"/>
  <c r="A727" i="12"/>
  <c r="A728" i="12"/>
  <c r="A729" i="12"/>
  <c r="A730" i="12"/>
  <c r="A731" i="12"/>
  <c r="A732" i="12"/>
  <c r="A733" i="12"/>
  <c r="A734" i="12"/>
  <c r="A735" i="12"/>
  <c r="A736" i="12"/>
  <c r="A737" i="12"/>
  <c r="A738" i="12"/>
  <c r="A739" i="12"/>
  <c r="A740" i="12"/>
  <c r="A741" i="12"/>
  <c r="A742" i="12"/>
  <c r="A743" i="12"/>
  <c r="A744" i="12"/>
  <c r="A745" i="12"/>
  <c r="A746" i="12"/>
  <c r="A747" i="12"/>
  <c r="A748" i="12"/>
  <c r="A749" i="12"/>
  <c r="A750" i="12"/>
  <c r="A751" i="12"/>
  <c r="A752" i="12"/>
  <c r="A753" i="12"/>
  <c r="A754" i="12"/>
  <c r="A755" i="12"/>
  <c r="A756" i="12"/>
  <c r="A757" i="12"/>
  <c r="A758" i="12"/>
  <c r="A759" i="12"/>
  <c r="A760" i="12"/>
  <c r="A761" i="12"/>
  <c r="A762" i="12"/>
  <c r="A763" i="12"/>
  <c r="A764" i="12"/>
  <c r="A765" i="12"/>
  <c r="A766" i="12"/>
  <c r="A767" i="12"/>
  <c r="A768" i="12"/>
  <c r="A769" i="12"/>
  <c r="A770" i="12"/>
  <c r="A771" i="12"/>
  <c r="A772" i="12"/>
  <c r="A773" i="12"/>
  <c r="A774" i="12"/>
  <c r="A775" i="12"/>
  <c r="A776" i="12"/>
  <c r="A777" i="12"/>
  <c r="A778" i="12"/>
  <c r="A779" i="12"/>
  <c r="A780" i="12"/>
  <c r="A781" i="12"/>
  <c r="A782" i="12"/>
  <c r="A783" i="12"/>
  <c r="A784" i="12"/>
  <c r="A785" i="12"/>
  <c r="A786" i="12"/>
  <c r="A787" i="12"/>
  <c r="A788" i="12"/>
  <c r="A789" i="12"/>
  <c r="A790" i="12"/>
  <c r="A791" i="12"/>
  <c r="A792" i="12"/>
  <c r="A793" i="12"/>
  <c r="A794" i="12"/>
  <c r="A795" i="12"/>
  <c r="A796" i="12"/>
  <c r="A797" i="12"/>
  <c r="A798" i="12"/>
  <c r="A799" i="12"/>
  <c r="A800" i="12"/>
  <c r="A801" i="12"/>
  <c r="A802" i="12"/>
  <c r="A803" i="12"/>
  <c r="A804" i="12"/>
  <c r="A805" i="12"/>
  <c r="A806" i="12"/>
  <c r="A807" i="12"/>
  <c r="A808" i="12"/>
  <c r="A809" i="12"/>
  <c r="A810" i="12"/>
  <c r="A811" i="12"/>
  <c r="A812" i="12"/>
  <c r="A813" i="12"/>
  <c r="A814" i="12"/>
  <c r="A815" i="12"/>
  <c r="A816" i="12"/>
  <c r="A817" i="12"/>
  <c r="A818" i="12"/>
  <c r="A819" i="12"/>
  <c r="A820" i="12"/>
  <c r="A821" i="12"/>
  <c r="A822" i="12"/>
  <c r="A823" i="12"/>
  <c r="A824" i="12"/>
  <c r="A825" i="12"/>
  <c r="A826" i="12"/>
  <c r="A827" i="12"/>
  <c r="A828" i="12"/>
  <c r="A829" i="12"/>
  <c r="A830" i="12"/>
  <c r="A831" i="12"/>
  <c r="A832" i="12"/>
  <c r="A833" i="12"/>
  <c r="A834" i="12"/>
  <c r="A835" i="12"/>
  <c r="A836" i="12"/>
  <c r="A837" i="12"/>
  <c r="A838" i="12"/>
  <c r="A839" i="12"/>
  <c r="A840" i="12"/>
  <c r="A841" i="12"/>
  <c r="A842" i="12"/>
  <c r="A843" i="12"/>
  <c r="A844" i="12"/>
  <c r="A845" i="12"/>
  <c r="A846" i="12"/>
  <c r="A847" i="12"/>
  <c r="A848" i="12"/>
  <c r="A849" i="12"/>
  <c r="A850" i="12"/>
  <c r="A851" i="12"/>
  <c r="A852" i="12"/>
  <c r="A853" i="12"/>
  <c r="A854" i="12"/>
  <c r="A855" i="12"/>
  <c r="A856" i="12"/>
  <c r="A857" i="12"/>
  <c r="A858" i="12"/>
  <c r="A859" i="12"/>
  <c r="A860" i="12"/>
  <c r="A861" i="12"/>
  <c r="A862" i="12"/>
  <c r="A863" i="12"/>
  <c r="A864" i="12"/>
  <c r="A865" i="12"/>
  <c r="A866" i="12"/>
  <c r="A867" i="12"/>
  <c r="A868" i="12"/>
  <c r="A869" i="12"/>
  <c r="A870" i="12"/>
  <c r="A871" i="12"/>
  <c r="A872" i="12"/>
  <c r="A873" i="12"/>
  <c r="A874" i="12"/>
  <c r="A875" i="12"/>
  <c r="A876" i="12"/>
  <c r="A877" i="12"/>
  <c r="A878" i="12"/>
  <c r="A879" i="12"/>
  <c r="A880" i="12"/>
  <c r="A881" i="12"/>
  <c r="A882" i="12"/>
  <c r="A883" i="12"/>
  <c r="A884" i="12"/>
  <c r="A885" i="12"/>
  <c r="A886" i="12"/>
  <c r="A887" i="12"/>
  <c r="A888" i="12"/>
  <c r="A889" i="12"/>
  <c r="A890" i="12"/>
  <c r="A891" i="12"/>
  <c r="A892" i="12"/>
  <c r="A893" i="12"/>
  <c r="A894" i="12"/>
  <c r="A895" i="12"/>
  <c r="A896" i="12"/>
  <c r="A897" i="12"/>
  <c r="A898" i="12"/>
  <c r="A899" i="12"/>
  <c r="A900" i="12"/>
  <c r="A901" i="12"/>
  <c r="A902" i="12"/>
  <c r="A903" i="12"/>
  <c r="A904" i="12"/>
  <c r="A905" i="12"/>
  <c r="A906" i="12"/>
  <c r="A907" i="12"/>
  <c r="A908" i="12"/>
  <c r="A909" i="12"/>
  <c r="A910" i="12"/>
  <c r="A911" i="12"/>
  <c r="A912" i="12"/>
  <c r="A913" i="12"/>
  <c r="A914" i="12"/>
  <c r="A915" i="12"/>
  <c r="A916" i="12"/>
  <c r="A917" i="12"/>
  <c r="A918" i="12"/>
  <c r="A919" i="12"/>
  <c r="A920" i="12"/>
  <c r="A921" i="12"/>
  <c r="A922" i="12"/>
  <c r="A923" i="12"/>
  <c r="A924" i="12"/>
  <c r="A925" i="12"/>
  <c r="A926" i="12"/>
  <c r="A927" i="12"/>
  <c r="A928" i="12"/>
  <c r="A929" i="12"/>
  <c r="A930" i="12"/>
  <c r="A931" i="12"/>
  <c r="A932" i="12"/>
  <c r="A933" i="12"/>
  <c r="A934" i="12"/>
  <c r="A935" i="12"/>
  <c r="A936" i="12"/>
  <c r="A937" i="12"/>
  <c r="A938" i="12"/>
  <c r="A939" i="12"/>
  <c r="A940" i="12"/>
  <c r="A941" i="12"/>
  <c r="A942" i="12"/>
  <c r="A943" i="12"/>
  <c r="A944" i="12"/>
  <c r="A945" i="12"/>
  <c r="A946" i="12"/>
  <c r="A947" i="12"/>
  <c r="A948" i="12"/>
  <c r="A949" i="12"/>
  <c r="A950" i="12"/>
  <c r="A951" i="12"/>
  <c r="A952" i="12"/>
  <c r="A953" i="12"/>
  <c r="A954" i="12"/>
  <c r="A955" i="12"/>
  <c r="A956" i="12"/>
  <c r="A957" i="12"/>
  <c r="A958" i="12"/>
  <c r="A959" i="12"/>
  <c r="A960" i="12"/>
  <c r="A961" i="12"/>
  <c r="A962" i="12"/>
  <c r="A963" i="12"/>
  <c r="A964" i="12"/>
  <c r="A965" i="12"/>
  <c r="A966" i="12"/>
  <c r="A967" i="12"/>
  <c r="A968" i="12"/>
  <c r="A969" i="12"/>
  <c r="A970" i="12"/>
  <c r="A971" i="12"/>
  <c r="A972" i="12"/>
  <c r="A973" i="12"/>
  <c r="A974" i="12"/>
  <c r="A975" i="12"/>
  <c r="A976" i="12"/>
  <c r="A977" i="12"/>
  <c r="A978" i="12"/>
  <c r="A979" i="12"/>
  <c r="A980" i="12"/>
  <c r="A981" i="12"/>
  <c r="A982" i="12"/>
  <c r="A983" i="12"/>
  <c r="A984" i="12"/>
  <c r="A985" i="12"/>
  <c r="A986" i="12"/>
  <c r="A987" i="12"/>
  <c r="A988" i="12"/>
  <c r="A989" i="12"/>
  <c r="A990" i="12"/>
  <c r="A991" i="12"/>
  <c r="A992" i="12"/>
  <c r="A993" i="12"/>
  <c r="A994" i="12"/>
  <c r="A995" i="12"/>
  <c r="A996" i="12"/>
  <c r="A997" i="12"/>
  <c r="A998" i="12"/>
  <c r="A999" i="12"/>
  <c r="A1000" i="12"/>
  <c r="A1001" i="12"/>
  <c r="A1002" i="12"/>
  <c r="A1003" i="12"/>
  <c r="A1004" i="12"/>
  <c r="A1005" i="12"/>
  <c r="A1006" i="12"/>
  <c r="A1007" i="12"/>
  <c r="A1008" i="12"/>
  <c r="A1009" i="12"/>
  <c r="A1010" i="12"/>
  <c r="A1011" i="12"/>
  <c r="A1012" i="12"/>
  <c r="A1013" i="12"/>
  <c r="A1014" i="12"/>
  <c r="A1015" i="12"/>
  <c r="A1016" i="12"/>
  <c r="A1017" i="12"/>
  <c r="A1018" i="12"/>
  <c r="A1019" i="12"/>
  <c r="A1020" i="12"/>
  <c r="A1021" i="12"/>
  <c r="A1022" i="12"/>
  <c r="A1023" i="12"/>
  <c r="A1024" i="12"/>
  <c r="A1025" i="12"/>
  <c r="A1026" i="12"/>
  <c r="A1027" i="12"/>
  <c r="A1028" i="12"/>
  <c r="A1029" i="12"/>
  <c r="A1030" i="12"/>
  <c r="A1031" i="12"/>
  <c r="A1032" i="12"/>
  <c r="A1033" i="12"/>
  <c r="A1034" i="12"/>
  <c r="A1035" i="12"/>
  <c r="A1036" i="12"/>
  <c r="A1037" i="12"/>
  <c r="A1038" i="12"/>
  <c r="A1039" i="12"/>
  <c r="A1040" i="12"/>
  <c r="A1041" i="12"/>
  <c r="A1042" i="12"/>
  <c r="A1043" i="12"/>
  <c r="A1044" i="12"/>
  <c r="A1045" i="12"/>
  <c r="A1046" i="12"/>
  <c r="A1047" i="12"/>
  <c r="A1048" i="12"/>
  <c r="A1049" i="12"/>
  <c r="A1050" i="12"/>
  <c r="A1051" i="12"/>
  <c r="A1052" i="12"/>
  <c r="A1053" i="12"/>
  <c r="A1054" i="12"/>
  <c r="A1055" i="12"/>
  <c r="A1056" i="12"/>
  <c r="A1057" i="12"/>
  <c r="A1058" i="12"/>
  <c r="A1059" i="12"/>
  <c r="A1060" i="12"/>
  <c r="A1061" i="12"/>
  <c r="A1062" i="12"/>
  <c r="A1063" i="12"/>
  <c r="A1064" i="12"/>
  <c r="A1065" i="12"/>
  <c r="A1066" i="12"/>
  <c r="A1067" i="12"/>
  <c r="A1068" i="12"/>
  <c r="A1069" i="12"/>
  <c r="A1070" i="12"/>
  <c r="A1071" i="12"/>
  <c r="A1072" i="12"/>
  <c r="A1073" i="12"/>
  <c r="A1074" i="12"/>
  <c r="A1075" i="12"/>
  <c r="A1076" i="12"/>
  <c r="A1077" i="12"/>
  <c r="A1078" i="12"/>
  <c r="A1079" i="12"/>
  <c r="A1080" i="12"/>
  <c r="A1081" i="12"/>
  <c r="A1082" i="12"/>
  <c r="A1083" i="12"/>
  <c r="A1084" i="12"/>
  <c r="A1085" i="12"/>
  <c r="A1086" i="12"/>
  <c r="A1087" i="12"/>
  <c r="A1088" i="12"/>
  <c r="A1089" i="12"/>
  <c r="A1090" i="12"/>
  <c r="A1091" i="12"/>
  <c r="A1092" i="12"/>
  <c r="A1093" i="12"/>
  <c r="A1094" i="12"/>
  <c r="A1095" i="12"/>
  <c r="A1096" i="12"/>
  <c r="A1097" i="12"/>
  <c r="A1098" i="12"/>
  <c r="A1099" i="12"/>
  <c r="A1100" i="12"/>
  <c r="A1101" i="12"/>
  <c r="A1102" i="12"/>
  <c r="A1103" i="12"/>
  <c r="A1104" i="12"/>
  <c r="A1105" i="12"/>
  <c r="A1106" i="12"/>
  <c r="A1107" i="12"/>
  <c r="A1108" i="12"/>
  <c r="A1109" i="12"/>
  <c r="A1110" i="12"/>
  <c r="A1111" i="12"/>
  <c r="A1112" i="12"/>
  <c r="A1113" i="12"/>
  <c r="A1114" i="12"/>
  <c r="A1115" i="12"/>
  <c r="A1116" i="12"/>
  <c r="A1117" i="12"/>
  <c r="A1118" i="12"/>
  <c r="A1119" i="12"/>
  <c r="A1120" i="12"/>
  <c r="A1121" i="12"/>
  <c r="A1122" i="12"/>
  <c r="A1123" i="12"/>
  <c r="A1124" i="12"/>
  <c r="A1125" i="12"/>
  <c r="A1126" i="12"/>
  <c r="A1127" i="12"/>
  <c r="A1128" i="12"/>
  <c r="A1129" i="12"/>
  <c r="A1130" i="12"/>
  <c r="A1131" i="12"/>
  <c r="A1132" i="12"/>
  <c r="A1133" i="12"/>
  <c r="A1134" i="12"/>
  <c r="A1135" i="12"/>
  <c r="A1136" i="12"/>
  <c r="A1137" i="12"/>
  <c r="A1138" i="12"/>
  <c r="A1139" i="12"/>
  <c r="A1140" i="12"/>
  <c r="A1141" i="12"/>
  <c r="A1142" i="12"/>
  <c r="A1143" i="12"/>
  <c r="A1144" i="12"/>
  <c r="A1145" i="12"/>
  <c r="A1146" i="12"/>
  <c r="A1147" i="12"/>
  <c r="A1148" i="12"/>
  <c r="A1149" i="12"/>
  <c r="A1150" i="12"/>
  <c r="A1151" i="12"/>
  <c r="A1152" i="12"/>
  <c r="A1153" i="12"/>
  <c r="A1154" i="12"/>
  <c r="A1155" i="12"/>
  <c r="A1156" i="12"/>
  <c r="A1157" i="12"/>
  <c r="A1158" i="12"/>
  <c r="A1159" i="12"/>
  <c r="A1160" i="12"/>
  <c r="A1161" i="12"/>
  <c r="A1162" i="12"/>
  <c r="A1163" i="12"/>
  <c r="A1164" i="12"/>
  <c r="A1165" i="12"/>
  <c r="A1166" i="12"/>
  <c r="A1167" i="12"/>
  <c r="A1168" i="12"/>
  <c r="A1169" i="12"/>
  <c r="A1170" i="12"/>
  <c r="A1171" i="12"/>
  <c r="A1172" i="12"/>
  <c r="A1173" i="12"/>
  <c r="A1174" i="12"/>
  <c r="A1175" i="12"/>
  <c r="A1176" i="12"/>
  <c r="A1177" i="12"/>
  <c r="A1178" i="12"/>
  <c r="A1179" i="12"/>
  <c r="A1180" i="12"/>
  <c r="A1181" i="12"/>
  <c r="A1182" i="12"/>
  <c r="A1183" i="12"/>
  <c r="A1184" i="12"/>
  <c r="A1185" i="12"/>
  <c r="A1186" i="12"/>
  <c r="A1187" i="12"/>
  <c r="A1188" i="12"/>
  <c r="A1189" i="12"/>
  <c r="A1190" i="12"/>
  <c r="A1191" i="12"/>
  <c r="A1192" i="12"/>
  <c r="A1193" i="12"/>
  <c r="A1194" i="12"/>
  <c r="A1195" i="12"/>
  <c r="A1196" i="12"/>
  <c r="A1197" i="12"/>
  <c r="A1198" i="12"/>
  <c r="A1199" i="12"/>
  <c r="A1200" i="12"/>
  <c r="A1201" i="12"/>
  <c r="A1202" i="12"/>
  <c r="A1203" i="12"/>
  <c r="A1204" i="12"/>
  <c r="A1205" i="12"/>
  <c r="A1206" i="12"/>
  <c r="A1207" i="12"/>
  <c r="A1208" i="12"/>
  <c r="A1209" i="12"/>
  <c r="A1210" i="12"/>
  <c r="A1211" i="12"/>
  <c r="A1212" i="12"/>
  <c r="A1213" i="12"/>
  <c r="A1214" i="12"/>
  <c r="A1215" i="12"/>
  <c r="A1216" i="12"/>
  <c r="A1217" i="12"/>
  <c r="A1218" i="12"/>
  <c r="A1219" i="12"/>
  <c r="A1220" i="12"/>
  <c r="A1221" i="12"/>
  <c r="A1222" i="12"/>
  <c r="A1223" i="12"/>
  <c r="A1224" i="12"/>
  <c r="A1225" i="12"/>
  <c r="A1226" i="12"/>
  <c r="A1227" i="12"/>
  <c r="A1228" i="12"/>
  <c r="A1229" i="12"/>
  <c r="A1230" i="12"/>
  <c r="A1231" i="12"/>
  <c r="A1232" i="12"/>
  <c r="A1233" i="12"/>
  <c r="A1234" i="12"/>
  <c r="A1235" i="12"/>
  <c r="A1236" i="12"/>
  <c r="A1237" i="12"/>
  <c r="A1238" i="12"/>
  <c r="A1239" i="12"/>
  <c r="A1240" i="12"/>
  <c r="A1241" i="12"/>
  <c r="A1242" i="12"/>
  <c r="A1243" i="12"/>
  <c r="A1244" i="12"/>
  <c r="A1245" i="12"/>
  <c r="A1246" i="12"/>
  <c r="A1247" i="12"/>
  <c r="A1248" i="12"/>
  <c r="A1249" i="12"/>
  <c r="A1250" i="12"/>
  <c r="A1251" i="12"/>
  <c r="A1252" i="12"/>
  <c r="A1253" i="12"/>
  <c r="A1254" i="12"/>
  <c r="A1255" i="12"/>
  <c r="A1256" i="12"/>
  <c r="A1257" i="12"/>
  <c r="A1258" i="12"/>
  <c r="A1259" i="12"/>
  <c r="A1260" i="12"/>
  <c r="A1261" i="12"/>
  <c r="A1262" i="12"/>
  <c r="A1263" i="12"/>
  <c r="A1264" i="12"/>
  <c r="A1265" i="12"/>
  <c r="A1266" i="12"/>
  <c r="A1267" i="12"/>
  <c r="A1268" i="12"/>
  <c r="A1269" i="12"/>
  <c r="A1270" i="12"/>
  <c r="A1271" i="12"/>
  <c r="A1272" i="12"/>
  <c r="A1273" i="12"/>
  <c r="A1274" i="12"/>
  <c r="A1275" i="12"/>
  <c r="A1276" i="12"/>
  <c r="A1277" i="12"/>
  <c r="A1278" i="12"/>
  <c r="A1279" i="12"/>
  <c r="A1280" i="12"/>
  <c r="A1281" i="12"/>
  <c r="A1282" i="12"/>
  <c r="A1283" i="12"/>
  <c r="A1284" i="12"/>
  <c r="A1285" i="12"/>
  <c r="A1286" i="12"/>
  <c r="A1287" i="12"/>
  <c r="A1288" i="12"/>
  <c r="A1289" i="12"/>
  <c r="A1290" i="12"/>
  <c r="A1291" i="12"/>
  <c r="A1292" i="12"/>
  <c r="A1293" i="12"/>
  <c r="A1294" i="12"/>
  <c r="A1295" i="12"/>
  <c r="A1296" i="12"/>
  <c r="A1297" i="12"/>
  <c r="A1298" i="12"/>
  <c r="A1299" i="12"/>
  <c r="A1300" i="12"/>
  <c r="A1301" i="12"/>
  <c r="A1302" i="12"/>
  <c r="A1303" i="12"/>
  <c r="A1304" i="12"/>
  <c r="A1305" i="12"/>
  <c r="A1306" i="12"/>
  <c r="A1307" i="12"/>
  <c r="A1308" i="12"/>
  <c r="A1309" i="12"/>
  <c r="A1310" i="12"/>
  <c r="A1311" i="12"/>
  <c r="A1312" i="12"/>
  <c r="A1313" i="12"/>
  <c r="A1314" i="12"/>
  <c r="A1315" i="12"/>
  <c r="A1316" i="12"/>
  <c r="A1317" i="12"/>
  <c r="A1318" i="12"/>
  <c r="A1319" i="12"/>
  <c r="A1320" i="12"/>
  <c r="A1321" i="12"/>
  <c r="A1322" i="12"/>
  <c r="A1323" i="12"/>
  <c r="A1324" i="12"/>
  <c r="A1325" i="12"/>
  <c r="A1326" i="12"/>
  <c r="A1327" i="12"/>
  <c r="A1328" i="12"/>
  <c r="A1329" i="12"/>
  <c r="A1330" i="12"/>
  <c r="A1331" i="12"/>
  <c r="A1332" i="12"/>
  <c r="A1333" i="12"/>
  <c r="A1334" i="12"/>
  <c r="A1335" i="12"/>
  <c r="A1336" i="12"/>
  <c r="A1337" i="12"/>
  <c r="A1338" i="12"/>
  <c r="A1339" i="12"/>
  <c r="A1340" i="12"/>
  <c r="A1341" i="12"/>
  <c r="A1342" i="12"/>
  <c r="A1343" i="12"/>
  <c r="A1344" i="12"/>
  <c r="A1345" i="12"/>
  <c r="A1346" i="12"/>
  <c r="A1347" i="12"/>
  <c r="A1348" i="12"/>
  <c r="A1349" i="12"/>
  <c r="A1350" i="12"/>
  <c r="A1351" i="12"/>
  <c r="A1352" i="12"/>
  <c r="A1353" i="12"/>
  <c r="A1354" i="12"/>
  <c r="A1355" i="12"/>
  <c r="A1356" i="12"/>
  <c r="A1357" i="12"/>
  <c r="A1358" i="12"/>
  <c r="A1359" i="12"/>
  <c r="A1360" i="12"/>
  <c r="A1361" i="12"/>
  <c r="A1362" i="12"/>
  <c r="A1363" i="12"/>
  <c r="A1364" i="12"/>
  <c r="A1365" i="12"/>
  <c r="A1366" i="12"/>
  <c r="A1367" i="12"/>
  <c r="A1368" i="12"/>
  <c r="A1369" i="12"/>
  <c r="A1370" i="12"/>
  <c r="A1371" i="12"/>
  <c r="A1372" i="12"/>
  <c r="A1373" i="12"/>
  <c r="A1374" i="12"/>
  <c r="A1375" i="12"/>
  <c r="A1376" i="12"/>
  <c r="A1377" i="12"/>
  <c r="A1378" i="12"/>
  <c r="A1379" i="12"/>
  <c r="A1380" i="12"/>
  <c r="A1381" i="12"/>
  <c r="A1382" i="12"/>
  <c r="A1383" i="12"/>
  <c r="A1384" i="12"/>
  <c r="A1385" i="12"/>
  <c r="A1386" i="12"/>
  <c r="A1387" i="12"/>
  <c r="A1388" i="12"/>
  <c r="A1389" i="12"/>
  <c r="A1390" i="12"/>
  <c r="A1391" i="12"/>
  <c r="A1392" i="12"/>
  <c r="A1393" i="12"/>
  <c r="A1394" i="12"/>
  <c r="A1395" i="12"/>
  <c r="A1396" i="12"/>
  <c r="A1397" i="12"/>
  <c r="A1398" i="12"/>
  <c r="A1399" i="12"/>
  <c r="A1400" i="12"/>
  <c r="A1401" i="12"/>
  <c r="A1402" i="12"/>
  <c r="A1403" i="12"/>
  <c r="A1404" i="12"/>
  <c r="A1405" i="12"/>
  <c r="A1406" i="12"/>
  <c r="A1407" i="12"/>
  <c r="A1408" i="12"/>
  <c r="A1409" i="12"/>
  <c r="A1410" i="12"/>
  <c r="A1411" i="12"/>
  <c r="A1412" i="12"/>
  <c r="A1413" i="12"/>
  <c r="A1414" i="12"/>
  <c r="A1415" i="12"/>
  <c r="A1416" i="12"/>
  <c r="A1417" i="12"/>
  <c r="A1418" i="12"/>
  <c r="A1419" i="12"/>
  <c r="A1420" i="12"/>
  <c r="A1421" i="12"/>
  <c r="A1422" i="12"/>
  <c r="A1423" i="12"/>
  <c r="A1424" i="12"/>
  <c r="A1425" i="12"/>
  <c r="A1426" i="12"/>
  <c r="A1427" i="12"/>
  <c r="A1428" i="12"/>
  <c r="A1429" i="12"/>
  <c r="A1430" i="12"/>
  <c r="A1431" i="12"/>
  <c r="A1432" i="12"/>
  <c r="A1433" i="12"/>
  <c r="A1434" i="12"/>
  <c r="A1435" i="12"/>
  <c r="A1436" i="12"/>
  <c r="A1437" i="12"/>
  <c r="A1438" i="12"/>
  <c r="A1439" i="12"/>
  <c r="A1440" i="12"/>
  <c r="A1441" i="12"/>
  <c r="A1442" i="12"/>
  <c r="A1443" i="12"/>
  <c r="A1444" i="12"/>
  <c r="A1445" i="12"/>
  <c r="A1446" i="12"/>
  <c r="A1447" i="12"/>
  <c r="A1448" i="12"/>
  <c r="A1449" i="12"/>
  <c r="A1450" i="12"/>
  <c r="A1451" i="12"/>
  <c r="A1452" i="12"/>
  <c r="A1453" i="12"/>
  <c r="A1454" i="12"/>
  <c r="A1455" i="12"/>
  <c r="A1456" i="12"/>
  <c r="A1457" i="12"/>
  <c r="A1458" i="12"/>
  <c r="A1459" i="12"/>
  <c r="A1460" i="12"/>
  <c r="A1461" i="12"/>
  <c r="A1462" i="12"/>
  <c r="A1463" i="12"/>
  <c r="A1464" i="12"/>
  <c r="A1465" i="12"/>
  <c r="A1466" i="12"/>
  <c r="A1467" i="12"/>
  <c r="A1468" i="12"/>
  <c r="A1469" i="12"/>
  <c r="A1470" i="12"/>
  <c r="A1471" i="12"/>
  <c r="A1472" i="12"/>
  <c r="A1473" i="12"/>
  <c r="A1474" i="12"/>
  <c r="A1475" i="12"/>
  <c r="A1476" i="12"/>
  <c r="A1477" i="12"/>
  <c r="A1478" i="12"/>
  <c r="A1479" i="12"/>
  <c r="A1480" i="12"/>
  <c r="A1481" i="12"/>
  <c r="A1482" i="12"/>
  <c r="A1483" i="12"/>
  <c r="A1484" i="12"/>
  <c r="A1485" i="12"/>
  <c r="A1486" i="12"/>
  <c r="A1487" i="12"/>
  <c r="A1488" i="12"/>
  <c r="A1489" i="12"/>
  <c r="A1490" i="12"/>
  <c r="A1491" i="12"/>
  <c r="A1492" i="12"/>
  <c r="A1493" i="12"/>
  <c r="A1494" i="12"/>
  <c r="A1495" i="12"/>
  <c r="A1496" i="12"/>
  <c r="A1497" i="12"/>
  <c r="A1498" i="12"/>
  <c r="A1499" i="12"/>
  <c r="A1500" i="12"/>
  <c r="A1501" i="12"/>
  <c r="A1502" i="12"/>
  <c r="A1503" i="12"/>
  <c r="A1504" i="12"/>
  <c r="A1505" i="12"/>
  <c r="A1506" i="12"/>
  <c r="A1507" i="12"/>
  <c r="A1508" i="12"/>
  <c r="A1509" i="12"/>
  <c r="A1510" i="12"/>
  <c r="A1511" i="12"/>
  <c r="A1512" i="12"/>
  <c r="A1513" i="12"/>
  <c r="A1514" i="12"/>
  <c r="A1515" i="12"/>
  <c r="A1516" i="12"/>
  <c r="A1517" i="12"/>
  <c r="A1518" i="12"/>
  <c r="A1519" i="12"/>
  <c r="A1520" i="12"/>
  <c r="A1521" i="12"/>
  <c r="A1522" i="12"/>
  <c r="A1523" i="12"/>
  <c r="A1524" i="12"/>
  <c r="A1525" i="12"/>
  <c r="A1526" i="12"/>
  <c r="A1527" i="12"/>
  <c r="A1528" i="12"/>
  <c r="A1529" i="12"/>
  <c r="A1530" i="12"/>
  <c r="A1531" i="12"/>
  <c r="A1532" i="12"/>
  <c r="A1533" i="12"/>
  <c r="A1534" i="12"/>
  <c r="A1535" i="12"/>
  <c r="A1536" i="12"/>
  <c r="A1537" i="12"/>
  <c r="A1538" i="12"/>
  <c r="A1539" i="12"/>
  <c r="A1540" i="12"/>
  <c r="A1541" i="12"/>
  <c r="A1542" i="12"/>
  <c r="A1543" i="12"/>
  <c r="A1544" i="12"/>
  <c r="A1545" i="12"/>
  <c r="A1546" i="12"/>
  <c r="A1547" i="12"/>
  <c r="A1548" i="12"/>
  <c r="A1549" i="12"/>
  <c r="A1550" i="12"/>
  <c r="A1551" i="12"/>
  <c r="A1552" i="12"/>
  <c r="A1553" i="12"/>
  <c r="A1554" i="12"/>
  <c r="A1555" i="12"/>
  <c r="A1556" i="12"/>
  <c r="A1557" i="12"/>
  <c r="A1558" i="12"/>
  <c r="A1559" i="12"/>
  <c r="A1560" i="12"/>
  <c r="A1561" i="12"/>
  <c r="A1562" i="12"/>
  <c r="A1563" i="12"/>
  <c r="A1564" i="12"/>
  <c r="A1565" i="12"/>
  <c r="A1566" i="12"/>
  <c r="A1567" i="12"/>
  <c r="A1568" i="12"/>
  <c r="A1569" i="12"/>
  <c r="A1570" i="12"/>
  <c r="A1571" i="12"/>
  <c r="A1572" i="12"/>
  <c r="A1573" i="12"/>
  <c r="A1574" i="12"/>
  <c r="A1575" i="12"/>
  <c r="A1576" i="12"/>
  <c r="A1577" i="12"/>
  <c r="A1578" i="12"/>
  <c r="A1579" i="12"/>
  <c r="A1580" i="12"/>
  <c r="A1581" i="12"/>
  <c r="A1582" i="12"/>
  <c r="A1583" i="12"/>
  <c r="A1584" i="12"/>
  <c r="A1585" i="12"/>
  <c r="A1586" i="12"/>
  <c r="A1587" i="12"/>
  <c r="A1588" i="12"/>
  <c r="A1589" i="12"/>
  <c r="A1590" i="12"/>
  <c r="A1591" i="12"/>
  <c r="A1592" i="12"/>
  <c r="A1593" i="12"/>
  <c r="A1594" i="12"/>
  <c r="A1595" i="12"/>
  <c r="A1596" i="12"/>
  <c r="A1597" i="12"/>
  <c r="A1598" i="12"/>
  <c r="A1599" i="12"/>
  <c r="A1600" i="12"/>
  <c r="A1601" i="12"/>
  <c r="A1602" i="12"/>
  <c r="A1603" i="12"/>
  <c r="A1604" i="12"/>
  <c r="A1605" i="12"/>
  <c r="A1606" i="12"/>
  <c r="A1607" i="12"/>
  <c r="A1608" i="12"/>
  <c r="A1609" i="12"/>
  <c r="A1610" i="12"/>
  <c r="A1611" i="12"/>
  <c r="A1612" i="12"/>
  <c r="A1613" i="12"/>
  <c r="A1614" i="12"/>
  <c r="A1615" i="12"/>
  <c r="A1616" i="12"/>
  <c r="A1617" i="12"/>
  <c r="A1618" i="12"/>
  <c r="A1619" i="12"/>
  <c r="A1620" i="12"/>
  <c r="A1621" i="12"/>
  <c r="A1622" i="12"/>
  <c r="A1623" i="12"/>
  <c r="A1624" i="12"/>
  <c r="A1625" i="12"/>
  <c r="A1626" i="12"/>
  <c r="A1627" i="12"/>
  <c r="A1628" i="12"/>
  <c r="A1629" i="12"/>
  <c r="A1630" i="12"/>
  <c r="A1631" i="12"/>
  <c r="A1632" i="12"/>
  <c r="A1633" i="12"/>
  <c r="A1634" i="12"/>
  <c r="A1635" i="12"/>
  <c r="A1636" i="12"/>
  <c r="A1637" i="12"/>
  <c r="A1638" i="12"/>
  <c r="A1639" i="12"/>
  <c r="A1640" i="12"/>
  <c r="A1641" i="12"/>
  <c r="A1642" i="12"/>
  <c r="A1643" i="12"/>
  <c r="A1644" i="12"/>
  <c r="A1645" i="12"/>
  <c r="A1646" i="12"/>
  <c r="A1647" i="12"/>
  <c r="A1648" i="12"/>
  <c r="A1649" i="12"/>
  <c r="A1650" i="12"/>
  <c r="A1651" i="12"/>
  <c r="A1652" i="12"/>
  <c r="A1653" i="12"/>
  <c r="A1654" i="12"/>
  <c r="A1655" i="12"/>
  <c r="A1656" i="12"/>
  <c r="A1657" i="12"/>
  <c r="A1658" i="12"/>
  <c r="A1659" i="12"/>
  <c r="A1660" i="12"/>
  <c r="A1661" i="12"/>
  <c r="A1662" i="12"/>
  <c r="A1663" i="12"/>
  <c r="A1664" i="12"/>
  <c r="A1665" i="12"/>
  <c r="A1666" i="12"/>
  <c r="A1667" i="12"/>
  <c r="A1668" i="12"/>
  <c r="A1669" i="12"/>
  <c r="A1670" i="12"/>
  <c r="A1671" i="12"/>
  <c r="A1672" i="12"/>
  <c r="A1673" i="12"/>
  <c r="A1674" i="12"/>
  <c r="A1675" i="12"/>
  <c r="A1676" i="12"/>
  <c r="A1677" i="12"/>
  <c r="A1678" i="12"/>
  <c r="A1679" i="12"/>
  <c r="A1680" i="12"/>
  <c r="A1681" i="12"/>
  <c r="A1682" i="12"/>
  <c r="A1683" i="12"/>
  <c r="A1684" i="12"/>
  <c r="A1685" i="12"/>
  <c r="A1686" i="12"/>
  <c r="A1687" i="12"/>
  <c r="A1688" i="12"/>
  <c r="A1689" i="12"/>
  <c r="A1690" i="12"/>
  <c r="A1691" i="12"/>
  <c r="A1692" i="12"/>
  <c r="A1693" i="12"/>
  <c r="A1694" i="12"/>
  <c r="A1695" i="12"/>
  <c r="A1696" i="12"/>
  <c r="A1697" i="12"/>
  <c r="A1698" i="12"/>
  <c r="A1699" i="12"/>
  <c r="A1700" i="12"/>
  <c r="A1701" i="12"/>
  <c r="A1702" i="12"/>
  <c r="A1703" i="12"/>
  <c r="A1704" i="12"/>
  <c r="A1705" i="12"/>
  <c r="A1706" i="12"/>
  <c r="A1707" i="12"/>
  <c r="A1708" i="12"/>
  <c r="A1709" i="12"/>
  <c r="A1710" i="12"/>
  <c r="A1711" i="12"/>
  <c r="A1712" i="12"/>
  <c r="A1713" i="12"/>
  <c r="A1714" i="12"/>
  <c r="A1715" i="12"/>
  <c r="A1716" i="12"/>
  <c r="A1717" i="12"/>
  <c r="A1718" i="12"/>
  <c r="A1719" i="12"/>
  <c r="A1720" i="12"/>
  <c r="A1721" i="12"/>
  <c r="A1722" i="12"/>
  <c r="A1723" i="12"/>
  <c r="A1724" i="12"/>
  <c r="A1725" i="12"/>
  <c r="A1726" i="12"/>
  <c r="A1727" i="12"/>
  <c r="A1728" i="12"/>
  <c r="A1729" i="12"/>
  <c r="A1730" i="12"/>
  <c r="A1731" i="12"/>
  <c r="A1732" i="12"/>
  <c r="A1733" i="12"/>
  <c r="A1734" i="12"/>
  <c r="A1735" i="12"/>
  <c r="A1736" i="12"/>
  <c r="A1737" i="12"/>
  <c r="A1738" i="12"/>
  <c r="A1739" i="12"/>
  <c r="A1740" i="12"/>
  <c r="A1741" i="12"/>
  <c r="A1742" i="12"/>
  <c r="A1743" i="12"/>
  <c r="A1744" i="12"/>
  <c r="A1745" i="12"/>
  <c r="A1746" i="12"/>
  <c r="A1747" i="12"/>
  <c r="A1748" i="12"/>
  <c r="A1749" i="12"/>
  <c r="A1750" i="12"/>
  <c r="A1751" i="12"/>
  <c r="A1752" i="12"/>
  <c r="A1753" i="12"/>
  <c r="A1754" i="12"/>
  <c r="A1755" i="12"/>
  <c r="A1756" i="12"/>
  <c r="A1757" i="12"/>
  <c r="A1758" i="12"/>
  <c r="A1759" i="12"/>
  <c r="A1760" i="12"/>
  <c r="A1761" i="12"/>
  <c r="A1762" i="12"/>
  <c r="A1763" i="12"/>
  <c r="A1764" i="12"/>
  <c r="A1765" i="12"/>
  <c r="A1766" i="12"/>
  <c r="A1767" i="12"/>
  <c r="A1768" i="12"/>
  <c r="A1769" i="12"/>
  <c r="A1770" i="12"/>
  <c r="A1771" i="12"/>
  <c r="A1772" i="12"/>
  <c r="A1773" i="12"/>
  <c r="A1774" i="12"/>
  <c r="A1775" i="12"/>
  <c r="A1776" i="12"/>
  <c r="A1777" i="12"/>
  <c r="A1778" i="12"/>
  <c r="A1779" i="12"/>
  <c r="A1780" i="12"/>
  <c r="A1781" i="12"/>
  <c r="A1782" i="12"/>
  <c r="A1783" i="12"/>
  <c r="A1784" i="12"/>
  <c r="A1785" i="12"/>
  <c r="A1786" i="12"/>
  <c r="A1787" i="12"/>
  <c r="A1788" i="12"/>
  <c r="A1789" i="12"/>
  <c r="A1790" i="12"/>
  <c r="A1791" i="12"/>
  <c r="A1792" i="12"/>
  <c r="A1793" i="12"/>
  <c r="A1794" i="12"/>
  <c r="A1795" i="12"/>
  <c r="A1796" i="12"/>
  <c r="A1797" i="12"/>
  <c r="A1798" i="12"/>
  <c r="A1799" i="12"/>
  <c r="A1800" i="12"/>
  <c r="A1801" i="12"/>
  <c r="A1802" i="12"/>
  <c r="A1803" i="12"/>
  <c r="A1804" i="12"/>
  <c r="A1805" i="12"/>
  <c r="A1806" i="12"/>
  <c r="A1807" i="12"/>
  <c r="A1808" i="12"/>
  <c r="A1809" i="12"/>
  <c r="A1810" i="12"/>
  <c r="A1811" i="12"/>
  <c r="A1812" i="12"/>
  <c r="A1813" i="12"/>
  <c r="A1814" i="12"/>
  <c r="A1815" i="12"/>
  <c r="A1816" i="12"/>
  <c r="A1817" i="12"/>
  <c r="A1818" i="12"/>
  <c r="A1819" i="12"/>
  <c r="A1820" i="12"/>
  <c r="A1821" i="12"/>
  <c r="A1822" i="12"/>
  <c r="A1823" i="12"/>
  <c r="A1824" i="12"/>
  <c r="A1825" i="12"/>
  <c r="A1826" i="12"/>
  <c r="A1827" i="12"/>
  <c r="A1828" i="12"/>
  <c r="A1829" i="12"/>
  <c r="A1830" i="12"/>
  <c r="A1831" i="12"/>
  <c r="A1832" i="12"/>
  <c r="A1833" i="12"/>
  <c r="A1834" i="12"/>
  <c r="A1835" i="12"/>
  <c r="A1836" i="12"/>
  <c r="A1837" i="12"/>
  <c r="A1838" i="12"/>
  <c r="A1839" i="12"/>
  <c r="A1840" i="12"/>
  <c r="A1841" i="12"/>
  <c r="A1842" i="12"/>
  <c r="A1843" i="12"/>
  <c r="A1844" i="12"/>
  <c r="A1845" i="12"/>
  <c r="A1846" i="12"/>
  <c r="A1847" i="12"/>
  <c r="A1848" i="12"/>
  <c r="A1849" i="12"/>
  <c r="A1850" i="12"/>
  <c r="A1851" i="12"/>
  <c r="A1852" i="12"/>
  <c r="A1853" i="12"/>
  <c r="A1854" i="12"/>
  <c r="A1855" i="12"/>
  <c r="A1856" i="12"/>
  <c r="A1857" i="12"/>
  <c r="A1858" i="12"/>
  <c r="A1859" i="12"/>
  <c r="A1860" i="12"/>
  <c r="A1861" i="12"/>
  <c r="A1862" i="12"/>
  <c r="A1863" i="12"/>
  <c r="A1864" i="12"/>
  <c r="A1865" i="12"/>
  <c r="A1866" i="12"/>
  <c r="A1867" i="12"/>
  <c r="A1868" i="12"/>
  <c r="A1869" i="12"/>
  <c r="A1870" i="12"/>
  <c r="A1871" i="12"/>
  <c r="A1872" i="12"/>
  <c r="A1873" i="12"/>
  <c r="A1874" i="12"/>
  <c r="A1875" i="12"/>
  <c r="A1876" i="12"/>
  <c r="A1877" i="12"/>
  <c r="A1878" i="12"/>
  <c r="A1879" i="12"/>
  <c r="A1880" i="12"/>
  <c r="A1881" i="12"/>
  <c r="A1882" i="12"/>
  <c r="A1883" i="12"/>
  <c r="A1884" i="12"/>
  <c r="A1885" i="12"/>
  <c r="A1886" i="12"/>
  <c r="A1887" i="12"/>
  <c r="A1888" i="12"/>
  <c r="A1889" i="12"/>
  <c r="A1890" i="12"/>
  <c r="A1891" i="12"/>
  <c r="A1892" i="12"/>
  <c r="A1893" i="12"/>
  <c r="A1894" i="12"/>
  <c r="A1895" i="12"/>
  <c r="A1896" i="12"/>
  <c r="A1897" i="12"/>
  <c r="A1898" i="12"/>
  <c r="A1899" i="12"/>
  <c r="A1900" i="12"/>
  <c r="A1901" i="12"/>
  <c r="A1902" i="12"/>
  <c r="A1903" i="12"/>
  <c r="A1904" i="12"/>
  <c r="A1905" i="12"/>
  <c r="A1906" i="12"/>
  <c r="A1907" i="12"/>
  <c r="A1908" i="12"/>
  <c r="A1909" i="12"/>
  <c r="A1910" i="12"/>
  <c r="A1911" i="12"/>
  <c r="A1912" i="12"/>
  <c r="A1913" i="12"/>
  <c r="A1914" i="12"/>
  <c r="A1915" i="12"/>
  <c r="A1916" i="12"/>
  <c r="A1917" i="12"/>
  <c r="A1918" i="12"/>
  <c r="A1919" i="12"/>
  <c r="A1920" i="12"/>
  <c r="A1921" i="12"/>
  <c r="A1922" i="12"/>
  <c r="A1923" i="12"/>
  <c r="A1924" i="12"/>
  <c r="A1925" i="12"/>
  <c r="A1926" i="12"/>
  <c r="A1927" i="12"/>
  <c r="A1928" i="12"/>
  <c r="A1929" i="12"/>
  <c r="A1930" i="12"/>
  <c r="A1931" i="12"/>
  <c r="A1932" i="12"/>
  <c r="A1933" i="12"/>
  <c r="A1934" i="12"/>
  <c r="A1935" i="12"/>
  <c r="A1936" i="12"/>
  <c r="A1937" i="12"/>
  <c r="A1938" i="12"/>
  <c r="A1939" i="12"/>
  <c r="A1940" i="12"/>
  <c r="A1941" i="12"/>
  <c r="A1942" i="12"/>
  <c r="A1943" i="12"/>
  <c r="A1944" i="12"/>
  <c r="A1945" i="12"/>
  <c r="A1946" i="12"/>
  <c r="A1947" i="12"/>
  <c r="A1948" i="12"/>
  <c r="A1949" i="12"/>
  <c r="A1950" i="12"/>
  <c r="A1951" i="12"/>
  <c r="A1952" i="12"/>
  <c r="A1953" i="12"/>
  <c r="A1954" i="12"/>
  <c r="A1955" i="12"/>
  <c r="A1956" i="12"/>
  <c r="A1957" i="12"/>
  <c r="A1958" i="12"/>
  <c r="A1959" i="12"/>
  <c r="A1960" i="12"/>
  <c r="A1961" i="12"/>
  <c r="A1962" i="12"/>
  <c r="A1963" i="12"/>
  <c r="A1964" i="12"/>
  <c r="A1965" i="12"/>
  <c r="A1966" i="12"/>
  <c r="A1967" i="12"/>
  <c r="A1968" i="12"/>
  <c r="A1969" i="12"/>
  <c r="A1970" i="12"/>
  <c r="A1971" i="12"/>
  <c r="A1972" i="12"/>
  <c r="A1973" i="12"/>
  <c r="A1974" i="12"/>
  <c r="A1975" i="12"/>
  <c r="A1976" i="12"/>
  <c r="A1977" i="12"/>
  <c r="A1978" i="12"/>
  <c r="A1979" i="12"/>
  <c r="A1980" i="12"/>
  <c r="A1981" i="12"/>
  <c r="A1982" i="12"/>
  <c r="A1983" i="12"/>
  <c r="A1984" i="12"/>
  <c r="A1985" i="12"/>
  <c r="A1986" i="12"/>
  <c r="A1987" i="12"/>
  <c r="A1988" i="12"/>
  <c r="A1989" i="12"/>
  <c r="A1990" i="12"/>
  <c r="A1991" i="12"/>
  <c r="A1992" i="12"/>
  <c r="A1993" i="12"/>
  <c r="A1994" i="12"/>
  <c r="A1995" i="12"/>
  <c r="A1996" i="12"/>
  <c r="A1997" i="12"/>
  <c r="A1998" i="12"/>
  <c r="A1999" i="12"/>
  <c r="A2000" i="12"/>
  <c r="A2001" i="12"/>
  <c r="A2002" i="12"/>
  <c r="A2003" i="12"/>
  <c r="A2004" i="12"/>
  <c r="A2005" i="12"/>
  <c r="A2006" i="12"/>
  <c r="A2007" i="12"/>
  <c r="A2008" i="12"/>
  <c r="A2009" i="12"/>
  <c r="A2010" i="12"/>
  <c r="A2011" i="12"/>
  <c r="A2012" i="12"/>
  <c r="A2013" i="12"/>
  <c r="A2014" i="12"/>
  <c r="A2015" i="12"/>
  <c r="A2016" i="12"/>
  <c r="A2017" i="12"/>
  <c r="A2018" i="12"/>
  <c r="A2019" i="12"/>
  <c r="A2020" i="12"/>
  <c r="A2021" i="12"/>
  <c r="A2022" i="12"/>
  <c r="A2023" i="12"/>
  <c r="A2024" i="12"/>
  <c r="A2025" i="12"/>
  <c r="A2026" i="12"/>
  <c r="A2027" i="12"/>
  <c r="A2028" i="12"/>
  <c r="A2029" i="12"/>
  <c r="A2030" i="12"/>
  <c r="A2031" i="12"/>
  <c r="A2032" i="12"/>
  <c r="A2033" i="12"/>
  <c r="A2034" i="12"/>
  <c r="A2035" i="12"/>
  <c r="A2036" i="12"/>
  <c r="A2037" i="12"/>
  <c r="A2038" i="12"/>
  <c r="A2039" i="12"/>
  <c r="A2040" i="12"/>
  <c r="A2041" i="12"/>
  <c r="A2042" i="12"/>
  <c r="A2043" i="12"/>
  <c r="A2044" i="12"/>
  <c r="A2045" i="12"/>
  <c r="A2046" i="12"/>
  <c r="A2047" i="12"/>
  <c r="A2048" i="12"/>
  <c r="A2049" i="12"/>
  <c r="A2050" i="12"/>
  <c r="A2051" i="12"/>
  <c r="A2052" i="12"/>
  <c r="A2053" i="12"/>
  <c r="A2054" i="12"/>
  <c r="A2055" i="12"/>
  <c r="A2056" i="12"/>
  <c r="A2057" i="12"/>
  <c r="A2058" i="12"/>
  <c r="A2059" i="12"/>
  <c r="A2060" i="12"/>
  <c r="A2061" i="12"/>
  <c r="A2062" i="12"/>
  <c r="A2063" i="12"/>
  <c r="A2064" i="12"/>
  <c r="A2065" i="12"/>
  <c r="A2066" i="12"/>
  <c r="A2067" i="12"/>
  <c r="A2068" i="12"/>
  <c r="A2069" i="12"/>
  <c r="A2070" i="12"/>
  <c r="A2071" i="12"/>
  <c r="A2072" i="12"/>
  <c r="A2073" i="12"/>
  <c r="A2074" i="12"/>
  <c r="A2075" i="12"/>
  <c r="A2076" i="12"/>
  <c r="A2077" i="12"/>
  <c r="A2078" i="12"/>
  <c r="A2079" i="12"/>
  <c r="A2080" i="12"/>
  <c r="A2081" i="12"/>
  <c r="A2082" i="12"/>
  <c r="A2083" i="12"/>
  <c r="A2084" i="12"/>
  <c r="A2085" i="12"/>
  <c r="A2086" i="12"/>
  <c r="A2087" i="12"/>
  <c r="A2088" i="12"/>
  <c r="A2089" i="12"/>
  <c r="A2090" i="12"/>
  <c r="A2091" i="12"/>
  <c r="A2092" i="12"/>
  <c r="A2093" i="12"/>
  <c r="A2094" i="12"/>
  <c r="A2095" i="12"/>
  <c r="A2096" i="12"/>
  <c r="A2097" i="12"/>
  <c r="A2098" i="12"/>
  <c r="A2099" i="12"/>
  <c r="A2100" i="12"/>
  <c r="A2101" i="12"/>
  <c r="A2102" i="12"/>
  <c r="A2103" i="12"/>
  <c r="A2104" i="12"/>
  <c r="A2105" i="12"/>
  <c r="A2106" i="12"/>
  <c r="A2107" i="12"/>
  <c r="A2108" i="12"/>
  <c r="A2109" i="12"/>
  <c r="A2110" i="12"/>
  <c r="A2111" i="12"/>
  <c r="A2112" i="12"/>
  <c r="A2113" i="12"/>
  <c r="A2114" i="12"/>
  <c r="A2115" i="12"/>
  <c r="A2116" i="12"/>
  <c r="A2117" i="12"/>
  <c r="A2118" i="12"/>
  <c r="A2119" i="12"/>
  <c r="A2120" i="12"/>
  <c r="A2121" i="12"/>
  <c r="A2122" i="12"/>
  <c r="A2123" i="12"/>
  <c r="A2124" i="12"/>
  <c r="A2125" i="12"/>
  <c r="A2126" i="12"/>
  <c r="A2127" i="12"/>
  <c r="A2128" i="12"/>
  <c r="A2129" i="12"/>
  <c r="A2130" i="12"/>
  <c r="A2131" i="12"/>
  <c r="A2132" i="12"/>
  <c r="A2133" i="12"/>
  <c r="A2134" i="12"/>
  <c r="A2135" i="12"/>
  <c r="A2136" i="12"/>
  <c r="A2137" i="12"/>
  <c r="A2138" i="12"/>
  <c r="A2139" i="12"/>
  <c r="A2140" i="12"/>
  <c r="A2141" i="12"/>
  <c r="A2142" i="12"/>
  <c r="A2143" i="12"/>
  <c r="A2144" i="12"/>
  <c r="A2145" i="12"/>
  <c r="A2146" i="12"/>
  <c r="A2147" i="12"/>
  <c r="A2148" i="12"/>
  <c r="A2149" i="12"/>
  <c r="A2150" i="12"/>
  <c r="A2151" i="12"/>
  <c r="A2152" i="12"/>
  <c r="A2153" i="12"/>
  <c r="A2154" i="12"/>
  <c r="A2155" i="12"/>
  <c r="A2156" i="12"/>
  <c r="A2157" i="12"/>
  <c r="A2158" i="12"/>
  <c r="A2159" i="12"/>
  <c r="A2160" i="12"/>
  <c r="A2161" i="12"/>
  <c r="A2162" i="12"/>
  <c r="A2163" i="12"/>
  <c r="A2164" i="12"/>
  <c r="A2165" i="12"/>
  <c r="A2166" i="12"/>
  <c r="A2167" i="12"/>
  <c r="A2168" i="12"/>
  <c r="A2169" i="12"/>
  <c r="A2170" i="12"/>
  <c r="A2171" i="12"/>
  <c r="A2172" i="12"/>
  <c r="A2173" i="12"/>
  <c r="A2174" i="12"/>
  <c r="A2175" i="12"/>
  <c r="A2176" i="12"/>
  <c r="A2177" i="12"/>
  <c r="A2178" i="12"/>
  <c r="A2179" i="12"/>
  <c r="A2180" i="12"/>
  <c r="A2181" i="12"/>
  <c r="A2182" i="12"/>
  <c r="A2183" i="12"/>
  <c r="A2184" i="12"/>
  <c r="A2185" i="12"/>
  <c r="A2186" i="12"/>
  <c r="A2187" i="12"/>
  <c r="A2188" i="12"/>
  <c r="A2189" i="12"/>
  <c r="A2190" i="12"/>
  <c r="A2191" i="12"/>
  <c r="A2192" i="12"/>
  <c r="A2193" i="12"/>
  <c r="A2194" i="12"/>
  <c r="A2195" i="12"/>
  <c r="A2196" i="12"/>
  <c r="A2197" i="12"/>
  <c r="A2198" i="12"/>
  <c r="A2199" i="12"/>
  <c r="A2200" i="12"/>
  <c r="A2201" i="12"/>
  <c r="A2202" i="12"/>
  <c r="A2203" i="12"/>
  <c r="A2204" i="12"/>
  <c r="A2205" i="12"/>
  <c r="A2206" i="12"/>
  <c r="A2207" i="12"/>
  <c r="A2208" i="12"/>
  <c r="A2209" i="12"/>
  <c r="A2210" i="12"/>
  <c r="A2211" i="12"/>
  <c r="A2212" i="12"/>
  <c r="A2213" i="12"/>
  <c r="A2214" i="12"/>
  <c r="A2215" i="12"/>
  <c r="A2216" i="12"/>
  <c r="A2217" i="12"/>
  <c r="A2218" i="12"/>
  <c r="A2219" i="12"/>
  <c r="A2220" i="12"/>
  <c r="A2221" i="12"/>
  <c r="A2222" i="12"/>
  <c r="A2223" i="12"/>
  <c r="A2224" i="12"/>
  <c r="A2225" i="12"/>
  <c r="A2226" i="12"/>
  <c r="A2227" i="12"/>
  <c r="A2228" i="12"/>
  <c r="A2229" i="12"/>
  <c r="A2230" i="12"/>
  <c r="A2231" i="12"/>
  <c r="A2232" i="12"/>
  <c r="A2233" i="12"/>
  <c r="A2234" i="12"/>
  <c r="A2235" i="12"/>
  <c r="A2236" i="12"/>
  <c r="A2237" i="12"/>
  <c r="A2238" i="12"/>
  <c r="A2239" i="12"/>
  <c r="A2240" i="12"/>
  <c r="A2241" i="12"/>
  <c r="A2242" i="12"/>
  <c r="A2243" i="12"/>
  <c r="A2244" i="12"/>
  <c r="A2245" i="12"/>
  <c r="A2246" i="12"/>
  <c r="A2247" i="12"/>
  <c r="A2248" i="12"/>
  <c r="A2249" i="12"/>
  <c r="A2250" i="12"/>
  <c r="A2251" i="12"/>
  <c r="A2252" i="12"/>
  <c r="A2253" i="12"/>
  <c r="A2254" i="12"/>
  <c r="A2255" i="12"/>
  <c r="A2256" i="12"/>
  <c r="A2257" i="12"/>
  <c r="A2258" i="12"/>
  <c r="A2259" i="12"/>
  <c r="A2260" i="12"/>
  <c r="A2261" i="12"/>
  <c r="A2262" i="12"/>
  <c r="A2263" i="12"/>
  <c r="A2264" i="12"/>
  <c r="A2265" i="12"/>
  <c r="A2266" i="12"/>
  <c r="A2267" i="12"/>
  <c r="A2268" i="12"/>
  <c r="A2269" i="12"/>
  <c r="A2270" i="12"/>
  <c r="A2271" i="12"/>
  <c r="A2272" i="12"/>
  <c r="A2273" i="12"/>
  <c r="A2274" i="12"/>
  <c r="A2275" i="12"/>
  <c r="A2276" i="12"/>
  <c r="A2277" i="12"/>
  <c r="A2278" i="12"/>
  <c r="A2279" i="12"/>
  <c r="A2280" i="12"/>
  <c r="A2281" i="12"/>
  <c r="A2282" i="12"/>
  <c r="A2283" i="12"/>
  <c r="A2284" i="12"/>
  <c r="A2285" i="12"/>
  <c r="A2286" i="12"/>
  <c r="A2287" i="12"/>
  <c r="A2288" i="12"/>
  <c r="A2289" i="12"/>
  <c r="A2290" i="12"/>
  <c r="A2291" i="12"/>
  <c r="A2292" i="12"/>
  <c r="A2293" i="12"/>
  <c r="A2294" i="12"/>
  <c r="A2295" i="12"/>
  <c r="A2296" i="12"/>
  <c r="A2297" i="12"/>
  <c r="A2298" i="12"/>
  <c r="A2299" i="12"/>
  <c r="A2300" i="12"/>
  <c r="A2301" i="12"/>
  <c r="A2302" i="12"/>
  <c r="A2303" i="12"/>
  <c r="A2304" i="12"/>
  <c r="A2305" i="12"/>
  <c r="A2306" i="12"/>
  <c r="A2307" i="12"/>
  <c r="A2308" i="12"/>
  <c r="A2309" i="12"/>
  <c r="A2310" i="12"/>
  <c r="A2311" i="12"/>
  <c r="A2312" i="12"/>
  <c r="A2313" i="12"/>
  <c r="A2314" i="12"/>
  <c r="A2315" i="12"/>
  <c r="A2316" i="12"/>
  <c r="A2317" i="12"/>
  <c r="A2318" i="12"/>
  <c r="A2319" i="12"/>
  <c r="A2320" i="12"/>
  <c r="A2321" i="12"/>
  <c r="A2322" i="12"/>
  <c r="A2323" i="12"/>
  <c r="A2324" i="12"/>
  <c r="A2325" i="12"/>
  <c r="A2326" i="12"/>
  <c r="A2327" i="12"/>
  <c r="A2328" i="12"/>
  <c r="A2329" i="12"/>
  <c r="A2330" i="12"/>
  <c r="A2331" i="12"/>
  <c r="A2332" i="12"/>
  <c r="A2333" i="12"/>
  <c r="A2334" i="12"/>
  <c r="A2335" i="12"/>
  <c r="A2336" i="12"/>
  <c r="A2337" i="12"/>
  <c r="A2338" i="12"/>
  <c r="A2339" i="12"/>
  <c r="A2340" i="12"/>
  <c r="A2341" i="12"/>
  <c r="A2342" i="12"/>
  <c r="A2343" i="12"/>
  <c r="A2344" i="12"/>
  <c r="A2345" i="12"/>
  <c r="A2346" i="12"/>
  <c r="A2347" i="12"/>
  <c r="A2348" i="12"/>
  <c r="A2349" i="12"/>
  <c r="A2350" i="12"/>
  <c r="A2351" i="12"/>
  <c r="A2352" i="12"/>
  <c r="A2353" i="12"/>
  <c r="A2354" i="12"/>
  <c r="A2355" i="12"/>
  <c r="A2356" i="12"/>
  <c r="A2357" i="12"/>
  <c r="A2358" i="12"/>
  <c r="A2359" i="12"/>
  <c r="A2360" i="12"/>
  <c r="A2361" i="12"/>
  <c r="A2362" i="12"/>
  <c r="A2363" i="12"/>
  <c r="A2364" i="12"/>
  <c r="A2365" i="12"/>
  <c r="A2366" i="12"/>
  <c r="A2367" i="12"/>
  <c r="A2368" i="12"/>
  <c r="A2369" i="12"/>
  <c r="A2370" i="12"/>
  <c r="A2371" i="12"/>
  <c r="A2372" i="12"/>
  <c r="A2373" i="12"/>
  <c r="A2374" i="12"/>
  <c r="A2375" i="12"/>
  <c r="A2376" i="12"/>
  <c r="A2377" i="12"/>
  <c r="A2378" i="12"/>
  <c r="A2379" i="12"/>
  <c r="A2380" i="12"/>
  <c r="A2381" i="12"/>
  <c r="A2382" i="12"/>
  <c r="A2383" i="12"/>
  <c r="A2384" i="12"/>
  <c r="A2385" i="12"/>
  <c r="A2386" i="12"/>
  <c r="A2387" i="12"/>
  <c r="A2388" i="12"/>
  <c r="A2389" i="12"/>
  <c r="A2390" i="12"/>
  <c r="A2391" i="12"/>
  <c r="A2392" i="12"/>
  <c r="A2393" i="12"/>
  <c r="A2394" i="12"/>
  <c r="A2395" i="12"/>
  <c r="A2396" i="12"/>
  <c r="A2397" i="12"/>
  <c r="A2398" i="12"/>
  <c r="A2399" i="12"/>
  <c r="A2400" i="12"/>
  <c r="A2401" i="12"/>
  <c r="A2402" i="12"/>
  <c r="A2403" i="12"/>
  <c r="A2404" i="12"/>
  <c r="A2405" i="12"/>
  <c r="A2406" i="12"/>
  <c r="A2407" i="12"/>
  <c r="A2408" i="12"/>
  <c r="A2409" i="12"/>
  <c r="A2410" i="12"/>
  <c r="A2411" i="12"/>
  <c r="A2412" i="12"/>
  <c r="A2413" i="12"/>
  <c r="A2414" i="12"/>
  <c r="A2415" i="12"/>
  <c r="A2416" i="12"/>
  <c r="A2417" i="12"/>
  <c r="A2418" i="12"/>
  <c r="A2419" i="12"/>
  <c r="A2420" i="12"/>
  <c r="A2421" i="12"/>
  <c r="A2422" i="12"/>
  <c r="A2423" i="12"/>
  <c r="A2424" i="12"/>
  <c r="A2425" i="12"/>
  <c r="A2426" i="12"/>
  <c r="A2427" i="12"/>
  <c r="A2428" i="12"/>
  <c r="A2429" i="12"/>
  <c r="A2430" i="12"/>
  <c r="A2431" i="12"/>
  <c r="A2432" i="12"/>
  <c r="A2433" i="12"/>
  <c r="A2434" i="12"/>
  <c r="A2435" i="12"/>
  <c r="A2436" i="12"/>
  <c r="A2437" i="12"/>
  <c r="A2438" i="12"/>
  <c r="A2439" i="12"/>
  <c r="A2440" i="12"/>
  <c r="A2441" i="12"/>
  <c r="A2442" i="12"/>
  <c r="A2443" i="12"/>
  <c r="A2444" i="12"/>
  <c r="A2445" i="12"/>
  <c r="A2446" i="12"/>
  <c r="A2447" i="12"/>
  <c r="A2448" i="12"/>
  <c r="A2449" i="12"/>
  <c r="A2450" i="12"/>
  <c r="A2451" i="12"/>
  <c r="A2452" i="12"/>
  <c r="A2453" i="12"/>
  <c r="A2454" i="12"/>
  <c r="A2455" i="12"/>
  <c r="A2456" i="12"/>
  <c r="A2457" i="12"/>
  <c r="A2458" i="12"/>
  <c r="A2459" i="12"/>
  <c r="A2460" i="12"/>
  <c r="A2461" i="12"/>
  <c r="A2462" i="12"/>
  <c r="A2463" i="12"/>
  <c r="A2464" i="12"/>
  <c r="A2465" i="12"/>
  <c r="A2466" i="12"/>
  <c r="A2467" i="12"/>
  <c r="A2468" i="12"/>
  <c r="A2469" i="12"/>
  <c r="A2470" i="12"/>
  <c r="A2471" i="12"/>
  <c r="A2472" i="12"/>
  <c r="A2473" i="12"/>
  <c r="A2474" i="12"/>
  <c r="A2475" i="12"/>
  <c r="A2476" i="12"/>
  <c r="A2477" i="12"/>
  <c r="A2478" i="12"/>
  <c r="A2479" i="12"/>
  <c r="A2480" i="12"/>
  <c r="A2481" i="12"/>
  <c r="A2482" i="12"/>
  <c r="A2483" i="12"/>
  <c r="A2484" i="12"/>
  <c r="A2485" i="12"/>
  <c r="A2486" i="12"/>
  <c r="A2487" i="12"/>
  <c r="A2488" i="12"/>
  <c r="A2489" i="12"/>
  <c r="A2490" i="12"/>
  <c r="A2491" i="12"/>
  <c r="A2492" i="12"/>
  <c r="A2493" i="12"/>
  <c r="A2494" i="12"/>
  <c r="A2495" i="12"/>
  <c r="A2496" i="12"/>
  <c r="A2497" i="12"/>
  <c r="A2498" i="12"/>
  <c r="A2499" i="12"/>
  <c r="A2500" i="12"/>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 r="B9995"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D14" i="5"/>
  <c r="D15" i="5"/>
  <c r="D16" i="5"/>
  <c r="D17" i="5"/>
  <c r="D18" i="5"/>
  <c r="D19" i="5"/>
  <c r="D20" i="5"/>
  <c r="D5" i="5"/>
  <c r="D6" i="5"/>
  <c r="D7" i="5"/>
  <c r="D8" i="5"/>
  <c r="D9" i="5"/>
  <c r="D10" i="5"/>
  <c r="D11" i="5"/>
  <c r="D12" i="5"/>
  <c r="D13" i="5"/>
  <c r="D4" i="5"/>
  <c r="D4" i="3"/>
  <c r="E4" i="3"/>
  <c r="D5" i="3"/>
  <c r="E5" i="3"/>
  <c r="D6" i="3"/>
  <c r="E6" i="3"/>
  <c r="D7" i="3"/>
  <c r="E7" i="3"/>
  <c r="D8" i="3"/>
  <c r="E8" i="3"/>
  <c r="D9" i="3"/>
  <c r="E9" i="3"/>
  <c r="D10" i="3"/>
  <c r="E10" i="3"/>
  <c r="D11" i="3"/>
  <c r="E11" i="3"/>
  <c r="D12" i="3"/>
  <c r="E12" i="3"/>
  <c r="D13" i="3"/>
  <c r="E13" i="3"/>
  <c r="D14" i="3"/>
  <c r="E14" i="3"/>
  <c r="D15" i="3"/>
  <c r="E15" i="3"/>
  <c r="D16" i="3"/>
  <c r="E16" i="3"/>
  <c r="D17" i="3"/>
  <c r="E17" i="3"/>
  <c r="D18" i="3"/>
  <c r="E18" i="3"/>
  <c r="D19" i="3"/>
  <c r="E19" i="3"/>
  <c r="D20" i="3"/>
  <c r="E20" i="3"/>
  <c r="D21" i="3"/>
  <c r="E21" i="3"/>
  <c r="D22" i="3"/>
  <c r="E22" i="3"/>
  <c r="D23" i="3"/>
  <c r="E23" i="3"/>
  <c r="D24" i="3"/>
  <c r="E24" i="3"/>
  <c r="D25" i="3"/>
  <c r="E25" i="3"/>
  <c r="D26" i="3"/>
  <c r="E26" i="3"/>
  <c r="D27" i="3"/>
  <c r="E27" i="3"/>
  <c r="D28" i="3"/>
  <c r="E28" i="3"/>
  <c r="D29" i="3"/>
  <c r="E29" i="3"/>
  <c r="D30" i="3"/>
  <c r="E30" i="3"/>
  <c r="D31" i="3"/>
  <c r="E31" i="3"/>
  <c r="D32" i="3"/>
  <c r="E32" i="3"/>
  <c r="D33" i="3"/>
  <c r="E33" i="3"/>
  <c r="D34" i="3"/>
  <c r="E34" i="3"/>
  <c r="D35" i="3"/>
  <c r="E35" i="3"/>
  <c r="D36" i="3"/>
  <c r="E36" i="3"/>
  <c r="D37" i="3"/>
  <c r="E37" i="3"/>
  <c r="D38" i="3"/>
  <c r="E38" i="3"/>
  <c r="D39" i="3"/>
  <c r="E39" i="3"/>
  <c r="D40" i="3"/>
  <c r="E40" i="3"/>
  <c r="D41" i="3"/>
  <c r="E41" i="3"/>
  <c r="D42" i="3"/>
  <c r="E42" i="3"/>
  <c r="D43" i="3"/>
  <c r="E43" i="3"/>
  <c r="D44" i="3"/>
  <c r="E44" i="3"/>
  <c r="D45" i="3"/>
  <c r="E45" i="3"/>
  <c r="D46" i="3"/>
  <c r="E46" i="3"/>
  <c r="D47" i="3"/>
  <c r="E47" i="3"/>
  <c r="D48" i="3"/>
  <c r="E48" i="3"/>
  <c r="D49" i="3"/>
  <c r="E49" i="3"/>
  <c r="D50" i="3"/>
  <c r="E50" i="3"/>
  <c r="D51" i="3"/>
  <c r="E51" i="3"/>
  <c r="E3" i="3"/>
  <c r="D3" i="3"/>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C9995" i="1"/>
  <c r="C2" i="1"/>
  <c r="O4283" i="1"/>
  <c r="O4284" i="1"/>
  <c r="O4285" i="1"/>
  <c r="O4286" i="1"/>
  <c r="O4287" i="1"/>
  <c r="O4288" i="1"/>
  <c r="O4289" i="1"/>
  <c r="O4290" i="1"/>
  <c r="O4291" i="1"/>
  <c r="O4292" i="1"/>
  <c r="O4293" i="1"/>
  <c r="O4294" i="1"/>
  <c r="O4295" i="1"/>
  <c r="O4296" i="1"/>
  <c r="O4297" i="1"/>
  <c r="O4298" i="1"/>
  <c r="O4299" i="1"/>
  <c r="O4300" i="1"/>
  <c r="O4301" i="1"/>
  <c r="E4" i="5"/>
  <c r="E9" i="5"/>
  <c r="E6" i="5"/>
  <c r="E10" i="5"/>
  <c r="E11" i="5"/>
  <c r="E20" i="5"/>
  <c r="E17" i="5"/>
  <c r="E5" i="5"/>
  <c r="E15" i="5"/>
  <c r="E12" i="5"/>
  <c r="E7" i="5"/>
  <c r="E18" i="5"/>
  <c r="E19" i="5"/>
  <c r="E16" i="5"/>
  <c r="E8" i="5"/>
  <c r="E13" i="5"/>
  <c r="E14" i="5"/>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AD75E-A100-694D-9288-1EA4E12DFEAA}" keepAlive="1" name="Query - Customers Count" description="Connection to the 'Customers Count' query in the workbook." type="5" refreshedVersion="8" background="1" saveData="1">
    <dbPr connection="Provider=Microsoft.Mashup.OleDb.1;Data Source=$Workbook$;Location=&quot;Customers Count&quot;;Extended Properties=&quot;&quot;" command="SELECT * FROM [Customers Count]"/>
  </connection>
</connections>
</file>

<file path=xl/sharedStrings.xml><?xml version="1.0" encoding="utf-8"?>
<sst xmlns="http://schemas.openxmlformats.org/spreadsheetml/2006/main" count="62583" uniqueCount="3981">
  <si>
    <t>Order Date</t>
  </si>
  <si>
    <t>Customer Name</t>
  </si>
  <si>
    <t>State</t>
  </si>
  <si>
    <t>Category</t>
  </si>
  <si>
    <t>Sub-Category</t>
  </si>
  <si>
    <t>Product Name</t>
  </si>
  <si>
    <t>Sales</t>
  </si>
  <si>
    <t>Quantity</t>
  </si>
  <si>
    <t>Profit</t>
  </si>
  <si>
    <t>03-01-2014</t>
  </si>
  <si>
    <t>Darren Powers</t>
  </si>
  <si>
    <t>Texas</t>
  </si>
  <si>
    <t>Office Supplies</t>
  </si>
  <si>
    <t>Paper</t>
  </si>
  <si>
    <t>Message Book, Wirebound, Four 5 1/2" X 4" Forms/Pg., 200 Dupl. Sets/Book</t>
  </si>
  <si>
    <t>04-01-2014</t>
  </si>
  <si>
    <t>Phillina Ober</t>
  </si>
  <si>
    <t>Illinois</t>
  </si>
  <si>
    <t>Labels</t>
  </si>
  <si>
    <t>Avery 508</t>
  </si>
  <si>
    <t>Storage</t>
  </si>
  <si>
    <t>SAFCO Boltless Steel Shelving</t>
  </si>
  <si>
    <t>Binders</t>
  </si>
  <si>
    <t>GBC Standard Plastic Binding Systems Combs</t>
  </si>
  <si>
    <t>05-01-2014</t>
  </si>
  <si>
    <t>Mick Brown</t>
  </si>
  <si>
    <t>Pennsylvania</t>
  </si>
  <si>
    <t>Art</t>
  </si>
  <si>
    <t>Avery Hi-Liter EverBold Pen Style Fluorescent Highlighters, 4/Pack</t>
  </si>
  <si>
    <t>06-01-2014</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</si>
  <si>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</si>
  <si>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</si>
  <si>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</si>
  <si>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</si>
  <si>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</si>
  <si>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</si>
  <si>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</si>
  <si>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</si>
  <si>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</si>
  <si>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</si>
  <si>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</si>
  <si>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</si>
  <si>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</si>
  <si>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</si>
  <si>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</si>
  <si>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</si>
  <si>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</si>
  <si>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</si>
  <si>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</si>
  <si>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</si>
  <si>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07-01-2014</t>
  </si>
  <si>
    <t>Vivek Sundaresam</t>
  </si>
  <si>
    <t>Furnishings</t>
  </si>
  <si>
    <t>Howard Miller 14-1/2" Diameter Chrome Round Wall Clock</t>
  </si>
  <si>
    <t>Acco Four Pocket Poly Ring Binder with Label Holder, Smoke, 1"</t>
  </si>
  <si>
    <t>09-01-2014</t>
  </si>
  <si>
    <t>Melanie Seite</t>
  </si>
  <si>
    <t>Newell 312</t>
  </si>
  <si>
    <t>Accessories</t>
  </si>
  <si>
    <t>Memorex Micro Travel Drive 8 GB</t>
  </si>
  <si>
    <t>10-01-2014</t>
  </si>
  <si>
    <t>Anthony Jacobs</t>
  </si>
  <si>
    <t>Virginia</t>
  </si>
  <si>
    <t>Avery 482</t>
  </si>
  <si>
    <t>Howard Miller 11-1/2" Diameter Ridgewood Wall Clock</t>
  </si>
  <si>
    <t>11-01-2014</t>
  </si>
  <si>
    <t>Seth Vernon</t>
  </si>
  <si>
    <t>Delaware</t>
  </si>
  <si>
    <t>DAX Value U-Channel Document Frames, Easel Back</t>
  </si>
  <si>
    <t>13-01-2014</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</si>
  <si>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</si>
  <si>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</si>
  <si>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</si>
  <si>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</si>
  <si>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</si>
  <si>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</si>
  <si>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</si>
  <si>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</si>
  <si>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</si>
  <si>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</si>
  <si>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</si>
  <si>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</si>
  <si>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</si>
  <si>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</si>
  <si>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</si>
  <si>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</si>
  <si>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</si>
  <si>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</si>
  <si>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</si>
  <si>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</si>
  <si>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14-01-2014</t>
  </si>
  <si>
    <t>Brendan Sweed</t>
  </si>
  <si>
    <t>Sauder Cornerstone Collection Library</t>
  </si>
  <si>
    <t>15-01-2014</t>
  </si>
  <si>
    <t>Erica Hackney</t>
  </si>
  <si>
    <t>Logitech 910-002974 M325 Wireless Mouse for Web Scrolling</t>
  </si>
  <si>
    <t>16-01-2014</t>
  </si>
  <si>
    <t>Delfina Latchford</t>
  </si>
  <si>
    <t>DAX Black Cherry Wood-Tone Poster Frame</t>
  </si>
  <si>
    <t>AT&amp;T 841000 Phone</t>
  </si>
  <si>
    <t>GBC Linen Binding Covers</t>
  </si>
  <si>
    <t>Round Specialty Laser Printer Labels</t>
  </si>
  <si>
    <t>18-01-2014</t>
  </si>
  <si>
    <t>David Wiener</t>
  </si>
  <si>
    <t>Oregon</t>
  </si>
  <si>
    <t>Appliances</t>
  </si>
  <si>
    <t>Fellowes Mighty 8 Compact Surge Protector</t>
  </si>
  <si>
    <t>19-01-2014</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</si>
  <si>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</si>
  <si>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</si>
  <si>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</si>
  <si>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</si>
  <si>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</si>
  <si>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</si>
  <si>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20-01-2014</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</si>
  <si>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</si>
  <si>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</si>
  <si>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</si>
  <si>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</si>
  <si>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</si>
  <si>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</si>
  <si>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</si>
  <si>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</si>
  <si>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</si>
  <si>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</si>
  <si>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</si>
  <si>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</si>
  <si>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</si>
  <si>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</si>
  <si>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</si>
  <si>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</si>
  <si>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</si>
  <si>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</si>
  <si>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</si>
  <si>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</si>
  <si>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</si>
  <si>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</si>
  <si>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21-01-2014</t>
  </si>
  <si>
    <t>Tom Boeckenhauer</t>
  </si>
  <si>
    <t>Florida</t>
  </si>
  <si>
    <t>Ultra Door Pull Handle</t>
  </si>
  <si>
    <t>23-01-2014</t>
  </si>
  <si>
    <t>Ionia McGrath</t>
  </si>
  <si>
    <t>Nevada</t>
  </si>
  <si>
    <t>Xerox 195</t>
  </si>
  <si>
    <t>Speros Goranitis</t>
  </si>
  <si>
    <t>Indiana</t>
  </si>
  <si>
    <t>Alliance Big Bands Rubber Bands, 12/Pack</t>
  </si>
  <si>
    <t>26-01-2014</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</si>
  <si>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</si>
  <si>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</si>
  <si>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</si>
  <si>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</si>
  <si>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</si>
  <si>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</si>
  <si>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</si>
  <si>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</si>
  <si>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</si>
  <si>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</si>
  <si>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</si>
  <si>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</si>
  <si>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27-01-2014</t>
  </si>
  <si>
    <t>Ed Jacobs</t>
  </si>
  <si>
    <t>Recycled Steel Personal File for Hanging File Folders</t>
  </si>
  <si>
    <t>Tables</t>
  </si>
  <si>
    <t>Balt Split Level Computer Training Table</t>
  </si>
  <si>
    <t>Dixon Ticonderoga Core-Lock Colored Pencils</t>
  </si>
  <si>
    <t>28-01-2014</t>
  </si>
  <si>
    <t>Jasper Cacioppo</t>
  </si>
  <si>
    <t>New York</t>
  </si>
  <si>
    <t>Pressboard Covers with Storage Hooks, 9 1/2" x 11", Light Blue</t>
  </si>
  <si>
    <t>30-01-2014</t>
  </si>
  <si>
    <t>Mike Vittorini</t>
  </si>
  <si>
    <t>Xerox 1972</t>
  </si>
  <si>
    <t>Space Solutions HD Industrial Steel Shelving.</t>
  </si>
  <si>
    <t>31-01-2014</t>
  </si>
  <si>
    <t>Liz Carlisle</t>
  </si>
  <si>
    <t>Sauder Facets Collection Library, Sky Alder Finish</t>
  </si>
  <si>
    <t>01-02-2014</t>
  </si>
  <si>
    <t>Bradley Drucker</t>
  </si>
  <si>
    <t>Wisconsin</t>
  </si>
  <si>
    <t>Enermax Aurora Lite Keyboard</t>
  </si>
  <si>
    <t>02-02-2014</t>
  </si>
  <si>
    <t>Cynthia Delaney</t>
  </si>
  <si>
    <t>Staples</t>
  </si>
  <si>
    <t>Eric Barreto</t>
  </si>
  <si>
    <t>Surelock Post Binders</t>
  </si>
  <si>
    <t>AT&amp;T 17929 Lendline Telephone</t>
  </si>
  <si>
    <t>03-02-2014</t>
  </si>
  <si>
    <t>Washington</t>
  </si>
  <si>
    <t>Ibico Laser Imprintable Binding System Covers</t>
  </si>
  <si>
    <t>Avery Durable Poly Binders</t>
  </si>
  <si>
    <t>04-02-2014</t>
  </si>
  <si>
    <t>Deborah Brumfield</t>
  </si>
  <si>
    <t>GBC Recycled Grain Textured Covers</t>
  </si>
  <si>
    <t>Message Book, Standard Line "While You Were Out", 5 1/2" X 4", 200 Sets/Book</t>
  </si>
  <si>
    <t>Mark Haberlin</t>
  </si>
  <si>
    <t>06-02-2014</t>
  </si>
  <si>
    <t>Neil Ducich</t>
  </si>
  <si>
    <t>Avery 480</t>
  </si>
  <si>
    <t>Aastra 57i VoIP phone</t>
  </si>
  <si>
    <t>AT&amp;T CL82213</t>
  </si>
  <si>
    <t>Avery Flip-Chart Easel Binder, Black</t>
  </si>
  <si>
    <t>07-02-2014</t>
  </si>
  <si>
    <t>Cyma Kinney</t>
  </si>
  <si>
    <t>New Jersey</t>
  </si>
  <si>
    <t>Maxell DVD-RAM Discs</t>
  </si>
  <si>
    <t>Acco Perma 4000 Stacking Storage Drawers</t>
  </si>
  <si>
    <t>08-02-2014</t>
  </si>
  <si>
    <t>Nathan Mautz</t>
  </si>
  <si>
    <t>Master Caster Door Stop, Large Brown</t>
  </si>
  <si>
    <t>11-02-2014</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</si>
  <si>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</si>
  <si>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</si>
  <si>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</si>
  <si>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</si>
  <si>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</si>
  <si>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</si>
  <si>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</si>
  <si>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</si>
  <si>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</si>
  <si>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</si>
  <si>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</si>
  <si>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12-02-2014</t>
  </si>
  <si>
    <t>Sanjit Chand</t>
  </si>
  <si>
    <t>Global Geo Office Task Chair, Gray</t>
  </si>
  <si>
    <t>14-02-2014</t>
  </si>
  <si>
    <t>Shui Tom</t>
  </si>
  <si>
    <t>Memo Book, 100 Message Capacity, 5 3/8 x 11</t>
  </si>
  <si>
    <t>Marina Lichtenstein</t>
  </si>
  <si>
    <t>Logitech G600 MMO Gaming Mouse</t>
  </si>
  <si>
    <t>Belkin 8 Outlet Surge Protector</t>
  </si>
  <si>
    <t>Supplies</t>
  </si>
  <si>
    <t>Compact Automatic Electric Letter Opener</t>
  </si>
  <si>
    <t>15-02-2014</t>
  </si>
  <si>
    <t>Barry Französisch</t>
  </si>
  <si>
    <t>Pressboard Data Binders by Wilson Jones</t>
  </si>
  <si>
    <t>16-02-2014</t>
  </si>
  <si>
    <t>Michael Nguyen</t>
  </si>
  <si>
    <t>Wilson Jones Easy Flow II Sheet Lifters</t>
  </si>
  <si>
    <t>Holmes Cool Mist Humidifier for the Whole House with 8-Gallon Output per Day, Extended Life Filter</t>
  </si>
  <si>
    <t>17-02-2014</t>
  </si>
  <si>
    <t>Staples in misc. colors</t>
  </si>
  <si>
    <t>18-02-2014</t>
  </si>
  <si>
    <t>Troy Blackwell</t>
  </si>
  <si>
    <t>DAX Copper Panel Document Frame, 5 x 7 Size</t>
  </si>
  <si>
    <t>Aaron Bergman</t>
  </si>
  <si>
    <t>Akro Stacking Bins</t>
  </si>
  <si>
    <t>20-02-2014</t>
  </si>
  <si>
    <t>Linda Cazamias</t>
  </si>
  <si>
    <t>Enermax Briskie RF Wireless Keyboard and Mouse Combo</t>
  </si>
  <si>
    <t>Master Caster Door Stop, Brown</t>
  </si>
  <si>
    <t>Steven Roelle</t>
  </si>
  <si>
    <t>Xerox 204</t>
  </si>
  <si>
    <t>21-02-2014</t>
  </si>
  <si>
    <t>Tamara Manning</t>
  </si>
  <si>
    <t>22-02-2014</t>
  </si>
  <si>
    <t>Sue Ann Reed</t>
  </si>
  <si>
    <t>Xerox 220</t>
  </si>
  <si>
    <t>23-02-2014</t>
  </si>
  <si>
    <t>Michael Grace</t>
  </si>
  <si>
    <t>Staple-on labels</t>
  </si>
  <si>
    <t>GBC Plastic Binding Combs</t>
  </si>
  <si>
    <t>24-02-2014</t>
  </si>
  <si>
    <t>Jennifer Halladay</t>
  </si>
  <si>
    <t>TOPS 4 x 6 Fluorescent Color Memo Sheets, 500 Sheets per Pack</t>
  </si>
  <si>
    <t>27-02-2014</t>
  </si>
  <si>
    <t>Joy Smith</t>
  </si>
  <si>
    <t>Zebra Zazzle Fluorescent Highlighters</t>
  </si>
  <si>
    <t>01-03-2014</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</si>
  <si>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</si>
  <si>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</si>
  <si>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</si>
  <si>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</si>
  <si>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</si>
  <si>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</si>
  <si>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</si>
  <si>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</si>
  <si>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</si>
  <si>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</si>
  <si>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</si>
  <si>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</si>
  <si>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02-03-2014</t>
  </si>
  <si>
    <t>Kristina Nunn</t>
  </si>
  <si>
    <t>Array Parchment Paper, Assorted Colors</t>
  </si>
  <si>
    <t>Nicole Hansen</t>
  </si>
  <si>
    <t>Xerox 1971</t>
  </si>
  <si>
    <t>Hypercom P1300 Pinpad</t>
  </si>
  <si>
    <t>03-03-2014</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</si>
  <si>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</si>
  <si>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</si>
  <si>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</si>
  <si>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</si>
  <si>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</si>
  <si>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</si>
  <si>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</si>
  <si>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</si>
  <si>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</si>
  <si>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</si>
  <si>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</si>
  <si>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</si>
  <si>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04-03-2014</t>
  </si>
  <si>
    <t>Clay Ludtke</t>
  </si>
  <si>
    <t>Sensible Storage WireTech Storage Systems</t>
  </si>
  <si>
    <t>BIC Brite Liner Highlighters, Chisel Tip</t>
  </si>
  <si>
    <t>05-03-2014</t>
  </si>
  <si>
    <t>Aimee Bixby</t>
  </si>
  <si>
    <t>Newell 345</t>
  </si>
  <si>
    <t>Logitech Wireless Gaming Headset G930</t>
  </si>
  <si>
    <t>Acme Forged Steel Scissors with Black Enamel Handles</t>
  </si>
  <si>
    <t>GBC Wire Binding Combs</t>
  </si>
  <si>
    <t>Xerox 1891</t>
  </si>
  <si>
    <t>07-03-2014</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</si>
  <si>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</si>
  <si>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</si>
  <si>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</si>
  <si>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</si>
  <si>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</si>
  <si>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</si>
  <si>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</si>
  <si>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</si>
  <si>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</si>
  <si>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</si>
  <si>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10-03-2014</t>
  </si>
  <si>
    <t>Scott Williamson</t>
  </si>
  <si>
    <t>Geographics Note Cards, Blank, White, 8 1/2" x 11"</t>
  </si>
  <si>
    <t>Kean Thornton</t>
  </si>
  <si>
    <t>Colorado</t>
  </si>
  <si>
    <t>BOSTON Ranger #55 Pencil Sharpener, Black</t>
  </si>
  <si>
    <t>11-03-2014</t>
  </si>
  <si>
    <t>Chloris Kastensmidt</t>
  </si>
  <si>
    <t>Eldon Wave Desk Accessories</t>
  </si>
  <si>
    <t>Stockwell Push Pins</t>
  </si>
  <si>
    <t>Kelly Andreada</t>
  </si>
  <si>
    <t>Southworth 100% Résumé Paper, 24lb.</t>
  </si>
  <si>
    <t>Filia McAdams</t>
  </si>
  <si>
    <t>Fellowes Premier Superior Surge Suppressor, 10-Outlet, With Phone and Remote</t>
  </si>
  <si>
    <t>Panasonic KX-TG9471B</t>
  </si>
  <si>
    <t>Xerox 198</t>
  </si>
  <si>
    <t>Richard Bierner</t>
  </si>
  <si>
    <t>Economy #2 Pencils</t>
  </si>
  <si>
    <t>14-03-2014</t>
  </si>
  <si>
    <t>Dean Katz</t>
  </si>
  <si>
    <t>Avery Hi-Liter Fluorescent Desk Style Markers</t>
  </si>
  <si>
    <t>Christine Kargatis</t>
  </si>
  <si>
    <t>Global Commerce Series High-Back Swivel/Tilt Chairs</t>
  </si>
  <si>
    <t>Jason Fortune-</t>
  </si>
  <si>
    <t>Utah</t>
  </si>
  <si>
    <t>Carina Double Wide Media Storage Towers in Natural &amp; Black</t>
  </si>
  <si>
    <t>Imation 30456 USB Flash Drive 8GB</t>
  </si>
  <si>
    <t>Staple magnet</t>
  </si>
  <si>
    <t>Premium Transparent Presentation Covers, No Pattern/Clear, 8 1/2" x 11"</t>
  </si>
  <si>
    <t>Rick Bensley</t>
  </si>
  <si>
    <t>Machines</t>
  </si>
  <si>
    <t>Hewlett-Packard Deskjet 6540 Color Inkjet Printer</t>
  </si>
  <si>
    <t>Xerox 1963</t>
  </si>
  <si>
    <t>Neil Französisch</t>
  </si>
  <si>
    <t>Xerox 1887</t>
  </si>
  <si>
    <t>15-03-2014</t>
  </si>
  <si>
    <t>Alan Shonely</t>
  </si>
  <si>
    <t>Hot File 7-Pocket, Floor Stand</t>
  </si>
  <si>
    <t>Eldon Expressions Desk Accessory, Wood Photo Frame, Mahogany</t>
  </si>
  <si>
    <t>Insertable Tab Post Binder Dividers</t>
  </si>
  <si>
    <t>GBC VeloBinder Manual Binding System</t>
  </si>
  <si>
    <t>Xerox 1889</t>
  </si>
  <si>
    <t>16-03-2014</t>
  </si>
  <si>
    <t>Polycom VoiceStation 500 Conference phone</t>
  </si>
  <si>
    <t>17-03-2014</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</si>
  <si>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</si>
  <si>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</si>
  <si>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</si>
  <si>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</si>
  <si>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</si>
  <si>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</si>
  <si>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</si>
  <si>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</si>
  <si>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</si>
  <si>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</si>
  <si>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</si>
  <si>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</si>
  <si>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</si>
  <si>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</si>
  <si>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</si>
  <si>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</si>
  <si>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</si>
  <si>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</si>
  <si>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</si>
  <si>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</si>
  <si>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</si>
  <si>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</si>
  <si>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18-03-2014</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</si>
  <si>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</si>
  <si>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</si>
  <si>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</si>
  <si>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</si>
  <si>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</si>
  <si>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</si>
  <si>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</si>
  <si>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</si>
  <si>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</si>
  <si>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</si>
  <si>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19-03-2014</t>
  </si>
  <si>
    <t>Matt Connell</t>
  </si>
  <si>
    <t>Cisco 8x8 Inc. 6753i IP Business Phone System</t>
  </si>
  <si>
    <t>Avery 501</t>
  </si>
  <si>
    <t>Crate-A-Files</t>
  </si>
  <si>
    <t>Document Clip Frames</t>
  </si>
  <si>
    <t>Logitech Wireless Boombox Speaker - portable - wireless, wired</t>
  </si>
  <si>
    <t>21-03-2014</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</si>
  <si>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</si>
  <si>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</si>
  <si>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</si>
  <si>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</si>
  <si>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</si>
  <si>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</si>
  <si>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</si>
  <si>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</si>
  <si>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</si>
  <si>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</si>
  <si>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</si>
  <si>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</si>
  <si>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</si>
  <si>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</si>
  <si>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22-03-2014</t>
  </si>
  <si>
    <t>Craig Carroll</t>
  </si>
  <si>
    <t>C-Line Peel &amp; Stick Add-On Filing Pockets, 8-3/4 x 5-1/8, 10/Pack</t>
  </si>
  <si>
    <t>GBC Prestige Therm-A-Bind Covers</t>
  </si>
  <si>
    <t>Beth Fritzler</t>
  </si>
  <si>
    <t>Xerox 1951</t>
  </si>
  <si>
    <t>Office Star - Mesh Screen back chair with Vinyl seat</t>
  </si>
  <si>
    <t>Vivian Mathis</t>
  </si>
  <si>
    <t>23-03-2014</t>
  </si>
  <si>
    <t>Patrick O'Donnell</t>
  </si>
  <si>
    <t>Economy Rollaway Files</t>
  </si>
  <si>
    <t>Ooma Telo VoIP Home Phone System</t>
  </si>
  <si>
    <t>Bruce Geld</t>
  </si>
  <si>
    <t>Avery 476</t>
  </si>
  <si>
    <t>24-03-2014</t>
  </si>
  <si>
    <t>Carlos Daly</t>
  </si>
  <si>
    <t>Xerox 190</t>
  </si>
  <si>
    <t>Maurice Satty</t>
  </si>
  <si>
    <t>DAX Contemporary Wood Frame with Silver Metal Mat, Desktop, 11 x 14 Size</t>
  </si>
  <si>
    <t>25-03-2014</t>
  </si>
  <si>
    <t>Iceberg Nesting Folding Chair, 19w x 6d x 43h</t>
  </si>
  <si>
    <t>Christina Anderson</t>
  </si>
  <si>
    <t>Eberhard Faber 3 1/2" Golf Pencils</t>
  </si>
  <si>
    <t>Imation Swivel Flash Drive USB flash drive - 8 GB</t>
  </si>
  <si>
    <t>BIC Brite Liner Grip Highlighters, Assorted, 5/Pack</t>
  </si>
  <si>
    <t>26-03-2014</t>
  </si>
  <si>
    <t>Jonathan Doherty</t>
  </si>
  <si>
    <t>SanDisk Ultra 32 GB MicroSDHC Class 10 Memory Card</t>
  </si>
  <si>
    <t>Damala Kotsonis</t>
  </si>
  <si>
    <t>Newell 308</t>
  </si>
  <si>
    <t>Griffin GC17055 Auxiliary Audio Cable</t>
  </si>
  <si>
    <t>Cindy Stewart</t>
  </si>
  <si>
    <t>Smead Alpha-Z Color-Coded Name Labels First Letter Starter Set</t>
  </si>
  <si>
    <t>28-03-2014</t>
  </si>
  <si>
    <t>Christina VanderZanden</t>
  </si>
  <si>
    <t>Iowa</t>
  </si>
  <si>
    <t>Poly String Tie Envelopes</t>
  </si>
  <si>
    <t>Hon 94000 Series Round Tables</t>
  </si>
  <si>
    <t>Daniel Raglin</t>
  </si>
  <si>
    <t>New Mexico</t>
  </si>
  <si>
    <t>AT&amp;T TR1909W</t>
  </si>
  <si>
    <t>Mike Pelletier</t>
  </si>
  <si>
    <t>Chromcraft Bull-Nose Wood Oval Conference Tables &amp; Bases</t>
  </si>
  <si>
    <t>29-03-2014</t>
  </si>
  <si>
    <t>Mike Gockenbach</t>
  </si>
  <si>
    <t>Bush Advantage Collection Racetrack Conference Table</t>
  </si>
  <si>
    <t>30-03-2014</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</si>
  <si>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</si>
  <si>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</si>
  <si>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</si>
  <si>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</si>
  <si>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</si>
  <si>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</si>
  <si>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</si>
  <si>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</si>
  <si>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</si>
  <si>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</si>
  <si>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</si>
  <si>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</si>
  <si>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</si>
  <si>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</si>
  <si>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31-03-2014</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</si>
  <si>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</si>
  <si>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</si>
  <si>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</si>
  <si>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</si>
  <si>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</si>
  <si>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</si>
  <si>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</si>
  <si>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</si>
  <si>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</si>
  <si>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</si>
  <si>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</si>
  <si>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</si>
  <si>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</si>
  <si>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01-04-2014</t>
  </si>
  <si>
    <t>Pressboard Data Binder, Crimson, 12" X 8 1/2"</t>
  </si>
  <si>
    <t>Katharine Harms</t>
  </si>
  <si>
    <t>Massachusetts</t>
  </si>
  <si>
    <t>Rogers Profile Extra Capacity Storage Tub</t>
  </si>
  <si>
    <t>Zipper Ring Binder Pockets</t>
  </si>
  <si>
    <t>02-04-2014</t>
  </si>
  <si>
    <t>Rob Dowd</t>
  </si>
  <si>
    <t>Xerox 1990</t>
  </si>
  <si>
    <t>Motorola Droid Maxx</t>
  </si>
  <si>
    <t>Euro-Pro Shark Turbo Vacuum</t>
  </si>
  <si>
    <t>Xerox 1898</t>
  </si>
  <si>
    <t>Xerox 1947</t>
  </si>
  <si>
    <t>Anna Häberlin</t>
  </si>
  <si>
    <t>Luxo Adjustable Task Clamp Lamp</t>
  </si>
  <si>
    <t>03-04-2014</t>
  </si>
  <si>
    <t>Katrina Edelman</t>
  </si>
  <si>
    <t>04-04-2014</t>
  </si>
  <si>
    <t>Paul Knutson</t>
  </si>
  <si>
    <t>Avery 518</t>
  </si>
  <si>
    <t>Advantus Panel Wall Acrylic Frame</t>
  </si>
  <si>
    <t>Newell 319</t>
  </si>
  <si>
    <t>Mary Zewe</t>
  </si>
  <si>
    <t>Avery Non-Stick Binders</t>
  </si>
  <si>
    <t>Ken Black</t>
  </si>
  <si>
    <t>Safco Commercial Shelving</t>
  </si>
  <si>
    <t>Logitech Wireless Marathon Mouse M705</t>
  </si>
  <si>
    <t>Xerox 209</t>
  </si>
  <si>
    <t>05-04-2014</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</si>
  <si>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</si>
  <si>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</si>
  <si>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</si>
  <si>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</si>
  <si>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</si>
  <si>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</si>
  <si>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</si>
  <si>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</si>
  <si>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</si>
  <si>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</si>
  <si>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</si>
  <si>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</si>
  <si>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</si>
  <si>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</si>
  <si>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06-04-2014</t>
  </si>
  <si>
    <t>Guy Phonely</t>
  </si>
  <si>
    <t>Large Capacity Hanging Post Binders</t>
  </si>
  <si>
    <t>Martin-Yale Premier Letter Opener</t>
  </si>
  <si>
    <t>KI Adjustable-Height Table</t>
  </si>
  <si>
    <t>Imation Secure+ Hardware Encrypted USB 2.0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</si>
  <si>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</si>
  <si>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</si>
  <si>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</si>
  <si>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</si>
  <si>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</si>
  <si>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</si>
  <si>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</si>
  <si>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</si>
  <si>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</si>
  <si>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</si>
  <si>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</si>
  <si>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</si>
  <si>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07-04-2014</t>
  </si>
  <si>
    <t>Pauline Johnson</t>
  </si>
  <si>
    <t>Alabama</t>
  </si>
  <si>
    <t>Stacking Tray, Side-Loading, Legal, Smoke</t>
  </si>
  <si>
    <t>Roland Schwarz</t>
  </si>
  <si>
    <t>Xerox 1945</t>
  </si>
  <si>
    <t>Valerie Mitchum</t>
  </si>
  <si>
    <t>Xerox 226</t>
  </si>
  <si>
    <t>RCA Visys Integrated PBX 8-Line Router</t>
  </si>
  <si>
    <t>08-04-2014</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</si>
  <si>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</si>
  <si>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</si>
  <si>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</si>
  <si>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</si>
  <si>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</si>
  <si>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</si>
  <si>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</si>
  <si>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</si>
  <si>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</si>
  <si>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</si>
  <si>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11-04-2014</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</si>
  <si>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</si>
  <si>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</si>
  <si>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</si>
  <si>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</si>
  <si>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</si>
  <si>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</si>
  <si>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</si>
  <si>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</si>
  <si>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</si>
  <si>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</si>
  <si>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</si>
  <si>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</si>
  <si>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</si>
  <si>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</si>
  <si>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12-04-2014</t>
  </si>
  <si>
    <t>Kean Nguyen</t>
  </si>
  <si>
    <t>Pyle PMP37LED</t>
  </si>
  <si>
    <t>AT&amp;T 1080 Corded phone</t>
  </si>
  <si>
    <t>Recycled Pressboard Report Cover with Reinforced Top Hinge</t>
  </si>
  <si>
    <t>Stewart Visinsky</t>
  </si>
  <si>
    <t>Xerox 213</t>
  </si>
  <si>
    <t>Edward Hooks</t>
  </si>
  <si>
    <t>Prismacolor Color Pencil Set</t>
  </si>
  <si>
    <t>13-04-2014</t>
  </si>
  <si>
    <t>Newell 314</t>
  </si>
  <si>
    <t>Fellowes PB200 Plastic Comb Binding Machine</t>
  </si>
  <si>
    <t>Square Credit Card Reader, 4 1/2" x 4 1/2" x 1", White</t>
  </si>
  <si>
    <t>Ben Ferrer</t>
  </si>
  <si>
    <t>Maryland</t>
  </si>
  <si>
    <t>Avery 479</t>
  </si>
  <si>
    <t>15-04-2014</t>
  </si>
  <si>
    <t>Paul Stevenson</t>
  </si>
  <si>
    <t>Belkin F9G930V10-GRY 9 Outlet Surge</t>
  </si>
  <si>
    <t>Howard Miller 13" Diameter Goldtone Round Wall Clock</t>
  </si>
  <si>
    <t>16-04-2014</t>
  </si>
  <si>
    <t>Stephanie Phelps</t>
  </si>
  <si>
    <t>18-04-2014</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</si>
  <si>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</si>
  <si>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</si>
  <si>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</si>
  <si>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</si>
  <si>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</si>
  <si>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</si>
  <si>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</si>
  <si>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</si>
  <si>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19-04-2014</t>
  </si>
  <si>
    <t>Nicole Fjeld</t>
  </si>
  <si>
    <t>Executive Impressions 13" Chairman Wall Clock</t>
  </si>
  <si>
    <t>Allen Goldenen</t>
  </si>
  <si>
    <t>GBC Durable Plastic Covers</t>
  </si>
  <si>
    <t>Xerox 232</t>
  </si>
  <si>
    <t>20-04-2014</t>
  </si>
  <si>
    <t>Bush Advantage Collection Round Conference Table</t>
  </si>
  <si>
    <t>Personal Folder Holder, Ebony</t>
  </si>
  <si>
    <t>Benjamin Patterson</t>
  </si>
  <si>
    <t>GE 4 Foot Flourescent Tube, 40 Watt</t>
  </si>
  <si>
    <t>21-04-2014</t>
  </si>
  <si>
    <t>Allen Armold</t>
  </si>
  <si>
    <t>ACCOHIDE Binder by Acco</t>
  </si>
  <si>
    <t>Dorothy Badders</t>
  </si>
  <si>
    <t>SAFCO Commercial Wire Shelving, Black</t>
  </si>
  <si>
    <t>22-04-2014</t>
  </si>
  <si>
    <t>Aaron Hawkins</t>
  </si>
  <si>
    <t>ACCOHIDE 3-Ring Binder, Blue, 1"</t>
  </si>
  <si>
    <t>23-04-2014</t>
  </si>
  <si>
    <t>Theresa Swint</t>
  </si>
  <si>
    <t>Wilson Jones Suede Grain Vinyl Binders</t>
  </si>
  <si>
    <t>Laurel Beltran</t>
  </si>
  <si>
    <t>G.E. Halogen Desk Lamp Bulbs</t>
  </si>
  <si>
    <t>25-04-2014</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</si>
  <si>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</si>
  <si>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</si>
  <si>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</si>
  <si>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</si>
  <si>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</si>
  <si>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</si>
  <si>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</si>
  <si>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</si>
  <si>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</si>
  <si>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26-04-2014</t>
  </si>
  <si>
    <t>Aleksandra Gannaway</t>
  </si>
  <si>
    <t>Bevis Steel Folding Chairs</t>
  </si>
  <si>
    <t>Acco Pressboard Covers with Storage Hooks, 14 7/8" x 11", Executive Red</t>
  </si>
  <si>
    <t>Marc Harrigan</t>
  </si>
  <si>
    <t>Newell 347</t>
  </si>
  <si>
    <t>28-04-2014</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</si>
  <si>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</si>
  <si>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</si>
  <si>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</si>
  <si>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</si>
  <si>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</si>
  <si>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</si>
  <si>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</si>
  <si>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</si>
  <si>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</si>
  <si>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</si>
  <si>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</si>
  <si>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</si>
  <si>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29-04-2014</t>
  </si>
  <si>
    <t>Lauren Leatherbury</t>
  </si>
  <si>
    <t>Dax Clear Box Frame</t>
  </si>
  <si>
    <t>Harry Greene</t>
  </si>
  <si>
    <t>Laura Armstrong</t>
  </si>
  <si>
    <t>Global Leather Executive Chair</t>
  </si>
  <si>
    <t>2300 Heavy-Duty Transfer File Systems by Perma</t>
  </si>
  <si>
    <t>Katherine Hughes</t>
  </si>
  <si>
    <t>Square Credit Card Reader</t>
  </si>
  <si>
    <t>30-04-2014</t>
  </si>
  <si>
    <t>Maxell 4.7GB DVD-RW 3/Pack</t>
  </si>
  <si>
    <t>Justin MacKendrick</t>
  </si>
  <si>
    <t>Hunt Boston Vacuum Mount KS Pencil Sharpener</t>
  </si>
  <si>
    <t>02-05-2014</t>
  </si>
  <si>
    <t>Andrew Roberts</t>
  </si>
  <si>
    <t>Cari Schnelling</t>
  </si>
  <si>
    <t>Copiers</t>
  </si>
  <si>
    <t>Brother DCP1000 Digital 3 in 1 Multifunction Machine</t>
  </si>
  <si>
    <t>03-05-2014</t>
  </si>
  <si>
    <t>Joni Sundaresam</t>
  </si>
  <si>
    <t>Avery 481</t>
  </si>
  <si>
    <t>Nathan Cano</t>
  </si>
  <si>
    <t>GBC Poly Designer Binding Covers</t>
  </si>
  <si>
    <t>Avery Durable Plastic 1" Binders</t>
  </si>
  <si>
    <t>04-05-2014</t>
  </si>
  <si>
    <t>Paul MacIntyre</t>
  </si>
  <si>
    <t>Fellowes Binding Cases</t>
  </si>
  <si>
    <t>Andrew Allen</t>
  </si>
  <si>
    <t>Connecticut</t>
  </si>
  <si>
    <t>OIC Thumb-Tacks</t>
  </si>
  <si>
    <t>Bill Shonely</t>
  </si>
  <si>
    <t>Eldon Regeneration Recycled Desk Accessories, Smoke</t>
  </si>
  <si>
    <t>Holmes Odor Grabber</t>
  </si>
  <si>
    <t>05-05-2014</t>
  </si>
  <si>
    <t>Peter Fuller</t>
  </si>
  <si>
    <t>Adams "While You Were Out" Message Pads</t>
  </si>
  <si>
    <t>Newell 350</t>
  </si>
  <si>
    <t>Xerox 1933</t>
  </si>
  <si>
    <t>Emily Burns</t>
  </si>
  <si>
    <t>Eldon Portable Mobile Manager</t>
  </si>
  <si>
    <t>Giulietta Dortch</t>
  </si>
  <si>
    <t>Easy-staple paper</t>
  </si>
  <si>
    <t>06-05-2014</t>
  </si>
  <si>
    <t>Harold Pawlan</t>
  </si>
  <si>
    <t>Wilson Jones Legal Size Ring Binders</t>
  </si>
  <si>
    <t>Steve Nguyen</t>
  </si>
  <si>
    <t>Model L Table or Wall-Mount Pencil Sharpener</t>
  </si>
  <si>
    <t>07-05-2014</t>
  </si>
  <si>
    <t>Carol Triggs</t>
  </si>
  <si>
    <t>Acco PRESSTEX Data Binder with Storage Hooks, Dark Blue, 14 7/8" X 11"</t>
  </si>
  <si>
    <t>Newell 335</t>
  </si>
  <si>
    <t>Lifetime Advantage Folding Chairs, 4/Carton</t>
  </si>
  <si>
    <t>08-05-2014</t>
  </si>
  <si>
    <t>Hewlett Packard LaserJet 3310 Copier</t>
  </si>
  <si>
    <t>09-05-2014</t>
  </si>
  <si>
    <t>Patrick Gardner</t>
  </si>
  <si>
    <t>Sony Micro Vault Click 16 GB USB 2.0 Flash Drive</t>
  </si>
  <si>
    <t>Sean Braxton</t>
  </si>
  <si>
    <t>Fellowes Super Stor/Drawer</t>
  </si>
  <si>
    <t>Avery 506</t>
  </si>
  <si>
    <t>Weyerhaeuser First Choice Laser/Copy Paper (20Lb. and 88 Bright)</t>
  </si>
  <si>
    <t>10-05-2014</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</si>
  <si>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</si>
  <si>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</si>
  <si>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</si>
  <si>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</si>
  <si>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</si>
  <si>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</si>
  <si>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</si>
  <si>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</si>
  <si>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</si>
  <si>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</si>
  <si>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11-05-2014</t>
  </si>
  <si>
    <t>Paul Gonzalez</t>
  </si>
  <si>
    <t>SanDisk Cruzer 64 GB USB Flash Drive</t>
  </si>
  <si>
    <t>Xblue XB-1670-86 X16 Small Office Telephone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</si>
  <si>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</si>
  <si>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</si>
  <si>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</si>
  <si>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</si>
  <si>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</si>
  <si>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</si>
  <si>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</si>
  <si>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</si>
  <si>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</si>
  <si>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12-05-2014</t>
  </si>
  <si>
    <t>Bevis Traditional Conference Table Top, Plinth Base</t>
  </si>
  <si>
    <t>13-05-2014</t>
  </si>
  <si>
    <t>Alejandro Grove</t>
  </si>
  <si>
    <t>Erica Hernandez</t>
  </si>
  <si>
    <t>GBC DocuBind P100 Manual Binding Machine</t>
  </si>
  <si>
    <t>Naresj Patel</t>
  </si>
  <si>
    <t>Plantronics Audio 478 Stereo USB Headset</t>
  </si>
  <si>
    <t>14-05-2014</t>
  </si>
  <si>
    <t>Anthony Johnson</t>
  </si>
  <si>
    <t>Electrix Halogen Magnifier Lamp</t>
  </si>
  <si>
    <t>16-05-2014</t>
  </si>
  <si>
    <t>Pauline Webber</t>
  </si>
  <si>
    <t>Cindy Chapman</t>
  </si>
  <si>
    <t>Imation Clip USB flash drive - 8 GB</t>
  </si>
  <si>
    <t>17-05-2014</t>
  </si>
  <si>
    <t>Pete Armstrong</t>
  </si>
  <si>
    <t>18-05-2014</t>
  </si>
  <si>
    <t>Bruce Stewart</t>
  </si>
  <si>
    <t>Apple iPhone 5</t>
  </si>
  <si>
    <t>Ted Trevino</t>
  </si>
  <si>
    <t>Deflect-o Glass Clear Studded Chair Mats</t>
  </si>
  <si>
    <t>Xerox 1949</t>
  </si>
  <si>
    <t>George Ashbrook</t>
  </si>
  <si>
    <t>19-05-2014</t>
  </si>
  <si>
    <t>John Huston</t>
  </si>
  <si>
    <t>Avery Heavy-Duty EZD View Binder with Locking Rings</t>
  </si>
  <si>
    <t>Tamara Dahlen</t>
  </si>
  <si>
    <t>20-05-2014</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</si>
  <si>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</si>
  <si>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</si>
  <si>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</si>
  <si>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</si>
  <si>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</si>
  <si>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</si>
  <si>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</si>
  <si>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</si>
  <si>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21-05-2014</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</si>
  <si>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</si>
  <si>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</si>
  <si>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</si>
  <si>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</si>
  <si>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</si>
  <si>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</si>
  <si>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</si>
  <si>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</si>
  <si>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 x 11</t>
  </si>
  <si>
    <t>Ibico Plastic Spiral Binding Combs</t>
  </si>
  <si>
    <t>22-05-2014</t>
  </si>
  <si>
    <t>Evan Henry</t>
  </si>
  <si>
    <t>Nortel Networks T7316 E Nt8 B27</t>
  </si>
  <si>
    <t>Plantronics Encore H101 Dual Earpieces Headset</t>
  </si>
  <si>
    <t>23-05-2014</t>
  </si>
  <si>
    <t>Angle-D Ring Binders</t>
  </si>
  <si>
    <t>Newell 317</t>
  </si>
  <si>
    <t>Motorola L804</t>
  </si>
  <si>
    <t>Xerox 1999</t>
  </si>
  <si>
    <t>Greg Tran</t>
  </si>
  <si>
    <t>Letter Slitter</t>
  </si>
  <si>
    <t>1.7 Cubic Foot Compact "Cube" Office Refrigerators</t>
  </si>
  <si>
    <t>24-05-2014</t>
  </si>
  <si>
    <t>Resi Pölking</t>
  </si>
  <si>
    <t>Xerox 1944</t>
  </si>
  <si>
    <t>25-05-2014</t>
  </si>
  <si>
    <t>Janet Lee</t>
  </si>
  <si>
    <t>Harmony Air Purifier</t>
  </si>
  <si>
    <t>Electrix Incandescent Magnifying Lamp, Black</t>
  </si>
  <si>
    <t>Barry Weirich</t>
  </si>
  <si>
    <t>Strathmore Photo Frame Cards</t>
  </si>
  <si>
    <t>26-05-2014</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</si>
  <si>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</si>
  <si>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</si>
  <si>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</si>
  <si>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</si>
  <si>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</si>
  <si>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</si>
  <si>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</si>
  <si>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</si>
  <si>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27-05-2014</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</si>
  <si>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</si>
  <si>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</si>
  <si>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</si>
  <si>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</si>
  <si>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</si>
  <si>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</si>
  <si>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</si>
  <si>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28-05-2014</t>
  </si>
  <si>
    <t>Patrick Jones</t>
  </si>
  <si>
    <t>I Need's 3d Hello Kitty Hybrid Silicone Case Cover for HTC One X 4g with 3d Hello Kitty Stylus Pen Green/pink</t>
  </si>
  <si>
    <t>Magdelene Morse</t>
  </si>
  <si>
    <t>Green Canvas Binder for 8-1/2" x 14" Sheets</t>
  </si>
  <si>
    <t>30-05-2014</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</si>
  <si>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</si>
  <si>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</si>
  <si>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</si>
  <si>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</si>
  <si>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</si>
  <si>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</si>
  <si>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</si>
  <si>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</si>
  <si>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</si>
  <si>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</si>
  <si>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</si>
  <si>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31-05-2014</t>
  </si>
  <si>
    <t>Jim Karlsson</t>
  </si>
  <si>
    <t>Samsung Galaxy Note 3</t>
  </si>
  <si>
    <t>Grandstream GXP1160 VoIP phone</t>
  </si>
  <si>
    <t>01-06-2014</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</si>
  <si>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</si>
  <si>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</si>
  <si>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</si>
  <si>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</si>
  <si>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</si>
  <si>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</si>
  <si>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</si>
  <si>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</si>
  <si>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</si>
  <si>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</si>
  <si>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</si>
  <si>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</si>
  <si>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</si>
  <si>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02-06-2014</t>
  </si>
  <si>
    <t>GBC Standard Therm-A-Bind Covers</t>
  </si>
  <si>
    <t>Aluminum Document Frame</t>
  </si>
  <si>
    <t>Mophie Juice Pack Helium for iPhone</t>
  </si>
  <si>
    <t>03-06-2014</t>
  </si>
  <si>
    <t>Steven Cartwright</t>
  </si>
  <si>
    <t>Ross Baird</t>
  </si>
  <si>
    <t>Security-Tint Envelopes</t>
  </si>
  <si>
    <t>Richard Eichhorn</t>
  </si>
  <si>
    <t>Avery 513</t>
  </si>
  <si>
    <t>Contract Clock, 14", Brown</t>
  </si>
  <si>
    <t>04-06-2014</t>
  </si>
  <si>
    <t>Bobby Trafton</t>
  </si>
  <si>
    <t>Seth Thomas 14" Day/Date Wall Clock</t>
  </si>
  <si>
    <t>Commercial WindTunnel Clean Air Upright Vacuum, Replacement Belts, Filtration Bags</t>
  </si>
  <si>
    <t>O'Sullivan Living Dimensions 5-Shelf Bookcases</t>
  </si>
  <si>
    <t>06-06-2014</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</si>
  <si>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</si>
  <si>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</si>
  <si>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</si>
  <si>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</si>
  <si>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</si>
  <si>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</si>
  <si>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</si>
  <si>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</si>
  <si>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</si>
  <si>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</si>
  <si>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07-06-2014</t>
  </si>
  <si>
    <t>Bart Pistole</t>
  </si>
  <si>
    <t>Nick Radford</t>
  </si>
  <si>
    <t>Bevis Round Conference Table Top, X-Base</t>
  </si>
  <si>
    <t>08-06-2014</t>
  </si>
  <si>
    <t>Carlos Soltero</t>
  </si>
  <si>
    <t>Hon Deluxe Fabric Upholstered Stacking Chairs, Squared Back</t>
  </si>
  <si>
    <t>Situations Contoured Folding Chairs, 4/Set</t>
  </si>
  <si>
    <t>Rick Duston</t>
  </si>
  <si>
    <t>Tennsco Snap-Together Open Shelving Units, Starter Sets and Add-On Units</t>
  </si>
  <si>
    <t>09-06-2014</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</si>
  <si>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</si>
  <si>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</si>
  <si>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</si>
  <si>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</si>
  <si>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</si>
  <si>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</si>
  <si>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 phone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</si>
  <si>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</si>
  <si>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</si>
  <si>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</si>
  <si>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</si>
  <si>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</si>
  <si>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</si>
  <si>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</si>
  <si>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</si>
  <si>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</si>
  <si>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</si>
  <si>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10-06-2014</t>
  </si>
  <si>
    <t>Heather Kirkland</t>
  </si>
  <si>
    <t>Dot Matrix Printer Tape Reel Labels, White, 5000/Box</t>
  </si>
  <si>
    <t>13-06-2014</t>
  </si>
  <si>
    <t>14-06-2014</t>
  </si>
  <si>
    <t>Sharelle Roach</t>
  </si>
  <si>
    <t>Hon Metal Bookcases, Gray</t>
  </si>
  <si>
    <t>15-06-2014</t>
  </si>
  <si>
    <t>Kelly Lampkin</t>
  </si>
  <si>
    <t>Lesro Sheffield Collection Coffee Table, End Table, Center Table, Corner Table</t>
  </si>
  <si>
    <t>Avery Premier Heavy-Duty Binder with Round Locking Rings</t>
  </si>
  <si>
    <t>Pamela Stobb</t>
  </si>
  <si>
    <t>Xerox 1902</t>
  </si>
  <si>
    <t>16-06-2014</t>
  </si>
  <si>
    <t>Sonia Cooley</t>
  </si>
  <si>
    <t>Boston 16750 Black Compact Battery Pencil Sharpener</t>
  </si>
  <si>
    <t>17-06-2014</t>
  </si>
  <si>
    <t>Duane Benoit</t>
  </si>
  <si>
    <t>Texas Instruments TI-34 Scientific Calculator</t>
  </si>
  <si>
    <t>Gary Hwang</t>
  </si>
  <si>
    <t>OIC Binder Clips</t>
  </si>
  <si>
    <t>GBC DocuBind P400 Electric Binding System</t>
  </si>
  <si>
    <t>Jennifer Ferguson</t>
  </si>
  <si>
    <t>Xerox 1892</t>
  </si>
  <si>
    <t>18-06-2014</t>
  </si>
  <si>
    <t>Mick Crebagga</t>
  </si>
  <si>
    <t>Plantronics Cordless Phone Headset with In-line Volume - M214C</t>
  </si>
  <si>
    <t>20-06-2014</t>
  </si>
  <si>
    <t>HTC One Mini</t>
  </si>
  <si>
    <t>Storex DuraTech Recycled Plastic Frosted Binders</t>
  </si>
  <si>
    <t>Hon Metal Bookcases, Black</t>
  </si>
  <si>
    <t>Xerox 2</t>
  </si>
  <si>
    <t>Okidata C331dn Printer</t>
  </si>
  <si>
    <t>Safco Industrial Wire Shelving System</t>
  </si>
  <si>
    <t>Corey-Lock</t>
  </si>
  <si>
    <t>Oklahoma</t>
  </si>
  <si>
    <t>Nontoxic Chalk</t>
  </si>
  <si>
    <t>21-06-2014</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</si>
  <si>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</si>
  <si>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</si>
  <si>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</si>
  <si>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</si>
  <si>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</si>
  <si>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</si>
  <si>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</si>
  <si>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</si>
  <si>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</si>
  <si>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</si>
  <si>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</si>
  <si>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</si>
  <si>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</si>
  <si>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</si>
  <si>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 phone</t>
  </si>
  <si>
    <t>22-06-2014</t>
  </si>
  <si>
    <t>Joel Eaton</t>
  </si>
  <si>
    <t>KeyTronic 6101 Series - Keyboard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</si>
  <si>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</si>
  <si>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</si>
  <si>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</si>
  <si>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</si>
  <si>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</si>
  <si>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</si>
  <si>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</si>
  <si>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23-06-2014</t>
  </si>
  <si>
    <t>Brian Stugart</t>
  </si>
  <si>
    <t>Sony 64GB Class 10 Micro SDHC R40 Memory Card</t>
  </si>
  <si>
    <t>Denise Leinenbach</t>
  </si>
  <si>
    <t>Prang Drawing Pencil Set</t>
  </si>
  <si>
    <t>Acme Kleen Earth Office Shears</t>
  </si>
  <si>
    <t>24-06-2014</t>
  </si>
  <si>
    <t>Liz Pelletier</t>
  </si>
  <si>
    <t>Acrylic Self-Standing Desk Frames</t>
  </si>
  <si>
    <t>25-06-2014</t>
  </si>
  <si>
    <t>Noel Staavos</t>
  </si>
  <si>
    <t>Hon 4060 Series Tables</t>
  </si>
  <si>
    <t>Grace Kelly</t>
  </si>
  <si>
    <t>Plantronics 81402</t>
  </si>
  <si>
    <t>Hunt BOSTON Vista Battery-Operated Pencil Sharpener, Black</t>
  </si>
  <si>
    <t>27-06-2014</t>
  </si>
  <si>
    <t>Liz MacKendrick</t>
  </si>
  <si>
    <t>28-06-2014</t>
  </si>
  <si>
    <t>Cynthia Arntzen</t>
  </si>
  <si>
    <t>Xerox 1995</t>
  </si>
  <si>
    <t>Self-Adhesive Ring Binder Labels</t>
  </si>
  <si>
    <t>Xerox 1941</t>
  </si>
  <si>
    <t>Rob Williams</t>
  </si>
  <si>
    <t>29-06-2014</t>
  </si>
  <si>
    <t>Dan Lawera</t>
  </si>
  <si>
    <t>Dixon My First Ticonderoga Pencil, #2</t>
  </si>
  <si>
    <t>Wilson Jones Clip &amp; Carry Folder Binder Tool for Ring Binders, Clear</t>
  </si>
  <si>
    <t>30-06-2014</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</si>
  <si>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</si>
  <si>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</si>
  <si>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</si>
  <si>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</si>
  <si>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</si>
  <si>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</si>
  <si>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</si>
  <si>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</si>
  <si>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</si>
  <si>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</si>
  <si>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01-07-2014</t>
  </si>
  <si>
    <t>Cardinal Holdit Business Card Pockets</t>
  </si>
  <si>
    <t>Wilson SignalBoost 841262 DB PRO Amplifier Kit</t>
  </si>
  <si>
    <t>Avery Durable Binders</t>
  </si>
  <si>
    <t>02-07-2014</t>
  </si>
  <si>
    <t>Eric Hoffmann</t>
  </si>
  <si>
    <t>Logitech B530 USB Headset - headset - Full size, Binaural</t>
  </si>
  <si>
    <t>04-07-2014</t>
  </si>
  <si>
    <t>Maxwell Schwartz</t>
  </si>
  <si>
    <t>Southworth Structures Collection</t>
  </si>
  <si>
    <t>05-07-2014</t>
  </si>
  <si>
    <t>Michael Chen</t>
  </si>
  <si>
    <t>NETGEAR AC1750 Dual Band Gigabit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</si>
  <si>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</si>
  <si>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</si>
  <si>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</si>
  <si>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</si>
  <si>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</si>
  <si>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</si>
  <si>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</si>
  <si>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</si>
  <si>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</si>
  <si>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06-07-2014</t>
  </si>
  <si>
    <t>Emily Phan</t>
  </si>
  <si>
    <t>Canon Imageclass D680 Copier / Fax</t>
  </si>
  <si>
    <t>Becky Castell</t>
  </si>
  <si>
    <t>Global Comet Stacking Armless Chair</t>
  </si>
  <si>
    <t>07-07-2014</t>
  </si>
  <si>
    <t>Global High-Back Leather Tilter, Burgundy</t>
  </si>
  <si>
    <t>Howard Miller 11-1/2" Diameter Grantwood Wall Clock</t>
  </si>
  <si>
    <t>08-07-2014</t>
  </si>
  <si>
    <t>Michelle Huthwaite</t>
  </si>
  <si>
    <t>Ed Braxton</t>
  </si>
  <si>
    <t>09-07-2014</t>
  </si>
  <si>
    <t>Brian Moss</t>
  </si>
  <si>
    <t>Xerox 1895</t>
  </si>
  <si>
    <t>Gary Hansen</t>
  </si>
  <si>
    <t>Avery 49</t>
  </si>
  <si>
    <t>Perma STOR-ALL Hanging File Box, 13 1/8"W x 12 1/4"D x 10 1/2"H</t>
  </si>
  <si>
    <t>Darrin Sayre</t>
  </si>
  <si>
    <t>Avery Hidden Tab Dividers for Binding Systems</t>
  </si>
  <si>
    <t>11-07-2014</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</si>
  <si>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</si>
  <si>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</si>
  <si>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</si>
  <si>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</si>
  <si>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</si>
  <si>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</si>
  <si>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</si>
  <si>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</si>
  <si>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</si>
  <si>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</si>
  <si>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12-07-2014</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</si>
  <si>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</si>
  <si>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</si>
  <si>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</si>
  <si>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</si>
  <si>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</si>
  <si>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</si>
  <si>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</si>
  <si>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</si>
  <si>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</si>
  <si>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</si>
  <si>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13-07-2014</t>
  </si>
  <si>
    <t>Bevis Round Conference Table Top &amp; Single Column Base</t>
  </si>
  <si>
    <t>14-07-2014</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</si>
  <si>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</si>
  <si>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</si>
  <si>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</si>
  <si>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</si>
  <si>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</si>
  <si>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</si>
  <si>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</si>
  <si>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</si>
  <si>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</si>
  <si>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</si>
  <si>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15-07-2014</t>
  </si>
  <si>
    <t>Maxell 4.7GB DVD-R 5/Pack</t>
  </si>
  <si>
    <t>Advantus Push Pins</t>
  </si>
  <si>
    <t>18-07-2014</t>
  </si>
  <si>
    <t>Adrian Hane</t>
  </si>
  <si>
    <t>Office Star - Ergonomically Designed Knee Chair</t>
  </si>
  <si>
    <t>Jack Lebron</t>
  </si>
  <si>
    <t>Cardinal Slant-D Ring Binder, Heavy Gauge Vinyl</t>
  </si>
  <si>
    <t>19-07-2014</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</si>
  <si>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</si>
  <si>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</si>
  <si>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</si>
  <si>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</si>
  <si>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</si>
  <si>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</si>
  <si>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20-07-2014</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</si>
  <si>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</si>
  <si>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</si>
  <si>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</si>
  <si>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</si>
  <si>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</si>
  <si>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</si>
  <si>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</si>
  <si>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</si>
  <si>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</si>
  <si>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</si>
  <si>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</si>
  <si>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</si>
  <si>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</si>
  <si>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</si>
  <si>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</si>
  <si>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</si>
  <si>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21-07-2014</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</si>
  <si>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</si>
  <si>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</si>
  <si>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</si>
  <si>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</si>
  <si>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</si>
  <si>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</si>
  <si>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</si>
  <si>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</si>
  <si>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22-07-2014</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</si>
  <si>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</si>
  <si>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</si>
  <si>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</si>
  <si>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</si>
  <si>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</si>
  <si>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</si>
  <si>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</si>
  <si>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</si>
  <si>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23-07-2014</t>
  </si>
  <si>
    <t>Arthur Gainer</t>
  </si>
  <si>
    <t>Newell 324</t>
  </si>
  <si>
    <t>Microsoft Natural Keyboard Elite</t>
  </si>
  <si>
    <t>Case Logic 2.4GHz Wireless Keyboard</t>
  </si>
  <si>
    <t>Nick Crebassa</t>
  </si>
  <si>
    <t>Acme Softgrip Scissors</t>
  </si>
  <si>
    <t>Imation 8gb Micro Traveldrive Usb 2.0 Flash Drive</t>
  </si>
  <si>
    <t>25-07-2014</t>
  </si>
  <si>
    <t>Ken Lonsdale</t>
  </si>
  <si>
    <t>Fellowes Personal Hanging Folder Files, Navy</t>
  </si>
  <si>
    <t>High Speed Automatic Electric Letter Opener</t>
  </si>
  <si>
    <t>Staple-based wall hangings</t>
  </si>
  <si>
    <t>26-07-2014</t>
  </si>
  <si>
    <t>Carl Ludwig</t>
  </si>
  <si>
    <t>Belkin 19" Vented Equipment Shelf, Black</t>
  </si>
  <si>
    <t>Apple iPhone 5S</t>
  </si>
  <si>
    <t>Hon 2090 Pillow Soft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</si>
  <si>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</si>
  <si>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</si>
  <si>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</si>
  <si>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</si>
  <si>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</si>
  <si>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</si>
  <si>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</si>
  <si>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</si>
  <si>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</si>
  <si>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</si>
  <si>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</si>
  <si>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</si>
  <si>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27-07-2014</t>
  </si>
  <si>
    <t>WD My Passport Ultra 2TB Portable External Hard Drive</t>
  </si>
  <si>
    <t>Aaron Smayling</t>
  </si>
  <si>
    <t>Xerox 1956</t>
  </si>
  <si>
    <t>Barry Blumstein</t>
  </si>
  <si>
    <t>28-07-2014</t>
  </si>
  <si>
    <t>OIC Colored Binder Clips, Assorted Sizes</t>
  </si>
  <si>
    <t>DataProducts Ampli Magnifier Task Lamp, Black,</t>
  </si>
  <si>
    <t>30-07-2014</t>
  </si>
  <si>
    <t>Tom Stivers</t>
  </si>
  <si>
    <t>Rush Hierlooms Collection 1" Thick Stackable Bookcases</t>
  </si>
  <si>
    <t>01-08-2014</t>
  </si>
  <si>
    <t>Self-Adhesive Address Labels for Typewriters by Universal</t>
  </si>
  <si>
    <t>Xerox 1916</t>
  </si>
  <si>
    <t>Ivan Liston</t>
  </si>
  <si>
    <t>Wilson Jones data.warehouse D-Ring Binders with DublLock</t>
  </si>
  <si>
    <t>Ann Steele</t>
  </si>
  <si>
    <t>Acco Clips to Go Binder Clips, 24 Clips in Two Sizes</t>
  </si>
  <si>
    <t>02-08-2014</t>
  </si>
  <si>
    <t>Nick Zandusky</t>
  </si>
  <si>
    <t>Memorex Micro Travel Drive 4 GB</t>
  </si>
  <si>
    <t>Smead Adjustable Mobile File Trolley with Lockable Top</t>
  </si>
  <si>
    <t>03-08-2014</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</si>
  <si>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</si>
  <si>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</si>
  <si>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</si>
  <si>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</si>
  <si>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</si>
  <si>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</si>
  <si>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04-08-2014</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</si>
  <si>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</si>
  <si>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</si>
  <si>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</si>
  <si>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</si>
  <si>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</si>
  <si>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</si>
  <si>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</si>
  <si>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</si>
  <si>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</si>
  <si>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05-08-2014</t>
  </si>
  <si>
    <t>Chad Sievert</t>
  </si>
  <si>
    <t>Adams Phone Message Book, Professional, 400 Message Capacity, 5 3/6 x 11</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</si>
  <si>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</si>
  <si>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</si>
  <si>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</si>
  <si>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</si>
  <si>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</si>
  <si>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</si>
  <si>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</si>
  <si>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 headset - Convertible, Monaural</t>
  </si>
  <si>
    <t>Gary Zandusky</t>
  </si>
  <si>
    <t>SAFCO PlanMaster Heigh-Adjustable Drafting Table Base, 43w x 30d x 30-37h, Black</t>
  </si>
  <si>
    <t>06-08-2014</t>
  </si>
  <si>
    <t>Roland Fjeld</t>
  </si>
  <si>
    <t>Trudy Brown</t>
  </si>
  <si>
    <t>Logitech G700s Rechargeable Gaming Mouse</t>
  </si>
  <si>
    <t>08-08-2014</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</si>
  <si>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</si>
  <si>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</si>
  <si>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</si>
  <si>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</si>
  <si>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</si>
  <si>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</si>
  <si>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</si>
  <si>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</si>
  <si>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</si>
  <si>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</si>
  <si>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</si>
  <si>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</si>
  <si>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</si>
  <si>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</si>
  <si>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</si>
  <si>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</si>
  <si>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09-08-2014</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</si>
  <si>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</si>
  <si>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</si>
  <si>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</si>
  <si>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</si>
  <si>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</si>
  <si>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</si>
  <si>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</si>
  <si>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</si>
  <si>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</si>
  <si>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</si>
  <si>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</si>
  <si>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</si>
  <si>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11-08-2014</t>
  </si>
  <si>
    <t>Eldon Image Series Desk Accessories, Ebony</t>
  </si>
  <si>
    <t>Sanford 52201 APSCO Electric Pencil Sharpener</t>
  </si>
  <si>
    <t>Vinyl Coated Wire Paper Clips in Organizer Box, 800/Box</t>
  </si>
  <si>
    <t>Tennsco Single-Tier Lockers</t>
  </si>
  <si>
    <t>12-08-2014</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</si>
  <si>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</si>
  <si>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</si>
  <si>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</si>
  <si>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</si>
  <si>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</si>
  <si>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</si>
  <si>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</si>
  <si>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</si>
  <si>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</si>
  <si>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</si>
  <si>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15-08-2014</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</si>
  <si>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</si>
  <si>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</si>
  <si>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</si>
  <si>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</si>
  <si>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</si>
  <si>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</si>
  <si>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</si>
  <si>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</si>
  <si>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16-08-2014</t>
  </si>
  <si>
    <t>Troy Staebel</t>
  </si>
  <si>
    <t>17-08-2014</t>
  </si>
  <si>
    <t>Xerox 203</t>
  </si>
  <si>
    <t>Don Jones</t>
  </si>
  <si>
    <t>Xerox 1929</t>
  </si>
  <si>
    <t>Colored Push Pins</t>
  </si>
  <si>
    <t>Logitech Gaming G510s - Keyboard</t>
  </si>
  <si>
    <t>19-08-2014</t>
  </si>
  <si>
    <t>Turquoise Lead Holder with Pocket Clip</t>
  </si>
  <si>
    <t>GBC DocuBind P50 Personal Binding Machine</t>
  </si>
  <si>
    <t>Acme Kleencut Forged Steel Scissors</t>
  </si>
  <si>
    <t>Lena Hernandez</t>
  </si>
  <si>
    <t>Satellite Sectional Post Binders</t>
  </si>
  <si>
    <t>20-08-2014</t>
  </si>
  <si>
    <t>Craig Reiter</t>
  </si>
  <si>
    <t>Riverleaf Stik-Withit Designer Note Cubes</t>
  </si>
  <si>
    <t>GBC DocuBind TL300 Electric Binding System</t>
  </si>
  <si>
    <t>22-08-2014</t>
  </si>
  <si>
    <t>Deanra Eno</t>
  </si>
  <si>
    <t>Faber Castell Col-Erase Pencils</t>
  </si>
  <si>
    <t>Jeremy Pistek</t>
  </si>
  <si>
    <t>Acme Serrated Blade Letter Opener</t>
  </si>
  <si>
    <t>Xerox 1899</t>
  </si>
  <si>
    <t>23-08-2014</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</si>
  <si>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</si>
  <si>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</si>
  <si>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</si>
  <si>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</si>
  <si>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</si>
  <si>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</si>
  <si>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</si>
  <si>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</si>
  <si>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</si>
  <si>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</si>
  <si>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</si>
  <si>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</si>
  <si>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24-08-2014</t>
  </si>
  <si>
    <t>SlimView Poly Binder, 3/8"</t>
  </si>
  <si>
    <t>Jennifer Patt</t>
  </si>
  <si>
    <t>G.E. Longer-Life Indoor Recessed Floodlight Bulbs</t>
  </si>
  <si>
    <t>Dorothy Wardle</t>
  </si>
  <si>
    <t>25-08-2014</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</si>
  <si>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</si>
  <si>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</si>
  <si>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</si>
  <si>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</si>
  <si>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</si>
  <si>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</si>
  <si>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</si>
  <si>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</si>
  <si>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</si>
  <si>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</si>
  <si>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</si>
  <si>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</si>
  <si>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</si>
  <si>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26-08-2014</t>
  </si>
  <si>
    <t>Frank Merwin</t>
  </si>
  <si>
    <t>Karl Braun</t>
  </si>
  <si>
    <t>Xerox 1978</t>
  </si>
  <si>
    <t>Avoid Verbal Orders Carbonless Minifold Book</t>
  </si>
  <si>
    <t>Paul Prost</t>
  </si>
  <si>
    <t>Newell 340</t>
  </si>
  <si>
    <t>27-08-2014</t>
  </si>
  <si>
    <t>Zuschuss Donatelli</t>
  </si>
  <si>
    <t>Cisco SPA 501G IP Phone</t>
  </si>
  <si>
    <t>Wilson Jones Hanging View Binder, White, 1"</t>
  </si>
  <si>
    <t>Corey Catlett</t>
  </si>
  <si>
    <t>GE 30522EE2</t>
  </si>
  <si>
    <t>Master Caster Door Stop, Large Neon Orange</t>
  </si>
  <si>
    <t>Bretford CR8500 Series Meeting Room Furniture</t>
  </si>
  <si>
    <t>29-08-2014</t>
  </si>
  <si>
    <t>Hilary Holden</t>
  </si>
  <si>
    <t>Xerox 1940</t>
  </si>
  <si>
    <t>Xerox 1986</t>
  </si>
  <si>
    <t>Ryan Akin</t>
  </si>
  <si>
    <t>Jiffy Padded Mailers with Self-Seal Closure</t>
  </si>
  <si>
    <t>Balt Solid Wood Rectangular Table</t>
  </si>
  <si>
    <t>30-08-2014</t>
  </si>
  <si>
    <t>Annie Thurman</t>
  </si>
  <si>
    <t>Wilson Jones Standard D-Ring Binders</t>
  </si>
  <si>
    <t>31-08-2014</t>
  </si>
  <si>
    <t>Shirley Jackson</t>
  </si>
  <si>
    <t>KeyTronic KT400U2 - Keyboard - Black</t>
  </si>
  <si>
    <t>01-09-2014</t>
  </si>
  <si>
    <t>Larry Tron</t>
  </si>
  <si>
    <t>BOSTON Model 1800 Electric Pencil Sharpeners, Putty/Woodgrain</t>
  </si>
  <si>
    <t>Prestige Round Ring Binders</t>
  </si>
  <si>
    <t>Xerox 216</t>
  </si>
  <si>
    <t>Wilson Jones Hanging Recycled Pressboard Data Binders</t>
  </si>
  <si>
    <t>02-09-2014</t>
  </si>
  <si>
    <t>Tenex Carpeted, Granite-Look or Clear Contemporary Contour Shape Chair Mats</t>
  </si>
  <si>
    <t>SANFORD Major Accent Highlighters</t>
  </si>
  <si>
    <t>Katherine Ducich</t>
  </si>
  <si>
    <t>Epson TM-T88V Direct Thermal Printer - Monochrome - Desktop</t>
  </si>
  <si>
    <t>03-09-2014</t>
  </si>
  <si>
    <t>Mathew Reese</t>
  </si>
  <si>
    <t>GBC VeloBinder Strips</t>
  </si>
  <si>
    <t>05-09-2014</t>
  </si>
  <si>
    <t>Nora Preis</t>
  </si>
  <si>
    <t>Patrick Ryan</t>
  </si>
  <si>
    <t>Telescoping Adjustable Floor Lamp</t>
  </si>
  <si>
    <t>06-09-2014</t>
  </si>
  <si>
    <t>Victoria Pisteka</t>
  </si>
  <si>
    <t>07-09-2014</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</si>
  <si>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</si>
  <si>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</si>
  <si>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</si>
  <si>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</si>
  <si>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</si>
  <si>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</si>
  <si>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</si>
  <si>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</si>
  <si>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</si>
  <si>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</si>
  <si>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</si>
  <si>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</si>
  <si>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</si>
  <si>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</si>
  <si>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</si>
  <si>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</si>
  <si>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</si>
  <si>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</si>
  <si>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</si>
  <si>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08-09-2014</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</si>
  <si>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</si>
  <si>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</si>
  <si>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</si>
  <si>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</si>
  <si>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</si>
  <si>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</si>
  <si>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</si>
  <si>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</si>
  <si>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</si>
  <si>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</si>
  <si>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</si>
  <si>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</si>
  <si>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</si>
  <si>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</si>
  <si>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</si>
  <si>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</si>
  <si>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</si>
  <si>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</si>
  <si>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</si>
  <si>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</si>
  <si>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</si>
  <si>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</si>
  <si>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</si>
  <si>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</si>
  <si>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09-09-2014</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</si>
  <si>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</si>
  <si>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</si>
  <si>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</si>
  <si>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</si>
  <si>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</si>
  <si>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</si>
  <si>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</si>
  <si>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</si>
  <si>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</si>
  <si>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</si>
  <si>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</si>
  <si>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</si>
  <si>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</si>
  <si>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</si>
  <si>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10-09-2014</t>
  </si>
  <si>
    <t>Peel &amp; Seel Envelopes</t>
  </si>
  <si>
    <t>Sandra Flanagan</t>
  </si>
  <si>
    <t>Kensington 6 Outlet Guardian Standard Surge Protector</t>
  </si>
  <si>
    <t>11-09-2014</t>
  </si>
  <si>
    <t>Liz Willingham</t>
  </si>
  <si>
    <t>Deflect-o DuraMat Lighweight, Studded, Beveled Mat for Low Pile Carpeting</t>
  </si>
  <si>
    <t>12-09-2014</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</si>
  <si>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</si>
  <si>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</si>
  <si>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</si>
  <si>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</si>
  <si>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</si>
  <si>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</si>
  <si>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</si>
  <si>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</si>
  <si>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</si>
  <si>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</si>
  <si>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13-09-2014</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</si>
  <si>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</si>
  <si>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</si>
  <si>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</si>
  <si>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</si>
  <si>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</si>
  <si>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</si>
  <si>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</si>
  <si>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</si>
  <si>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14-09-2014</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</si>
  <si>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</si>
  <si>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</si>
  <si>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</si>
  <si>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</si>
  <si>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</si>
  <si>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</si>
  <si>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</si>
  <si>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</si>
  <si>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</si>
  <si>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</si>
  <si>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</si>
  <si>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</si>
  <si>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</si>
  <si>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</si>
  <si>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</si>
  <si>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15-09-2014</t>
  </si>
  <si>
    <t>Monica Federle</t>
  </si>
  <si>
    <t>Seth Thomas 16" Steel Case Clock</t>
  </si>
  <si>
    <t>16-09-2014</t>
  </si>
  <si>
    <t>17-09-2014</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</si>
  <si>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</si>
  <si>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</si>
  <si>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</si>
  <si>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</si>
  <si>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</si>
  <si>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</si>
  <si>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</si>
  <si>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</si>
  <si>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</si>
  <si>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</si>
  <si>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</si>
  <si>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</si>
  <si>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</si>
  <si>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</si>
  <si>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19-09-2014</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</si>
  <si>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</si>
  <si>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</si>
  <si>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</si>
  <si>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</si>
  <si>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</si>
  <si>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</si>
  <si>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</si>
  <si>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</si>
  <si>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20-09-2014</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</si>
  <si>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</si>
  <si>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</si>
  <si>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</si>
  <si>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</si>
  <si>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</si>
  <si>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</si>
  <si>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</si>
  <si>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</si>
  <si>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</si>
  <si>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</si>
  <si>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</si>
  <si>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</si>
  <si>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21-09-2014</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</si>
  <si>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</si>
  <si>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</si>
  <si>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</si>
  <si>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</si>
  <si>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</si>
  <si>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</si>
  <si>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</si>
  <si>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</si>
  <si>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</si>
  <si>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</si>
  <si>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</si>
  <si>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</si>
  <si>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</si>
  <si>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22-09-2014</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</si>
  <si>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</si>
  <si>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</si>
  <si>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</si>
  <si>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</si>
  <si>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</si>
  <si>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</si>
  <si>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23-09-2014</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</si>
  <si>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</si>
  <si>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</si>
  <si>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</si>
  <si>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</si>
  <si>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</si>
  <si>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</si>
  <si>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</si>
  <si>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</si>
  <si>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24-09-2014</t>
  </si>
  <si>
    <t>Julia Dunbar</t>
  </si>
  <si>
    <t>Gould Plastics 9-Pocket Panel Bin, 18-3/8w x 5-1/4d x 20-1/2h, Black</t>
  </si>
  <si>
    <t>25-09-2014</t>
  </si>
  <si>
    <t>Michelle Tran</t>
  </si>
  <si>
    <t>Xerox 1954</t>
  </si>
  <si>
    <t>Avery Self-Adhesive Photo Pockets for Polaroid Photos</t>
  </si>
  <si>
    <t>Barry Franz</t>
  </si>
  <si>
    <t>26-09-2014</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</si>
  <si>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</si>
  <si>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</si>
  <si>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</si>
  <si>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</si>
  <si>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</si>
  <si>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</si>
  <si>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</si>
  <si>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</si>
  <si>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</si>
  <si>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</si>
  <si>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</si>
  <si>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</si>
  <si>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27-09-2014</t>
  </si>
  <si>
    <t>Deflect-o SuperTray Unbreakable Stackable Tray, Letter, Black</t>
  </si>
  <si>
    <t>Thea Hendricks</t>
  </si>
  <si>
    <t>28-09-2014</t>
  </si>
  <si>
    <t>George Zrebassa</t>
  </si>
  <si>
    <t>Keith Dawkins</t>
  </si>
  <si>
    <t>White GlueTop Scratch Pads</t>
  </si>
  <si>
    <t>Deflect-o DuraMat Antistatic Studded Beveled Mat for Medium Pile Carpeting</t>
  </si>
  <si>
    <t>29-09-2014</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</si>
  <si>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</si>
  <si>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</si>
  <si>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</si>
  <si>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</si>
  <si>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</si>
  <si>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</si>
  <si>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</si>
  <si>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</si>
  <si>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</si>
  <si>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</si>
  <si>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</si>
  <si>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</si>
  <si>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</si>
  <si>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</si>
  <si>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30-09-2014</t>
  </si>
  <si>
    <t>Tops Green Bar Computer Printout Paper</t>
  </si>
  <si>
    <t>Kelly Williams</t>
  </si>
  <si>
    <t>Doug Bickford</t>
  </si>
  <si>
    <t>Dario Medina</t>
  </si>
  <si>
    <t>Eureka Sanitaire  Commercial Upright</t>
  </si>
  <si>
    <t>01-10-2014</t>
  </si>
  <si>
    <t>Sterling Rubber Bands by Alliance</t>
  </si>
  <si>
    <t>02-10-2014</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</si>
  <si>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</si>
  <si>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</si>
  <si>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</si>
  <si>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</si>
  <si>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</si>
  <si>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</si>
  <si>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03-10-2014</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</si>
  <si>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</si>
  <si>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</si>
  <si>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</si>
  <si>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</si>
  <si>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</si>
  <si>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</si>
  <si>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</si>
  <si>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</si>
  <si>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04-10-2014</t>
  </si>
  <si>
    <t>David Flashing</t>
  </si>
  <si>
    <t>Avery 512</t>
  </si>
  <si>
    <t>Joy Daniels</t>
  </si>
  <si>
    <t>Avery 519</t>
  </si>
  <si>
    <t>Office Star - Contemporary Task Swivel chair with Loop Arms, Charcoal</t>
  </si>
  <si>
    <t>05-10-2014</t>
  </si>
  <si>
    <t>Brian Derr</t>
  </si>
  <si>
    <t>06-10-2014</t>
  </si>
  <si>
    <t>Imation USB 2.0 Swivel Flash Drive USB flash drive - 4 GB - Pink</t>
  </si>
  <si>
    <t>Alice McCarthy</t>
  </si>
  <si>
    <t>Tennsco Lockers, Gray</t>
  </si>
  <si>
    <t>Fellowes Staxonsteel Drawer Files</t>
  </si>
  <si>
    <t>07-10-2014</t>
  </si>
  <si>
    <t>08-10-2014</t>
  </si>
  <si>
    <t>Maxell 74 Minute CDR, 10/Pack</t>
  </si>
  <si>
    <t>Xerox 197</t>
  </si>
  <si>
    <t>09-10-2014</t>
  </si>
  <si>
    <t>10-10-2014</t>
  </si>
  <si>
    <t>Tanja Norvell</t>
  </si>
  <si>
    <t>#10- 4 1/8" x 9 1/2" Security-Tint Envelopes</t>
  </si>
  <si>
    <t>Hewlett-Packard Deskjet F4180 All-in-One Color Ink-jet - Printer / copier / scanner</t>
  </si>
  <si>
    <t>Fred Chung</t>
  </si>
  <si>
    <t>Dixon Ticonderoga Core-Lock Colored Pencils, 48-Color Set</t>
  </si>
  <si>
    <t>11-10-2014</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</si>
  <si>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</si>
  <si>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</si>
  <si>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</si>
  <si>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</si>
  <si>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</si>
  <si>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</si>
  <si>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</si>
  <si>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</si>
  <si>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12-10-2014</t>
  </si>
  <si>
    <t>Sortfiler Multipurpose Personal File Organizer, Black</t>
  </si>
  <si>
    <t>Barry Pond</t>
  </si>
  <si>
    <t>Acme Hot Forged Carbon Steel Scissors with Nickel-Plated Handles, 3 7/8" Cut, 8"L</t>
  </si>
  <si>
    <t>13-10-2014</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</si>
  <si>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</si>
  <si>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</si>
  <si>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</si>
  <si>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</si>
  <si>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</si>
  <si>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</si>
  <si>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</si>
  <si>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14-10-2014</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</si>
  <si>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</si>
  <si>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</si>
  <si>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</si>
  <si>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</si>
  <si>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</si>
  <si>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</si>
  <si>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</si>
  <si>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</si>
  <si>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15-10-2014</t>
  </si>
  <si>
    <t>Anna Chung</t>
  </si>
  <si>
    <t>16-10-2014</t>
  </si>
  <si>
    <t>Lynn Smith</t>
  </si>
  <si>
    <t>Logitech Illuminated - Keyboard</t>
  </si>
  <si>
    <t>17-10-2014</t>
  </si>
  <si>
    <t>Tracy Blumstein</t>
  </si>
  <si>
    <t>18-10-2014</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</si>
  <si>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</si>
  <si>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</si>
  <si>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</si>
  <si>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</si>
  <si>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</si>
  <si>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</si>
  <si>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</si>
  <si>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</si>
  <si>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</si>
  <si>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19-10-2014</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</si>
  <si>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</si>
  <si>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</si>
  <si>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</si>
  <si>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</si>
  <si>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</si>
  <si>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</si>
  <si>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</si>
  <si>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</si>
  <si>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20-10-2014</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</si>
  <si>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</si>
  <si>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</si>
  <si>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</si>
  <si>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</si>
  <si>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</si>
  <si>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</si>
  <si>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21-10-2014</t>
  </si>
  <si>
    <t>Hon Practical Foundations 30 x 60 Training Table, Light Gray/Charcoal</t>
  </si>
  <si>
    <t>Sylvia Foulston</t>
  </si>
  <si>
    <t>Plastic Binding Combs</t>
  </si>
  <si>
    <t>SANFORD Liquid Accent Tank-Style Highlighters</t>
  </si>
  <si>
    <t>22-10-2014</t>
  </si>
  <si>
    <t>Maureen Gastineau</t>
  </si>
  <si>
    <t>Tenex Chairmats For Use with Hard Floors</t>
  </si>
  <si>
    <t>24-10-2014</t>
  </si>
  <si>
    <t>Daniel Byrd</t>
  </si>
  <si>
    <t>Advantus Map Pennant Flags and Round Head Tacks</t>
  </si>
  <si>
    <t>25-10-2014</t>
  </si>
  <si>
    <t>GBC VeloBind Cover Sets</t>
  </si>
  <si>
    <t>Memorex 25GB 6X Branded Blu-Ray Recordable Disc, 15/Pack</t>
  </si>
  <si>
    <t>26-10-2014</t>
  </si>
  <si>
    <t>Angele Hood</t>
  </si>
  <si>
    <t>Tenex Chairmats For Use With Carpeted Floors</t>
  </si>
  <si>
    <t>27-10-2014</t>
  </si>
  <si>
    <t>Ross DeVincentis</t>
  </si>
  <si>
    <t>28-10-2014</t>
  </si>
  <si>
    <t>Todd Sumrall</t>
  </si>
  <si>
    <t>Serrated Blade or Curved Handle Hand Letter Openers</t>
  </si>
  <si>
    <t>Premier Automatic Letter Opener</t>
  </si>
  <si>
    <t>Bill Tyler</t>
  </si>
  <si>
    <t>Digium D40 VoIP phone</t>
  </si>
  <si>
    <t>29-10-2014</t>
  </si>
  <si>
    <t>Noah Childs</t>
  </si>
  <si>
    <t>Maxell 4.7GB DVD+R 5/Pack</t>
  </si>
  <si>
    <t>31-10-2014</t>
  </si>
  <si>
    <t>Greg Guthrie</t>
  </si>
  <si>
    <t>Letter/Legal File Tote with Clear Snap-On Lid, Black Granite</t>
  </si>
  <si>
    <t>Avery Framed View Binder, EZD Ring (Locking), Navy, 1 1/2"</t>
  </si>
  <si>
    <t>Xerox 1952</t>
  </si>
  <si>
    <t>Tennsco Regal Shelving Units</t>
  </si>
  <si>
    <t>Maxell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</si>
  <si>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</si>
  <si>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</si>
  <si>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</si>
  <si>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</si>
  <si>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</si>
  <si>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</si>
  <si>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</si>
  <si>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</si>
  <si>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</si>
  <si>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01-11-2014</t>
  </si>
  <si>
    <t>ClearOne CHATAttach 160 - speaker phone</t>
  </si>
  <si>
    <t>Plantronics Voyager Pro HD - Bluetooth Headset</t>
  </si>
  <si>
    <t>Ken Heidel</t>
  </si>
  <si>
    <t>Cisco IP Phone 7961G VoIP phone - Dark gray</t>
  </si>
  <si>
    <t>Multi-Use Personal File Cart and Caster Set, Three Stacking Bins</t>
  </si>
  <si>
    <t>Paul Lucas</t>
  </si>
  <si>
    <t>Avery 475</t>
  </si>
  <si>
    <t>Master Big Foot Doorstop, Beige</t>
  </si>
  <si>
    <t>Deirdre Greer</t>
  </si>
  <si>
    <t>Howard Miller 13" Diameter Pewter Finish Round Wall Clock</t>
  </si>
  <si>
    <t>02-11-2014</t>
  </si>
  <si>
    <t>Patrick O'Brill</t>
  </si>
  <si>
    <t>Julie Kriz</t>
  </si>
  <si>
    <t>Shahid Hopkins</t>
  </si>
  <si>
    <t>Adjustable Depth Letter/Legal Cart</t>
  </si>
  <si>
    <t>Steven Ward</t>
  </si>
  <si>
    <t>Samsung Rugby III</t>
  </si>
  <si>
    <t>03-11-2014</t>
  </si>
  <si>
    <t>Ampad Evidence Wirebond Steno Books, 6" x 9"</t>
  </si>
  <si>
    <t>Hon Racetrack Conference Tables</t>
  </si>
  <si>
    <t>Tenex Antistatic Computer Chair Mats</t>
  </si>
  <si>
    <t>Denise Monton</t>
  </si>
  <si>
    <t>Belkin F8E887 USB Wired Ergonomic Keyboard</t>
  </si>
  <si>
    <t>Tracy Collins</t>
  </si>
  <si>
    <t>04-11-2014</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</si>
  <si>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</si>
  <si>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</si>
  <si>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</si>
  <si>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</si>
  <si>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</si>
  <si>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</si>
  <si>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</si>
  <si>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</si>
  <si>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</si>
  <si>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</si>
  <si>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</si>
  <si>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</si>
  <si>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05-11-2014</t>
  </si>
  <si>
    <t>OIC Stacking Trays</t>
  </si>
  <si>
    <t>Maribeth Dona</t>
  </si>
  <si>
    <t>Tennsco Double-Tier Lockers</t>
  </si>
  <si>
    <t>Memorex Micro Travel Drive 32 GB</t>
  </si>
  <si>
    <t>Barry Gonzalez</t>
  </si>
  <si>
    <t>Global Stack Chair with Arms, Black</t>
  </si>
  <si>
    <t>06-11-2014</t>
  </si>
  <si>
    <t>07-11-2014</t>
  </si>
  <si>
    <t>Tamara Chand</t>
  </si>
  <si>
    <t>Avery Triangle Shaped Sheet Lifters, Black, 2/Pack</t>
  </si>
  <si>
    <t>Acme Stainless Steel Office Snips</t>
  </si>
  <si>
    <t>Panasonic KP-150 Electric Pencil Sharpener</t>
  </si>
  <si>
    <t>08-11-2014</t>
  </si>
  <si>
    <t>Toshiba IPT2010-SD IP Telephone</t>
  </si>
  <si>
    <t>09-11-2014</t>
  </si>
  <si>
    <t>Sauder Mission Library with Doors, Fruitwood Finish</t>
  </si>
  <si>
    <t>Recycled Desk Saver Line "While You Were Out" Book, 5 1/2" X 4"</t>
  </si>
  <si>
    <t>Xerox 1912</t>
  </si>
  <si>
    <t>Benjamin Farhat</t>
  </si>
  <si>
    <t>Eldon 200 Class Desk Accessories, Black</t>
  </si>
  <si>
    <t>10-11-2014</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</si>
  <si>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</si>
  <si>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</si>
  <si>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</si>
  <si>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</si>
  <si>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</si>
  <si>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</si>
  <si>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</si>
  <si>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11-11-2014</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</si>
  <si>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</si>
  <si>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</si>
  <si>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</si>
  <si>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</si>
  <si>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</si>
  <si>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</si>
  <si>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</si>
  <si>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</si>
  <si>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</si>
  <si>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 Telephone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</si>
  <si>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</si>
  <si>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</si>
  <si>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</si>
  <si>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</si>
  <si>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</si>
  <si>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</si>
  <si>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</si>
  <si>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12-11-2014</t>
  </si>
  <si>
    <t>Roy Französisch</t>
  </si>
  <si>
    <t>Personal Filing Tote with Lid, Black/Gray</t>
  </si>
  <si>
    <t>Xerox 1974</t>
  </si>
  <si>
    <t>Bevis Boat-Shaped Conference Table</t>
  </si>
  <si>
    <t>Darren Budd</t>
  </si>
  <si>
    <t>Imation 16GB Mini TravelDrive USB 2.0 Flash Drive</t>
  </si>
  <si>
    <t>14-11-2014</t>
  </si>
  <si>
    <t>Maris LaWare</t>
  </si>
  <si>
    <t>Jeremy Lonsdale</t>
  </si>
  <si>
    <t>Candace McMahon</t>
  </si>
  <si>
    <t>Xerox 221</t>
  </si>
  <si>
    <t>Robert Marley</t>
  </si>
  <si>
    <t>Adams Write n' Stick Phone Message Book, 11" X 5 1/4", 200 Messages</t>
  </si>
  <si>
    <t>Xerox 192</t>
  </si>
  <si>
    <t>15-11-2014</t>
  </si>
  <si>
    <t>Jamie Frazer</t>
  </si>
  <si>
    <t>Newell 310</t>
  </si>
  <si>
    <t>Peter Bühler</t>
  </si>
  <si>
    <t>Ames Color-File Green Diamond Border X-ray Mailers</t>
  </si>
  <si>
    <t>Eldon 100 Class Desk Accessories</t>
  </si>
  <si>
    <t>Logitech P710e Mobile Speakerphone</t>
  </si>
  <si>
    <t>16-11-2014</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</si>
  <si>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</si>
  <si>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</si>
  <si>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</si>
  <si>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</si>
  <si>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</si>
  <si>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</si>
  <si>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</si>
  <si>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</si>
  <si>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</si>
  <si>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17-11-2014</t>
  </si>
  <si>
    <t>Yoseph Carroll</t>
  </si>
  <si>
    <t>Eldon Econocleat Chair Mats for Low Pile Carpets</t>
  </si>
  <si>
    <t>APC 7 Outlet Network SurgeArrest Surge Protector</t>
  </si>
  <si>
    <t>Randy Bradley</t>
  </si>
  <si>
    <t>Southworth 100% Cotton The Best Paper</t>
  </si>
  <si>
    <t>18-11-2014</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</si>
  <si>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</si>
  <si>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</si>
  <si>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</si>
  <si>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</si>
  <si>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</si>
  <si>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</si>
  <si>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</si>
  <si>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</si>
  <si>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</si>
  <si>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</si>
  <si>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</si>
  <si>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</si>
  <si>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</si>
  <si>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</si>
  <si>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</si>
  <si>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</si>
  <si>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19-11-2014</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</si>
  <si>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</si>
  <si>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</si>
  <si>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</si>
  <si>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</si>
  <si>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</si>
  <si>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</si>
  <si>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</si>
  <si>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</si>
  <si>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20-11-2014</t>
  </si>
  <si>
    <t>Peel &amp; Seel Recycled Catalog Envelopes, Brown</t>
  </si>
  <si>
    <t>3M Organizer Strips</t>
  </si>
  <si>
    <t>21-11-2014</t>
  </si>
  <si>
    <t>Dave Hallsten</t>
  </si>
  <si>
    <t>Multicolor Computer Printout Paper</t>
  </si>
  <si>
    <t>Jason Klamczynski</t>
  </si>
  <si>
    <t>Steve Carroll</t>
  </si>
  <si>
    <t>Tops Wirebound Message Log Books</t>
  </si>
  <si>
    <t>22-11-2014</t>
  </si>
  <si>
    <t>Fashion Color Clasp Envelopes</t>
  </si>
  <si>
    <t>Holmes Harmony HEPA Air Purifier for 17 x 20 Room</t>
  </si>
  <si>
    <t>Tony Chapman</t>
  </si>
  <si>
    <t>Susan Pistek</t>
  </si>
  <si>
    <t>Hammermill CopyPlus Copy Paper (20Lb. and 84 Bright)</t>
  </si>
  <si>
    <t>23-11-2014</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</si>
  <si>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</si>
  <si>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</si>
  <si>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</si>
  <si>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</si>
  <si>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</si>
  <si>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</si>
  <si>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</si>
  <si>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</si>
  <si>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24-11-2014</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</si>
  <si>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</si>
  <si>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</si>
  <si>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</si>
  <si>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</si>
  <si>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</si>
  <si>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</si>
  <si>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</si>
  <si>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</si>
  <si>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</si>
  <si>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</si>
  <si>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</si>
  <si>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</si>
  <si>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</si>
  <si>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</si>
  <si>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25-11-2014</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</si>
  <si>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</si>
  <si>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</si>
  <si>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</si>
  <si>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</si>
  <si>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</si>
  <si>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</si>
  <si>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 speaker phone</t>
  </si>
  <si>
    <t>26-11-2014</t>
  </si>
  <si>
    <t>ClearSounds CSC500 Amplified Spirit Phone Corded phone</t>
  </si>
  <si>
    <t>Avery Address/Shipping Labels for Typewriters, 4" x 2"</t>
  </si>
  <si>
    <t>Xerox 1970</t>
  </si>
  <si>
    <t>27-11-2014</t>
  </si>
  <si>
    <t>Eldon Radial Chair Mat for Low to Medium Pile Carpets</t>
  </si>
  <si>
    <t>28-11-2014</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</si>
  <si>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</si>
  <si>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</si>
  <si>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</si>
  <si>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</si>
  <si>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</si>
  <si>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</si>
  <si>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</si>
  <si>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</si>
  <si>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</si>
  <si>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</si>
  <si>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29-11-2014</t>
  </si>
  <si>
    <t>Bill Stewart</t>
  </si>
  <si>
    <t>Alan Hwang</t>
  </si>
  <si>
    <t>30-11-2014</t>
  </si>
  <si>
    <t>Park Ridge Embossed Executive Business Envelopes</t>
  </si>
  <si>
    <t>Memorex 25GB 6X Branded Blu-Ray Recordable Disc, 30/Pack</t>
  </si>
  <si>
    <t>01-12-2014</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</si>
  <si>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</si>
  <si>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</si>
  <si>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</si>
  <si>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</si>
  <si>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</si>
  <si>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</si>
  <si>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</si>
  <si>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02-12-2014</t>
  </si>
  <si>
    <t>David Philippe</t>
  </si>
  <si>
    <t>Michael Dominguez</t>
  </si>
  <si>
    <t>12-1/2 Diameter Round Wall Clock</t>
  </si>
  <si>
    <t>Katherine Nockton</t>
  </si>
  <si>
    <t>Imation 32GB Pocket Pro USB 3.0 Flash Drive - 32 GB - Black - 1 P ...</t>
  </si>
  <si>
    <t>Matt Collins</t>
  </si>
  <si>
    <t>DAX Metal Frame, Desktop, Stepped-Edge</t>
  </si>
  <si>
    <t>Avery 509</t>
  </si>
  <si>
    <t>Elizabeth Moffitt</t>
  </si>
  <si>
    <t>Kingston Digital DataTraveler 8GB USB 2.0</t>
  </si>
  <si>
    <t>03-12-2014</t>
  </si>
  <si>
    <t>Jabra Supreme Plus Driver Edition Headset</t>
  </si>
  <si>
    <t>04-12-2014</t>
  </si>
  <si>
    <t>Cathy Prescott</t>
  </si>
  <si>
    <t>05-12-2014</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</si>
  <si>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</si>
  <si>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</si>
  <si>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</si>
  <si>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</si>
  <si>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</si>
  <si>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</si>
  <si>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</si>
  <si>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</si>
  <si>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06-12-2014</t>
  </si>
  <si>
    <t>File Shuttle I and Handi-File</t>
  </si>
  <si>
    <t>Bionaire 99.97% HEPA Air Cleaner</t>
  </si>
  <si>
    <t>Shocksock Galaxy S4 Armband</t>
  </si>
  <si>
    <t>Rogers Deluxe File Chest</t>
  </si>
  <si>
    <t>Standard Rollaway File with Lock</t>
  </si>
  <si>
    <t>07-12-2014</t>
  </si>
  <si>
    <t>Frank Preis</t>
  </si>
  <si>
    <t>Green Bar Computer Printout Paper</t>
  </si>
  <si>
    <t>08-12-2014</t>
  </si>
  <si>
    <t>Thomas Boland</t>
  </si>
  <si>
    <t>Companion Letter/Legal File, Black</t>
  </si>
  <si>
    <t>Tim Brockman</t>
  </si>
  <si>
    <t>Acco PRESSTEX Data Binder with Storage Hooks, Dark Blue, 9 1/2" X 11"</t>
  </si>
  <si>
    <t>Samsung HM1900 Bluetooth Headset</t>
  </si>
  <si>
    <t>Xerox 1964</t>
  </si>
  <si>
    <t>Denny Joy</t>
  </si>
  <si>
    <t>09-12-2014</t>
  </si>
  <si>
    <t>Xerox 1987</t>
  </si>
  <si>
    <t>Astroparche Fine Business Paper</t>
  </si>
  <si>
    <t>Canon PC940 Copier</t>
  </si>
  <si>
    <t>10-12-2014</t>
  </si>
  <si>
    <t>Poly Designer Cover &amp; Back</t>
  </si>
  <si>
    <t>Sally Hughsby</t>
  </si>
  <si>
    <t>Office Star - Contemporary Swivel Chair with Padded Adjustable Arms and Flex Back</t>
  </si>
  <si>
    <t>Xerox Color Copier Paper, 11" x 17", Ream</t>
  </si>
  <si>
    <t>12-12-2014</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</si>
  <si>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</si>
  <si>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</si>
  <si>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</si>
  <si>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</si>
  <si>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</si>
  <si>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</si>
  <si>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</si>
  <si>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13-12-2014</t>
  </si>
  <si>
    <t>Ralph Arnett</t>
  </si>
  <si>
    <t>Howard Miller 12-3/4 Diameter Accuwave DS  Wall Clock</t>
  </si>
  <si>
    <t>Kimberly Carter</t>
  </si>
  <si>
    <t>14-12-2014</t>
  </si>
  <si>
    <t>Assorted Color Push Pins</t>
  </si>
  <si>
    <t>Sung Shariari</t>
  </si>
  <si>
    <t>Hon Rectangular Conference Tables</t>
  </si>
  <si>
    <t>Plantronics CS510 - Over-the-Head monaural Wireless Headset System</t>
  </si>
  <si>
    <t>Cari Sayre</t>
  </si>
  <si>
    <t>15-12-2014</t>
  </si>
  <si>
    <t>ARKON Windshield Dashboard Air Vent Car Mount Holder</t>
  </si>
  <si>
    <t>Stackable Trays</t>
  </si>
  <si>
    <t>Sung Pak</t>
  </si>
  <si>
    <t>16-12-2014</t>
  </si>
  <si>
    <t>Avery Binder Labels</t>
  </si>
  <si>
    <t>Chad Cunningham</t>
  </si>
  <si>
    <t>Executive Impressions 14" Contract Wall Clock</t>
  </si>
  <si>
    <t>First Data FD10 PIN Pad</t>
  </si>
  <si>
    <t>OIC Binder Clips, Mini, 1/4" Capacity, Black</t>
  </si>
  <si>
    <t>Steve Chapman</t>
  </si>
  <si>
    <t>Stefanie Holloman</t>
  </si>
  <si>
    <t>Sean Christensen</t>
  </si>
  <si>
    <t>17-12-2014</t>
  </si>
  <si>
    <t>Erin Creighton</t>
  </si>
  <si>
    <t>19-12-2014</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</si>
  <si>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</si>
  <si>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</si>
  <si>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</si>
  <si>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</si>
  <si>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</si>
  <si>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</si>
  <si>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</si>
  <si>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</si>
  <si>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</si>
  <si>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</si>
  <si>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20-12-2014</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</si>
  <si>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</si>
  <si>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</si>
  <si>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</si>
  <si>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</si>
  <si>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</si>
  <si>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</si>
  <si>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</si>
  <si>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</si>
  <si>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</si>
  <si>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</si>
  <si>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</si>
  <si>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21-12-2014</t>
  </si>
  <si>
    <t>22-12-2014</t>
  </si>
  <si>
    <t>Khloe Miller</t>
  </si>
  <si>
    <t>Newell 332</t>
  </si>
  <si>
    <t>Desktop 3-Pocket Hot File</t>
  </si>
  <si>
    <t>Recycled Easel Ring Binders</t>
  </si>
  <si>
    <t>Tamara Willingham</t>
  </si>
  <si>
    <t>Lock-Up Easel 'Spel-Binder'</t>
  </si>
  <si>
    <t>23-12-2014</t>
  </si>
  <si>
    <t>Sarah Foster</t>
  </si>
  <si>
    <t>Belkin F9H710-06 7 Outlet SurgeMaster Surge Protector</t>
  </si>
  <si>
    <t>Hon 61000 Series Interactive Training Tables</t>
  </si>
  <si>
    <t>Craig Carreira</t>
  </si>
  <si>
    <t>Computer Printout Paper with Letter-Trim Perforations</t>
  </si>
  <si>
    <t>24-12-2014</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</si>
  <si>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</si>
  <si>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</si>
  <si>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</si>
  <si>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</si>
  <si>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</si>
  <si>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</si>
  <si>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26-12-2014</t>
  </si>
  <si>
    <t>Global Deluxe Office Fabric Chairs</t>
  </si>
  <si>
    <t>Clytie Kelty</t>
  </si>
  <si>
    <t>Acme Rosewood Handle Letter Opener</t>
  </si>
  <si>
    <t>Maureen Gnade</t>
  </si>
  <si>
    <t>Holmes 99% HEPA Air Purifier</t>
  </si>
  <si>
    <t>Eldon Spacemaker Box, Quick-Snap Lid, Clear</t>
  </si>
  <si>
    <t>27-12-2014</t>
  </si>
  <si>
    <t>Xerox 1927</t>
  </si>
  <si>
    <t>Thomas Brumley</t>
  </si>
  <si>
    <t>Advantus Rolling Storage Box</t>
  </si>
  <si>
    <t>Xerox 1983</t>
  </si>
  <si>
    <t>Enermax Acrylux Wireless Keyboard</t>
  </si>
  <si>
    <t>Eldon "L" Workstation Diamond Chairmat</t>
  </si>
  <si>
    <t>Safco Industrial Shelving</t>
  </si>
  <si>
    <t>28-12-2014</t>
  </si>
  <si>
    <t>Boston School Pro Electric Pencil Sharpener, 1670</t>
  </si>
  <si>
    <t>Hoover Upright Vacuum With Dirt Cup</t>
  </si>
  <si>
    <t>Fellowes Strictly Business Drawer File, Letter/Legal Size</t>
  </si>
  <si>
    <t>Xerox 1906</t>
  </si>
  <si>
    <t>29-12-2014</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</si>
  <si>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</si>
  <si>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</si>
  <si>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</si>
  <si>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</si>
  <si>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</si>
  <si>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</si>
  <si>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</si>
  <si>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</si>
  <si>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</si>
  <si>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</si>
  <si>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30-12-2014</t>
  </si>
  <si>
    <t>Ken Brennan</t>
  </si>
  <si>
    <t>Maureen Fritzler</t>
  </si>
  <si>
    <t>Alex Russell</t>
  </si>
  <si>
    <t>Kensington 6 Outlet SmartSocket Surge Protector</t>
  </si>
  <si>
    <t>Tennsco Industrial Shelving</t>
  </si>
  <si>
    <t>31-12-2014</t>
  </si>
  <si>
    <t>Pamela Coakley</t>
  </si>
  <si>
    <t>Atlantic Metals Mobile 4-Shelf Bookcases, Custom Colors</t>
  </si>
  <si>
    <t>Sabrent 4-Port USB 2.0 Hub</t>
  </si>
  <si>
    <t>Imation Secure Drive + Hardware Encrypted USB flash drive - 16 GB</t>
  </si>
  <si>
    <t>Plantronics Savi W720 Multi-Device Wireless Headset System</t>
  </si>
  <si>
    <t>Global Fabric Manager's Chair, Dark Gray</t>
  </si>
  <si>
    <t>James Lanier</t>
  </si>
  <si>
    <t>Panasonic KX TS3282W Corded phone</t>
  </si>
  <si>
    <t>Verbatim 25 GB 6x Blu-ray Single Layer Recordable Disc, 10/Pack</t>
  </si>
  <si>
    <t>02-01-2015</t>
  </si>
  <si>
    <t>O'Sullivan 2-Door Barrister Bookcase in Odessa Pine</t>
  </si>
  <si>
    <t>Speck Products Candyshell Flip Case</t>
  </si>
  <si>
    <t>Cisco 9971 IP Video Phone Charcoal</t>
  </si>
  <si>
    <t>Claudia Bergmann</t>
  </si>
  <si>
    <t>Xerox 1959</t>
  </si>
  <si>
    <t>03-01-2015</t>
  </si>
  <si>
    <t>Amy Hunt</t>
  </si>
  <si>
    <t>04-01-2015</t>
  </si>
  <si>
    <t>Andrew Gjertsen</t>
  </si>
  <si>
    <t>05-01-2015</t>
  </si>
  <si>
    <t>06-01-2015</t>
  </si>
  <si>
    <t>It's Hot Message Books with Stickers, 2 3/4" x 5"</t>
  </si>
  <si>
    <t>09-01-2015</t>
  </si>
  <si>
    <t>Belkin 5 Outlet SurgeMaster Power Centers</t>
  </si>
  <si>
    <t>Boston 1730 StandUp Electric Pencil Sharpener</t>
  </si>
  <si>
    <t>Speediset Carbonless Redi-Letter 7" x 8 1/2"</t>
  </si>
  <si>
    <t>10-01-2015</t>
  </si>
  <si>
    <t>12-01-2015</t>
  </si>
  <si>
    <t>Yana Sorensen</t>
  </si>
  <si>
    <t>Cindy Schnelling</t>
  </si>
  <si>
    <t>Anker 24W Portable Micro USB Car Charger</t>
  </si>
  <si>
    <t>SanDisk Cruzer 4 GB USB Flash Drive</t>
  </si>
  <si>
    <t>LG Electronics Tone+ HBS-730 Bluetooth Headset</t>
  </si>
  <si>
    <t>13-01-2015</t>
  </si>
  <si>
    <t>Binding Machine Supplies</t>
  </si>
  <si>
    <t>Deflect-o EconoMat Nonstudded, No Bevel Mat</t>
  </si>
  <si>
    <t>Karen Seio</t>
  </si>
  <si>
    <t>17-01-2015</t>
  </si>
  <si>
    <t>19-01-2015</t>
  </si>
  <si>
    <t>23-01-2015</t>
  </si>
  <si>
    <t>Avery 500</t>
  </si>
  <si>
    <t>24-01-2015</t>
  </si>
  <si>
    <t>Cyra Reiten</t>
  </si>
  <si>
    <t>26-01-2015</t>
  </si>
  <si>
    <t>Xerox 1991</t>
  </si>
  <si>
    <t>27-01-2015</t>
  </si>
  <si>
    <t>Nortel Meridian M5316 Digital phone</t>
  </si>
  <si>
    <t>28-01-2015</t>
  </si>
  <si>
    <t>30-01-2015</t>
  </si>
  <si>
    <t>Rediform Voice Mail Log Books</t>
  </si>
  <si>
    <t>Bady BDG101FRU Card Printer</t>
  </si>
  <si>
    <t>31-01-2015</t>
  </si>
  <si>
    <t>Seth Thomas 13 1/2" Wall Clock</t>
  </si>
  <si>
    <t>03-02-2015</t>
  </si>
  <si>
    <t>Coloredge Poster Frame</t>
  </si>
  <si>
    <t>Rick Wilson</t>
  </si>
  <si>
    <t>Hand-Finished Solid Wood Document Frame</t>
  </si>
  <si>
    <t>06-02-2015</t>
  </si>
  <si>
    <t>Hon Metal Bookcases, Putty</t>
  </si>
  <si>
    <t>Trudy Schmidt</t>
  </si>
  <si>
    <t>Memorex Mini Travel Drive 8 GB USB 2.0 Flash Drive</t>
  </si>
  <si>
    <t>Lori Olson</t>
  </si>
  <si>
    <t>Xerox 1920</t>
  </si>
  <si>
    <t>07-02-2015</t>
  </si>
  <si>
    <t>08-02-2015</t>
  </si>
  <si>
    <t>Wirebound Message Books, Four 2 3/4 x 5 Forms per Page, 200 Sets per Book</t>
  </si>
  <si>
    <t>Sanford Colorific Colored Pencils, 12/Box</t>
  </si>
  <si>
    <t>09-02-2015</t>
  </si>
  <si>
    <t>Sarah Jordon</t>
  </si>
  <si>
    <t>10-02-2015</t>
  </si>
  <si>
    <t>14-02-2015</t>
  </si>
  <si>
    <t>Google Nexus 5</t>
  </si>
  <si>
    <t>Black Avery Memo-Size 3-Ring Binder, 5 1/2" x 8 1/2"</t>
  </si>
  <si>
    <t>15-02-2015</t>
  </si>
  <si>
    <t>Xerox 22</t>
  </si>
  <si>
    <t>16-02-2015</t>
  </si>
  <si>
    <t>18-02-2015</t>
  </si>
  <si>
    <t>Guy Thornton</t>
  </si>
  <si>
    <t>20-02-2015</t>
  </si>
  <si>
    <t>Anker Ultrathin Bluetooth Wireless Keyboard Aluminum Cover with Stand</t>
  </si>
  <si>
    <t>21-02-2015</t>
  </si>
  <si>
    <t>22-02-2015</t>
  </si>
  <si>
    <t>23-02-2015</t>
  </si>
  <si>
    <t>Lindsay Castell</t>
  </si>
  <si>
    <t>Hoover Portapower Portable Vacuum</t>
  </si>
  <si>
    <t>25-02-2015</t>
  </si>
  <si>
    <t>Adams Telephone Message Book W/Dividers/Space For Phone Numbers, 5 1/4"X8 1/2", 200/Messages</t>
  </si>
  <si>
    <t>27-02-2015</t>
  </si>
  <si>
    <t>i.Sound Portable Power - 8000 mAh</t>
  </si>
  <si>
    <t>Nora Paige</t>
  </si>
  <si>
    <t>28-02-2015</t>
  </si>
  <si>
    <t>01-03-2015</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</si>
  <si>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</si>
  <si>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</si>
  <si>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</si>
  <si>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</si>
  <si>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</si>
  <si>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</si>
  <si>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02-03-2015</t>
  </si>
  <si>
    <t>Dave Kipp</t>
  </si>
  <si>
    <t>05-03-2015</t>
  </si>
  <si>
    <t>Samsung Convoy 3</t>
  </si>
  <si>
    <t>Alan Haines</t>
  </si>
  <si>
    <t>36X48 HARDFLOOR CHAIRMAT</t>
  </si>
  <si>
    <t>Jennifer Jackson</t>
  </si>
  <si>
    <t>06-03-2015</t>
  </si>
  <si>
    <t>Canon PC1060 Personal Laser Copier</t>
  </si>
  <si>
    <t>07-03-2015</t>
  </si>
  <si>
    <t>Microsoft Sculpt Comfort Mouse</t>
  </si>
  <si>
    <t>LG G3</t>
  </si>
  <si>
    <t>08-03-2015</t>
  </si>
  <si>
    <t>Dana Kaydos</t>
  </si>
  <si>
    <t>Hon Mobius Operator's Chair</t>
  </si>
  <si>
    <t>Boston 1900 Electric Pencil Sharpener</t>
  </si>
  <si>
    <t>Xerox 1997</t>
  </si>
  <si>
    <t>09-03-2015</t>
  </si>
  <si>
    <t>Toby Gnade</t>
  </si>
  <si>
    <t>10-03-2015</t>
  </si>
  <si>
    <t>12-03-2015</t>
  </si>
  <si>
    <t>Edward Becker</t>
  </si>
  <si>
    <t>13-03-2015</t>
  </si>
  <si>
    <t>14-03-2015</t>
  </si>
  <si>
    <t>15-03-2015</t>
  </si>
  <si>
    <t>SmartStand Mobile Device Holder, Assorted Colors</t>
  </si>
  <si>
    <t>16-03-2015</t>
  </si>
  <si>
    <t>Christopher Martinez</t>
  </si>
  <si>
    <t>Newell 344</t>
  </si>
  <si>
    <t>Personal File Boxes with Fold-Down Carry Handle</t>
  </si>
  <si>
    <t>Jeremy Ellison</t>
  </si>
  <si>
    <t>Howard Miller 11-1/2" Diameter Brentwood Wall Clock</t>
  </si>
  <si>
    <t>Plantronics MX500i Earset</t>
  </si>
  <si>
    <t>Avery Hi-Liter Smear-Safe Highlighters</t>
  </si>
  <si>
    <t>17-03-2015</t>
  </si>
  <si>
    <t>KeyTronic KT800P2 - Keyboard - Black</t>
  </si>
  <si>
    <t>Tenex Personal Self-Stacking Standard File Box, Black/Gray</t>
  </si>
  <si>
    <t>19-03-2015</t>
  </si>
  <si>
    <t>Jesus Ocampo</t>
  </si>
  <si>
    <t>Deluxe Rollaway Locking File with Drawer</t>
  </si>
  <si>
    <t>GBC Imprintable Covers</t>
  </si>
  <si>
    <t>Acme Elite Stainless Steel Scissors</t>
  </si>
  <si>
    <t>Wirebound Message Books, 5-1/2 x 4 Forms, 2 or 4 Forms per Page</t>
  </si>
  <si>
    <t>Corinna Mitchell</t>
  </si>
  <si>
    <t>20-03-2015</t>
  </si>
  <si>
    <t>Bart Watters</t>
  </si>
  <si>
    <t>Recycled Interoffice Envelopes with String and Button Closure, 10 x 13</t>
  </si>
  <si>
    <t>Tennsco Lockers, Sand</t>
  </si>
  <si>
    <t>21-03-2015</t>
  </si>
  <si>
    <t>Julia West</t>
  </si>
  <si>
    <t>Xerox 1883</t>
  </si>
  <si>
    <t>22-03-2015</t>
  </si>
  <si>
    <t>Dean Braden</t>
  </si>
  <si>
    <t>Verbatim 25 GB 6x Blu-ray Single Layer Recordable Disc, 25/Pack</t>
  </si>
  <si>
    <t>XtraLife ClearVue Slant-D Ring Binders by Cardinal</t>
  </si>
  <si>
    <t>Fred Wasserman</t>
  </si>
  <si>
    <t>Newell 316</t>
  </si>
  <si>
    <t>Iris 3-Drawer Stacking Bin, Black</t>
  </si>
  <si>
    <t>23-03-2015</t>
  </si>
  <si>
    <t>24-03-2015</t>
  </si>
  <si>
    <t>Ben Peterman</t>
  </si>
  <si>
    <t>Eureka Sanitaire  Multi-Pro Heavy-Duty Upright, Disposable Bags</t>
  </si>
  <si>
    <t>Eldon Expressions Punched Metal &amp; Wood Desk Accessories, Black &amp; Cherry</t>
  </si>
  <si>
    <t>26-03-2015</t>
  </si>
  <si>
    <t>Benjamin Venier</t>
  </si>
  <si>
    <t>Southworth 25% Cotton Antique Laid Paper &amp; Envelopes</t>
  </si>
  <si>
    <t>Disposable Triple-Filter Dust Bags</t>
  </si>
  <si>
    <t>27-03-2015</t>
  </si>
  <si>
    <t>28-03-2015</t>
  </si>
  <si>
    <t>Imation Bio 8GB USB Flash Drive Imation Corp</t>
  </si>
  <si>
    <t>Xerox 1977</t>
  </si>
  <si>
    <t>29-03-2015</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</si>
  <si>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</si>
  <si>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</si>
  <si>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</si>
  <si>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</si>
  <si>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</si>
  <si>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</si>
  <si>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30-03-2015</t>
  </si>
  <si>
    <t>31-03-2015</t>
  </si>
  <si>
    <t>PureGear Roll-On Screen Protector</t>
  </si>
  <si>
    <t>White Dual Perf Computer Printout Paper, 2700 Sheets, 1 Part, Heavyweight, 20 lbs., 14 7/8 x 11</t>
  </si>
  <si>
    <t>3M Polarizing Light Filter Sleeves</t>
  </si>
  <si>
    <t>02-04-2015</t>
  </si>
  <si>
    <t>Michael Oakman</t>
  </si>
  <si>
    <t>Anker Ultra-Slim Mini Bluetooth 3.0 Wireless Keyboard</t>
  </si>
  <si>
    <t>Aluminum Screw Posts</t>
  </si>
  <si>
    <t>John Dryer</t>
  </si>
  <si>
    <t>Vtech AT&amp;T CL2940 Corded Speakerphone, Black</t>
  </si>
  <si>
    <t>04-04-2015</t>
  </si>
  <si>
    <t>Eldon Advantage Foldable Chair Mats for Low Pile Carpets</t>
  </si>
  <si>
    <t>Hoover Shoulder Vac Commercial Portable Vacuum</t>
  </si>
  <si>
    <t>05-04-2015</t>
  </si>
  <si>
    <t>Cardinal Slant-D Ring Binders</t>
  </si>
  <si>
    <t>Cush Cases Heavy Duty Rugged Cover Case for Samsung Galaxy S5 - Purple</t>
  </si>
  <si>
    <t>DAX Charcoal/Nickel-Tone Document Frame, 5 x 7</t>
  </si>
  <si>
    <t>Dixon Ticonderoga Pencils</t>
  </si>
  <si>
    <t>06-04-2015</t>
  </si>
  <si>
    <t>07-04-2015</t>
  </si>
  <si>
    <t>Razer Kraken PRO Over Ear PC and Music Headset</t>
  </si>
  <si>
    <t>09-04-2015</t>
  </si>
  <si>
    <t>Laminate Occasional Tables</t>
  </si>
  <si>
    <t>Honeywell Enviracaire Portable HEPA Air Cleaner for up to 10 x 16 Room</t>
  </si>
  <si>
    <t>10-04-2015</t>
  </si>
  <si>
    <t>Steel Personal Filing/Posting Tote</t>
  </si>
  <si>
    <t>11-04-2015</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</si>
  <si>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</si>
  <si>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</si>
  <si>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</si>
  <si>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</si>
  <si>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</si>
  <si>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12-04-2015</t>
  </si>
  <si>
    <t>Robert Dilbeck</t>
  </si>
  <si>
    <t>13-04-2015</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</si>
  <si>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</si>
  <si>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</si>
  <si>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</si>
  <si>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</si>
  <si>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</si>
  <si>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</si>
  <si>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</si>
  <si>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</si>
  <si>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</si>
  <si>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14-04-2015</t>
  </si>
  <si>
    <t>Theone Pippenger</t>
  </si>
  <si>
    <t>16-04-2015</t>
  </si>
  <si>
    <t>GBC Velobind Prepunched Cover Sets, Regency Series</t>
  </si>
  <si>
    <t>Logitech Keyboard K120</t>
  </si>
  <si>
    <t>O'Sullivan 3-Shelf Heavy-Duty Bookcases</t>
  </si>
  <si>
    <t>Novimex Turbo Task Chair</t>
  </si>
  <si>
    <t>17-04-2015</t>
  </si>
  <si>
    <t>Plantronics Calisto P620-M USB Wireless Speakerphone System</t>
  </si>
  <si>
    <t>DXL Angle-View Binders with Locking Rings, Black</t>
  </si>
  <si>
    <t>Barrel Sharpener</t>
  </si>
  <si>
    <t>18-04-2015</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</si>
  <si>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</si>
  <si>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</si>
  <si>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</si>
  <si>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</si>
  <si>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</si>
  <si>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</si>
  <si>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</si>
  <si>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19-04-2015</t>
  </si>
  <si>
    <t>20-04-2015</t>
  </si>
  <si>
    <t>GE 48" Fluorescent Tube, Cool White Energy Saver, 34 Watts, 30/Box</t>
  </si>
  <si>
    <t>Olvera Toch</t>
  </si>
  <si>
    <t>Tyvek Side-Opening Peel &amp; Seel Expanding Envelopes</t>
  </si>
  <si>
    <t>21-04-2015</t>
  </si>
  <si>
    <t>Juliana Krohn</t>
  </si>
  <si>
    <t>Tenex "The Solids" Textured Chair Mats</t>
  </si>
  <si>
    <t>22-04-2015</t>
  </si>
  <si>
    <t>24-04-2015</t>
  </si>
  <si>
    <t>25-04-2015</t>
  </si>
  <si>
    <t>Global Armless Task Chair, Royal Blue</t>
  </si>
  <si>
    <t>Linda Southworth</t>
  </si>
  <si>
    <t>26-04-2015</t>
  </si>
  <si>
    <t>RCA ViSYS 25825 Wireless digital phone</t>
  </si>
  <si>
    <t>27-04-2015</t>
  </si>
  <si>
    <t>District of Columbia</t>
  </si>
  <si>
    <t>Global Comet Stacking Arm Chair</t>
  </si>
  <si>
    <t>Cisco SPA525G2 5-Line IP Phone</t>
  </si>
  <si>
    <t>28-04-2015</t>
  </si>
  <si>
    <t>Kensington 7 Outlet MasterPiece Power Center with Fax/Phone Line Protection</t>
  </si>
  <si>
    <t>29-04-2015</t>
  </si>
  <si>
    <t>30-04-2015</t>
  </si>
  <si>
    <t>Jane Waco</t>
  </si>
  <si>
    <t>DAX Two-Tone Rosewood/Black Document Frame, Desktop, 5 x 7</t>
  </si>
  <si>
    <t>iKross Bluetooth Portable Keyboard + Cell Phone Stand Holder + Brush for Apple iPhone 5S 5C 5, 4S 4</t>
  </si>
  <si>
    <t>Eldon Imàge Series Desk Accessories, Clear</t>
  </si>
  <si>
    <t>01-05-2015</t>
  </si>
  <si>
    <t>OtterBox Defender Series Case - iPhone 5c</t>
  </si>
  <si>
    <t>David Bremer</t>
  </si>
  <si>
    <t>Fiskars 8" Scissors, 2/Pack</t>
  </si>
  <si>
    <t>Panasonic KP-380BK Classic Electric Pencil Sharpener</t>
  </si>
  <si>
    <t>Acme 10" Easy Grip Assistive Scissors</t>
  </si>
  <si>
    <t>02-05-2015</t>
  </si>
  <si>
    <t>03-05-2015</t>
  </si>
  <si>
    <t>Julia Barnett</t>
  </si>
  <si>
    <t>Sanford Prismacolor Professional Thick Lead Art Pencils, 36-Color Set</t>
  </si>
  <si>
    <t>Holmes Replacement Filter for HEPA Air Cleaner, Large Room</t>
  </si>
  <si>
    <t>Lena Cacioppo</t>
  </si>
  <si>
    <t>Ibico Recycled Linen-Style Covers</t>
  </si>
  <si>
    <t>04-05-2015</t>
  </si>
  <si>
    <t>Electrix 20W Halogen Replacement Bulb for Zoom-In Desk Lamp</t>
  </si>
  <si>
    <t>ShoreTel ShorePhone IP 230 VoIP phone</t>
  </si>
  <si>
    <t>Stuart Van</t>
  </si>
  <si>
    <t>07-05-2015</t>
  </si>
  <si>
    <t>Anna Gayman</t>
  </si>
  <si>
    <t>Chromcraft Round Conference Tables</t>
  </si>
  <si>
    <t>08-05-2015</t>
  </si>
  <si>
    <t>09-05-2015</t>
  </si>
  <si>
    <t>10-05-2015</t>
  </si>
  <si>
    <t>Tripp Lite Isotel 8 Ultra 8 Outlet Metal Surge</t>
  </si>
  <si>
    <t>11-05-2015</t>
  </si>
  <si>
    <t>Global Chrome Stack Chair</t>
  </si>
  <si>
    <t>12-05-2015</t>
  </si>
  <si>
    <t>Xerox 1962</t>
  </si>
  <si>
    <t>Xerox 1953</t>
  </si>
  <si>
    <t>Rose O'Brian</t>
  </si>
  <si>
    <t>13-05-2015</t>
  </si>
  <si>
    <t>14-05-2015</t>
  </si>
  <si>
    <t>Jet-Pak Recycled Peel 'N' Seal Padded Mailers</t>
  </si>
  <si>
    <t>Binney &amp; Smith Crayola Metallic Crayons, 16-Color Pack</t>
  </si>
  <si>
    <t>15-05-2015</t>
  </si>
  <si>
    <t>Wausau Papers Astrobrights Colored Envelopes</t>
  </si>
  <si>
    <t>16-05-2015</t>
  </si>
  <si>
    <t>17-05-2015</t>
  </si>
  <si>
    <t>GBC Twin Loop Wire Binding Elements</t>
  </si>
  <si>
    <t>Things To Do Today Pad</t>
  </si>
  <si>
    <t>Self-Adhesive Removable Labels</t>
  </si>
  <si>
    <t>18-05-2015</t>
  </si>
  <si>
    <t>20-05-2015</t>
  </si>
  <si>
    <t>21-05-2015</t>
  </si>
  <si>
    <t>22-05-2015</t>
  </si>
  <si>
    <t>Zebra GX420t Direct Thermal/Thermal Transfer Printer</t>
  </si>
  <si>
    <t>23-05-2015</t>
  </si>
  <si>
    <t>24-05-2015</t>
  </si>
  <si>
    <t>25-05-2015</t>
  </si>
  <si>
    <t>Justin Hirsh</t>
  </si>
  <si>
    <t>Fiskars Spring-Action Scissors</t>
  </si>
  <si>
    <t>Logitech G35 7.1-Channel Surround Sound Headset</t>
  </si>
  <si>
    <t>26-05-2015</t>
  </si>
  <si>
    <t>Xerox 1937</t>
  </si>
  <si>
    <t>28-05-2015</t>
  </si>
  <si>
    <t>Neil Knudson</t>
  </si>
  <si>
    <t>Newell 311</t>
  </si>
  <si>
    <t>Xerox 219</t>
  </si>
  <si>
    <t>29-05-2015</t>
  </si>
  <si>
    <t>Xerox 1894</t>
  </si>
  <si>
    <t>Tensor "Hersey Kiss" Styled Floor Lamp</t>
  </si>
  <si>
    <t>30-05-2015</t>
  </si>
  <si>
    <t>Edward Nazzal</t>
  </si>
  <si>
    <t>RCA H5401RE1 DECT 6.0 4-Line Cordless Handset With Caller ID/Call Waiting</t>
  </si>
  <si>
    <t>Eureka The Boss Lite 10-Amp Upright Vacuum, Blue</t>
  </si>
  <si>
    <t>Brendan Dodson</t>
  </si>
  <si>
    <t>31-05-2015</t>
  </si>
  <si>
    <t>Tenex Personal Project File with Scoop Front Design, Black</t>
  </si>
  <si>
    <t>O'Sullivan Living Dimensions 3-Shelf Bookcases</t>
  </si>
  <si>
    <t>Bill Donatelli</t>
  </si>
  <si>
    <t>Muhammed Lee</t>
  </si>
  <si>
    <t>Bagged Rubber Bands</t>
  </si>
  <si>
    <t>Tenex Traditional Chairmats for Hard Floors, Average Lip, 36" x 48"</t>
  </si>
  <si>
    <t>01-06-2015</t>
  </si>
  <si>
    <t>Xerox 1928</t>
  </si>
  <si>
    <t>Avery 491</t>
  </si>
  <si>
    <t>Catherine Glotzbach</t>
  </si>
  <si>
    <t>04-06-2015</t>
  </si>
  <si>
    <t>Becky Pak</t>
  </si>
  <si>
    <t>Logitech Z-906 Speaker sys - home theater - 5.1-CH</t>
  </si>
  <si>
    <t>05-06-2015</t>
  </si>
  <si>
    <t>Brenda Bowman</t>
  </si>
  <si>
    <t>07-06-2015</t>
  </si>
  <si>
    <t>Eleni McCrary</t>
  </si>
  <si>
    <t>08-06-2015</t>
  </si>
  <si>
    <t>Advantus Employee of the Month Certificate Frame, 11 x 13-1/2</t>
  </si>
  <si>
    <t>09-06-2015</t>
  </si>
  <si>
    <t>Dexim XPower Skin Super-Thin Power Case for iPhone 5 - Black</t>
  </si>
  <si>
    <t>Max Jones</t>
  </si>
  <si>
    <t>11-06-2015</t>
  </si>
  <si>
    <t>Xerox 222</t>
  </si>
  <si>
    <t>Cisco SPA301</t>
  </si>
  <si>
    <t>Tennsco 16-Compartment Lockers with Coat Rack</t>
  </si>
  <si>
    <t>12-06-2015</t>
  </si>
  <si>
    <t>Giulietta Baptist</t>
  </si>
  <si>
    <t>Jonathan Howell</t>
  </si>
  <si>
    <t>13-06-2015</t>
  </si>
  <si>
    <t>Lenovo 17-Key USB Numeric Keypad</t>
  </si>
  <si>
    <t>Xerox 202</t>
  </si>
  <si>
    <t>Frank Carlisle</t>
  </si>
  <si>
    <t>14-06-2015</t>
  </si>
  <si>
    <t>15-06-2015</t>
  </si>
  <si>
    <t>16-06-2015</t>
  </si>
  <si>
    <t>Xerox 188</t>
  </si>
  <si>
    <t>18-06-2015</t>
  </si>
  <si>
    <t>Skye Norling</t>
  </si>
  <si>
    <t>Xerox 1922</t>
  </si>
  <si>
    <t>Wilson Jones International Size A4 Ring Binders</t>
  </si>
  <si>
    <t>JM Magazine Binder</t>
  </si>
  <si>
    <t>19-06-2015</t>
  </si>
  <si>
    <t>Eldon 200 Class Desk Accessories</t>
  </si>
  <si>
    <t>Xerox 231</t>
  </si>
  <si>
    <t>Self-Adhesive Address Labels for Typewriters with Dispenser Box</t>
  </si>
  <si>
    <t>20-06-2015</t>
  </si>
  <si>
    <t>Stewart Carmichael</t>
  </si>
  <si>
    <t>Razer Tiamat Over Ear 7.1 Surround Sound PC Gaming Headset</t>
  </si>
  <si>
    <t>21-06-2015</t>
  </si>
  <si>
    <t>22-06-2015</t>
  </si>
  <si>
    <t>Shaun Weien</t>
  </si>
  <si>
    <t>GBC Ibimaster 500 Manual ProClick Binding System</t>
  </si>
  <si>
    <t>23-06-2015</t>
  </si>
  <si>
    <t>Pyle PRT45 Retro Home Telephone</t>
  </si>
  <si>
    <t>Eldon Stackable Tray, Side-Load, Legal, Smoke</t>
  </si>
  <si>
    <t>Dell Slim USB Multimedia Keyboard</t>
  </si>
  <si>
    <t>25-06-2015</t>
  </si>
  <si>
    <t>Cathy Hwang</t>
  </si>
  <si>
    <t>26-06-2015</t>
  </si>
  <si>
    <t>Office Star - Contemporary Task Swivel Chair</t>
  </si>
  <si>
    <t>Universal Premium White Copier/Laser Paper (20Lb. and 87 Bright)</t>
  </si>
  <si>
    <t>28-06-2015</t>
  </si>
  <si>
    <t>Sauder Forest Hills Library with Doors, Woodland Oak Finish</t>
  </si>
  <si>
    <t>Boston Model 1800 Electric Pencil Sharpener, Gray</t>
  </si>
  <si>
    <t>29-06-2015</t>
  </si>
  <si>
    <t>Ampad Phone Message Book, Recycled, 400 Message Capacity, 5 ¾ x 11</t>
  </si>
  <si>
    <t>02-07-2015</t>
  </si>
  <si>
    <t>Rob Haberlin</t>
  </si>
  <si>
    <t>03-07-2015</t>
  </si>
  <si>
    <t>Bruce Degenhardt</t>
  </si>
  <si>
    <t>Novimex High-Tech Fabric Mesh Task Chair</t>
  </si>
  <si>
    <t>Eldon Antistatic Chair Mats for Low to Medium Pile Carpets</t>
  </si>
  <si>
    <t>Important Message Pads, 50 4-1/4 x 5-1/2 Forms per Pad</t>
  </si>
  <si>
    <t>Howard Miller 12" Round Wall Clock</t>
  </si>
  <si>
    <t>04-07-2015</t>
  </si>
  <si>
    <t>Mitel MiVoice 5330e IP Phone</t>
  </si>
  <si>
    <t>Colorific Watercolor Pencils</t>
  </si>
  <si>
    <t>05-07-2015</t>
  </si>
  <si>
    <t>Victor Preis</t>
  </si>
  <si>
    <t>Durable Pressboard Binders</t>
  </si>
  <si>
    <t>06-07-2015</t>
  </si>
  <si>
    <t>Kalyca Meade</t>
  </si>
  <si>
    <t>Iceberg Mobile Mega Data/Printer Cart</t>
  </si>
  <si>
    <t>Bush Mission Pointe Library</t>
  </si>
  <si>
    <t>08-07-2015</t>
  </si>
  <si>
    <t>09-07-2015</t>
  </si>
  <si>
    <t>Fellowes Powershred HS-440 4-Sheet High Security Shredder</t>
  </si>
  <si>
    <t>Avery 05222 Permanent Self-Adhesive File Folder Labels for Typewriters, on Rolls, White, 250/Roll</t>
  </si>
  <si>
    <t>Acco 7-Outlet Masterpiece Power Center, Wihtout Fax/Phone Line Protection</t>
  </si>
  <si>
    <t>10-07-2015</t>
  </si>
  <si>
    <t>11-07-2015</t>
  </si>
  <si>
    <t>Howard Miller 13-3/4" Diameter Brushed Chrome Round Wall Clock</t>
  </si>
  <si>
    <t>Xerox 1896</t>
  </si>
  <si>
    <t>Tuf-Vin Binders</t>
  </si>
  <si>
    <t>12-07-2015</t>
  </si>
  <si>
    <t>Fred McMath</t>
  </si>
  <si>
    <t>13-07-2015</t>
  </si>
  <si>
    <t>14-07-2015</t>
  </si>
  <si>
    <t>16-07-2015</t>
  </si>
  <si>
    <t>Petty Cash Envelope</t>
  </si>
  <si>
    <t>Kensington Orbit Wireless Mobile Trackball for PC and Mac</t>
  </si>
  <si>
    <t>Global Manager's Adjustable Task Chair, Storm</t>
  </si>
  <si>
    <t>White Envelopes, White Envelopes with Clear Poly Window</t>
  </si>
  <si>
    <t>17-07-2015</t>
  </si>
  <si>
    <t>Bush Westfield Collection Bookcases, Medium Cherry Finish</t>
  </si>
  <si>
    <t>Victoria Brennan</t>
  </si>
  <si>
    <t>18-07-2015</t>
  </si>
  <si>
    <t>Economy Binders</t>
  </si>
  <si>
    <t>19-07-2015</t>
  </si>
  <si>
    <t>Thais Sissman</t>
  </si>
  <si>
    <t>Wilson Jones DublLock D-Ring Binders</t>
  </si>
  <si>
    <t>20-07-2015</t>
  </si>
  <si>
    <t>Ralph Kennedy</t>
  </si>
  <si>
    <t>Tops White Computer Printout Paper</t>
  </si>
  <si>
    <t>O'Sullivan Cherrywood Estates Traditional Barrister Bookcase</t>
  </si>
  <si>
    <t>23-07-2015</t>
  </si>
  <si>
    <t>24-07-2015</t>
  </si>
  <si>
    <t>25-07-2015</t>
  </si>
  <si>
    <t>Xerox 228</t>
  </si>
  <si>
    <t>Sauder Forest Hills Library, Woodland Oak Finish</t>
  </si>
  <si>
    <t>Motorola L703CM</t>
  </si>
  <si>
    <t>26-07-2015</t>
  </si>
  <si>
    <t>27-07-2015</t>
  </si>
  <si>
    <t>30-07-2015</t>
  </si>
  <si>
    <t>31-07-2015</t>
  </si>
  <si>
    <t>Xerox 212</t>
  </si>
  <si>
    <t>01-08-2015</t>
  </si>
  <si>
    <t>02-08-2015</t>
  </si>
  <si>
    <t>Ibico Presentation Index for Binding Systems</t>
  </si>
  <si>
    <t>Brad Eason</t>
  </si>
  <si>
    <t>05-08-2015</t>
  </si>
  <si>
    <t>06-08-2015</t>
  </si>
  <si>
    <t>O'Sullivan Manor Hill 2-Door Library in Brianna Oak</t>
  </si>
  <si>
    <t>07-08-2015</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</si>
  <si>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</si>
  <si>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</si>
  <si>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</si>
  <si>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</si>
  <si>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</si>
  <si>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</si>
  <si>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08-08-2015</t>
  </si>
  <si>
    <t>Global Ergonomic Managers Chair</t>
  </si>
  <si>
    <t>Denny Blanton</t>
  </si>
  <si>
    <t>Boston 1827 Commercial Additional Cutter, Drive Gear &amp; Gear Rack for 1606</t>
  </si>
  <si>
    <t>09-08-2015</t>
  </si>
  <si>
    <t>Artistic Insta-Plaque</t>
  </si>
  <si>
    <t>Xerox 1886</t>
  </si>
  <si>
    <t>10-08-2015</t>
  </si>
  <si>
    <t>GBC Binding covers</t>
  </si>
  <si>
    <t>11-08-2015</t>
  </si>
  <si>
    <t>Philisse Overcash</t>
  </si>
  <si>
    <t>13-08-2015</t>
  </si>
  <si>
    <t>Newell 309</t>
  </si>
  <si>
    <t>15-08-2015</t>
  </si>
  <si>
    <t>Tim Taslimi</t>
  </si>
  <si>
    <t>Mobile Personal File Cube</t>
  </si>
  <si>
    <t>16-08-2015</t>
  </si>
  <si>
    <t>Newell 346</t>
  </si>
  <si>
    <t>Samsung Galaxy S4 Mini</t>
  </si>
  <si>
    <t>Cisco IP Phone 7961G-GE VoIP phone</t>
  </si>
  <si>
    <t>Xerox 227</t>
  </si>
  <si>
    <t>Tenex 46" x 60" Computer Anti-Static Chairmat, Rectangular Shaped</t>
  </si>
  <si>
    <t>Joni Wasserman</t>
  </si>
  <si>
    <t>O'Sullivan Plantations 2-Door Library in Landvery Oak</t>
  </si>
  <si>
    <t>17-08-2015</t>
  </si>
  <si>
    <t>Shaun Chance</t>
  </si>
  <si>
    <t>Wilson Jones Snap Scratch Pad Binder Tool for Ring Binders</t>
  </si>
  <si>
    <t>Newell 336</t>
  </si>
  <si>
    <t>21-08-2015</t>
  </si>
  <si>
    <t>Xerox 191</t>
  </si>
  <si>
    <t>Sauder Camden County Collection Library</t>
  </si>
  <si>
    <t>Quartet Omega Colored Chalk, 12/Pack</t>
  </si>
  <si>
    <t>22-08-2015</t>
  </si>
  <si>
    <t>Dave Poirier</t>
  </si>
  <si>
    <t>Roger Barcio</t>
  </si>
  <si>
    <t>23-08-2015</t>
  </si>
  <si>
    <t>Acme Tagit Stainless Steel Antibacterial Scissors</t>
  </si>
  <si>
    <t>Xerox 206</t>
  </si>
  <si>
    <t>Fred Harton</t>
  </si>
  <si>
    <t>Avery 474</t>
  </si>
  <si>
    <t>Xerox 1890</t>
  </si>
  <si>
    <t>24-08-2015</t>
  </si>
  <si>
    <t>Katrina Willman</t>
  </si>
  <si>
    <t>Belkin SportFit Armband For iPhone 5s/5c, Fuchsia</t>
  </si>
  <si>
    <t>25-08-2015</t>
  </si>
  <si>
    <t>Nu-Dell EZ-Mount Plastic Wall Frames</t>
  </si>
  <si>
    <t>27-08-2015</t>
  </si>
  <si>
    <t>Fiskars Softgrip Scissors</t>
  </si>
  <si>
    <t>Avery 511</t>
  </si>
  <si>
    <t>28-08-2015</t>
  </si>
  <si>
    <t>29-08-2015</t>
  </si>
  <si>
    <t>31-08-2015</t>
  </si>
  <si>
    <t>Lexmark S315 Color Inkjet Printer</t>
  </si>
  <si>
    <t>01-09-2015</t>
  </si>
  <si>
    <t>Deluxe Heavy-Duty Vinyl Round Ring Binder</t>
  </si>
  <si>
    <t>03-09-2015</t>
  </si>
  <si>
    <t>Sterilite Officeware Hinged File Box</t>
  </si>
  <si>
    <t>04-09-2015</t>
  </si>
  <si>
    <t>Xerox 1908</t>
  </si>
  <si>
    <t>Logitech G19 Programmable Gaming Keyboard</t>
  </si>
  <si>
    <t>05-09-2015</t>
  </si>
  <si>
    <t>Cathy Armstrong</t>
  </si>
  <si>
    <t>Tensor Brushed Steel Torchiere Floor Lamp</t>
  </si>
  <si>
    <t>06-09-2015</t>
  </si>
  <si>
    <t>Howard Miller 16" Diameter Gallery Wall Clock</t>
  </si>
  <si>
    <t>Chuck Clark</t>
  </si>
  <si>
    <t>GBC Plasticlear Binding Covers</t>
  </si>
  <si>
    <t>07-09-2015</t>
  </si>
  <si>
    <t>Anderson Hickey Conga Table Tops &amp; Accessories</t>
  </si>
  <si>
    <t>GBC Wire Binding Strips</t>
  </si>
  <si>
    <t>KeyTronic E03601U1 - Keyboard - Beige</t>
  </si>
  <si>
    <t>08-09-2015</t>
  </si>
  <si>
    <t>Neoma Murray</t>
  </si>
  <si>
    <t>10-09-2015</t>
  </si>
  <si>
    <t>Belkin 19" Center-Weighted Shelf, Gray</t>
  </si>
  <si>
    <t>Bobby Odegard</t>
  </si>
  <si>
    <t>Manco Dry-Lighter Erasable Highlighter</t>
  </si>
  <si>
    <t>11-09-2015</t>
  </si>
  <si>
    <t>Boston 19500 Mighty Mite Electric Pencil Sharpener</t>
  </si>
  <si>
    <t>Logitech LS21 Speaker System - PC Multimedia - 2.1-CH - Wired</t>
  </si>
  <si>
    <t>Deflect-O Glasstique Clear Desk Accessories</t>
  </si>
  <si>
    <t>Avery 503</t>
  </si>
  <si>
    <t>Xerox 208</t>
  </si>
  <si>
    <t>12-09-2015</t>
  </si>
  <si>
    <t>Hewlett Packard 310 Color Digital Copier</t>
  </si>
  <si>
    <t>HP Office Recycled Paper (20Lb. and 87 Bright)</t>
  </si>
  <si>
    <t>13-09-2015</t>
  </si>
  <si>
    <t>Heavy-Duty E-Z-D Binders</t>
  </si>
  <si>
    <t>Ken Dana</t>
  </si>
  <si>
    <t>Xerox 1915</t>
  </si>
  <si>
    <t>14-09-2015</t>
  </si>
  <si>
    <t>15-09-2015</t>
  </si>
  <si>
    <t>Brendan Murry</t>
  </si>
  <si>
    <t>Anker Astro Mini 3000mAh Ultra-Compact Portable Charger</t>
  </si>
  <si>
    <t>Ann Chong</t>
  </si>
  <si>
    <t>16-09-2015</t>
  </si>
  <si>
    <t>17-09-2015</t>
  </si>
  <si>
    <t>Riverside Palais Royal Lawyers Bookcase, Royale Cherry Finish</t>
  </si>
  <si>
    <t>Meg O'Connel</t>
  </si>
  <si>
    <t>Howard Miller Distant Time Traveler Alarm Clock</t>
  </si>
  <si>
    <t>18-09-2015</t>
  </si>
  <si>
    <t>Rediform S.O.S. Phone Message Books</t>
  </si>
  <si>
    <t>Elite 5" Scissors</t>
  </si>
  <si>
    <t>Justin Ritter</t>
  </si>
  <si>
    <t>Adam Bellavance</t>
  </si>
  <si>
    <t>Charlotte Melton</t>
  </si>
  <si>
    <t>19-09-2015</t>
  </si>
  <si>
    <t>Kensington K72356US Mouse-in-a-Box USB Desktop Mouse</t>
  </si>
  <si>
    <t>Newell 323</t>
  </si>
  <si>
    <t>20-09-2015</t>
  </si>
  <si>
    <t>Recycled Premium Regency Composition Covers</t>
  </si>
  <si>
    <t>21-09-2015</t>
  </si>
  <si>
    <t>Xerox 193</t>
  </si>
  <si>
    <t>22-09-2015</t>
  </si>
  <si>
    <t>Sanjit Jacobs</t>
  </si>
  <si>
    <t>Avery 510</t>
  </si>
  <si>
    <t>24-09-2015</t>
  </si>
  <si>
    <t>AT&amp;T 1080 Phone</t>
  </si>
  <si>
    <t>Carlos Meador</t>
  </si>
  <si>
    <t>#6 3/4 Gummed Flap White Envelopes</t>
  </si>
  <si>
    <t>Blue String-Tie &amp; Button Interoffice Envelopes, 10 x 13</t>
  </si>
  <si>
    <t>25-09-2015</t>
  </si>
  <si>
    <t>Dan Reichenbach</t>
  </si>
  <si>
    <t>Hon Comfortask Task/Swivel Chairs</t>
  </si>
  <si>
    <t>26-09-2015</t>
  </si>
  <si>
    <t>Round Ring Binders</t>
  </si>
  <si>
    <t>Microsoft Arc Touch Mouse</t>
  </si>
  <si>
    <t>GBC VeloBinder Electric Binding Machine</t>
  </si>
  <si>
    <t>Bryan Spruell</t>
  </si>
  <si>
    <t>27-09-2015</t>
  </si>
  <si>
    <t>Helen Wasserman</t>
  </si>
  <si>
    <t>Xerox 1996</t>
  </si>
  <si>
    <t>28-09-2015</t>
  </si>
  <si>
    <t>Holmes HEPA Air Purifier</t>
  </si>
  <si>
    <t>Acme Galleria Hot Forged Steel Scissors with Colored Handles</t>
  </si>
  <si>
    <t>Motorola HK250 Universal Bluetooth Headset</t>
  </si>
  <si>
    <t>01-10-2015</t>
  </si>
  <si>
    <t>Eric Murdock</t>
  </si>
  <si>
    <t>02-10-2015</t>
  </si>
  <si>
    <t>Henry MacAllister</t>
  </si>
  <si>
    <t>03-10-2015</t>
  </si>
  <si>
    <t>Microsoft Natural Ergonomic Keyboard 4000</t>
  </si>
  <si>
    <t>04-10-2015</t>
  </si>
  <si>
    <t>Xerox 1946</t>
  </si>
  <si>
    <t>05-10-2015</t>
  </si>
  <si>
    <t>Joel Jenkins</t>
  </si>
  <si>
    <t>Bush Cubix Collection Bookcases, Fully Assembled</t>
  </si>
  <si>
    <t>08-10-2015</t>
  </si>
  <si>
    <t>Gene Hale</t>
  </si>
  <si>
    <t>09-10-2015</t>
  </si>
  <si>
    <t>KLD Oscar II Style Snap-on Ultra Thin Side Flip Synthetic Leather Cover Case for HTC One HTC M7</t>
  </si>
  <si>
    <t>10-10-2015</t>
  </si>
  <si>
    <t>11-10-2015</t>
  </si>
  <si>
    <t>Sean O'Donnell</t>
  </si>
  <si>
    <t>12-10-2015</t>
  </si>
  <si>
    <t>13-10-2015</t>
  </si>
  <si>
    <t>15-10-2015</t>
  </si>
  <si>
    <t>Plantronics Audio 995 Wireless Stereo Headset</t>
  </si>
  <si>
    <t>Claire Gute</t>
  </si>
  <si>
    <t>Avery Reinforcements for Hole-Punch Pages</t>
  </si>
  <si>
    <t>16-10-2015</t>
  </si>
  <si>
    <t>17-10-2015</t>
  </si>
  <si>
    <t>18-10-2015</t>
  </si>
  <si>
    <t>Verbatim Slim CD and DVD Storage Cases, 50/Pack</t>
  </si>
  <si>
    <t>Tripp Lite Isotel 6 Outlet Surge Protector with Fax/Modem Protection</t>
  </si>
  <si>
    <t>19-10-2015</t>
  </si>
  <si>
    <t>OtterBox Defender Series Case - Samsung Galaxy S4</t>
  </si>
  <si>
    <t>Sanyo Counter Height Refrigerator with Crisper, 3.6 Cubic Foot, Stainless Steel/Black</t>
  </si>
  <si>
    <t>Avery Printable Repositionable Plastic Tabs</t>
  </si>
  <si>
    <t>20-10-2015</t>
  </si>
  <si>
    <t>Nu-Dell Oak Frame</t>
  </si>
  <si>
    <t>22-10-2015</t>
  </si>
  <si>
    <t>23-10-2015</t>
  </si>
  <si>
    <t>Jay Fein</t>
  </si>
  <si>
    <t>Xerox 196</t>
  </si>
  <si>
    <t>SKILCRAFT Telephone Shoulder Rest, 2" x 6.5" x 2.5", Black</t>
  </si>
  <si>
    <t>24-10-2015</t>
  </si>
  <si>
    <t>25-10-2015</t>
  </si>
  <si>
    <t>ClearOne Communications CHAT 70 OC Speaker Phone</t>
  </si>
  <si>
    <t>26-10-2015</t>
  </si>
  <si>
    <t>Maribeth Yedwab</t>
  </si>
  <si>
    <t>Avery 507</t>
  </si>
  <si>
    <t>Panasonic KX-TG6844B Expandable Digital Cordless Telephone</t>
  </si>
  <si>
    <t>Xerox 1914</t>
  </si>
  <si>
    <t>28-10-2015</t>
  </si>
  <si>
    <t>Magna Visual Magnetic Picture Hangers</t>
  </si>
  <si>
    <t>29-10-2015</t>
  </si>
  <si>
    <t>30-10-2015</t>
  </si>
  <si>
    <t>Eldon Regeneration Recycled Desk Accessories, Black</t>
  </si>
  <si>
    <t>Star Micronics TSP100 TSP143LAN Receipt Printer</t>
  </si>
  <si>
    <t>31-10-2015</t>
  </si>
  <si>
    <t>Design Ebony Sketching Pencil</t>
  </si>
  <si>
    <t>Sandra Glassco</t>
  </si>
  <si>
    <t>01-11-2015</t>
  </si>
  <si>
    <t>Brites Rubber Bands, 1 1/2 oz. Box</t>
  </si>
  <si>
    <t>02-11-2015</t>
  </si>
  <si>
    <t>Kelly Collister</t>
  </si>
  <si>
    <t>Logitech K350 2.4Ghz Wireless Keyboard</t>
  </si>
  <si>
    <t>Contemporary Wood/Metal Frame</t>
  </si>
  <si>
    <t>Hon Olson Stacker Chairs</t>
  </si>
  <si>
    <t>Aastra 6757i CT Wireless VoIP phone</t>
  </si>
  <si>
    <t>Emily Grady</t>
  </si>
  <si>
    <t>Eureka Hand Vacuum, Bagless</t>
  </si>
  <si>
    <t>03-11-2015</t>
  </si>
  <si>
    <t>#10 Gummed Flap White Envelopes, 100/Box</t>
  </si>
  <si>
    <t>05-11-2015</t>
  </si>
  <si>
    <t>Belkin 325VA UPS Surge Protector, 6'</t>
  </si>
  <si>
    <t>Hanging Personal Folder File</t>
  </si>
  <si>
    <t>Christy Brittain</t>
  </si>
  <si>
    <t>06-11-2015</t>
  </si>
  <si>
    <t>Meg Tillman</t>
  </si>
  <si>
    <t>07-11-2015</t>
  </si>
  <si>
    <t>Rubber Band Ball</t>
  </si>
  <si>
    <t>Loose Memo Sheets</t>
  </si>
  <si>
    <t>Vermont</t>
  </si>
  <si>
    <t>Doug O'Connell</t>
  </si>
  <si>
    <t>Fellowes Recycled Storage Drawers</t>
  </si>
  <si>
    <t>Canon PC170 Desktop Personal Copier</t>
  </si>
  <si>
    <t>08-11-2015</t>
  </si>
  <si>
    <t>Maria Zettner</t>
  </si>
  <si>
    <t>Alliance Rubber Bands</t>
  </si>
  <si>
    <t>Zebra ZM400 Thermal Label Printer</t>
  </si>
  <si>
    <t>09-11-2015</t>
  </si>
  <si>
    <t>Binder Posts</t>
  </si>
  <si>
    <t>AmazonBasics 3-Button USB Wired Mouse</t>
  </si>
  <si>
    <t>Logitech VX Revolution Cordless Laser Mouse for Notebooks (Black)</t>
  </si>
  <si>
    <t>10-11-2015</t>
  </si>
  <si>
    <t>11-11-2015</t>
  </si>
  <si>
    <t>Advantus 10-Drawer Portable Organizer, Chrome Metal Frame, Smoke Drawers</t>
  </si>
  <si>
    <t>12-11-2015</t>
  </si>
  <si>
    <t>13-11-2015</t>
  </si>
  <si>
    <t>Xerox 1910</t>
  </si>
  <si>
    <t>Black Print Carbonless Snap-Off Rapid Letter, 8 1/2" x 7"</t>
  </si>
  <si>
    <t>Portfile Personal File Boxes</t>
  </si>
  <si>
    <t>14-11-2015</t>
  </si>
  <si>
    <t>Honeywell Enviracaire Portable HEPA Air Cleaner for 16' x 20' Room</t>
  </si>
  <si>
    <t>Micro Innovations Wireless Classic Keyboard with Mouse</t>
  </si>
  <si>
    <t>15-11-2015</t>
  </si>
  <si>
    <t>Home/Office Personal File Carts</t>
  </si>
  <si>
    <t>Cardinal Holdit Data Disk Pockets</t>
  </si>
  <si>
    <t>16-11-2015</t>
  </si>
  <si>
    <t>Eureka The Boss Plus 12-Amp Hard Box Upright Vacuum, Red</t>
  </si>
  <si>
    <t>Logitech diNovo Edge Keyboard</t>
  </si>
  <si>
    <t>Jabra BIZ 2300 Duo QD Duo Corded Headset</t>
  </si>
  <si>
    <t>17-11-2015</t>
  </si>
  <si>
    <t>Greg Hansen</t>
  </si>
  <si>
    <t>Carina Media Storage Towers in Natural &amp; Black</t>
  </si>
  <si>
    <t>19-11-2015</t>
  </si>
  <si>
    <t>20-11-2015</t>
  </si>
  <si>
    <t>Gear Head AU3700S Headset</t>
  </si>
  <si>
    <t>Patrick Bzostek</t>
  </si>
  <si>
    <t>Katrina Bavinger</t>
  </si>
  <si>
    <t>Ultra Commercial Grade Dual Valve Door Closer</t>
  </si>
  <si>
    <t>NeatDesk Desktop Scanner &amp; Digital Filing System</t>
  </si>
  <si>
    <t>Sauder Barrister Bookcases</t>
  </si>
  <si>
    <t>21-11-2015</t>
  </si>
  <si>
    <t>Crayola Anti Dust Chalk, 12/Pack</t>
  </si>
  <si>
    <t>Ricoh - Ink Collector Unit for GX3000 Series Printers</t>
  </si>
  <si>
    <t>Imation Bio 2GB USB Flash Drive Imation Corp</t>
  </si>
  <si>
    <t>Fellowes Command Center 5-outlet power strip</t>
  </si>
  <si>
    <t>22-11-2015</t>
  </si>
  <si>
    <t>SanDisk Cruzer 8 GB USB Flash Drive</t>
  </si>
  <si>
    <t>Xerox 1936</t>
  </si>
  <si>
    <t>23-11-2015</t>
  </si>
  <si>
    <t>Sanford Colorific Eraseable Coloring Pencils, 12 Count</t>
  </si>
  <si>
    <t>24-11-2015</t>
  </si>
  <si>
    <t>Xerox 1943</t>
  </si>
  <si>
    <t>Fellowes Bankers Box Staxonsteel Drawer File/Stacking System</t>
  </si>
  <si>
    <t>25-11-2015</t>
  </si>
  <si>
    <t>Newell 349</t>
  </si>
  <si>
    <t>26-11-2015</t>
  </si>
  <si>
    <t>27-11-2015</t>
  </si>
  <si>
    <t>Logitech Media Keyboard K200</t>
  </si>
  <si>
    <t>Apple EarPods with Remote and Mic</t>
  </si>
  <si>
    <t>Perixx PERIBOARD-512B, Ergonomic Split Keyboard</t>
  </si>
  <si>
    <t>LG Exalt</t>
  </si>
  <si>
    <t>28-11-2015</t>
  </si>
  <si>
    <t>Tom Prescott</t>
  </si>
  <si>
    <t>Tenex Contemporary Contur Chairmats for Low and Medium Pile Carpet, Computer, 39" x 49"</t>
  </si>
  <si>
    <t>Holmes Visible Mist Ultrasonic Humidifier with 2.3-Gallon Output per Day, Replacement Filter</t>
  </si>
  <si>
    <t>29-11-2015</t>
  </si>
  <si>
    <t>Mini 13-1/2 Capacity Data Binder Rack, Pearl</t>
  </si>
  <si>
    <t>30-11-2015</t>
  </si>
  <si>
    <t>Motorla HX550 Universal Bluetooth Headset</t>
  </si>
  <si>
    <t>Tyvek  Top-Opening Peel &amp; Seel  Envelopes, Gray</t>
  </si>
  <si>
    <t>Avaya 4621SW VoIP phone</t>
  </si>
  <si>
    <t>Luxo Professional Fluorescent Magnifier Lamp with Clamp-Mount Base</t>
  </si>
  <si>
    <t>01-12-2015</t>
  </si>
  <si>
    <t>Xerox 207</t>
  </si>
  <si>
    <t>Newell 307</t>
  </si>
  <si>
    <t>03-12-2015</t>
  </si>
  <si>
    <t>Lexmark MarkNet N8150 Wireless Print Server</t>
  </si>
  <si>
    <t>GBC Therma-A-Bind 250T Electric Binding System</t>
  </si>
  <si>
    <t>Xerox 1935</t>
  </si>
  <si>
    <t>04-12-2015</t>
  </si>
  <si>
    <t>Ritsa Hightower</t>
  </si>
  <si>
    <t>Jensen SMPS-640 - speaker phone</t>
  </si>
  <si>
    <t>05-12-2015</t>
  </si>
  <si>
    <t>Matt Hagelstein</t>
  </si>
  <si>
    <t>Stephanie Ulpright</t>
  </si>
  <si>
    <t>06-12-2015</t>
  </si>
  <si>
    <t>Xerox 20</t>
  </si>
  <si>
    <t>Art Ferguson</t>
  </si>
  <si>
    <t>07-12-2015</t>
  </si>
  <si>
    <t>Xerox 218</t>
  </si>
  <si>
    <t>08-12-2015</t>
  </si>
  <si>
    <t>Tonja Turnell</t>
  </si>
  <si>
    <t>09-12-2015</t>
  </si>
  <si>
    <t>10-12-2015</t>
  </si>
  <si>
    <t>Xerox 201</t>
  </si>
  <si>
    <t>Adams Phone Message Book, 200 Message Capacity, 8 1/16 x 11</t>
  </si>
  <si>
    <t>11-12-2015</t>
  </si>
  <si>
    <t>Stuart Calhoun</t>
  </si>
  <si>
    <t>Bush Westfield Collection Bookcases, Dark Cherry Finish</t>
  </si>
  <si>
    <t>Newell 326</t>
  </si>
  <si>
    <t>Xerox 1932</t>
  </si>
  <si>
    <t>Avery Personal Creations Heavyweight Cards</t>
  </si>
  <si>
    <t>Maxell 4.7GB DVD+RW 3/Pack</t>
  </si>
  <si>
    <t>12-12-2015</t>
  </si>
  <si>
    <t>Xerox 1930</t>
  </si>
  <si>
    <t>13-12-2015</t>
  </si>
  <si>
    <t>Fellowes 8 Outlet Superior Workstation Surge Protector w/o Phone/Fax/Modem Protection</t>
  </si>
  <si>
    <t>14-12-2015</t>
  </si>
  <si>
    <t>Doug Jacobs</t>
  </si>
  <si>
    <t>Master Caster Door Stop, Gray</t>
  </si>
  <si>
    <t>Micro Innovations USB RF Wireless Keyboard with Mouse</t>
  </si>
  <si>
    <t>Ibico Recycled Grain-Textured Covers</t>
  </si>
  <si>
    <t>Bush Andora Conference Table, Maple/Graphite Gray Finish</t>
  </si>
  <si>
    <t>15-12-2015</t>
  </si>
  <si>
    <t>3M Office Air Cleaner</t>
  </si>
  <si>
    <t>Cubify CubeX 3D Printer Double Head Print</t>
  </si>
  <si>
    <t>Cisco Small Business SPA 502G VoIP phone</t>
  </si>
  <si>
    <t>16-12-2015</t>
  </si>
  <si>
    <t>17-12-2015</t>
  </si>
  <si>
    <t>Hon Valutask Swivel Chairs</t>
  </si>
  <si>
    <t>18-12-2015</t>
  </si>
  <si>
    <t>19-12-2015</t>
  </si>
  <si>
    <t>Peter McVee</t>
  </si>
  <si>
    <t>20-12-2015</t>
  </si>
  <si>
    <t>Evan Minnotte</t>
  </si>
  <si>
    <t>21-12-2015</t>
  </si>
  <si>
    <t>Elpida Rittenbach</t>
  </si>
  <si>
    <t>Anker 36W 4-Port USB Wall Charger Travel Power Adapter for iPhone 5s 5c 5</t>
  </si>
  <si>
    <t>Recycled Interoffice Envelopes with Re-Use-A-Seal Closure, 10 x 13</t>
  </si>
  <si>
    <t>22-12-2015</t>
  </si>
  <si>
    <t>23-12-2015</t>
  </si>
  <si>
    <t>24-12-2015</t>
  </si>
  <si>
    <t>Stanley Bostitch Contemporary Electric Pencil Sharpeners</t>
  </si>
  <si>
    <t>Jim Radford</t>
  </si>
  <si>
    <t>25-12-2015</t>
  </si>
  <si>
    <t>Dionis Lloyd</t>
  </si>
  <si>
    <t>Rush Hierlooms Collection Rich Wood Bookcases</t>
  </si>
  <si>
    <t>26-12-2015</t>
  </si>
  <si>
    <t>Office Star - Contemporary Task Swivel chair with 2-way adjustable arms, Plum</t>
  </si>
  <si>
    <t>27-12-2015</t>
  </si>
  <si>
    <t>#10-4 1/8" x 9 1/2" Premium Diagonal Seam Envelopes</t>
  </si>
  <si>
    <t>Brad Thomas</t>
  </si>
  <si>
    <t>Xerox 1950</t>
  </si>
  <si>
    <t>Avery 497</t>
  </si>
  <si>
    <t>Cisco SPA 502G IP Phone</t>
  </si>
  <si>
    <t>Executive Impressions 14" Contract Wall Clock with Quartz Movement</t>
  </si>
  <si>
    <t>O'Sullivan 5-Shelf Heavy-Duty Bookcases</t>
  </si>
  <si>
    <t>28-12-2015</t>
  </si>
  <si>
    <t>Tenex Personal Filing Tote With Secure Closure Lid, Black/Frost</t>
  </si>
  <si>
    <t>29-12-2015</t>
  </si>
  <si>
    <t>30-12-2015</t>
  </si>
  <si>
    <t>31-12-2015</t>
  </si>
  <si>
    <t>02-01-2016</t>
  </si>
  <si>
    <t>03-01-2016</t>
  </si>
  <si>
    <t>Bill Overfelt</t>
  </si>
  <si>
    <t>04-01-2016</t>
  </si>
  <si>
    <t>Erica Bern</t>
  </si>
  <si>
    <t>05-01-2016</t>
  </si>
  <si>
    <t>Logitech MX Performance Wireless Mouse</t>
  </si>
  <si>
    <t>Newell 337</t>
  </si>
  <si>
    <t>07-01-2016</t>
  </si>
  <si>
    <t>08-01-2016</t>
  </si>
  <si>
    <t>Avaya 5410 Digital phone</t>
  </si>
  <si>
    <t>09-01-2016</t>
  </si>
  <si>
    <t>Logitech G500s Laser Gaming Mouse with Adjustable Weight Tuning</t>
  </si>
  <si>
    <t>10-01-2016</t>
  </si>
  <si>
    <t>Joy Bell-</t>
  </si>
  <si>
    <t>11-01-2016</t>
  </si>
  <si>
    <t>Cyber Acoustics AC-202b Speech Recognition Stereo Headset</t>
  </si>
  <si>
    <t>14-01-2016</t>
  </si>
  <si>
    <t>Electrix Fluorescent Magnifier Lamps &amp; Weighted Base</t>
  </si>
  <si>
    <t>15-01-2016</t>
  </si>
  <si>
    <t>Bill Eplett</t>
  </si>
  <si>
    <t>16-01-2016</t>
  </si>
  <si>
    <t>Imation 8GB Mini TravelDrive USB 2.0 Flash Drive</t>
  </si>
  <si>
    <t>17-01-2016</t>
  </si>
  <si>
    <t>21-01-2016</t>
  </si>
  <si>
    <t>22-01-2016</t>
  </si>
  <si>
    <t>23-01-2016</t>
  </si>
  <si>
    <t>4009 Highlighters</t>
  </si>
  <si>
    <t>24-01-2016</t>
  </si>
  <si>
    <t>25-01-2016</t>
  </si>
  <si>
    <t>Todd Boyes</t>
  </si>
  <si>
    <t>Dixon Ticonderoga Maple Cedar Pencil, #2</t>
  </si>
  <si>
    <t>Telephone Message Books with Fax/Mobile Section, 4 1/4" x 6"</t>
  </si>
  <si>
    <t>28-01-2016</t>
  </si>
  <si>
    <t>30-01-2016</t>
  </si>
  <si>
    <t>Global Deluxe High-Back Office Chair in Storm</t>
  </si>
  <si>
    <t>Harold Engle</t>
  </si>
  <si>
    <t>Nokia Lumia 1020</t>
  </si>
  <si>
    <t>Bretford Just In Time Height-Adjustable Multi-Task Work Tables</t>
  </si>
  <si>
    <t>31-01-2016</t>
  </si>
  <si>
    <t>01-02-2016</t>
  </si>
  <si>
    <t>02-02-2016</t>
  </si>
  <si>
    <t>Deflect-o RollaMat Studded, Beveled Mat for Medium Pile Carpeting</t>
  </si>
  <si>
    <t>03-02-2016</t>
  </si>
  <si>
    <t>04-02-2016</t>
  </si>
  <si>
    <t>05-02-2016</t>
  </si>
  <si>
    <t>Anker Astro 15000mAh USB Portable Charger</t>
  </si>
  <si>
    <t>06-02-2016</t>
  </si>
  <si>
    <t>07-02-2016</t>
  </si>
  <si>
    <t>Bobby Elias</t>
  </si>
  <si>
    <t>08-02-2016</t>
  </si>
  <si>
    <t>09-02-2016</t>
  </si>
  <si>
    <t>11-02-2016</t>
  </si>
  <si>
    <t>12-02-2016</t>
  </si>
  <si>
    <t>13-02-2016</t>
  </si>
  <si>
    <t>14-02-2016</t>
  </si>
  <si>
    <t>15-02-2016</t>
  </si>
  <si>
    <t>16-02-2016</t>
  </si>
  <si>
    <t>Honeywell Enviracaire Portable Air Cleaner for up to 8 x 10 Room</t>
  </si>
  <si>
    <t>Hon Every-Day Chair Series Swivel Task Chairs</t>
  </si>
  <si>
    <t>19-02-2016</t>
  </si>
  <si>
    <t>20-02-2016</t>
  </si>
  <si>
    <t>21-02-2016</t>
  </si>
  <si>
    <t>22-02-2016</t>
  </si>
  <si>
    <t>23-02-2016</t>
  </si>
  <si>
    <t>25-02-2016</t>
  </si>
  <si>
    <t>27-02-2016</t>
  </si>
  <si>
    <t>Don Weiss</t>
  </si>
  <si>
    <t>DAX Two-Tone Silver Metal Document Frame</t>
  </si>
  <si>
    <t>28-02-2016</t>
  </si>
  <si>
    <t>29-02-2016</t>
  </si>
  <si>
    <t>01-03-2016</t>
  </si>
  <si>
    <t>RCA ViSYS 25423RE1 Corded phone</t>
  </si>
  <si>
    <t>03-03-2016</t>
  </si>
  <si>
    <t>Jason Gross</t>
  </si>
  <si>
    <t>Rediform Wirebound "Phone Memo" Message Book, 11 x 5-3/4</t>
  </si>
  <si>
    <t>Office Impressions End Table, 20-1/2"H x 24"W x 20"D</t>
  </si>
  <si>
    <t>04-03-2016</t>
  </si>
  <si>
    <t>Berol Giant Pencil Sharpener</t>
  </si>
  <si>
    <t>05-03-2016</t>
  </si>
  <si>
    <t>06-03-2016</t>
  </si>
  <si>
    <t>07-03-2016</t>
  </si>
  <si>
    <t>Belkin Grip Candy Sheer Case / Cover for iPhone 5 and 5S</t>
  </si>
  <si>
    <t>08-03-2016</t>
  </si>
  <si>
    <t>09-03-2016</t>
  </si>
  <si>
    <t>10-03-2016</t>
  </si>
  <si>
    <t>Caroline Jumper</t>
  </si>
  <si>
    <t>Bryan Davis</t>
  </si>
  <si>
    <t>Okidata MB760 Printer</t>
  </si>
  <si>
    <t>11-03-2016</t>
  </si>
  <si>
    <t>12-03-2016</t>
  </si>
  <si>
    <t>Hammermill Color Copier Paper (28Lb. and 96 Bright)</t>
  </si>
  <si>
    <t>13-03-2016</t>
  </si>
  <si>
    <t>Belkin 7 Outlet SurgeMaster Surge Protector with Phone Protection</t>
  </si>
  <si>
    <t>Westinghouse Mesh Shade Clip-On Gooseneck Lamp, Black</t>
  </si>
  <si>
    <t>Ibico EB-19 Dual Function Manual Binding System</t>
  </si>
  <si>
    <t>Okidata MB491 Multifunction Printer</t>
  </si>
  <si>
    <t>14-03-2016</t>
  </si>
  <si>
    <t>Henia Zydlo</t>
  </si>
  <si>
    <t>15-03-2016</t>
  </si>
  <si>
    <t>V7 USB Numeric Keypad</t>
  </si>
  <si>
    <t>17-03-2016</t>
  </si>
  <si>
    <t>18-03-2016</t>
  </si>
  <si>
    <t>19-03-2016</t>
  </si>
  <si>
    <t>Atlantic Metals Mobile 2-Shelf Bookcases, Custom Colors</t>
  </si>
  <si>
    <t>Susan Vittorini</t>
  </si>
  <si>
    <t>20-03-2016</t>
  </si>
  <si>
    <t>Belkin iPhone and iPad Lightning Cable</t>
  </si>
  <si>
    <t>21-03-2016</t>
  </si>
  <si>
    <t>Avery Durable Slant Ring Binders</t>
  </si>
  <si>
    <t>Newell 33</t>
  </si>
  <si>
    <t>22-03-2016</t>
  </si>
  <si>
    <t>24-03-2016</t>
  </si>
  <si>
    <t>Ink Jet Note and Greeting Cards, 8-1/2" x 5-1/2" Card Size</t>
  </si>
  <si>
    <t>25-03-2016</t>
  </si>
  <si>
    <t>26-03-2016</t>
  </si>
  <si>
    <t>27-03-2016</t>
  </si>
  <si>
    <t>Eldon Expressions Wood and Plastic Desk Accessories, Oak</t>
  </si>
  <si>
    <t>28-03-2016</t>
  </si>
  <si>
    <t>29-03-2016</t>
  </si>
  <si>
    <t>Janet Martin</t>
  </si>
  <si>
    <t>Clearsounds A400</t>
  </si>
  <si>
    <t>30-03-2016</t>
  </si>
  <si>
    <t>31-03-2016</t>
  </si>
  <si>
    <t>01-04-2016</t>
  </si>
  <si>
    <t>Raymond Buch</t>
  </si>
  <si>
    <t>Newell 342</t>
  </si>
  <si>
    <t>Avery 473</t>
  </si>
  <si>
    <t>02-04-2016</t>
  </si>
  <si>
    <t>03-04-2016</t>
  </si>
  <si>
    <t>04-04-2016</t>
  </si>
  <si>
    <t>05-04-2016</t>
  </si>
  <si>
    <t>06-04-2016</t>
  </si>
  <si>
    <t>07-04-2016</t>
  </si>
  <si>
    <t>Xerox 1939</t>
  </si>
  <si>
    <t>Eldon Jumbo ProFile Portable File Boxes Graphite/Black</t>
  </si>
  <si>
    <t>08-04-2016</t>
  </si>
  <si>
    <t>#10 Self-Seal White Envelopes</t>
  </si>
  <si>
    <t>C-Line Magnetic Cubicle Keepers, Clear Polypropylene</t>
  </si>
  <si>
    <t>Ampad #10 Peel &amp; Seel Holiday Envelopes</t>
  </si>
  <si>
    <t>09-04-2016</t>
  </si>
  <si>
    <t>Sean Wendt</t>
  </si>
  <si>
    <t>Storex Flexible Poly Binders with Double Pockets</t>
  </si>
  <si>
    <t>Bush Somerset Collection Bookcase</t>
  </si>
  <si>
    <t>10-04-2016</t>
  </si>
  <si>
    <t>12-04-2016</t>
  </si>
  <si>
    <t>TOPS "Important Message" Pads, Canary, 4-1/4 x 5-1/2, 50 Sheets per Pad</t>
  </si>
  <si>
    <t>13-04-2016</t>
  </si>
  <si>
    <t>14-04-2016</t>
  </si>
  <si>
    <t>Jill Matthias</t>
  </si>
  <si>
    <t>GBC ProClick Spines for 32-Hole Punch</t>
  </si>
  <si>
    <t>15-04-2016</t>
  </si>
  <si>
    <t>GBC ProClick 150 Presentation Binding System</t>
  </si>
  <si>
    <t>Dixon Ticonderoga Erasable Colored Pencil Set, 12-Color</t>
  </si>
  <si>
    <t>Xerox 1911</t>
  </si>
  <si>
    <t>16-04-2016</t>
  </si>
  <si>
    <t>3D Systems Cube Printer, 2nd Generation, Magenta</t>
  </si>
  <si>
    <t>Standard Line While You Were Out Hardbound Telephone Message Book</t>
  </si>
  <si>
    <t>17-04-2016</t>
  </si>
  <si>
    <t>GE General Purpose, Extra Long Life, Showcase &amp; Floodlight Incandescent Bulbs</t>
  </si>
  <si>
    <t>Bush Westfield Collection Bookcases, Fully Assembled</t>
  </si>
  <si>
    <t>Ultra Door Kickplate, 8"H x 34"W</t>
  </si>
  <si>
    <t>18-04-2016</t>
  </si>
  <si>
    <t>Clay Rozendal</t>
  </si>
  <si>
    <t>19-04-2016</t>
  </si>
  <si>
    <t>21-04-2016</t>
  </si>
  <si>
    <t>22-04-2016</t>
  </si>
  <si>
    <t>Premier Electric Letter Opener</t>
  </si>
  <si>
    <t>Ed Ludwig</t>
  </si>
  <si>
    <t>23-04-2016</t>
  </si>
  <si>
    <t>Southworth 25% Cotton Linen-Finish Paper &amp; Envelopes</t>
  </si>
  <si>
    <t>Embossed Ink Jet Note Cards</t>
  </si>
  <si>
    <t>24-04-2016</t>
  </si>
  <si>
    <t>Craig Leslie</t>
  </si>
  <si>
    <t>25-04-2016</t>
  </si>
  <si>
    <t>26-04-2016</t>
  </si>
  <si>
    <t>28-04-2016</t>
  </si>
  <si>
    <t>Avery 493</t>
  </si>
  <si>
    <t>Rob Beeghly</t>
  </si>
  <si>
    <t>30-04-2016</t>
  </si>
  <si>
    <t>01-05-2016</t>
  </si>
  <si>
    <t>Chris McAfee</t>
  </si>
  <si>
    <t>02-05-2016</t>
  </si>
  <si>
    <t>Super Decoflex Portable Personal File</t>
  </si>
  <si>
    <t>Avery 502</t>
  </si>
  <si>
    <t>03-05-2016</t>
  </si>
  <si>
    <t>Susan MacKendrick</t>
  </si>
  <si>
    <t>Cisco 8961 IP Phone Charcoal</t>
  </si>
  <si>
    <t>Avery 496</t>
  </si>
  <si>
    <t>05-05-2016</t>
  </si>
  <si>
    <t>Lindsay Williams</t>
  </si>
  <si>
    <t>Global Adaptabilities Conference Tables</t>
  </si>
  <si>
    <t>Snap-A-Way Black Print Carbonless Speed Message, No Reply Area, Duplicate</t>
  </si>
  <si>
    <t>06-05-2016</t>
  </si>
  <si>
    <t>DAX Solid Wood Frames</t>
  </si>
  <si>
    <t>Executive Impressions 8-1/2" Career Panel/Partition Cubicle Clock</t>
  </si>
  <si>
    <t>07-05-2016</t>
  </si>
  <si>
    <t>08-05-2016</t>
  </si>
  <si>
    <t>09-05-2016</t>
  </si>
  <si>
    <t>Sony Micro Vault Click 8 GB USB 2.0 Flash Drive</t>
  </si>
  <si>
    <t>Sanford Pocket Accent Highlighters</t>
  </si>
  <si>
    <t>TOPS Money Receipt Book, Consecutively Numbered in Red,</t>
  </si>
  <si>
    <t>Cynthia Voltz</t>
  </si>
  <si>
    <t>Euro Pro Shark Stick Mini Vacuum</t>
  </si>
  <si>
    <t>10-05-2016</t>
  </si>
  <si>
    <t>Grip Seal Envelopes</t>
  </si>
  <si>
    <t>11-05-2016</t>
  </si>
  <si>
    <t>12-05-2016</t>
  </si>
  <si>
    <t>Manila Recycled Extra-Heavyweight Clasp Envelopes, 6" x 9"</t>
  </si>
  <si>
    <t>Memorex Mini Travel Drive 32 GB USB 2.0 Flash Drive</t>
  </si>
  <si>
    <t>14-05-2016</t>
  </si>
  <si>
    <t>15-05-2016</t>
  </si>
  <si>
    <t>TOPS Voice Message Log Book, Flash Format</t>
  </si>
  <si>
    <t>16-05-2016</t>
  </si>
  <si>
    <t>17-05-2016</t>
  </si>
  <si>
    <t>Acco Recycled 2" Capacity Laser Printer Hanging Data Binders</t>
  </si>
  <si>
    <t>18-05-2016</t>
  </si>
  <si>
    <t>19-05-2016</t>
  </si>
  <si>
    <t>20-05-2016</t>
  </si>
  <si>
    <t>21-05-2016</t>
  </si>
  <si>
    <t>Panasonic KX MB2061 Multifunction Printer</t>
  </si>
  <si>
    <t>Alejandro Savely</t>
  </si>
  <si>
    <t>22-05-2016</t>
  </si>
  <si>
    <t>Nortel Business Series Terminal T7208 Digital phone</t>
  </si>
  <si>
    <t>23-05-2016</t>
  </si>
  <si>
    <t>Christopher Conant</t>
  </si>
  <si>
    <t>Canon imageCLASS 2200 Advanced Copier</t>
  </si>
  <si>
    <t>24-05-2016</t>
  </si>
  <si>
    <t>BIC Liqua Brite Liner</t>
  </si>
  <si>
    <t>25-05-2016</t>
  </si>
  <si>
    <t>Eldon Expressions Mahogany Wood Desk Collection</t>
  </si>
  <si>
    <t>26-05-2016</t>
  </si>
  <si>
    <t>Logitech G13 Programmable Gameboard with LCD Display</t>
  </si>
  <si>
    <t>Telephone Message Books with Fax/Mobile Section, 5 1/2" x 3 3/16"</t>
  </si>
  <si>
    <t>27-05-2016</t>
  </si>
  <si>
    <t>28-05-2016</t>
  </si>
  <si>
    <t>29-05-2016</t>
  </si>
  <si>
    <t>30-05-2016</t>
  </si>
  <si>
    <t>Robert Waldorf</t>
  </si>
  <si>
    <t>31-05-2016</t>
  </si>
  <si>
    <t>Executive Impressions 16-1/2" Circular Wall Clock</t>
  </si>
  <si>
    <t>02-06-2016</t>
  </si>
  <si>
    <t>03-06-2016</t>
  </si>
  <si>
    <t>04-06-2016</t>
  </si>
  <si>
    <t>Panasonic KX MC6040 Color Laser Multifunction Printer</t>
  </si>
  <si>
    <t>05-06-2016</t>
  </si>
  <si>
    <t>06-06-2016</t>
  </si>
  <si>
    <t>Scot Coram</t>
  </si>
  <si>
    <t>Xerox 230</t>
  </si>
  <si>
    <t>Xerox Blank Computer Paper</t>
  </si>
  <si>
    <t>Liz Preis</t>
  </si>
  <si>
    <t>07-06-2016</t>
  </si>
  <si>
    <t>Roy Skaria</t>
  </si>
  <si>
    <t>09-06-2016</t>
  </si>
  <si>
    <t>Cisco CP-7937G Unified IP Conference Station Phone</t>
  </si>
  <si>
    <t>Bush Cubix Conference Tables, Fully Assembled</t>
  </si>
  <si>
    <t>10-06-2016</t>
  </si>
  <si>
    <t>11-06-2016</t>
  </si>
  <si>
    <t>12-06-2016</t>
  </si>
  <si>
    <t>Darrin Van Huff</t>
  </si>
  <si>
    <t>Canon Color ImageCLASS MF8580Cdw Wireless Laser All-In-One Printer, Copier, Scanner</t>
  </si>
  <si>
    <t>IBM Multi-Purpose Copy Paper, 8 1/2 x 11", Case</t>
  </si>
  <si>
    <t>Xerox 1975</t>
  </si>
  <si>
    <t>13-06-2016</t>
  </si>
  <si>
    <t>14-06-2016</t>
  </si>
  <si>
    <t>Jim Sink</t>
  </si>
  <si>
    <t>15-06-2016</t>
  </si>
  <si>
    <t>16-06-2016</t>
  </si>
  <si>
    <t>Penpower WorldCard Pro Card Scanner</t>
  </si>
  <si>
    <t>17-06-2016</t>
  </si>
  <si>
    <t>Ted Butterfield</t>
  </si>
  <si>
    <t>18-06-2016</t>
  </si>
  <si>
    <t>19-06-2016</t>
  </si>
  <si>
    <t>20-06-2016</t>
  </si>
  <si>
    <t>Wirebound Message Books, 2 7/8" x 5", 3 Forms per Page</t>
  </si>
  <si>
    <t>Sanyo 2.5 Cubic Foot Mid-Size Office Refrigerators</t>
  </si>
  <si>
    <t>21-06-2016</t>
  </si>
  <si>
    <t>23-06-2016</t>
  </si>
  <si>
    <t>Translucent Push Pins by OIC</t>
  </si>
  <si>
    <t>24-06-2016</t>
  </si>
  <si>
    <t>25-06-2016</t>
  </si>
  <si>
    <t>Eldon Executive Woodline II Cherry Finish Desk Accessories</t>
  </si>
  <si>
    <t>26-06-2016</t>
  </si>
  <si>
    <t>Memorex Mini Travel Drive 4 GB USB 2.0 Flash Drive</t>
  </si>
  <si>
    <t>Lela Donovan</t>
  </si>
  <si>
    <t>DAX Executive Solid Wood Document Frame, Desktop or Hang, Mahogany, 5 x 7</t>
  </si>
  <si>
    <t>Phillip Flathmann</t>
  </si>
  <si>
    <t>27-06-2016</t>
  </si>
  <si>
    <t>28-06-2016</t>
  </si>
  <si>
    <t>29-06-2016</t>
  </si>
  <si>
    <t>30-06-2016</t>
  </si>
  <si>
    <t>01-07-2016</t>
  </si>
  <si>
    <t>02-07-2016</t>
  </si>
  <si>
    <t>Avery Hi-Liter Pen Style Six-Color Fluorescent Set</t>
  </si>
  <si>
    <t>03-07-2016</t>
  </si>
  <si>
    <t>Avanti 1.7 Cu. Ft. Refrigerator</t>
  </si>
  <si>
    <t>04-07-2016</t>
  </si>
  <si>
    <t>07-07-2016</t>
  </si>
  <si>
    <t>08-07-2016</t>
  </si>
  <si>
    <t>Jabra SPEAK 410 Multidevice Speakerphone</t>
  </si>
  <si>
    <t>09-07-2016</t>
  </si>
  <si>
    <t>10-07-2016</t>
  </si>
  <si>
    <t>Brother MFC-9340CDW LED All-In-One Printer, Copier Scanner</t>
  </si>
  <si>
    <t>12-07-2016</t>
  </si>
  <si>
    <t>14-07-2016</t>
  </si>
  <si>
    <t>Blue Parrot B250XT Professional Grade Wireless Bluetooth Headset with</t>
  </si>
  <si>
    <t>Anemone Ratner</t>
  </si>
  <si>
    <t>15-07-2016</t>
  </si>
  <si>
    <t>Fiskars Home &amp; Office Scissors</t>
  </si>
  <si>
    <t>16-07-2016</t>
  </si>
  <si>
    <t>HP Office Paper (20Lb. and 87 Bright)</t>
  </si>
  <si>
    <t>17-07-2016</t>
  </si>
  <si>
    <t>First Data TMFD35 PIN Pad</t>
  </si>
  <si>
    <t>Eldon 300 Class Desk Accessories, Black</t>
  </si>
  <si>
    <t>18-07-2016</t>
  </si>
  <si>
    <t>Sauder Facets Collection Locker/File Cabinet, Sky Alder Finish</t>
  </si>
  <si>
    <t>iHome FM Clock Radio with Lightning Dock</t>
  </si>
  <si>
    <t>19-07-2016</t>
  </si>
  <si>
    <t>20-07-2016</t>
  </si>
  <si>
    <t>21-07-2016</t>
  </si>
  <si>
    <t>Boston 16765 Mini Stand Up Battery Pencil Sharpener</t>
  </si>
  <si>
    <t>22-07-2016</t>
  </si>
  <si>
    <t>23-07-2016</t>
  </si>
  <si>
    <t>Newell 339</t>
  </si>
  <si>
    <t>24-07-2016</t>
  </si>
  <si>
    <t>25-07-2016</t>
  </si>
  <si>
    <t>Larry Blacks</t>
  </si>
  <si>
    <t>28-07-2016</t>
  </si>
  <si>
    <t>Tenex Chairmat w/ Average Lip, 45" x 53"</t>
  </si>
  <si>
    <t>29-07-2016</t>
  </si>
  <si>
    <t>30-07-2016</t>
  </si>
  <si>
    <t>Avery 498</t>
  </si>
  <si>
    <t>31-07-2016</t>
  </si>
  <si>
    <t>01-08-2016</t>
  </si>
  <si>
    <t>Eldon 500 Class Desk Accessories</t>
  </si>
  <si>
    <t>02-08-2016</t>
  </si>
  <si>
    <t>Barricks Non-Folding Utility Table with Steel Legs, Laminate Tops</t>
  </si>
  <si>
    <t>03-08-2016</t>
  </si>
  <si>
    <t>Alex Grayson</t>
  </si>
  <si>
    <t>Sony Micro Vault Click 4 GB USB 2.0 Flash Drive</t>
  </si>
  <si>
    <t>04-08-2016</t>
  </si>
  <si>
    <t>Max Ludwig</t>
  </si>
  <si>
    <t>Avery 478</t>
  </si>
  <si>
    <t>05-08-2016</t>
  </si>
  <si>
    <t>06-08-2016</t>
  </si>
  <si>
    <t>07-08-2016</t>
  </si>
  <si>
    <t>08-08-2016</t>
  </si>
  <si>
    <t>09-08-2016</t>
  </si>
  <si>
    <t>11-08-2016</t>
  </si>
  <si>
    <t>12-08-2016</t>
  </si>
  <si>
    <t>13-08-2016</t>
  </si>
  <si>
    <t>14-08-2016</t>
  </si>
  <si>
    <t>Array Memo Cubes</t>
  </si>
  <si>
    <t>15-08-2016</t>
  </si>
  <si>
    <t>Rediform S.O.S. 1-Up Phone Message Bk, 4-1/4x3-1/16 Bk, 1 Form/Pg, 40 Messages/Bk, 3/Pk</t>
  </si>
  <si>
    <t>16-08-2016</t>
  </si>
  <si>
    <t>Anthony O'Donnell</t>
  </si>
  <si>
    <t>17-08-2016</t>
  </si>
  <si>
    <t>18-08-2016</t>
  </si>
  <si>
    <t>19-08-2016</t>
  </si>
  <si>
    <t>20-08-2016</t>
  </si>
  <si>
    <t>21-08-2016</t>
  </si>
  <si>
    <t>22-08-2016</t>
  </si>
  <si>
    <t>23-08-2016</t>
  </si>
  <si>
    <t>Mick Hernandez</t>
  </si>
  <si>
    <t>Avery 515</t>
  </si>
  <si>
    <t>26-08-2016</t>
  </si>
  <si>
    <t>Advantus SlideClip Paper Clips</t>
  </si>
  <si>
    <t>Samsung Replacement EH64AVFWE Premium Headset</t>
  </si>
  <si>
    <t>27-08-2016</t>
  </si>
  <si>
    <t>Avery 484</t>
  </si>
  <si>
    <t>28-08-2016</t>
  </si>
  <si>
    <t>29-08-2016</t>
  </si>
  <si>
    <t>30-08-2016</t>
  </si>
  <si>
    <t>31-08-2016</t>
  </si>
  <si>
    <t>01-09-2016</t>
  </si>
  <si>
    <t>02-09-2016</t>
  </si>
  <si>
    <t>Okidata C610n Printer</t>
  </si>
  <si>
    <t>Belkin F9M820V08 8 Outlet Surge</t>
  </si>
  <si>
    <t>03-09-2016</t>
  </si>
  <si>
    <t>Safco Value Mate Steel Bookcase, Baked Enamel Finish on Steel, Black</t>
  </si>
  <si>
    <t>04-09-2016</t>
  </si>
  <si>
    <t>Acme Preferred Stainless Steel Scissors</t>
  </si>
  <si>
    <t>6" Cubicle Wall Clock, Black</t>
  </si>
  <si>
    <t>05-09-2016</t>
  </si>
  <si>
    <t>14-7/8 x 11 Blue Bar Computer Printout Paper</t>
  </si>
  <si>
    <t>Global Task Chair, Black</t>
  </si>
  <si>
    <t>06-09-2016</t>
  </si>
  <si>
    <t>AT&amp;T CL83451 4-Handset Telephone</t>
  </si>
  <si>
    <t>08-09-2016</t>
  </si>
  <si>
    <t>09-09-2016</t>
  </si>
  <si>
    <t>10-09-2016</t>
  </si>
  <si>
    <t>Acco Perma 2700 Stacking Storage Drawers</t>
  </si>
  <si>
    <t>11-09-2016</t>
  </si>
  <si>
    <t>12-09-2016</t>
  </si>
  <si>
    <t>13-09-2016</t>
  </si>
  <si>
    <t>Electrix Architect's Clamp-On Swing Arm Lamp, Black</t>
  </si>
  <si>
    <t>14-09-2016</t>
  </si>
  <si>
    <t>15-09-2016</t>
  </si>
  <si>
    <t>Xerox 1968</t>
  </si>
  <si>
    <t>16-09-2016</t>
  </si>
  <si>
    <t>17-09-2016</t>
  </si>
  <si>
    <t>Lexmark X 9575 Professional All-in-One Color Printer</t>
  </si>
  <si>
    <t>18-09-2016</t>
  </si>
  <si>
    <t>19-09-2016</t>
  </si>
  <si>
    <t>Kleencut Forged Office Shears by Acme United Corporation</t>
  </si>
  <si>
    <t>20-09-2016</t>
  </si>
  <si>
    <t>22-09-2016</t>
  </si>
  <si>
    <t>PayAnywhere Card Reader</t>
  </si>
  <si>
    <t>23-09-2016</t>
  </si>
  <si>
    <t>Eldon 400 Class Desk Accessories, Black Carbon</t>
  </si>
  <si>
    <t>24-09-2016</t>
  </si>
  <si>
    <t>25-09-2016</t>
  </si>
  <si>
    <t>26-09-2016</t>
  </si>
  <si>
    <t>Xerox 1905</t>
  </si>
  <si>
    <t>Hoover Commercial Lightweight Upright Vacuum with E-Z Empty Dirt Cup</t>
  </si>
  <si>
    <t>27-09-2016</t>
  </si>
  <si>
    <t>28-09-2016</t>
  </si>
  <si>
    <t>29-09-2016</t>
  </si>
  <si>
    <t>Newell 328</t>
  </si>
  <si>
    <t>30-09-2016</t>
  </si>
  <si>
    <t>01-10-2016</t>
  </si>
  <si>
    <t>02-10-2016</t>
  </si>
  <si>
    <t>03-10-2016</t>
  </si>
  <si>
    <t>04-10-2016</t>
  </si>
  <si>
    <t>Letter Size File</t>
  </si>
  <si>
    <t>06-10-2016</t>
  </si>
  <si>
    <t>Zebra GK420t Direct Thermal/Thermal Transfer Printer</t>
  </si>
  <si>
    <t>07-10-2016</t>
  </si>
  <si>
    <t>08-10-2016</t>
  </si>
  <si>
    <t>Fellowes Econo/Stor Drawers</t>
  </si>
  <si>
    <t>09-10-2016</t>
  </si>
  <si>
    <t>10-10-2016</t>
  </si>
  <si>
    <t>Bush Westfield Collection Bookcases, Dark Cherry Finish, Fully Assembled</t>
  </si>
  <si>
    <t>11-10-2016</t>
  </si>
  <si>
    <t>13-10-2016</t>
  </si>
  <si>
    <t>14-10-2016</t>
  </si>
  <si>
    <t>SAFCO Folding Chair Trolley</t>
  </si>
  <si>
    <t>15-10-2016</t>
  </si>
  <si>
    <t>Xerox 1982</t>
  </si>
  <si>
    <t>16-10-2016</t>
  </si>
  <si>
    <t>17-10-2016</t>
  </si>
  <si>
    <t>18-10-2016</t>
  </si>
  <si>
    <t>20-10-2016</t>
  </si>
  <si>
    <t>21-10-2016</t>
  </si>
  <si>
    <t>Charles McCrossin</t>
  </si>
  <si>
    <t>22-10-2016</t>
  </si>
  <si>
    <t>Linden 12" Wall Clock With Oak Frame</t>
  </si>
  <si>
    <t>23-10-2016</t>
  </si>
  <si>
    <t>24-10-2016</t>
  </si>
  <si>
    <t>25-10-2016</t>
  </si>
  <si>
    <t>27-10-2016</t>
  </si>
  <si>
    <t>28-10-2016</t>
  </si>
  <si>
    <t>29-10-2016</t>
  </si>
  <si>
    <t>30-10-2016</t>
  </si>
  <si>
    <t>31-10-2016</t>
  </si>
  <si>
    <t>01-11-2016</t>
  </si>
  <si>
    <t>03-11-2016</t>
  </si>
  <si>
    <t>Okidata B401 Printer</t>
  </si>
  <si>
    <t>04-11-2016</t>
  </si>
  <si>
    <t>Okidata B400 Printer</t>
  </si>
  <si>
    <t>05-11-2016</t>
  </si>
  <si>
    <t>Logitech Wireless Headset H600 Over-The-Head Design</t>
  </si>
  <si>
    <t>Cherry 142-key Programmable Keyboard</t>
  </si>
  <si>
    <t>06-11-2016</t>
  </si>
  <si>
    <t>07-11-2016</t>
  </si>
  <si>
    <t>Wyoming</t>
  </si>
  <si>
    <t>08-11-2016</t>
  </si>
  <si>
    <t>09-11-2016</t>
  </si>
  <si>
    <t>10-11-2016</t>
  </si>
  <si>
    <t>Belkin F9S820V06 8 Outlet Surge</t>
  </si>
  <si>
    <t>Newell 338</t>
  </si>
  <si>
    <t>11-11-2016</t>
  </si>
  <si>
    <t>Magnifier Swing Arm Lamp</t>
  </si>
  <si>
    <t>Sung Chung</t>
  </si>
  <si>
    <t>12-11-2016</t>
  </si>
  <si>
    <t>13-11-2016</t>
  </si>
  <si>
    <t>Adrian Shami</t>
  </si>
  <si>
    <t>Xiaomi Mi3</t>
  </si>
  <si>
    <t>14-11-2016</t>
  </si>
  <si>
    <t>Ralph Ritter</t>
  </si>
  <si>
    <t>15-11-2016</t>
  </si>
  <si>
    <t>16-11-2016</t>
  </si>
  <si>
    <t>17-11-2016</t>
  </si>
  <si>
    <t>18-11-2016</t>
  </si>
  <si>
    <t>19-11-2016</t>
  </si>
  <si>
    <t>20-11-2016</t>
  </si>
  <si>
    <t>Avaya 5420 Digital phone</t>
  </si>
  <si>
    <t>21-11-2016</t>
  </si>
  <si>
    <t>Texas Instrument TI-15 Fraction Calculator</t>
  </si>
  <si>
    <t>22-11-2016</t>
  </si>
  <si>
    <t>23-11-2016</t>
  </si>
  <si>
    <t>24-11-2016</t>
  </si>
  <si>
    <t>Stockwell Gold Paper Clips</t>
  </si>
  <si>
    <t>Neola Schneider</t>
  </si>
  <si>
    <t>Carol Darley</t>
  </si>
  <si>
    <t>O'Sullivan Cherrywood Estates Traditional Bookcase</t>
  </si>
  <si>
    <t>25-11-2016</t>
  </si>
  <si>
    <t>Konica Minolta magicolor 1690MF Multifunction Printer</t>
  </si>
  <si>
    <t>NETGEAR RangeMax WNR1000 Wireless Router</t>
  </si>
  <si>
    <t>26-11-2016</t>
  </si>
  <si>
    <t>Hewlett-Packard Deskjet 3050a All-in-One Color Inkjet Printer</t>
  </si>
  <si>
    <t>27-11-2016</t>
  </si>
  <si>
    <t>Motorola Moto X</t>
  </si>
  <si>
    <t>Xerox 215</t>
  </si>
  <si>
    <t>28-11-2016</t>
  </si>
  <si>
    <t>Sally Knutson</t>
  </si>
  <si>
    <t>29-11-2016</t>
  </si>
  <si>
    <t>30-11-2016</t>
  </si>
  <si>
    <t>01-12-2016</t>
  </si>
  <si>
    <t>02-12-2016</t>
  </si>
  <si>
    <t>03-12-2016</t>
  </si>
  <si>
    <t>04-12-2016</t>
  </si>
  <si>
    <t>Belkin OmniView SE Rackmount Kit</t>
  </si>
  <si>
    <t>05-12-2016</t>
  </si>
  <si>
    <t>Justin Ellison</t>
  </si>
  <si>
    <t>06-12-2016</t>
  </si>
  <si>
    <t>08-12-2016</t>
  </si>
  <si>
    <t>09-12-2016</t>
  </si>
  <si>
    <t>Newell 318</t>
  </si>
  <si>
    <t>Avery 517</t>
  </si>
  <si>
    <t>10-12-2016</t>
  </si>
  <si>
    <t>Harmony HEPA Quiet Air Purifiers</t>
  </si>
  <si>
    <t>11-12-2016</t>
  </si>
  <si>
    <t>12-12-2016</t>
  </si>
  <si>
    <t>Xerox 1907</t>
  </si>
  <si>
    <t>13-12-2016</t>
  </si>
  <si>
    <t>14-12-2016</t>
  </si>
  <si>
    <t>15-12-2016</t>
  </si>
  <si>
    <t>Xerox 1958</t>
  </si>
  <si>
    <t>16-12-2016</t>
  </si>
  <si>
    <t>17-12-2016</t>
  </si>
  <si>
    <t>18-12-2016</t>
  </si>
  <si>
    <t>Seth Thomas 12" Clock w/ Goldtone Case</t>
  </si>
  <si>
    <t>19-12-2016</t>
  </si>
  <si>
    <t>20-12-2016</t>
  </si>
  <si>
    <t>Strathmore Photo Mount Cards</t>
  </si>
  <si>
    <t>22-12-2016</t>
  </si>
  <si>
    <t>23-12-2016</t>
  </si>
  <si>
    <t>LG G2</t>
  </si>
  <si>
    <t>24-12-2016</t>
  </si>
  <si>
    <t>25-12-2016</t>
  </si>
  <si>
    <t>Samsung Galaxy Note 2</t>
  </si>
  <si>
    <t>26-12-2016</t>
  </si>
  <si>
    <t>27-12-2016</t>
  </si>
  <si>
    <t>29-12-2016</t>
  </si>
  <si>
    <t>30-12-2016</t>
  </si>
  <si>
    <t>Carl Jackson</t>
  </si>
  <si>
    <t>31-12-2016</t>
  </si>
  <si>
    <t>01-01-2017</t>
  </si>
  <si>
    <t>02-01-2017</t>
  </si>
  <si>
    <t>Hoover Commercial SteamVac</t>
  </si>
  <si>
    <t>03-01-2017</t>
  </si>
  <si>
    <t>06-01-2017</t>
  </si>
  <si>
    <t>07-01-2017</t>
  </si>
  <si>
    <t>08-01-2017</t>
  </si>
  <si>
    <t>09-01-2017</t>
  </si>
  <si>
    <t>12-01-2017</t>
  </si>
  <si>
    <t>13-01-2017</t>
  </si>
  <si>
    <t>14-01-2017</t>
  </si>
  <si>
    <t>15-01-2017</t>
  </si>
  <si>
    <t>16-01-2017</t>
  </si>
  <si>
    <t>19-01-2017</t>
  </si>
  <si>
    <t>20-01-2017</t>
  </si>
  <si>
    <t>21-01-2017</t>
  </si>
  <si>
    <t>I.R.I.S IRISCard Anywhere 5 Card Scanner</t>
  </si>
  <si>
    <t>22-01-2017</t>
  </si>
  <si>
    <t>Canon Image Class D660 Copier</t>
  </si>
  <si>
    <t>23-01-2017</t>
  </si>
  <si>
    <t>24-01-2017</t>
  </si>
  <si>
    <t>26-01-2017</t>
  </si>
  <si>
    <t>27-01-2017</t>
  </si>
  <si>
    <t>28-01-2017</t>
  </si>
  <si>
    <t>29-01-2017</t>
  </si>
  <si>
    <t>30-01-2017</t>
  </si>
  <si>
    <t>02-02-2017</t>
  </si>
  <si>
    <t>HP Officejet Pro 8600 e-All-In-One Printer, Copier, Scanner, Fax</t>
  </si>
  <si>
    <t>03-02-2017</t>
  </si>
  <si>
    <t>04-02-2017</t>
  </si>
  <si>
    <t>05-02-2017</t>
  </si>
  <si>
    <t>06-02-2017</t>
  </si>
  <si>
    <t>09-02-2017</t>
  </si>
  <si>
    <t>10-02-2017</t>
  </si>
  <si>
    <t>11-02-2017</t>
  </si>
  <si>
    <t>13-02-2017</t>
  </si>
  <si>
    <t>16-02-2017</t>
  </si>
  <si>
    <t>17-02-2017</t>
  </si>
  <si>
    <t>18-02-2017</t>
  </si>
  <si>
    <t>19-02-2017</t>
  </si>
  <si>
    <t>20-02-2017</t>
  </si>
  <si>
    <t>Microsoft Wireless Mobile Mouse 4000</t>
  </si>
  <si>
    <t>21-02-2017</t>
  </si>
  <si>
    <t>23-02-2017</t>
  </si>
  <si>
    <t>24-02-2017</t>
  </si>
  <si>
    <t>25-02-2017</t>
  </si>
  <si>
    <t>26-02-2017</t>
  </si>
  <si>
    <t>28-02-2017</t>
  </si>
  <si>
    <t>02-03-2017</t>
  </si>
  <si>
    <t>03-03-2017</t>
  </si>
  <si>
    <t>04-03-2017</t>
  </si>
  <si>
    <t>05-03-2017</t>
  </si>
  <si>
    <t>06-03-2017</t>
  </si>
  <si>
    <t>Roland Murray</t>
  </si>
  <si>
    <t>07-03-2017</t>
  </si>
  <si>
    <t>08-03-2017</t>
  </si>
  <si>
    <t>Belkin 8 Outlet SurgeMaster II Gold Surge Protector with Phone Protection</t>
  </si>
  <si>
    <t>09-03-2017</t>
  </si>
  <si>
    <t>10-03-2017</t>
  </si>
  <si>
    <t>11-03-2017</t>
  </si>
  <si>
    <t>12-03-2017</t>
  </si>
  <si>
    <t>13-03-2017</t>
  </si>
  <si>
    <t>Col-Erase Pencils with Erasers</t>
  </si>
  <si>
    <t>14-03-2017</t>
  </si>
  <si>
    <t>16-03-2017</t>
  </si>
  <si>
    <t>17-03-2017</t>
  </si>
  <si>
    <t>18-03-2017</t>
  </si>
  <si>
    <t>19-03-2017</t>
  </si>
  <si>
    <t>20-03-2017</t>
  </si>
  <si>
    <t>21-03-2017</t>
  </si>
  <si>
    <t>23-03-2017</t>
  </si>
  <si>
    <t>Xerox 1980</t>
  </si>
  <si>
    <t>24-03-2017</t>
  </si>
  <si>
    <t>25-03-2017</t>
  </si>
  <si>
    <t>26-03-2017</t>
  </si>
  <si>
    <t>Michelle Lonsdale</t>
  </si>
  <si>
    <t>Career Cubicle Clock, 8 1/4", Black</t>
  </si>
  <si>
    <t>27-03-2017</t>
  </si>
  <si>
    <t>Unpadded Memo Slips</t>
  </si>
  <si>
    <t>Panasonic KX - TS880B Telephone</t>
  </si>
  <si>
    <t>28-03-2017</t>
  </si>
  <si>
    <t>29-03-2017</t>
  </si>
  <si>
    <t>30-03-2017</t>
  </si>
  <si>
    <t>Tony Molinari</t>
  </si>
  <si>
    <t>Multimedia Mailers</t>
  </si>
  <si>
    <t>31-03-2017</t>
  </si>
  <si>
    <t>01-04-2017</t>
  </si>
  <si>
    <t>02-04-2017</t>
  </si>
  <si>
    <t>03-04-2017</t>
  </si>
  <si>
    <t>04-04-2017</t>
  </si>
  <si>
    <t>06-04-2017</t>
  </si>
  <si>
    <t>07-04-2017</t>
  </si>
  <si>
    <t>08-04-2017</t>
  </si>
  <si>
    <t>09-04-2017</t>
  </si>
  <si>
    <t>Color-Coded Legal Exhibit Labels</t>
  </si>
  <si>
    <t>Computer Printout Paper with Letter-Trim Fine Perforations</t>
  </si>
  <si>
    <t>10-04-2017</t>
  </si>
  <si>
    <t>Mitch Gastineau</t>
  </si>
  <si>
    <t>11-04-2017</t>
  </si>
  <si>
    <t>Pencil and Crayon Sharpener</t>
  </si>
  <si>
    <t>12-04-2017</t>
  </si>
  <si>
    <t>13-04-2017</t>
  </si>
  <si>
    <t>14-04-2017</t>
  </si>
  <si>
    <t>15-04-2017</t>
  </si>
  <si>
    <t>16-04-2017</t>
  </si>
  <si>
    <t>17-04-2017</t>
  </si>
  <si>
    <t>20-04-2017</t>
  </si>
  <si>
    <t>21-04-2017</t>
  </si>
  <si>
    <t>22-04-2017</t>
  </si>
  <si>
    <t>23-04-2017</t>
  </si>
  <si>
    <t>24-04-2017</t>
  </si>
  <si>
    <t>25-04-2017</t>
  </si>
  <si>
    <t>26-04-2017</t>
  </si>
  <si>
    <t>27-04-2017</t>
  </si>
  <si>
    <t>28-04-2017</t>
  </si>
  <si>
    <t>29-04-2017</t>
  </si>
  <si>
    <t>30-04-2017</t>
  </si>
  <si>
    <t>Avery 5</t>
  </si>
  <si>
    <t>01-05-2017</t>
  </si>
  <si>
    <t>02-05-2017</t>
  </si>
  <si>
    <t>03-05-2017</t>
  </si>
  <si>
    <t>04-05-2017</t>
  </si>
  <si>
    <t>05-05-2017</t>
  </si>
  <si>
    <t>06-05-2017</t>
  </si>
  <si>
    <t>07-05-2017</t>
  </si>
  <si>
    <t>08-05-2017</t>
  </si>
  <si>
    <t>09-05-2017</t>
  </si>
  <si>
    <t>11-05-2017</t>
  </si>
  <si>
    <t>12-05-2017</t>
  </si>
  <si>
    <t>13-05-2017</t>
  </si>
  <si>
    <t>14-05-2017</t>
  </si>
  <si>
    <t>15-05-2017</t>
  </si>
  <si>
    <t>Universal Ultra Bright White Copier/Laser Paper, 8 1/2" x 11", Ream</t>
  </si>
  <si>
    <t>16-05-2017</t>
  </si>
  <si>
    <t>18-05-2017</t>
  </si>
  <si>
    <t>Plastic Stacking Crates &amp; Casters</t>
  </si>
  <si>
    <t>19-05-2017</t>
  </si>
  <si>
    <t>Nokia Lumia 925</t>
  </si>
  <si>
    <t>20-05-2017</t>
  </si>
  <si>
    <t>North Dakota</t>
  </si>
  <si>
    <t>21-05-2017</t>
  </si>
  <si>
    <t>Bulldog Table or Wall-Mount Pencil Sharpener</t>
  </si>
  <si>
    <t>22-05-2017</t>
  </si>
  <si>
    <t>23-05-2017</t>
  </si>
  <si>
    <t>25-05-2017</t>
  </si>
  <si>
    <t>26-05-2017</t>
  </si>
  <si>
    <t>Belkin 8-Outlet Premiere SurgeMaster II Surge Protectors</t>
  </si>
  <si>
    <t>27-05-2017</t>
  </si>
  <si>
    <t>Sony 8GB Class 10 Micro SDHC R40 Memory Card</t>
  </si>
  <si>
    <t>28-05-2017</t>
  </si>
  <si>
    <t>29-05-2017</t>
  </si>
  <si>
    <t>30-05-2017</t>
  </si>
  <si>
    <t>01-06-2017</t>
  </si>
  <si>
    <t>02-06-2017</t>
  </si>
  <si>
    <t>03-06-2017</t>
  </si>
  <si>
    <t>Hewlett-Packard 300S Scientific Calculator</t>
  </si>
  <si>
    <t>04-06-2017</t>
  </si>
  <si>
    <t>05-06-2017</t>
  </si>
  <si>
    <t>06-06-2017</t>
  </si>
  <si>
    <t>08-06-2017</t>
  </si>
  <si>
    <t>Eureka Disposable Bags for Sanitaire Vibra Groomer I Upright Vac</t>
  </si>
  <si>
    <t>09-06-2017</t>
  </si>
  <si>
    <t>10-06-2017</t>
  </si>
  <si>
    <t>11-06-2017</t>
  </si>
  <si>
    <t>Cisco Desktop Collaboration Experience DX650 IP Video Phone</t>
  </si>
  <si>
    <t>12-06-2017</t>
  </si>
  <si>
    <t>13-06-2017</t>
  </si>
  <si>
    <t>Boston 1799 Powerhouse Electric Pencil Sharpener</t>
  </si>
  <si>
    <t>15-06-2017</t>
  </si>
  <si>
    <t>Clay Cheatham</t>
  </si>
  <si>
    <t>16-06-2017</t>
  </si>
  <si>
    <t>Fellowes Smart Surge Ten-Outlet Protector, Platinum</t>
  </si>
  <si>
    <t>17-06-2017</t>
  </si>
  <si>
    <t>Hewlett-Packard Desktjet 6988DT Refurbished Printer</t>
  </si>
  <si>
    <t>Kingston Digital DataTraveler 64GB USB 2.0</t>
  </si>
  <si>
    <t>18-06-2017</t>
  </si>
  <si>
    <t>19-06-2017</t>
  </si>
  <si>
    <t>20-06-2017</t>
  </si>
  <si>
    <t>21-06-2017</t>
  </si>
  <si>
    <t>West Virginia</t>
  </si>
  <si>
    <t>22-06-2017</t>
  </si>
  <si>
    <t>24-06-2017</t>
  </si>
  <si>
    <t>25-06-2017</t>
  </si>
  <si>
    <t>26-06-2017</t>
  </si>
  <si>
    <t>27-06-2017</t>
  </si>
  <si>
    <t>29-06-2017</t>
  </si>
  <si>
    <t>30-06-2017</t>
  </si>
  <si>
    <t>01-07-2017</t>
  </si>
  <si>
    <t>02-07-2017</t>
  </si>
  <si>
    <t>03-07-2017</t>
  </si>
  <si>
    <t>Chuck Sachs</t>
  </si>
  <si>
    <t>Hewlett-Packard Deskjet 5550 Printer</t>
  </si>
  <si>
    <t>05-07-2017</t>
  </si>
  <si>
    <t>06-07-2017</t>
  </si>
  <si>
    <t>07-07-2017</t>
  </si>
  <si>
    <t>08-07-2017</t>
  </si>
  <si>
    <t>Jenna Caffey</t>
  </si>
  <si>
    <t>09-07-2017</t>
  </si>
  <si>
    <t>Quartet Alpha White Chalk, 12/Pack</t>
  </si>
  <si>
    <t>10-07-2017</t>
  </si>
  <si>
    <t>11-07-2017</t>
  </si>
  <si>
    <t>12-07-2017</t>
  </si>
  <si>
    <t>13-07-2017</t>
  </si>
  <si>
    <t>14-07-2017</t>
  </si>
  <si>
    <t>15-07-2017</t>
  </si>
  <si>
    <t>16-07-2017</t>
  </si>
  <si>
    <t>17-07-2017</t>
  </si>
  <si>
    <t>18-07-2017</t>
  </si>
  <si>
    <t>20-07-2017</t>
  </si>
  <si>
    <t>21-07-2017</t>
  </si>
  <si>
    <t>Wirebound Message Forms, Four 2 3/4 x 5 Forms per Page, Pink Paper</t>
  </si>
  <si>
    <t>22-07-2017</t>
  </si>
  <si>
    <t>23-07-2017</t>
  </si>
  <si>
    <t>24-07-2017</t>
  </si>
  <si>
    <t>25-07-2017</t>
  </si>
  <si>
    <t>26-07-2017</t>
  </si>
  <si>
    <t>27-07-2017</t>
  </si>
  <si>
    <t>28-07-2017</t>
  </si>
  <si>
    <t>29-07-2017</t>
  </si>
  <si>
    <t>30-07-2017</t>
  </si>
  <si>
    <t>31-07-2017</t>
  </si>
  <si>
    <t>01-08-2017</t>
  </si>
  <si>
    <t>Xerox 1998</t>
  </si>
  <si>
    <t>03-08-2017</t>
  </si>
  <si>
    <t>04-08-2017</t>
  </si>
  <si>
    <t>05-08-2017</t>
  </si>
  <si>
    <t>06-08-2017</t>
  </si>
  <si>
    <t>07-08-2017</t>
  </si>
  <si>
    <t>Mead 1st Gear 2" Zipper Binder, Asst. Colors</t>
  </si>
  <si>
    <t>Global Enterprise Series Seating Low-Back Swivel/Tilt Chairs</t>
  </si>
  <si>
    <t>10-08-2017</t>
  </si>
  <si>
    <t>11-08-2017</t>
  </si>
  <si>
    <t>12-08-2017</t>
  </si>
  <si>
    <t>13-08-2017</t>
  </si>
  <si>
    <t>14-08-2017</t>
  </si>
  <si>
    <t>15-08-2017</t>
  </si>
  <si>
    <t>16-08-2017</t>
  </si>
  <si>
    <t>17-08-2017</t>
  </si>
  <si>
    <t>18-08-2017</t>
  </si>
  <si>
    <t>19-08-2017</t>
  </si>
  <si>
    <t>20-08-2017</t>
  </si>
  <si>
    <t>21-08-2017</t>
  </si>
  <si>
    <t>22-08-2017</t>
  </si>
  <si>
    <t>23-08-2017</t>
  </si>
  <si>
    <t>24-08-2017</t>
  </si>
  <si>
    <t>25-08-2017</t>
  </si>
  <si>
    <t>26-08-2017</t>
  </si>
  <si>
    <t>27-08-2017</t>
  </si>
  <si>
    <t>28-08-2017</t>
  </si>
  <si>
    <t>29-08-2017</t>
  </si>
  <si>
    <t>31-08-2017</t>
  </si>
  <si>
    <t>01-09-2017</t>
  </si>
  <si>
    <t>02-09-2017</t>
  </si>
  <si>
    <t>Maxell iVDR EX 500GB Cartridge</t>
  </si>
  <si>
    <t>03-09-2017</t>
  </si>
  <si>
    <t>"While you Were Out" Message Book, One Form per Page</t>
  </si>
  <si>
    <t>04-09-2017</t>
  </si>
  <si>
    <t>Bush Birmingham Collection Bookcase, Dark Cherry</t>
  </si>
  <si>
    <t>05-09-2017</t>
  </si>
  <si>
    <t>07-09-2017</t>
  </si>
  <si>
    <t>08-09-2017</t>
  </si>
  <si>
    <t>09-09-2017</t>
  </si>
  <si>
    <t>10-09-2017</t>
  </si>
  <si>
    <t>11-09-2017</t>
  </si>
  <si>
    <t>iOttie XL Car Mount</t>
  </si>
  <si>
    <t>12-09-2017</t>
  </si>
  <si>
    <t>13-09-2017</t>
  </si>
  <si>
    <t>14-09-2017</t>
  </si>
  <si>
    <t>15-09-2017</t>
  </si>
  <si>
    <t>Theresa Coyne</t>
  </si>
  <si>
    <t>16-09-2017</t>
  </si>
  <si>
    <t>17-09-2017</t>
  </si>
  <si>
    <t>Xerox 1984</t>
  </si>
  <si>
    <t>Global Adaptabilites Bookcase, Cherry/Storm Gray Finish</t>
  </si>
  <si>
    <t>Lexmark 20R1285 X6650 Wireless All-in-One Printer</t>
  </si>
  <si>
    <t>18-09-2017</t>
  </si>
  <si>
    <t>Post-it Important Message Note Pad, Neon Colors, 50 Sheets/Pad</t>
  </si>
  <si>
    <t>19-09-2017</t>
  </si>
  <si>
    <t>20-09-2017</t>
  </si>
  <si>
    <t>21-09-2017</t>
  </si>
  <si>
    <t>22-09-2017</t>
  </si>
  <si>
    <t>Stride Job 150 Highlighters, Chisel Tip, Assorted Colors</t>
  </si>
  <si>
    <t>23-09-2017</t>
  </si>
  <si>
    <t>24-09-2017</t>
  </si>
  <si>
    <t>Socket Bluetooth Cordless Hand Scanner (CHS)</t>
  </si>
  <si>
    <t>25-09-2017</t>
  </si>
  <si>
    <t>26-09-2017</t>
  </si>
  <si>
    <t>28-09-2017</t>
  </si>
  <si>
    <t>29-09-2017</t>
  </si>
  <si>
    <t>Wasp CCD Handheld Bar Code Reader</t>
  </si>
  <si>
    <t>30-09-2017</t>
  </si>
  <si>
    <t>01-10-2017</t>
  </si>
  <si>
    <t>02-10-2017</t>
  </si>
  <si>
    <t>03-10-2017</t>
  </si>
  <si>
    <t>04-10-2017</t>
  </si>
  <si>
    <t>05-10-2017</t>
  </si>
  <si>
    <t>06-10-2017</t>
  </si>
  <si>
    <t>07-10-2017</t>
  </si>
  <si>
    <t>08-10-2017</t>
  </si>
  <si>
    <t>09-10-2017</t>
  </si>
  <si>
    <t>10-10-2017</t>
  </si>
  <si>
    <t>12-10-2017</t>
  </si>
  <si>
    <t>Xerox 1989</t>
  </si>
  <si>
    <t>13-10-2017</t>
  </si>
  <si>
    <t>14-10-2017</t>
  </si>
  <si>
    <t>15-10-2017</t>
  </si>
  <si>
    <t>Panasonic KP-310 Heavy-Duty Electric Pencil Sharpener</t>
  </si>
  <si>
    <t>16-10-2017</t>
  </si>
  <si>
    <t>17-10-2017</t>
  </si>
  <si>
    <t>19-10-2017</t>
  </si>
  <si>
    <t>20-10-2017</t>
  </si>
  <si>
    <t>21-10-2017</t>
  </si>
  <si>
    <t>Patricia Hirasaki</t>
  </si>
  <si>
    <t>22-10-2017</t>
  </si>
  <si>
    <t>23-10-2017</t>
  </si>
  <si>
    <t>Jocasta Rupert</t>
  </si>
  <si>
    <t>Xerox 1969</t>
  </si>
  <si>
    <t>24-10-2017</t>
  </si>
  <si>
    <t>26-10-2017</t>
  </si>
  <si>
    <t>27-10-2017</t>
  </si>
  <si>
    <t>28-10-2017</t>
  </si>
  <si>
    <t>29-10-2017</t>
  </si>
  <si>
    <t>30-10-2017</t>
  </si>
  <si>
    <t>31-10-2017</t>
  </si>
  <si>
    <t>01-11-2017</t>
  </si>
  <si>
    <t>02-11-2017</t>
  </si>
  <si>
    <t>03-11-2017</t>
  </si>
  <si>
    <t>04-11-2017</t>
  </si>
  <si>
    <t>Cubify CubeX 3D Printer Triple Head Print</t>
  </si>
  <si>
    <t>05-11-2017</t>
  </si>
  <si>
    <t>Christina DeMoss</t>
  </si>
  <si>
    <t>06-11-2017</t>
  </si>
  <si>
    <t>Decoflex Hanging Personal Folder File</t>
  </si>
  <si>
    <t>07-11-2017</t>
  </si>
  <si>
    <t>08-11-2017</t>
  </si>
  <si>
    <t>09-11-2017</t>
  </si>
  <si>
    <t>10-11-2017</t>
  </si>
  <si>
    <t>11-11-2017</t>
  </si>
  <si>
    <t>12-11-2017</t>
  </si>
  <si>
    <t>13-11-2017</t>
  </si>
  <si>
    <t>14-11-2017</t>
  </si>
  <si>
    <t>15-11-2017</t>
  </si>
  <si>
    <t>16-11-2017</t>
  </si>
  <si>
    <t>17-11-2017</t>
  </si>
  <si>
    <t>Xerox 1938</t>
  </si>
  <si>
    <t>18-11-2017</t>
  </si>
  <si>
    <t>19-11-2017</t>
  </si>
  <si>
    <t>Xerox 1901</t>
  </si>
  <si>
    <t>20-11-2017</t>
  </si>
  <si>
    <t>21-11-2017</t>
  </si>
  <si>
    <t>22-11-2017</t>
  </si>
  <si>
    <t>23-11-2017</t>
  </si>
  <si>
    <t>24-11-2017</t>
  </si>
  <si>
    <t>25-11-2017</t>
  </si>
  <si>
    <t>26-11-2017</t>
  </si>
  <si>
    <t>27-11-2017</t>
  </si>
  <si>
    <t>28-11-2017</t>
  </si>
  <si>
    <t>29-11-2017</t>
  </si>
  <si>
    <t>30-11-2017</t>
  </si>
  <si>
    <t>Panasonic Business Telephones KX-T7736</t>
  </si>
  <si>
    <t>01-12-2017</t>
  </si>
  <si>
    <t>02-12-2017</t>
  </si>
  <si>
    <t>03-12-2017</t>
  </si>
  <si>
    <t>04-12-2017</t>
  </si>
  <si>
    <t>05-12-2017</t>
  </si>
  <si>
    <t>06-12-2017</t>
  </si>
  <si>
    <t>07-12-2017</t>
  </si>
  <si>
    <t>08-12-2017</t>
  </si>
  <si>
    <t>09-12-2017</t>
  </si>
  <si>
    <t>10-12-2017</t>
  </si>
  <si>
    <t>11-12-2017</t>
  </si>
  <si>
    <t>13-12-2017</t>
  </si>
  <si>
    <t>14-12-2017</t>
  </si>
  <si>
    <t>15-12-2017</t>
  </si>
  <si>
    <t>16-12-2017</t>
  </si>
  <si>
    <t>17-12-2017</t>
  </si>
  <si>
    <t>18-12-2017</t>
  </si>
  <si>
    <t>Bush Saratoga Collection 5-Shelf Bookcase, Hanover Cherry, *Special Order</t>
  </si>
  <si>
    <t>19-12-2017</t>
  </si>
  <si>
    <t>20-12-2017</t>
  </si>
  <si>
    <t>21-12-2017</t>
  </si>
  <si>
    <t>22-12-2017</t>
  </si>
  <si>
    <t>23-12-2017</t>
  </si>
  <si>
    <t>24-12-2017</t>
  </si>
  <si>
    <t>25-12-2017</t>
  </si>
  <si>
    <t>26-12-2017</t>
  </si>
  <si>
    <t>27-12-2017</t>
  </si>
  <si>
    <t>28-12-2017</t>
  </si>
  <si>
    <t>29-12-2017</t>
  </si>
  <si>
    <t>Acco Glide Clips</t>
  </si>
  <si>
    <t>30-12-2017</t>
  </si>
  <si>
    <t>Year</t>
  </si>
  <si>
    <t>Month</t>
  </si>
  <si>
    <t>Row Labels</t>
  </si>
  <si>
    <t>Jan</t>
  </si>
  <si>
    <t>Feb</t>
  </si>
  <si>
    <t>Mar</t>
  </si>
  <si>
    <t>Apr</t>
  </si>
  <si>
    <t>May</t>
  </si>
  <si>
    <t>Jun</t>
  </si>
  <si>
    <t>Jul</t>
  </si>
  <si>
    <t>Aug</t>
  </si>
  <si>
    <t>Sep</t>
  </si>
  <si>
    <t>Oct</t>
  </si>
  <si>
    <t>Nov</t>
  </si>
  <si>
    <t>Dec</t>
  </si>
  <si>
    <t>Sum of Sales</t>
  </si>
  <si>
    <t>2014</t>
  </si>
  <si>
    <t>2015</t>
  </si>
  <si>
    <t>2016</t>
  </si>
  <si>
    <t>2017</t>
  </si>
  <si>
    <t>Sum of Profit</t>
  </si>
  <si>
    <t>Column Labels</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</si>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</sst>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rgb="FF000000"/>
      <name val="Calibri"/>
    </font>
    <font>
      <b/>
      <sz val="11"/>
      <color rgb="FF000000"/>
      <name val="Calibri"/>
      <family val="2"/>
    </font>
    <font>
      <sz val="11"/>
      <color rgb="FF000000"/>
      <name val="Calibri"/>
      <family val="2"/>
    </font>
  </fonts>
  <fills count="6">
    <fill>
      <patternFill patternType="none"/>
    </fill>
    <fill>
      <patternFill patternType="gray125"/>
    </fill>
    <fill>
      <patternFill patternType="solid">
        <fgColor rgb="FFFFFF00"/>
        <bgColor indexed="64"/>
      </patternFill>
    </fill>
    <fill>
      <patternFill patternType="solid">
        <fgColor theme="9" tint="0.59999389629810485"/>
        <bgColor indexed="64"/>
      </patternFill>
    </fill>
    <fill>
      <patternFill patternType="solid">
        <fgColor rgb="FFFF0000"/>
        <bgColor indexed="64"/>
      </patternFill>
    </fill>
    <fill>
      <patternFill patternType="solid">
        <fgColor rgb="FF222BC7"/>
        <bgColor indexed="64"/>
      </patternFill>
    </fill>
  </fills>
  <borders count="24">
    <border>
      <left/>
      <right/>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rgb="FF999999"/>
      </left>
      <right/>
      <top style="thin">
        <color indexed="65"/>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indexed="65"/>
      </top>
      <bottom style="thin">
        <color rgb="FF999999"/>
      </bottom>
      <diagonal/>
    </border>
    <border>
      <left/>
      <right style="thin">
        <color rgb="FF999999"/>
      </right>
      <top style="thin">
        <color rgb="FF999999"/>
      </top>
      <bottom/>
      <diagonal/>
    </border>
    <border>
      <left/>
      <right style="thin">
        <color rgb="FF999999"/>
      </right>
      <top style="thin">
        <color indexed="65"/>
      </top>
      <bottom/>
      <diagonal/>
    </border>
    <border>
      <left/>
      <right style="thin">
        <color rgb="FF999999"/>
      </right>
      <top style="thin">
        <color indexed="65"/>
      </top>
      <bottom style="thin">
        <color rgb="FF999999"/>
      </bottom>
      <diagonal/>
    </border>
    <border>
      <left/>
      <right/>
      <top style="thin">
        <color rgb="FF999999"/>
      </top>
      <bottom/>
      <diagonal/>
    </border>
    <border>
      <left/>
      <right/>
      <top style="thin">
        <color indexed="65"/>
      </top>
      <bottom/>
      <diagonal/>
    </border>
    <border>
      <left/>
      <right/>
      <top style="thin">
        <color indexed="65"/>
      </top>
      <bottom style="thin">
        <color rgb="FF999999"/>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s>
  <cellStyleXfs count="1">
    <xf numFmtId="0" fontId="0" fillId="0" borderId="0"/>
  </cellStyleXfs>
  <cellXfs count="46">
    <xf numFmtId="0" fontId="0" fillId="0" borderId="0" xfId="0"/>
    <xf numFmtId="0" fontId="1" fillId="0" borderId="0" xfId="0" applyFont="1"/>
    <xf numFmtId="2" fontId="0" fillId="0" borderId="0" xfId="0" applyNumberFormat="1"/>
    <xf numFmtId="0" fontId="1" fillId="2" borderId="0" xfId="0" applyFont="1" applyFill="1"/>
    <xf numFmtId="2" fontId="0" fillId="3" borderId="0" xfId="0" applyNumberFormat="1" applyFill="1"/>
    <xf numFmtId="1" fontId="0" fillId="3" borderId="0" xfId="0" applyNumberFormat="1" applyFill="1"/>
    <xf numFmtId="0" fontId="0" fillId="0" borderId="1" xfId="0" applyBorder="1"/>
    <xf numFmtId="0" fontId="0" fillId="0" borderId="2" xfId="0" applyBorder="1"/>
    <xf numFmtId="0" fontId="0" fillId="0" borderId="3" xfId="0" applyBorder="1"/>
    <xf numFmtId="0" fontId="0" fillId="0" borderId="1" xfId="0" pivotButton="1" applyBorder="1"/>
    <xf numFmtId="0" fontId="0" fillId="0" borderId="6" xfId="0" applyBorder="1"/>
    <xf numFmtId="0" fontId="0" fillId="0" borderId="1" xfId="0" applyBorder="1" applyAlignment="1">
      <alignment horizontal="left"/>
    </xf>
    <xf numFmtId="0" fontId="0" fillId="0" borderId="4" xfId="0" applyBorder="1" applyAlignment="1">
      <alignment horizontal="left"/>
    </xf>
    <xf numFmtId="0" fontId="0" fillId="0" borderId="5" xfId="0" applyBorder="1" applyAlignment="1">
      <alignment horizontal="left"/>
    </xf>
    <xf numFmtId="0" fontId="0" fillId="0" borderId="9" xfId="0" applyBorder="1"/>
    <xf numFmtId="0" fontId="0" fillId="0" borderId="12" xfId="0" applyBorder="1"/>
    <xf numFmtId="2" fontId="0" fillId="0" borderId="6" xfId="0" applyNumberFormat="1" applyBorder="1"/>
    <xf numFmtId="2" fontId="0" fillId="0" borderId="7" xfId="0" applyNumberFormat="1" applyBorder="1"/>
    <xf numFmtId="2" fontId="0" fillId="0" borderId="8" xfId="0" applyNumberFormat="1" applyBorder="1"/>
    <xf numFmtId="2" fontId="0" fillId="0" borderId="0" xfId="0" applyNumberFormat="1" applyAlignment="1">
      <alignment horizontal="center"/>
    </xf>
    <xf numFmtId="0" fontId="0" fillId="0" borderId="0" xfId="0" applyAlignment="1">
      <alignment horizontal="center"/>
    </xf>
    <xf numFmtId="0" fontId="0" fillId="0" borderId="7" xfId="0" applyBorder="1"/>
    <xf numFmtId="0" fontId="0" fillId="0" borderId="8" xfId="0" applyBorder="1"/>
    <xf numFmtId="0" fontId="2" fillId="0" borderId="0" xfId="0" applyFont="1"/>
    <xf numFmtId="0" fontId="0" fillId="4" borderId="0" xfId="0" applyFill="1"/>
    <xf numFmtId="0" fontId="0" fillId="5" borderId="16" xfId="0" applyFill="1" applyBorder="1" applyAlignment="1">
      <alignment horizontal="center"/>
    </xf>
    <xf numFmtId="0" fontId="0" fillId="5" borderId="17" xfId="0" applyFill="1" applyBorder="1" applyAlignment="1">
      <alignment horizontal="center"/>
    </xf>
    <xf numFmtId="0" fontId="0" fillId="5" borderId="18" xfId="0" applyFill="1" applyBorder="1" applyAlignment="1">
      <alignment horizontal="center"/>
    </xf>
    <xf numFmtId="0" fontId="0" fillId="5" borderId="19" xfId="0" applyFill="1" applyBorder="1" applyAlignment="1">
      <alignment horizontal="center"/>
    </xf>
    <xf numFmtId="0" fontId="0" fillId="5" borderId="15" xfId="0" applyFill="1" applyBorder="1" applyAlignment="1">
      <alignment horizontal="center"/>
    </xf>
    <xf numFmtId="0" fontId="0" fillId="5" borderId="20" xfId="0" applyFill="1" applyBorder="1" applyAlignment="1">
      <alignment horizontal="center"/>
    </xf>
    <xf numFmtId="0" fontId="0" fillId="5" borderId="21" xfId="0" applyFill="1" applyBorder="1" applyAlignment="1">
      <alignment horizontal="center"/>
    </xf>
    <xf numFmtId="0" fontId="0" fillId="5" borderId="22" xfId="0" applyFill="1" applyBorder="1" applyAlignment="1">
      <alignment horizontal="center"/>
    </xf>
    <xf numFmtId="0" fontId="0" fillId="5" borderId="23" xfId="0" applyFill="1" applyBorder="1" applyAlignment="1">
      <alignment horizontal="center"/>
    </xf>
    <xf numFmtId="0" fontId="0" fillId="0" borderId="6" xfId="0" applyNumberFormat="1" applyBorder="1"/>
    <xf numFmtId="0" fontId="0" fillId="0" borderId="7" xfId="0" applyNumberFormat="1" applyBorder="1"/>
    <xf numFmtId="0" fontId="0" fillId="0" borderId="8" xfId="0" applyNumberFormat="1" applyBorder="1"/>
    <xf numFmtId="0" fontId="0" fillId="0" borderId="1" xfId="0" applyNumberFormat="1" applyBorder="1"/>
    <xf numFmtId="0" fontId="0" fillId="0" borderId="12" xfId="0" applyNumberFormat="1" applyBorder="1"/>
    <xf numFmtId="0" fontId="0" fillId="0" borderId="9" xfId="0" applyNumberFormat="1" applyBorder="1"/>
    <xf numFmtId="0" fontId="0" fillId="0" borderId="4" xfId="0" applyNumberFormat="1" applyBorder="1"/>
    <xf numFmtId="0" fontId="0" fillId="0" borderId="13" xfId="0" applyNumberFormat="1" applyBorder="1"/>
    <xf numFmtId="0" fontId="0" fillId="0" borderId="10" xfId="0" applyNumberFormat="1" applyBorder="1"/>
    <xf numFmtId="0" fontId="0" fillId="0" borderId="5" xfId="0" applyNumberFormat="1" applyBorder="1"/>
    <xf numFmtId="0" fontId="0" fillId="0" borderId="14" xfId="0" applyNumberFormat="1" applyBorder="1"/>
    <xf numFmtId="0" fontId="0" fillId="0" borderId="11" xfId="0" applyNumberFormat="1" applyBorder="1"/>
  </cellXfs>
  <cellStyles count="1">
    <cellStyle name="Normal" xfId="0" builtinId="0"/>
  </cellStyles>
  <dxfs count="12">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s>
  <tableStyles count="0" defaultTableStyle="TableStyleMedium9"/>
  <colors>
    <mruColors>
      <color rgb="FFDC20CB"/>
      <color rgb="FF222BC7"/>
      <color rgb="FF853EF1"/>
      <color rgb="FF00B0D4"/>
      <color rgb="FF3D57C2"/>
      <color rgb="FFE0A255"/>
      <color rgb="FF62472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connections" Target="connections.xml"/><Relationship Id="rId10" Type="http://schemas.openxmlformats.org/officeDocument/2006/relationships/pivotCacheDefinition" Target="pivotCache/pivotCacheDefinition2.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7.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9.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4.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[salesdata.xlsx]Monthly_Sales!Monthly Sales</c:name>
    <c:fmtId val="0"/>
  </c:pivotSource>
  <c:chart>
    <c:title>
      <c:tx>
        <c:rich>
          <a:bodyPr rot="0" spcFirstLastPara="1" vertOverflow="ellipsis" vert="horz" wrap="square" anchor="ctr" anchorCtr="1"/>
          <a:lstStyle/>
          <a:p>
            <a:pPr>
              <a:defRPr sz="1800" b="1" i="0" u="none" strike="noStrike" kern="1200" spc="0" baseline="0">
                <a:solidFill>
                  <a:schemeClr val="tx1"/>
                </a:solidFill>
                <a:latin typeface="+mn-lt"/>
                <a:ea typeface="+mn-ea"/>
                <a:cs typeface="+mn-cs"/>
              </a:defRPr>
            </a:pPr>
            <a:r>
              <a:rPr lang="en-US" sz="1800" b="1">
                <a:solidFill>
                  <a:schemeClr val="tx1"/>
                </a:solidFill>
              </a:rPr>
              <a:t>Monthly Sales</a:t>
            </a:r>
          </a:p>
        </c:rich>
      </c:tx>
      <c:overlay val="0"/>
      <c:spPr>
        <a:noFill/>
        <a:ln>
          <a:noFill/>
        </a:ln>
        <a:effectLst/>
      </c:spPr>
      <c:txPr>
        <a:bodyPr rot="0" spcFirstLastPara="1" vertOverflow="ellipsis" vert="horz" wrap="square" anchor="ctr" anchorCtr="1"/>
        <a:lstStyle/>
        <a:p>
          <a:pPr>
            <a:defRPr sz="1800" b="1" i="0" u="none" strike="noStrike" kern="1200" spc="0" baseline="0">
              <a:solidFill>
                <a:schemeClr val="tx1"/>
              </a:solidFill>
              <a:latin typeface="+mn-lt"/>
              <a:ea typeface="+mn-ea"/>
              <a:cs typeface="+mn-cs"/>
            </a:defRPr>
          </a:pPr>
          <a:endParaRPr lang="en-US"/>
        </a:p>
      </c:txPr>
    </c:title>
    <c:autoTitleDeleted val="0"/>
    <c:pivotFmts>
      <c:pivotFmt>
        <c:idx val="0"/>
        <c:spPr>
          <a:ln w="28575" cap="rnd">
            <a:solidFill>
              <a:srgbClr val="002060"/>
            </a:solidFill>
            <a:round/>
          </a:ln>
          <a:effectLst>
            <a:glow rad="76200">
              <a:srgbClr val="00B0F0">
                <a:alpha val="24000"/>
              </a:srgbClr>
            </a:glow>
            <a:softEdge rad="0"/>
          </a:effectLst>
        </c:spPr>
        <c:marker>
          <c:symbol val="circle"/>
          <c:size val="5"/>
          <c:spPr>
            <a:solidFill>
              <a:schemeClr val="accent1"/>
            </a:solidFill>
            <a:ln w="9525">
              <a:solidFill>
                <a:schemeClr val="accent1"/>
              </a:solidFill>
            </a:ln>
            <a:effectLst>
              <a:glow rad="76200">
                <a:srgbClr val="00B0F0">
                  <a:alpha val="24000"/>
                </a:srgbClr>
              </a:glow>
              <a:softEdge rad="0"/>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Monthly_Sales!$B$3</c:f>
              <c:strCache>
                <c:ptCount val="1"/>
                <c:pt idx="0">
                  <c:v>Total</c:v>
                </c:pt>
              </c:strCache>
            </c:strRef>
          </c:tx>
          <c:spPr>
            <a:ln w="28575" cap="rnd">
              <a:solidFill>
                <a:srgbClr val="002060"/>
              </a:solidFill>
              <a:round/>
            </a:ln>
            <a:effectLst>
              <a:glow rad="76200">
                <a:srgbClr val="00B0F0">
                  <a:alpha val="24000"/>
                </a:srgbClr>
              </a:glow>
              <a:softEdge rad="0"/>
            </a:effectLst>
          </c:spPr>
          <c:marker>
            <c:symbol val="circle"/>
            <c:size val="5"/>
            <c:spPr>
              <a:solidFill>
                <a:schemeClr val="accent1"/>
              </a:solidFill>
              <a:ln w="9525">
                <a:solidFill>
                  <a:schemeClr val="accent1"/>
                </a:solidFill>
              </a:ln>
              <a:effectLst>
                <a:glow rad="76200">
                  <a:srgbClr val="00B0F0">
                    <a:alpha val="24000"/>
                  </a:srgbClr>
                </a:glow>
                <a:softEdge rad="0"/>
              </a:effectLst>
            </c:spPr>
          </c:marker>
          <c:cat>
            <c:strRef>
              <c:f>Monthly_Sales!$A$4:$A$15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Monthly_Sales!$B$4:$B$15</c:f>
              <c:numCache>
                <c:formatCode>General</c:formatCode>
                <c:ptCount val="12"/>
                <c:pt idx="0">
                  <c:v>94924.87</c:v>
                </c:pt>
                <c:pt idx="1">
                  <c:v>59751.260000000017</c:v>
                </c:pt>
                <c:pt idx="2">
                  <c:v>205005.51000000036</c:v>
                </c:pt>
                <c:pt idx="3">
                  <c:v>137762.15999999986</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smooth val="0"/>
          <c:extLst>
            <c:ext xmlns:c16="http://schemas.microsoft.com/office/drawing/2014/chart" uri="{C3380CC4-5D6E-409C-BE32-E72D297353CC}">
              <c16:uniqueId val="{00000000-B63C-E340-AB1E-889864D5C111}"/>
            </c:ext>
          </c:extLst>
        </c:ser>
        <c:dLbls>
          <c:showLegendKey val="0"/>
          <c:showVal val="0"/>
          <c:showCatName val="0"/>
          <c:showSerName val="0"/>
          <c:showPercent val="0"/>
          <c:showBubbleSize val="0"/>
        </c:dLbls>
        <c:marker val="1"/>
        <c:smooth val="0"/>
        <c:axId val="1694397056"/>
        <c:axId val="1692598416"/>
      </c:lineChart>
      <c:catAx>
        <c:axId val="16943970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692598416"/>
        <c:crosses val="autoZero"/>
        <c:auto val="1"/>
        <c:lblAlgn val="ctr"/>
        <c:lblOffset val="100"/>
        <c:noMultiLvlLbl val="0"/>
      </c:catAx>
      <c:valAx>
        <c:axId val="16925984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6943970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[salesdata.xlsx]Profit_vs_years!Profit overgained by years</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800" b="1">
                <a:solidFill>
                  <a:schemeClr val="tx1"/>
                </a:solidFill>
              </a:rPr>
              <a:t>Profit Gained Over time</a:t>
            </a:r>
          </a:p>
        </c:rich>
      </c:tx>
      <c:layout>
        <c:manualLayout>
          <c:xMode val="edge"/>
          <c:yMode val="edge"/>
          <c:x val="0.13182163876273142"/>
          <c:y val="2.298850574712643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rgbClr val="002060"/>
            </a:solidFill>
            <a:round/>
          </a:ln>
          <a:effectLst>
            <a:glow rad="127000">
              <a:srgbClr val="00B0F0">
                <a:alpha val="15000"/>
              </a:srgbClr>
            </a:glow>
          </a:effectLst>
        </c:spPr>
        <c:marker>
          <c:symbol val="circle"/>
          <c:size val="5"/>
          <c:spPr>
            <a:solidFill>
              <a:schemeClr val="accent1"/>
            </a:solidFill>
            <a:ln w="9525">
              <a:solidFill>
                <a:schemeClr val="accent1"/>
              </a:solidFill>
            </a:ln>
            <a:effectLst>
              <a:glow rad="127000">
                <a:srgbClr val="00B0F0">
                  <a:alpha val="15000"/>
                </a:srgb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rgbClr val="FF0000"/>
            </a:solidFill>
            <a:round/>
          </a:ln>
          <a:effectLst>
            <a:glow rad="127000">
              <a:srgbClr val="C00000">
                <a:alpha val="15000"/>
              </a:srgbClr>
            </a:glow>
          </a:effectLst>
        </c:spPr>
        <c:marker>
          <c:symbol val="circle"/>
          <c:size val="5"/>
          <c:spPr>
            <a:solidFill>
              <a:schemeClr val="accent2"/>
            </a:solidFill>
            <a:ln w="9525">
              <a:solidFill>
                <a:schemeClr val="accent2"/>
              </a:solidFill>
            </a:ln>
            <a:effectLst>
              <a:glow rad="127000">
                <a:srgbClr val="C00000">
                  <a:alpha val="15000"/>
                </a:srgb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rgbClr val="00B050"/>
            </a:solidFill>
            <a:round/>
          </a:ln>
          <a:effectLst>
            <a:glow rad="101600">
              <a:srgbClr val="00B050">
                <a:alpha val="15000"/>
              </a:srgbClr>
            </a:glow>
          </a:effectLst>
        </c:spPr>
        <c:marker>
          <c:symbol val="circle"/>
          <c:size val="5"/>
          <c:spPr>
            <a:solidFill>
              <a:schemeClr val="accent3"/>
            </a:solidFill>
            <a:ln w="9525">
              <a:solidFill>
                <a:schemeClr val="accent3"/>
              </a:solidFill>
            </a:ln>
            <a:effectLst>
              <a:glow rad="101600">
                <a:srgbClr val="00B050">
                  <a:alpha val="15000"/>
                </a:srgb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606688882319744E-2"/>
          <c:y val="0.11869332066250339"/>
          <c:w val="0.90516178011878212"/>
          <c:h val="0.80400782876278398"/>
        </c:manualLayout>
      </c:layout>
      <c:lineChart>
        <c:grouping val="standard"/>
        <c:varyColors val="0"/>
        <c:ser>
          <c:idx val="0"/>
          <c:order val="0"/>
          <c:tx>
            <c:strRef>
              <c:f>Profit_vs_years!$B$3:$B$4</c:f>
              <c:strCache>
                <c:ptCount val="1"/>
                <c:pt idx="0">
                  <c:v>Furniture</c:v>
                </c:pt>
              </c:strCache>
            </c:strRef>
          </c:tx>
          <c:spPr>
            <a:ln w="28575" cap="rnd">
              <a:solidFill>
                <a:srgbClr val="002060"/>
              </a:solidFill>
              <a:round/>
            </a:ln>
            <a:effectLst>
              <a:glow rad="127000">
                <a:srgbClr val="00B0F0">
                  <a:alpha val="15000"/>
                </a:srgbClr>
              </a:glow>
            </a:effectLst>
          </c:spPr>
          <c:marker>
            <c:symbol val="circle"/>
            <c:size val="5"/>
            <c:spPr>
              <a:solidFill>
                <a:schemeClr val="accent1"/>
              </a:solidFill>
              <a:ln w="9525">
                <a:solidFill>
                  <a:schemeClr val="accent1"/>
                </a:solidFill>
              </a:ln>
              <a:effectLst>
                <a:glow rad="127000">
                  <a:srgbClr val="00B0F0">
                    <a:alpha val="15000"/>
                  </a:srgbClr>
                </a:glow>
              </a:effectLst>
            </c:spPr>
          </c:marker>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Profit_vs_years!$A$5:$A$8</c:f>
              <c:strCache>
                <c:ptCount val="4"/>
                <c:pt idx="0">
                  <c:v>2014</c:v>
                </c:pt>
                <c:pt idx="1">
                  <c:v>2015</c:v>
                </c:pt>
                <c:pt idx="2">
                  <c:v>2016</c:v>
                </c:pt>
                <c:pt idx="3">
                  <c:v>2017</c:v>
                </c:pt>
              </c:strCache>
            </c:strRef>
          </c:cat>
          <c:val>
            <c:numRef>
              <c:f>Profit_vs_years!$B$5:$B$8</c:f>
              <c:numCache>
                <c:formatCode>General</c:formatCode>
                <c:ptCount val="4"/>
                <c:pt idx="0">
                  <c:v>5457.7099999999973</c:v>
                </c:pt>
                <c:pt idx="1">
                  <c:v>3015.170000000001</c:v>
                </c:pt>
                <c:pt idx="2">
                  <c:v>6959.9299999999967</c:v>
                </c:pt>
                <c:pt idx="3">
                  <c:v>3018.4399999999973</c:v>
                </c:pt>
              </c:numCache>
            </c:numRef>
          </c:val>
          <c:smooth val="0"/>
          <c:extLst>
            <c:ext xmlns:c16="http://schemas.microsoft.com/office/drawing/2014/chart" uri="{C3380CC4-5D6E-409C-BE32-E72D297353CC}">
              <c16:uniqueId val="{00000000-C932-BE49-9B1D-36C8D5454F87}"/>
            </c:ext>
          </c:extLst>
        </c:ser>
        <c:ser>
          <c:idx val="1"/>
          <c:order val="1"/>
          <c:tx>
            <c:strRef>
              <c:f>Profit_vs_years!$C$3:$C$4</c:f>
              <c:strCache>
                <c:ptCount val="1"/>
                <c:pt idx="0">
                  <c:v>Office Supplies</c:v>
                </c:pt>
              </c:strCache>
            </c:strRef>
          </c:tx>
          <c:spPr>
            <a:ln w="28575" cap="rnd">
              <a:solidFill>
                <a:srgbClr val="FF0000"/>
              </a:solidFill>
              <a:round/>
            </a:ln>
            <a:effectLst>
              <a:glow rad="127000">
                <a:srgbClr val="C00000">
                  <a:alpha val="15000"/>
                </a:srgbClr>
              </a:glow>
            </a:effectLst>
          </c:spPr>
          <c:marker>
            <c:symbol val="circle"/>
            <c:size val="5"/>
            <c:spPr>
              <a:solidFill>
                <a:schemeClr val="accent2"/>
              </a:solidFill>
              <a:ln w="9525">
                <a:solidFill>
                  <a:schemeClr val="accent2"/>
                </a:solidFill>
              </a:ln>
              <a:effectLst>
                <a:glow rad="127000">
                  <a:srgbClr val="C00000">
                    <a:alpha val="15000"/>
                  </a:srgbClr>
                </a:glow>
              </a:effectLst>
            </c:spPr>
          </c:marker>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Profit_vs_years!$A$5:$A$8</c:f>
              <c:strCache>
                <c:ptCount val="4"/>
                <c:pt idx="0">
                  <c:v>2014</c:v>
                </c:pt>
                <c:pt idx="1">
                  <c:v>2015</c:v>
                </c:pt>
                <c:pt idx="2">
                  <c:v>2016</c:v>
                </c:pt>
                <c:pt idx="3">
                  <c:v>2017</c:v>
                </c:pt>
              </c:strCache>
            </c:strRef>
          </c:cat>
          <c:val>
            <c:numRef>
              <c:f>Profit_vs_years!$C$5:$C$8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096A-1C47-A847-A7383B8BA15F}"/>
            </c:ext>
          </c:extLst>
        </c:ser>
        <c:ser>
          <c:idx val="2"/>
          <c:order val="2"/>
          <c:tx>
            <c:strRef>
              <c:f>Profit_vs_years!$D$3:$D$4</c:f>
              <c:strCache>
                <c:ptCount val="1"/>
                <c:pt idx="0">
                  <c:v>Technology</c:v>
                </c:pt>
              </c:strCache>
            </c:strRef>
          </c:tx>
          <c:spPr>
            <a:ln w="28575" cap="rnd">
              <a:solidFill>
                <a:srgbClr val="00B050"/>
              </a:solidFill>
              <a:round/>
            </a:ln>
            <a:effectLst>
              <a:glow rad="101600">
                <a:srgbClr val="00B050">
                  <a:alpha val="15000"/>
                </a:srgbClr>
              </a:glow>
            </a:effectLst>
          </c:spPr>
          <c:marker>
            <c:symbol val="circle"/>
            <c:size val="5"/>
            <c:spPr>
              <a:solidFill>
                <a:schemeClr val="accent3"/>
              </a:solidFill>
              <a:ln w="9525">
                <a:solidFill>
                  <a:schemeClr val="accent3"/>
                </a:solidFill>
              </a:ln>
              <a:effectLst>
                <a:glow rad="101600">
                  <a:srgbClr val="00B050">
                    <a:alpha val="15000"/>
                  </a:srgbClr>
                </a:glow>
              </a:effectLst>
            </c:spPr>
          </c:marker>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Profit_vs_years!$A$5:$A$8</c:f>
              <c:strCache>
                <c:ptCount val="4"/>
                <c:pt idx="0">
                  <c:v>2014</c:v>
                </c:pt>
                <c:pt idx="1">
                  <c:v>2015</c:v>
                </c:pt>
                <c:pt idx="2">
                  <c:v>2016</c:v>
                </c:pt>
                <c:pt idx="3">
                  <c:v>2017</c:v>
                </c:pt>
              </c:strCache>
            </c:strRef>
          </c:cat>
          <c:val>
            <c:numRef>
              <c:f>Profit_vs_years!$D$5:$D$8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096A-1C47-A847-A7383B8BA15F}"/>
            </c:ext>
          </c:extLst>
        </c:ser>
        <c:dLbls>
          <c:showLegendKey val="0"/>
          <c:showVal val="0"/>
          <c:showCatName val="0"/>
          <c:showSerName val="0"/>
          <c:showPercent val="0"/>
          <c:showBubbleSize val="0"/>
        </c:dLbls>
        <c:marker val="1"/>
        <c:smooth val="0"/>
        <c:axId val="1762077552"/>
        <c:axId val="1736162240"/>
      </c:lineChart>
      <c:catAx>
        <c:axId val="17620775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736162240"/>
        <c:crosses val="autoZero"/>
        <c:auto val="1"/>
        <c:lblAlgn val="ctr"/>
        <c:lblOffset val="100"/>
        <c:noMultiLvlLbl val="0"/>
      </c:catAx>
      <c:valAx>
        <c:axId val="17361622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762077552"/>
        <c:crosses val="autoZero"/>
        <c:crossBetween val="between"/>
      </c:valAx>
      <c:spPr>
        <a:noFill/>
        <a:ln>
          <a:noFill/>
        </a:ln>
        <a:effectLst/>
      </c:spPr>
    </c:plotArea>
    <c:legend>
      <c:legendPos val="t"/>
      <c:layout>
        <c:manualLayout>
          <c:xMode val="edge"/>
          <c:yMode val="edge"/>
          <c:x val="0.49921017978554727"/>
          <c:y val="1.8700561136754456E-2"/>
          <c:w val="0.41457472252828464"/>
          <c:h val="5.0632862702507019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[salesdata.xlsx]cc!new sheeeeeet</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cc!$E$2</c:f>
              <c:strCache>
                <c:ptCount val="1"/>
                <c:pt idx="0">
                  <c:v>Total</c:v>
                </c:pt>
              </c:strCache>
            </c:strRef>
          </c:tx>
          <c:spPr>
            <a:solidFill>
              <a:schemeClr val="accent1"/>
            </a:solidFill>
            <a:ln>
              <a:noFill/>
            </a:ln>
            <a:effectLst/>
          </c:spPr>
          <c:invertIfNegative val="0"/>
          <c:cat>
            <c:strRef>
              <c:f>cc!$D$3:$D$6</c:f>
              <c:strCache>
                <c:ptCount val="4"/>
                <c:pt idx="0">
                  <c:v>2014</c:v>
                </c:pt>
                <c:pt idx="1">
                  <c:v>2015</c:v>
                </c:pt>
                <c:pt idx="2">
                  <c:v>2016</c:v>
                </c:pt>
                <c:pt idx="3">
                  <c:v>2017</c:v>
                </c:pt>
              </c:strCache>
            </c:strRef>
          </c:cat>
          <c:val>
            <c:numRef>
              <c:f>cc!$E$3:$E$6</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2FC3-7F46-8FE9-D6FB06F7C232}"/>
            </c:ext>
          </c:extLst>
        </c:ser>
        <c:dLbls>
          <c:showLegendKey val="0"/>
          <c:showVal val="0"/>
          <c:showCatName val="0"/>
          <c:showSerName val="0"/>
          <c:showPercent val="0"/>
          <c:showBubbleSize val="0"/>
        </c:dLbls>
        <c:gapWidth val="219"/>
        <c:axId val="1829494287"/>
        <c:axId val="1829496015"/>
      </c:barChart>
      <c:catAx>
        <c:axId val="182949428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9496015"/>
        <c:crosses val="autoZero"/>
        <c:auto val="1"/>
        <c:lblAlgn val="ctr"/>
        <c:lblOffset val="100"/>
        <c:noMultiLvlLbl val="0"/>
      </c:catAx>
      <c:valAx>
        <c:axId val="182949601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94942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[salesdata.xlsx]Top_6_Profit_Making_Customers!Top 6 customers in profit</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solidFill>
                  <a:schemeClr val="tx1"/>
                </a:solidFill>
              </a:rPr>
              <a:t>Profit by Top</a:t>
            </a:r>
            <a:r>
              <a:rPr lang="en-US" sz="1800" b="1" baseline="0">
                <a:solidFill>
                  <a:schemeClr val="tx1"/>
                </a:solidFill>
              </a:rPr>
              <a:t> 6 Customers</a:t>
            </a:r>
            <a:endParaRPr lang="en-US" sz="1800" b="1">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a:outerShdw blurRad="50800" dist="50800" dir="5400000" algn="ctr" rotWithShape="0">
                <a:srgbClr val="9BBB59">
                  <a:lumMod val="75000"/>
                </a:srgbClr>
              </a:outerShdw>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dLbl>
          <c:idx val="0"/>
          <c:layout>
            <c:manualLayout>
              <c:x val="-6.4132164930996549E-2"/>
              <c:y val="1.0394967385109033E-2"/>
            </c:manualLayout>
          </c:layout>
          <c:spPr>
            <a:noFill/>
            <a:ln>
              <a:noFill/>
            </a:ln>
            <a:effectLst>
              <a:outerShdw blurRad="50800" dist="50800" dir="5400000" algn="ctr" rotWithShape="0">
                <a:srgbClr val="F79646">
                  <a:lumMod val="75000"/>
                </a:srgbClr>
              </a:outerShdw>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dLbl>
          <c:idx val="0"/>
          <c:layout>
            <c:manualLayout>
              <c:x val="-6.4132164930996549E-2"/>
              <c:y val="1.0394967385109033E-2"/>
            </c:manualLayout>
          </c:layout>
          <c:spPr>
            <a:noFill/>
            <a:ln>
              <a:noFill/>
            </a:ln>
            <a:effectLst>
              <a:outerShdw blurRad="50800" dist="50800" dir="5400000" algn="ctr" rotWithShape="0">
                <a:srgbClr val="F79646">
                  <a:lumMod val="75000"/>
                </a:srgbClr>
              </a:outerShdw>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19360696228760879"/>
          <c:y val="0.12195825030470701"/>
          <c:w val="0.62824268545379192"/>
          <c:h val="0.73320706533304947"/>
        </c:manualLayout>
      </c:layout>
      <c:pieChart>
        <c:varyColors val="1"/>
        <c:ser>
          <c:idx val="0"/>
          <c:order val="0"/>
          <c:tx>
            <c:strRef>
              <c:f>Top_6_Profit_Making_Customers!$B$3</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5-95BD-D641-A102-7641A53A5D8E}"/>
              </c:ext>
            </c:extLst>
          </c:dPt>
          <c:dPt>
            <c:idx val="1"/>
            <c:bubble3D val="0"/>
            <c:spPr>
              <a:solidFill>
                <a:schemeClr val="accent2"/>
              </a:solidFill>
              <a:ln>
                <a:noFill/>
              </a:ln>
              <a:effectLst/>
            </c:spPr>
            <c:extLst>
              <c:ext xmlns:c16="http://schemas.microsoft.com/office/drawing/2014/chart" uri="{C3380CC4-5D6E-409C-BE32-E72D297353CC}">
                <c16:uniqueId val="{00000004-95BD-D641-A102-7641A53A5D8E}"/>
              </c:ext>
            </c:extLst>
          </c:dPt>
          <c:dPt>
            <c:idx val="2"/>
            <c:bubble3D val="0"/>
            <c:spPr>
              <a:solidFill>
                <a:schemeClr val="accent3"/>
              </a:solidFill>
              <a:ln>
                <a:noFill/>
              </a:ln>
              <a:effectLst/>
            </c:spPr>
            <c:extLst>
              <c:ext xmlns:c16="http://schemas.microsoft.com/office/drawing/2014/chart" uri="{C3380CC4-5D6E-409C-BE32-E72D297353CC}">
                <c16:uniqueId val="{00000002-95BD-D641-A102-7641A53A5D8E}"/>
              </c:ext>
            </c:extLst>
          </c:dPt>
          <c:dPt>
            <c:idx val="3"/>
            <c:bubble3D val="0"/>
            <c:spPr>
              <a:solidFill>
                <a:schemeClr val="accent4"/>
              </a:solidFill>
              <a:ln>
                <a:noFill/>
              </a:ln>
              <a:effectLst/>
            </c:spPr>
            <c:extLst>
              <c:ext xmlns:c16="http://schemas.microsoft.com/office/drawing/2014/chart" uri="{C3380CC4-5D6E-409C-BE32-E72D297353CC}">
                <c16:uniqueId val="{00000003-95BD-D641-A102-7641A53A5D8E}"/>
              </c:ext>
            </c:extLst>
          </c:dPt>
          <c:dPt>
            <c:idx val="4"/>
            <c:bubble3D val="0"/>
            <c:spPr>
              <a:solidFill>
                <a:schemeClr val="accent5"/>
              </a:solidFill>
              <a:ln>
                <a:noFill/>
              </a:ln>
              <a:effectLst/>
            </c:spPr>
            <c:extLst>
              <c:ext xmlns:c16="http://schemas.microsoft.com/office/drawing/2014/chart" uri="{C3380CC4-5D6E-409C-BE32-E72D297353CC}">
                <c16:uniqueId val="{00000007-95BD-D641-A102-7641A53A5D8E}"/>
              </c:ext>
            </c:extLst>
          </c:dPt>
          <c:dPt>
            <c:idx val="5"/>
            <c:bubble3D val="0"/>
            <c:spPr>
              <a:solidFill>
                <a:schemeClr val="accent6"/>
              </a:solidFill>
              <a:ln>
                <a:noFill/>
              </a:ln>
              <a:effectLst/>
            </c:spPr>
            <c:extLst>
              <c:ext xmlns:c16="http://schemas.microsoft.com/office/drawing/2014/chart" uri="{C3380CC4-5D6E-409C-BE32-E72D297353CC}">
                <c16:uniqueId val="{00000006-95BD-D641-A102-7641A53A5D8E}"/>
              </c:ext>
            </c:extLst>
          </c:dPt>
          <c:dLbls>
            <c:dLbl>
              <c:idx val="5"/>
              <c:layout>
                <c:manualLayout>
                  <c:x val="-6.4132164930996549E-2"/>
                  <c:y val="1.0394967385109033E-2"/>
                </c:manualLayout>
              </c:layout>
              <c:spPr>
                <a:noFill/>
                <a:ln>
                  <a:noFill/>
                </a:ln>
                <a:effectLst>
                  <a:outerShdw blurRad="50800" dist="50800" dir="5400000" algn="ctr" rotWithShape="0">
                    <a:srgbClr val="F79646">
                      <a:lumMod val="75000"/>
                    </a:srgbClr>
                  </a:outerShdw>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6-95BD-D641-A102-7641A53A5D8E}"/>
                </c:ext>
              </c:extLst>
            </c:dLbl>
            <c:spPr>
              <a:noFill/>
              <a:ln>
                <a:noFill/>
              </a:ln>
              <a:effectLst>
                <a:outerShdw blurRad="50800" dist="50800" dir="5400000" algn="ctr" rotWithShape="0">
                  <a:srgbClr val="9BBB59">
                    <a:lumMod val="75000"/>
                  </a:srgbClr>
                </a:outerShdw>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1"/>
            <c:showSerName val="0"/>
            <c:showPercent val="1"/>
            <c:showBubbleSize val="0"/>
            <c:separator>
</c:separator>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Top_6_Profit_Making_Customers!$A$4:$A$9</c:f>
              <c:strCache>
                <c:ptCount val="6"/>
                <c:pt idx="0">
                  <c:v>Tamara Chand</c:v>
                </c:pt>
                <c:pt idx="1">
                  <c:v>Raymond Buch</c:v>
                </c:pt>
                <c:pt idx="2">
                  <c:v>Sanjit Chand</c:v>
                </c:pt>
                <c:pt idx="3">
                  <c:v>Hunter Lopez</c:v>
                </c:pt>
                <c:pt idx="4">
                  <c:v>Adrian Barton</c:v>
                </c:pt>
                <c:pt idx="5">
                  <c:v>Tom Ashbrook</c:v>
                </c:pt>
              </c:strCache>
            </c:strRef>
          </c:cat>
          <c:val>
            <c:numRef>
              <c:f>Top_6_Profit_Making_Customers!$B$4:$B$9</c:f>
              <c:numCache>
                <c:formatCode>General</c:formatCode>
                <c:ptCount val="6"/>
                <c:pt idx="0">
                  <c:v>8981.32</c:v>
                </c:pt>
                <c:pt idx="1">
                  <c:v>6976.09</c:v>
                </c:pt>
                <c:pt idx="2">
                  <c:v>5757.42</c:v>
                </c:pt>
                <c:pt idx="3">
                  <c:v>5622.43</c:v>
                </c:pt>
                <c:pt idx="4">
                  <c:v>5444.8099999999995</c:v>
                </c:pt>
                <c:pt idx="5">
                  <c:v>4703.8</c:v>
                </c:pt>
              </c:numCache>
            </c:numRef>
          </c:val>
          <c:extLst>
            <c:ext xmlns:c16="http://schemas.microsoft.com/office/drawing/2014/chart" uri="{C3380CC4-5D6E-409C-BE32-E72D297353CC}">
              <c16:uniqueId val="{00000000-95BD-D641-A102-7641A53A5D8E}"/>
            </c:ext>
          </c:extLst>
        </c:ser>
        <c:dLbls>
          <c:dLblPos val="outEnd"/>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[salesdata.xlsx]Monthly_Sales!Monthly Sales</c:name>
    <c:fmtId val="2"/>
  </c:pivotSource>
  <c:chart>
    <c:title>
      <c:tx>
        <c:rich>
          <a:bodyPr rot="0" spcFirstLastPara="1" vertOverflow="ellipsis" vert="horz" wrap="square" anchor="ctr" anchorCtr="1"/>
          <a:lstStyle/>
          <a:p>
            <a:pPr>
              <a:defRPr sz="1800" b="1" i="0" u="none" strike="noStrike" kern="1200" spc="0" baseline="0">
                <a:solidFill>
                  <a:schemeClr val="tx1"/>
                </a:solidFill>
                <a:latin typeface="+mn-lt"/>
                <a:ea typeface="+mn-ea"/>
                <a:cs typeface="+mn-cs"/>
              </a:defRPr>
            </a:pPr>
            <a:r>
              <a:rPr lang="en-US" sz="1800" b="1">
                <a:solidFill>
                  <a:schemeClr val="tx1"/>
                </a:solidFill>
              </a:rPr>
              <a:t>Monthly Sales</a:t>
            </a:r>
          </a:p>
        </c:rich>
      </c:tx>
      <c:overlay val="0"/>
      <c:spPr>
        <a:noFill/>
        <a:ln>
          <a:noFill/>
        </a:ln>
        <a:effectLst/>
      </c:spPr>
      <c:txPr>
        <a:bodyPr rot="0" spcFirstLastPara="1" vertOverflow="ellipsis" vert="horz" wrap="square" anchor="ctr" anchorCtr="1"/>
        <a:lstStyle/>
        <a:p>
          <a:pPr>
            <a:defRPr sz="18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28575" cap="rnd">
            <a:solidFill>
              <a:srgbClr val="002060"/>
            </a:solidFill>
            <a:round/>
          </a:ln>
          <a:effectLst>
            <a:glow rad="76200">
              <a:srgbClr val="00B0F0">
                <a:alpha val="24000"/>
              </a:srgbClr>
            </a:glow>
            <a:softEdge rad="0"/>
          </a:effectLst>
        </c:spPr>
        <c:marker>
          <c:symbol val="circle"/>
          <c:size val="5"/>
          <c:spPr>
            <a:solidFill>
              <a:schemeClr val="accent1"/>
            </a:solidFill>
            <a:ln w="9525">
              <a:solidFill>
                <a:schemeClr val="accent1"/>
              </a:solidFill>
            </a:ln>
            <a:effectLst>
              <a:glow rad="76200">
                <a:srgbClr val="00B0F0">
                  <a:alpha val="24000"/>
                </a:srgbClr>
              </a:glow>
              <a:softEdge rad="0"/>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002060"/>
            </a:solidFill>
            <a:round/>
          </a:ln>
          <a:effectLst>
            <a:glow rad="76200">
              <a:srgbClr val="00B0F0">
                <a:alpha val="24000"/>
              </a:srgbClr>
            </a:glow>
            <a:softEdge rad="0"/>
          </a:effectLst>
        </c:spPr>
        <c:marker>
          <c:symbol val="circle"/>
          <c:size val="5"/>
          <c:spPr>
            <a:solidFill>
              <a:schemeClr val="accent1"/>
            </a:solidFill>
            <a:ln w="9525">
              <a:solidFill>
                <a:schemeClr val="accent1"/>
              </a:solidFill>
            </a:ln>
            <a:effectLst>
              <a:glow rad="76200">
                <a:srgbClr val="00B0F0">
                  <a:alpha val="24000"/>
                </a:srgbClr>
              </a:glow>
              <a:softEdge rad="0"/>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002060"/>
            </a:solidFill>
            <a:round/>
          </a:ln>
          <a:effectLst>
            <a:glow rad="76200">
              <a:srgbClr val="00B0F0">
                <a:alpha val="24000"/>
              </a:srgbClr>
            </a:glow>
            <a:softEdge rad="0"/>
          </a:effectLst>
        </c:spPr>
        <c:marker>
          <c:symbol val="circle"/>
          <c:size val="5"/>
          <c:spPr>
            <a:solidFill>
              <a:schemeClr val="accent1"/>
            </a:solidFill>
            <a:ln w="9525">
              <a:solidFill>
                <a:schemeClr val="accent1"/>
              </a:solidFill>
            </a:ln>
            <a:effectLst>
              <a:glow rad="76200">
                <a:srgbClr val="00B0F0">
                  <a:alpha val="24000"/>
                </a:srgbClr>
              </a:glow>
              <a:softEdge rad="0"/>
            </a:effectLst>
          </c:spPr>
        </c:marker>
        <c:dLbl>
          <c:idx val="0"/>
          <c:spPr>
            <a:noFill/>
            <a:ln>
              <a:noFill/>
            </a:ln>
            <a:effectLst>
              <a:outerShdw blurRad="50800" dist="50800" dir="4680000" algn="ctr" rotWithShape="0">
                <a:srgbClr val="000000">
                  <a:alpha val="43137"/>
                </a:srgbClr>
              </a:outerShdw>
              <a:softEdge rad="317500"/>
            </a:effectLst>
          </c:spPr>
          <c:txPr>
            <a:bodyPr rot="-2760000" spcFirstLastPara="1" vertOverflow="overflow" horzOverflow="overflow" vert="horz" wrap="square" lIns="91440" tIns="91440" rIns="91440" bIns="91440" numCol="1" anchor="ctr" anchorCtr="1">
              <a:spAutoFit/>
            </a:bodyPr>
            <a:lstStyle/>
            <a:p>
              <a:pPr>
                <a:defRPr sz="900" b="0" i="0" u="none" strike="noStrike" kern="1200" baseline="0">
                  <a:ln>
                    <a:noFill/>
                  </a:ln>
                  <a:solidFill>
                    <a:schemeClr val="tx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3"/>
        <c:spPr>
          <a:ln w="28575" cap="rnd">
            <a:solidFill>
              <a:srgbClr val="002060"/>
            </a:solidFill>
            <a:round/>
          </a:ln>
          <a:effectLst>
            <a:glow rad="76200">
              <a:srgbClr val="00B0F0">
                <a:alpha val="24000"/>
              </a:srgbClr>
            </a:glow>
            <a:softEdge rad="0"/>
          </a:effectLst>
        </c:spPr>
        <c:marker>
          <c:symbol val="circle"/>
          <c:size val="5"/>
          <c:spPr>
            <a:solidFill>
              <a:schemeClr val="accent1"/>
            </a:solidFill>
            <a:ln w="9525">
              <a:solidFill>
                <a:schemeClr val="accent1"/>
              </a:solidFill>
            </a:ln>
            <a:effectLst>
              <a:glow rad="76200">
                <a:srgbClr val="00B0F0">
                  <a:alpha val="24000"/>
                </a:srgbClr>
              </a:glow>
              <a:softEdge rad="0"/>
            </a:effectLst>
          </c:spPr>
        </c:marker>
        <c:dLbl>
          <c:idx val="0"/>
          <c:layout>
            <c:manualLayout>
              <c:x val="-2.8598645449039149E-2"/>
              <c:y val="-0.11174265598641021"/>
            </c:manualLayout>
          </c:layout>
          <c:spPr>
            <a:noFill/>
            <a:ln>
              <a:noFill/>
            </a:ln>
            <a:effectLst>
              <a:outerShdw blurRad="50800" dist="50800" dir="4680000" algn="ctr" rotWithShape="0">
                <a:srgbClr val="000000">
                  <a:alpha val="43137"/>
                </a:srgbClr>
              </a:outerShdw>
              <a:softEdge rad="317500"/>
            </a:effectLst>
          </c:spPr>
          <c:txPr>
            <a:bodyPr rot="-2760000" spcFirstLastPara="1" vertOverflow="overflow" horzOverflow="overflow" vert="horz" wrap="square" lIns="91440" tIns="91440" rIns="91440" bIns="91440" numCol="1" anchor="ctr" anchorCtr="1">
              <a:spAutoFit/>
            </a:bodyPr>
            <a:lstStyle/>
            <a:p>
              <a:pPr>
                <a:defRPr sz="900" b="0" i="0" u="none" strike="noStrike" kern="1200" baseline="0">
                  <a:ln>
                    <a:noFill/>
                  </a:ln>
                  <a:solidFill>
                    <a:schemeClr val="tx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4"/>
        <c:spPr>
          <a:ln w="28575" cap="rnd">
            <a:solidFill>
              <a:srgbClr val="002060"/>
            </a:solidFill>
            <a:round/>
          </a:ln>
          <a:effectLst>
            <a:glow rad="76200">
              <a:srgbClr val="00B0F0">
                <a:alpha val="24000"/>
              </a:srgbClr>
            </a:glow>
            <a:softEdge rad="0"/>
          </a:effectLst>
        </c:spPr>
        <c:marker>
          <c:symbol val="circle"/>
          <c:size val="5"/>
          <c:spPr>
            <a:solidFill>
              <a:schemeClr val="accent1"/>
            </a:solidFill>
            <a:ln w="9525">
              <a:solidFill>
                <a:schemeClr val="accent1"/>
              </a:solidFill>
            </a:ln>
            <a:effectLst>
              <a:glow rad="76200">
                <a:srgbClr val="00B0F0">
                  <a:alpha val="24000"/>
                </a:srgbClr>
              </a:glow>
              <a:softEdge rad="0"/>
            </a:effectLst>
          </c:spPr>
        </c:marker>
        <c:dLbl>
          <c:idx val="0"/>
          <c:layout>
            <c:manualLayout>
              <c:x val="-3.5591652442046144E-2"/>
              <c:y val="-8.6267533489469944E-2"/>
            </c:manualLayout>
          </c:layout>
          <c:spPr>
            <a:noFill/>
            <a:ln>
              <a:noFill/>
            </a:ln>
            <a:effectLst>
              <a:outerShdw blurRad="50800" dist="50800" dir="4680000" algn="ctr" rotWithShape="0">
                <a:srgbClr val="000000">
                  <a:alpha val="43137"/>
                </a:srgbClr>
              </a:outerShdw>
              <a:softEdge rad="317500"/>
            </a:effectLst>
          </c:spPr>
          <c:txPr>
            <a:bodyPr rot="-2760000" spcFirstLastPara="1" vertOverflow="overflow" horzOverflow="overflow" vert="horz" wrap="square" lIns="91440" tIns="91440" rIns="91440" bIns="91440" numCol="1" anchor="ctr" anchorCtr="1">
              <a:spAutoFit/>
            </a:bodyPr>
            <a:lstStyle/>
            <a:p>
              <a:pPr>
                <a:defRPr sz="900" b="0" i="0" u="none" strike="noStrike" kern="1200" baseline="0">
                  <a:ln>
                    <a:noFill/>
                  </a:ln>
                  <a:solidFill>
                    <a:schemeClr val="tx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5"/>
        <c:spPr>
          <a:ln w="28575" cap="rnd">
            <a:solidFill>
              <a:srgbClr val="002060"/>
            </a:solidFill>
            <a:round/>
          </a:ln>
          <a:effectLst>
            <a:glow rad="76200">
              <a:srgbClr val="00B0F0">
                <a:alpha val="24000"/>
              </a:srgbClr>
            </a:glow>
            <a:softEdge rad="0"/>
          </a:effectLst>
        </c:spPr>
        <c:marker>
          <c:symbol val="circle"/>
          <c:size val="5"/>
          <c:spPr>
            <a:solidFill>
              <a:schemeClr val="accent1"/>
            </a:solidFill>
            <a:ln w="9525">
              <a:solidFill>
                <a:schemeClr val="accent1"/>
              </a:solidFill>
            </a:ln>
            <a:effectLst>
              <a:glow rad="76200">
                <a:srgbClr val="00B0F0">
                  <a:alpha val="24000"/>
                </a:srgbClr>
              </a:glow>
              <a:softEdge rad="0"/>
            </a:effectLst>
          </c:spPr>
        </c:marker>
        <c:dLbl>
          <c:idx val="0"/>
          <c:layout>
            <c:manualLayout>
              <c:x val="-4.153694730466384E-2"/>
              <c:y val="-7.6601028346733394E-2"/>
            </c:manualLayout>
          </c:layout>
          <c:spPr>
            <a:noFill/>
            <a:ln>
              <a:noFill/>
            </a:ln>
            <a:effectLst>
              <a:outerShdw blurRad="50800" dist="50800" dir="4680000" algn="ctr" rotWithShape="0">
                <a:srgbClr val="000000">
                  <a:alpha val="43137"/>
                </a:srgbClr>
              </a:outerShdw>
              <a:softEdge rad="317500"/>
            </a:effectLst>
          </c:spPr>
          <c:txPr>
            <a:bodyPr rot="-2760000" spcFirstLastPara="1" vertOverflow="overflow" horzOverflow="overflow" vert="horz" wrap="square" lIns="91440" tIns="91440" rIns="91440" bIns="91440" numCol="1" anchor="ctr" anchorCtr="1">
              <a:spAutoFit/>
            </a:bodyPr>
            <a:lstStyle/>
            <a:p>
              <a:pPr>
                <a:defRPr sz="900" b="0" i="0" u="none" strike="noStrike" kern="1200" baseline="0">
                  <a:ln>
                    <a:noFill/>
                  </a:ln>
                  <a:solidFill>
                    <a:schemeClr val="tx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6"/>
        <c:spPr>
          <a:ln w="28575" cap="rnd">
            <a:solidFill>
              <a:srgbClr val="002060"/>
            </a:solidFill>
            <a:round/>
          </a:ln>
          <a:effectLst>
            <a:glow rad="76200">
              <a:srgbClr val="00B0F0">
                <a:alpha val="24000"/>
              </a:srgbClr>
            </a:glow>
            <a:softEdge rad="0"/>
          </a:effectLst>
        </c:spPr>
        <c:marker>
          <c:symbol val="circle"/>
          <c:size val="5"/>
          <c:spPr>
            <a:solidFill>
              <a:schemeClr val="accent1"/>
            </a:solidFill>
            <a:ln w="9525">
              <a:solidFill>
                <a:schemeClr val="accent1"/>
              </a:solidFill>
            </a:ln>
            <a:effectLst>
              <a:glow rad="76200">
                <a:srgbClr val="00B0F0">
                  <a:alpha val="24000"/>
                </a:srgbClr>
              </a:glow>
              <a:softEdge rad="0"/>
            </a:effectLst>
          </c:spPr>
        </c:marker>
      </c:pivotFmt>
      <c:pivotFmt>
        <c:idx val="7"/>
        <c:spPr>
          <a:ln w="28575" cap="rnd">
            <a:solidFill>
              <a:srgbClr val="002060"/>
            </a:solidFill>
            <a:round/>
          </a:ln>
          <a:effectLst>
            <a:glow rad="76200">
              <a:srgbClr val="00B0F0">
                <a:alpha val="24000"/>
              </a:srgbClr>
            </a:glow>
            <a:softEdge rad="0"/>
          </a:effectLst>
        </c:spPr>
        <c:marker>
          <c:symbol val="circle"/>
          <c:size val="5"/>
          <c:spPr>
            <a:solidFill>
              <a:schemeClr val="accent1"/>
            </a:solidFill>
            <a:ln w="9525">
              <a:solidFill>
                <a:schemeClr val="accent1"/>
              </a:solidFill>
            </a:ln>
            <a:effectLst>
              <a:glow rad="76200">
                <a:srgbClr val="00B0F0">
                  <a:alpha val="24000"/>
                </a:srgbClr>
              </a:glow>
              <a:softEdge rad="0"/>
            </a:effectLst>
          </c:spPr>
        </c:marker>
        <c:dLbl>
          <c:idx val="0"/>
          <c:layout>
            <c:manualLayout>
              <c:x val="-3.2095148945542648E-2"/>
              <c:y val="-0.1081033527725616"/>
            </c:manualLayout>
          </c:layout>
          <c:spPr>
            <a:noFill/>
            <a:ln>
              <a:noFill/>
            </a:ln>
            <a:effectLst>
              <a:outerShdw blurRad="50800" dist="50800" dir="4680000" algn="ctr" rotWithShape="0">
                <a:srgbClr val="000000">
                  <a:alpha val="43137"/>
                </a:srgbClr>
              </a:outerShdw>
              <a:softEdge rad="317500"/>
            </a:effectLst>
          </c:spPr>
          <c:txPr>
            <a:bodyPr rot="-2760000" spcFirstLastPara="1" vertOverflow="overflow" horzOverflow="overflow" vert="horz" wrap="square" lIns="91440" tIns="91440" rIns="91440" bIns="91440" numCol="1" anchor="ctr" anchorCtr="1">
              <a:spAutoFit/>
            </a:bodyPr>
            <a:lstStyle/>
            <a:p>
              <a:pPr>
                <a:defRPr sz="900" b="0" i="0" u="none" strike="noStrike" kern="1200" baseline="0">
                  <a:ln>
                    <a:noFill/>
                  </a:ln>
                  <a:solidFill>
                    <a:schemeClr val="tx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8"/>
        <c:spPr>
          <a:ln w="28575" cap="rnd">
            <a:solidFill>
              <a:srgbClr val="002060"/>
            </a:solidFill>
            <a:round/>
          </a:ln>
          <a:effectLst>
            <a:glow rad="76200">
              <a:srgbClr val="00B0F0">
                <a:alpha val="24000"/>
              </a:srgbClr>
            </a:glow>
            <a:softEdge rad="0"/>
          </a:effectLst>
        </c:spPr>
        <c:marker>
          <c:symbol val="circle"/>
          <c:size val="5"/>
          <c:spPr>
            <a:solidFill>
              <a:schemeClr val="accent1"/>
            </a:solidFill>
            <a:ln w="9525">
              <a:solidFill>
                <a:schemeClr val="accent1"/>
              </a:solidFill>
            </a:ln>
            <a:effectLst>
              <a:glow rad="76200">
                <a:srgbClr val="00B0F0">
                  <a:alpha val="24000"/>
                </a:srgbClr>
              </a:glow>
              <a:softEdge rad="0"/>
            </a:effectLst>
          </c:spPr>
        </c:marker>
        <c:dLbl>
          <c:idx val="0"/>
          <c:layout>
            <c:manualLayout>
              <c:x val="-3.2095148945542648E-2"/>
              <c:y val="-0.11902126241410743"/>
            </c:manualLayout>
          </c:layout>
          <c:spPr>
            <a:noFill/>
            <a:ln>
              <a:noFill/>
            </a:ln>
            <a:effectLst>
              <a:outerShdw blurRad="50800" dist="50800" dir="4680000" algn="ctr" rotWithShape="0">
                <a:srgbClr val="000000">
                  <a:alpha val="43137"/>
                </a:srgbClr>
              </a:outerShdw>
              <a:softEdge rad="317500"/>
            </a:effectLst>
          </c:spPr>
          <c:txPr>
            <a:bodyPr rot="-2760000" spcFirstLastPara="1" vertOverflow="overflow" horzOverflow="overflow" vert="horz" wrap="square" lIns="91440" tIns="91440" rIns="91440" bIns="91440" numCol="1" anchor="ctr" anchorCtr="1">
              <a:spAutoFit/>
            </a:bodyPr>
            <a:lstStyle/>
            <a:p>
              <a:pPr>
                <a:defRPr sz="900" b="0" i="0" u="none" strike="noStrike" kern="1200" baseline="0">
                  <a:ln>
                    <a:noFill/>
                  </a:ln>
                  <a:solidFill>
                    <a:schemeClr val="tx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9"/>
        <c:spPr>
          <a:ln w="28575" cap="rnd">
            <a:solidFill>
              <a:srgbClr val="002060"/>
            </a:solidFill>
            <a:round/>
          </a:ln>
          <a:effectLst>
            <a:glow rad="76200">
              <a:srgbClr val="00B0F0">
                <a:alpha val="24000"/>
              </a:srgbClr>
            </a:glow>
            <a:softEdge rad="0"/>
          </a:effectLst>
        </c:spPr>
        <c:marker>
          <c:symbol val="circle"/>
          <c:size val="5"/>
          <c:spPr>
            <a:solidFill>
              <a:schemeClr val="accent1"/>
            </a:solidFill>
            <a:ln w="9525">
              <a:solidFill>
                <a:schemeClr val="accent1"/>
              </a:solidFill>
            </a:ln>
            <a:effectLst>
              <a:glow rad="76200">
                <a:srgbClr val="00B0F0">
                  <a:alpha val="24000"/>
                </a:srgbClr>
              </a:glow>
              <a:softEdge rad="0"/>
            </a:effectLst>
          </c:spPr>
        </c:marker>
        <c:dLbl>
          <c:idx val="0"/>
          <c:layout>
            <c:manualLayout>
              <c:x val="-3.7339904190297889E-2"/>
              <c:y val="-0.12993917205565325"/>
            </c:manualLayout>
          </c:layout>
          <c:spPr>
            <a:noFill/>
            <a:ln>
              <a:noFill/>
            </a:ln>
            <a:effectLst>
              <a:outerShdw blurRad="50800" dist="50800" dir="4680000" algn="ctr" rotWithShape="0">
                <a:srgbClr val="000000">
                  <a:alpha val="43137"/>
                </a:srgbClr>
              </a:outerShdw>
              <a:softEdge rad="317500"/>
            </a:effectLst>
          </c:spPr>
          <c:txPr>
            <a:bodyPr rot="-2760000" spcFirstLastPara="1" vertOverflow="overflow" horzOverflow="overflow" vert="horz" wrap="square" lIns="91440" tIns="91440" rIns="91440" bIns="91440" numCol="1" anchor="ctr" anchorCtr="1">
              <a:spAutoFit/>
            </a:bodyPr>
            <a:lstStyle/>
            <a:p>
              <a:pPr>
                <a:defRPr sz="900" b="0" i="0" u="none" strike="noStrike" kern="1200" baseline="0">
                  <a:ln>
                    <a:noFill/>
                  </a:ln>
                  <a:solidFill>
                    <a:schemeClr val="tx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0"/>
        <c:spPr>
          <a:ln w="28575" cap="rnd">
            <a:solidFill>
              <a:srgbClr val="002060"/>
            </a:solidFill>
            <a:round/>
          </a:ln>
          <a:effectLst>
            <a:glow rad="76200">
              <a:srgbClr val="00B0F0">
                <a:alpha val="24000"/>
              </a:srgbClr>
            </a:glow>
            <a:softEdge rad="0"/>
          </a:effectLst>
        </c:spPr>
        <c:marker>
          <c:symbol val="circle"/>
          <c:size val="5"/>
          <c:spPr>
            <a:solidFill>
              <a:schemeClr val="accent1"/>
            </a:solidFill>
            <a:ln w="9525">
              <a:solidFill>
                <a:schemeClr val="accent1"/>
              </a:solidFill>
            </a:ln>
            <a:effectLst>
              <a:glow rad="76200">
                <a:srgbClr val="00B0F0">
                  <a:alpha val="24000"/>
                </a:srgbClr>
              </a:glow>
              <a:softEdge rad="0"/>
            </a:effectLst>
          </c:spPr>
        </c:marker>
        <c:dLbl>
          <c:idx val="0"/>
          <c:layout>
            <c:manualLayout>
              <c:x val="-4.7829414679808384E-2"/>
              <c:y val="-0.11538195920025882"/>
            </c:manualLayout>
          </c:layout>
          <c:spPr>
            <a:noFill/>
            <a:ln>
              <a:noFill/>
            </a:ln>
            <a:effectLst>
              <a:outerShdw blurRad="50800" dist="50800" dir="4680000" algn="ctr" rotWithShape="0">
                <a:srgbClr val="000000">
                  <a:alpha val="43137"/>
                </a:srgbClr>
              </a:outerShdw>
              <a:softEdge rad="317500"/>
            </a:effectLst>
          </c:spPr>
          <c:txPr>
            <a:bodyPr rot="-2760000" spcFirstLastPara="1" vertOverflow="overflow" horzOverflow="overflow" vert="horz" wrap="square" lIns="91440" tIns="91440" rIns="91440" bIns="91440" numCol="1" anchor="ctr" anchorCtr="1">
              <a:spAutoFit/>
            </a:bodyPr>
            <a:lstStyle/>
            <a:p>
              <a:pPr>
                <a:defRPr sz="900" b="0" i="0" u="none" strike="noStrike" kern="1200" baseline="0">
                  <a:ln>
                    <a:noFill/>
                  </a:ln>
                  <a:solidFill>
                    <a:schemeClr val="tx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1"/>
        <c:spPr>
          <a:ln w="28575" cap="rnd">
            <a:solidFill>
              <a:srgbClr val="002060"/>
            </a:solidFill>
            <a:round/>
          </a:ln>
          <a:effectLst>
            <a:glow rad="76200">
              <a:srgbClr val="00B0F0">
                <a:alpha val="24000"/>
              </a:srgbClr>
            </a:glow>
            <a:softEdge rad="0"/>
          </a:effectLst>
        </c:spPr>
        <c:marker>
          <c:symbol val="circle"/>
          <c:size val="5"/>
          <c:spPr>
            <a:solidFill>
              <a:schemeClr val="accent1"/>
            </a:solidFill>
            <a:ln w="9525">
              <a:solidFill>
                <a:schemeClr val="accent1"/>
              </a:solidFill>
            </a:ln>
            <a:effectLst>
              <a:glow rad="76200">
                <a:srgbClr val="00B0F0">
                  <a:alpha val="24000"/>
                </a:srgbClr>
              </a:glow>
              <a:softEdge rad="0"/>
            </a:effectLst>
          </c:spPr>
        </c:marker>
        <c:dLbl>
          <c:idx val="0"/>
          <c:layout>
            <c:manualLayout>
              <c:x val="-4.2584659435053261E-2"/>
              <c:y val="-8.2628230275621342E-2"/>
            </c:manualLayout>
          </c:layout>
          <c:spPr>
            <a:noFill/>
            <a:ln>
              <a:noFill/>
            </a:ln>
            <a:effectLst>
              <a:outerShdw blurRad="50800" dist="50800" dir="4680000" algn="ctr" rotWithShape="0">
                <a:srgbClr val="000000">
                  <a:alpha val="43137"/>
                </a:srgbClr>
              </a:outerShdw>
              <a:softEdge rad="317500"/>
            </a:effectLst>
          </c:spPr>
          <c:txPr>
            <a:bodyPr rot="-2760000" spcFirstLastPara="1" vertOverflow="overflow" horzOverflow="overflow" vert="horz" wrap="square" lIns="91440" tIns="91440" rIns="91440" bIns="91440" numCol="1" anchor="ctr" anchorCtr="1">
              <a:spAutoFit/>
            </a:bodyPr>
            <a:lstStyle/>
            <a:p>
              <a:pPr>
                <a:defRPr sz="900" b="0" i="0" u="none" strike="noStrike" kern="1200" baseline="0">
                  <a:ln>
                    <a:noFill/>
                  </a:ln>
                  <a:solidFill>
                    <a:schemeClr val="tx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2"/>
        <c:spPr>
          <a:ln w="28575" cap="rnd">
            <a:solidFill>
              <a:srgbClr val="002060"/>
            </a:solidFill>
            <a:round/>
          </a:ln>
          <a:effectLst>
            <a:glow rad="76200">
              <a:srgbClr val="00B0F0">
                <a:alpha val="24000"/>
              </a:srgbClr>
            </a:glow>
            <a:softEdge rad="0"/>
          </a:effectLst>
        </c:spPr>
        <c:marker>
          <c:symbol val="circle"/>
          <c:size val="5"/>
          <c:spPr>
            <a:solidFill>
              <a:schemeClr val="accent1"/>
            </a:solidFill>
            <a:ln w="9525">
              <a:solidFill>
                <a:schemeClr val="accent1"/>
              </a:solidFill>
            </a:ln>
            <a:effectLst>
              <a:glow rad="76200">
                <a:srgbClr val="00B0F0">
                  <a:alpha val="24000"/>
                </a:srgbClr>
              </a:glow>
              <a:softEdge rad="0"/>
            </a:effectLst>
          </c:spPr>
        </c:marker>
        <c:dLbl>
          <c:idx val="0"/>
          <c:layout>
            <c:manualLayout>
              <c:x val="-4.0836407686801517E-2"/>
              <c:y val="-0.14449638491104769"/>
            </c:manualLayout>
          </c:layout>
          <c:spPr>
            <a:noFill/>
            <a:ln>
              <a:noFill/>
            </a:ln>
            <a:effectLst>
              <a:outerShdw blurRad="50800" dist="50800" dir="4680000" algn="ctr" rotWithShape="0">
                <a:srgbClr val="000000">
                  <a:alpha val="43137"/>
                </a:srgbClr>
              </a:outerShdw>
              <a:softEdge rad="317500"/>
            </a:effectLst>
          </c:spPr>
          <c:txPr>
            <a:bodyPr rot="-2760000" spcFirstLastPara="1" vertOverflow="overflow" horzOverflow="overflow" vert="horz" wrap="square" lIns="91440" tIns="91440" rIns="91440" bIns="91440" numCol="1" anchor="ctr" anchorCtr="1">
              <a:spAutoFit/>
            </a:bodyPr>
            <a:lstStyle/>
            <a:p>
              <a:pPr>
                <a:defRPr sz="900" b="0" i="0" u="none" strike="noStrike" kern="1200" baseline="0">
                  <a:ln>
                    <a:noFill/>
                  </a:ln>
                  <a:solidFill>
                    <a:schemeClr val="tx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3"/>
        <c:spPr>
          <a:ln w="28575" cap="rnd">
            <a:solidFill>
              <a:srgbClr val="002060"/>
            </a:solidFill>
            <a:round/>
          </a:ln>
          <a:effectLst>
            <a:glow rad="76200">
              <a:srgbClr val="00B0F0">
                <a:alpha val="24000"/>
              </a:srgbClr>
            </a:glow>
            <a:softEdge rad="0"/>
          </a:effectLst>
        </c:spPr>
        <c:marker>
          <c:symbol val="circle"/>
          <c:size val="5"/>
          <c:spPr>
            <a:solidFill>
              <a:schemeClr val="accent1"/>
            </a:solidFill>
            <a:ln w="9525">
              <a:solidFill>
                <a:schemeClr val="accent1"/>
              </a:solidFill>
            </a:ln>
            <a:effectLst>
              <a:glow rad="76200">
                <a:srgbClr val="00B0F0">
                  <a:alpha val="24000"/>
                </a:srgbClr>
              </a:glow>
              <a:softEdge rad="0"/>
            </a:effectLst>
          </c:spPr>
        </c:marker>
        <c:dLbl>
          <c:idx val="0"/>
          <c:layout>
            <c:manualLayout>
              <c:x val="-4.7829414679808384E-2"/>
              <c:y val="-0.10082474634486438"/>
            </c:manualLayout>
          </c:layout>
          <c:spPr>
            <a:noFill/>
            <a:ln>
              <a:noFill/>
            </a:ln>
            <a:effectLst>
              <a:outerShdw blurRad="50800" dist="50800" dir="4680000" algn="ctr" rotWithShape="0">
                <a:srgbClr val="000000">
                  <a:alpha val="43137"/>
                </a:srgbClr>
              </a:outerShdw>
              <a:softEdge rad="317500"/>
            </a:effectLst>
          </c:spPr>
          <c:txPr>
            <a:bodyPr rot="-2760000" spcFirstLastPara="1" vertOverflow="overflow" horzOverflow="overflow" vert="horz" wrap="square" lIns="91440" tIns="91440" rIns="91440" bIns="91440" numCol="1" anchor="ctr" anchorCtr="1">
              <a:spAutoFit/>
            </a:bodyPr>
            <a:lstStyle/>
            <a:p>
              <a:pPr>
                <a:defRPr sz="900" b="0" i="0" u="none" strike="noStrike" kern="1200" baseline="0">
                  <a:ln>
                    <a:noFill/>
                  </a:ln>
                  <a:solidFill>
                    <a:schemeClr val="tx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4"/>
        <c:spPr>
          <a:ln w="28575" cap="rnd">
            <a:solidFill>
              <a:srgbClr val="002060"/>
            </a:solidFill>
            <a:round/>
          </a:ln>
          <a:effectLst>
            <a:glow rad="76200">
              <a:srgbClr val="00B0F0">
                <a:alpha val="24000"/>
              </a:srgbClr>
            </a:glow>
            <a:softEdge rad="0"/>
          </a:effectLst>
        </c:spPr>
        <c:marker>
          <c:symbol val="circle"/>
          <c:size val="5"/>
          <c:spPr>
            <a:solidFill>
              <a:schemeClr val="accent1"/>
            </a:solidFill>
            <a:ln w="9525">
              <a:solidFill>
                <a:schemeClr val="accent1"/>
              </a:solidFill>
            </a:ln>
            <a:effectLst>
              <a:glow rad="76200">
                <a:srgbClr val="00B0F0">
                  <a:alpha val="24000"/>
                </a:srgbClr>
              </a:glow>
              <a:softEdge rad="0"/>
            </a:effectLst>
          </c:spPr>
        </c:marker>
        <c:dLbl>
          <c:idx val="0"/>
          <c:layout>
            <c:manualLayout>
              <c:x val="-7.4665491988326637E-4"/>
              <c:y val="-0.10082474634486438"/>
            </c:manualLayout>
          </c:layout>
          <c:spPr>
            <a:noFill/>
            <a:ln>
              <a:noFill/>
            </a:ln>
            <a:effectLst>
              <a:outerShdw blurRad="50800" dist="50800" dir="4680000" algn="ctr" rotWithShape="0">
                <a:srgbClr val="000000">
                  <a:alpha val="43137"/>
                </a:srgbClr>
              </a:outerShdw>
              <a:softEdge rad="317500"/>
            </a:effectLst>
          </c:spPr>
          <c:txPr>
            <a:bodyPr rot="-2760000" spcFirstLastPara="1" vertOverflow="overflow" horzOverflow="overflow" vert="horz" wrap="square" lIns="91440" tIns="91440" rIns="91440" bIns="91440" numCol="1" anchor="ctr" anchorCtr="1">
              <a:spAutoFit/>
            </a:bodyPr>
            <a:lstStyle/>
            <a:p>
              <a:pPr>
                <a:defRPr sz="900" b="0" i="0" u="none" strike="noStrike" kern="1200" baseline="0">
                  <a:ln>
                    <a:noFill/>
                  </a:ln>
                  <a:solidFill>
                    <a:schemeClr val="tx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s>
    <c:plotArea>
      <c:layout/>
      <c:lineChart>
        <c:grouping val="stacked"/>
        <c:varyColors val="0"/>
        <c:ser>
          <c:idx val="0"/>
          <c:order val="0"/>
          <c:tx>
            <c:strRef>
              <c:f>Monthly_Sales!$B$3</c:f>
              <c:strCache>
                <c:ptCount val="1"/>
                <c:pt idx="0">
                  <c:v>Total</c:v>
                </c:pt>
              </c:strCache>
            </c:strRef>
          </c:tx>
          <c:spPr>
            <a:ln w="28575" cap="rnd">
              <a:solidFill>
                <a:srgbClr val="002060"/>
              </a:solidFill>
              <a:round/>
            </a:ln>
            <a:effectLst>
              <a:glow rad="76200">
                <a:srgbClr val="00B0F0">
                  <a:alpha val="24000"/>
                </a:srgbClr>
              </a:glow>
              <a:softEdge rad="0"/>
            </a:effectLst>
          </c:spPr>
          <c:marker>
            <c:symbol val="circle"/>
            <c:size val="5"/>
            <c:spPr>
              <a:solidFill>
                <a:schemeClr val="accent1"/>
              </a:solidFill>
              <a:ln w="9525">
                <a:solidFill>
                  <a:schemeClr val="accent1"/>
                </a:solidFill>
              </a:ln>
              <a:effectLst>
                <a:glow rad="76200">
                  <a:srgbClr val="00B0F0">
                    <a:alpha val="24000"/>
                  </a:srgbClr>
                </a:glow>
                <a:softEdge rad="0"/>
              </a:effectLst>
            </c:spPr>
          </c:marker>
          <c:dPt>
            <c:idx val="0"/>
            <c:marker>
              <c:symbol val="circle"/>
              <c:size val="5"/>
              <c:spPr>
                <a:solidFill>
                  <a:schemeClr val="accent1"/>
                </a:solidFill>
                <a:ln w="9525">
                  <a:solidFill>
                    <a:schemeClr val="accent1"/>
                  </a:solidFill>
                </a:ln>
                <a:effectLst>
                  <a:glow rad="76200">
                    <a:srgbClr val="00B0F0">
                      <a:alpha val="24000"/>
                    </a:srgbClr>
                  </a:glow>
                  <a:softEdge rad="0"/>
                </a:effectLst>
              </c:spPr>
            </c:marker>
            <c:bubble3D val="0"/>
            <c:spPr>
              <a:ln w="28575" cap="rnd">
                <a:solidFill>
                  <a:srgbClr val="002060"/>
                </a:solidFill>
                <a:round/>
              </a:ln>
              <a:effectLst>
                <a:glow rad="76200">
                  <a:srgbClr val="00B0F0">
                    <a:alpha val="24000"/>
                  </a:srgbClr>
                </a:glow>
                <a:softEdge rad="0"/>
              </a:effectLst>
            </c:spPr>
            <c:extLst>
              <c:ext xmlns:c16="http://schemas.microsoft.com/office/drawing/2014/chart" uri="{C3380CC4-5D6E-409C-BE32-E72D297353CC}">
                <c16:uniqueId val="{00000003-E582-404F-BA70-9BF4965D19AC}"/>
              </c:ext>
            </c:extLst>
          </c:dPt>
          <c:dPt>
            <c:idx val="2"/>
            <c:marker>
              <c:symbol val="circle"/>
              <c:size val="5"/>
              <c:spPr>
                <a:solidFill>
                  <a:schemeClr val="accent1"/>
                </a:solidFill>
                <a:ln w="9525">
                  <a:solidFill>
                    <a:schemeClr val="accent1"/>
                  </a:solidFill>
                </a:ln>
                <a:effectLst>
                  <a:glow rad="76200">
                    <a:srgbClr val="00B0F0">
                      <a:alpha val="24000"/>
                    </a:srgbClr>
                  </a:glow>
                  <a:softEdge rad="0"/>
                </a:effectLst>
              </c:spPr>
            </c:marker>
            <c:bubble3D val="0"/>
            <c:spPr>
              <a:ln w="28575" cap="rnd">
                <a:solidFill>
                  <a:srgbClr val="002060"/>
                </a:solidFill>
                <a:round/>
              </a:ln>
              <a:effectLst>
                <a:glow rad="76200">
                  <a:srgbClr val="00B0F0">
                    <a:alpha val="24000"/>
                  </a:srgbClr>
                </a:glow>
                <a:softEdge rad="0"/>
              </a:effectLst>
            </c:spPr>
            <c:extLst>
              <c:ext xmlns:c16="http://schemas.microsoft.com/office/drawing/2014/chart" uri="{C3380CC4-5D6E-409C-BE32-E72D297353CC}">
                <c16:uniqueId val="{00000002-E582-404F-BA70-9BF4965D19AC}"/>
              </c:ext>
            </c:extLst>
          </c:dPt>
          <c:dPt>
            <c:idx val="3"/>
            <c:marker>
              <c:symbol val="circle"/>
              <c:size val="5"/>
              <c:spPr>
                <a:solidFill>
                  <a:schemeClr val="accent1"/>
                </a:solidFill>
                <a:ln w="9525">
                  <a:solidFill>
                    <a:schemeClr val="accent1"/>
                  </a:solidFill>
                </a:ln>
                <a:effectLst>
                  <a:glow rad="76200">
                    <a:srgbClr val="00B0F0">
                      <a:alpha val="24000"/>
                    </a:srgbClr>
                  </a:glow>
                  <a:softEdge rad="0"/>
                </a:effectLst>
              </c:spPr>
            </c:marker>
            <c:bubble3D val="0"/>
            <c:spPr>
              <a:ln w="28575" cap="rnd">
                <a:solidFill>
                  <a:srgbClr val="002060"/>
                </a:solidFill>
                <a:round/>
              </a:ln>
              <a:effectLst>
                <a:glow rad="76200">
                  <a:srgbClr val="00B0F0">
                    <a:alpha val="24000"/>
                  </a:srgbClr>
                </a:glow>
                <a:softEdge rad="0"/>
              </a:effectLst>
            </c:spPr>
            <c:extLst>
              <c:ext xmlns:c16="http://schemas.microsoft.com/office/drawing/2014/chart" uri="{C3380CC4-5D6E-409C-BE32-E72D297353CC}">
                <c16:uniqueId val="{00000005-E582-404F-BA70-9BF4965D19AC}"/>
              </c:ext>
            </c:extLst>
          </c:dPt>
          <c:dPt>
            <c:idx val="4"/>
            <c:marker>
              <c:symbol val="circle"/>
              <c:size val="5"/>
              <c:spPr>
                <a:solidFill>
                  <a:schemeClr val="accent1"/>
                </a:solidFill>
                <a:ln w="9525">
                  <a:solidFill>
                    <a:schemeClr val="accent1"/>
                  </a:solidFill>
                </a:ln>
                <a:effectLst>
                  <a:glow rad="76200">
                    <a:srgbClr val="00B0F0">
                      <a:alpha val="24000"/>
                    </a:srgbClr>
                  </a:glow>
                  <a:softEdge rad="0"/>
                </a:effectLst>
              </c:spPr>
            </c:marker>
            <c:bubble3D val="0"/>
            <c:spPr>
              <a:ln w="28575" cap="rnd">
                <a:solidFill>
                  <a:srgbClr val="002060"/>
                </a:solidFill>
                <a:round/>
              </a:ln>
              <a:effectLst>
                <a:glow rad="76200">
                  <a:srgbClr val="00B0F0">
                    <a:alpha val="24000"/>
                  </a:srgbClr>
                </a:glow>
                <a:softEdge rad="0"/>
              </a:effectLst>
            </c:spPr>
            <c:extLst>
              <c:ext xmlns:c16="http://schemas.microsoft.com/office/drawing/2014/chart" uri="{C3380CC4-5D6E-409C-BE32-E72D297353CC}">
                <c16:uniqueId val="{00000001-E582-404F-BA70-9BF4965D19AC}"/>
              </c:ext>
            </c:extLst>
          </c:dPt>
          <c:dPt>
            <c:idx val="5"/>
            <c:marker>
              <c:symbol val="circle"/>
              <c:size val="5"/>
              <c:spPr>
                <a:solidFill>
                  <a:schemeClr val="accent1"/>
                </a:solidFill>
                <a:ln w="9525">
                  <a:solidFill>
                    <a:schemeClr val="accent1"/>
                  </a:solidFill>
                </a:ln>
                <a:effectLst>
                  <a:glow rad="76200">
                    <a:srgbClr val="00B0F0">
                      <a:alpha val="24000"/>
                    </a:srgbClr>
                  </a:glow>
                  <a:softEdge rad="0"/>
                </a:effectLst>
              </c:spPr>
            </c:marker>
            <c:bubble3D val="0"/>
            <c:spPr>
              <a:ln w="28575" cap="rnd">
                <a:solidFill>
                  <a:srgbClr val="002060"/>
                </a:solidFill>
                <a:round/>
              </a:ln>
              <a:effectLst>
                <a:glow rad="76200">
                  <a:srgbClr val="00B0F0">
                    <a:alpha val="24000"/>
                  </a:srgbClr>
                </a:glow>
                <a:softEdge rad="0"/>
              </a:effectLst>
            </c:spPr>
            <c:extLst>
              <c:ext xmlns:c16="http://schemas.microsoft.com/office/drawing/2014/chart" uri="{C3380CC4-5D6E-409C-BE32-E72D297353CC}">
                <c16:uniqueId val="{00000006-E582-404F-BA70-9BF4965D19AC}"/>
              </c:ext>
            </c:extLst>
          </c:dPt>
          <c:dPt>
            <c:idx val="6"/>
            <c:marker>
              <c:symbol val="circle"/>
              <c:size val="5"/>
              <c:spPr>
                <a:solidFill>
                  <a:schemeClr val="accent1"/>
                </a:solidFill>
                <a:ln w="9525">
                  <a:solidFill>
                    <a:schemeClr val="accent1"/>
                  </a:solidFill>
                </a:ln>
                <a:effectLst>
                  <a:glow rad="76200">
                    <a:srgbClr val="00B0F0">
                      <a:alpha val="24000"/>
                    </a:srgbClr>
                  </a:glow>
                  <a:softEdge rad="0"/>
                </a:effectLst>
              </c:spPr>
            </c:marker>
            <c:bubble3D val="0"/>
            <c:spPr>
              <a:ln w="28575" cap="rnd">
                <a:solidFill>
                  <a:srgbClr val="002060"/>
                </a:solidFill>
                <a:round/>
              </a:ln>
              <a:effectLst>
                <a:glow rad="76200">
                  <a:srgbClr val="00B0F0">
                    <a:alpha val="24000"/>
                  </a:srgbClr>
                </a:glow>
                <a:softEdge rad="0"/>
              </a:effectLst>
            </c:spPr>
            <c:extLst>
              <c:ext xmlns:c16="http://schemas.microsoft.com/office/drawing/2014/chart" uri="{C3380CC4-5D6E-409C-BE32-E72D297353CC}">
                <c16:uniqueId val="{00000007-E582-404F-BA70-9BF4965D19AC}"/>
              </c:ext>
            </c:extLst>
          </c:dPt>
          <c:dPt>
            <c:idx val="7"/>
            <c:marker>
              <c:symbol val="circle"/>
              <c:size val="5"/>
              <c:spPr>
                <a:solidFill>
                  <a:schemeClr val="accent1"/>
                </a:solidFill>
                <a:ln w="9525">
                  <a:solidFill>
                    <a:schemeClr val="accent1"/>
                  </a:solidFill>
                </a:ln>
                <a:effectLst>
                  <a:glow rad="76200">
                    <a:srgbClr val="00B0F0">
                      <a:alpha val="24000"/>
                    </a:srgbClr>
                  </a:glow>
                  <a:softEdge rad="0"/>
                </a:effectLst>
              </c:spPr>
            </c:marker>
            <c:bubble3D val="0"/>
            <c:spPr>
              <a:ln w="28575" cap="rnd">
                <a:solidFill>
                  <a:srgbClr val="002060"/>
                </a:solidFill>
                <a:round/>
              </a:ln>
              <a:effectLst>
                <a:glow rad="76200">
                  <a:srgbClr val="00B0F0">
                    <a:alpha val="24000"/>
                  </a:srgbClr>
                </a:glow>
                <a:softEdge rad="0"/>
              </a:effectLst>
            </c:spPr>
            <c:extLst>
              <c:ext xmlns:c16="http://schemas.microsoft.com/office/drawing/2014/chart" uri="{C3380CC4-5D6E-409C-BE32-E72D297353CC}">
                <c16:uniqueId val="{00000008-E582-404F-BA70-9BF4965D19AC}"/>
              </c:ext>
            </c:extLst>
          </c:dPt>
          <c:dPt>
            <c:idx val="8"/>
            <c:marker>
              <c:symbol val="circle"/>
              <c:size val="5"/>
              <c:spPr>
                <a:solidFill>
                  <a:schemeClr val="accent1"/>
                </a:solidFill>
                <a:ln w="9525">
                  <a:solidFill>
                    <a:schemeClr val="accent1"/>
                  </a:solidFill>
                </a:ln>
                <a:effectLst>
                  <a:glow rad="76200">
                    <a:srgbClr val="00B0F0">
                      <a:alpha val="24000"/>
                    </a:srgbClr>
                  </a:glow>
                  <a:softEdge rad="0"/>
                </a:effectLst>
              </c:spPr>
            </c:marker>
            <c:bubble3D val="0"/>
            <c:spPr>
              <a:ln w="28575" cap="rnd">
                <a:solidFill>
                  <a:srgbClr val="002060"/>
                </a:solidFill>
                <a:round/>
              </a:ln>
              <a:effectLst>
                <a:glow rad="76200">
                  <a:srgbClr val="00B0F0">
                    <a:alpha val="24000"/>
                  </a:srgbClr>
                </a:glow>
                <a:softEdge rad="0"/>
              </a:effectLst>
            </c:spPr>
            <c:extLst>
              <c:ext xmlns:c16="http://schemas.microsoft.com/office/drawing/2014/chart" uri="{C3380CC4-5D6E-409C-BE32-E72D297353CC}">
                <c16:uniqueId val="{00000009-E582-404F-BA70-9BF4965D19AC}"/>
              </c:ext>
            </c:extLst>
          </c:dPt>
          <c:dPt>
            <c:idx val="9"/>
            <c:marker>
              <c:symbol val="circle"/>
              <c:size val="5"/>
              <c:spPr>
                <a:solidFill>
                  <a:schemeClr val="accent1"/>
                </a:solidFill>
                <a:ln w="9525">
                  <a:solidFill>
                    <a:schemeClr val="accent1"/>
                  </a:solidFill>
                </a:ln>
                <a:effectLst>
                  <a:glow rad="76200">
                    <a:srgbClr val="00B0F0">
                      <a:alpha val="24000"/>
                    </a:srgbClr>
                  </a:glow>
                  <a:softEdge rad="0"/>
                </a:effectLst>
              </c:spPr>
            </c:marker>
            <c:bubble3D val="0"/>
            <c:spPr>
              <a:ln w="28575" cap="rnd">
                <a:solidFill>
                  <a:srgbClr val="002060"/>
                </a:solidFill>
                <a:round/>
              </a:ln>
              <a:effectLst>
                <a:glow rad="76200">
                  <a:srgbClr val="00B0F0">
                    <a:alpha val="24000"/>
                  </a:srgbClr>
                </a:glow>
                <a:softEdge rad="0"/>
              </a:effectLst>
            </c:spPr>
            <c:extLst>
              <c:ext xmlns:c16="http://schemas.microsoft.com/office/drawing/2014/chart" uri="{C3380CC4-5D6E-409C-BE32-E72D297353CC}">
                <c16:uniqueId val="{0000000A-E582-404F-BA70-9BF4965D19AC}"/>
              </c:ext>
            </c:extLst>
          </c:dPt>
          <c:dPt>
            <c:idx val="10"/>
            <c:marker>
              <c:symbol val="circle"/>
              <c:size val="5"/>
              <c:spPr>
                <a:solidFill>
                  <a:schemeClr val="accent1"/>
                </a:solidFill>
                <a:ln w="9525">
                  <a:solidFill>
                    <a:schemeClr val="accent1"/>
                  </a:solidFill>
                </a:ln>
                <a:effectLst>
                  <a:glow rad="76200">
                    <a:srgbClr val="00B0F0">
                      <a:alpha val="24000"/>
                    </a:srgbClr>
                  </a:glow>
                  <a:softEdge rad="0"/>
                </a:effectLst>
              </c:spPr>
            </c:marker>
            <c:bubble3D val="0"/>
            <c:spPr>
              <a:ln w="28575" cap="rnd">
                <a:solidFill>
                  <a:srgbClr val="002060"/>
                </a:solidFill>
                <a:round/>
              </a:ln>
              <a:effectLst>
                <a:glow rad="76200">
                  <a:srgbClr val="00B0F0">
                    <a:alpha val="24000"/>
                  </a:srgbClr>
                </a:glow>
                <a:softEdge rad="0"/>
              </a:effectLst>
            </c:spPr>
            <c:extLst>
              <c:ext xmlns:c16="http://schemas.microsoft.com/office/drawing/2014/chart" uri="{C3380CC4-5D6E-409C-BE32-E72D297353CC}">
                <c16:uniqueId val="{0000000B-E582-404F-BA70-9BF4965D19AC}"/>
              </c:ext>
            </c:extLst>
          </c:dPt>
          <c:dPt>
            <c:idx val="11"/>
            <c:marker>
              <c:symbol val="circle"/>
              <c:size val="5"/>
              <c:spPr>
                <a:solidFill>
                  <a:schemeClr val="accent1"/>
                </a:solidFill>
                <a:ln w="9525">
                  <a:solidFill>
                    <a:schemeClr val="accent1"/>
                  </a:solidFill>
                </a:ln>
                <a:effectLst>
                  <a:glow rad="76200">
                    <a:srgbClr val="00B0F0">
                      <a:alpha val="24000"/>
                    </a:srgbClr>
                  </a:glow>
                  <a:softEdge rad="0"/>
                </a:effectLst>
              </c:spPr>
            </c:marker>
            <c:bubble3D val="0"/>
            <c:spPr>
              <a:ln w="28575" cap="rnd">
                <a:solidFill>
                  <a:srgbClr val="002060"/>
                </a:solidFill>
                <a:round/>
              </a:ln>
              <a:effectLst>
                <a:glow rad="76200">
                  <a:srgbClr val="00B0F0">
                    <a:alpha val="24000"/>
                  </a:srgbClr>
                </a:glow>
                <a:softEdge rad="0"/>
              </a:effectLst>
            </c:spPr>
            <c:extLst>
              <c:ext xmlns:c16="http://schemas.microsoft.com/office/drawing/2014/chart" uri="{C3380CC4-5D6E-409C-BE32-E72D297353CC}">
                <c16:uniqueId val="{0000000C-E582-404F-BA70-9BF4965D19AC}"/>
              </c:ext>
            </c:extLst>
          </c:dPt>
          <c:dLbls>
            <c:dLbl>
              <c:idx val="0"/>
              <c:layout>
                <c:manualLayout>
                  <c:x val="-4.153694730466384E-2"/>
                  <c:y val="-7.660102834673339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582-404F-BA70-9BF4965D19AC}"/>
                </c:ext>
              </c:extLst>
            </c:dLbl>
            <c:dLbl>
              <c:idx val="2"/>
              <c:layout>
                <c:manualLayout>
                  <c:x val="-3.5591652442046144E-2"/>
                  <c:y val="-8.626753348946994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582-404F-BA70-9BF4965D19AC}"/>
                </c:ext>
              </c:extLst>
            </c:dLbl>
            <c:dLbl>
              <c:idx val="3"/>
              <c:layout>
                <c:manualLayout>
                  <c:x val="-3.2095148945542648E-2"/>
                  <c:y val="-0.1081033527725616"/>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582-404F-BA70-9BF4965D19AC}"/>
                </c:ext>
              </c:extLst>
            </c:dLbl>
            <c:dLbl>
              <c:idx val="4"/>
              <c:layout>
                <c:manualLayout>
                  <c:x val="-2.8598645449039149E-2"/>
                  <c:y val="-0.11174265598641021"/>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582-404F-BA70-9BF4965D19AC}"/>
                </c:ext>
              </c:extLst>
            </c:dLbl>
            <c:dLbl>
              <c:idx val="5"/>
              <c:layout>
                <c:manualLayout>
                  <c:x val="-3.2095148945542648E-2"/>
                  <c:y val="-0.11902126241410743"/>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E582-404F-BA70-9BF4965D19AC}"/>
                </c:ext>
              </c:extLst>
            </c:dLbl>
            <c:dLbl>
              <c:idx val="6"/>
              <c:layout>
                <c:manualLayout>
                  <c:x val="-3.7339904190297889E-2"/>
                  <c:y val="-0.12993917205565325"/>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E582-404F-BA70-9BF4965D19AC}"/>
                </c:ext>
              </c:extLst>
            </c:dLbl>
            <c:dLbl>
              <c:idx val="7"/>
              <c:layout>
                <c:manualLayout>
                  <c:x val="-4.7829414679808384E-2"/>
                  <c:y val="-0.1153819592002588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E582-404F-BA70-9BF4965D19AC}"/>
                </c:ext>
              </c:extLst>
            </c:dLbl>
            <c:dLbl>
              <c:idx val="8"/>
              <c:layout>
                <c:manualLayout>
                  <c:x val="-4.2584659435053261E-2"/>
                  <c:y val="-8.2628230275621342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E582-404F-BA70-9BF4965D19AC}"/>
                </c:ext>
              </c:extLst>
            </c:dLbl>
            <c:dLbl>
              <c:idx val="9"/>
              <c:layout>
                <c:manualLayout>
                  <c:x val="-4.0836407686801517E-2"/>
                  <c:y val="-0.14449638491104769"/>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E582-404F-BA70-9BF4965D19AC}"/>
                </c:ext>
              </c:extLst>
            </c:dLbl>
            <c:dLbl>
              <c:idx val="10"/>
              <c:layout>
                <c:manualLayout>
                  <c:x val="-4.7829414679808384E-2"/>
                  <c:y val="-0.10082474634486438"/>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E582-404F-BA70-9BF4965D19AC}"/>
                </c:ext>
              </c:extLst>
            </c:dLbl>
            <c:dLbl>
              <c:idx val="11"/>
              <c:layout>
                <c:manualLayout>
                  <c:x val="-7.4665491988326637E-4"/>
                  <c:y val="-0.10082474634486438"/>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E582-404F-BA70-9BF4965D19AC}"/>
                </c:ext>
              </c:extLst>
            </c:dLbl>
            <c:spPr>
              <a:noFill/>
              <a:ln>
                <a:noFill/>
              </a:ln>
              <a:effectLst>
                <a:outerShdw blurRad="50800" dist="50800" dir="4680000" algn="ctr" rotWithShape="0">
                  <a:srgbClr val="000000">
                    <a:alpha val="43137"/>
                  </a:srgbClr>
                </a:outerShdw>
                <a:softEdge rad="317500"/>
              </a:effectLst>
            </c:spPr>
            <c:txPr>
              <a:bodyPr rot="-2760000" spcFirstLastPara="1" vertOverflow="overflow" horzOverflow="overflow" vert="horz" wrap="square" lIns="91440" tIns="91440" rIns="91440" bIns="91440" numCol="1" anchor="ctr" anchorCtr="1">
                <a:spAutoFit/>
              </a:bodyPr>
              <a:lstStyle/>
              <a:p>
                <a:pPr>
                  <a:defRPr sz="900" b="0" i="0" u="none" strike="noStrike" kern="1200" baseline="0">
                    <a:ln>
                      <a:noFill/>
                    </a:ln>
                    <a:solidFill>
                      <a:schemeClr val="tx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0"/>
              </c:ext>
            </c:extLst>
          </c:dLbls>
          <c:cat>
            <c:strRef>
              <c:f>Monthly_Sales!$A$4:$A$15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Monthly_Sales!$B$4:$B$15</c:f>
              <c:numCache>
                <c:formatCode>General</c:formatCode>
                <c:ptCount val="12"/>
                <c:pt idx="0">
                  <c:v>94924.87</c:v>
                </c:pt>
                <c:pt idx="1">
                  <c:v>59751.260000000017</c:v>
                </c:pt>
                <c:pt idx="2">
                  <c:v>205005.51000000036</c:v>
                </c:pt>
                <c:pt idx="3">
                  <c:v>137762.15999999986</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smooth val="0"/>
          <c:extLst>
            <c:ext xmlns:c16="http://schemas.microsoft.com/office/drawing/2014/chart" uri="{C3380CC4-5D6E-409C-BE32-E72D297353CC}">
              <c16:uniqueId val="{00000000-E582-404F-BA70-9BF4965D19AC}"/>
            </c:ext>
          </c:extLst>
        </c:ser>
        <c:dLbls>
          <c:showLegendKey val="0"/>
          <c:showVal val="0"/>
          <c:showCatName val="0"/>
          <c:showSerName val="0"/>
          <c:showPercent val="0"/>
          <c:showBubbleSize val="0"/>
        </c:dLbls>
        <c:marker val="1"/>
        <c:smooth val="0"/>
        <c:axId val="1694397056"/>
        <c:axId val="1692598416"/>
      </c:lineChart>
      <c:catAx>
        <c:axId val="16943970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692598416"/>
        <c:crosses val="autoZero"/>
        <c:auto val="1"/>
        <c:lblAlgn val="ctr"/>
        <c:lblOffset val="100"/>
        <c:noMultiLvlLbl val="0"/>
      </c:catAx>
      <c:valAx>
        <c:axId val="16925984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6943970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[salesdata.xlsx]Top_6_Profit_Making_Customers!Top 6 customers in profit</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b="1">
                <a:solidFill>
                  <a:schemeClr val="tx1"/>
                </a:solidFill>
              </a:rPr>
              <a:t>Profit by Top</a:t>
            </a:r>
            <a:r>
              <a:rPr lang="en-US" sz="2000" b="1" baseline="0">
                <a:solidFill>
                  <a:schemeClr val="tx1"/>
                </a:solidFill>
              </a:rPr>
              <a:t> 6 Customers</a:t>
            </a:r>
            <a:endParaRPr lang="en-US" sz="2000" b="1">
              <a:solidFill>
                <a:schemeClr val="tx1"/>
              </a:solidFill>
            </a:endParaRPr>
          </a:p>
        </c:rich>
      </c:tx>
      <c:layout>
        <c:manualLayout>
          <c:xMode val="edge"/>
          <c:yMode val="edge"/>
          <c:x val="0.20550708661417322"/>
          <c:y val="1.09890109890109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a:outerShdw blurRad="50800" dist="50800" dir="5400000" algn="ctr" rotWithShape="0">
                <a:srgbClr val="9BBB59">
                  <a:lumMod val="75000"/>
                </a:srgbClr>
              </a:outerShdw>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3"/>
          </a:solidFill>
          <a:ln>
            <a:noFill/>
          </a:ln>
          <a:effectLst/>
        </c:spPr>
      </c:pivotFmt>
      <c:pivotFmt>
        <c:idx val="2"/>
        <c:spPr>
          <a:solidFill>
            <a:schemeClr val="accent4"/>
          </a:solidFill>
          <a:ln>
            <a:noFill/>
          </a:ln>
          <a:effectLst/>
        </c:spPr>
        <c:dLbl>
          <c:idx val="0"/>
          <c:spPr>
            <a:noFill/>
            <a:ln>
              <a:noFill/>
            </a:ln>
            <a:effectLst>
              <a:outerShdw blurRad="50800" dist="50800" dir="5400000" algn="ctr" rotWithShape="0">
                <a:srgbClr val="8064A2">
                  <a:lumMod val="75000"/>
                </a:srgbClr>
              </a:outerShdw>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2"/>
          </a:solidFill>
          <a:ln>
            <a:noFill/>
          </a:ln>
          <a:effectLst/>
        </c:spPr>
        <c:dLbl>
          <c:idx val="0"/>
          <c:spPr>
            <a:noFill/>
            <a:ln>
              <a:noFill/>
            </a:ln>
            <a:effectLst>
              <a:outerShdw blurRad="50800" dist="50800" dir="5400000" algn="ctr" rotWithShape="0">
                <a:srgbClr val="C0504D">
                  <a:lumMod val="60000"/>
                  <a:lumOff val="40000"/>
                </a:srgbClr>
              </a:outerShdw>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a:noFill/>
          </a:ln>
          <a:effectLst/>
        </c:spPr>
        <c:dLbl>
          <c:idx val="0"/>
          <c:spPr>
            <a:noFill/>
            <a:ln>
              <a:noFill/>
            </a:ln>
            <a:effectLst>
              <a:outerShdw blurRad="50800" dist="50800" dir="5400000" algn="ctr" rotWithShape="0">
                <a:srgbClr val="0070C0"/>
              </a:outerShdw>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accent6"/>
          </a:solidFill>
          <a:ln>
            <a:noFill/>
          </a:ln>
          <a:effectLst/>
        </c:spPr>
        <c:dLbl>
          <c:idx val="0"/>
          <c:layout>
            <c:manualLayout>
              <c:x val="-6.4132164930996549E-2"/>
              <c:y val="1.0394967385109033E-2"/>
            </c:manualLayout>
          </c:layout>
          <c:spPr>
            <a:noFill/>
            <a:ln>
              <a:noFill/>
            </a:ln>
            <a:effectLst>
              <a:outerShdw blurRad="50800" dist="50800" dir="5400000" algn="ctr" rotWithShape="0">
                <a:srgbClr val="F79646">
                  <a:lumMod val="75000"/>
                </a:srgbClr>
              </a:outerShdw>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5"/>
          </a:solidFill>
          <a:ln>
            <a:noFill/>
          </a:ln>
          <a:effectLst/>
        </c:spPr>
        <c:dLbl>
          <c:idx val="0"/>
          <c:spPr>
            <a:noFill/>
            <a:ln>
              <a:noFill/>
            </a:ln>
            <a:effectLst>
              <a:outerShdw blurRad="50800" dist="50800" dir="5400000" algn="ctr" rotWithShape="0">
                <a:srgbClr val="4BACC6">
                  <a:lumMod val="75000"/>
                </a:srgbClr>
              </a:outerShdw>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a:outerShdw blurRad="50800" dist="50800" dir="5400000" algn="ctr" rotWithShape="0">
                <a:srgbClr val="9BBB59">
                  <a:lumMod val="75000"/>
                </a:srgbClr>
              </a:outerShdw>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pivotFmt>
      <c:pivotFmt>
        <c:idx val="13"/>
        <c:spPr>
          <a:solidFill>
            <a:schemeClr val="accent1"/>
          </a:solidFill>
          <a:ln>
            <a:noFill/>
          </a:ln>
          <a:effectLst/>
        </c:spPr>
        <c:dLbl>
          <c:idx val="0"/>
          <c:layout>
            <c:manualLayout>
              <c:x val="-6.4132164930996549E-2"/>
              <c:y val="1.0394967385109033E-2"/>
            </c:manualLayout>
          </c:layout>
          <c:spPr>
            <a:noFill/>
            <a:ln>
              <a:noFill/>
            </a:ln>
            <a:effectLst>
              <a:outerShdw blurRad="50800" dist="50800" dir="5400000" algn="ctr" rotWithShape="0">
                <a:srgbClr val="F79646">
                  <a:lumMod val="75000"/>
                </a:srgbClr>
              </a:outerShdw>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chemeClr val="accent1"/>
          </a:solidFill>
          <a:ln>
            <a:noFill/>
          </a:ln>
          <a:effectLst/>
        </c:spPr>
        <c:marker>
          <c:symbol val="none"/>
        </c:marker>
        <c:dLbl>
          <c:idx val="0"/>
          <c:spPr>
            <a:noFill/>
            <a:ln>
              <a:noFill/>
            </a:ln>
            <a:effectLst>
              <a:outerShdw blurRad="50800" dist="50800" dir="5400000" algn="ctr" rotWithShape="0">
                <a:srgbClr val="9BBB59">
                  <a:lumMod val="75000"/>
                </a:srgbClr>
              </a:outerShdw>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5"/>
        <c:spPr>
          <a:solidFill>
            <a:schemeClr val="accent1"/>
          </a:solidFill>
          <a:ln>
            <a:noFill/>
          </a:ln>
          <a:effectLst/>
        </c:spPr>
      </c:pivotFmt>
      <c:pivotFmt>
        <c:idx val="16"/>
        <c:spPr>
          <a:solidFill>
            <a:schemeClr val="accent1"/>
          </a:solidFill>
          <a:ln>
            <a:noFill/>
          </a:ln>
          <a:effectLst/>
        </c:spPr>
      </c:pivotFmt>
      <c:pivotFmt>
        <c:idx val="17"/>
        <c:spPr>
          <a:solidFill>
            <a:schemeClr val="accent1"/>
          </a:solidFill>
          <a:ln>
            <a:noFill/>
          </a:ln>
          <a:effectLst/>
        </c:spPr>
      </c:pivotFmt>
      <c:pivotFmt>
        <c:idx val="18"/>
        <c:spPr>
          <a:solidFill>
            <a:schemeClr val="accent1"/>
          </a:solidFill>
          <a:ln>
            <a:noFill/>
          </a:ln>
          <a:effectLst/>
        </c:spPr>
      </c:pivotFmt>
      <c:pivotFmt>
        <c:idx val="19"/>
        <c:spPr>
          <a:solidFill>
            <a:schemeClr val="accent1"/>
          </a:solidFill>
          <a:ln>
            <a:noFill/>
          </a:ln>
          <a:effectLst/>
        </c:spPr>
      </c:pivotFmt>
      <c:pivotFmt>
        <c:idx val="20"/>
        <c:spPr>
          <a:solidFill>
            <a:schemeClr val="accent1"/>
          </a:solidFill>
          <a:ln>
            <a:noFill/>
          </a:ln>
          <a:effectLst/>
        </c:spPr>
        <c:dLbl>
          <c:idx val="0"/>
          <c:layout>
            <c:manualLayout>
              <c:x val="-6.4132164930996549E-2"/>
              <c:y val="1.0394967385109033E-2"/>
            </c:manualLayout>
          </c:layout>
          <c:spPr>
            <a:noFill/>
            <a:ln>
              <a:noFill/>
            </a:ln>
            <a:effectLst>
              <a:outerShdw blurRad="50800" dist="50800" dir="5400000" algn="ctr" rotWithShape="0">
                <a:srgbClr val="F79646">
                  <a:lumMod val="75000"/>
                </a:srgbClr>
              </a:outerShdw>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2804911136107987"/>
          <c:y val="0.20584696143751263"/>
          <c:w val="0.50045646794150744"/>
          <c:h val="0.64161085633526593"/>
        </c:manualLayout>
      </c:layout>
      <c:pieChart>
        <c:varyColors val="1"/>
        <c:ser>
          <c:idx val="0"/>
          <c:order val="0"/>
          <c:tx>
            <c:strRef>
              <c:f>Top_6_Profit_Making_Customers!$B$3</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515E-4A4C-8CE0-C85473A59CF2}"/>
              </c:ext>
            </c:extLst>
          </c:dPt>
          <c:dPt>
            <c:idx val="1"/>
            <c:bubble3D val="0"/>
            <c:spPr>
              <a:solidFill>
                <a:schemeClr val="accent2"/>
              </a:solidFill>
              <a:ln>
                <a:noFill/>
              </a:ln>
              <a:effectLst/>
            </c:spPr>
            <c:extLst>
              <c:ext xmlns:c16="http://schemas.microsoft.com/office/drawing/2014/chart" uri="{C3380CC4-5D6E-409C-BE32-E72D297353CC}">
                <c16:uniqueId val="{00000003-515E-4A4C-8CE0-C85473A59CF2}"/>
              </c:ext>
            </c:extLst>
          </c:dPt>
          <c:dPt>
            <c:idx val="2"/>
            <c:bubble3D val="0"/>
            <c:spPr>
              <a:solidFill>
                <a:schemeClr val="accent3"/>
              </a:solidFill>
              <a:ln>
                <a:noFill/>
              </a:ln>
              <a:effectLst/>
            </c:spPr>
            <c:extLst>
              <c:ext xmlns:c16="http://schemas.microsoft.com/office/drawing/2014/chart" uri="{C3380CC4-5D6E-409C-BE32-E72D297353CC}">
                <c16:uniqueId val="{00000005-515E-4A4C-8CE0-C85473A59CF2}"/>
              </c:ext>
            </c:extLst>
          </c:dPt>
          <c:dPt>
            <c:idx val="3"/>
            <c:bubble3D val="0"/>
            <c:spPr>
              <a:solidFill>
                <a:schemeClr val="accent4"/>
              </a:solidFill>
              <a:ln>
                <a:noFill/>
              </a:ln>
              <a:effectLst/>
            </c:spPr>
            <c:extLst>
              <c:ext xmlns:c16="http://schemas.microsoft.com/office/drawing/2014/chart" uri="{C3380CC4-5D6E-409C-BE32-E72D297353CC}">
                <c16:uniqueId val="{00000007-515E-4A4C-8CE0-C85473A59CF2}"/>
              </c:ext>
            </c:extLst>
          </c:dPt>
          <c:dPt>
            <c:idx val="4"/>
            <c:bubble3D val="0"/>
            <c:spPr>
              <a:solidFill>
                <a:schemeClr val="accent5"/>
              </a:solidFill>
              <a:ln>
                <a:noFill/>
              </a:ln>
              <a:effectLst/>
            </c:spPr>
            <c:extLst>
              <c:ext xmlns:c16="http://schemas.microsoft.com/office/drawing/2014/chart" uri="{C3380CC4-5D6E-409C-BE32-E72D297353CC}">
                <c16:uniqueId val="{00000009-515E-4A4C-8CE0-C85473A59CF2}"/>
              </c:ext>
            </c:extLst>
          </c:dPt>
          <c:dPt>
            <c:idx val="5"/>
            <c:bubble3D val="0"/>
            <c:spPr>
              <a:solidFill>
                <a:schemeClr val="accent6"/>
              </a:solidFill>
              <a:ln>
                <a:noFill/>
              </a:ln>
              <a:effectLst/>
            </c:spPr>
            <c:extLst>
              <c:ext xmlns:c16="http://schemas.microsoft.com/office/drawing/2014/chart" uri="{C3380CC4-5D6E-409C-BE32-E72D297353CC}">
                <c16:uniqueId val="{0000000B-515E-4A4C-8CE0-C85473A59CF2}"/>
              </c:ext>
            </c:extLst>
          </c:dPt>
          <c:dLbls>
            <c:dLbl>
              <c:idx val="5"/>
              <c:layout>
                <c:manualLayout>
                  <c:x val="-6.4132164930996549E-2"/>
                  <c:y val="1.0394967385109033E-2"/>
                </c:manualLayout>
              </c:layout>
              <c:spPr>
                <a:noFill/>
                <a:ln>
                  <a:noFill/>
                </a:ln>
                <a:effectLst>
                  <a:outerShdw blurRad="50800" dist="50800" dir="5400000" algn="ctr" rotWithShape="0">
                    <a:srgbClr val="F79646">
                      <a:lumMod val="75000"/>
                    </a:srgbClr>
                  </a:outerShdw>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B-515E-4A4C-8CE0-C85473A59CF2}"/>
                </c:ext>
              </c:extLst>
            </c:dLbl>
            <c:spPr>
              <a:noFill/>
              <a:ln>
                <a:noFill/>
              </a:ln>
              <a:effectLst>
                <a:outerShdw blurRad="50800" dist="50800" dir="5400000" algn="ctr" rotWithShape="0">
                  <a:srgbClr val="9BBB59">
                    <a:lumMod val="75000"/>
                  </a:srgbClr>
                </a:outerShdw>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1"/>
            <c:showSerName val="0"/>
            <c:showPercent val="1"/>
            <c:showBubbleSize val="0"/>
            <c:separator>
</c:separator>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Top_6_Profit_Making_Customers!$A$4:$A$9</c:f>
              <c:strCache>
                <c:ptCount val="6"/>
                <c:pt idx="0">
                  <c:v>Tamara Chand</c:v>
                </c:pt>
                <c:pt idx="1">
                  <c:v>Raymond Buch</c:v>
                </c:pt>
                <c:pt idx="2">
                  <c:v>Sanjit Chand</c:v>
                </c:pt>
                <c:pt idx="3">
                  <c:v>Hunter Lopez</c:v>
                </c:pt>
                <c:pt idx="4">
                  <c:v>Adrian Barton</c:v>
                </c:pt>
                <c:pt idx="5">
                  <c:v>Tom Ashbrook</c:v>
                </c:pt>
              </c:strCache>
            </c:strRef>
          </c:cat>
          <c:val>
            <c:numRef>
              <c:f>Top_6_Profit_Making_Customers!$B$4:$B$9</c:f>
              <c:numCache>
                <c:formatCode>General</c:formatCode>
                <c:ptCount val="6"/>
                <c:pt idx="0">
                  <c:v>8981.32</c:v>
                </c:pt>
                <c:pt idx="1">
                  <c:v>6976.09</c:v>
                </c:pt>
                <c:pt idx="2">
                  <c:v>5757.42</c:v>
                </c:pt>
                <c:pt idx="3">
                  <c:v>5622.43</c:v>
                </c:pt>
                <c:pt idx="4">
                  <c:v>5444.8099999999995</c:v>
                </c:pt>
                <c:pt idx="5">
                  <c:v>4703.8</c:v>
                </c:pt>
              </c:numCache>
            </c:numRef>
          </c:val>
          <c:extLst>
            <c:ext xmlns:c16="http://schemas.microsoft.com/office/drawing/2014/chart" uri="{C3380CC4-5D6E-409C-BE32-E72D297353CC}">
              <c16:uniqueId val="{0000000C-515E-4A4C-8CE0-C85473A59CF2}"/>
            </c:ext>
          </c:extLst>
        </c:ser>
        <c:dLbls>
          <c:dLblPos val="outEnd"/>
          <c:showLegendKey val="0"/>
          <c:showVal val="0"/>
          <c:showCatName val="0"/>
          <c:showSerName val="0"/>
          <c:showPercent val="0"/>
          <c:showBubbleSize val="0"/>
          <c:showLeaderLines val="0"/>
        </c:dLbls>
        <c:firstSliceAng val="35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[salesdata.xlsx]Profit_vs_years!Profit overgained by years</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2000" b="1">
                <a:solidFill>
                  <a:schemeClr val="tx1"/>
                </a:solidFill>
              </a:rPr>
              <a:t>Profit Gained Over time</a:t>
            </a:r>
          </a:p>
        </c:rich>
      </c:tx>
      <c:layout>
        <c:manualLayout>
          <c:xMode val="edge"/>
          <c:yMode val="edge"/>
          <c:x val="1.1538313808334938E-3"/>
          <c:y val="1.612270585135965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rgbClr val="002060"/>
            </a:solidFill>
            <a:round/>
          </a:ln>
          <a:effectLst>
            <a:glow rad="127000">
              <a:srgbClr val="00B0F0">
                <a:alpha val="15000"/>
              </a:srgbClr>
            </a:glow>
          </a:effectLst>
        </c:spPr>
        <c:marker>
          <c:symbol val="circle"/>
          <c:size val="5"/>
          <c:spPr>
            <a:solidFill>
              <a:schemeClr val="accent1"/>
            </a:solidFill>
            <a:ln w="9525">
              <a:solidFill>
                <a:schemeClr val="accent1"/>
              </a:solidFill>
            </a:ln>
            <a:effectLst>
              <a:glow rad="127000">
                <a:srgbClr val="00B0F0">
                  <a:alpha val="15000"/>
                </a:srgb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FF0000"/>
            </a:solidFill>
            <a:round/>
          </a:ln>
          <a:effectLst>
            <a:glow rad="127000">
              <a:srgbClr val="C00000">
                <a:alpha val="15000"/>
              </a:srgbClr>
            </a:glow>
          </a:effectLst>
        </c:spPr>
        <c:marker>
          <c:symbol val="circle"/>
          <c:size val="5"/>
          <c:spPr>
            <a:solidFill>
              <a:schemeClr val="accent2"/>
            </a:solidFill>
            <a:ln w="9525">
              <a:solidFill>
                <a:schemeClr val="accent2"/>
              </a:solidFill>
            </a:ln>
            <a:effectLst>
              <a:glow rad="127000">
                <a:srgbClr val="C00000">
                  <a:alpha val="15000"/>
                </a:srgb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rgbClr val="00B050"/>
            </a:solidFill>
            <a:round/>
          </a:ln>
          <a:effectLst>
            <a:glow rad="101600">
              <a:srgbClr val="00B050">
                <a:alpha val="15000"/>
              </a:srgbClr>
            </a:glow>
          </a:effectLst>
        </c:spPr>
        <c:marker>
          <c:symbol val="circle"/>
          <c:size val="5"/>
          <c:spPr>
            <a:solidFill>
              <a:schemeClr val="accent3"/>
            </a:solidFill>
            <a:ln w="9525">
              <a:solidFill>
                <a:schemeClr val="accent3"/>
              </a:solidFill>
            </a:ln>
            <a:effectLst>
              <a:glow rad="101600">
                <a:srgbClr val="00B050">
                  <a:alpha val="15000"/>
                </a:srgb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rgbClr val="002060"/>
            </a:solidFill>
            <a:round/>
          </a:ln>
          <a:effectLst>
            <a:glow rad="127000">
              <a:srgbClr val="00B0F0">
                <a:alpha val="15000"/>
              </a:srgbClr>
            </a:glow>
          </a:effectLst>
        </c:spPr>
        <c:marker>
          <c:symbol val="circle"/>
          <c:size val="5"/>
          <c:spPr>
            <a:solidFill>
              <a:schemeClr val="accent1"/>
            </a:solidFill>
            <a:ln w="9525">
              <a:solidFill>
                <a:schemeClr val="accent1"/>
              </a:solidFill>
            </a:ln>
            <a:effectLst>
              <a:glow rad="127000">
                <a:srgbClr val="00B0F0">
                  <a:alpha val="15000"/>
                </a:srgb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rgbClr val="FF0000"/>
            </a:solidFill>
            <a:round/>
          </a:ln>
          <a:effectLst>
            <a:glow rad="127000">
              <a:srgbClr val="C00000">
                <a:alpha val="15000"/>
              </a:srgbClr>
            </a:glow>
          </a:effectLst>
        </c:spPr>
        <c:marker>
          <c:symbol val="circle"/>
          <c:size val="5"/>
          <c:spPr>
            <a:solidFill>
              <a:schemeClr val="accent2"/>
            </a:solidFill>
            <a:ln w="9525">
              <a:solidFill>
                <a:schemeClr val="accent2"/>
              </a:solidFill>
            </a:ln>
            <a:effectLst>
              <a:glow rad="127000">
                <a:srgbClr val="C00000">
                  <a:alpha val="15000"/>
                </a:srgb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rgbClr val="00B050"/>
            </a:solidFill>
            <a:round/>
          </a:ln>
          <a:effectLst>
            <a:glow rad="101600">
              <a:srgbClr val="00B050">
                <a:alpha val="15000"/>
              </a:srgbClr>
            </a:glow>
          </a:effectLst>
        </c:spPr>
        <c:marker>
          <c:symbol val="circle"/>
          <c:size val="5"/>
          <c:spPr>
            <a:solidFill>
              <a:schemeClr val="accent3"/>
            </a:solidFill>
            <a:ln w="9525">
              <a:solidFill>
                <a:schemeClr val="accent3"/>
              </a:solidFill>
            </a:ln>
            <a:effectLst>
              <a:glow rad="101600">
                <a:srgbClr val="00B050">
                  <a:alpha val="15000"/>
                </a:srgb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6"/>
        <c:spPr>
          <a:ln w="28575" cap="rnd">
            <a:solidFill>
              <a:srgbClr val="002060"/>
            </a:solidFill>
            <a:round/>
          </a:ln>
          <a:effectLst>
            <a:glow rad="127000">
              <a:srgbClr val="00B0F0">
                <a:alpha val="15000"/>
              </a:srgbClr>
            </a:glow>
          </a:effectLst>
        </c:spPr>
        <c:marker>
          <c:symbol val="circle"/>
          <c:size val="5"/>
          <c:spPr>
            <a:solidFill>
              <a:schemeClr val="accent1"/>
            </a:solidFill>
            <a:ln w="9525">
              <a:solidFill>
                <a:schemeClr val="accent1"/>
              </a:solidFill>
            </a:ln>
            <a:effectLst>
              <a:glow rad="127000">
                <a:srgbClr val="00B0F0">
                  <a:alpha val="15000"/>
                </a:srgb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7"/>
        <c:spPr>
          <a:ln w="28575" cap="rnd">
            <a:solidFill>
              <a:srgbClr val="FF0000"/>
            </a:solidFill>
            <a:round/>
          </a:ln>
          <a:effectLst>
            <a:glow rad="127000">
              <a:srgbClr val="C00000">
                <a:alpha val="15000"/>
              </a:srgbClr>
            </a:glow>
          </a:effectLst>
        </c:spPr>
        <c:marker>
          <c:symbol val="circle"/>
          <c:size val="5"/>
          <c:spPr>
            <a:solidFill>
              <a:schemeClr val="accent2"/>
            </a:solidFill>
            <a:ln w="9525">
              <a:solidFill>
                <a:schemeClr val="accent2"/>
              </a:solidFill>
            </a:ln>
            <a:effectLst>
              <a:glow rad="127000">
                <a:srgbClr val="C00000">
                  <a:alpha val="15000"/>
                </a:srgb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8"/>
        <c:spPr>
          <a:ln w="28575" cap="rnd">
            <a:solidFill>
              <a:srgbClr val="00B050"/>
            </a:solidFill>
            <a:round/>
          </a:ln>
          <a:effectLst>
            <a:glow rad="101600">
              <a:srgbClr val="00B050">
                <a:alpha val="15000"/>
              </a:srgbClr>
            </a:glow>
          </a:effectLst>
        </c:spPr>
        <c:marker>
          <c:symbol val="circle"/>
          <c:size val="5"/>
          <c:spPr>
            <a:solidFill>
              <a:schemeClr val="accent3"/>
            </a:solidFill>
            <a:ln w="9525">
              <a:solidFill>
                <a:schemeClr val="accent3"/>
              </a:solidFill>
            </a:ln>
            <a:effectLst>
              <a:glow rad="101600">
                <a:srgbClr val="00B050">
                  <a:alpha val="15000"/>
                </a:srgb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606688882319744E-2"/>
          <c:y val="0.15247712279208339"/>
          <c:w val="0.9034751296331861"/>
          <c:h val="0.75867517489681824"/>
        </c:manualLayout>
      </c:layout>
      <c:lineChart>
        <c:grouping val="standard"/>
        <c:varyColors val="0"/>
        <c:ser>
          <c:idx val="0"/>
          <c:order val="0"/>
          <c:tx>
            <c:strRef>
              <c:f>Profit_vs_years!$B$3:$B$4</c:f>
              <c:strCache>
                <c:ptCount val="1"/>
                <c:pt idx="0">
                  <c:v>Furniture</c:v>
                </c:pt>
              </c:strCache>
            </c:strRef>
          </c:tx>
          <c:spPr>
            <a:ln w="28575" cap="rnd">
              <a:solidFill>
                <a:srgbClr val="002060"/>
              </a:solidFill>
              <a:round/>
            </a:ln>
            <a:effectLst>
              <a:glow rad="127000">
                <a:srgbClr val="00B0F0">
                  <a:alpha val="15000"/>
                </a:srgbClr>
              </a:glow>
            </a:effectLst>
          </c:spPr>
          <c:marker>
            <c:symbol val="circle"/>
            <c:size val="5"/>
            <c:spPr>
              <a:solidFill>
                <a:schemeClr val="accent1"/>
              </a:solidFill>
              <a:ln w="9525">
                <a:solidFill>
                  <a:schemeClr val="accent1"/>
                </a:solidFill>
              </a:ln>
              <a:effectLst>
                <a:glow rad="127000">
                  <a:srgbClr val="00B0F0">
                    <a:alpha val="15000"/>
                  </a:srgbClr>
                </a:glow>
              </a:effectLst>
            </c:spPr>
          </c:marker>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Profit_vs_years!$A$5:$A$8</c:f>
              <c:strCache>
                <c:ptCount val="4"/>
                <c:pt idx="0">
                  <c:v>2014</c:v>
                </c:pt>
                <c:pt idx="1">
                  <c:v>2015</c:v>
                </c:pt>
                <c:pt idx="2">
                  <c:v>2016</c:v>
                </c:pt>
                <c:pt idx="3">
                  <c:v>2017</c:v>
                </c:pt>
              </c:strCache>
            </c:strRef>
          </c:cat>
          <c:val>
            <c:numRef>
              <c:f>Profit_vs_years!$B$5:$B$8</c:f>
              <c:numCache>
                <c:formatCode>General</c:formatCode>
                <c:ptCount val="4"/>
                <c:pt idx="0">
                  <c:v>5457.7099999999973</c:v>
                </c:pt>
                <c:pt idx="1">
                  <c:v>3015.170000000001</c:v>
                </c:pt>
                <c:pt idx="2">
                  <c:v>6959.9299999999967</c:v>
                </c:pt>
                <c:pt idx="3">
                  <c:v>3018.4399999999973</c:v>
                </c:pt>
              </c:numCache>
            </c:numRef>
          </c:val>
          <c:smooth val="0"/>
          <c:extLst>
            <c:ext xmlns:c16="http://schemas.microsoft.com/office/drawing/2014/chart" uri="{C3380CC4-5D6E-409C-BE32-E72D297353CC}">
              <c16:uniqueId val="{00000000-9BDB-CA48-9D2A-122E036A867F}"/>
            </c:ext>
          </c:extLst>
        </c:ser>
        <c:ser>
          <c:idx val="1"/>
          <c:order val="1"/>
          <c:tx>
            <c:strRef>
              <c:f>Profit_vs_years!$C$3:$C$4</c:f>
              <c:strCache>
                <c:ptCount val="1"/>
                <c:pt idx="0">
                  <c:v>Office Supplies</c:v>
                </c:pt>
              </c:strCache>
            </c:strRef>
          </c:tx>
          <c:spPr>
            <a:ln w="28575" cap="rnd">
              <a:solidFill>
                <a:srgbClr val="FF0000"/>
              </a:solidFill>
              <a:round/>
            </a:ln>
            <a:effectLst>
              <a:glow rad="127000">
                <a:srgbClr val="C00000">
                  <a:alpha val="15000"/>
                </a:srgbClr>
              </a:glow>
            </a:effectLst>
          </c:spPr>
          <c:marker>
            <c:symbol val="circle"/>
            <c:size val="5"/>
            <c:spPr>
              <a:solidFill>
                <a:schemeClr val="accent2"/>
              </a:solidFill>
              <a:ln w="9525">
                <a:solidFill>
                  <a:schemeClr val="accent2"/>
                </a:solidFill>
              </a:ln>
              <a:effectLst>
                <a:glow rad="127000">
                  <a:srgbClr val="C00000">
                    <a:alpha val="15000"/>
                  </a:srgbClr>
                </a:glow>
              </a:effectLst>
            </c:spPr>
          </c:marker>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Profit_vs_years!$A$5:$A$8</c:f>
              <c:strCache>
                <c:ptCount val="4"/>
                <c:pt idx="0">
                  <c:v>2014</c:v>
                </c:pt>
                <c:pt idx="1">
                  <c:v>2015</c:v>
                </c:pt>
                <c:pt idx="2">
                  <c:v>2016</c:v>
                </c:pt>
                <c:pt idx="3">
                  <c:v>2017</c:v>
                </c:pt>
              </c:strCache>
            </c:strRef>
          </c:cat>
          <c:val>
            <c:numRef>
              <c:f>Profit_vs_years!$C$5:$C$8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2-E003-9F43-B703-AF2546AF721F}"/>
            </c:ext>
          </c:extLst>
        </c:ser>
        <c:ser>
          <c:idx val="2"/>
          <c:order val="2"/>
          <c:tx>
            <c:strRef>
              <c:f>Profit_vs_years!$D$3:$D$4</c:f>
              <c:strCache>
                <c:ptCount val="1"/>
                <c:pt idx="0">
                  <c:v>Technology</c:v>
                </c:pt>
              </c:strCache>
            </c:strRef>
          </c:tx>
          <c:spPr>
            <a:ln w="28575" cap="rnd">
              <a:solidFill>
                <a:srgbClr val="00B050"/>
              </a:solidFill>
              <a:round/>
            </a:ln>
            <a:effectLst>
              <a:glow rad="101600">
                <a:srgbClr val="00B050">
                  <a:alpha val="15000"/>
                </a:srgbClr>
              </a:glow>
            </a:effectLst>
          </c:spPr>
          <c:marker>
            <c:symbol val="circle"/>
            <c:size val="5"/>
            <c:spPr>
              <a:solidFill>
                <a:schemeClr val="accent3"/>
              </a:solidFill>
              <a:ln w="9525">
                <a:solidFill>
                  <a:schemeClr val="accent3"/>
                </a:solidFill>
              </a:ln>
              <a:effectLst>
                <a:glow rad="101600">
                  <a:srgbClr val="00B050">
                    <a:alpha val="15000"/>
                  </a:srgbClr>
                </a:glow>
              </a:effectLst>
            </c:spPr>
          </c:marker>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Profit_vs_years!$A$5:$A$8</c:f>
              <c:strCache>
                <c:ptCount val="4"/>
                <c:pt idx="0">
                  <c:v>2014</c:v>
                </c:pt>
                <c:pt idx="1">
                  <c:v>2015</c:v>
                </c:pt>
                <c:pt idx="2">
                  <c:v>2016</c:v>
                </c:pt>
                <c:pt idx="3">
                  <c:v>2017</c:v>
                </c:pt>
              </c:strCache>
            </c:strRef>
          </c:cat>
          <c:val>
            <c:numRef>
              <c:f>Profit_vs_years!$D$5:$D$8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3-E003-9F43-B703-AF2546AF721F}"/>
            </c:ext>
          </c:extLst>
        </c:ser>
        <c:dLbls>
          <c:showLegendKey val="0"/>
          <c:showVal val="0"/>
          <c:showCatName val="0"/>
          <c:showSerName val="0"/>
          <c:showPercent val="0"/>
          <c:showBubbleSize val="0"/>
        </c:dLbls>
        <c:marker val="1"/>
        <c:smooth val="0"/>
        <c:axId val="1762077552"/>
        <c:axId val="1736162240"/>
      </c:lineChart>
      <c:catAx>
        <c:axId val="17620775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736162240"/>
        <c:crosses val="autoZero"/>
        <c:auto val="1"/>
        <c:lblAlgn val="ctr"/>
        <c:lblOffset val="100"/>
        <c:noMultiLvlLbl val="0"/>
      </c:catAx>
      <c:valAx>
        <c:axId val="17361622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762077552"/>
        <c:crosses val="autoZero"/>
        <c:crossBetween val="between"/>
      </c:valAx>
      <c:spPr>
        <a:noFill/>
        <a:ln>
          <a:noFill/>
        </a:ln>
        <a:effectLst/>
      </c:spPr>
    </c:plotArea>
    <c:legend>
      <c:legendPos val="t"/>
      <c:layout>
        <c:manualLayout>
          <c:xMode val="edge"/>
          <c:yMode val="edge"/>
          <c:x val="0.53038520364810515"/>
          <c:y val="1.8700561136754456E-2"/>
          <c:w val="0.46961479635189485"/>
          <c:h val="6.4780280222325154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solidFill>
                  <a:schemeClr val="tx1"/>
                </a:solidFill>
              </a:rPr>
              <a:t>Count Of Customers</a:t>
            </a:r>
          </a:p>
        </c:rich>
      </c:tx>
      <c:layout>
        <c:manualLayout>
          <c:xMode val="edge"/>
          <c:yMode val="edge"/>
          <c:x val="2.2508844003195253E-2"/>
          <c:y val="5.072463768115942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tx2">
              <a:lumMod val="40000"/>
              <a:lumOff val="60000"/>
            </a:schemeClr>
          </a:solidFill>
          <a:ln>
            <a:solidFill>
              <a:srgbClr val="002060"/>
            </a:solidFill>
          </a:ln>
          <a:effectLst>
            <a:glow rad="127000">
              <a:srgbClr val="0070C0">
                <a:alpha val="21000"/>
              </a:srgb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2">
              <a:lumMod val="40000"/>
              <a:lumOff val="60000"/>
            </a:schemeClr>
          </a:solidFill>
          <a:ln>
            <a:solidFill>
              <a:srgbClr val="002060"/>
            </a:solidFill>
          </a:ln>
          <a:effectLst>
            <a:glow rad="127000">
              <a:srgbClr val="0070C0">
                <a:alpha val="21000"/>
              </a:srgb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tx2">
              <a:lumMod val="40000"/>
              <a:lumOff val="60000"/>
            </a:schemeClr>
          </a:solidFill>
          <a:ln>
            <a:solidFill>
              <a:srgbClr val="002060"/>
            </a:solidFill>
          </a:ln>
          <a:effectLst>
            <a:glow rad="127000">
              <a:srgbClr val="0070C0">
                <a:alpha val="21000"/>
              </a:srgb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639535547187035"/>
          <c:y val="0.1762130548898779"/>
          <c:w val="0.84708290539769482"/>
          <c:h val="0.71642588154741527"/>
        </c:manualLayout>
      </c:layout>
      <c:barChart>
        <c:barDir val="bar"/>
        <c:grouping val="stacked"/>
        <c:varyColors val="0"/>
        <c:ser>
          <c:idx val="0"/>
          <c:order val="0"/>
          <c:tx>
            <c:v>Total</c:v>
          </c:tx>
          <c:spPr>
            <a:solidFill>
              <a:schemeClr val="tx2">
                <a:lumMod val="40000"/>
                <a:lumOff val="60000"/>
              </a:schemeClr>
            </a:solidFill>
            <a:ln>
              <a:solidFill>
                <a:srgbClr val="002060"/>
              </a:solidFill>
            </a:ln>
            <a:effectLst>
              <a:glow rad="127000">
                <a:srgbClr val="0070C0">
                  <a:alpha val="21000"/>
                </a:srgb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Lit>
              <c:ptCount val="4"/>
              <c:pt idx="0">
                <c:v>2014</c:v>
              </c:pt>
              <c:pt idx="1">
                <c:v>2015</c:v>
              </c:pt>
              <c:pt idx="2">
                <c:v>2016</c:v>
              </c:pt>
              <c:pt idx="3">
                <c:v>2017</c:v>
              </c:pt>
            </c:strLit>
          </c:cat>
          <c:val>
            <c:numLit>
              <c:formatCode>General</c:formatCode>
              <c:ptCount val="4"/>
              <c:pt idx="0">
                <c:v>595</c:v>
              </c:pt>
              <c:pt idx="1">
                <c:v>573</c:v>
              </c:pt>
              <c:pt idx="2">
                <c:v>638</c:v>
              </c:pt>
              <c:pt idx="3">
                <c:v>693</c:v>
              </c:pt>
            </c:numLit>
          </c:val>
          <c:extLst>
            <c:ext xmlns:c16="http://schemas.microsoft.com/office/drawing/2014/chart" uri="{C3380CC4-5D6E-409C-BE32-E72D297353CC}">
              <c16:uniqueId val="{00000000-A24E-BF4A-8D54-198EC21E2825}"/>
            </c:ext>
          </c:extLst>
        </c:ser>
        <c:dLbls>
          <c:showLegendKey val="0"/>
          <c:showVal val="0"/>
          <c:showCatName val="0"/>
          <c:showSerName val="0"/>
          <c:showPercent val="0"/>
          <c:showBubbleSize val="0"/>
        </c:dLbls>
        <c:gapWidth val="120"/>
        <c:overlap val="100"/>
        <c:axId val="1458797744"/>
        <c:axId val="1459417824"/>
      </c:barChart>
      <c:catAx>
        <c:axId val="14587977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417824"/>
        <c:crosses val="autoZero"/>
        <c:auto val="1"/>
        <c:lblAlgn val="ctr"/>
        <c:lblOffset val="100"/>
        <c:noMultiLvlLbl val="0"/>
      </c:catAx>
      <c:valAx>
        <c:axId val="145941782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87977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[salesdata.xlsx]cc!new sheeeeeet</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cc!$E$2</c:f>
              <c:strCache>
                <c:ptCount val="1"/>
                <c:pt idx="0">
                  <c:v>Total</c:v>
                </c:pt>
              </c:strCache>
            </c:strRef>
          </c:tx>
          <c:spPr>
            <a:solidFill>
              <a:schemeClr val="accent1"/>
            </a:solidFill>
            <a:ln>
              <a:noFill/>
            </a:ln>
            <a:effectLst/>
          </c:spPr>
          <c:invertIfNegative val="0"/>
          <c:cat>
            <c:strRef>
              <c:f>cc!$D$3:$D$6</c:f>
              <c:strCache>
                <c:ptCount val="4"/>
                <c:pt idx="0">
                  <c:v>2014</c:v>
                </c:pt>
                <c:pt idx="1">
                  <c:v>2015</c:v>
                </c:pt>
                <c:pt idx="2">
                  <c:v>2016</c:v>
                </c:pt>
                <c:pt idx="3">
                  <c:v>2017</c:v>
                </c:pt>
              </c:strCache>
            </c:strRef>
          </c:cat>
          <c:val>
            <c:numRef>
              <c:f>cc!$E$3:$E$6</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76E1-4846-A252-6901A07E57C1}"/>
            </c:ext>
          </c:extLst>
        </c:ser>
        <c:dLbls>
          <c:showLegendKey val="0"/>
          <c:showVal val="0"/>
          <c:showCatName val="0"/>
          <c:showSerName val="0"/>
          <c:showPercent val="0"/>
          <c:showBubbleSize val="0"/>
        </c:dLbls>
        <c:gapWidth val="219"/>
        <c:axId val="1829494287"/>
        <c:axId val="1829496015"/>
      </c:barChart>
      <c:catAx>
        <c:axId val="182949428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9496015"/>
        <c:crosses val="autoZero"/>
        <c:auto val="1"/>
        <c:lblAlgn val="ctr"/>
        <c:lblOffset val="100"/>
        <c:noMultiLvlLbl val="0"/>
      </c:catAx>
      <c:valAx>
        <c:axId val="182949601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94942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rich>
          <a:bodyPr spcFirstLastPara="1" vertOverflow="ellipsis" horzOverflow="overflow" wrap="square" lIns="0" tIns="0" rIns="0" bIns="0" anchor="ctr" anchorCtr="1"/>
          <a:lstStyle/>
          <a:p>
            <a:pPr rtl="0">
              <a:defRPr b="1">
                <a:solidFill>
                  <a:schemeClr val="tx1"/>
                </a:solidFill>
              </a:defRPr>
            </a:pPr>
            <a:r>
              <a:rPr lang="en-GB" sz="1800" b="1" i="0" baseline="0">
                <a:solidFill>
                  <a:schemeClr val="tx1"/>
                </a:solidFill>
                <a:effectLst/>
              </a:rPr>
              <a:t>Sales By State</a:t>
            </a:r>
            <a:endParaRPr lang="en-IN" sz="1400" b="1">
              <a:solidFill>
                <a:schemeClr val="tx1"/>
              </a:solidFill>
              <a:effectLst/>
            </a:endParaRPr>
          </a:p>
        </cx:rich>
      </cx:tx>
    </cx:title>
    <cx:plotArea>
      <cx:plotAreaRegion>
        <cx:series layoutId="regionMap" uniqueId="{862C2933-EF70-3F4E-90CC-4B6CBA8FBC81}">
          <cx:dataId val="0"/>
          <cx:layoutPr>
            <cx:geography cultureLanguage="en-GB" cultureRegion="IN" attribution="Powered by Bing">
              <cx:geoCache provider="{E9337A44-BEBE-4D9F-B70C-5C5E7DAFC167}">
                <cx:binary>1H1pc+O4ku1fqajPQzdAAgQ4MX0jmqT2xWtt/YXhsl0kuIALwPXXT8qWqmzarns77In3pK5QW6SU
SuIwE5knE9D/3HT/fZPeXVcfuiyV6r9vuj8/RloX//3HH+omusuu1Ukmbqpc5T/0yU2e/ZH/+CFu
7v64ra5bIcM/TITJHzfRdaXvuo//+h+QFt7l6/zmWotcntd3VX9xp+pUq9+ce/HUh5u8lnr38RAk
/fnxkxT67vbDpb7Wd+rjhzuphe6v+uLuz49P3vnxwx9jec+++0MK6un6Fj5rOScUWZQhan/8kOYy
3B83HOcEYW4RjKhz/2CHL91eZ/DB/1ife22ub2+rO6U+7P//7ONPLuHZWaFy72E0vHyn9KfL+6v8
4+lo/+t/RgfgukdHHgEyHqR/dwpUz4T0hdKVuNH4z4/bvNLRB++6ylMhrw+D84DIk/f+U0ToCbUc
i1EL/Rz4x8Aw5wRzSjDDHN0/zMN3PwDzVK//+vAboJ6q+TJQ/0bcExEwKN7Hf3Pj/n+J5Zc7pT98
FlUopHhPKPmJTUzKODZfhJKjExtbzHIQfoDSegrlE7XejOTvpY2A/PL5KIH8P8CQnVCAD3GH/MTo
iTkCxg5jnBDz4Tx9iuFBozfD96qgEXKf/zpO5O6qLJf6MHhv96OEnCBGTfgPrOoJYuaJbZu2Y3Pr
wSrHiD1o8nbAXpEzxuvqKPG6uuuu1fuhZeETYluccLx3hfgpaBCOWJZlgqXtXSk/fPfDrHevzpsh
e1nKCLCrr0cJ2GVeQ7ziXye5fscpDqyMWDYmlLEXpzhA88S0EHGwTZ4i9lifNwP3W2Ej/C79o8Tv
6k5KCKHv7g7D+HYXadETTsCeEP8VSj72lNw+sYhlUoKch7ltFGr+VOnN+L0uaQTe1fYowXu4P/8P
kgXrxEGWQ8yD2xzNdRBh7gIX8Kr4wTwhy3tIHR/c5lO93gzjvxE3wvLSO0osvwh1k0sl5GEo326I
4EVtCEaoZe9zPufp7MedEwaTH6WO9TMIfQzjT5XejODrkkbgfVkcJXgXETAIHxYqvZa374gfPrFN
DgDxBytzIDp57EgZhiQCnKxN9mQKmOlj/B5r9WYIfytshOLFcaJ4BnOh6tPm+l3TdbJzlrbt7CdD
hEYxKGMn3OIcYtC9lY5i0MdavRnF3woboXh2nCnf9q79sLnrxE1+sIa3e1IL4lETOBVM7J+e8rEl
YmSfYASZH8yJh2/d82Y/tXkzdr8u7JmoEXLbzVF60d0FLu8qddcfxvDtyIH1YYAFJsF9BgjB5mPk
GMyRjFMg3Pc+dpRP/NLp2aA/JsufAPDA2D8jp38j6snHge9cHiV+3nUqfuTVu3pPi51ApgDuE++T
hZH3hAgU2E5mgmnuETzcOw/290unN+P3G1Ej/Lzj9Zzz66xQkajeMR8k1onNqY0di77oPHdhDGM2
sKEv54M7u/mp1ptR/L20EZDb+VEa4vauub69PhjC250olPMsahOgW/aJwjMjtE9sCvUlSh+8LJx/
HIg+6PMO0O0u65mYMWbHWWPY3n2vrlXyjqgRsCvwixbY1k+e5fHUB+Qnx2jHfO5D0xFjfdDo2YD/
84nv4dKeCRojNzlKaztN0usoz94ROWDQKBTJib13mOOUwYHqEUSbCB3oUUjsH9vbQaNnA/5PkXtV
0Ai509VRIrcRSuV1JQ6j9w6ekp9YNqMcQYfD/WMUbjrmCWHMsq1DTj9izg4avRm5VwWNkNucHiVy
h46JD/mPD16e1tn3d66wOwhwgkLfi+UHSNkRBmqGsz3xMvKcL2n3ZkT/I6EjdP3j5ELXeS2UuH7X
/hd04sBsh/i4butgoGcwN02+p19GCeBPXd4M4OuSRqit/zpKm9yIm0iE1+9LYHNGmAOtLg92OCJA
OQUCGzlQI3y5DnHQ6M3QvSpohNzmOInP3WSx+1cU7zkVmifMRBzIlT2zAkHK4/ATqg82tU1EzH2L
ywtT4V6pd8Dv5wU+kzWG8PIojW+Rt+8YgBITulwg/GTk5fYkx4IAFCEbo/35EXY7bZ4N9D8NPl8U
MkJrcaSu8lrI92RYKFTUbSgDWb+6ah+bmu2cmBjaKQDTB1sczXGbnTpvxutlKSPANseZ423Erk3i
fXtcdm0QDibWIf3GT/2jQ06wA0meZY76I37q8nbEDlf1TNIYtePsj1hdS/Wu7WT8hHACjAnU6u4f
Y8gg++PQ3w6t7z/zhsd5+YM+zwb7nzrGV8SMMFsd50Tm5WBpN1rc1Pr90vIdFcYoptaBgh4BxyBW
sbgJHdWjTO6RNm+G7XeyRth5V0cZhHzpc1jNEL4jbuYJGBK01eK9QY0SAKAvT4BzJgSikQeLO3z3
Q/Vnr9CboXtNzgi2L9+OErYVOKD6JukPY/cONBjAYkJvEbFHgEHGZnLwnsBtvhiJHFR5M2KvChpB
tjpOyDbXVf++zUYWP3F2mNFRmsbsE4ZgqQK0Az4gNmoyOmjyZsReFTRCbOMfpZFtrpW6volqdae1
ej9Lg0wNqt8WsCQvl+aguGojWItn8dFKuyf6vAN4j67umbQxgseZtPl36XV7/Z6VcairAiMJpe9D
vDi2PQrLF7hNLLzvABxFJweNng34P40oXxU0Qs4/zuxtkcJiyly8p9lBW5FJYIEC/dW09zjjBnIL
E74r8xzYr4PJPwQmB43ejNyrgkbILdZH6TV33Rrf8io5jN7bQxNwmDCXmQSW/TzkcDCfPUaOUWi6
RbBwGe/nuxG1ddDozci9KmiE3PY4I5TFLRTF3xE2Aqm1A90KhzavUWCJMTTyQSM7hJYjuuRekTej
9bKUEVSL4wxNZnc5rFG+fj+wLFgLSSCd5odldRB7PLYxbp0QQiBoQfvOk1FMuVfozaC9JmcE2+w4
45G/KjHk71ojJScQ50Ml9OD6RrDBch9Y4wqLDaBuc6C/HtNbe4XeDNtrckaw/fX3UU5pf1XJe9OS
BErYwCJbr7Aku6YTy8GUQl/K/WMURh40egfgHi7tmaAxchdHidw0zSvxnn2VJj+hu55J0xoF/hwQ
48wi5q7Ja/cYOci9Js/G+Z/G/a/JGeE1Pc7g8bS6C/P3bEeAZZEWh4TM2pNXI9SwiYCNhFWRFtDL
jx3jgyJvRusVMSOwTo/TuKCLK6+ub98xZNwxWg6HDO2whwag8jgKgT2ITihhHLrxnsJ1UOXNgL0q
aASZd5xNeBvYWeNdm7QI9NVBiQY7EBke3N5TxKBnhIC/tC3yFLK9Km9G7DU5I8A2R1qfuYalHTLU
7+oU2QkBjwfbEb2yVcO9U4R04NASO/KNX37q9GbwfiNqhN+X44z4TyPxjv4RlsYRCAqhCWFfzR4x
IRCEwJJUoLDMw9q4pza30+bNmL0oZITW6fwow8W/0uvv1++6LAAAgfzLhOX8L7pH2FiDE3CgJtq3
LUN88jgM2Sv0ZsxekzOC7a/jjBoX8vadW4+dk11/KoP1bfvH0zgEYIOUG5bxO/vlHqO5ba/Qm2F7
Tc4ItsVx9vp80tfR4XZ/O0u8W/EGVTXIl3918jyJRHZUCIOucdMe8cM7Pd4M1YtCRjh9Os4Y5GHn
x3ffMAqiENjpC5bf73dfG6dmsGEUtBwAufXyXPZYqzej91thIxS3/v+bue31LUx/7uvqX+vryf2G
sI92Mf392cP2p6OP7mehF83yYYJa3P75EVvAKz7a1nQn5Mn8NYfyqxAHI3/0kbtrpf/8aGAKRBg0
JVMT9pdiQHK1sAHn7rgNu4URG8p1mMOWYsCTffwgd/us/vnRNGEfMSigg+uFXmdY0gP3DSwJ253C
kD7CvgEcwUZjDMMZ/HMn3rM87YFZ+DkW+9cfZJ2d5UJqtbsY8OLFw/t2mhJo5YT9VR3oeLdhYyxC
OOhX3FxfQDy+e/t/gftPh5iG5iUqYmOe9mk9N9K8d2OJN4lIjC+pHKRbtHKFdU0+8QFFrulU/TLJ
CmfW4OGzUgb200C2EyIQ9tFAuqVGma+T0lghVOeuHeJq1jgq8DqNs0mh9aKtrcyVJQ0vWm7ItZWo
K1HwKdJizog2ln0SBUsUpK1v2NjTjlFMmBnoSY1DYx40SE3CVs173Nl/cyeK3BQz5qVO0bmct9Zc
aFS4vWzZ3JKBnDiNGs6GrpIusnPt51GXTBNen5dhE3sD0ua0btPE1SrmG12Hk0HZn0oZ+aajLsu8
mxM7KCaDoekqTOikq8P5EFvD3AmZciVzi87KV5jE6RTupcpDIggnQcUSP2ANciPSklPVtDeqKlyj
L8isiot6lhVtPWsN+7um/RcuSbVtQ3Zukqo4bXTF3bTPJ22ZZOc91emCK0bdPHaIm2tBL9oi9knJ
9BfFgx9lUTeunTjZtLNsw0UkLSaitr0yw37SJmpuOnU/QVjJeReLady09ZaScJN1QbOIWenj1CbL
PO9+5HmbnLa18dUQ6Ezl5nCR0a736kSFl1JUU83szotKUmyaKsSuWaRkEUv0o4VrXIkI3cTasbcV
SyM/6OLCD5HW83IYrsqOhV6hIzkrclaeZWEivEc298KdbEM9bXwj2zZke7soFNZU7XY8eXwjZwMh
sREo+1KWsZegoJ5Tq6aTqEv7SUCbYEFxoSfwvVGWxn8jKn1aZLnLUxIvaWSq08bJC9/IMfPtNp+1
SYPPmeyor4bGOivd3HbCK5wXzB16Hi5Z0ZyLBDWzIYr7SdrVUxNLMWtrvE1xUiwKQj3H0Nmy6zsv
bEs249WQu7hkwreMYlg3TovByibIUGqbZ2oW9UY3sdNaeLZOb1iRXLNmUF+UFjNnYJ+btKYXUYEn
zdD+bWYy9BsFt6oT2l6trPw0xv2FIlx7Vp33Pgtb86pK89KVFipdW2fO5e8H3ETgBZ+OOHTu75zQ
bkM96HUkUPt8POIFcJJhgAp5ycqk9qNes6WO+knbRNbGCjPPCegXGUbhabrukqJZxb1x1hXN3xoZ
hp+IovPL3grdoq5uaC0rl6WNnFs4q9a9qE03MTcCi3gaczN2091TWIbCw2E/TFTR4mXctdSrgtoz
6tg6w3G+qCPFl6L7HkqSLNOi+aISg8/jVJyVUYJcJFjkDzz7XBmB24ad+GQWOV7BKMm1YVozXods
mVatZ4Vld0Z58DkknTmrSimWdoFbL5Ft4zExYHdgxbcWqXWaFnKW1YMxI3ytikH7Pbj4Sel0sdfw
4ptAip/ZLVnCDq3ZHA3WrbTrdVuZeM7AufWWErOswaVXyjj/3IftmgSWTzPEJpoY2res3K15V0yj
uGCeFaPII2HurPo+8+oWJb6IcstNs4gsYxMvYB7apmgQLu6p41uaziKzXWSCebjJ7WlVNIGrYucr
o/VNPoh1ElnBuiCfMpWLS0qaRaIV8lIVh15oJbMojy40N7g34Mb0jDZ2JqgO0Txz6llMpK+0rNYS
qcqPU2PbREq4STzQVWHjT7YcTmvSllOkks7vu9J0UyXaqRPxZC6EKl0nYhnczf0KDZXpmaLmflGU
8zJNyLYOfVb17cqIOMwkDZj00BT9qhTItQozXzK78Hkb1gti5F7g8NZrUtRNS2bwpbQS4Ya4qN2B
EnrJeT0vmrpf9n24aRqazcDQb7WdmG5lNoZbm47wAp7cyEipeZZW5lIgP9UabeC+8jhNfNMcknVJ
Kz+KUbGqwZmYxSA3bdvLaY/xNCjDcFqqITnt+nMryshZUAvpyYDOOkGHSd3TYgY7Kxeb+ycmC7co
63LZw5W5oUyKucyodB2qNyQNen9o+d+WKcIpqqtkigt7DkaQzGuZ+U5P1cwIJHFla3bzGDZM9Jo4
TJaWol5rhtaMDET5/cBgekrCddTC7Gjy4kzb6qauohZYjZ+b6r/gd7H11PFCcgh7wcGSK8uCIBci
WQf4msduwAybIAgbZlzEaUXdNsK2a8rScR0WO35Dh8XgkOo8Kfmy71ruV6x2vKH2IoOJBRiLmqDE
6VedGKg7SDCvTDafw0oVHobpfdGE3e0QInopsmUQgbOou7WigZvScsmlYc+MqqCTrCj00tC1l0WW
3pa8+No5JPHLoasXLYU72Qh74bW6N9dOmIqJzWbRKdKMTcyw8gByvM5FHbu5UnqSmdiYEEve2YFV
r6Kw5m5kYu3mRdCsBsi9vMqUvRfKdRl15TSv0s4lUQDyOxFPKDJ9GXiOGXzvMiucZ4hkq0oRv867
dA7LbpYoZeambMD3t0YjPFg+1a8L+HqXasOc9GBYa6vAjqdRINy41inMPSmZaYNlft3pbKqtJHYt
adBV2aPPTRb93RTiu22EzsxsQs9BdrjKcOUWTYgnNe3pSrHWi7Q9TKVT8gkj1PQcIdtlpQYvLuLC
HcCAV7Zjmm7YWM1UBLp1BdZk00qrcHmfoUnm9BCX0SRciRDg1V3c+naXxuAAkpmqAFFTtHPlFMlG
d7bpw28JSC8P22TNw+Q2Z9ielf2FMJxoShg1PGQZ6sKMUb1OS/vKkl5A8myNJZ/lZZGt64GFZ/dP
866pf/z+rt3VUh7NXbub1oLgmSEOu2NDcYxBT8Hjm7YtsTLCoQouVNA5vtOEziqwC2c1aFPNoXTz
uaiyuWEM3UVDb+LB6TeETrFh5p4lhvIaBdbMkGkyMVAKUbDZKV+YuTmNErNbZ22iXWO4MHoVLztt
G7Ok4ucGTftvXCrtQUNRdFFkTHrCQWJGdOOKUmUToDwbr6CV4zm8anwis25T5uDLLFYN00F06doM
a8fN7DaYgRrfbdHilabJMOnUMNHK2jTduQwYX3eBrTxb1sw1NEEXNEgrCKIBNLtCn50o8Ac24Hlr
DdqDSNBe03aiwXLO4qzL/DxI2YxR5ZeiNqa/H3iyyyd+5Rv3A092uQ1sVIAsdr9f+eOBl0OiKhyF
7CK1Bz3pYtxtywK851dSD8GZ7JxhhkgU+jmn01Zr1zGiVa5EvS5gwYXXEyO+yPKtjKgxKXXaT3uR
2H6dFJ9RgOiqKUPDq0jjbA1duDCvWG7OMd3KChmuiNIVhshgEeRh6nFwGZ6ZKzbPzRRyAtoUq7S3
kiso0J2mCf9WyShfDk0UedIM5NpOuMthOr/UYaD8AaXhFKLkhUFUAPum/dalOuiFQYLeaYxNk0FT
4G5zgMeD1GaVqAbS0guIEWHGjBPzVOBzNaB6WUUNmsF3frXNOPHspquXqB46SFfixisbTBZZA67O
cKicJarWEPt2rdcHGYS1pAz9ghXlRCYO9nWMV3boDBvkyNq1gqwCvy3tBS9Es0y02LAy/pLXiMxz
tY6yZo1YkU9VEeFFa3Lp8rCeajtzZo5i3/soo3PwisMVc5RbdZazKCy0GrgS66bJfFzw3q1QPEwL
iBh9k2edj3ncb1MCTi4RDVoZQk0N1EOG4+RkWWrJ1xnKhauCtl70sm9dnmzjUERfIeWmcym+NEZd
rUVNpn2dRBtmW6Ff9xG5QrgvPCsZ7FWmCsuFQAIcyTIMRePFIoP8ykwaN2radmZ2U2Ig7ZUKG55T
xNzVJf1qt2CWLeQ6k66V1K14RFySq3DeZjb2Y2njVb4wMUrd0LGNuQFB0xkmrZgYTlX5hk6zTVv1
nhlFwle5DTswpPWFGNDU0AFzS13a2yEPmB8LFK0dKr7WlgK3oTrPypPvZtfpa56YntB8cEsa8HkG
MWELofhZ0Fi3jfL6LpOu7oPUlxmhLq4rMrufgUgkzzg4qHWOyq0ojNO0xfy0Ko1qyqM0nxDTH2Sq
toS2ixIZ9jJ3sJezHC/T0MupIVwzZsayiOwFklX42Uoy6tq96M9FGS0rO4pd0aMvmeb4U9s5iySt
lC87o4es08Bebwo1aRqpptrgchVzdqaLT5mZxadlCVmOqaOpSZ3Okwo8T5jNhNlYK9VJNyubetUS
4XhJ2t4xXDMf5XY4LUSF3N7MkitLLCNhROuSh/m0UKlw71/yUM1YFt9YeZYv+g6iODApSHtNBfG3
U8I9A8NOUnMN0VLqdq2+tKw+m0Z9G7hMh47bdyHawOBy9/dWDM5sbMUOFLEQ7OIBWxnvCJtRRsol
zmqVNOUFtSE46DIn9gtas6UCRmULk9LFYIPrp5UkpywxLs0ooK5ZqmKStl0564My8nBsQ0QB2V1n
0WplxaSeiODMyOQ5MWN5RYVrm3o4R2YczYXVO0A2ROYnhyviCWgYcXmD5Cw3iysdczpDCubtez9r
VTpzRaraRRT0gERYt6c8CW4b3lyg1HKuwlBOc4B52yRB7Jo4rqYBECgezJl8Qou88MyGdzOIcJEP
7EztQuKcTlWrEp8ZdjAPcBF5XWQP4MAD7aYtm1ZGz1fGwPk2KPNwXmdl5hZ2KeGLQ3lKa2tl9CKA
1MkZXCrD+hsrhkUcJ8OVjctmkoYompSdST1ZnDdSUyBk8uiTNZTlPBHwvanRxVdZcGk7u3ejwdh0
AU8XDlHpohaO6ZYBeDfEwvMGZ2gTOGjwM2St48AWbssrYD6o9UXZOPWi3kzWdglxfhORzA97FE+c
mt1keSgvwhrZHlS0wxWzjNQt8rl0rHaFd+FMGJMemBuH+UXTlS6FkOlC48HTwCHMlNNpV1CYuYSs
F1YCCV2HB4jmhVFO07SZSQj23IxlwdYsc8c1kE29CMV6xqMqc7U25FZ1CfAarfFZNHkzkUGBZlWP
wcfZNaQZEHTkuUlX0rxCKCpXNG+oGwT14AV5TCe1HfnCikp3yFrbbWonnAZS8Mxt7QpunbLUE17U
yTx1QulGYfwlisPMLTtk+WmtHFeGmLt56kAOq4J1E9v9OYyDT1Vy09IUX+a2TmY0t8KlKKQ6tdPU
ZbmOPd2W2Q0mpzDjBtdGrno/0GCRIW7TRZILCwjFYBWQLNkKLpawr1L6KcX0OxA2eFPuXunSWTnh
cFGWqbVMgcy8SqVOJiEswZza4nOmDPNUIWWdBZHFvKJK0ilXSLoByjhA6CQX3GSdm+SQfpPkR1C1
3+2S2+fxZ9MywmWk2mHazXVs5efCuBU64p6uKr6KUhq6IZPWrG8o9zHK+ScypNkMWMRyYsRpPkta
yLtgGvhsqMz2Iw1zZRJath9I5FsRzL+dynrXHDJxlfZm4elOxouQyk9FmNezGkm0LNBVY1UQ8uSW
+MabbF5WGz2E+XoIKZ/qXN9iK+arPjOrKdO9dodETEMciS0Cnvy8DfWCGo09DYkhwb0W/eckgNsO
gqMo0sPXsuvh5kka6WcUS68HL76Gn4dL5kR+K7qMecRmbG7GdN2QIj9jXT64RtOlZwWpLmvNw2nq
lMY0p066GeqycZ0A6MlGdBCTGapfhnX8RQqTTjjEUF7NnWyWyRbB3dJELjVx9DXDrPTatmFnMS2A
c6hugacwt1FYOH4nROLKJBqmDkvtGWmI8rTAUxFqfjWXEBtdQLSyMOSA15xEn+JAG5MinKexruZl
38ZAg9FsZRc9hIGQP7m1QYJ5ZnA1xVVY+VaMmwtcTDNE8wnSKvJTGYnBzargrKNAnJJGpossbLRf
EytYkiSrYKBE6DLcChe2xjfB67SNr8v2MszTdGPyvptZTb/MsrR078Pmnl7rtKgWkLxfDkGfeH3v
xDNp9OZWCD91+llRxzdp3KZTlHK0NkvkDkbD/ZYFkZfnygvtPlgbbTls2yYJXacoLbchBIJZWNg/
H7D1jUk2x0p9Y3gw5yjru4WDIUhIdGx7iWDtFsfl3wOQxRNkZchteHsBNQQHBs05A2OpljGq221a
dAq4JutHWobDJOlw/4X08jSsItMlRQk+jSTVRVLZU8f5jB0lv3Lgzn2dUuR2sIxwbkPs/jBT7ms5
ew7hoSpxkxd9JcJo/xOBP1/+6yrP4N/9T9j9Orj7hcFfr2C3o4efJvztu6C5freWSY3ftNPmpyxQ
Zq/drprz5MWz0tIrxaOHXzp85eR/WFmCbWoexRTPCkvQ0PBo5837wtL9Jw51JRMq+MzksIc70LCw
Ig/414fSElSOoO4Iv7PmwC9COcDOQPloX1mChZcWgfZdwqDUAz1tu9LWvrJE4RRFDpy1dmsgoFr1
TypLsMTlSfiz0webUPuCHV6gyQry7R19/KiyxFnTZxmkD3eD0j+qrgcuaqBi29Rp6jsVHq5FbLsJ
1vFtKYHutSNsnVexihdQymlmeZVD/NB252HUwMxWZ90Eepbzy6pq1HktTBfm9uLy/imsNfXqNAOy
M+yLy7AsyKam/IwxHIPDbRztKmDqlw9vNni/rEmn3GG4zwLTYmqJJtwMhRuoNN/8egKKP9/wSEed
2wNt4SmYxvxfp+//un/P/V8NUGDrQD0IuT8MaePnimX1lIRG66uoxF9Thre0rOo7nHSrHtf1t77q
pN90FHjbMEmXCRjvLKRaXBLUQPTPzGbCBmm7EuXVJjODckN0UMyDPPj069D98funX8dKnk5USZ3l
/XFD2Grd1ueGlduBl5ZFt5K7J5WE3er+Jdxp6dypsmfHgXks3TYvwNndv/v+6eF13iVw7l6Q4O2i
Stt6Du0JcAy4jN2npOwWEuowkIOpxgXzVudhG4Ye6Y3Iy1JgxoymprkbJU22SvrQfv5nILJsRQoD
IjnPYsmkkrzd2Dtu5P6voc2T3uVKxavd2fsTGuLLmaQa6omxEblVUpXfxBCYftA04ZI4If9aJJB+
OMU3JyjCWZdjjzl1t406mKvbHrh9jCEVkRVRKx7X5DMG4oe1RfmtM205ZzBbT+/f1gp0nufEumCx
3T76OBQWiWdYYTQrWE2ZLw0slpyXZw8vAwEUtx0YpZsFdjOzJYKJi/BTIKsCMJCigTuiNPwSyren
DOfOKd09AQu7impMVr+O15EMlswMz+8P3T/Vw+CckjRpfJG1exkRBE9uHnbZVMm4Xde7pwbRZj1k
TToxOri/Rifu3/LrmBLZ4FqRyicFi9lKWSSaYVV+uX9VD0QD2bg7MX4dGSmcgp+MZas0zZgrYY4F
CuLwTlllZuTTxtx/8v4M/BTsBAj1xG3gd10v7p9QqmcVM9g2k7W+qAusV7Df+3kJKdVtg9W2R1F2
bRUCu2nhhJ96lVm+yJl5ahbRMLM7nK2CuC1WTIQdBKhOvQpRYbSfIl0H1SQwM2Mb7eJFo+wxsI29
OHt4gihpLVO8fHRod9LgJfWACHUmv06IxhFnt5C7R/vP7t6YxSqYxDIlXmzmEElrIF9j7Fw1cEEX
90/EBJwhLieTX8dEMKyd2LA2GbC9FxVJ6zXixsOHgv8l7Lu25NShbb+IMciIV6icO9hu+0XDUUIi
gxDw9Xei2veU3Wef7RcNFIDqLkrSmmGRCbaPMoT/U+X6p1jN5UkWW1PJxJwN9/b7IZ86/zTFNVmz
1vunRy+nCdfi2PlwOq4nYHVJ29n8QiaGfUPjn4XCvKfyhl9ABvFLwBAuYbr1WVJO0t/exwGt+6e/
6OwfXuEcpoH3WwM3dm0+PUcAQgA93gvt1lvWTVHaNNK5t80RZkdJ21O1NI2sKE99JN8eJ/W8DdJ3
F6X3C1RsuDbM8fA1LoBH3q9n21VnOqN2b5Kq2wgdDamp5uC+bzFghMfYR3swAa8oLGtIPfymD8Vc
ZsnsD/SshRunfAyK76RaWVY+f7P7sFlZqpBnMuUYEPyzKvx9QCBWVY1g4rf9wL+RL/b7RRb4gock
ahDDhgHeXvZ+ka0QrlZ9Nwc/QSypXY//+Gn0WucElAURQYRYadsU/QcLaJVKCr+W6x72vW29/M8V
scDLucGVKXxRzhBUe3sCsdQunaaNM9Ae0Vjyw6yz4OwUYl/4rST7Uohv+Rzw1LLbbT2zr9LFE5oP
zfhUgxMzNVPoYZ+Hqni9V+rsZPM5u/VcW69BH+QJxInqZDrrgum0LNt2b6p2UyZdiCg4EqS85nlg
Hbx5wtY/t8WnOW9ujBfih2Nnb1Iq50MVZt6mzGQEPg64IR/CtNbCvmXCj7ZtDvCIdoNz9ou5XofU
Lj84ZV0nHOH0dsoztRLKlQdXlz1wwcF/thQK5P8cQK1GFLiSWKpDfilmdjI1M4x0ebPKa9x66iL/
+T5srxyENNz1ilsFIGY7hsLaxn0WfYAI6Bq2bPhGmQT378YQpTTtfEQgTldARKtv9KKBfa2dootW
c15j+9PLEMrI/4KXQcm925khURh8d2B58P4D2JeddzuzSLhjUXUt+6GRY2WVD618BlM0P3lsLYU7
SODI8ZjMfXMLwfxsJgpSzBNj8WrXRX+KSsXAnovx6DU5noDZp0fMJ9ZxSVuc0AJqoKYaKKCe/99h
jkybGWeq79oe577r+LfBjzbsMN1kGKN9nrnlus784Fz70to7IO+3cvCHW2E1JOW+5b9NkXoBUOP/
ajVEB53HvisOlqxMmBecNJfeIYg676Bbe0FEljrHFqFIoqX1fmhawx4MrMuz0334MtC0x64GxJCp
/KSB2u0a1+72NQXcHAsvXxXSi99I1V8np6I/M6vcOkNT74s4LFIn1vYld4HgaAF0txsKVPtidhNz
OObNVdShPJhxpmmiYbUOCoFlTkYFlobg29jI+NR7+K3NVcHXXTV4ayps+cQkCrvubbRhV9D6lXzy
Bks+IZwutggdGzAmaDPjfKuxdgUZ+sRUTaFJYx2UmN4eTf44FOdo9vYe/uUrt9XuDncROqml90G2
dVqMIdD3pfC9Rq9pDjqyXNb9R4c5Mm2gd9p/7wb97Sajy63Vu/N6l3VtEnbe1znX7QnanJ9+PjqX
kajgY5THkC+w7NWZmX7hEFIVIrCea9uqTnXssdTpufMtjPwdZcT9FM1FsOEDy/eacfsFi8t3M8CV
+c86CLoXQPTN3p98e1NbnvWpVWTrQ4DyLaZMpHiVnb6CHKpPWH3mlenItyD1t2x2i7TEG0XTis7s
LKeSn6cQlNMKeqO97lx2wdaYvzS0v2UVt8+NH/IXp7LinYgGDmIYnaYYrPY2tY59NrXHiMbLcPpy
1v9cw4wAj0Pv1+gF8xPtFgAxaAMhH0BecrgfisohB8sjaP3tcLzNerK2kfKAtgbK+kgHPq8QxgU7
jxPrI3QAJbaqWA1Mb9iOKysi1guXpfWsC7UNllFDOTfbv01bf85aEEgu4eTiKIYVC+9lWeD23+JJ
yuWYWTIvf0o3Hm6VO9SJFrT7Vkt+HGQ78URenKxoeTKw4ST6yP1AFJikXlgnnpO5SDNvtFe0zquN
Wd2IBJrYTTw/ZENZxRvR62kzRzKHmA5qxv/++Iua8zfi049svPCQBEj2FyE9nIfXjP758S0IF6Mq
j7zvzAPTDnKcJHUmh50sSJ3c63HG+a1r/C4ZRV/t7o0EaobzOLdrQH+gIDn3+G2253A1TZhpzSm9
dGjaVrOf4pcIqsUvhlXZuhOEZqG4mjZThHkcbrsM0kjTESy9Ueuy7UCAWum/bE4W/OHPvxhAQoDX
s4R4HSCWGfLuL57yoonncKQ/IBw6N3FZfRynEoE68d46r1b7UjOyCj3PfxM2YvRhaBBCASJ4bapi
P9Paf/OIl+2yyiNrU6Wq+pF7XXvziGU9RQF7uZ9dl9HG7znfmms3cfXU2Wc/U4dSf8nGuTswvF3o
aOM/Uifm8F7vo+5ojmQAwcEGwGl37CtlraupHIDGVmK48lilXcBD6DBAOFBf7SUJhjYZB0mOWR5F
90KMnW5BqKCuBWlWc+06yVBYU2rWex+C0KzvyZvv8G4zuhXAu6puXzBr/DADWsxnSWRb4ITmPAJB
DdlPN8bd5zwgKVgxiTReHJrVEZN6AI3ChxkqyE0JdnNtD+HvVX8KWSI866WIIPEUTsbP5sgUvEaA
TSCI2rzryGZW/IXFXl55/P7rR5Tv2VhrvQhvIF/6f/u9Oh5ok3gUIQhL0oaXAAIXNoTteSzsa5dl
07MX9yii2F/xzOWbYKmajtzq18INp/sw1mm65yxXSajzJHbsfQ5Vg0uehCXpk2x5fLRV8XGoCH3y
Z02fJqcGDcHAbA55FYnULrWXylBkW3OGGTgz9gmrU3A0Z5j2MImXq5qGkvnEXNXUzBnmqoXD3fRx
FT61XiqCBiKO5caZrA4N6zae1wQHR/bST++HS90cmUITHhx0iIgHtBMOlZhXdusFOyVl+Re9hfOn
0GV5WQSkWZh2kD3Dhd3xfYCggi6upN8WP4pwdg59JcJju4IKayagcnmu9m05RRSRnbCg04YyBPBc
85IhBUCCi6b/PQlCnP77M2E+jQ9Nw5JYbEkx/H4SHEHkukPE+Y9YMp5YkWr3yqp+DoSLNfR9/Wr2
Y5mEoox3ZCS/PEsiIWs/npSO533lk21jRzItBojAQ8sdD9TiCmF1Fm0c3kD6OhO5VwN/86BKvnQz
v8gOiFvoDhmCaTffKo9R8GBiTrqC9Z+sKqNQMYvXTDUv/TTHa1brYgWwKdi2tvcpy0F4C5+0Bz/E
lxk5dX0UKlb4dymxUk1orx027Iuic1Me2EM6QemeCjsKrqbahiFAOB1BNj7rM+R7STGWauVo/QsB
Ad8GWf/ZLWd1tOvquQJSf3CZc9CZ9SK8TnyUNs5AErZvRSV54k3KPoZ55e/gpa03lZWLbUDd9ijY
uo3F/KTUr2Dyr0M7FNu+zdeTVurUUqlOLnTYqaPjYFdBv9g3qj9jcm5WITioVJJOJtIm2WbonJvi
I1QAYAX1upvmX//9/Tt/hqvm+zfPI9yAvhvByPTnnFA5TEYQ/Zc/ysgeb0Mb11tKqa/T3o9eOqjs
9mUdENBleDrrpuJPARF/WYgN7f5QIOEzIFoGuo3fAyDuAGn+//wMjhV1o0+m+YdT5d8RaPUQsIV5
MiEAXQjbbFs0VRq6EnDrZGMjN7A9hxJxzbs6TAE3kk0WuN9cCPbOY10H28CdrGM+k62YwPmB5nJP
s8ZM9Zd/nbdI0v743EvaeweQH8xC4Meid1GbI2kxBoxHP7IWD58tg6+x0sA0HWeE4JA1+zIK1/U4
9x8Dvu5JuWck975UZNxXopTJGOCxGNxaXyzsnJg1xIcumvJEkL5aTbWVQvnpAywlzmvWOPZ64tWu
L6GE7Tt2dMiwiqnILmFXrBrdhfuRzd2qRra5rSZAkHSfOxtV6DqBZD5eQZryiQJX3EQ6d1JeYV1s
wrzEJpT2KYcQ5xSFE7hkVrobqOzKo6pElzRi+lb6DU94rapUWpNaT2yMQD0SvoY6cFh1YmjWmk4x
dnDehldB++RpSBlInkfrEQzwhsIGcGB9rFZBwPTOx2p5rlqvQdzD+pTWbQM91dcoAunbfLMgawfD
7ASAdyB9dAhkCk2uF9Ahm9aupq9V68d76FJ+qY0MYnr2ojrbjtN+6ES9q7teJf7CwVcFdQ6k3UNd
RL7bXg5Nsjh57UAvyN7O9+HMvMRnw22YoM0SHvf3HfTnax1Axo39U/kSzwKC3UH9DNrOKpJhEYiD
B3FvdbfR9Cq9vhWJPR75gU6n2K3ljjfwD0yDDy4zHMo0aPJ0mr355kVWsB6aIVppO+YAUQAlPmXl
W+m7SfURW8XiqHk2rKfSWTH9i9ht8dJVfrjzQfSlfZ+vsP++NXUZvIaFTZNq7ru/LAMGYHj/KCMT
l4uXOUDwiuxpf/4ElU2hNLUjis1PxveNGspERla8kfnUb4DpqE2rhuGC9Xm4+IAfk1awY5ULEO1t
vBn94WUo5K3p4um1wJfy37+0/z1BLC93CUCELW9Twhs8300QnqvnWY5a/tSZuorSc17wFlC1awOo
4inm7dWk2hwYlp/vADSljjt5yQhDStoHkZVYHjY6XedUXxCLyiSQkXdomRheIv0aV+TbBI7qlWnb
/wussyTneT8/kAUBjJFVNYar7J0dI3SyrujmKP9pMb1C5AtrVRV96HOBhasS4yYc3THhFq32QEFk
orsxfMkqEP55fCgBL+6Fq+GCsb2z1Y3dtS33wMPkulr4GcdmQYIMDs9Rr7uz59R7UcC54BBmJcSv
+lQ4ND60eoY8n3bbilvfJxXYnz1JxhWY+rMoaLstgli+FkO7NbNPr8ZP//3Nef9rsxMhET6YSISI
8LP9rxBxLpQewEmJn6Rwu3UsQ4b1hM6fSUeevKyWR1AB4Xpg+udkgfJT4wEa3QCYRLtuHB0cLc3P
iBHbU1DwessD5y3K+3EJN/aEHgdg0x+xg/ZWU8OdlZ6gXGy6fADR04KgE6y5zCX9omyFSY0W8TEA
xUARXx9bZf0turobmv78EUF1jyUU72KHmtZ5v79udRF0hCFtfR5AhKVqW18QAwG4cwYW7TNseq5F
JlcV68tzPLMXREi/gAFAMmC7wSYHDXY2RRULd01ggku6AIruwF0LpeQTpiq6r0n3WRI5nqzokJG+
WGdWe5FAB9dV1JOVhR3WQgDf/IZsMzxbu9hnKmlzy7+N4J8vsvycRXssbPlxHOddH3wdIZZKgprs
gtL2PjShWlMKUbX0naOOhExEP9jfAiyrUuXpWBawjUVYS/LRA1gjeKp4HCUdg4Oib2zvOD8HCxfi
w/dWRUUPgZ+sr1Y5gEyApOsGAK9Je0wUSZUV+GALoGFNAG2FLq80FNXFHV/7fs52iDIY/CKhTtui
rDeBGPK0LyM3nb0P2KBEz2Wnf6pQHeOmrVYhZmsOsyGyMslrjk1dMjdwbwmHB4nhW+EDdDZBU16w
g4yPJKyyI8vsCjocACkOiJfDRKZf4+JzmjETH2jEhxfqlj+5appjB1MazBB8PNXq1tFGneAUwSSD
qXATYJsC3moDE+SMxZsHUKYH5OSAf076qjmOiE4HeBE/hj4wtTzzVqNLxrSAnHBfls6xAyt09odf
HbDca47dQ9ITsp+aQm992sqPECweaFsMh2r6RnKLATGbms3Icnvd4n3IiZiYv/V6Yh+DpfDsMKn8
qj4xWn+TY/Ozhbh/51QBVH7Sf/bh19hFYBp1blVXN+uPhlApVXv2Ie/0IS+66TpubzrI0s4pnkG5
Vb8ihrUwvFRSRJ9KZw6TqYM8tLTdy4g0PC+Tw7cTqeVNI+KBkHvqd5iWitTVXK9KwkkSVP6wCzMY
YTJhYzGui3gtsJQfBzjUzkzZ/XYmcXdjVWP/ZX/5TveA/WUEry+UFA6Epg7C0Xfz8FDQCU+dr36G
UV6kkk/Y9gCFhuxfYQ7FluEKIhgPZLdxa+wiEgFV3Sl02IoPXrcNs/l7AdPQNpdFl4jA4ZsvTqQj
yJEE9LYiTgOOfTzWvxMd3fwYFl6KKY6dbQcAWFjqp5pQOHA8CJ+ZniBaY6DdSKGnk919AXy28wTP
nj05VODjS3WGCD3YAAD8BU0wgUjI2+ZaePtgrMbEHXv5ueiGfOXjhxFViq/NvXSRBZuRd+7W9zPo
BVlWHTXZIuwe5LqEF+RFwY0Gy9ZrEXC6H8tRrO2SsJTP5c+RdM06HId+y+igErk8wrSFMEQM0zkL
g1s/1+3qv1cGx2wpHrMl4DdoWgiytHp4UQrxoJv5c8vhZnBr1Ni4/8jrrk0zPJzXos2fY5Ll8HIy
eTXFMDnyKjJPpFVN6o1pM2PNUdtH3lo7MUxKyxmPjrHRPXSG09u79mls5aXWL++a5XJ3l4lTX038
+LiMGdZZAoLI3LPudzdt98LDPxeKfut+90dHB3Hczu0xLzzazFHZMXnGWvvbCY+bWU69hUTZOpqh
pj3z4VflpM0h4GsGcH4cRS/jPLnX3x+aARSv2M6T94e/nca9qsGz8P5iS723amsV1la8Uu0YnUOI
487mKMKP2VfjORDqJRvZi8dacmoqmAaJVtUm4P00JG7Fycn0hNAfnUx1gjBl0+usgRGRyMU9oj90
rvNpjjv2DOnJeImqyE4ia7Y/50XcwRcpHQgtSfla5+7RtINFF/CekBrbu8z57IbPkzu0byHkKfva
aS0onHH2v1zVKZv5Lw+uu7ya4rdt3fLg4v3WLoxKgQsoFbDenw+uqCpHIqYsfkDtgG84pOOcKOWS
s9QwZGPGPppaJVxur7hb5GtIrfrUNP7Wo8VupHlzNk39ZCOwQ57HGNyTr1ePwePM4vuYrpbFaRIU
Ckeqtjb2wokr1TZzxv7iwKD4BEcriA/Y7uOojJ9MU9mX3cEP4E7zS0Ke3KWo57DdFMIqYGhC1YyT
PVGpHYZqa9p0Dr8agPg9aUuIl5edmDl6FKYt5LzcAKlkiemI3CZv74f/dt5v3YHU0w6+s8OcUf/9
9f/P2z3u3nRAhqEv/behcQ/bc47/0XG2R+tURaV1MkewuH4cZGBt37WPy7BHm9eC+oLhZeEkICB7
nP9unPZZnbY6DFbvOqqqoUNiLohtkVoRfFpISv+n0VwxhDZmF0NAw1XgH6nU/hHaFHGc4yPrZAvj
TY9200lGmbVJ4WXBfdzjDMhunii1p+2j6XGauSb3txl9gazLhuevVPC29/pj7wafvUXzJsdw1UNg
8DXEVJ9CPdBsKSRLN+wtsLUgzRcykXmVTy2oRdVEJ95FCMx9Gn6OodAwfH+Yc+RQ4Hb+Mrpa7uBQ
6nel4CudN/Tq0nlXk6iGFLtj1zrvPxe0aj7CHFufoFueILZCVWU82hcSjuP7WOCC21bNYi2XXt3u
rehUZFWT8lLpmzeKdj/Z4byt4Y550RW0bGWURz/s+LMg0NLmjQMtopXNz6SZITYXBNtM6S3Atpqf
az+KAGe21s60BQJ5KKaM3E8wTVD5qU3JG7ViTMzP5kqUeU9xXfGzGTGMFf5AaFvWjDY6DWMBedi0
aJvvM94YjEMSUcg/JqcBh4+Z0hSm9zEzPjok1hbosrPDo0mbizwm1MedHm1mtPM/l6c7+MAW+JrN
M+DsPpZlYuDte33pmRyYrZlDz4+mBwru/AsobsY9MPJ3l3uci39B/s/dfEfzv2Dm7xzNC1WHABLv
J0EISQIIbN/t4Lw27wCoyu6737K9G2b1Ka8pcoQ04ufYxvBxBXDpnO6HLP7U14iOMFPa35kFxAiz
+EeHe/aaAgk7dnHUncHz+KuirWCKlQ0/RmrxSHfhcJ5hlAPM4m6QPIO8lU5Z7gaAJusx4vFb76uv
NTJa3HL4FZ9YzD5D3fb03xujRQr85/ICZgBYR4TkLw7wjvf8gBNL4o6uXX4PxeinrRjDZyopLAY8
vJna4v+GzwcwXm5NTZkWYfWEHWt9Nr0wkrSH3IV3kMaRv5ENQjRJZ3ocp4YezVHtaaAKM/QYSzuE
v2GbmENTBFO3CufJPmgWUGjzQnporKE99rK3t0PV90jVN2LJBRn/SnjDUhXXfqJgzkx5RyzcF1r9
EwtRQFBkHc2RaZthkdqriG4fTY9hZqySA+sS02i1y7WybLjAKN58wCYs2EQkKzezaKyPPfzPKZyK
3cFU8WaUTxYclldTg9+7WVDXGD6Zm2rmJ+zHxO6/vybnXVSxPJMxHkhsDxBX+K7zXrNDLcce6zaw
vmUWcgmo0vriIV3Gkylg8cyhUxQ3fMwY6oYM9qbMLndqCsunLBDlU6tYcZUBwEaroSztKQtvGUmH
bADOqdTXQFv0aq7lLFcl8JnNNlLSPO4RZPhOEVqdzPVMu5W1H5hTItGPC/Khhh1UNjQ+KhrAHyn6
eZPT0H3ORcHTTA/6q+4dpFeo/F8k19syD8lXV4dxwoKYvUxi7jeDU9KjLaN+PcB9g5ijujxUkf7c
4KN6jvxdKdmGz3EceCejlJzgYz3nTvOvJ2Wqt/M0wwnA/jyoX6HAtMioEIZWwE1yuL7qSf5+h8Bq
blmgdQoion8uikadYcu9IOlL/2ya8KOY1g335NpUHSSQ2UBNwMYKiU2iEJk82p/I7VDdtJfFT6NH
XjR+VW9t2M0bNWL1K6kK3xqukJUiFi9jwfNrqwmyLS3tA6LAtT/BwVbSCfmYZJ6tIGCpjv6Ub8Je
W+dHwe3wn2rbjx+oHCA1e+GLtxJyrn8Kl/reETlk4ImkrPP3eZCvTJsZMvWFd+Qdd7YS2QOAt1bq
k/u9jQbvk90307lobOi3l6pl1eOm9aZwA/DW+9RigUz0ULLLP+dUrPGfHcbDLVJPNBfiNX6a48/4
3oXn2a7tLxmy7ujQGk5Dq6oX0ADPsy3KL80UTKsgs/xDpPvpAzwAuwLSwy8eRIhrC0bUPV7Pnr0J
qPHN+II7EX6dSKdkqnGQLCd/Lj3ModAzqb9h1o5r/8leLn7sMAqMeAMkzPLa9j+34uATkBVAtdU3
RLBO6iEBzhW+5vDazHxM+8IWG9OmVd1CU2u7u5ZgnXiM46TWR5rTU6O9/kigCEhUNDpbNqn4E1DJ
tRjc+auIiw7YPWEnv6LTwZvA5FhueyuDEAsSLIwRz4BcLE29L5B9IOic5NFmOoI5xA84H84UBOGt
aeMsaYsKiJTtIjQqPLgPoJqDaZETH/pr2ClMlbFaIFnQknjlfmhaw7BzafrbAHNY15A+CjHuTa1f
rnYfvZwNHzTAKSrD4wBTWuJbtH7xR57tOkkgeQFR9szasE/KOUIGAhFNG9FV/GQKioGnqS6bFHq+
cvVoM0dk6f0/2zzku0Iih9fHKDMUUtEpJfYQr3jd2VDiqmhtWY0tUj+PmkSF1N0HS3RCl1AmrPtN
B2DsYpqmKK+uVjGvvGWAaepgGTtAn5cnmUvFzY0WoghhmQdr4+emzdnOZ16zUXU4feYZP7rYTr1S
pLWB+tVrYPLGMHwxQVISmV10Sb3nofWfTTtMIXrdThHbm6qLCEfMxecA1nT4eJJYVPIogq5Lhonz
134pBgc69Lh/ubfwAsBPPtYHHrbBVZZFfeRBf3RH1eIrQGH5+G5yrsVhdsIWrCuzD61wusT08nmA
yN+e6r2FjcNqguH+ArdGe+hGuB37Uqpnd7bjBAEr/abBuWe9T3+GYfMJ0u72k+50sLKXkxpuIQUF
C8UG8JAqE7eVCJTMYVQiZroXFuToqTn0bEq3tWjHBFKuxlu5gU8gxox3zO+lva1Z2SXEKnZG4lgO
wHAD2H22Rv9ow3C4hw/kACqbfcImAtDxHOdnysn8Al0P8kUgkGe0DNayt8aVD375EIxzdON+H5+c
wALehVqD7GQ3c0SAGsZwoF8IkkdlIFE30p4oqLZl4iXZNOx6N/ts5t2gpHAsmw5TL+ZxNU+1e3w3
P2ewMmo1AiAWWY01qqBrHlf6CeRMtWKtm33IY+ide1nwz34V/oikXX8fq+kwkILCEqifLDnDYClR
gXGcXkxBmrBYLMxrOxoC795hWQG9VKXzls0eNN2mw1Kxe6mbYRuXsX2i04yCFM7JVEmfzwoSf9Tb
Lux2TVTf7uOWpnuvqePnYd9PMePwiN3MpcYuv2ZIN7ZyOOimWdjDiykcKNTgfnoOkQfmhYomX+lQ
tlvTxypenWtn+GBqipbDS9OKb0HObXDRUMLUJKBXU8SN6FYE0PD60aZCaV01BRNcdOHp0R7JaInh
hp+4k3V17QYRGObyAkkTAmdjGs1guxzEvhXlRcKjvIcfIn+bvBgURQEJKJRGN6XEN9MsMl9uZQHM
3VQHPOiJwGR2DUtKXuPeWpn2nkTVAWJypItySP4mR46ECBIZr4jDEPaFlfOlsuoYyCImgnKc4ltd
FvBIOXH7lUqo0eFiYU+wAEG972mKzzvojT8N2WqkVn80hUQO+jp51Edw50t2OSSDW8YUppshveBR
IjHA0QF3sle5i1wpwipvUWwVadda2Y9+TqOxH79D6jymyMChruDfQwiMFdYwmUcfx2J8MiMz1/4o
dEw+BM40bayc5oeY2++uxYgvobCqb5GeweMgGWMD5h+H/ii9JjGHo59t61qxve0TJB4Zvisg6WCn
w2EfsbD5gGyF/SrMdbYboHb8gNxHPZh+GYJ3L9oP1UTwj+Qd0t8tvXGhse4vyQdMbwT3/r4LSz81
VWh77IPvjFZiqsiYUp7UgH2KqZb4wqLcD5/ZDKmBXw78ZxzDpER1xxJkkTlBIBd9EbRkaeaQ8mXu
OmsdUIfitzFUB4twJAJxUlelTi6jSzPVfK3jyn31yx5kSlRPyAtqH1XrWV+k6++B8LHXsOPkNnvT
Gjt90aWVJT8jRU9xdi3BXysbfHygfKTgKP1yDyXydKwCrDBTcTKFA9z+fmSqyomKk16KxxCLIl2J
E5SAgno2bZwSiDtcjkdTAAfujz4SFYI1IyFUjgWxkDjLV0i3p/nVFFVcZHvkVfj6aDJHswUmy88q
Z2cVRb/KfG/6UrjxFX4U+dpHWXM07WxpF7Z1teT0Mg6td9RwrqxaJinSKfDqAni1upgjO2qrSz5M
//ROS9W0md44hyNE03Z+8zuONBOTHVy8cOzO7ZIdxKoh2xhaK53rsPg8MdVuOrcY9kHduC+1x766
M3bAcE3ueNy3l2oS7cUcuUC/VgiywxTIEb4ni6Db9JBQQOPJghbTMdoeHeZk8MMNEjBN5dZ0mLb7
FQI3e4mwRdv6bgdJhp/CqJpdha4h3W6Id69OHdP3KrLYIBOqVSP530gP1dxOx77WDfCRSN7metDA
Y218dITLSahG8H59JFbSyQLohIX34f/xdV7LjuNKFv0iRtCbV8r7Ix1fL4yy9N7z62cRqlvqrrkz
D40gEgmodJoigcy9d2a2URKhQ4+l+ndXqsx+Dem8OKZfPRuZGrdMtRcZgNJnp+lk/jKItXqTmOuh
bHRgFHJ9QBA03MBEL66wFrTFBJJtqSMluOGXm6CEqb9lYSbvtLknTOjFJpfEaqOF2aIFkhkgwvmz
MJwGcblCj5M/bFWe7MIMbkrfTZvGtOQ1zN72M0gTWFVm+6KEnXUsZNAxKnovn42VSO7QhsMpVM3p
uVH1k5PaLYi4HCnTUIVDMU+HxoIeQRZdSynaCPw6AQoyVTN8XTRWkDn3KzGQC6D7wwdSfrDMjHKl
SK3+rOrRuku65j3h93lIAX2hOxY075HWF+s+kOz7KP8rFbcue+soRuWsXmRaar/oTYlKFTpmVjTK
p1z2IhhJOVICTh2dchNQ89wTJtFk2ec4mNpFqK5MklMgmeM8yXEWLksVxRqvrOs3NTV0t0kr6yC6
iTp8bcZ+zqAymHnQ/eUyuomeLa18a2if5dQESASETytM81iPPSpDhV10LpIIv/vCGPaD55ZVnawe
jmLgr25r5RoUqeIf6wm3/+b739ZsSoCxck+CUIZ0dmlVP9xqVYjeCYGVeJWwb16EepQi9vc+mq35
Y1Y+RC8ZnQWCaZcyTKTP2kE8d9I0gCvz3dr18ngYk4I4dN4ra2WU461Hfn87KFl6MAow2hVPkS++
EV0qXypehD0E23S3Z0pyMdgn3dTua5OGwVMJ+MMtiqFCcrc8W9Hgvxkeqk56xhmsJh//VhF/EA6S
iR5SqOjDJRwj5WhObcHvw6+/ZUjuDFC0vqSSqa+qyM73SpD0N3OIQCzOa9tR9MNX0+J58Gttp7cW
sjjc459Tjrjb7KChPooQ8lSQmtOtc6HBLc7mgT7Rt0Ee9i6JvsiVIijRghctGkGDFoxpcfUY+Mvv
r65wLsMgXtjmQIp55lk/FvhrvcdnqGzoIahNxTI05Xht5OOwrcux+bSrdd618ZeaWjgbUHcmSHI7
/kKQZ9F51kgsVJsA9pflSrileXN0CKK8eGYSIswpyW7YjNVh6K3qEMpxfXh0u9kW21LLBme+FP27
458pD1uRD72bx5W3/G/OQVOFALZCuFV57oaxxl2gOspLW0ffg8LITvrcq0bbWMS9ATBF8jRXCnll
BQgso4kiAkr8eYylYSJK9AhD2UOICqkZ3INMtkPkLarD93sE6THh3o8k/1DPzvJUyEt+0sFe6uQF
+a424Ow4/b6abZIelb90rViAjHeOmmlxLJkb0X00OZo3h0b5+bD85YX6trGYmgT4LsfFosrrWzxT
xEYoNbDamnYvukoj6WwuY7QPIem/mJWdQT+SPpEosd1Sm5xFmCfKSVJiGU1kJ/tMymofxJ75Yxys
N830+7fMN42VXtXqIUottFLDUl7WKJS7fZFKe9VKISp7ClhiRKkvpt79bgZEyN2eU8sGpSX/SQw0
Ut9c5HYtOghgopJmjVW/Jmi3B7+4yBq/cjVfjn8qDeJkTvKrC4OfoWyT65FiTgXBNJ0CUlP7aupT
oB19cYOhFywmXtDfkiHBg0nskdAjc8wPudajpZMZ46U14VNrg75SkLcOPKdeBtLUfCu7tcCphKWN
SFNaAnydyW0K6hRjPuVXXUp6V9Uz9VszSZegib1XpQn1jSHr7F9jpXrVbbQlM7P4MljG6ySnQOeQ
4LkB6GKjUGrJRnTFgFQhO4s0wVmYUPkkl01arNHeOS2DAlCKH0pcv1eph+aDVTdrzfGHvTzF04Wj
4YCm3ZB91/ODPcXlj7QrSdkiDXNNPKnc8U+vNw7p45egiUJXuNSjCYBH6T+tvjCXfml5x8lR7WPP
627ZdlPzCVR4Kz6XgDg3KnvUG7qU5qrOvP48mNPvJgenfEA6B1WB/9gde4gIJkUQ3UuOTYuH88Nn
RN/QzUfFc9vYuIaeHG2ioQze2OrJy2II0u29C2pvkQR8CdGdlChbRF4yofuMsxFriNzUsnMgmEa3
IdtfKoC2xWjYeB8EpK0zj9LwjWPwuRis9um+EGlnHwXym5iI/L/rASG+tuh039/bKdyrPpYUV7y0
ha3tI3KIlXl6mIQdrlhfEk1uQBpy4Iuam161wQbW4lel6WBRloDNdnkyfYc/O21buU4veckPpcw1
UpGjErlxXDs/RlKu6pgD4Si1+twSSf4SZka2kKeyvXnefBCUYJyaHjr8DsGLTaFkzZWouryQ4V0u
gZ97S9MbQbaUUI4Lx4huonHaZCfLbXq+98KaOK0pAUhO4ruDLRnTRou6dmE1ueu36l4y4uEkGk9F
RMoVl6Pz0U3Reqp97w3pwuDQA11a6PHkvIUqcGw1s5D2m7tO7yFU3SjOToxWWvKjyHT7LKYaSee2
MuEyAh/FTUuMu5NpF+qxQLHRFXNy30xQRM58BJtQ0tfZmky9Xh37fHSU9VhY5Wrg6eRqUW0rnArD
+ihHOeIsYgj5SPS5Z39N/C9IxwKkc5Kqi5qN0EVp7W4faelV9HLDby7/tstqPxrs/fBVk6QXvtos
EC9MQir+zxrCLkxDOPZHQlWvuZyuxGGILJa66loyypaahu/DlNztqTyoKzPPq50z2//tL+xdlecv
lc+Rw9Q85KZbyNTzlZrCslYTJCukmGD5MErTNi8nHkx/Np0IXmvQD8qDMNmW7TyJW7by9g0Zvl1Z
oAVJeqV//z+3d2JAbYyfRQ3O7uH211awjXuF2HObuLX5QdCk/yQC3m09A5Fwa+4GYX8hPspGKInU
k1+T6hF2LXa4sauJd5tsZi8d+/yK84avaq9SkIZoveiILKSy9Bmr0pfK64wrwtNowznIjgm7abOR
42heENByupWad+YesLu359Yj0P1HvqBWrGSRxMADBd+T/Yb05Kkobs96B0ICoYjkaj316rAUttQC
/TpFbb2aFQeBZqhP1VAZz1FiFUvDqcoNf17jmaC5DJ9Bi12/kPRn4fJnwgDHj6NyBG/PkdOXASDy
pFrhVZ17ccUzMU+jl0jq4SDV1r4zJ8J2WTN4Z6H8Z/gpumQonJP132dJ0hw630TJtmhO4wxOE406
H7xiw/rw+q7eCVM0H9CCuTEJai2gAcYkaEjhSZMnITbmj84yy1tlr3nD6d4V8UM9Lk5hYap70asm
lQeqbZdIoXjo2g/es2jg+b1rg1nCrneQOIuVaTUXO1lVc7eFj3HUC+mLHjcWEpFFsWZ3NaIfx2Ae
Os4imlrpvpoWznFnKzKQVCqlZ03t1Ofp+9DLZrWQxlx2TR312aHpjTVQf3OnR28ZaJVfsodkg2M0
H35QIA2fmT/MEE1tNUo5XodxQxJDN8+yEtVX9DSrqxJAAJlNWdZxHp89mqGxzmJQuM0mG9YGEgfF
lhMggDJrhpFZZh5USyoPPMuVnG/Z0ExAzWbYgxi+e5bKNC0HTasX/5gpnAzf/xFTQmMxEFa7VbV2
TXV9/JhkjvqEj7q16EKb/5Lw8Hqqw+nupTTE1OwG9jUCn6JhT8PNOHWwSf/YMj8LdmRIS6gzjU6t
j2RyOxnCJ4U9eBHW4cEbzOAguqKZoNiQVkpyt8wLtsLCqCRSEKzFZQwixVyISzGzWZPfLLZNbZbb
JOhQtCwDZKh0q/sBUIgLtfsmJzJggEqrL43X9ntf4fXk9SZAu076Qmqi+6FG6t6LlWuayPI+9dPW
37SdQQo9JNtvZ1VwIlbHhqpr4av0cr9Sq0x77SDypwjNPQlo+EAvnntirEd4QozJs+c8VlSxch/7
3/PEmDITY//M050EinEQB4s6LuqFNmRk1Eav3UE97je8BornXEO6OJ/BPUipuzoxwcik4kwa6t96
UELu2KbqkzRVYF3jMof5R4CvZG9WTNq31p//l8vEMroujM+ALtWFGFC0YGEqnJiqnh9NVQfaPjQa
btDS4lU4r40s4GXwpfAtUAibqL2Sb5Umlo5AemI2vbqxj8rU2NdJ9/tqMPOtB1Vhi+btDIOZXR6j
4uoxLdALGVkVLzqzXXeHUjM/fEtFkDCOh83gJN7HkCpukOnpV15TzUpV0nhv8nh+4c/0ZPLgc2GF
JnCzQPN6VQBUK27lNcKm3YsUxQOR8zpbiNFOrpHlIRyhZRY0r9KuF32rxTcDlakX5OIIBMv6dHis
VFuQmPN5YfxhDWjVQdAVU8fRFpTmkUA2w14UHD3RdLapoZA6c/bujvNVLEVvCnfS5uEnrsrJv4I9
A1hcVG889utf1RxzmKz4B1veDgVLJ3kpTMsHTtoWx3oI5YMeRtGikIZzXFnDtbPS8TokFVsigALC
JBpjKBF3rtuL6BHBHq73UTEhqNgrdIhKP9aA5wjjshz2jzVCKIgHJ6jehCnlUXJWih6Q0KyIBWvZ
OnSzalYzN49uKvnvIUWSYNDMwlpiALK33Kz1DhEt0RdNHXsxxGLID/MCf6/6j34U+rdS1W102YwU
3H4AYtyS5Dfom83KbJRu4/mN8kaJkhLozWDsy0lJdvAhJddXQSoFWZivkdRMXwML7fakRSE7MLPk
NcpKdWcGFWrVvZy8dkYcHM1Mq9x7N0CsQ3XyV9ErJbCsECuaxeTE5aGKtPIgrh6NFNqkSEQ/IpdF
SZLZs/bb8hA1DVzmolVWptS+eI4BzdZv+tewjup9NdgQhuduZBoJyrgIepdyOrzmAYqEsAWRRZpH
rUGyj6ieJm5iGv1rH9rGCWXF79ncywh3nKNofBNjDSq0FycsKGPExNj3tKfRDw5iLNFD41pa0lqM
5UVh3Twfwb15FSfjjddkP8XQoAfxq8LTyIdquIjibWal+ovwg1zsRhURUfHZVq8vSbPbS9Q3kSps
zezV68ddbJCqhEKev05B8y7nTn0WYzZVOBDxHuKjGORnni5Sp4r2YpSaG/lSZ0e9Fd28I06QDYO8
1iOFvH9hH5AUDk/Fv5txXHZyrxyFeWqrggi1Pv12ixTisErbLls/VKGEzlPlSMJnaqZpm6jV9XdX
TBTjYnbURvLaC/QUuicyhYXZy3u2A8SceGUD6TES7ahR+2YhkUxfNp4G71oY+5KiP+7dyQ7BFcsT
wcVenU6PZppVvdVIT/Yg/HbK3BODwh6PxL8RSnOqTT/BeRXGTEHMzX04ET8PV1AZ5g2N9KsrQLeR
8gW32iuQqgYzOYom8IFJd3fRDtHabZPeh9Iyu4WjNctS/vERl5IUpUeLP3ZujcMltsaO6jd+sS/1
qH4LS97ug2P4xGPoVmp5m2I5ehI9vU2Wk9aNz+xeOGrkaA2XKBZWZb6EPFS74SRp8xNLvwZlPBdH
SP1l5ERBtGCrky21Ls/Xsc49t0gtMu2+TN7s3lcq5xKk9nRMdVW/inXsghd4pj1N83p5FDZnY/QA
YPMRwgQtbqJQW/NLmO72CRnrPEDDV/wjhK2zc9StOr9dBZ2SrxWn19k18YyMJ7+++BOiSdQ8OjXz
gauaG2GXUGIMkDY4CVe97HsDjuhv28NNzPrjK+ypPZZHReW+b4tw/OJ56PopufwxhFazHVqnWUdT
f7f7njl9UJer2Rpy2a4dvQxdNirBUS8jOOllqW/atOtuo5X2t0DZBnajX4UF8pq6Jc4pudbkeMkC
vQGZnJJR7yTf6m46IL4nhfP/fRRAEIoUYeAsxOQgjX92AGuXZjvGb+1QwpBJ1avWJjH6OiY0Dh4U
Shrar8FXYaxDu32uOovkCxOygXBFbjYHMWay37840vguxnzCtSdVrTO3bUL1ZnfGG5LtP1Qv716i
0jefC3NdS43TLFjuVXI86aTPY2ZSwxKK82YrXDtbmzZodtY8LBhNJ885/llHHWuxThSzX+1DFLRq
Rb1o88monE9LRaY9K1GvnUTPlxtiQc3Qr6Scw5ITetV59heD+ewv18bf/sRv+5UY9LSpOlvIGlhp
AGgpQY1+QhqCelxG7BZ9od94Sek3VPsMqGlOvmuqwLhliupfxiLcikHhFiiDvqx9wvGPWUb/nKNg
chVz1EJrN1M8GtRfY0XhNSjVzfbU6CR6npTbe3v+YH32+OuDRdePomNcha+m2SmXyqA6gkwlwzdU
Q385lTb9DLSXXNISBMgQ4FJsdfpsQr8FraIBPuI1sy4rYzrEuUdgTeIQlIOQvIYWGv29ZRtvENm2
KBIsynKAtT03ld/DwJBAyGR5kj5T77E+q6FxFD3hYZW15TqO3uzELKdLo2M1Ot9gQRs5y1JiA1Ry
C1LL6neIYhWuGgfxGXl/dZda3QVExCBDnZzb0IM1qsifwuNuQo8nPos+XNgVyDj5oMwmYTcnDidZ
VA5Uc2i7S67VHEGSuPycaq1alrIy7uta89776gXKbvE59bK37bumXRlhXBKDTKCIxGjkB74kL0qn
KG753OheQ2HFKSh2wqYpCgFfjkGt7d9QhclvHkFY0B1554ox4VWgdwhNoTwZfaddtLkxMiTLe6OJ
1sJWK7F2QVNRu1iBdeXgou4fplJr9TNlWNSafYErphdAxfnBpwt+0RBMfkxmbBxFI9kOoS5xmXcl
l7nuj0sYu/Xi4VQP7W938r0GO9D/dKk5tRvIzO50L/rOc+PngGYtcc9pOipeEPILzrtndK9gfNqy
9zWjnJWiatIvo3PWki+X30aT4g9pkxrPYxA7VEqwzCOSIso+RFZ4hlX7V5QH9xT+BKdlLLWhtj6D
JLXXSmQMG2XuSiTvEAs23m3Ns3ZRp/irPCbJngcoMyaTp22NRNLeKRXwCuHOeFIRtn+ZyK4Kcx0H
EcXbsmEhur7mOcu0S/X/d5JWxAgZTBXoLYLThRJ8MwNDXRZNo/FrGP2Ln/mUQdCKD86Vn7oMqqaD
/EpZAO8ozJWCoNZYUVOsDZPyI4vNwS2G3iTBPIRvZGLuswdVJYxope1TYlOgkWTMJ6EYhCzBCa2T
YvQ/tTF48noweRKP0Qth/BJlWeyIvipLfhhzcNMPPstp3UdG8RHAn2ejMUXLIB88ji66sgJveZQ9
AigdJ8ZTp6gU5Zmz21VPCGjstOgEcjZ+4fVyEGlulBC69WRTsk8kx2F7LXqyPG8NqPfDWFAfQLhp
cGFggVXZRa+pUDmOxodYlkJR6QolYKBM86e0K7v1ys86QZbZMhvKV8zWbvL4L+yJfdY1T9SpdMWi
UyFRxgF0wK4evxmdHI2uoo3PEeUBtwW5yZwygnawzWAAHSeDPELcNs5GRgIBWkPTNeemg8JAQbAD
wVUYxb9teXhqfKqXzR6G3nVr9sPxTjLRS6kKSlPWfeogNjJKF2oLHEUv1vTpZZb+nIfsrm8POWVI
5rAF3BoIa8e8Ik8ftrD5PJQbuLvy4CO1ne9FZ0g/PK9ekKwIA5jQ+druq/E7cpsJqoy98YaEajgD
jEqguUO36sOhep6kYURRukR5ce52yFU9OXKwpKhfQ3hbA605849XlEn0zoVqd88+0Coe5Ldw6On0
abmMNbT+xJgUFMMp0JFPmgeDOsYjVn5Q3i4+xlAK1nwuSS3EPBZFx/liKlP9UrSycgeBqUP5K5PH
9NajJ3Sw2OAuBThM6YZ1xqH/XanqYoumDZi3QTM/q5yQa11/5Vc8rJIAjTEerb9ULxgRdCsTlEyR
/V3W2sgTmCpikjJYe9FA3wCQKS5x5DIfTWtfzs3f4/9wfczXmlmx49EX0+/dirJbfpmpV7slbjQU
cffVkoGFWHI+6/PZJRKLALWDS+hIwVcV/Re37HTnpSqRAQMJI18IjysbB/4oQuRVfZCiGukjBHr2
VWp4V5SXu03gILsBN9m7ClsPG2LBvaytO5R8XBgM3IcJMrRZMZWbFsjzx1iZX+28jJ+o5WQ/Z6m2
CXhAcFqlNEo8mSCRee6Zq3YgSASKoT16at3bp7EAxuBAKjdGEpAZ2I9bA0hiKwdqvgV3I92Cnt9Q
wb7pVYspjqJodUpuzavep2KAP20a8cmYu5IjuaWdh68o3wIx7aybMDcUPNvFRUq9XPYK77zjPUD5
WrcVo7Zj/IKk6pzFoDCJbpP3h1nY5nUYeqoQ97G90vtW+SQidqI4pfGsZop/soL6JR5sy83lLppB
Dnw4hXzW1CF0VurcBWNXbSsvi6Fm0oWYIO0lj0w4Os/hK4IZ/lkJiOtLxmeWB++yMRovdY1kD1ix
fFXzB3jRvBlJa1XBoqsl48UmOXHWi+g16dFcUJt+WEuVdmwNq33uZoQnhUIyAL5RfBhnkCiiyv5u
SuQY9ACjwi9qwkXFBvAqev2oIhKYArmENH8FJFzswdmZTwFQAO7beviutCXHiyz94ulRsGJvz/ZG
teVzW1DlUHgUiKtLefS9IWq1qG3y8d4EqsOqLMphIY3xtaZQXi9NZ7MMj15F0QsrUgLQYnG7NyiM
9tEjM9DzGnptLbM79wUldHz+EB9dYngrdqLqRqvGipI5xEfQvkZIQgHiknfBKim5zUMVfUZL16Rz
BLJzPxS8Zvj9Gy+offmuVhbFVUcnYptqknSi5NvvRk4oHYU05e5hb0BeJvrQUA+tV2EgDMOnNOWX
FozzLy+Nl5UpJ9+zkIieWQF2goMYr7uWc6I8yP0BBTh5LaupeWsKFeEz9Eu/WYW6jlRj/IUyGhVS
e/lLrebUsB5952igeONKcdW6MmTjt1DLoj0KteNCdKvANDdgVsjSzaNqjExjkHrGGnxa9UbiNl9a
imVvx3nUVAkYmTraFmKUzRAs3ob/ExLBibcJzCtFH+OrWKlo4SDkdf8CTGd8GamAK+aompptvSI3
L+0wfAXQ1f7y7J0uN/VPksGpO8RK8WpCp0G4TM9OqUJw3wjSbEPtOO8qA5dcjIGRf43tagtHr/mV
lsauJ9DyJQooAkp96+kaU4V2E0pps88KhCJ0Oc5RfWzVV21O1dpQN3+a7YL9X/OLRwCaerH81qA9
BZjAybnjYIgjn+dtBuT8ngwHBDD11NYG9XRnGH+3l7IXQKNKuCutpjog2loT0xoplLqIqLtyEI0Y
enRNNQRUZSPf/Y85WQKrQikdacvrIz9Xc1ODOVkqFaVqKL2Qn4kvAWETw0ptx/8YCTnTsWPHR4zC
anl1OEk0CIXZvIvvjZH77I76Zl32CXjVeaBHvQsJ/1r9RDfa27WiW0WRfagyAKuzi2xMOlUivI7k
ixIeyIhXuSsuZ2U8LqcMdSCvO99HqLAVHroOaZK1uPyHf2BfRgIsV8p3rUOiI++TrGUncopAyuZu
2Pj1Fpk5wpVe57+juaMtCZpMWzHKm5oqV3nbn8QoSXUErCX52RjL8nlekkL00ptYMmwnZGPmrliy
J/u1FF2f7c19SdFFK2FjUHN9y29Q3tcN0SofOhZa3XLoPmziirI+097oq4HCS7P3oxHzHl1x9bCx
YaGAanMiw6NDrX9t0C15GrTOfqIytf1kw+VKzHw6Puz6MKhumoCZEB6cb+2nZEYlNkRiyVD9Z6pa
8adRza53hd+w1zWSsjyf400ftPapmq8oyPj7Stg4Kv0e/cvvv40CSrDv6+WJf/IoahLHqrVvBviE
CPLCkEW0StcX4lLXJ3Yd4vLuIHxJ5qluYHf1faqwVWK+uPzHJNIl1r5QDKptU0MaooBUbcMOoC7V
m/2nKfV9OBsK20oqkrDDdUg+/hkYY8s/QyZfCLeH3UGZcsXzArg9oWrbFcONrp5AFfeHh58UqeG+
DsePwTCsXUMZubVVy8NejZ1h3xlUbXVFf7KTkULSuaevHuN6kTEuXIXx7n/vq7qvggsEBIr4sRvJ
l8zOpq9+blYrmXJnVD8M+2dVaT6E3asK1xjHYVaezNjmJarvX1PKWD5lNkLi3OzNsqpNiW1HoNVb
Uo8you0DtVemsjEPoCzv3mIKm0vnEhcvokPuj1m9Ia0dUlwnYRONloAtBsLLU0UOPLez6zl4OrNk
ERPLdII8scMvK5P2XR9DTfXHV09Lm2shq+U1KeI3vSjGDxQEEOlfl0EhvzavlWd1r7XXaVxTlbN7
FVjn39cmta2D1J8u0LTtRWRSYLfXCpXzFerBQJZ+VlprHdUwGV7QRCx4YXN6CiNveGGrS4VBduBL
MSrVeXKqJ+ebGExKTWGLdACXkLSLcKrWiuZftLED0aiXzkk0aUuS2zWojrjpJCdy7/3HuLiyynYr
64m6RzBLbqnQHHrLIiO66kTUuzc6YhWU35Pag+hbs1Fc/WWzEwp0u0Qm2YhpCGqoOngfWwuPTWf5
l5Y65/cGeTmKKkZTuf5rAMIA4selLbuPAeJ7/iXVs+jE/bL4yy7W9IL8eUS5Yid6g6n2ZNUIJM/c
IMH2mZQ+3xl6DlfrP7QfYTc4pEFFexCJ8Nlp+D1M9ysb9tBjOWETa/7xFaa/VlcD/6CYZb3VhylG
ljJEusLw2q0Tp1EBE6EdSdP1eb7r7Hi+pC+uMgqGuFoSHtWACrOx5WlndJ31s67O6ouoYSudVJzN
0TOspRKifhhJUQboXmgzsn/oO8etJ24UsMp8u2oM30eV2yjTu3QlulS7zJdImZQ7cMPRu6ZEP9UZ
2iQGY+PGr8R6xcd7IsH4VCpS+A6W0dmbHar+wskfyorHVamCbmB9ftbJAjxkfRDOQ+CdKtLRV9s0
yadxTwhznRoV1VmoUikmqTpnOenLHfpQZJ9lbMZPAtLAHqW+YoHBkzw9kA5g0P+y5MpnFHfxE2Dh
+o6X+L/XuX9ObXw81ugHyGLQlfdtNoIpINAcHCrZG80FAHqgYXMDs7FZZlPCcyIrWuiKUhsdUwir
R3HVCOM0Ibwaz1Vh705iPKzV5rf/3UtMiFMy6uhfA839axExfJ8UWUF8bPc5J6JD7LT1pmudFwK8
0iHQB6M6icuwz3wYVhhHfpA8NCA1gPazOjB2EB25D0KPaEjkSYeQ6IibZ+fB+dHYXrScw4gF6nMk
HUX68b8nJcUQgIDf6UlJC9ZNX2V7ncK3SQlBtVRnNGnF+fyuzX3v/xmu5V7qz3+6Q0i5JlcIdiuo
AdXLJB4WfWnEh0GJGn/zkPdutPH+AciGOagB/qd7XwE9nwHxmLSH1Dn1V+XTNAztKprKVNtTpAfA
7Sn7ueiCWtqFFjVHu6zVrhlydNe49GGMSJ68eNgcnsHLOrZIvM5LiYHcqjwK9pJhfNhk2fxw4qk5
iJWEnefqsgY/Do2ImZqSR0+ShXDd/HnCVNl6Rnq2vYk5kQXhtmvUXcgZC/J+MQDu43nVeU7HDrWM
3AzBjpYP7iNauTJIds0Oo+cvpSIa9v48sRBO4tLzSTwqkV2vHrux6t97tb82Zw+/x4bt/3ep47px
AXS166Hj4DOBb/Bbv7p4wJkpujM3Zv/kj8awb3nNow4328rceiMCq+9Ez4qr6oIGaXmxnPLHYJSg
qv+YhMeoaglIkqnYjgYVeeKukE4UGwldL+jG92SCTjm0XnMbqF69SgrJOzlNp2x1pU721LIk8GZP
/kbLm+pJ0lGAjNIwfZ2mkkMzRU/fknboDlIrg48iQWID06Tx0yE9FiXl1EPnqHo+g22n/x4UHqo6
RkddDVyZg7GcGNFTPicWozCyzrbZrURPNBJPgX2iNT+60Y8jYKhhvymcsoax4JnL2kz0fe1DNqfy
t7TRx8l+6aSKQ2umHhoDTCEp7ScnPFuGEVMTgCae5SsbhDBT22ouone3+86es6B0JAExzVy7+gul
f4298JCTJLna1CBySV0bW93yZX8BQQNIQl0Fm8fqcko9jD4jcf6w5XUirSYtSZdiGbFgW7bjhrQ6
32j+RxlzM2RxsyuCIHfv/wRH1tgbmMqLXk+jvzBRpjgFTYf2Jd9ATGtNLXvKCZ/++9v1AzVlawQc
H59HObL7t3uY/nzDx78AMXNSIpGP3K/4yIzjBkAVtg+Pz4wsi9IRGRm4x6d2oeStoML9/oZiwSrM
fn/D+18rDOz6/u3ua6uGz36Hbye8xfriG9bIiD3+kf38DdPm/v/v/mfpUdas4uH3txOzkVTfS74N
Kmr+Q4jZeZp9idTK2D+Wt0g7ukMlRUtgeOUzuKOZ7yoXp8Js7Rupsuca0cZPyDcozmUeAEvFK99z
quIWppRSn9zRV85ERb3Gyi88mIznTCUiF0weT5kwJuuZ6OpRUrSvYlA0JWAMDd3wu3/VQZpvCICu
RT60j4L2aBfxj4e/oxA/5J3PhtNGtlWT2OuVc7WydBjQt7aVW+Dn6g1FqaM9NNIpmntjafX7IOLG
EYPCzfTQ3Wa3HVAcARevCZCjQChbDIpGbYphlXZW8Q+bF9drx7Tqy/1T/oe181qOG9nW9BMhAt7c
lveGVtQNgpIoeO/x9OdDllqlw+neZmZuEEgLsIooZK71myGsiPm7KiqUzCFG1XqAOaaZJztR7JWh
OgFuvpXEqL5GzqgwCzwqft+vr3agDxT7IqpCBB82iElkiH3/NS/WWT8zOa72okdch/7RUqvbNUWV
YhrEQfvIJ9v31yDtLfLa5vaRAPbP13KYAOPXvvbOUXNTDLElBQLr4AVncWbECdSprsw3omgZMYZm
hQoCIdDrcPGptxPJ/baE7XifQPQQB67gpsOvK9yrzSgPIeP/dYV7Q1w0v66SQULBRo31kNxiFST7
yRIoM6FtFh0YNEsalHov2rKcx9NpdPo9WWebdHtZnBwHx8Be9uurBrpgQT7HfJJ8lDNbLe2/GFXn
z5ReG76FWX0s7db96YzkalCKZU3YklVmaebNYltlfSL73y1d+agtT/riJ46NOleTPqvwehYJphtX
qEtsTTVNPnG7ytr0W2tvYUq8dVKUzHucFQ4amrqTGykrL8X9zsM1HIBq5ehbi6PCkr/W2mQrWnrN
mRhHKbnkmdomw+FWa2nOrOdFsARRkfIV1HzL6TyoauL9Ep7xjcLyBEviKZ2tXNOo0h8K9IfWQZVv
g1IJiJk63ll2wIOAL5aQY0SZN1KT+jhWpvwQytWzqLe9SFuEY1nv+HVX4FRqizS3pDfwrMrKUV28
pafhfXfM1AYnlk73tzwaylJUs0PcdzidP4VXY/RtaGBmXOMI4sCzXLFMJAhJxjfedz1SxlWV13CU
p9NRRbXCNjBtULyM+CIG63abL9H0TZ4dk/RZ0+MRaFtm/JxLuAuiHm3ORLFtoFyFmfxTlEapts9O
6BzFSDRfjAfMwuYY5vAung52ugFZUj+JAiLH60rz6qsYm4Tjs4668EmU+Euwp3H98CC6IuYKcI9Q
/ZbwgYRcesjHqte5PNPzKiBWz0HrlWAuY3O+HIPgVx2G5QV97AqgsEHYT3QMe/Wv5qmj2Yw5evQZ
eOPf9bkxBRpaOeKHdHyJMB0FVl3Ery1m2Ljg8eYXRS0n5qmFurfzAGm9sgZ4kY0ivEBXH18aYyE6
KakTn7W85f+YGWw1hM9kKqwEpiGxbZDOl1xQAlMrmsDIClmjfRStI/lvcEje8wC66mpo9ams4+RV
V+xgP9ZBSTieQVk7ZisTjMVKDDJyWQLlG7B5wGh0j4mdu/ImxqQ4IHyMe44TYEcbT861olIDS0h0
FCmY0SvLx5Cw1hA16rWJtBILngD9dD7hlWhEjdc9k2e8lURV2XTePI0HHqFpuENKe6/UBhmvPicB
iSzos9R4IdsEZiIQ7GxDyAUgmH8qRvUNZQdgP8FEE9et/BLphbE23XHizPWIAEq8sp3GrCZmtTPD
4Sp/ryzoU8qURlcaPJOBLn033SKfRUkmP+e+SapFV1UC2bqz6VCI2jrSOOFJ8gA3kSx7rmK2ZvxT
dt+Jry1uMxVptM27Vn+PdJgKJsTwx6Ym6lXHQXLU5IzMXdR7mwC9/7NvadnCVqLkNTClH4llGR9x
f73Ng/fzVcJx9K0xuhrwVStdHVQfFu44Ylbcx8/jpJwfYIv41FborUdW+iCqwkofZ7A2QFZPjUWT
FKuMcPpStPLbGOFs3wERnVpzTHae6v19LvJxU1Qrqg+i3XKSZNlY/JNJb6nTtE9Di+MFrj6vjWEr
wC8CbSaKWm5YKxO5bvyc6uqVnRiOxlEPfWLqrCXuisRH+6i4SYlqfnar7s3E36fZhI6eesUZzxz0
kX49yI2x76Q6numG1B0nfYqFXPndXDfH/ijqxAEoQn+Mp8MY1uYCZ2O6TCM6hGwHsKu0iLIqI1h6
bxZ1ohU5ONBTqbmXKwwVmm7Eo8L0rGOdWf18wEHnnRDczuvd8SUf8THM3KpYw8kMvnj6iMVibL9L
EJoXqTrqh6BVwktK+gZar2q9p+HwqmCp4ZHZmPlu2oFr7ILL/WDV7rFiobOHzFjYaD870XaUTH8m
usSB9auzF6BBrMvpMcLwxp2ZhOpmhVFXPP+izO5iVSR8PIGRDiikeyjzdUB5BDugHeLv5YiykmAO
1JSA9PioOSE4PzjBd9lsgpNgB0xt9dTz/2KcmEU3+q2tlMFZHqEKSBWJeNeInAff6JwHuwI+YptX
UTPIBH2QyakXok3UmXa96p16PItSbETRpupQLvPxQk/npltdEK3tj+E0Weaq9moE8x2ohvngYzWK
91vCxkSrzQc1G+1rbAFzoU3UVKYhLV347Is4q1BtDKNwqUEAOSqgsu2yDOdhGJUvSpb+OhN10Kya
x6HP52Aogq9O91Mzs/KLlZvp1oLgthTVrhfsHavRSfbya4WDKlIGSRd8DUf5O5T99upHTXYatMGa
if5VqiEVkVndydHk5Oqq+oeoN5zcZR1QmMjW8Jw5dnEQ9fy21mhnJs02ROv+S6iTnJ9uR+qkGG3y
vFyLIndn/L67rrOxJJjuAoWZfdFYv+6uZSk171R3VSGlEhZd9lFYypmIbPZlDDNjYUa9fHRrp9gX
GWKPXRdEz2MLRIE4TfYBG3we1b1+bjQ1WTS65iJ16eGFOZ3dD0kjDWuzjQ6O2fxZL/rqsv7i6bb/
3Lb6XolN9YvbF+iQpZF/LJQGerzsZks1ca1X5NzPbmArP0ItewAVl7xqHn9WV2bSPtTG7og6BcxR
3a/ewMpvPdbePxQ3/4pDtf4sl1K6snOC71pQy6fOG4NJNNP9GkneUnRFDgljYyevnjLY36tWb7yd
DJX9jHpUP1eVgYd40FukuHHv2eKxam210NmwwYjmk1jQ65iW9awbh/irkQff8qRyvxFJOGUIdHwU
6riU+dn3Z057RPQkC2eNifwNjJEZ1I+VniXlh+PLFzzFm29aG3yMrW9sJNPpVjIGnI8u4L0sf0Qu
Intsy4IN6OAqK1HXjnp5hji2SbMuu/VArtCbO7FOGAOj9SELHvw0dM55YIBins5g4ldYmWXBEiek
LFn6KI7xDTj7UiUpzeuVfaNRRA+31tqFl4QRUrCMLMSLSHc3zPPXkFsdn+ptiJjfVzJlGfZBvYrt
VpqFUiydXbtT9/EAUC7ysvK9DV/AH1vf4rJx50hvK0e+MPOoIzs8L6eGZviewEN+D80uXHol+wBz
AKKSyxgQQeq1vo16DiOj8b/kXdSuAjuUt1JuyA926OOcPPXoW/NJg4P5HKS6t0Ef1Aa8Z5bPTaI8
ig5IEiUzRP2AnFVVuValQOUjIF8EFBN4XfXFApO9keIkX5X4oVpN5L+gf69usQbplnYvG1/NoVkE
Vjq8umWvb2wV+0xRX8rf6j6I3xpczdcN8KO14gTm1zhJjK+aTUShj2VrXTRd/DbE30RbBMd5xbZa
2+BcOr4OWrUQ9YrBRjWsEpWYV++/EFDG/o1LE9+xFoEUrDUzlual4eP4zV5iL87yqXivEw26X/4f
XTrd0eFTNPri09gepP0OVfd51SHxJw5lCE65CHLtj7o06bIzNxGuyRRgkvK7czw1oNZvozpt/PhU
r9ZQbn2vPn6qd70sPTYg/tvIHOYVrOV513WvqVGV12JiLtpo+Ox/V8F6r654tN6qyLKVBJFgxUps
a319UBY5xvJXLzO0Za33CJ60jrPKNT0/Ouz0NrBi+71c832SFne3nunk+yTz202FyufRcFHUqaOc
DIaEmX2EFvLFDys0AdzSe0yUFoXYkMVoqMonYADZuTQ1eWUqLX6BqeGysb59FvKwQSOBnalppmdR
J87c2DF2MINOoqQ5IR5CQJ2KY0VCKohxYLnVhSXuHH0ixwt/GORHyODerh5LAKyuPhTs9fw5AOju
KlqNuC4WVqAla1HUIrs75EP2LSsT+bHSy+aE2OIh9lxUe9UwIKNrTAYVFHVd6WZpHrq31qAb15gN
ug9kT72nWm0Wopc9sn4pddbxMmxFgF9ozQzGSJ6ww9LLL/X6JdDLeTRoyDFbRApHvW2WotjU0Q+4
8cPFTtromrL3NOoYkKija8vcLGp0LxmUYNqckTHZyJnVri3TqB5KmyiwHgfHZlKljWojOLa8/EWb
OHhdXS4b1S+XpqmMMUDo5qIbJu50IEi2aeAmZ3FQ9CJayIWJr7uWpbe6oB4T2Eqev5JDEzjj1FnU
iTMYnOVGbkhw3uswVXQXqL0oOAn1+bhs457cyKTBkzhNsgshNa1jyhfGIWfXNg0/UM6zo2ruzyDe
8cKwP8LC/ak2vfySlNIILKnyz3VW2Rv00QO0Fk391Cnwd3MtL16UMA/IbxTtB1heQ9Ocn1oZPoVP
aSnrvKEG83aoEwuFuja5FhEefJ/q26nxUx2xDWw4m1ls+D8xHazUkwOeGUqGPC51gAXHbNQUsJHh
B868A6ouw7AXZ/cD7prJWokaWNSYmTvTwWcdAutxOg218qlVyRDf/c5FvSrB0xd1t86/+4nWe+e+
VIplLOvuRoKNtlYUllgjIelXVZEktANlPLkqL3j1o+Q9MJ3qzIs7eNWnLHhcvXiu1RMaTh7FkLGo
1B0pw24uOuEek4L8gu1BFJZ3ysBrY+xgFhm9pT2boa4skmiozrGixhtFLhLwC5p5KMI4XvllrzxY
kMTmHXSSt260HgiyT0B+ll8krWYuTPbAZRni61o5h+5YP+gVb5CkUOSDgjDtLrUlbzMW8njO/XTA
DrDwXrqOXXL+hd+c5KAbOSmAsOowFYOxsgDeGh+8iSblNFAhMRGkLA5A8kIQDs24GNAS/NUi5hDd
RZ/bGFFWJfs6dO3bUOnJ1Z+kr5W+yw59WpxFVThVgUAwjmFXr0WVOHS62pyJFczEmHu9OFMnTexb
HT1uXX/PjzTY+jahnBCnS6LqbPtpdhD95TGQVq4xVgCxNGdtENjaj0VYYMTaOYTgG/9oV5q2AjEX
XTB0noxZ0c/LBqMmYawV0zs3x7FX8xZ2A+9Mn3yyUGxBxCCZ1EKUso5WojJUUru4ndoeCs0u0bRh
Lw/Y8KgK++nMa6rHtotBgusuwepETtZy0yGM2Of6dkhK/COnyGSIIuNqdDC4yyURyla9J13Okrkp
V8WXEOI4OqGEFluESWFzpiyVh7U7baJmAAuXbVcgNeZm1tqyB3y+AHy0hRTs2IBjez4VLb9xZ/Al
pEMYJ+3L726NBbrQ7mHMZL72q5tbmS7e3XRzmE3Ui9nMqRu4lj+7sQoxwQmM8SGq63ItxTbJ/WhQ
HwPTLK8+v+Bm7RvF3FUhBbQoEuxKJ1YfLTNVN5lnwOSfOttYvTymUHumrnqeZHMFrNtGdFXkOt41
EnBtUdStWlsNTqFuOouUELJB8mPio6xpOEb0knvseppRNb/UIYthvn7lPRqRkvBr5QcGZay5YoS2
iVXMbMJc4cwr12wzUjR6gnRZRUlxlaRKn1cNVPMybNFoahJChyQB3iGRHzO/IW4R2huvzOyf5Oee
3T4s3vLEyOeWVOgPGii5VY2O6tEMI23bDIm2wTu8PYkZkfpJEeVyUc1ue/+9zFid8u6aYse3GYsE
9M40o946+XyYRAp1YFFbscf5u13QpzoyYsXOTwhtjwZelQiYZ3qf4jczJMsE/SFUuiUtT65BnWfP
RVM8Z52mnga3TZ+5SxwH2e4fROOIS+88tLVyJ1qtpgrR7zTajWgl61Gg7uSaK9FKGNZYVcS6+6o5
gaEpwL9r8ZsdyAdj8iAxLbYnnut8SXVzkhsNmpMTVgAzW8Vle15DCIuKdlZpVv0xrlxPyj/KOO5n
uoYklpx3b1A7nIMrlb8OdVMNyziLNTzX/lfDp6JZVuy2IEeK+jHI0A5xtHSWjLpz8GvC0Iivs2kN
DXb4RdD/YEWGIHPf/UT58CXu2AQ4CTrB8Iq6cxj3xqaClwPXxc7PCQnhBTLb5trUB2fO642PfTo0
EAz2pmKjI9druDiKSrxYnaVbDFhT4rjA+2sMZoHu6Yeuqtwn1+umB0Wtt6KYtE65LBsDy4upMy4B
5nrUdOQ2pqLfOOg4D5F+m8rKnebkS82zGDqyK35A8GhuTV3NuunmLH2CVcx+Al6kN0aLPGbjmWlS
r702CT8/1YJ9Q+/PgCT3OD/grhgaizwaug85Vx5TsozvbmtWM9UynRf8vIZ5jm/5o9zIwRLh6b2T
WOgEYriG+PCYbXuQOCifKFI2r8t2x1LDBs9Oq2Lp8Voy7HiRRW76mEyHgcwCmYarqJFd7+BY41am
6ej7pnNUcbQbZ2kDfVo23QSXuaaTF6K9HIgIZy16xVXjHkPi8vNC7+1Z6stPkQX7yqz43gfSTyvT
Tcu5kBESwkHhRICtMzxzixxYqzxWe7OM1RdL58+zI/UsSjIhdJDXTxGsl4uC5vAO37Zy4aWW8Ta0
2Q8rMZJr7lTSCXlokt5Gx3OEz8MUjbySTa6+JX7zw+Aze+Pl0szsCFhAqDXBHMXmSzR43SmDxLQM
bBsksWO5m1Dpqm2JkWPiojc54J2D3Y48HnhaviojP5D4gGCDXrfeynRAWKL3Fvxw+GK0UlI2kRJK
GwKA34YSYfNER4C8QA/9F5cFhchUza1XfdDdNVYn6dos8ubqm/kxdgcVUy6NrX+ZfJdrlF0IOvsX
KyyuneSH274PzD0i3ihCTgcjPnv5e1b4tYfVHXzRLGh/dupK1uR1HxTOFz9zu2WtyeXeZgNx9rjF
ediwyNJQcFiVkaufy7Hx5h2xSNhCRYhStONHs7qJLGif8llTmvFd8SqUFvIsnblWnvMfNawy2X71
0dr9ZtsByiodhDNeKOHaLFFGcWWje3VM4Fql7rffPWNYl15B4q7RntpUd2DpSVfPTDe1jtjCYCE6
MkQqzrsK0ZXEt9cRmuT7rK/6jWlLO3fM0qUyOPsxrtqZTNCDQEzTr9pAM1eZ23zxrbQ+q7kdzKp0
CL6hy3SxjcL6yHl4kHJ25h4y6CtHqusd0q87B37ziQ6JPIPa65/SAVx6BAyk9/zwKg4IlCl7KUKV
fqqKJAlZscQ2luR2lGNnDcpR7vIvvZ1fCjMlGp+VT9DH4zPCzvJzJikvqBRaJzXMq+NglJcuBMqT
J2G4D5yPUG7Sg4zohBP2w9azUEAB3p/pB+nkNjAVfTN560BlrMGmI800FaXBPE+RrQcsTbtTY9YQ
1yVAbboUBotSbvy96uBjWDc2mvUT4nACJvoOZywRfkS5D0ZqQL5A1IsDZCzw9KKLKDt+9ZVFf4qK
9vDc4y10LuLwuVay6kSglSdp7MjwdVX7IttpOINkkazLoP1hkwm5JsCyj31vQW3U/WDOaiM7cHYV
jYjGd1d8EYArj9E3wvr06BRj2DpBlM9u5UC1ehwu1RhQXdpi4W0XL4UWNkvNIuEtiqZm8vpxFPRl
vRH+m5MP866GBkqUTUv3t1OLXeve1WH6zSdQxT7y9AdSwdLc7zAh9HH5rYZLMYTG2U5AtXb1Une0
H+zripkc1t863WgvY52QdsqQ+SyDt7HkOQwldY7bffWz0x8720LlJ/KdQ0GaaYYKVbvoI8gzTRhj
liI17gajOAJOPM6XBCXPSzqdkYa+JGpcQOKkSjS2GUSpruO3UhRlVU9OklJ+i0D1ZPh+PZWR3PIO
QhZKFK3AG4+DTbCM99wTmM/uIcEjHBqE+ZRncjILgAmQOO//9FYbp2Icabx1ffP976zVRA/R4PB6
2GoDV//t4GahlD0E8c/Cze1dX6D9aDf428C6STaBDsMKfibM5BJtMrbcw0rLteI82qUF2VJuiOF4
F6cusk3GUn2f2uTlfB7/De8QknMZUgoIHo5nRJmzpRsE8kMzRhYuQ538lMfXsmQBGttjcm3bMNy0
elluQ8+pz0MwJV+cuHxT3fQoFzzpUdxvGwU4E1EubW5aWnLRGkPfNO4ob8BKR/MiU+OlYljFVjGZ
DXD39MroMCW1WJfCWl6qcml+2HnyqAzYBFWZLGNbIy07I8x/sss7+fwWvnktd9j5UYZEU4Aj9lCf
bB6ldaTa3bo37OGCvqW3QANafZVJUKpmEv5MzSOZLKDjPMwXs6+tN8tH57RoleqBBFOD43qdgXUp
wUYTxmLNVV2ySm/maWVF34qsxz++jD9kv8QEIQ3iZxNo4KpF+mQ/jhoqLQZYXt/pFHL6w1GtdfvJ
dhyFn+wVUa7iPfAN6J22jK2t3t18fBUv4ofStoDiG5UJEL4J90gRh0siN8Mpccx81hrGt1DJvSeo
iAOOvXWzRvTUeWaPjlRk6n1HxgIAYZoMD0Oid9B+SnlVpm3zii7qTvQIzHqEtUZ8Tu2qbN301Ua2
vHiLJoS5Vcg/HPguI1J/tXlGesJZBAj5L5ueoPugBsMhJew76wPHfTJ0nXBQ2e8m7EmnoRBc9KAF
+zo+BgD1YNSU9VKYG3t8lgsT/8stLxfppQlHf2a3NulvA+vjqrFxnDH0J1metEjdjEVRzYu0BFKh
6W23bRqi16OtpG9ObH10IE0vhRPql0zzfwTTby7JrVkOjnoOjw+FBUc2t5hIDeu+jdIHT50i11lT
fTcRz0qCRvlgl/NRyIH1XCD9tFSU6M0eynxB3tO5JNMBzDJKquSONq4pqRKaH5WyGEswS75bOhfR
0XFMoPkhSex7XS71JtFfflimWUS3mLjSxb7NfZssNjHXac592xFsljx/aWd5epS8CgOCMUb4qdXi
A6iLrxaAyWOgGcvMrx6RoA7m6qgexsrZ6wlxXMuxlWOeRyilDzh/G3Xdb5y4Urf4kAznfDoEm3Qg
5ALKINjknhMsdLNRX80BPf2y739Chhv9jh07slbPJfH2WVU72bJDIImfy9gbd2QQ5r4uGRhF5dpG
HgCxxYWpEKvxrI0bSemcf3meVyX+4jsqMjA2JjCanA+HEbLqPNFIR4em1i86IyJCLw8WlLqmaWdR
3TwiFpRsRN39ACvsry6VrXbLzuq0GauRo06q4NWuOoItlh68TGqUizYxtEvk+M7Kh5ztJsaajNR4
gGCUbjwDx5tOLVD8CepjV2rJI4oKrKttGa0lVe+3ok5JgL6gLgscVLIvbAWsD0UlDDVOdmT2g6ex
SsZt4l2WpGHn69m4A4/Np+OSwQgg9R8asEcsBKMvUkXaoYOEu2wRYN4kRW9fZew9ZUtt2fRoJkBx
m1hpwB7HD5p57CXBAcxwug0w1Z7ZwDwWhTWqC813XMRdugePaLhjmKTwx1AyjzUIRRe+2lXKvOzK
WnpiO2MbMZqsmjzQu88mRgDHfvRZ5CHE9YzLF0H0SH/i/8cEozNH4T292M3kK9w8W5CRL0Q+k9uh
IC+9KFAIWw5TL9EQFpV7qvPvooDRqbwkYRotLKscLyhMOTNNqXuyLNp4udXJhrlWY1sH/0oX0cBu
QT8bQCSnmrwLo7lspCyApaY89I5VHJom/nUWI7WAQjcyjIheA1IWfW6n/BLxfxXL7SrmTXgsDdx9
JdnI14niuLAqOfBv4Gyb2iJ+n45HozR5ASThtS6kiMefn0VWsBZOryh0Y2wChaQ0rKuoq+2MQGOF
bGloq2yTKpckHVFdUH/rUU7TRVYMpwY5oIuMssFcc33v6nPXa0JzMdnCDtV8b7zYgIkOPHRVpyzQ
FdR5Tbv63snVZF2H+lvrt9HRb38QBC9PcTPkK8d2UYsJcCCqXEQ3xRmaysjkiNP7obZOfdEPhE6x
H+lN2cRowkKvWorfXFRRvhrYW8wMXapf+L1X5nXoeo+FXeLUFpbu2ZT5pwgiRHuCaG82ePOqjcGr
ZSqKQ4eoByxIJ+uzmWhSe+LWabeQuli9aNUDluUA8GUzxp6HD/im3SQTjtvCCiN9MUIqYderTqE+
DNyEwJI4FL7CssA3m5XiydpNwKmsG8xIexV9oUnCSfTr8LVCL9o8RBk6AnnoxYvGUvRdHcDXdwBz
PSm+WT2wnZ7JfZI9ofy4BCYpXaeFuttUyqsWO8WhTAL3VjTyJJmHQxeuEHDBYyVte2mJeam0joHp
PlR69h3qBBixtOt2PGvBrCNTdTWyCLycE49rw3EBXJXSi4+31UM3JHO9KasnbxjKpyyxLzliwqfc
k8onR+uMeTsMDb+wFG1bcdekKMKFW7snI8u7Y5sP7ikNzR/oc4avXhKW20D2c4gbXvRqRsQmiUMG
G9EawaMGI0+qTLS6EsZVaSQ9yrYuP/D+2Ijq3mrTQ+xnIJvYaAKQHH3EG8hgGloVL+BDmM9GHCHg
raIdDqPKfE4qYt8AzeSFPRWNQVbWecbrXYos4zmBpQQkVImXYqzqtN4ahe9meRvbgBzmba+h8Etn
VnjVKhtdD500poraPkC0Hf6XKKqYVC5R5pdXonPagUnXkR29tcpelBK68fP1bWzfuwsEf+S16KxB
pliUvu3eWmOzahYWNPuN6CwHHaCndkrDiuuOvjTX6zpagxvdGJbTnltvsFZJMOYHO9pnROiecPtq
Fbl7mpg0T0nZv5Cfc44ZygIbFB5Q19f67tzU8RZKu7O3NAk1FlFXK+/FCDPrVtVqXXTSQSq4cq4G
SJem+p7syM7ucJsW/dMyiBfsnwPsy3E3sdKOJV5AnlgOY2zryF0kSv89zY32Pc99FZtwzTjDSw83
AbpRNemwS2NEz42MVZjppOqOmHo7D53eey0JHa80dA5WolWpsP2oixh3kak104H0VVl78QJbe2ne
qyLxNqqfIVreEbYLE7NcVFJRrkEz896yvXHYOdhUGMvQsP46jadTXUkKdf5Hhz9O9UTJV9HE9vKM
B3fovBeTPw/S8rCQkAF60fhvu7oxRkRTSTI6/Rx6w4MohWOanQrQeaIExso4aDj0zIJJMX0sEXmy
+x6982lWDDq11aSutQhNSTsPrvzroEtbS4JyeK9mwZ/vYhcw5dTpXh/raC76Q2DOPzVkXijPCjcZ
1vfOogvxCPY6Jlrzvy/ntmwYjVJRnjEmWMHvHt7s0XQXY+10h0FJ5aOsEu5qVICDIXtkf0BsIpgc
hcShmGyFxFmsGZMOBsawo4WjkKhTfp/F2ZRkbrGn/dQgOotWVHsx/ZhmFsPw/PXQUUDIYjkCor7N
WhFbBvZEUqqZgWReRMOY7rIq+HWAG5juiHynO3F2b7j3uzd86vcfdLlPD9wMwXsx/32cKN773K/0
H3T5NNV97D/e5T9e7X4H9y6fpq886a/b/8cr3ae5d/k0zb3Lf/d5/OM0//pKYpj4PJR2wN/RDx5E
1f027sV/vMQ/drk3fPrI//up7n/Gp6n+7k4/dfm7q32q+/94p/841b++U9vzS1aHWoZp78DSLpge
Q3H4F+U/mqLKZ1RKjvA26lZu9Cj7s3wb8Mewv72CqBRT3Wb5d/3vV73ftdzhQrO8t/w507+b799d
n80MW+9OD1md3694m/Xz5/Bn7f/rdW9X/PMvEVevh/FiFF27uv+197v6VHcvfr7RfxwiGv649fsU
oiWevvJPdaLhP6j7D7r891PZTol0bqm9D5IR7BupnRQSAZvt498H0RINQ7FTtYuoFjXirBID7n1N
twz3orkkgbR1YmzZtM57yLRGn3uVAbeqNqRrFsQIqNX9E7tghGynUpxDgGzBt0ztYswY6OaO7PtP
0S7qXXSiVmOJIpaoE4eqRy3D1AGB1YjtH5CLPiPqEZ8LW4q3ne1g+NzB87XN6HZAoTI+5ikKpFMv
LYpwkhOtgSUBZ/Pkw61ONKuR/tECoCJy1iAtI6bK/R6ec67Ky1tHF1XJRWUENjrJBvySbMRih509
OEzMVFd+hJerjd6NAX++K846QQPy9iHsnqk4BFZxLpS4OCtKo609vQC6Lka3WjVs3AJkwx+jrd4B
mJw2b4gLMqMYWJk5tkRGfb3PJab2O60iqOntb/MFSdEcwjRGlvevS4puad/1R5WFxa2bPrJFs9SN
I5c9JGb8grzJ3f5mVo88MhT1P4zrGxn+1Th0a4PvbQ8o1zv41eRl7xoMEpVi+L25ACfiSI6+S7oG
VIWdF5BOU5Q+MmubF5Z/KzhK4ICGmepz4LgIXBG8uo0QlfdhkjVGc5Ie9fKPMbee1VAuuzhJ958H
jsrgb5tQun6aSxSNzDwS6Ta2SmXgVR9jtDbKnXcKmsQ7iTPAXh6+raW3doHMktem9d4g+nXOGB1H
mKVT1/vI20Ra+2DbUUzcNNB34jASOtvhjKzvxBmGacM2kZKZaEx+dxNFV9e9FMIJIzLI0ZjNSrPW
kYGX4TbmIzzWFOqplSTlJGpbzOSWYGq1uWi4tU7dxVk3yoS8Ve8g+t57kHEyV1KOpAd4jV99762R
4j9iMqQSsP1fjdqY6Rtdtd/v9SZ4QhU9rTQjy+PKa9Fyv5iDhyGoug4Jk+muf9/XrZhC1YNqaC/F
TRiWp/4PaWfWJDWsbOtf5AjPw2vNY3dDT8CLA9jgeZ79688nVYMbLvueuHF5UEiZKVVRXWVbqZVr
8YnUGQxbrn+SjVUUKNbf2sU6JDbWgpoQsoUiNgPZgvD1hPLdnA7KuwXMqiRhkA6pclvwNundgvUI
16sCQ8NGhxn9bIomjsvuLIeytzR/2ajTgzaWjdh6cfw/LbBMu72GPnq7Amq7nI1PPV4ytogoIOvZ
Q6iG+UNs5eyuYgQlpIN8W4IGNSK1QqsSXlr3RCnAnK/kGOzpm9GxwieEFtSdtIMe807LjCW2lsKW
chk5d4n5a1gGI9UYXnuc1eSz0uWcZJQWTG5mnDxGANSOrkPSQOUb9lr1xkFGUMDlsef2wgdHwNjz
guq60k5rIFUOFP4CTtILOEk3Aeop55JSONmVxlZ4ZG+JkVOaceeMyDctodL8r2EkISrLSqk63/l9
O32YPevBbLPhqWLDfSpNvd5OdZp/DUyLIyUAVqTOJkjexBGUmvifKgvgalJBvxa3rb9S2ukowcYS
hSybtnH9tWV52XaxSdhyTlXdNgO/tZaOGzzZ9/x4b7h89d+BnoO2T44wL367BXZUcTcRjLkIXPkn
r/K8EztXM1/JrmzgYreAEDRo2t+sNaXeY6VbO2OJhOzUR4ZTxHBuhEysaOR0t2ojAJakBUq7GWEM
zSFUV+egRTYnau7qEt5n2ZNNOWVU2+YmqA6/eXMkv3tpAMgBJmdzL4NVw0AOOgnhRG2d5n7M05fY
9xzIh1Mgp0o6oRvyyxZzlHUvHaHo/Td7NuYv6e81kv6JtGV5ab0yucL9n1y72tk0HqlPSL3eTNI5
V8MMnqTRyiMktBd1dqdhJWOaAQQ1554ow+deQn2gWCvr2ybay27aWT/cSC/272zypeKfJbzgF9lX
SJmOo5FBdGd6p0w0o63BSLmMZQ+dYHRJ7Obwt13pvdO/bKMV+icF0Sc03UXMbVVplWM5Rzb9ROnJ
WnqqalIPnCr3lq09mGZYvrTkm0MVILudhuYzWY/W7sqXIMhVFNQHcP1q8aIhIX9vDfajnBGXbnqt
Sx4aS5Nsrd1xoTEpuT6HeeifZS8byi9T4No7ORqmyj8HDZBkbu6/QuLfvcU2ADNFYMRHfUJ4F8dt
slxHrvjXy7VU62zyNhOc+H/MW4Lf5kYqKhROtFPDqNhXsxl8UNQaFvrKSz+Rvftsjab2E3FtzzI5
+nWD+DF1kvaz1ycc6cR9+DGMXa6ZVqyc7dZOz3+t00H6dQ6HGr4bvsQXTW2c46CU5J+gHVi1iOdc
IuQlpmsHK+Cuj4FegkWw69c4UbxtClvXyiFRzoFplmzhHesunWg4rHvfLDYZoqnaNqld5bjY5YRl
KMOkLS8N+zAnHlptfyxplfP7V1jmGzHHEW2WPfiWRSFUiriDAyv5Xg5TtczuvCy9A2CblOsuR80i
CFHbCo0Wnq8RBS7NiMYVpFoDB+d/NAV6vei9WnB7r6QrHjR4rGW3DDJUYCvSau+MflXYW2OIQbl5
TbeLtEQTJQfho2w6EwIJtO4/yFFQQYCzRAwibCAicuZfETw1gX/UkPfWqrzZcOwYXGtJklS1KY/t
fjFupRHqzPA6SUKkVARJ43+PWeYsMY2gXZKOODaCgwpWDwah0niGKyTxtfK5b1Ci+zX45amUStnl
VEdRDCOue0ZQbGOoHNbyMrhcFYsJZtxQOBbb7ToqHObkk0gXl1XZLEstjmXastQSXCDYRL42y7mu
t/Mjtf7jyuXE/TQn6MXomRNw1kpJUer4XbVu4CoJO/3jKJwQY7jrTgOZLWNHxbbOUSP0bgujrzhW
ic5urUf30huV/EXyDBpzOXQ4mb8zg1EICamP9bTtqY9pQNIBWRBy525hbPzODo85QheXzIGFiz1R
mWxkF2LxqVm5BchOylDrXTvlY7OqDPUt9OZfpsreEAkOhom9ihySZaeaaQSElyjFR5dq4zu/NbSn
iUPPtZE45hHUlPYU1o4L233gozhdQhWmmsPaFqevFpKvR8uovlez6rJdFTYwjQEgsK4+zuIcVjZm
oJnHqG2/y1EnzmxlbETpzj9jxZrLdNmT62qFUh9h6UrPYzJU1K/zPKXxOdybNYAZaes1qjVbz/f2
c1UodyV1utup7VGbG4NyPTaZdpplkzYAnAohJ7iShncu4S/g+jgFWf/WkyHvoo0k+pQXan0AvVOf
dBViyd9qg1JyUA6LqDhzLBKepamVqoRNxtGZreaCgv+XPqEMrm0q55RRB3qcvekW3maMWnm2bCc4
34bSvawy59Bdb36/jalvOCifg3RtReUPjlLLR06gqkdFSb9w1t9fTDHSVGs8AJlEykpElJVeISrY
baA+nx9kvFbNCBGPlEhJp2LZzQe9JXUvpstJvp9qAI7Q+r69gJtm1yy3qO03ynI9kCpZ2YlXnGUw
KIL5qE9UCsnXRyFCPU4ux5IQVzu98do1tXF1FOCxcugEkCrPLVU5clh5TrNSzcS55oGivr7N6XvN
uCoZPON+5RmvyxweYuMHXfcfwhBOy8hJv2VgcO4L0XCEqd2HemZtR6FeutikIzMLdBISVH7kUDYy
JDSjxxF04mkxyR41o6NNcmZZh7ND9+TnUP7+frlbpE6tuT96YF3FW5DN6JgwqOfhfvCV9myx9yxh
G9Dbsz7WB3sIpoOrtS30tJhS3TaoWpFj2ZXW2xw53W44RASKWzXbcAb/3LXFPyYUKjWfSaQctI4t
hGzSPvBBXYlxoyr6zUi5y5t7CfzLNosZnd15b5Ol2zRSfa+By/97aSv13Axtzz+WLSl9ORgT/I3w
gqSbBMWZT1rnDdxpTUQ67aD4pLnPkCI7LxCd1dcmRjLQGdP8U+5P5dYNKC9niw3Rc62unELVNp5A
5iMFnZ8tgdyUPWmbAaIDKxYe2RS/e3IITRpuz0qh5RnEjbcYjirPzBd4qbsHLcz6B12z/M0woHiz
2Gy1Cq5N6e+laaDoEpZZQelqTO54lEbZxBBD7G0AHYLnuntYGvsxbv3iAXSmw1bRooizaGoPwD0v
WMW2es0s0GyUmG5i6DUPJafVL13DJ9TEFpLDQomZ+l+qq/2uPZtiOLQgWKkQ9i/Sa7vh12Hypjs5
FQTsfVbr1YP0uWa570w7/Sh9kdKuQOCkT5qnec8D8sMwvHi28hTBlPcAYLM5Fz6IVDHKoDa49Tov
RYRA65ujdIxWUD94tdsdYNLieUQEL44uVI6qZnYIXhAmY8GxBbsuAJiyxMrVEZGrkjC8zb75who4
hmJoWyUI/J03hPAQpEFxLxvVQhpqbhHQlUMEjd8cTdlATaOqwW4JzoUXyYlhEyYl1HO/V0lGrbgP
Qt3bDl2JQNBvh5xhDWTtYsWBjMlUdjZM20dexz7mGqoxgpxSFQJ6yHKhFSxpLZfx4ka4EMJLOZ7a
tjo0JsXLYTLvC87/YXkK+gff0Pm+iZ6RXGM0AO85U36zxH4xiKwPfyAZIBx92dZUMAAmJVu89ZWU
Ov3YgycQAtrj4LXOwyQaqnJRAa7JjqVa5DyEmeU8WJrv7NsxcVaLzdQU7UKF01ma5FQZC43Nqs31
EIwiq0mnFgTR7WUW2/IyXk/FcQ83zdkLnf5IYTbF6Wk5v9o8cm8ysyMfKYYubFSU7Zsfxl5pHhPT
2QeqPoM16YNzCsJ0Hcmh6STbtAuag/RG1fg19sVRPeic54pvr4yCWwXiezaEiFawdNVo+Q5ajmgv
h3NcgaLUQu8qh1oN4lPJX3Mj7O64U6W3SeizwDwMU8NWRpWGpazqGjy/HOYOhJ06gttmxdfWLguU
FqADOjalk++56BqPHDZwJYdI4D+RDf02hPjf4Agc1w5S3/d/xZrwBKDFQmyeovLO4+OG4l1v06qz
ce5FI3uyiZCiOjtV6FdwoONRgFuteiNpIdxkmNTNR8Nr49chab34qcy79rVUux9aF+1cp6o+lIOq
P1GWDjyybnhSjELjaQTtsQmswd9Lb2Sy30e1xACAQfCE8vc58YFJJSK4Jof4QAn4STrl/Lj6nrrs
hqQlLOPPQa3AcC2ilRJi/xliedWy1E3KT+2jbCi+Uq3w42D15UeKOWdySSpkl7OfpGs3ZbuamybE
qL/j277YG6Fl3emO/sPPECQbBy29HwqulDxOwo4PGvG+E410jHluH4Mxe27t6pdJTMhzt7zWdry+
xXd2cIrD+dpJilJBPi97S9P+wzZl1v8Wt0yLY77/hdKOGzMNErDSPow7k0nFsKg51ZtQhzGIRvb6
knOSlRz/5QYLGh3CyL9I+20FOeWvuMX2LqaEq2PH7+GHplY6Dxm88LtXWqbI3t/vJjfJDY081sGM
yfv8r6+3rC3jjFCxthVXFZi60QhYDy6s0nxrk3JnCW5pOYbaJAI8DKBxsQ2jgYbRu7GY2EmjnLM0
tevEp7IclA8AB63Hvsm/K4U1XOSIlKu+Y29mbXq+N48IhxyipBgveedqqORQqTHZsY6+aa7fS5ts
+tyC5NLVi60clsoMdrfq5yM5W77/XR2+gIaOqFDTOrQCi3xnelN3TZLGo04lCk6KYH5lURLXAITC
uQ7AoAfhvexZOnebQutgR/7TgcoY2WPfepV2e85iaChEiJb+bAYOkuQaWeGGkEOMOpc5xUZBltrQ
28Iytp44MPC/pwiTnLM2Lc7OGH+ITCvbx79N0l7ZdViu/u6OVLRj5YO+zZb+d0G/V5O2/75k6Xu/
Vm/LYA/Iyd1qg5dfmzTqIVqg0qCkxmQV2X34IwfmSRHRT/4ynwy4sV5nrWg3vuam90UBkyDkfvph
sivt3uYZbWP3XbmmdN/j8KGdL6EJPHtXh5QSOY0zbt4ZZVc2RgBAvW8NH7gWmG2w3fp8WdwTFPfd
qvP5mNBN/ro4IuhhUWJD81LNio/cbbkcQ0cqR1RKmOemmD/LkWyG0hRfmqHe6s1UfJQ2NYIIpp5d
ftyYfESzOaqNttJnChP0J/p+VoxuvdiyrHVXUw9YfVloTL75GgLmt1UpBztRJhev5BrSlntwy/rp
GO+kjYejaF3pUXuAZ+S+KCckPpBZ+th79niFN/MaixFl8tXHCRb+HaRp80YOZUMO/wdA+ZjsJGFp
Y3n3PifecpI0tVRb72E26Nc1xNDUCY8TSDIfacax1O9T0PFmOUd3rRhJux7a5plnh5McuepsglLU
p2rvILm1ksZb06j6va8jFWZ0MM1JWzioxp05xasmq+Ot7SnVXVRanM5CzXtIHc244//tAnh2tOfe
5gBF7c3wP1OprTPIUCjm7s1TbkbF17CicNWFlQqyI0XZJnPlXEwYSk5eo5p7h6TIQ0895AYKFvXV
KqJvnHDVP514j6JGsOM6U+8dquceOk+310UVYLO7zlsVPJtfutY7Sa+tJDDepxNfcbRG7YMKFvKY
InGzMfTavlA2/wNKhZACCg1Jb2FamsVmw9F+KNSOenMipF0Zp7KHy/rXNGo3/3+W+9erSpt4h+y7
9G0AUr4Wx5etaDpx8iobio02MYDfy2KSEYE+abtOV/mDilhpk/PlkELQj+DdraMcLetSJZPDBbIv
KJc6dcDKhcxy9lT1KcWizheo7L37hhO2qcmrQ6Gr0V0+tFT/Wob9gWwQylOeD7kSOqQrZDGsL6PV
PQ4J32BlbNbWwBknu/zzjV/1HdWq7E5epm/ryqRURjCr6oZFI3uikSGzYGftRNY6mrOfs15O91zR
oLkew/4bxSqnirLK1wByoz315f2hivwYGRv1m8V37JC7DvQ7hVO8jBQg7T13nrZy2Ixtv0WoKd/L
oT8P8Ua1jPgoh54uyK8QujhPXCpfApisKDeCeqtSVeWK/jO45hz6tUp19edRy9+Gtci3yqGXeD5U
ZP2bVw6zh9LcToH6o59nD+ZXW0V1KDXB+rZ5Ajp6YAdjayiW8J/ZZEqvXuVINlmYCSIL/Uc8GHm2
HZ2jbpPoJ21gUA6jGreeeFinMKYaOASi0Ew6TKQcbl5+aiYlSiI6rS19W+oD3LO/3V5lGeVGrnhb
lsra1ZT7yrZFKmbdp31xspIMnUDkYjcz+PNvqgUJg+59UebB2s5aGJ262s0fjcT4hohnti+DAJxO
FxRX2bj+2F4G914Opqaqus3iNJRAW1s1EktjVw0HCA1f/LyimNCr9ZWnO8pdKwRDOA0I7vMUtiVL
M97ZyyoPzNXgQj4ZtR15A8LkLBho++Pco3TJ8UX8udPhqLQt92s7BNzokhKe+J66jG5oezgjCu8r
NEFftbKvH01jSk48KmlbKJ6HrwmPx6nhfTXJ1HFSW6pgYXXtozm7P+Q89gHcvik7+TBS8ch5RGdy
342sGyWZOj6amq19oaIU7U4gIke5dZRNxlYodEpuU2I3KZuoouxTbSsEwnPHhWm4nJ1r6dkbuQl1
YyHXlgdrzW/V+yaJ1fui8T/XUaAd5Ug20hkn/mqgNu662A1dNy9dacwVUpVq473YszFfbT+aVr2K
qOAMydzW00d3L4eZYj2j6rxGjRVNDEFbY2pxyKemhxfZS+Ywa1ayGwRu0qwWl+q2bFpqDWQ4U94F
vnWR/VuZre3B5jiPl1g0AVmYfFMbwyensLu9dKC+5SN9EhWvtplTcVjWYcPfegA9JLuhoN2JhaiF
uOFcbo1g8rmNb0EdR24aWl8QYgnMtERFN/C5aWw/QweNUXipFVLF6LnO+qEV2j0NcHnu6rFxaDNd
f1Z7/80L9V18mgaU4XhOcFfU0gXfZifZ17Fp/oRh/9jEHUk+SBrYPvpHu3GKB5nIT/VqXqlBHp7l
MNDCcFupUJO5ifPcjDP6SMn8xfbdcpe2I8lHz6k/CXtR6dMXSmahZeUrzPHOugIhdSrUMfpkuglk
xl7z1E2wQGZR/0Oa3WwI96UxrqzsYLNHO8HcDVOz6Jl/DidlHIR8Ie5b9xYeArdCOhzy3N9z/lrn
Fq0hL5CvljUDz/ngUAexr3NnuChBMSB4j5SVNWj3HVrmJmK+2KQ3UcfhIpuizp+UMXD2SRPb/lXa
oAYBQ6OX9UrOAGQSkZ4Wq1b5nBw0zn9KxF/R+qYmqUyHXfK7mIs/oDOvpNeK4s9Fo3aHudV0qhrE
jChsOQkq7Ygqvd+BsgoMSh8bgNlXtrFJArVlzwNNyUNI3XKIsVfqxN6V8JnBdq1r6iYI2p9lSSpf
SSt0Aql7obLil9g7/1dk37vhzSEF4G82wZDxl8PNHYpfl2VktFSJvwnH/7n+v5ZZbDf5+N8zcgtm
FX67vJtIvJtIyEPL6OW9WqH+MTBzY6UpTbUhx1A8oDCWPziiB76AAib7XlpkM4eoyNWD7bwL9dJ2
Yj90uE35vcJYTRmXMb/byplyadNV+7uJXJY0mVkfonhhmaSRozDezbEVeCuN++q1dIetJodyXlam
BceZqrlTA8rGKfPru0sEInR5Z/LVqfd1uODP/X5xeG3XnxuSjre3YapCBEzZIOTsfMhIO3UeiVLd
qtwPaeOZV3AvJ+lThakYHIg6jImnIzGUjrbshm2ted5Gj3kOX7OD81cNfqEG7dxi+KPe25D3XOQq
XBW6D8jXLH6wf+0RVper4yYHN+qsu9YqUu6vGUegWqMC0YHZ4C6eTetO9tygNo5B2z7e4uSUYEj/
k/v5fMj4Z5D4ZobDT+LQNka0ssWqMm5ZSuBCJ6csTreX1ODKiKjK2gzitHHou4ASvLI8yCFa5wgB
W5QiyaGbQfVRd48IBrhn9CWcW/PXUDqkrffiaFdOYQzzINg/Ix7SFfo29Qc05uoPUcyZl1nqVHwN
U83HTEOdyXubDOYu2G7SAbYOOZRxcm4b8+xhkmC+zf1rvaYJ233ZUIutoXp+Nov+rfE65zzw0EAJ
PExLFFP9cgjJ8gohBOg4rbgp6h3c5XBOQDNYaVWwkSu868plZbT0+DCI8ENDGmlWEY9CfBNJzDJD
E76NvQsl0yTZBgu19HLI1M1tTBWqe7lFTV4Ag4UdfnvnseSkQsyH9ZztN3WCPIanPK+Yta+cZ6oK
eb6isZJSQYaZUz8IfXTtlIxldImoc4V93jjFWboLyHEeYoeyqrmsrBNntvYhMIePijFQZQ0r8sqY
+3bHBmr6kpBFoP50+qQHcCLwDWl3ddrf7Lldzzf7kOnv7DJ+Bk5yizfTTrmiqgglywh90lBVd7VQ
100TtsdtOUWnWWjvDg7SAhoCertGiO0abFwO/KLCjfQGULNefDvhBiXmVvlkP6hKdOhELNIH7skN
/BcoTOcPjd0bq6aGtQcuuBWM3cZXQ+uQxwj6CDpzkxJXvdFXaewld31Upo8oLt1XsIl/BmaV7+yg
USBY88rPHpXM5I9Kiv3QaOfAH9XE7EqJZn2FuhoBoQoRoMGtb6bADiEo4iS/vmq1Qi4tA54tg2WM
dMihbEqHOnY/QJEnCAXnyxIoe4qgdC6G78vy0iwXWWxDGH3pnM/pWMy72mgCbVfNNkWLCtu1DUKk
1ZrraMNjlHBZcVJdxs7gKp55cbojgZSt/o9ZYKnik+EZm9sicr1bkJn0r5pi1IfYiKO7pbELUNTD
tF4s0CNFd/BYopUwR9YTKcngKG1LiOw1pTuvfU1TNotDm1ymkTUN9lafUXcoXuxmlN2iBtkBe9PG
SM3378JwSMV1ZffVrZPhFPhTf/JU562RNjmUjmX4LiSulHT1bvx7GWX2zbWPrNZaepfJ/3UtR7yw
0pbhAc3mI9Qe8z4anXBVCwqtFmZ/qADcclMqnnHOQw/qLUm1lUAadU0431lPVkSy168nFZVL5qgF
f5Rp1s8yBPqBCGYlBJiCoLQOY+o4PD3Wyudh0I5UzsHGrYYjh1+Cu1zYq7n6YSQwdURxqN+VrXlq
wm43KP0pbqziW5i5DXdJQ3mOYrPajI0yPNiqFe0duDXOLtIT6y6dSqTtdMjv2/Zr1jjxs1EqzkNB
IXEO3duzz3nMUxGcpEs2UD8AaVYbdAOJ5rniQ9OYKzR3v1doBT8liNuiXKGs5chCzOjJGfmRuUm3
mXjW3jjGylai5DEIu/4xGbN442Z+u08zu39UiyK+cgV8kU7ZjIH/xeVp8SJH0HE4+8akdjNWSQut
WcwVi3lO+LbY3KTdnkTwdepaDvzmgmcYQeLTw5AN5kQMYT7ZOq2+r1LYgKJIGbgJ/1LikcI4WtpA
7GyBL10cVVN+RebFgWKZLICShZwyjcmDRFqBMryv2ix5kCAs4WvESPqCOL5v1FRdTS1PHY7VlhwX
JuoKrH750SnM4iPP0hRL5HO+l0PpMArqhOPYuZOmxurri946T7d4MSlQhFxqwKYnnfo4XQ9m+y32
gu4sQzjJcO/b2V4vEzS1XatcJC+NZq4Sh4fgpIx6C6rg1D96mXIf14HCZgng5x2SZf1dNjSc/6sp
RSs+VJ57w6FmAY2ieu/7msGH6Dfrygo5IhM301RP4DaOkf0RI9lIZyEilrD/u23qUeEbG4p7E2Vb
2C7shOypXehGtlOcuedxDKt7NEqqNSqt2ff/PSJjjfHPNTqtQpPEKIJDlaTtYzMpn3ze46UQozrv
wsM8jNpaUczm0SjG9jFJP+lmmnyUFguNEZQMrWEnfdHkOXfmCE9S0LQf0lgH1lyZd+xNUebO+v7b
wC07tJT4U+t4xq7xjOhYJKp913ExsAfXP9fc5mrKdemOs6ds3RIAJKrvLnSYM2JLc6s/T1Av3YZ6
b+vPXe8774aLVwb/a25O7u8A52026+1FNp4K8wE33QIqx1822VM7GC9IBfucguQC4DllyOqqMEtu
bsZOoEnjzjlktjGf5hJ2bEnK3qGAxD3Jeeq1WTlMfQdUP9ejz2plrCH9DL8BnAQOFrnPuhMjkViC
wUl6iF2N6M4aFP0ugUGG4iZ+JpcsKLc3px23ztEO1NeQkgaOevyXouES4dlzt+8RsNkU3mw8VaHZ
nDn+6FdyqEMO/hA1CSI9tdKtDeNV08vuUfpqCBYSpQrv5Egrp3Lt3s0Rl/IHOHDc85QoyRoAAPIi
kz1d+2o21sgthd8cw9nxpGS99m0Jq4gOQ5Y9KeFLKQTBRICcmQhhknqE0UnO5NE6+jZX1i6fHOt1
GIZy3yfbMID6ewYxXP8nqtA5nFpNebH74Vtt1cm9HKn6S9O16jOQuu4Dh2vXNC1Q/u58TjL1NFjL
oZ4P2R4osL0Fp/cpoz7+WNV2PoOyV+ZDCepaT0kNqaKxwhHOqd+9MYMpg83AsJMO2Whlat/iHAg/
zpCGrZf5acMhCvJHXQMDhB/unBwVrdHt2BnXU3LndarOFTPVPsLUPKyTsnH50Odg1Ti1CR2XMa5L
NyjOdldV7q2b+WVx1lyLFLRTwsiofO8M2LlJuBVIDY3AwCfuUoUxIIvTtcOj7gvN8MyMv6e+vyb1
2P3M4v7BhIzq8zzxgzGNqnxovaQ89INNjlDL9DsjrtRNqHFgD2f3Vzlpco8lLEQ/HGvIVqGa1895
j9B67fj9qg5QAOd8sIdRlN9cM5n1oU3s7omchNAaA9suvXURBhzymN+l0ykC75EPRrpkg9z5C/rd
3lWODLtx14Y7gDgTS0Nd/M+1pLNSZvfPtSIET0xD866mmCzXivWnIM3MjUy79VaXom4UtW/5unfj
flTcddbBONSIZ+tWh/tjhg/mAFeE9ZRqsbOr+jzZtuJZu49rqG8VrsC9GKqjMd+Rtebcl5Gilfrj
mHyQE+VijlUeUfAYuOfhRyCoolor885yLdUY//1KwXMZRNx6jMC/NYHeWkBHwyTadX3TraTH66s3
txzeYtSs0Y7gPI7L5LhkZxHAH7TSJoPLaA3G7azbaJsBY+UsMOX6Kky+oD1XQ22KkGWie4vOIsC1
ihafZijyVFf7bKkhMOO283dDUExfjBnuqV/mroJpV5pV55/mP6LlIrnI6f0RLc1hHP/HK+A2HlW3
P7BzsvYJbPRP5hR87+16+g5JyEcFAqIXU48tiqsslcrNmu1PN88rGQHN4m7oPao5/bAE0N69GrE2
rg1O4K88TcK8qiptcZXjDtz4IHihvOE7j9bIdhXmzzwo79CVcT8Peo3aUUVW2yGfuq/h2Tk5Tadc
+t7Tt3MxNE8Qmw/wyjXj96I2xIXH/EliaA/r8KrLvfmpB9gCP4kKxkt8alYN3OMfdjTUrq1Zqk+B
CxfsYFlv8RFCUUv8YhfxvYj3HeLl+vID/TN+ed2Adf6Kl+/nz/h/rC/ffy3evzMV25EDlCfDs36E
Rjd872CBnpMUfRh3RSVdBOG/lR9IGejf0U//zxibzgmS254HTss6wB4U73zXn77A1wYVW628Ojqc
x5WwI148fYGRZ23+tucU2t3sIn52zf5A9qRdZQiunBszqetVmin2uRoMBwGPXt9Ij2ykYxnKXt0Y
TPnLXcTdqQtH+MbEqnLapA0WmbJQfUTWGV6mLNE/l33z7HKq+hO+3Uxx4Bvr5uEwolGzHqFh2aWl
V0PtR4OeVn2RQ9mTjTJwXB6YbQMTCrckhRKtcm6vsklKr71GopFD3xqtNRQv7Wax1WZHHluOA2WO
d4YZzCs5T06RjqmEVZaazhp6f0f93M8GUm918Fy4VnTpB0e72acYipMxtZHTVFEkYW9g3vUD9C9J
mp0qp0NFPQXNtfdy1L3hblcuJHqpm3MoRZ4NwX+Xz49jxPbGK9huOdMj6iDzo4t2ASWlPeKLwkbZ
zYSwKw8ckU2Zn60/UNw2PbajBwUusAyYj726WgejS0VBqt9Jrx2JOitQYlvNCOfHDiIusRvmYbJd
G6rhfYrD6VWDl/Bnmjw4MBkGK9sGHzGLOkFo9bddynOLXgA76NXui06F27BHeS68gwJKbDGNASlf
mLjGg+qEIAM0iN3UqjzJ0Uhq5F72qvumr8ZbX+Eeu7H0lM9sBAhEDT9VQ1lA6XlFZeK1zsux2Nf9
xCMzhHprDifHq0XZVg4XFEw/Rv/Nb4r1WE4mfLelsg3ULDol2jB/bKwYylmI5Q6janlbtw2bnTui
GKspwfjSJoLwsc3Dox5348vkxtqKDWCODgPeuUq4oyCAZ2bRiEpJxR3jd4MI5NuQ/VF8UrwKPnq4
gO4og+qfG6db8yzCqUmscdlIAjRxxJA6e0jv+nwTjwb/JcMR7JoFWGJS8Fu7bPRPpSI0xJvEu+fA
rT6boEvQhlJ66iXDcMfi7apqqY7IXVf/IBse7u8NVYPKMIC77GaHdsBUyocG5PaHIqUwJdJnaLd/
TTGjaiBvGH5aTDMknQfVIKG9LMM5KcI23BlvUxuIKdfp3OUbzUcIuQaMc01m3XiFir8K1Pa1sPTg
zoXMcyXNaqKjoGHanzRYLTnvd3dIsIObSkgobhRdwJXV/Fgntadsurhmj1Tk5m7utezeTYL81mRI
nSAMDQW2DRTlrgBZuVcNdNisppvus6C3qb7RnC9QNO9KMyh+FEP7qai18cV01GGr6HFzQeFtuBRt
UW0GvWuf+irzNxyRR4dGi+YX8gvAaIKa4otBm15Ct/uigDWhTJCRGlg832TDo5m35pMKdoo/7/yS
o8zzEM7eRxlUia8MNQ/ayolgWtbzbq+oY7KrTPj7qH0Zn43euyjcd7/aLjyYxgg4J4pQnaQkE166
cWi/VhMldIWTuh9GmMXOgwYOYAKp/bUi+WZ4TvkK8356CJwg2jet1X4WR0YyAJVeOHCnvD/Vva4/
6lH10pF33QfkAg61IH5tPU17EoijXVI70QnR3/8h7LyaI8exNv1XvpjrZSwJ+o2dvUjvlJmyJemG
UUZN7z1//T5E9pSqayZ6bljEAcgspQGBc14DCRIxqyVmX+LboPxRCmX8AaCU2Q+++EPg2uFOL0J9
59Seet/4aHsjPDb9AD+EgJbyvfKdBNxNLa6+jW113dlYzgJ1yPI6OrqzgrQ8eOOknsD+pJtxhlZ8
xm5nDiLTTsMX6tZjzgMDjbfY1g2C9s/78N5YGKFir1YW2XDwJ5vU4u+nsi0PwjCGgwqN5N8HqY2i
Unb2++FgRiV3AcAYgBFCKkEFZKaHWnf2q9C8L6qhu0bu18jQsVVP0iA7+aP3IPtstzHvg6JTd1UG
JrWHUhAtYzMw1l1uadSw5raPyuySqTlH9o3hroHGY+Fs0xKVv7EQ2m6qKElDZrdZB2tUfOoJ/DcG
ll17resQ2L/an2ULwdv2WlgOGeYsFmsZk4dZTwGvAu2MkQm3krHGE6+ppjSH2wjzVaT+gQzFhJZo
B3crB2uBd8yMfyyFfU/1ProkqovJTODcp3pp32ep2Rzw1A4Xsunbg7jgpkgKr3Omr7XWHwYB0kVx
42nXKIaxYdGhvgFARP5U2deDck/mqbsf7DI+OKZwF77n/2EU8bzkmz2szUerZG3SUDdbDCgoP4s4
Sla1V9a8foIRACjBO7tmwWLbUNbVtHKObaDWVGzz7uLNdgVIxI6PbQtKcDSU9NX3sW22bYTqLAt1
AXje94VXx99w8fMXXWpg7NEjqRY7tcAMIgKaYXfpE3KxeGG1kX3fkvhbjwPwQ2jj2qYpa9gYAA92
Vib0Y8eid+93vI2OOs8RqtXsjKmP76B/MxVZQ3zBapHHIruA+3E2Myn9YnrE3kwlPYIh22A7Jtor
g/aKf0IM45AftY2QbRPY5Q9DHfdFNovweyaM4XbC4iANxoXVafbzZGGPG7YVm2q/giEt4pVb+9Ur
CCScIfQc8WHdrl6LZMFeyH8dVSs/ISWSLOWoxIbzrScOtiPzRUi+rJwkQxZV1N3ZrL2K37RVYYVa
Ki9O4EKKdMlO5KJ7NH1lqY6nwDx3SRHiWTNkB4GF0ne9yH6Yqhm9qRrwxTBy8JXVLOquSTIBlLWQ
ukj96iztegSi/bbllIW+UPu6uzgzjUwyaSXjFixmhxx+9+DMdFwZ6mMfdZakEwfXSYrHCe7iAZPp
blFWcbcbwMRtsEdSL3EThuhXaGfZAikLMGU+oFzYbGP0iXlC+ka0LvVeLJQitR6QYxGLcbC8964t
L7hAOP6CR601C9ryqndhFsMcKbNwk+k5T8pejxXAUQmeriKyIWY09h1pKn1a+RCuWCe2p1uz7Dyx
aUwEmRzK0nwMUbRxYk1VD2pc47OFzOgiEV55Jw/pXLypeOeHWzDOdqjXGCfZqaYG6iPkyNaliZlH
4oAKaQw/Oid6urEUpO9HcGD8jHPjGnWufg3yrjxDMETV9V+hej5rUJj0htE+fsaHWDGWVt0VGy2M
fXSiMezc3W7HjAh2ZzRvt5I3xnK0PdVV/4dWT2jrD0H+kZ7r3mk+lNhsF4ZTjo9ONbn8pUZ/YGfr
rvom/8YKwMJFgxJyp2YBlTAodrL52XFrUryK3Tq7+y0+GK26itDVXslhn4c8J4VhZFcZMZy0cFbD
qLVLYbjZevAOqvC7B3kIHN5aT3TqXjZRKtdQ/EWJZ6i7B4Vv4QMyl9nWdxzc5eerZAw1TdjrWuQe
5Li+gfgST97mdsE8LBdBtqknb1zJq/rK6B6qSn3BkjQ/ydDg4DXb1dFZXgR2L8dtJNgVVCjOWk8i
btRwrtSrnmQssvzMnuJN8VN/Y1i6fyCtrD1oE/KucsRg19/IbqmPtepU+8qs+43X4BWs5tG+zgtT
x+RFeOeyge/fuuYJVRIkXPESWJnGLFKFNeEKGdhqT97SebV4uISFbbwEoRadejBoy8KznFc9qJkK
1Spil52bL6aH/UnqBMsmBzGvaU68r1NdO4FPC7dRFPWXvGmKNWqj6gPZemtp1HX0Upahhr5Mii69
Nb4rGEJ8r7toX8S6zrPNGbehN3nwSji0AZOzm42C3Q3ZeMtDWD8Z3zwzcZbN5E7HMu7s5zCx1kEx
EUd/ZatN6KaamT68ZYKsdIesq0cmAhdynRLIfPmYAwsLiqG4tMVU3XtB/1VeXjjCWqUmsuyC6nUc
pnckm/W96wI1b4uhO+u2na0D3HafzFIzobBm4dfawj1abnmqfh92vfUHIgfPphXnb2Gel0u11sRD
Noz+Rt6xZ+txu6ONbutZSXvMpwYrfyqHwQTar4VfzaC7E7FgE8UdM1AVPzQqXuP32XtGF4HzZoU6
n0dv6Sc9DYzHoAeG0Sf2W68DZVFQH9gbqEg/qn7CLhKBgqlQMwy9shuKzs+M9sjM0S4lig5Ua7sc
s2+eU4YYUHnOstIqsfNdmn2XIJbU97gmk68BQ90Y21DBIlz2DjE7tABI9lL26iWkdhtqId5+5lFx
hbNCs9j/lgRrHv7at7LVGky7UvVkhnVyGRUjm6lqw9OMMCtysa9qa3xmr18cfBEFawks+2s8nOMS
iPbXeMF64T/F5XhlKCoqkqm5U5PI36SuFmBBr0fPQacr2zZG/8D2ovi5F0pxsATml7I31xKFfcfI
E2nudV2Bm/qQ3E3aXMRp6m8S7mEoXXLoe2QKPtEfMka9k3L8T/SHMhjJQcYkQER21CZ1gRpwqK0j
dOzi0HbnTDplZCUSb6XDzF4LC8uT4q3B8fqlmgX0SQKicDYPTT7MeNPmoBplpsAYW+Msz8R8hqD/
ZVCm5CBDn/E8s5pt//Mq2UFB/M9Lvcb85SoRTD+qqTZ2QtOiS5vG9iqH7rMyC1TWZUwefKgNO1G4
uFpB4rnUVdeywIX7B8/LWHZT3PEX/rwEd7CtW7bO8TZO3svzIE02M3Hll6CietbKnsA7tGYdKqvO
yKtdhdDtInHrAMPN+RViXkHeW97ndvX8CkbR2avU08g76a17b00aTDttqH64+keRR8M3s8j0JW9D
eqG0bB4CDMI2ArvdS6DFJh5ptb1WUpedpdZlL5bawc4pRbsb5mZmVkgvx051kL2IOXRAmYL+NKph
9mK26bsb9dYZTnf2YkRs5flVHZqAr42a8Kr1pBZvYPiQNwqM6BwpbvoIc+gi46aT5yA0IA1POCq9
2X2xGl0re8H23TgWffjn5V6KxFiIivpZt5L/eLkPqOXNmvLb5YiwG0ffdsXSTnXQGHroLWOXbE+s
j+wFnDb6UrevLqJGz01VK1c/oZCeOtGXVg+cAymeBk+bIv4ysGvdqHYNWorPZOEqVr0Vo4fDnF4F
56HBnX1AH3pXj1gkKf7YrZqgMF+m0PqjSHCnKJN7qMkssWcSBnyNRWTlZ0c3hpN02pV+vHOI7zt2
HOa/LHp/hqoSz8I+jTwgrFW7r5LyIUKdWt3CCWh+aeId0+6xinooWzU/B3EFw9Bz05VuGCggzoc0
bd8T5FL2Y1diHDg2UXrRUBxfRrbdbmRTjlPnjnQUFBErPbvdoBqqlasnoPA6fXwaPLIIkV6/4kBY
UiEfzRVopDmhgOA2mtzJ3cBD7cVskkVsxs2roVvqwRscZSmv8n3RLlMTm2jZq76OyPu9kmgJT2mC
kxoc74bVe5SuxtorDnWoWivSmsGmS3iCozHQWfAY2YHZxu00R6i7BpB7Aj9ElqSj+h8HdbrXZ5mc
FWtvZ9H0Fc93NMqWZB+jZ6eJQWbhlfqR1iD1POtHBAyBtLE9PeoZNrTDYPhHw4TPhlREuFZsOPdm
leNXNJFuppqOPqL5rWcWpjToI22JbcJ28Ap7D3fbOtehW67cMRGvlTAv8oWMMNjFcCGxhuNBWqgT
UIPciy7yzKrLH4oS2BQC/xIvq8bFwB538ZTU525Q2HB2qtmdOqvuT/KszaI/z2w8d45qCFScAZ/h
34bijt7fettu1lWxChKTMWWzuA3SnYuV1a1s1vMB3ZUiepWdxQwXycPFmDjJkyx+2YrxlaVSdie7
8A/IVgJ/i63sZAmS3O5Vhq5ySAfKyUEs/CsmduYKoyagTSFsdhnz5jPy7mtFFZSLcSm8xUtP1LuO
6u1Cjvi8IAmRlnLtoQSl+a+bhCn/FSdE5Gd+GRmXV8WdY6zcGDty2fHL3XlB4xJGanHPVqJ9rjPn
Lhw7kCBzy9HSZ0UN3bNs2XX+w0tnTY4x7Z5tHN3xmiymkzk3C/DMi9JweqATXKkiWrMUvtsd2nrq
nuMuGJcpPnl7eS0Zb6wlI2PayWsHlQl77ANje/s/aCiMeB2uCfJahyLXptXVZCN7+9gzgT7O/nol
FpxVamGh2PXFi2dFu0kV9rtlKNYqAfwAeSgonuAPXm9xVDlWMfv5kzpkzYNjiK8yLu8TjjXqnG4z
Xa0M7nXXTM770Boas21TXYIwds+WMC3SEBoagk06rOoBW8nSCforLMz+qsz0/IrH5KS6QM5+xk1h
BisKlyYrNEbIDt/UMKvIUGCZQ36hKi7CruMlw6zkKGOpEUcLZkxzVe6bCPC3xip+Xbpi3McUNp/6
fLpvqh6foIZc4GjX3ZNlQ0bEIeDUz61bKEDNpEJzVrYi+Gp4mSf9UTZHL8rWfhKMGy8Gg+i0rbXJ
JHNHDbx2UcynmMdvjKoL5iUMsXZm92jgeotVEwWAcGYcrjbF29SdDllhK28NU6qZsiJna71DZJRv
F4jItyZ1d5io5c88JOojCrGzwy5xNIK+j7jeqNqj2Wd5sBqvQVlqx5Bl9lGHJ+O0ZMgFk/bC7Ifq
IVMydxeM0bAdomR8SsXwndS/9T2ymEfQS/iSF0aycUBeHEimh1ckcJGTsWLru5M9WOrQfmsEFr+2
ZyVnVwMUUNegXhU7NY5oI9QLj3UP0xxNefDi3jjOiRng/nPwl1NXRvW2TDfUh9F8nPsbU4uX7rzV
ZHm/xJDAO5G/NpxVb6vhKlQUe9WmjX3GwbtlzxPxawmKctfpug2+hg7frAGMduYASZHJeieDVLSc
W7cZBJBNXKtbDCh1rVoNvRNVt6YHvHPN7WwshYXX2KTMxsMH5i4VNg3R9OC7bDgRWTnLlryA6qG6
GuatqqoUbcrCtl2WSV1d5RCPZ9h+yjVroaMG/GDOB18gvuFnsbuXTb3zk3Og7mA8X6Hck9avXkzU
F/wFxPkHlf/yW+DHMXZJYf6owl1ZqykWAwWqLHvbm4I9uyX/nLghfkjkXh4Dv1QW/PCb965M/ryj
oAbyrzvW6GZt3SlT11iFip2hxWhaVJX3ihDzR2Xp1TWASYDdo/siw6Oukl5JJ3frzKMKW9+aItSe
2G1PmL4Lk8+aeIc+7moAy33Amap+zdKV/DdMTv1g6Wx5odPZeQEXOxl+beJuqSwoQlnLdJwwWuqN
6hQpEE4343zazVZA8lBrpY13CGMKBFCahQx+jtFR7t2aRaouw4y0o3QG1sS4yxoKVRG/yYUJRvN5
tBNBHWiCB+zn/rqvGuelseZvUP4FYzH37PfhH7cWoM1dzWpvFRht/mUs04ap1cv2vqeEK8fzuo1S
grsWLk5daceTyuu7LV/Z/DVD9KSdE7cGFJhVXMTYfyJEe2/6drzA2mz62oIk5QmWJvcijhPKpz5s
xZ9SjfJMCi7eVBlvPWy0WeV6m89xXdSny9BK9WWGN1/fZv11nA9J6ZBH94uPNkUDRLZkXPdDWKTl
yFoU/eXbMDepykthvspRn+FmZIFjijzdfXaUBQmsyAbAKO8mX69WOw28q57FX4veXxtMDeekHvC5
asfwIQPLsxQWKNSxAsDQB3n5rmnNC6aX4UemUw0VLbOuq22zVivYAhr+QTg1plKK+aGPgf7qlmNA
BicdnkQfD6usKI1rhwTMRtRRfdcKGCWiN2ZCZ9+tPvHyXTC0S6dwoehRMKPC0gf1neyu4YPiDNN/
1GwQtyXpYKR48hibuPx+ai18dDRgXJlSkHuPBeZvGE3yaYfNoQWP9wozTw6PyLPs464OllXd5ztm
KWQX68hYBfOEKw9NExXBrR2bVVYt9Bom+T/+53//v//7ffg//kd+JZXi59n/ZG16zcOsqf/5D8v5
x/8Ut/D+xz//Ydgaq03qw66uusI2NUOl//vXhxDQ4T//of0vh5Vx7+Fo+y3RWN0MGfOTPJgO0opC
qfd+Xg13iqkb/UrLteFOy6Nz7WbN/nOsjKuFeOaLSu7e8fhczFKFeDbYT3iiJDsKyMlKNlvNFMcK
8x3ecnpBJngX3YtOstXXnv0E7R280a1XZ2WJ5OVFduRigFpV5uiaOQh1GV2ybhu9ePWd0Nk7U9Ks
ZBOtwWxZOWl0GoyieG1XIKrT11inGJRMWrKUg9S461YuqdC9kYXPmZOdp2aorprhFTvXz7uFpufQ
x2UwKx3oaoF3ki1SqtW10pRxndVuvHLKtLrmdvf17z8X+b7//rk4yHw6jqEJx7bFXz+XsUANhdRs
861BOQdMXX5fjFV33yv5szSF1zMwRdlkWhtpMR916oscxW4iYTPNjsDXso9i5szIg9lpLZ4+8QfQ
vOqej5x4FLeHn6PMOVPyM6T6loEqr9ouCz8aXhJ0KyaPcoFsgQ2GjBK+BE3SPmSTA5mXMb7i1efI
NMiKXP/Lm6H//iXVdaFqhqupuqHBwzP++mYMlZc2fm+bXwfPW+uzGrY2H9g/tSzeODORKPJAGPwr
WDpDsKoocvwSk6NbavzHOFcMOOPz1bItz4IBcWB1SkkhTjoCUU27IYeRsBCw4nMVJMnt0A1ZhOq5
DECOVVXkFBgl237lgg33u6O8RsZvQygEP6NK4qOLUGvqIjczWAk6dqV//z5Z9u/vE3s1RwhXdzSh
Obo6/9h/+TELwKFTx5b621TVzUYz2nRjsIbek+5NnqM+vzhGpH7NnJRCVGuG5P2D6BK4ibKQHYVj
PKNB7D1Cy44OXeqO63gosSOsmkdMWrH2nJLgoWuiZH9rBnOJRdZZVBLX21aJMOgJkhau6s8eWYsZ
0b2PeyzdPisz8kwoun33ea286vOmvwzmevm6csRn3BuA/SKxyLwA5OVYZKN/tGHk57d2oGP3ybu1
lb3WPORzHEKCwe0KV17x2Z1EaWYte134/2W2FWKeTv/6s3Z1W9NNYc9JBke3/voJ1apWo/sOCb5T
wnLTp6qLyxI6SY4L8ZR0DPt3LOTOkVd1p6JxETPo8ubVrkV41JMuuw/NKLvXElxSk9419jJ2O3Qw
ZPygwLh1HidjiACn5Hi6diub7Whl930hHJLNSbMZ5Yt7XkHxOy+7NdQZD7kQ6NyxoWfNYqgU9Kv1
mNMS5gGpZKdexrZWnNykgC/0y2mDMPMumryrp9awAqKMd7xPzB1zmHWahjLeDr0eXvIoEWvgtf19
xMyxwrAyfvI7UnlkM7wXpeih4g2T8pYEwTdFBaSvCOeELvf0BGftoTK0ZjcBICMd3MZXQU74Ks/g
FP3gBihY/gzlDWKQUZO+GO40OLcLitKHwZqCn/28vumgX3qkK0OFWSufhfEmKy/jr6SfIHDbiFH5
amkvDbPHD1mY0KPns9iekLSXp/UUuregbALINw7NH2ZMjdxfgmmP57RpsnabAKi3PPjxznBGZU8R
OEbpW6n1peYEWCUgNnDCKsA7JUrTHcnLIxRAS8Ytv2Kv8csp4O81qvXT4XNM7rK4Xcm2JaxvkeHX
Wy9v9qFaBM+B2hYrkxrFKZ8M5+xSR1/qc1GgTWfjzcR85VGcb6iyGnuMy6kjey113coab3QGyWAY
PB8rQwfK60x4GDuXfHQNLEt2AlKOLn2FLoLpTcXSqNJxMaoRNmHzYL1xKUdn4but281pcnv1DKr0
z0OWYdRDTsDesp+fxKLuUvUcacAXkbffyHGW9qGOTXCxm9i5GzMs7AfPCt7dHnZMPJpsy7ravNoD
endurofvVZdD0PKcBByRoTxSjjsbnec9k7vqFm50oJY2nhWvUv11h8cm5V/gdm5ZXHQFfgXSvViM
p1N5lLEMzCuaoFpxIaPz3BdobFTs1P01W2ESYGBgdyNizv66MFncKhn4EXmdvESeuUEE4Sjhr/m8
1+QgnJ/wY1knQcIbG4HBWxuTF6xsthVrrRGscFDXP8MGyY+mV1mX2hbWZYxAHf79k0MuJ/4yL+mW
rbuOaTmuJgxHLhN/eXKYZYS7sWIVXxUjypY2WaFtXhZ4iwJkeutMFOzQtXvJHac9kk9Gv2COOxFK
iWphTpdkUryrbxo/+sIa8all/8Jyoj6YYlC/RGWxkPHA08Md2dBiI5tahkUoCI4nsnb6yQiG6nbb
UitYkDdqep7MIN0kQusxXkjCjXB8hzkltr/0yBvFMyj2t3jqL42izd/9MXbWPcZA+wTdxS+hmt8A
xhFapbc4bubtl4R8sgT6/jY+Iy4Bw26oROg4HMPKyR/nuuSqyEJjI5vK2OQXWKm7mHxXgfCygOEd
dPk+avPiEYNsKixN/TGOirb++0/L+bfnPM8Qm0KYyedlCsoYf32KVGWtO1Qxg69d0OIEreVfJqv2
7qO0tM99XvWLxmz7t6ENwA/4rgVb2dGe0cjZYIndv5ndkGydVoRb00ibdR2AdNHBlxy1+eBQWTvK
pjyTscAU1Gps+xCJOLvyHEfSRWXBVeKFfEUsELvYgR9NX6rFydPG/lRglvHcjOYlqKLpgihR/uwK
84N6R3MnW8GcpGyKoD7KZtqG/bJy7X5fzVeWPls1f9LtrewNwY2v9bSqN74r0kMwQ87AQLanbuYT
WbN2fLts6r4+gdoDaikjsu9zVNkLZMQddgtZjdJUG/U/mMysub6XCov6GLnNB+bnYhdHNcmURCWF
EasM1eNuHlo3/s72IGfW7mjf2Ui5TQvTyO27vDLOVW6O+3LukL0yrjWW/V8+ePnB/vozFeQoTU21
ddVgs6b9vsDrkaLuetfX30fhV6vcKkDUmkp/O8R84VEjcV/yKrI2bCmiO6t0rPt0QnjXRmBRtqiD
JxezM4CDsgWeTaW6de4Z4SKrwdWMPVJm8oBWVHZ2bOY0vzEUFll4jjuoTpFqGc4dS73933+pjd8X
+cLUVb7OugoTVtd17belUWyYpaNrkfZua96XGlLzXcMs88th6FHng++osUCZ7EWKuPQdqJF+ZWSe
ey1TkW9itvcYKaFBama5dyid0DqoQGh2XTJNd143VJsCa+Yr9LN+0etjcyxCjVy8UdQ7QNeghJJp
7XiptzfA7x3kWaFG3e0s+3n2n3o/Y5/jKKzF/2Wq/rcfvzBdSzia4eimO2/ef9sMsTCZ2LOP1XuU
ph9ZdiE9790NUWSdwxnLI/E5pkjjFYpH5uozJs/i1hEnDYOt2wUlGjULeRpNM4hYL8eNvIEcLDtQ
spmzH95xpGg9/gn17lAYKIMxQGvF6e9u8G95qg71LNU0JuueHCi4AwijAkAP3DBRX2ypYzLH7LDV
7m5DQH3dmvo8xEdzZYHW7IgMbJ1dqzp9Eo5pHKTZEE7E2dVXzWZnIqILAYumPMixeRrfxqbg/Z2F
WQbtzleGTR+JGrqv02qLdijvQMo774GaYE/vAMYjQ2KziTVfjcZ3363ebpYwF1AX0XrnWiWIsYq5
A7Eh0sF5kF1A1viXYvIQ3Zw7spG1S+ONmIGbQX7XDuqcHqIjmoovBoDIv/+Z2PJ38Jc5wGI37AJs
tW0HEKL+e2YAycpEQ8v23RpAjpd1SPILd4F1pPT2S2l4/cqsa2sXzE2lB8Ot6k12J3t5dOPeS1Z4
LEzzKWPpJMOjBXaKh9s31EDtl1YD/+HkhrqUna7AhsXjp8Jh7nXy+6Dvn3AnKs9madp3ph+KZYuy
8jdg7jCq9PF1qgtQf7im7LPQL54qpfoiB3RKVi+sdmzukXuMj4E/JevEG5SvTbiQA3KRuavCDcaj
V2QuPvEej/751vjpPbG+tZ5Yxei7QVdwI5PESye1SPv5PZ8vMkdbVYvq+3E+QP/5M1ZlRnUvD0il
/BqTgz+vVaKuvo37jIkIpSTWFH+51+/3L21QQWyTBNXzR9tWzwGckLdEx14oLodsn9eK/dpH6MbX
9lvXwKFLOrVCrcmz3uwSO3AoiyxMO3AlGIwgckYceiXUhDqzrl02oHmdQA113XLfFRT+EApJ+Jno
PnbR0P0j6HPV2B9ZePTBi5s3j44A+yLy+sWFIHA3GY3zCJxNX/cu4m4hbsSPo1912NzhexQhXbFk
4QLCfGgvcuww4eCVVIoHa5WxvkYxrMqnZCF7b4e8WRpuNN0nbIhO5qDpW/FTKEXqnfwmf/IpsoKR
9rTFivn6GZIX/Hb9b83fbtfC6FuVprAW8lops/J5vxTLsYNaYGmU282663P9ahZaQ4GDl9Xns2GO
yV61cMXt7O/H5WiGb1yVGps3Y9wtCXeXp37uPeutZdw6yE1rJ1ci5GWvM4+WZ8XgA05hXEyNaNIh
QUysxUBRq9G9POReg5iBF6bLGU1zizWmMe3tbIYLz+Pa+aA2LfyWWFw+L43sVjmLqV320SjWqBs9
G4473tvqVC+1vqu3sikPQ6a1i75z0n3XFNO9jGkp8GAF0pNsyXgxuvvcKca7z1BrRujnt9E1083m
amYfnkapuE5wNCLVOr5i6/VBvdG/uopmPAxacG5Ge3g1S0sHTYN6Ew4pv47qY2YaqJXnMS3A5cMY
XEajnpbLxD97SJs9uKoyPNZ+xC6akuHW76bhUZSjfpr5h47bZSX5STygwLmAFGRslysOZBQeTlr8
KHhGoMs/3rMNLB7VIW3XltaLtWyObhzeZ2O5lK3biLHUloYvlC2MZVJnPntkhL3saqN7hn4MRcfq
r8922ETaO9Ow+novO+Qh6YF9blxTn7Ws+mohR8uexlbvgqQoHzQX8eyyMfu72Ha0s9cCSAJEWn5L
ECBLkXX8kqdpts3QU9yZal48Y/11Lwe8h8K3D4FdKyFqdPA63Ma4GxxnIKcyDhcosOkZMsDiNkJj
JXNUYuP0OUIO84sMFzWrAZlsqA6L5cphdxxgTT6Yw/yeJdVR8xGRD1KaidV4+yzr9TVqDSXKmiQq
7MFLv+kI6JSxNfzAqAhgMZaaD93kI4+TNtbOi9SRudexb0MSfnOuZX+3KCpLdsU1y9Jxz/M4RbHi
SwvTC5O+AQHAOv/z4M7Nz1iRGnyMM9FyA8LNXQTUcl+x6ltK5YC0stHdUwFiRmVuXwKVx7JUDJjG
5MFOS3Eqet7lqehRfEa18X1yZsqSpgznVCVVZWAmIgw2qSC/l0Wjle/whkAfBW4Ol6Zt36DmWklW
vk+A/LdePRVb2UzEoRg84GHDWO6m0ag38mIkIZc5PLcvvaIg7+TF41rGgzrcNZFmPheT2h2S3jBX
8jZaZZ/VhDSYl/VIB7ToTiamZcAW9IY3AxvjRWlLg6JpvMfI/V3GNR/sNvhuaWwwvMbDMZiHi0ZR
dy6GfWs5qlDNi1FblHxBQN/pVqGg2NkPb6PZIAFQLmL81pZ97JjPltrai6Gpp9fGr2PcnsLxqxn5
8NYr8UOPsh1lEh8QpvJHDjcyIlFxKdmxBwvK3Js+T6uP2E/vlaHT7yc/zGBMm8M1Aza/hDDhbeJY
zNq+SuvtRtHkrPWGoF57UbKo0E+8uKaSeQtdgyFY8ZZu4sxHJT96E4HqssMqK+XO6zXlbrDRAYtF
eZShz7g8U3uv549iwflbhxHoynrixbbVYOHQNcUXJwmR7TEU73nM9AREs6tc3bzw79nhOAsdCgeV
WGKW32dnUwT3lChPkar3R33QjIva+OYFv5B4lmVby5A8pABtsGkZ2gOlSDKzLUsGV9WC5z4GcAv0
JQZF0obPKHXYl7grma/otLx4ePT1j7wMw+dCFdXKGVM8j9yhuRvmQyEi5B2yaqd6WXOnOjaH+Ux2
ymGloRdLExLfWsZ+G1cmA7aX1hOkHe1UCXU69m5aYqBTR0/TQBncB3zxEeKb0RjeR2cG4cJDeop6
qz+tfRBjt4sg8JWbKNEWJlDpoy0QjtVgpHUIVurdTjGa662JqrxxGmvUYRb22oBv99xkGBhUBT+T
yEyr5xKi4BpjsGDr+Fb5nOnIWTKr27jF0BSlgZGokyN6OTdD27Z3AVrSS9l02q48sMCMbk0UFd0j
vETwR/PgdLLUO1H4PxLx5MWT+hUo+PcIiObbUJfewq9M+ympRL3KHSu4h/2Xb6J+UO8GpRxIXo/q
IRn/P2fntRw3krbpW5noc8zCm4id/wBAOVTRiiIpnSAoiYL3Hle/D5Lqplrd27OxbRBpABQLBSAz
v+81/Ei5WSOxgp+PZ8rqcAvDNjvK/HMylaW/hpRn+FG7KCyyx2+KEk/feTSkNs+/p8zs3AxrhMcm
WeJdWwMR/m6XauFnZs4TIKemc5ka9YjNIg9ArZuPZVNqQR0uy+1Wa/qaKxXF5UdQwLkrKdqKiKlc
fLQiHUh0JLWB6HWUEs1FdO2BxNOrjvOEyp2z7kWVrHF6mAjo7dalLD6iR6W7xSBlF6fq4htVVb7z
MhyfkriojjU8m52JMOVTVDkKYb9aRpWFXmeML2rcV/d9yRvEiBC22ZqtRm/PsJnFC3V86tG73dVz
Jx9ELzcLKvd5m4PP4pTT5LfAlB51ZPRurEn/6XMhBRY7cYw2zHsVe0ZTHrt7HMcqoMkNll2ZmVxH
SC36dlt0T8ilP8FM4v5MJ4+Mt/PFXkOAWttBBtyTwxwbWIVvB8U2SC0NW+OnNc7fDjLtybPb2v4S
TQUCFVba3UfbJxVq/PMnAYLrnso2ejKlSHotmvGnT4LVe1wl0+VdaoAS3ZLxIkUvNm3R7//LIm+L
dVQiWf+WlSc9pOqySeAMANJf4zxDGdaxJMOnsNJYQ/hzyM5qW6qPhZp+WqO0u0H4T32MtQwEa9c+
zA1Tn2kJfbETXGxsjYFavx0S90uQ6qCKRHUDTB5QodP44TiFPUuTjzaJdhRnRCISlEWdkXzaepck
vcmwoLlVWJUHRH+S66oKy2Oc47PAbA3hD2NNLpGTV26csqSskhl2aTHjjJWbD2KPaH5C8238IPpj
bEf47P5a1BKFoahY5DxYnPjR7hwTwRSN1bhsHsJWkzYgoX2BWwo9aKt2UpkesyxNwRtRdfJmRl7T
sY6iqvcmzNC6V8+xvXzgRfyo2mZ5b2VjeZ+x5ACJSYR+rHkWvCjl4U3K4ix6QYwMV//8CyraX8JZ
ZPgcRzaI1ZiwhIxfwlmpxduk6eyJFd68HAgQrhpZyZUXY1ggjtVjpp1eDYasn8225Kbiu0K0C0mg
motxG5ZfVNlO7+u2yu4bTKxPdmb0pMdSiOUOWqIywsSHTk6k3VLV47M8MjAPhdbfRJ2N2kq9nnJJ
HZ/XcVqPqwGMM0Yc7rnRUN5YCYFdmzoOOeDD3w6HHtKf7I5HZ9rOVg8wZB3bbK4m7EkeF+DZ4vCu
XqugJjuMARe7NRucotSL9lKAPn2yf3ym43TZ2XZK3RN7RQaCfgpvx7M4B5pIJOsWX7LT2ZuJBN6q
KMzd1pgvRLzert+bHANMjDYj2ibaxCbEimevo677dihyzspFb8wnGRPdS4S/4rHSCvTettJ729+V
/nk/K3V+nM/5o/TLWbLEMQ5Ap8khynfdKIWHNE4SjwXauq3S1juliPO9MYyV/94WKcPqj4Oi7cRh
omPU1cbTC2s8vLdZho1g2qI2e2Nav4EDRx6zUwyevEg+GRphrNWYUKruEvse/ffKM8t4+KSOxgP4
sRgQjrSjAQKTbDfXWjN2n//5/v5LIlvTWCMAyDBhoRO2Ff0/JYxKk0VOovbxJ4RqkiwwrWOnlQ8Q
vPpX0x4OxtIpn+XINrxYtbSbBk39Uxuv5gGyf3WpUL93K4CDLggrbvJtIyHr75sZSFBRVbv++p//
ZO3XrIlmOYalEdw0NVu3deOXwJmpyFESk5X6vC6znzprB/SBjZ7XeD5bVn9kmZy5kxz+aJNnC4tv
/OxctdDHT1bZnaH2ATdXoFiRRoA8VRTTpwi8vlsYhXw1oRn2QVqKG7OQp091yw+kYilzLGIf2nQd
lerV0reENmcdf+0qZ5A3HVvBNpEeURIbsSMZ+AnfqqT6LxAEzf7lxcQXty0TEWXT0sHTgFD5c/II
Fj0Ig3KzHzB5YRp5U13Iz0SbkTdFa9sUalRdwhrOOQHs0y/toir2eN9XtOVGhVZrruP1t53kl/3e
q+/HVg7EHVhNKZqw+nSvIW5+jg3nE8QBYiCdvmDQYEXG3tY7erddYIJ6M8z5W9EEWms+8SZd0aal
U5xkkrFx6uxEPyJHN9/LdTMhpnFrpBWnlEbuzagdUG3ZDhAnkcImdoEFRGdxEhhmy3WGdZzoNLoh
24X1pItEyTknRsiUk/R8tm1Eqe/0ykVmedj90lEWaLW7YkeTR8VTFYRk26G2kNPLVi/WkvHBys3l
mgtyPxQj6l7bppk/wZjKPrz1m4RGmSR3F9EHOEMty/5S5XjemE2PlmsUK3g2aPIlV5ofJdEmNtnW
+8vOok30dr1unYwIdZppjeqz7AwEH5b8zlDqmrj47xvRudoI3u8rfanPov7eLadIGpM0mEnSOvjt
Squ017aRV9k2MriMVBmKa3sbh4GHZFdrX95Mb8MwIPk9Zq0D+fetd3PzQYKzJJMIWkCcZGwK+c4Y
9qJP7JUUa3tCdXVhorKN5X/3qcq4nJJQ//GpaTHLnj0bQBGKdUVBF4PGHMm9Tx1IFlhptXMDcdO+
EdVJXaRP6kQUX0OA4TLOanlTlP0L/sLaNary+rUomaHOChCXDLOpdZaJK+AS0ZGyzsdGomt2ovq+
EUe06Lq+N8kkH9xByZBJ6SfpCoALYmxqae9j2ZSuRNv7Jjaj2IvqJA+IHmdnNLxwANxKYtNJ4VK5
okjWKt+jjXqTDnF+SaMSBSy7Lnc2P4PfpnW7K5DZQFUCPWiCXDPEt+F71FToZ0xj+aHriVtPiyrv
3qrdMNw52Aapmh5WnlG2hF6aesSPjp1jZxquy3S9EPzJryJyeMieGrYb9rr2NM+quRuMbj2IaoU5
oKuvS3bTxF302DJjUZxcf8rXZYSw/KejzPG2gCTDdLNPiQuo3Ree5mABtPYUmlV7qCaWP1UV1yha
JvdiB5TeFteKQ/N2TpzxbNQVEsKzU38BDbqdwK4l2y8BBJ0RFlJvh0VfXdEBBOqOSEn/cQyjGnUZ
BGWzEvR6YquB2MFo0KSWCLqMNn6qtZcVoT4+TA6L1hCNNlbO7X4j4bzMPsKJgIcyCGxMmbVjmKj6
o94BOdq6UzsDzW2yXimm1tzZsTEHG7gY3hfSc1IsnRuhODfLfmkhniWIGVGdneKuLuDlOv15rqIf
hA11Hr+RT6jv8EBbrtumIT0FBPNTp687JemlG/QWlvvFIa5UgyE9ZqU636uoLN4N+kX0iZZWsWpQ
N7HpiSqxiztd180AT8X41CWats9kpXpeym4vroU5D6MX92t3XeQNKbzFMN4uL0LMfllW5SdF46HG
lUc+zfHcfDAwfBJHlkqGBFptwEnoAOBIeuTsnHmJP8PVePsh1BCRvclGo1PDq+NGzpvSM1uEEaQR
yctSR9u0a+DJQW5tnLfCIgo4Cb0V/uha5P+fff76EZyn7IZ2mxa8f4QUqcZ/GZbVv47KOFNpMuBN
3dJM59dR2TCi3inMYf6o66t9k+XDDfYdzSdlwB9zRKPlIKolsh1mqxIwa8kMetNACHKZ/LCKpDHj
8li1VyKIB0lQSoHE/16SdMthlrGkB1F6623M/5KaRKbkz8vWbWZFWtK0MMgFQqT9uuZh7dA1NRjq
B72dEN5EdVduNeVo6YhxitJ7m/M3bWI/p7rBNdRdpIKsFJox+SkhOB2Ma0PkMXfCYFTr01KuqXZQ
5tDaLwMjz1sdd5o9esZoosz5p3Hoc1/rWitoHARFje5Dakk5szKzPCVxUvB6ppou4zfcF5VbqEwa
pL/km9iLCECx02yczES1DR8sIC1PNXDB/djZrXmdz2WD1lxSP6kD848u7vF/3KpJXfmRFrYPUbHq
dzx/zPk2gM5i4bxUOThuxqz07CzMDzFKTjcTWd6LFc57UVuywbkRpXawZVTG8NPLLOSnXdEomcUn
FLTC0/vO4niiVHt5O/RtX3FsPjAai8ZxxnU8iTRYspoSHqJEbpirTPUTIWALJECdB+KbpI5zT+ZS
J3ibjB/HviTCyzcy8Svw4JTPKG6VlvGpLpKXOF2Lr8maftLbSmfaP4fcoDbIRswhH7YdEsaJj4nR
8KqbHMDW23TprSjmUOqS8csqy9B5usYf8T6xapWhDr33qRQKpXguwI47rINe7O1kbU7Mx+0H0sR3
mpZoL7URZigmRtq1psX1ddR0DEJbxxCv1zUP1kdHLqOTlbTjvpl44XTpV9FP6jnerTmW9Hovb94M
4bTTmP5f5znziklx6hfVSZ9geY3I+qlGQCJX8kU7V91LsQd+3rRUD9NgdQerdqTnGPEasUOOf9RO
nbQ2QF89fSgTAjTbCeVIbz17We0r2MPaTVePpGS2jiEk4YuSlXSnhl14Xoui8c3CcG7TCYYLuqSP
XVt1yJfV0UeDtUEdKcvTaFn1ZWl19JOWcnmC5pHs+0QrQeTTm9QIq0pYP12L3hbOk6WXT6gszdct
tgksSdgrS9b1sEQSYkhDsj716ZB5MvY3Z3GQ5US7Aem2B6mbpFurxElWfDC8l5PlxKMvDsJ0Mff7
0DZPSJp1V22KNsu6rAA7um3VlKTax/cqPlE/qk0dtmdCSz9XRW/SEnIQx/abu1LSRIR0C3KPjk7i
34jDIIlG40eRoW/c/KmbMFCgcUu7v/SJI6TQ2GmZKYMJOWVlGBrPzdy1SHYgOAcAk5B9RoJmVM1T
Xm3SdGEt4ytlped6CY0P2Wrfv7XnjknUDYSs3c/hHbPpV9HeMSXxig5BAEhL+W3R170bb1ATacGu
pYht/cZcm+ka/Cd+ECmyuuMAsAZx3p1V9lbwVsSvxgpEPSQZc8B2E40cBlnEcPSrckHGsmuw6nlr
axrzKpFXKfgJXLO1RcrdAlQ75GXB9BWU25gmX9opurfSMHkdp+aAU3EVu3XxpcAgPHXr4YaVsRG7
VZaiaBGtr90S3pitPX3Bfefb2lbKJ3XVZ1TBELibCXu7qMQjsxtaFpKCOSsICGwO45Acoqc52gS5
tqLYSZQ6rccryrYLT7RJLZQZV4o5RyHOQQYhOaDf+V10vx9nT1iPxfFa7cawmF0HmXO4plm0k8xG
v2aNK8NmVZRT6aTDFbgtZOKMuPsgxcyV7bUdP6MUdxNGoBVdyY/KcXxjNyUbqUkwmwSLKYoK5Ryv
IH82/lO/YE1hakXlju1sAUBjQ7AP+kONZ50TpUxEILOqnP4WBbUxiOLuWdn82cTG2ZjEQ1RcYRAv
nUWT2NWMEYUM0Tn13/e1YpwHFSM+5mlr+Kq6RDdq0a+4V5kLznS5ftWn8rhTnap8wBdLhXurRV+0
GQhMxxzaHbPaz5D1+VrN2abAp+gfnQTxQ3GmNlJ+nKnaDFo1U1IPptQaV4S2KiOJr+ytkjMNvSqm
NUfYbWqSfWdJmy8CPVaup/AQ8ef0QEISNUn7I4XiMm+lVGmKS1S3/bHCgfCtFP/R9ktvFXXTTobK
DzpADhxio7BKtmJsynIgGWxEVWwMzS7N3dtOKBsaKkYb7GpnpuJVSp3cjkhv5raWPwH5UQNbHzpf
NaE6o5eBMlhMdAC6WnFr5xo+rFsHemi1PzmDHTRR7Dy2+eDlpj7jkQL0v5zGZS+q4L5OOMkZD3j7
pKSLIYDlqG8P+LlyqZl9V0kXfsa0PfGKahMok7R2X+ZJeUGWFywzsruHZo3GO8VZFy+OYa/LOckH
bYswRVusqZ8S/WSX7dN7kyjZzaT7yeZmKGP4o2SFfcGR3GbRD28OpTnDU7eqaBObtWbm4sI5xCLS
RpwPxaC7lgCYp5APQ0i3RkpB1NetPncRKCZRZxT/vR4V7ZMul2h+lfKzDH64aOXyOwtERDtLg/US
QIM40817sMLmPrbr5GxaRXQ12FvCSerbj0NVon6Bsu/r8CXPs+p7qYIhbVvV/ijx2gM4kPdX0dSq
QWUV2SFvhuaeVScSH0WTfxkx3BRHKWN9Ey28rQDuhR6v1sM/R/5U48+0G7KEumOpMmFhxzA0mdvp
zzEvYpTxaMt1+NWoNvmDVYvOBbE+uB3f1S7qvhTZuns2BmSuUwzWvSy5WlSs8ZQOWrFkKMnNoM4n
nJCw/GtCjRlZdZ2kbXcaHF+z6uRQ1FV8H5f3edbfVFqkB7JkaAHRAgxdqjr3knEAAaNDNmDVpPuV
vKD6Necyrw5OB4MWjc/98KToku73C/ptxO36A7QKwslaC1Wkj7G1UAJzA99YMqwgBKWfVQVxrVJ7
Tl9Bzmq3a/URMzoHpA8Kxir5TZyj7PIiK6FyKNrho+SsGBVFJDDh2htHsqmFB7FSOlvpB4IeqHqr
U3djLDhxhSM0mwQV6bMkW6TcUUh1S3xa9wXIVH8K8aey49wLDaXaQ+GS91OYa/vV+DroankaCbXs
LOLjnoGQ6Z4I+OxZbc3c2xhO4ZrkR7i4YGVWcEOZUblI9ELoxENNSviTu4ocT2ag4Vw07iwn64cJ
0ehUwr1xiRnzofeiKaJm1g4ck7QDeFfvF81W3SyeSN1nfePLCLLh/ICWjDSpL1mFZN9ols2ujMLS
laSm8ItIre9T0IBACtQrRKzVqx6OU6YkA44MsYfCzRwAOHbOOBgifN5BkCJnGH/IIE16+awScsTX
DRBi057Q4fPRwySZn/anFR17xBpq15yJGKTr8LWQG+0CfOZLFGsHK2bOZDZVWrrhuDQB0fCoj4pL
oemPc2pqQdTLlp8ZyPcya4m8VHF6vCPNjhzLA6u64gKZv7g0vKSXGNHXAUZGm4b1h1ivHwyjLwIj
IVUd6mfC1zfIYpnPvHtPsY25O77jdlxeVZqZPrVSflCsacLUKum8inTknQ6Ybmx1N48t0A91jAEc
DnowZVN3HMf+ajCDFRjEblPz3GPqezXk9noVVwBUJIusONSsSx3iMivDyNpbs24EdZM+VkU4XYUL
QdkMzQxbacPjsKh3NutRl1eyfUK2FFFodf6gpO1wLTaqhXLi3JRY8MUtoKtG1s7a0gGV06xLTTb2
ZgKJ4i9mjHy/hQ0tYFtvCle3l6+ixjYeoR+6dhyfG6LYgVRI82lxxk8F/PErXZ3BRmv8jBoAV0/V
MBZmRQ+4EfykP7YIJISrrR5mZrJ+oVpeImlf5anZqYnK8LLM85VcFrc9nDzc6cHXQpJHHmPRej8r
B4zQi3hHwMI55JFV+Ygo++YcvZiqNv6X15ry5+U2bzVDMSwDuidRAyxgfkUCo0RWWk7rlN+AHalP
1QKeCu8Ya5Qg5PSWxKIL0jIaUrs6TKHWj0b9Hd8M6xAzouGTkmGfnmVBRpZ9SMYF1jDP9n958/45
kc2faOlEA4ArKyqZCEv/hamiyGreFk2dvs44QyHpjefgJFd3Ta5UeNYu01G1cFGpiQN5NWvHfa50
rjaBtBIywvWKKke6ICqu5XtNMbs9CReWLUlf3FVy6ezkNVb36/auLbMp8Rwz13Z6YeABVMVP/SK/
XfH/9Se6fCfo818r+NREwftfqv/zUBX897+3Y/7Y589H/M9V8pWlWPW9/8e9Dq/V9Uvx2v2605/O
zKf/+Ov8l/7lT5Vd2Sf9cje8tsv9azfk/e+0/23P/9fOf72Kszws9et/fnv5ViSln3R9m3ztf/vR
tQESCEip3Hx/CAtsn/Cje/sK//ntCcFGJAP+5pjXl67/z2+SIuv/lo0t+WZsQgNoQf/2LyQSRJei
0GU5DFGOrSOe/tu/yqrtY9QJjH/LiqabDv/Kuu6oZOw6/Fq2LvnfjgNpRYZDK8ugJdXffv/6P1QP
3n63v1dB2O7Cd7iFIdtMCRTS9YaCyrTuaPwJP/OmlVXtUOpicaY1z3HvWcAaG2lfYo+r38qF+9OV
+fHhP0suCI7vP33aL8gAaKhyzVR7ug6vlu8ALc1HFGSq3A3vGN1aIDRPVXaOrrRD9ZDUrv5c75LX
6JCc9D3iO8DkbC++TI/KZfatk4z8uodm78o7sNpV53/+UxVTdn69NIpNJJGnV9NRI/jLzGlROoU8
pa5cWR1rqLpZu6DcNs6ETQvsVasLxii2iDGrgOfKBwv12ZNULCOmqY3RBr0ytYEo4ckK2mxukbhQ
DbDbOmZD6pCAbNk2OD/hf6HLn4UYuLRpfWtoq3pFWuMnsAmIl+Fkuoq51H5DoIqlOXrbYdOM+xVx
WcQLG/Ic28buYlAU5TqmO13RsVPI7TKAAYhQW8KEORD1sesriKpUa3m8LZl/77NIrQLTSFaxyEAz
RGqC9w2ghzZAEN3cR2t1nRGUCsQGf2cFB9To+N7UKvhHuqulEDXWZsdH9RAfhVyug8Gqc67LUGOb
M5OcT7aPNKxJPZYN9NA1rAKkK9FzMcVWNMhlWQerPiYetI/FQ30iPGjjSCqubgJ91OtASuMfJWcr
iWrXIp2vbHr7zDEKRGOBjxOyweOPzSZaEiizxJpITlhUS3IbhCimEXjQB/wO/6hXeu7s8jl8avLm
2DeyehiVrA+Ktu8D9MOv5KTHyn5r6hGYzV1b1UzQ1QmiJ03HTCb7bmNLvTO3mmgSm/eq0qTPxgQS
VGo2YOj2/Y1tk/bRvBKE4puLX8Vuo4vVFclBfF/xLUWJyBELEFGUtwlOsaYf3r+hilfXj69tIeGE
16k2fANXxSq86drAnhFu+OnLiq+t6Hl+5HHYLdLQBZKsddheU0rIzBxGkPj23ER7xzIeRV+OvOqp
g0M1qp3Or9ZJ3pwMWCGVOR/tQBDa20P1+FZlgCyD5aBud4Jh2HUgSuLuYEWjHie9A8dJu2jiF0dh
1+Gejxy01pGQnqugCRFX8JS4R7GhG4ndRpIV9E5jQEbvM1+KmwQM1DBPKKJaFCMA7rtkJeQ0O8kc
wHWbg4lwa1bhCAzGhOu73cnj9je/ldbhrjDQU/zpfq3BMuVAj7iLu6qy90hhX4m/BkEW/qQ/Ngah
78CBv/nWFnYaT1yFCw4WIH0Q2rwqioo7R1TFZt463qu/7JLrdea2mOzhrMvvJeNjEkRFhoojSUhm
+k51UBxuXdG7bqVfqmW4sKJ2OpxZUtwKO+i+LKxClk3iEFNZrV2dD8/vpxelvkvKI4rmb3vhJ89T
R8jDa3Wu19RxvZZtI0qibcHoJHfLFilU5PXIzWw7ruh9AF928t1b90979vKrNErkFrbXVbZAVRGl
WSc3+yyKS1QqWDRu/WLDlPYlZsjYdZGEh+97hzi6eW98P5vYZ+OiuHmJC4G48tkflx/4l8Jjp94P
cYPzG+Ps6vGMIPxrbK8opWic40T8dhJfzYq4P8T3FRumstnBieTzW6/OMjcHILa99d76YxUj8VZj
SjqXOzPVLuFi7YztJG/7ir1EvVLUH2cWVdEh2t5O99MxJbz8wzLlZ7SRrYMmS3uE53jI/u40721E
4EGfqW3/jXVl7WsO0lXbbWpPBubhufUiaqCEq0De7tccjJIv2iaFm1uU3je/thUzg4ppaMlB4moU
khRxBbbjyjX+vmxf/m+PFYe991TiuPe6KP36Udtf+N4WDTrweC7DouLWLqvfK95mu3EbcLVY2Vlz
nR8lojp6mEAH2IY5sZm2Ua+B+moBDpzxE1RlblGgP9laSYu3kiFx5Z511qS3Ay8KNmg+3mtpAQVm
exu/b2SMmX+qio4yaV67pK53y/Y5MjK/LJxB+aXbMFdOPUoT/aQO8NaG1h+2m1ts1G2Afq/+1LaN
ei0UOt5X+XbbW6G8K3UuMtqFij8sjep1xorxFdp/JFaRhhvgALf9Zy7HiD2bfAFqnR8S05rdkrFF
JlgrgUXVb3RCDG+fOfK0B5Z4ghq9yvwZWXTXnp1qlxhcnrbNdqzvLRxtk36n9hgGhdv4OBYdZuWi
GMPrCcSGWS2RejNaQfFXe5wcw2M9fhXXxoCyWB0rlN1OnXqdb1dEXCVzG+8yq7sBkJYeoq4zUCw0
vg8pGkRDkiPkb780XRztJys6Olm3QPFAbhBXXT36GKc8vJh7tMG8TU8ca0C+DobgfVKNzV60bbeD
hgcp+N7NXb2TVuc0qZdJYQjpCLb4TJbuTMV5hGd2u2CCQiLijBNPFoxdYR6Afp8aI1IDYp3K22bV
B0gbZnYc++WoI2N2XaM/GqvrAw494z5dimCc6vtEYYJDIqX1IahD9SitOxQHa0/tZ8WXDQOTkG2z
vWwDp5h/VN860D31MlwvEFAJ4ftvm7c7QBQTlN1JoE4jRtY9g6wlXVsxkhhYq7V+G+sXyCCOZ6nA
C8EpnEZ7im76GZABUH7myyrzVnOwyMbk8wGWzMiAWijfu1kuduo2yImNIkZpJ/lRLeGFHFbTPpSV
/q2eldsy18Ygs7FLFqUGjJEL0L3144qHsOAbIDa88sv8VHdkXnbpW3PmxN1bn82rYzTa/PDeJA58
OwexBaZkoFMct4sqA1AcYwvqrnWQEwJfPVEc9HRAlHbsfUsfmBHJcDw4aNurzphtiJ1Ead5GLlF6
7xD7vR2C5PU3nGi7nWizmmYTbdSh7ZW8CbaNvJY6l28rcrMrrrIi1MicrQ9EGyK8dNftBXcn4ySa
RGccTcM2teuDSsqIXjb8efmAyZFFkrudQvtUDsYtii76njuFIV2NUe4Ip8NkknHw3tr69jWyo3an
1szMRZOBaQ7BPieFgM1R7x3v1ekG9LhDlCjfYcQ+TjsUmLkBFKBCB8Uer/NDlO4xcicNZyAZ8lS+
IrV7tUEqGB0PxG4eoDO4yr20Cx3CP/5Y3JO7iOdDn0JjcdXw3BAW0/2lvUcBuU2ut1VS6qfYQ4yP
g/qCSwNB9ENu73ABijPkyG+U9IAAVyGdq/TGSg+9yjNzsJSzPaIkH/J8X5AYa+bLMF/W1CWIWITn
XjrZjmcadxHAFsePklNWnLIFztS8xwJi3JtBecHGdEPve/3XNfKbXfGdAGjbH4bYs6TPbeUafP8P
eOLiroZTzM2C31/2pKIriP+eDxcJQ7AviuTqWJmpD0O8iwsXsQXs3VJXU71ewvTX1QlhynuzOA24
ZxK+RRxKv7FJzX5s09tO/pJfyfvavRD6e8H28Hp2SYMiGe2tgRYYXvp5uXR++n3Zay8E/VCe8KVb
gzdR6c6fncPs2Sf1m3JX7qZT9iz79WPjYxtyhAgW32jH8YivsJvcWjtTcs1bFp3ofZ4wObhSjvWX
hIVlf61gnFXvMqKYyT7E2WhyzYs2+jWALGbYvV9Jbuh/Ich0U56M/Yp2tKfvsjvpOnpdvuHI+52o
+QVMFqimXfFcYjHBMhsSk29cqw/ds+6/IkJ1Pg2f0dxd3eSAi7vHH8w8JKhuA20+Woca3SN9R6y/
qhiyCOO6JJng2TTPfXpM4ntkLtXGb9u92RzDvaPYbl4cinmTkPbMD2vu67htf9Ph2cfe8ikiwi7v
TM1fF38uXMzcpuGIuCssqNkCT7VjXo8RUdp5q7KD2ezK7ef2fLHuMIG7K0+mV34w58Aed3gFnZTJ
l8InOI1VdCD7whty5eb4OOxXkrVH5071MXjZz59R+e6+qRek/ovOz5xjlPj17C8f8sw3nX0/H3uw
5+Ep7WAr3AN/LV808KPrHnlhP8XhLjvW1TWQlK/Y+tXrbhczkm7/k0ZYvljfLIwwJg/xhcxyLfkc
MhUmS3aj4Kz12CzeGV6J5JI73dd+9WR8ixkHkSqBuuBccPOSfVj0pbeEXv7ZwdBC2zr1s64fx8/L
g1NfVLC/F+Zed/lnVKMA3tqu/MUpPfwfXmTuSnwRK4/ZzwFfJUh60QnLoNT0YoyD0LpQWCm76lMJ
Gt/fbM0ezS/jHdnE5+Y0XxWyW09uXV54/LH3s0Mfk1vTBQE+fIu89tXh8VF2qMdhiDMrRNz3On6W
msvp84lFv6dcaQF+fwvOmDunOJJCSF5Bjr9IX/NbfYcdYpA8qM/Rt+yhSdymIljgmW7vhdfZU/NU
neW7Te11H+/QPCTFcF0dc5AWz/lJv35c7o0P0lG7TV/LxrUiT2tczB2/E/Izg3lf7Zre5UXTfuwP
4x26vWeZZKfbPqqxP76wOsY5xp9dfSc9b8zNfejj0eoPD8lELt9VMG/laHfM/UbBUsDLeGWzgLgb
PxcnjENxDEuh4ieufIl83qlPuhKQX/tQIbpjemQCSSG4KqvfyVVddY+M053zCWOsx3ln+usx+1wc
kOWuvcS+0VCs6HbAng65HwVl50FQQsrLrS48bnjXXmtkoQmScR+CY3QxstkRkkA6Dneo9LBep2T+
571xmO++hsfowsrzWB5XHtQ88+zb/iifpi2zvwc0Q5IL7VvZcVW/+cA1PQGwBLDtkwIsuVOjY8J3
GP0chyMe61vnucFwe3arCOWjfQg5ZctbuM01DCTDs7kPDyHhnUO0y7zmkH6a0Ab6yNorlaCSeaWz
N7Do9CruPXQpL7YfnZpLuC8C8xF+n31Adfk4Z96NVXjYQNX7+qgxpiAm4lteRDgy9IZ097rcQOV7
0W+zj9FVdIi/lOitXGOuQibjj3HRLhsCPmKI1HhtFGPeHwkeBagKtYdYC68Vm4lNv61Uwor1ur6t
jYZp0tykM8Gxq/gPYYrdGUdI7iqkqhpPFCJgwbgdIkrRtiARpclAX+T4VnRkFO/THHi83qWHZNsH
+Xcm7P/3o7WsYRbTqSxKegzuKjKu+HuiQ2V9j6vSYkEVO5sL7e+btJWHQELQMBAl0dF19Wepkk3i
SNBmHJyesBtc9zHU41NH5Mqe/g97Z7IdJ5Lu8Ve5L0CdYIYt5JySrFmyNhyXy4JgDmZ4+vsj3d0u
ubrLp+/6brIku+RECQTx/UdND5eFgsHvX04C7LG1a6rkHKu1iMBiwzkq5M2xN0ynpF6rCosySVl3
wSDSy/eRy1+5CCnmLJsP6FLZTkMEAYV6AESXr+gp5Q9/fE/VN9NHIs7OYMHj50QiG3pBMsX64kq2
tZevfvyZ7g/4X5ueIMVhI3UufmfmBDOeMOmqUqeLhFi8fRR/ilfhhHcRUjilfkyTpt1T/8cgtb50
mX2jCB7bjSu68OMlXkfBH9/iqeRTGihnW+cRWpkZRdavMEuy5P74Q8uh5wH9HHk+6xTo0JchrMU6
XODgbsX/Ll85KxqMgkngeEGJ4OgPuTAjsi2BpihvysKZIvVz1Nfq3Ahd31km63H/PCnK50c57jR7
8vc/ACThlfQiZc56M8q+CKTqllOBDCU0SScPDV8xrhvsPJGAbyabHPfLt2KUAzUS9p0/INtclSPE
Gax17Yv+WDcecc1r0yQ8wHTy9cncm9I7fC+nbCz7Zc0O2g75hOA4XfE6KzOxMmPk2Hh0RfATnLkf
Lz/+bBjoBDSiK8o6ipM+EEsQkPo9b2ZLPYq2vXGZekzS7g/DCsRdILqVBQntYWDVW0E4q11RpO/g
8Q8w2TCGNxv+nVbuahVAT1BdxFYx+yasrOp3LMs+9wikya5qzRfEqTqTGy+iSINSjP22bRx9e4FV
Lyf48vLjW6+rJL8kg6FgT345vfo62muzqzMYKd8O63kk7Xz2gHfUCjp/f1kxZLtu+MM41jeFj+nM
VF0UaosOQndBWFMjpQDx8r1H+sb3MLT/J+N+RcaBBUOE/Wcy7vlbU1TlRwLv+8/8g4xz9d8QmZs+
enPdcIgk0f9Fxrnmb6veVrDuQQbpuFc/snH8MRSeK4DAIcn+ScYZv0Hy6rB3wNO6sC33vyHjPlLG
0Nkk3EHtcYCQgZb1c76Zp5OsJ2nmPsSO/9UjmsKUd4s+TkEa43H40wfz77g4aMc/M39IYSAYdceC
ffRJCfk5UC/qB2WYVUw0BZDHzkDpFLDMk8iqTElrHtjaH20rjpjAlJiv/ZJdIFqCvBBA20PxVrjF
CXuVHTRjO27GDnsH+Xo0asR+4JXySXrisc4tO3Qc8mNym3ArwkI3PZm3DRYcNoFEJ6aUkFckW46t
MNhUopsatOb2739R96NWwL78ojaJw7Cvvu5yej9SnImTI3bLPP8wx9Zh6jwmIOwoEP92iycnzPQ8
D21JNb3I3+mzOdRTc0uZVhEySjNj1N0ujopDIor3wiqu8pwozFXDjj/D3uIcKcLZkUgkWMGMiqGr
KfQXCnyqk7FnLbOOhmceB5614RJbxrbqqK6Js+s8hToR5lan8fqkGaKCWUmfpWP1p3xJPEDlkn1N
nZgitHK6Wxp9od7D50gtDrsb6DMeXSK4/Yw8MDfuXin6JhYuVofE059KiXsjJoMi9Pz0kHroJRFR
rI1L8l1PaXaox9vB4QQkrcmeD0xgoR5L3WYifncyow2oC3yo+3ljjNMQ8mt5rObZ50pVYID+8AW4
NQ0LJx83vzhXP9HRl3NFAABREsj9uEN/Ek2IxqpNVKD0qySaF+gqekzNjFGHbWs5YUhBvQxPzGRA
X6q9GdRaV9GMm8Whb0JzqyDqu72eJ2yTTS90M7pBGhdebjSMjSHHU50gr7SV9zrRL08fJ7IfMVDf
nqRFGDnxvqnp42zylbua7/SXQeQISmP5btPLEtYSSlW5pL+kFde9wmjcoPDfLpb/O3YCHm2Nes3J
2regiijGY0vnyT5I7OxcGPVzP5a3RcWF504Zub3DldSzt9Yub6N2bnfM0FQ/znRAGvoagq2hu+uu
bOwB4IOmaIewG2h54H/AbMhZtEoB3ur5d0LHnxNBVhNDQKSMPwOE5Y9TCwFJIDEn6r7wuWJ+cZ7+
zdqBlZYBnZB+1/nZAt1aZt/P7ugfpFmTdSHIRyOVdSZ3vQo646Gzste/f8OfBD/fb2LPI/rP8my0
rd5PFwYZ/i1GVd4RBfC5dpzbxcPUaq03g1P2L7Usb0yNJkTp9a+EQLTQb5xhtzKybV96R/Qu762+
jVV8GPrPf39s/+6axXRJVROL6SpJ+ri+GIQ1lnTv+gfXuPLJckLoxqHxJGvxRrt22FfOEJbUbv3X
b2ut0g2SMpD4mZcahT/Z0P3GMLx81LxDYefvk+09ipr1AAvZe6v6aBtPGQ3U3uPfvyns119PvY2a
lMfk+pj6yzMqjXXDH7lxD6JjopNsx+lECpIxxzUthtCtIdesISMi7ylq3ccsBRVVE1xN5Yp3XffP
xbAMaz8Rq39SXDtpdVYkG4SRyChf5Z/JdX8/+yDoZTozZgg3D+vcyTa5U9xaLTED+SwJK9HuSrx6
5cBHPbsxmewOYz7vC2mfOEFuObu0BvRqxK1jViPTTtsDrBdH/FttEJvnUlROsMYlI39zy5ixNJnU
KkQAeoANc7zmayeeKKABEO3HTz7q14DKWdQNyn3rAC8ymyMbM0K4Mhr/WBYzP8R7/z719pmA2WyT
0jDPvDttPTxtQR30DpPFvC48+bRcEba2rYQ1ELnJaavVTnM8ZBGTYyOanh/NoXrq9fX/5dEa+PN8
73Y8c5Q2iKCX/qMVc+NFPh+urcxXZ16CDMI1tGnVwv6n1ga4nfDIW2zY21Z9D/pP/kCAJO0Xoazo
hNgzfdxJeIKZhQvRcD3HJ2ng4w0QGVDzydJM9LYa5DOau7QcPvUz3hp6Mapw8O/YA+Nl0OtrOGjG
kc69XsZFC3LcBvNk4S7d5gMgQiJIl4k8cdC9sQcaTPtdkfIgYq8S2uMI/Fdg9RN9fFUZ+lOfErhK
2iuZebueBX3T9WlJ49DgI9jtQdHsrxI7fjgXSzi3hRHa0CGbIu+ooSBRK9Jp5DVpM8qqONklxfxO
4s+JzDGxsWz/90qQ2jDe+9WodnLQ66Bqu72RWc01KfJ/ZFprk7E+P051BO7lEdDF5UTkvayXB1Mk
V7ld3nsKdsiZGuqPK1S9tW68+n0+MoW5O7soXXgAHzlMitSTUJ9w6dlixXqBrV8H8NDnnVaWPUOq
9uI4djA1ybz3CvOpXarPUdUD07b2S0MxY1Dk8iGF9Q4U8IxDmXIauVdentWh02o3aumPUxHJzdC5
d7xvSwoJuGbfHLvCI88uGR/MlHTUQW49UUiSKMbrZk5xpvMJuTkflfXcjXmLKnW4L5X9PiuJj7ep
dxSeE/xV++nGcTnuKE3uEjbWqMioYHMyfZf5xIPnaMzCCfH5FBk8nRYUX6Rc5XOF2UoDAbfk0m8j
0z9qMZsvPL/TVHAl87P0H5HHBiZDKhg4ezfn6+6U6VmPNjTHAeHqibfxUP70sTOQSF5LErVkGWZp
g1SKgs0JoxZXA5cEgEzC5W9JQnHB2UyzwM2cpXUQZ7TylLY41uvD2UQ64uVJt/UsGogyvXidbbJi
JyLglzh/SG21dq8cIVeNUGUz6DNlkkWvDrkysYGR7+7a+8TiYphLayPcqmeTi+qWJiBF4wVXd0Uc
0ezf+bFDcro2PMSt8sNab56wcFBxpZuEzLrakUCOs94ayxf4Jli/tYPLdvZ1ZD3byr5BSJRtWz3R
WIaA2ClvYZFVrIJGbOxFQuqTPW/sin4fMvJSfQBKrIQZVHn9NBkKZN7PARqnyiQgC4t2YTTwmTxL
SVPE56O5eDLHQItBSb1yZkWZAeSHxf1Uyfq8JOaneei3taZ9Karpjk0r4jbwbGka7J4mtOt6NHwe
jBLAeo2Hb4Q428hvWlccjYEdqs1upaJwbFf22oMZsTIvJUssTV6HViZhnsq7FCMMWRbjfUuJR9j3
GoXGmoHbBITa0bmrOz09kEcMgBaQGsFtE0BfBySKGYE2ptdEJbFEF3ulqs+NWbVBK400wBGjBRXC
6GDKzS8+AGnS/6FYbY4wcVTKTu2+taObXKmH0rOPd7vRT67r2aSZUCuvBRnaNJRvajd5zorhm3IB
qgcRHVjZbtrp3Dvqc6f6R7813jLrBLp3UrNBNbFfpdsMBV3QNWUaLu74ktv2pu8iNt3d3s7UzTJ1
Cx+C2wTpsHYp9lVQkyDX5INLw5v/JaPaFM/L9JD7SxwUrhni0nICt0IOl7PUl5pnfOqI8N7MQ2Js
44zY9mzS95phZTtiwDfomK6GMnoc6UUZgXhuBrJFg9rAB1zy6STWcy1GtPiNhP1zaojHcXyBYIaX
o/P6rtb88uDiQQ98Xd1ZsaPtQHhQ/icHbYL5IPwxYm6E9JnpnTWcmidwx78vxidvbFumj+FeJUaQ
WtzM9Gf74Cndk+uXd7S5fSIWCwe9N2xSbAcBLRtb1RJd2S7uk8t8c4RptYJ6ojeY8L6a1vco27ce
Jbtdkm/11RhJycSXSD42LSqXcWbRTGAaYiEYuvqACFay+ZK9jhvVRTA2pY2D9pvuOllHHXwNbT9d
hkJjUNXGRta9xbMCIOxBDYzjE2JtO2hpWwv9BThWP0qKL9nBa3s5ca4yf/5dk2/c5Wu0IyHGtu8/
961/R18zQ5ifPbV1s7cmndMvoEjvRFNgsmuLfaakuzWTudoktWrCeiDrg8BE4TH5sY8kHbRvA8Kz
Xmvf+kwslVGjgvWg8XLcCWfbKU+1GX81jc2Qx18Ly8RrqbQ8ZDf11GFEDrscOra2xxO22hfqPb9G
hTxQMssYEWnPmbOqYfRqw6w/qC02ukMvrNehmR8Llpe1X/ZT6k5l0Ln5wR+QnY6MkVl+6n33PU1X
/YzXcKBD9TL6pha4YG1jmdxUZvIaxa+tcc5LRAois6owNf29XsMtdolxuPzsOMt4I3m8tYu/nacc
ptBnazDqNvYxO1xUhnEmHl+SFYVvSMwKhlQDOkBnf2j65Unrc7xeQ3Io/TynT2dF/Fhz0V3agwNi
m2fjQZ/1l2rBeqeEDe8IOyWs9rSwxoFFCFw+nneeGv+dlp4pJBGdWy3OnxO6VgNVUxOtkJkYjGvw
jXo6fu7A2Xl0vhqxbr9qzV0qxT3uwYauThQlBvKScLRY4sumKD5TtLWn/HMzzmm6dwZv2qIuI/DV
178lqUAXPH8pO+d2HDVKaEERjlo9vXYupA0O36Ecdn6pJfCE1P/NZGpOotvOWNvQcBTZVgeB3vAY
yDe9Cx1Sn42uPFqraldjcm0tCBpb7IWGzoIBEMXO+mKThUZidEEtNggx29VlV5kmvHM2F2F/EbGS
nBIIwOUjv26PB4hk7MtXP17iFaAo0qzfiH4Yg4nuodPgxXtqlby9s6oqzVU94ij23x1q4XnKllOy
otdpIdPQp4Zu/SyRVHRI2XpkKAoBMTHL59grYINz8vFWTVGmyueGpsNduQpuZWTw5BgRISQuvu4s
1fe9aVzXNjrc0tyUo0GWTWdcpwZQbFY8cYnz2AW/DrqYjPQ+ZjdiD/D1Gt0AwujOi4cfvkWlHGvU
wjXydlwKmEqv/Gbr+bWb3NWS2WOZ49sowhVbeFPou8ntWLVPZZs9qEyei7761owT0cj0SXjGF693
3qwT1RyvGX5JnDHVNyOPb41OhLpB1yQxWz6WJhmwy7geeofnev809fk39lDnQa3bFAtcWyw8+gDD
PEEjw+xh45qxt+Yd77LIwt7WfvHG3Dej6Orn02j25XZwoSgqRy+ItEJG3xmldRw0WKK6xskDCXKR
lTnGFG1tFLnOSk0RtwbhwYnOWvscF9yimqzkpp296HR5KcdcOwks3ey7I+QEXLJ0QO6tfLT3gDSo
UETmL6EsGidQTfWYZt3XtmOvcjm7l68u14pcELzLGVvRqn1L9tHKIly0TJevPAvuQldOsU3gTdrG
f3SMxtvYxfI7BZrUXTiUtDbiMy17qD+G8jnyon25AhoizcgdjR4ZmA4WLSmhX9pXqI6ffLOX+9nx
OV5hH+TE060UBQGCfXzyZvCduFv1UwOxkNwEx7RgEycrvA+KrVto0TavCZKEyTX6w4KduWCYXUqr
wlBBmCNz9iqK7GqJhKLpX5na2B6JVaewXJNvw37Q3pmsm9vRYTyJ+HiaLn0fLAA5+kq+TUPqo6zj
F+gMLbDRUwXxUrC5YYtJIg4siAuROs0kmSvnPVsf6yv0dxkSozoNa6euArprDtQU6MFl5F4G/m1d
OvRGDN2xNgp0I+vbych80vV563tEEqwQ3gXm0gr/UYn8TS0L+9rsYtRNv7ZR9m5NCx1++dGZ+P3S
hmJdjZyVOJ8CQ4hkKztxnxoeGNvI/+TORNMg8PErnq5OopcwtBCgfRRotdRD8t4JZS1rctz0ZaM7
foKz9jbqUDWOM1s4ZKdfvC56IE/0kM7IshszO7h5/6VwZnQBg3HMgcivDHmVY7VDBmQEA4GyYeIY
48EFT+0Q0TBBrVcMkf3ORq04prMY24Jy+lV/13RFvbXtaWM1My5uQR7f5VR6VM2GaSny42Rzj/cr
rDhWic+vNd11bvNH5IAIlON8JheN/foAUOGk7Qs82N6dQTiIJ38mypD0DhWBYWTjubEo2KG+iwG1
QchgsmkCcy83JHQbYaZxUI7W3SLLhNvt8YVtL6cnYaUhjaUL8U6+dZyI7bCUz2v0ZZCCDI52hTAS
r2QmllW6Mt4v1oQgYam5PTLzRjO9O0E8TCgVu2nP9+41STjBhHk87PhU3HTV9Drys+zlnRaB9V6u
uozcj0IXpBRM7E4IxAv57n1Z2D8ksH0rEJI1XDz4hLFpgjjCPyBgibzHPLXIlF//jqlNcUEdKWi6
nAAzWUfqFYlxC/uuaayveQ02RIxEAJD0TWrihnYI+qFSjJs+Dls+Uol+c2vidASopMmVfU65yk84
cFKkLgkE9kISr1usOK62ZPQVYUfiAt+OXfZQTNNNiqJ0OxCFHhTS8oJe0E5M1Q1Gm0K/zuvsUAI2
BHCjxnbhgifmm/N6AbdLwDiQ7fGIJ52YGBAewmVKIrZ741AsBfuFMUUPCTBc1ZY8QOp1a2gasFFh
H/tuxLo6p2+xBQqja1eDDijRpND9hXUfeSrDL57zOE5QMox6si21qgnTwdv5hcTGaZXdwY8ekraV
+yRauGlRqTB+lX2FnDCtsl0+MimQb33U5XxsNPs1hnpgKqhJ148QPGW/j3E2HLOeWCBsqO+FeOrW
C9hOANY0P3uTIzH1DS0ZS8mbZOBmeiPuxtrdFyboHGnMOfULMgUXArLgwgO/sEMqyS6cDHk078Ar
nObRe5Q5it3FvqNtwcBTtG1zarPcume702fB5RrDijluptTc6ZGauXUbYyt6dde2FpNAlb2LhZW2
b65NlspAyMLYRDMCnl43zoZhaRsAe1GovWFgmp4Q2RQkjIejRtJRRrCTSDh15Dd/jaLoekVxo+yq
U/N9MsQvAv9/SCaBtsmJJvMHerVqxS44HryjE9F4P3M/8xu231SdNeEsk7Ot1yVTCclMqQVA6qfj
QWNNIbFg0cEfoNqKGC1i45MAOcp7ov6/NIoIJtTCkUXt/Rxf+WNVon6Ii0C47BInxhziGqM9IfQk
HRyKSh4rdUCZrjYTkmxr3Md1XR1hCl6k1d2JdiQ2An7ZIFkBELuDdVPYOZBcBDycu4LNWIzQa3Q+
NzppDXE+PzmLe9AL98vgaV8bWOuw0fHHG+zglInjmW2hTCVQFLlYDfMNwekvdZ5koZynN9ceERkO
2XEw86us0JlrSp0ewHygPMZpb9B2HuzOeFRNSWwIIk6V35izvOsrIbd5ISksRN4U5Q0tUSImps35
Xe9z8vIZFqVHveMg0lX3csxcUW4If6VAWNqverQg3G7VjeZbag9km56xKPkbTfCs68jU40KtztPM
NsXp7qQFnhnI/jAvxbw1bPNbtBiKDKdILVtw5iSIzGo5XV5ILkAR8eP7xgfWVNV40trKOzdKb/am
Ft83HAGhOPkcEmDihcOkzecWQSJridqYrEtUTKIjWRuFi2B2GkGdJN/7SfRJN40qyHoSW4zCLK8i
CNmFNGC4OncrAAtIgCFyvhzF3hlzzOirPrzLMpMrYv0SS5xBCgJfXV6yTIMx5dm9zbvZOF1eoj5P
mHEzdmtJZn7/s8tfLIm8AvOftnEKTthgOUpj8yHuTXlVb2I1UklraFllEOI/9AeysrekTa2jcXvs
eRzZJFnyRhVP7SAqU6JF/vVi+7Uk1KqftjjByzMx4acLNfD/ooRfiRIcx4NS/s+ihBfZfq1YacuP
HuHLT/1DluA5v3nCwftpG0TUevDx/5Il+MZvnqcTG+9zmcK1rcly/zQJu7/hATYsT+dv/uEs/qFL
wMzrEvrhWGwZ0Cf8N7oE/eeIvhXUt01hWEQfG7rzc3cvT4Mk6+3EOVMQ3tAF2E2frO7e1ilnsMn4
3iEGSm7IigHjXswjlaFTWIp5K11T7Htr/FXC+EcOimmQw6HuU/iWjoPZ0X9i9DM+lBowxD6btgEz
XSf1LjW+DrNbfxLlF9ZuWiE8tvwa6Soknubfr/QPVvj/Kft/Ncd/NAb/4+0tApbwYZue9zP7yXq4
tEBj1rmZos+VN/QP9hQdnK6lOFVE9L+xim+Gurtq7UHu/3Tp/BvZhv5RI3J5cy4VrhUaMIWLN/wj
2QInkcR9plvnDLPMlyqas70zA+POPRv8RhqPWhoToQar4S4YYtM/nCLHQpIW57S1ur3ZyiaIaY4L
i7FdDr84uNUt/sPf/f3gdMZ8+Fmh41FfD/5PnOSoMmYRrbHOedQ227RVn+0cOadSkb4jIEwLevw8
QWzFG80uPRoNiz3JqMDWg/GQ48M6UpKmxsnb/f1xXbIWfjou7gadok0C6cna+ulDQ13WFu4krXMy
RNY+VhHVUx0hZ7QnvrMBjJ8ske5NI4c5IRwZu+Rgn3JVQMo3hHNlhza1jIPZ4jXI1Xye2VegTI9o
nHLj9JPQT74/bKypbx7MShnB7FoicGKpn0eqgpykcXiafnZU62Jjsg5ymRVGu7h6w9rypKWGda9l
9S03WXZNwcVGEKN754h0h1UK47RPEEIcvbdrlVtEajBCVRQlSep+1hzjRVAbd/X3n5b+kc9bzyIK
Ss9BMkPVKmqMn7j2VKcAOSfv7CyrSiB+aa2NY+tkfPAxBi0lXcEyqTSEYY+hB5qvVZQo+O7/24HQ
QYhKizudG+qn7KI4NUWezLNFyX03nnqRIEKPzPulx71kdA8zhWR2Pbdni+bmroM487Tp8e8/jI/k
/vfPQl8j01F+2YQl/ETuy65uNKfqrfMQJe8a2nG3XMKpn2nJ9G8tme44R79a3v662qI/cwykYPyX
R8JPVyuFBpbLsGKdyXM6TE1lb7TWeEAndVtFhbZLaWI7F3Z6Y3Ts5rPFvRbQwGx8zGdGvF/cOsZf
1xtHmIaLFse0OBE/Cy+8yNSHRdPNc5URvp2N5hVO0msvx6ROJuG98OavtqvJDXwm1DyQ7G4ZymvE
0rj9llJuyKUkLqdLvKCdbfs0ehRkElZybwKyHJmjyJtosggon+x1HM+7rGLx1sln4nbrfyGZMP66
cpOmwXMMLx1fIJD4uD7hfzYi0h+t82jN1blc6uhT08RmYE9JsZ9SEajI967q1cwOumod89aGmpyd
N7Oq1X27rB4jgQmiz8qdt8DCmLR+b6o6GY79aOJlM7SbvI23kUh80nDo+xE9RVjaHLu73DUx6DgU
ido1YxmKouYXy+9Hodv3a9Uiy8Py18vVvUg3/rT6ZsQzTkVWc91ktjoQcoAKRXC4I7PlWQ2vfTxV
35Wo//FRSNjIzyu+w9OIPFidJBKTkt6Pn+hUe03VuAqJn+1P90Ucz7e1bG71mpBi3258pl4v2Se5
Sbz9+uKxdXX+AN4tfvFQ1j8+e3jQI0ZBhuNb7FDwzv18JHXSVfB2tXbqokzbSV08EOGQ711sdPhb
5LQ3xhSDlufhWSHy89poW56EbWMePKPt934eb+K4iR+YjppfPLTtjyvqemyIdJCOOpc4l7+kA9fZ
gnhIJwZX+UXoaLm71W3SvbOB6mhqqmd6MVCgcWzXwl3bqLt+UxOhj5wLI86YG7AXLlzSYGrn0ZYR
ogJ5sIeYmdtX9KfY/r6puIxpQHMP0+iRBKkmIjZafzsZ/GA627BHc3Se9N6+gieOr/1U6TeexIc1
dx6dalZ0R2cFMY+evy1b+9Q1dbxrgaIpGGJW8tZ9X5aQQ1Fk0w7At9iyPco28yKNTZpWW10b/AND
nLgdD1KvfhXHwin8eKWhrHUIenK5cSmANR12fx+vtNKbGNnJCjshus4xaDhPRCDBYUi4SKcsPhHE
O/LQ7nGsaITJLxx7WDkEDrNDw84XNdl4SlOeI0rgTpcemZ+iUjMRITMoMA1HlwFMIu3Zse16Q+t5
XED3uHYQtSU16vM5JaTMd527ifAQPDWw45ZWDRt96pASkF5aelg/Rme8UXFKvU88GJxsjAGJFc9h
Q84b/KWFi+kSKJEW5YwDb/XZXr7H029uWh+DGHnRPGRq1/N20dKE5lInR/B8oulrszpL2hECTzb+
aZwOSJPmm3JcdkhwirMxxmXYGU63Y3vAJTRm504h6V1m78C6Ie+cztT2ygSCluULGNlwpFb4HsXx
Petacli3RVDOb7OctnOetA+JQTH0kID9+Ih/AZ+diFYkF9VkYd12rKGfRq0jOUwtydYRNWi5vuxV
mhDZ1uKMZBJ2txlypsCdW/+qixtkND6gW2sb+BDKnh71JbdCTPtsewqN4gMw81QZr64AdpZxn4fm
MH2BQNUe8vwtLdNX0z5AIkmGcUKu3UFOV601VuEyipdqiONjr9tf+q7Pt3WbGoQDUQ1Q6eTOt25e
biZXaEFXDOZpV5XKDCw0nUd7uJG96dBfjodqqoZziUY573z3YYwXH2Yl2imPdlJ/iZzTvMxPaSnH
KxCvA9klyVEUzrdyglBqE39tPsDcaVaSWlC9h9pLuvh2QLwYiF4ezLxN3rJy/mR55QFFznDvGpzz
0WQj3/X3DoDXVZQjfIjtqNyqNHfZxiePVqZchDUR6ckxG4+iaPbj5HRH6aH4kGX+3jptTItM9A5K
B25lZ8V2SHJMpR2y7NbOFxLQn7MaXg2qeyN7WNouKnDkLJ73OtaYkdOSzNbRPUdk6e3ZqKKVi9w1
JmIwNzEtuY94sbd+U+97LQrp5JjvvSLZEyk53WgIfsyCsIWFquCNw2V91H3gNmLYCGmsbwy1lFuE
tJQxUba1qZqe/YzOuSETK0MrUHrcSiiJVYyv9nKFNyVcfBFxpfp8hQj43ZdNe66W6g8fcxO5Jkt1
S1j+DSuZsamTxd/HZpqFdivmk987+qZtf9e4NZ4iE3kDIq5MIh0ho51wbM/a14mVnsdyuF5J5FHN
6qE1431MLdRt53SbdG41lo+C6njnmyy9bkt7X7NrtUQP/WyojkW8nGl+HSFt0mTnLGl8N6fqC7BN
e0CBUB/aOP8SoQlkwfBvBstCWJ3jvOvTxj2ilvti+dF87orqXaMp/DqGE8B0DUglOKsB0RPyMba5
wkp5asGAn63ooTEkV0Xfu38gCgYYv6+MFe1E+hTid2g+tfg5F6coTjmEaOiod38tjszt9kubd+qT
ReRw0S+/x6IcKWmc2y0UQrXPZPMqxTHPlUvtfPMm0VW1lZ18cipUg3EUY+72/Ow6iqE2Rhcbc8sb
TiSahp1iCVwUAAAi95sekgW+mbMlCrxJPqgteelaelUp7blhHN7bo6vCBhEZC0H1tWBLEWTEkBY0
bt/WWdySVZCR8yijayPBa20s5QM9X9HO8U3IzOUtselwTtXsBrrm5kc1WOSRDm8NVBJJsXu/bN2Q
2agh0WMtykM6eSU9/YA67jpF1nNnopGJPGPndMiJLLtJue2qdtu0hDNrwN2PpXuI4d8fex3Xk52j
vYGSu9L0LHpWlvUtXhWM3jJnjNEcyVD25l1e115QOCNyD8DMGzNiRSIwaNiUCeJsHtb05boWwj0C
hgHHXyZ2aAG5XA0Khn66Kgb/MUFLx/027C9FmkDRcEPwd8RzE4Ra2vNjfDUJPF6FJVpk/uJGVgD8
Q6zIaE9j9NbM1MVkH9tWIRnr9FsVKX7c6q+itvWuteW6IQRidxnOSibjndFR1Zg2TQI34yHja/rS
DUdjydkvPiwtwOc0WeroszrdZVHQVeW01cHZz3O23JZdw0dmoE4oCtlsRdo+Ao65EMge4tvMf4sK
p7ovFgzHdMGMW2ccR2yiE+YsSx92dTptJ43FyVwynhBG+22Z2xj63hyOpJIjeGEaCihw7LdltR+Z
GTZJYs3byskmLhLjLtYIJHJsZgnfoC0LuMHeuk5nbesyf3S1Kb8y26t5aLSDX6l+E7R1PJ97imtB
i6bb1lvzieo4TNrIvqoN7clvdIsgE9IRujjGNtvXjPEZopakIVmTwNkMkwdWFU0rTpNwzU+Et/YB
kSUUN47+q2rn1yGXzWEqrH6PbuKzRijba0y9Sgi77WCER2pSKhRiGUWsiNMYLjxrbP+YUyNmgZTi
nFWLCvoJ1EhZ5XvRmhRmabZ5pRL3rnNU8b/sndly3EiWbb8IZRgcDuA1AoEYOQ8S+QKTRAnz5Jjx
9Xchsm5lit2daf3eZmUsikqRYATg7uecvde+c1u4BF5XTyDw3MswdOqBc/jCjwNP74V2kNcqPuet
aPzIUNVJs4Ma1c5Ju3Ld552tL1Ygq5gmNMG1beBaZCvEmTyC86S6BN0pPG3YJ4uhBxOKUQ0W0wZS
yXQZiKlBnZoq3kfUpvE6SW8F/RujcdWlAchuT1N9Zlibb9UyjCfWYb2kJPac2aEexycjK1J9DU/e
qapptgwAUYiJuDvO0tDP5pDfer36wIY0vyfRegAz94hcCbzFmCqytL9tQ9IWQyPzdmrwbtPGotG3
1IRella3cTtaXvA3yRIfTUgWUwn8cmZZjIbMPYQVyuuhqMBetGTLMoZAfWYVmI6tJL2Z4fphX240
e3f9iWkT9/taMijP7Lc8MsZLGnr6lk4eugsztS/M1hKEZ8q8CCIjik5su3K2j3FculBhZXYzsYPv
Ldl6PO8u8Jxcw9S5SqIW76fTuTh68Xe0rngfSvlR1ynlrgDpAzfXh931PdPChJKEvLRRG+6HorMD
T03c/4j7amUpch+Xi24Nt6XsKVRE92Zq3rGbztrM/V0Y9U9hG++WZ/J0maiFw5WuPiXsHQKWJ+nA
Yii+9lUWH4aMOb2Okac15OPEJDVgbsAAvYzfpSTcK3qZYgsTQzXNVCm/pnLBfGMW312n/2K32dHR
ZSCTCT9XVYDiKdFBjAnz9qV9mnhkd61TMuSv31u3zmA7APOai2ETNVN3zL0oDJQg6nXuMdzA0RWN
CiE6tzea6U4HiNyk8HSB+zwwOUVKar26/P9s8LaN3fyOkFYGSTwxeUYOmdukHkVD9U0v5m89ctB+
Nn7Yu8FoYPLo+dMwI/eu3VRsRS0OhXolg9jcFpkHlMMm0VvZHyYy7S0AzHwHtX3Z9HnGAF3/XuEz
YKRuNgyACXatJ/sWWSW0SXJqORhnSPTrtsagABpFIZ8bZ/QncVQ+DDqxZM7c7wyrQ9KsGb6Lylif
gQ3AM4lVku0wj16ayZ38jBTMTTtGyoeYx+lX+lULhTdHo+aPSXVbpaJDkhg4JpgMNXVPfc0YPG/M
4eh7XhL6uiC4tjUQ5Ykxv4+6gQiYZQKgjwR2GWpqj8jexTbxV0nXEkCdscmuEOjBzna1RtpxEY0h
kZjg+4y0U9tmCn0jMTS0R/uqS4iGcHJ45R4jSrncNRmSg+ytB4cP9J70LDnJbddrW8sugSCrPYGO
HVp/FnQqNZ8zIhPvds03Q6fSN8lPKt4DscjdTomwBDYsXtkY7jmLfogF78aIVjCNnNrn3Dn60DUf
XC1J9iZqNkvZTVAuzWNeGuUOplSzy9w44ITO9DU7FuRZsoSyyhGJAAjg52xTYlgV492u/gJKh0BP
Wkm2tUK4Is0AYmA+6TGrRUEGBLTK6izSFUtjZU9UFadlbCtm3CUWlpBUuMiaWcfkwevrxE+JesTD
gccx751iH2YfZAj8JESePcPSnaAlaGienOeEWfgua2I2gjTcFUVMzlkUASS3iM7p0E4O7tBgDoE8
X2e3iTs+1hyCWT8QzguUmoPGUjko2vS4RaEuThhStB9TI31rsJ+sEdoNwd8vo7I+rLqozlZP47xw
cl81yeA3ZjDhLAjxoW+X1ZgQVWw/bUfoodF/t8r7JY8nYDqa7cMSjzRJCl5Jf9e2KogJ9ripqu+5
hjqmK6P2kJkf2TAiF68Ge5MvuKq0ZmeAiL5UOFbGzkDqbaut7PJLxEEQl81wgM6MTMmuHVbaKf6y
7LumvXVDG5/P6EXbXLQPpsn31FaJCRdytEN+i1aX4FEGNER8u2VgeF6rW2yGVOvOQznEMIksmymr
kZ9s+WYrRAq2qCbU6IcwNQ18nXaB1AJV/AgTf8Ot6/L6Z7fmEBU7ZVCOC5pVYJIR6lFNsFR8T96r
ycMHOk3fCEdnq/c4Kbsmu0tvIanYlh2WTmEXYIOUQH2Ldj4hpl3InrFrZsGemtFbt5G8pOASg8Kw
91nufLEMhV1iP0TKOJhlgTgW0Ij9NTe7DwbfHE+607qFmRM0/KgV59ZK8i1VDuTbxbgkKFy3sd5B
eCH6TYzxgfCB11KvfyFJQjQ41RxyPcphG06mm9+Sj7ELzQI0iSfvtW6uAwvix0J7+uDIJdqauvc4
kgORt+VwoQU6PkVeZeyoLRYCNugSWUujdjaBt+w+Wboz9JUEauCssWYPlZx4p+OpA56y1gRayC8x
ZK6DEbngNIdJD3oNXHk+k0XUNM4cOMSj7qeq+YmPz7iRsroMLMMnI+Gg7XtOoA+o4kz8V5gsphRu
kZveXj8jWSq9jaPi3prj5fjn19tO4EZYZpwfskqoqHS8oSbPxfWP1w8UJTXpm5Idt7aA4vQCcOjU
DhBf8ia+rS0LAFpXwfom6ujYrV9T16/NXfyB1zY+kIUV3Y6mdoh0wAlOE0e31w/2fz6TVkj4bgQ8
aorcF2uUXwUotENPMJzOazt6xzjSLsx8+KMzNpestrmFCKHzDOYETUJieJLX73lQ1X0NdiAvQOuh
op3T2d2UzrAmSGYhogP9naoY+BIU4MCrsbNI3kISnJOi/mjLFIdKlnbbNhwe3BFoFvWPU6Hzx5BB
ewWJKb5X4zy37N/ExJz4lQYy7Ho7gzSuEVFEYlY8oLjPGR6ycBYCd5z2Ydvqsoi4BX5Bf8xmm8ns
HltRdIdYQd+LCpOUbtzRlIm2yUI1hy0+32yY0mZBkqLoV8P83DbWtxmSik958qtfVsWVaHiA1h5j
bHH6h91Q2HSpt7REaaQrRx2J7Ysf8b5fWtOK73tsGwYJLaMo9xMK7RurlcNlXSnHebbYuSPiisrU
OqPWgTwD5OJoZ1SD1UIwDU0PJN11313ctkHE1pd37ZIQhRXl1Z5NatonFg9PmCbao90bB4GoePUP
wUrRJ/ucF8vHNeqA6cWNY3bxxXUb7aBqjXPBHHp3st+Udqse9AwHleJosVkKw3ki3VSR72IMYGiz
4tzaxV1r22zWUT4eEJgWxDrMHit2N+2dEqnvXPOIxk2EwtYg/AFapKYh8G+7BVFOGyd7ZQ7VvU6r
DIk1SKLCay9hijzTHL8UsRb5jDfsC77TJ9k0d0i5sktFUh9UQ3kz1kkcuKhENmVkQu1bmnEvm/tS
b50dOj7jwY4fs9xtoFglEdQMkkJrI/5e1UHnotBPZOL4dWNbvmZ2w46n5a3SIAPjmyO/c2q0rTMj
Bqqcl9TpWN7HabnhZ+UZeRhqYh+I+kQ95ekxN0V1tuPqh1pjm5DoJodlcKFK4fJ3TBvo2eC8LiaW
oUYZxZlfPd7XhTnspik6VaN14qCa7RXJe1QoQp6nsgwcitsMjT3hi/fmYq0UYJBijCS9DfCUfpu0
OOeYCI4gbtT8WHO872Cvnquo+oKeWN8mOA0ODqaSi9uUT96cBZ5WNYEr2f+7Li8uVUH/JAKg3U1e
9EXV4TckuMlJVu7jDBX0guDiBSy4cTbWIAxJj+5UL9qLPsfVo2FZR8pt168aQ2yvxadZYXHsBnlD
pyi679soBq4TslBbEflw9A9vMM3qN7lIjZtWJ0ueeawXwF1AGHj94vW/GUt7uHGfyoXTG0Cah1jo
8dNIDmiQMAOmYcURABQ6J5Oy6B4GT3RHtkJ8n1NeNX5fCftShZO1K6RF8EQhymEzYFO9WP1Id6SM
9o77bNQa8MGUNsZSzduqrOZdQ/lzGEf57OHOOzSKlGqnUhtJW3Rfk0MJ9JoZOJfOXMscMdCllM95
iJrOxg3GffyIqu6rPn1NxxCK0pq2Iazs0ur6wHsQVzwGk7bVojD2rZKjJwsWmSfGDqiWlfA0crUs
cmbhR6TAHwDzwAyTJI1V8UdiVWyqOJAE1LYmFJsmIWG4wEraK7y6vUTaOkMyarL4h4U8ebeQynNK
E7ntY+kd3FYzT8Ls5VGPXvHdzKfrB56jx0WkP4TmspK6U8OyS6sFlR5z+FFBNl4/q6a1h1+nsCJL
+gb4EiPoZBT9vmcBJJwcOXMut3lVcpeWJgle42nItS2nsdNitMkZYA5DOer+keTpnqzWwV0JncTh
yQg1MrAdOD81/RPXukA4Ks46S7MeaVPgxcYRpLmz6XC9HFtFEWLO8mke5Y82Qr0OFmddX43nsZns
Pa7Vh1HBd5pYrneTPd0lROIekgE9L2Z4ZRFvUvXITyPB+tVa8BO1Pj3FFgJMx+raXdz/LBoxHR3R
nrVlZFbFUd2XqGCzjG50E1W/bJVpZ1b/A124GtaVmA+Zu09qSr5ZWiNJnCqHn+m91IuTPCROuHHt
6GdPcD0iWq54srV0N3SsjpRkZEap6MaQJXbpAklnqqWcssq02hQVkbJUsVEOD6hh5USAH5Lb0UyC
siq/odGU7XTEkwxPUCDiTXi1Bs0842J4mpS+dkA2jhat2Vo0911yZ5iTeXd6RoPKy9X7QC15TBMa
6wa5yCgygbrNKGh7sesn1M5LSwR0n6OWN1NAaGPWIGqhDTabM1YeYyPmdLm3kJCOWAjp8u8xPzzW
jLS29tI3O61f43DAUHaJt+tTXdAGkfG+0Jhj2LXArzse9RnvluHg7Ak16y0xTJ2AGnXTCVVA6TN8
hrfhPq7JzuwichCKWu7M6QetOY1qjZae5BhKfxHTlKBR2XzoNImK3KGF26wtnwnhblx/czIzvo2n
hyWexWHJ9HsjqlHgesAKxtK9TbCRHSszDoEU9zCXxh5om2KMbRClYqpoRzNk2JRJ4ceLXp0HkGla
78ac6kr2m1r+bETRB46XPVjU2RQ+KfmW1RfJxhBEI1WPIQDGhW+FR/RgY5BGTXMAQ2OGMrNiXdou
aBl3k+NPM3U134xhSoaSlkjjhyELw8Cov7c0ww/SQ0Ybe3if5WMkkA13ZvihpPZzDfUmMQ+CCge/
9wQ9D1JTDtciZ5TWONRBSeycdKKrAxaIl9gonnTTjXaRDN/GQi5+itEgwBaGm6tF15Cx7O9VyZym
K5wDVK+dV1qvYRS9ecqC0GLNBM9i3ffnOTH8yiPpjnjUMsZHmWchw1QLnKBG2LtbTvluoW5vW8u8
deb0tYstJh6ZekxV/wMHKLfiL0L/ikPD2AlcCcCwsnZYKQI3pSmS9LtF/7ooOCbgpiGAZag8a3cO
Fg/rtoan2oERf6aAl9P4w6vXFgcTaX8U2TZVTbHXyMr182QrU33PRJgdL58QZxkzaThzEiAje7En
0ixBkb/aUtU+KRFUQzaHZq/G6poUsvGzXD4smnjHCiFZDwiKrpJyN0tR7TzTUlv6ziPmbMFiYa23
twY8ZdZ9pZp8J2dh72lO0/Iwzo0ILQTpM2v83HwgEePxcNsPQkhNf+qwOnRpXPtmj4t8TV0cqcc9
KNjbZaCRobtBM+ICLKoHb3H3BBh0h7Yb9RPx3M2uFvN0P+gYnzlI0vzCz5ckzEjpajOImxQSMCN9
mijhz2PlW2jn/Jmj9wmcLmdS6WW4i3MylkZgDBpetpOdKO6gZnmDtNO9YPm272QM42DwogezBVwL
X/k537oMVhWWn8uYsyaEWp3uTczIwahziC/EPJxHznamA9i0L44ILetL2+yxM72UrvtN5lV9cGfn
0GSdc1cjzvfo0wegyVMyCSgsCig2ntHmd8ky4D+zpqeCkSGQ++55If/6HIuSoDzQQzue+hE/5Zob
6+1rh4NSXbQpLSeLOtikOipqXBFQi6pWMs6fsbEyN+D+642XHCMMEOTMLzNYaIOInuwl+dlrFq2c
ailvsHzf2r077mfTanZ6XfwgcIQSI23bg6W535BsmZuotvRXM4JqQCYrbDUiy2vQHT0+Zgbu0z1p
zozFSzovwvtSrcOO0Izeran6Qj443H5njA6cSn+YFb9NNcB/cIuCkRH+332XOpg1ug47uzTu9ajW
96VTTD4nwO6Q1FpggJOIM7yDqzPYJcOsIKdv69Fq2oZJpTMKZko08IOe7aj8qJz+h2j0bN+Fxo1d
SfdiJcMBEGN+VG5NTBoRn3lcWXvAPFhWbHZoZkiu38JK5DRRR4eSfw6aCCRT2UdYpnS3pWe1+uob
6zvz6G7LePDBZS3eW26ewosi8kRvFfrDEvdAKmcSxTWwn2ARd4ruZWLXTLgm8YCtfS8tKtGiyRAv
ABRPWN16XJxYeHFyMlrE7O01HYdePJGJ99grew2UBFIUTS6soynctk1xU9ojJs05O6HViYBsOcWm
KnvGkszDjbggKyJi0w3j2QmsxHwjBC/cxogjclj56Ayyo87KuQW5Y/g0dDMbBxgpM5imcI5PpFUb
nKHpCPpt2h7CRotP1g4elp4zz8TYBly4b3A/cxSpmNxsdXSpuJ0y+gXOMLPVSOtol5ER4Mrt4Qwg
j/IWWZ9xdcPJ7Y7loL4qpyj3wzobFBhTtnYISjmZm009Wt8nO9MPvbucRD5ToTdR5HftvG+iJr+o
DGqTOwlwu0kcHTUt057CZu9mtq8SiFG0o4s76ThqW/50tHIbTbUgQGaSPhIVsSm11UFjm7jEg5J3
6Q4mh29Yis0b9cxWxOqgwWNiejbSbIUGNTNZ61pymGNZc4eSF+/TBsVXSxB9OGG/QJpT7loZHqwK
C3uaUVBplEWRyUhcQ6e0pTdOgQBEKEgKis/IETtTZd7JpWF8j4gKqCIpTVWCM2cUWuB2nOBSswn3
RmPs5FdzKgwM7NQygvm6NqVvVNkuu6unB6GyfwElMXapi2TQSA5FUkRMQJJ122hRUnvjiQ30Fmoq
jnUg3XY7MB812ouplCI5NEJC29eXQaqboSErxarmsxiqHMgIbtp2MQi7MDXmhmjJ8a9OBP4N04rk
bYmb1mfDD4fmxZl5VFwtf6n1vg7iEFKjobfnpcVtXaHL8O3BXm57Xjn0NN0Jcivm+HZQm8VzF9xD
EUO1pD+iizlEZnewvIZ01wbOKQ0JGNHYYFBCg+d2BDAPL0J2tarm4WMxQZnVGixYVLsZVMH9aAPF
YMdxd27fXFAtdIQsLPeaLNudRRW2Nc0aYYPT4f1vRXGramPeDzN4A2U6k9+lHSWohWc2G17TrWx1
886pcHRPod4GzoSCJAbg0Pcwc01B232emOTUAzMTtxgeI6SCT4VnnjPF69YYabhmEeGdhFypDV9w
7wxbPbKXTb0osOreeZy8F3tJMeDEB86FPVtv+tcP168Nv//F9WtarjfsCHijXD3Tdvh3v1xhmNcU
ptSxYxwq/+GgXv+mcVyw060csW6Val8h0fwMtrz++c8vOqtHuGHvgqe0fnpFYLYh91ncMWQvHIf6
e2S12IQ4DJneE2xTlMs5rNgms2tI1fUnx9fLuX6qF2VxxHvwB5zzSui8fmiGGSbzn38GOgG6V6Y/
rgFQV0jnYuuPapybQNiVDQaj3V//7s//QG9C6NJmDeuXkcwfV2tEC/Dg64VfP8QmFE+nHy4D0dwc
6yW0ZXPiw/qyjzz+eQEP9xrexFgVW7hVBFe+qJeh3ZOSVuh/gp1G16qCNhJPokgLVlBAzlGWVceE
DmtHE34p9hW+q8MQMmZtCmITF/vj+s+vMNpauAqT2HMrLLonE4djzUPycBU7/5+F53n+25A/yhsX
Efb/bOG5UAa3ybfy218tPP/+V//fwuP+63ebDvrFf8f8eeJfOgdh/ucZV7Ao0tV/W3gs619UF/Tf
pStNB3ocmt5/W3hMvqEnoFY6ZFzqRDkY/ysLj/5JP2kY4D7BxK25mYYgO/OTqjyZ1dhXiaGONJNa
P4lbj4CL+blZsiCbXaoCU2q7Ms68PSb5LT1aDGg548tm8PW4Ie00M4PZiY2NJ7OLC6djXzY3U9fj
+A2LFyPNfQ8CsF8JV9t5OVnfPPXuPsSRuSmn+FgYNE0woDR9BdDIVG+5ILqGWg4HM0M7+jZFv1Vf
3DskRtmeKn3YtFh46uorJuYloOMLRA/4SjpwUgJ5zEAAyNXijX0wLWLrcsAFxMa5zO31PZMMOoKK
i2iKb00u+oMU6lk1bYdCiN+10sH8D4SEbJAB7CPmWmEDdsAgaeln5wxQT6P6kOPR2DnwCfJam4O0
cNhCyvxbzca/VfV8mpq5CObGqwCjN9PZcGmNEarnueMdVK6DboALmSCj7OjxH1KcIK37FhuUVR6d
CNpmckUJmBaKd3ZIlhSmcIbFbB+3I/1OxSyJmLMyMVdKhbswZgh3boS3nL37fWZW9w/q8U9Sbpsb
RAjJNsRdwj33X0TKDCHUUA11fawt71nHdbm9fsjdttzaku5ONPfedsn7O73nokROgz1B9H99Mf/y
dP03Lqffdfp/XIpn6RaSbvRDxmc2rUl+0cTqWB9HDXpaUpdvlrEVdJ21/j4yC/Kcy58JyT5//1Ov
vrE/bULXH+tYq3rcADHJAOmTfWnpyUVr4cUeKfwvELYwZ7+sRlbCeNSu60y1n5nL+ukIg6lW2K+1
diz38BBO/Bry2FTL699fkflJOL6+JzR8HewgPLBg9lbR+18k/alutiPENkIOCANGpYntF8QRFqOx
Y8IGvkvryWuXIpeEjWWIGvMl0PIMwsbSczKR5jYavZ/DRP0j5WLsvSrfX7+VDLPdRLouDdb06e8v
+poZ+vlltEELM9nn0I9M+feLjngCwOemXLSnloC27gF+Boglyg6M8sgzdcfGGDI2b8iABtqIPIdJ
CL6HI2pFffrRgH7fYzPBL6ZVD5KIiThpKEytHSRJXPmxD1/R2+ZN+r3j9LDJCTE9DZwofFy+372+
vcW9wQthJh8TeKogtKsRe7z5aLpNt+tz7x9MQp9zTde3ieBDflMMjViVPmf9TnRi4iLTk2PZjUdL
yzn7Eke4j8aX2F1MHDNI8kt0VZyKmYOKRWfeY4QM00EV1ZjIgpqjmRqGInDo4NLDtIOkt/xkIhvA
nLznoZHJNg1v+zAbdrJmEfAYISIcCXE7GmgbeupDO0PCVdr9t6aaloPSFAMAHRlxSI5zhKBqCP/p
efndcLI+L7auuwQdY7tY444/PS8kFjszfYj0uAInKq+HY28udyrMv2t92O+bXyVsq9KkIzXBuPUj
8qF2aue0sEFwv0T+JM8do3MQFLa4/Yeb8L+7ttU8Zbo2fj/x2aSpoGFanZLpsZkPusqc05JXXytX
sSW08plIZgtxOOqvdTswB/SasqbaiyRowJx2wzjstG59zHvzvXXi7wLpJ7MkiZCUXaUfMKdXHRBk
Y1G/7HUeXZrPiweWpzy7rn0Px5HCkKHIrkpV4bt5cd+mTCm1KNnWRl2cMOy/JyKU/+QdW3fx3589
GzQrHFUDr4mDyen3Zy/DN46Urk6PCzAa387TewFha6vLboWbJg+o3n0QFKgrrTNM0zVbR5Ek0sSP
KY4H5tHMX//+nfi8rxCey2V4HH04ytikIX+6JCSqIw5+LznGIXFVub7c6bGkp4pQvKQncow7NztE
tOtMz7V9kA23iTNq25b8xn+4knXh+cuLc70SqNLcDq6jo4f7dL+mRSc1pfGYdqDkbPHRxpN2LPKo
Z4ANXtRkHcrmODotZrylrUQxGtcHODLTaR5zVO6d85Iz82IussgAKzfKVPMfrtH63dts/3GNlnQp
D66ryXqM+8uK38u8VbKaWEpa+9brDO+ktIwJaPWKRK59txp/ifTi7CQNCXvxd2dYamZHpn5rJ0xy
PdCk6Speqz8y26PHaUiEKzTeU7e4NzU8TiHsArowoty5SzEwutFeepIwtxXQ5Bvmu4PvIo7WnPof
X/1PBq31NwOUz55uyNW8/fmJJBctSxomIEddQGFsULfEFHJnZvxru4ZIHaubeIyoHzuj4ViB/hYN
HZl6dgvzznRIdoVBmKXaPzwz9qfTxnphmEt5wa2VpKx/dgcPsEOrJXSS45h6e6cDQNSmFToubX62
9ZGwqdUGlGTL42qGXF9AOGR8DIQKJrMvOIRGbGxOSc7qRPCW7SVYAi3nKMzZOCx5GywEmUhnzO/0
oWgCZ5CRT8StAVRSHpI86Z+tSUckt6Tat6qoj7YFrzOfu48JAdROEKe6DVF0jyhYx8ouHvoGLcZc
JbTIK9pHjQlbFU6tusRu9xEOxXLO+v62NDPjrhx4H7vs0Nh1981d0pvJPPFS0z6NgfpRRPde5O21
bEn9rpILSXoks4RcyMPfP3r/xb3Fa7zGn5NuAMgATe4n9xbH1XBcHE07iLVlNsKBwl8NXWjhF897
W95bxQCUToZbNxxKhmtuHiwF3nGJ/LkyIgLpFKwNL0PsDtDDt+MivZ9dHd5lVR9VVf6sLNEEUkRf
wtxrDzzP7jbyFPx2jplIzMYEj6mItiFDmaDR67saCeJbTU4KExkqp0tl53mgFu9rGsGTShkyocAP
w+M8WNVpQSRZxWjKkMUBbMrW9WE6j5m+rfvx19g6nW+PNuwhjnM+khjQSo2gfmrVN0J075Z8xADm
Ui9YtBzx5UWHLrOaTaLBHYtCFR8IEIF6DFeyltrgj7n3bkcacWLVfMcVg65TVbBoVXoSC5FmCIv+
KP3/ZyPnp/2Sh8DVuf/xfNucVTF//77u6F5J9FDOq6Ql8Hq6sr3LwpKp+4REcqbrldodXBGUHnih
OMhM5bPEAbdxXMLabMNCLGreZFqFYSsTENfattv9/S10XZ1/X71dPLvrecN0+fi5KEg0uDCh1iZ/
nIWbcXgqGMMB0WZvh0fAnKw0NkkyB2NYLUGuOP9ETYWZjWOyM1sgZ+nVi8XBjbZQgP3D1dEv+LS3
uLrjuIhxbWRtnvvp9Zvd1m5Rs3GXKVOQ/0QjL+rH9zx1siA0cR0QfD+DXenmc1kk1tZOYU3R8v1j
02Oi7f/9BYG6+HQWWN9SC9EpEBBKKS7t0zk8R7cEbtcMUfnnpm9bbfZI1l7kGwSYDaX2lb8Kujgp
L1GS0M+uf3q5WX+zqjcYfsgQLEv96DFRalpMWtvixmdR/eQ405+R6JZ+Eso8iBPrPiyWCflu4wY2
y+I2H3gqBjgg2yF/jXoyXgdEv0M2RffKSSipeKqPvJU36dR+VCTlrgx4PFPdch+aFc95NISQ8NIk
iCMG3Qw3Acyp5LtK4/jCLN7EE6fI9Es5BduePAHbu+85YZxij+sclD+3wv2h424bSsxU9UlYE+qV
MjoTbG3hu65IWxBOs0n16NGTi3usYjb/IqJTaUJIPdVM45EPL9M+HtpfvN3ttkkHOriz+2Ep5NR5
js9iYLTduXqyKbEGHHRyOgDv2SiNmAI7sUifTfeNFzu+sTCghboIkUXGi08yPKYSCmg2Ode4yLqD
RJ5H42voQDEHmnX00GIkexkhTDNrdWZDfdeccXmwJqLOHVoS9gIHuxhjEBVr5yKa02RvVPmbY2jg
KEGxb0ZIkRvKpvK0DOKtKIXNWY9RtoeyK9PkzYL+/Fy4pKs27L4om3FZVMA4weiG8b5Sofy6kF4i
VjvGMIMJN3/BWjAf+zz95izzSB8I+i2g0XkzyXUPIR1Wjpbwv7II3pJM6t0YKaaksYOlvDCF6Eqi
ZtNp5J3EKGl6qXkABF8TWRt2u9rxxh0TX6xsixbf12YBoEmUh9AUxp7qxiQnlKd6ARZ9RJ1DlLUW
6oTNOq8R+kaGFuVtO05YviWg1kaf2q2OOtjtUCojdyFsOPF6X47uj1jkMMudMbtw6EcK3eSE4KWT
eqZsLgLZZw7/ci5xmMFdCgfuZSaU3VGq8WN0BsLtNPTUrl0rTtBE3bRVfUfz4kbYaN4Tpz1bU1Yc
vHl8EQvjeQ5VkS+XHnes0WG2MJjKmI7t57U8C6+lLTSik1StszeBygNTiG8yRs8ITFCaSAS1htFl
28iW1MV1MR1kIh5Ma+gCp5w4p/b40Zaqh1gyJciyQ7wYkLfvl379EdK5OHmlP+iNAfKEsrEDynY9
dKsyBCDRL35jMPVzGXxtstJgJBqbR+jghR8qYjI0MHq1sjkjOr25U46FbjHM3ICey5fQKJ1dCzAS
7a+X3INstZHHsH1Z7mtFo/wBOBmZkFluBGGlDyBNZuMV5SwBAOaLqUXTq9miCxVtsWxMDkxoJhkY
T0NkBpVs95Crw0uvJdRjrgxyi6gtsNdDOcsbzkB1WjBt1+xlLydx52kyutGLH+ip5GYRoe1PGeJA
Z73opPXuSDlHKVNByWgdgyMYVXKQWeR+DnHU+B5eV1blfbMOWM35h2S4OTeNcZMBvMDbWRUkFSF7
0NBZX/SSmWvdGxFOqeFZFOYhrtL0QmASeacaWzmex0PXulvsuzpMwOkmlCOp2VgBH7Sp9431F0dJ
M+6NwVU7UounV7fuEOmny0tmmBfOj9ohLkp155pcXBYl4ReGh6/aQkijAzf4ZnGbHlU4qAkzsfeQ
h63X2iHyUavi4TxYVLnshkmc4cbCOFkTLXORFuMuJ8nEl9KM8A5YaXmeTWbUldbqb+jmGM9m8r71
FsGMhBSXdtVpG6Il/lG2OwNy7daY3B/IMXE1RoJQhRSgLU2fRxUZ3pMk9JgxX2qeDTt9rwnO2XNS
6zhK3s5OsuOgQenfLF+FYulpevIkc4PWRPgTC3ZKHeB9IJBsA9SmjPOYeaFswG+XFx5inxZ5uDPF
G8psKpwy+n9cnddy48iWRb8IEfDmlQS9EeXNC6JUqkLCu0y4r58F9sTcO/3QjFKLoiQKyDx5zt5r
71WACqqcbEar5d7xxEtB8siDXuExsxOr5Dxu1TuyC7zogT9lfjCG9tsLRocGpVEfcsU61Gu9daVN
8mFQyBSO7I6DQCJSlPkpR7M+5w3qWO7BqrW00AqckbWe6J0WbcMxH0YEpni82uEXUdhvqE1KMPM1
+G2G6tvabggAXAhYznS9v+rYebgGEj/aZOOAW9K3BKbwLyZgrFUDxiOR6ztzajuyjfT6gvnyYFmI
sSW4ec10i2NtBsd8Ubvq/Qji0xjKbS1OMzqAx2YCxOp3FoLCyNjB03tuC3chBoFNL4LW3U5GOoYz
EbU18V4Pgna4p3y1ZkqRH4cZKW9itTpG7UrfxwvxUEOPpQ055bcbkC7r5qcpqdfKoekaMTpeq7KZ
LkPVvuZeTQ1t9R/AWmVB84YTi7Vq/ew6CiQEKbTafbJM+gp84fSg2i3rxYAfLgVIXqYPVeucS7AM
50EUILiTwdxGls3LZIJdjU2wwc/zLP5SRhonDTJ7oDctfAYcQmXhnzu8JYbl7e2minAJ5wfUJh8z
KKqz8AhvzcRR9yT2lIIS0ArYo2u8FhwjFdRNCJe1/xLgxXGCiSme1iHcS9hudd11Vmnqq+UICv29
xiliFao94UdZu0mLzUtgLymn2tobnYbpJfOMLcKj12wMfjwlyktgi+Nc0ORSaQ3uEnsdDP7phJeo
3WnIifUMJHWfEuHQIXGAnDQ+5HYZ7IIB41H/t5N6estm7Sm3iZrsCmYoUyaaMF80+16PbqMDtlqM
c7r20vlg50G1Q8/QrZimoPYuqmxl6EN9CNL2zU+Gr0F7Hwt3hGxMMihw/gbvzXO2DDxYxw/cBRBY
UWLsnTaClg1PMtRKz9t3Fs81Y9s44yP0/eQ5UbQZueU6Nt1kVS2jd8Y68w6t6M7N5C89ITyTnXic
igeN/veKkx9tp3aLZrzZToQ40IVmQNK5b/GA46bBekvPLHr0muCYFTA4XKlp62iMstU0xlsl66vl
MaxvqZ222HPXqe08U1IT3+UOZ1VqqzjBfTb1ZIYIlX9Pm6hU33XceuueZszUWZ+YyDizR/net7OX
ltYI2gv1oQZSb3u2gcOQY1vqJRk5jlVCEpncbo370iDOgHBOTF7F7GGNn9HozGnD8lbi6cyIVGIq
4OwtU0/WHih5sMOEP5Cv/T70dcZ+mpEUjaBumaS/DPOHqSRzXtTwoW1VQDEz2yK2GhUmxIEfVCsj
7Vv3x7Drt3RoBQO3LtpEWrrVfMoJcsy2U1Ztcl//BPixbbIOP17b7cBLs75HiFQHDInCHM96gIh6
HrQPm5S0hMAUzvZApRt/JzqO2zluyZJYHhJhwcWXZJ5HVvcqOMBRVjB3pmzve60KY1F/Q/47eSiz
VhObHA0YcelLWnapu0stkrm7RqBPSoNjGbintmJwN8cz+h7tISs3wYwcShviFXP+BPkKkijYRwh8
i+g2oM+XOE5whQN6yGbkfOnCIGb3eoC8MHq4qLAvjByclPDO2JRgvtbmr0TVF7JcARpn1bnV8t9m
OYEgPKM2LLkbCRo1MByvqNyusEUk23Wrr0X0jRTryfWK59pt925fvwL8hllGWyMk1BPCQnltM9I7
y0LfBzELX0BbBsQpt8vQpL8zaYbFUNKbUK9AhZIVvUQSTJfMiRjPrZsR+vnVYRR4LAgVFCwFROag
1kuXbqDem/2urcVz3U5LzoLTXhgBcks0owYtp/2iOGLLxoMZuiJ4dbGAG3AU4Wo05bFbHvolxdYv
owm4Ooq1+4f3T9yfcv/wn4cF7Z5gLWZbu/9ziPqN9KGfLK/iFgP72P2JAePD/33O/eNpQTewCp3u
H/3zRCzIoJpG/fzPh//1rZaXHjI/Ro0romhvaIiiqyHd1U3Bn+L/v7Ipa3Pe/PfLTog5acTj6lt+
q/vPef/XP1/5zzf7r1chQAqXQ4pDijSiGTsUv4nuJDqFPECd/3z5v36+/3rJfz3nX2/cv9+af15n
+RVjVb4GHc2oiWxph+O6LfXi4HRd/8BUGHUj6oDBG38FudpTq6rdqCEsBMABZLH11G7q6ewjiZ4Y
lUoYbZ2dr2OjH26WT4GfFsNHIYglyZJffVZecrCCh652oG/LLXGYVthK8YY9CEst4NmNLpEvJU0s
N8bYv8eiDC5eQf44ns9DJ0XJ1gZdOSnAwaLS7FYwK276nAGWiDRCySNxxH1dQt+wMJTUZxfx5I2A
pdH1MwTJHME4gIiNLyIsB6b+F3JN/JTq3+2AacTMSAUuW6BHGP/GrX+YS+pzbZx/tUn+uPDDYwjq
hl7jSU2qdUO3D7cvq2majxBH0uGQGxX86QH9bWs9ttMyh0DUQjQ54RYC4X6u7yvChNYNRqLQxsa/
cz3CuW33JeJauegT0R+QsBGh9mLnazdlqibktw5LqyeRhfgd8mT2saNpT/Gm5cRGxrgNSkjzUFFF
vGldpDHdVGgB7fyW688Jre6wnb3ffq/MtbQC4HLYjd3h4HLprDzzJ6dmMy3eDSmGLZL8ZgPIA6VY
JC8IJ6y1Z6IDHDEzXGhMUPf0UVgV2rUYm+BB8w9NMVzoa/zSjX5X6Vg6Mx+SdMc5SAzOtPLQDFuR
fxZBsU1a3j0rmD5rI7g5TJN2bWrQyQXs1w9wvygVMfsD06dHmz3WFrJoLw7AekXTzV6s53Yen4RZ
bdHgXTEG5aAzkB621rtJ6MOKuG1xbLxsYSTQTrfS7txyon7wqwEL4tXTo+RsT5azIvKzXI2V3+yi
guzKmOyykYBpvjY4mCyg26RGO2pNZOCZxQQaWsO/VVRbUTZMcpYYkAyuk0HvITIGbGZtvZ7dqT34
ipaHYJI5QcD3StjRhWIPnDSYzz7Cz9W9XnQ1FwT0ZHRhblZR6Mxxgt43+ckWl1ehWz/RlArSKwZj
b0jXvworW8Mh5GyeknFkEiBORlJ941frLkumU8lc+UpSEQ0N7w/4zm4h5nMtJwqelOOovSLRHPku
QmD445rinWlIv0jGE3a8MvQBdj1744+N9fPAF4mVxKMYkvGxmSr3q+8bKP/edzo/tzOolGb2aeBb
3WXy13UPCWWOJdspYV2OTSUJHuohJ2spi+0fpkh26+Hm9aCHOxqBU7DymyKP9r3na2thJ2j4YzIk
QHlY63IOaqKIqo8RsfLOJ5+bmtmN6Bo1D1ZK9jidoxWTZjBRRrURBA+sdMdjI24DVq6mPeG5Q9w5
f/s6rTN0nhYCNbSK4Ap1XMkg74r1mNNIYkz30nXZ4zIemBTYc3JzE6S/3UvWxWfH+dYtEdE11W7t
jK5FFDFOdKskiYRYs5Wuj3KTxP0DQJ9pnZsFMmu9NvZN43yVivAw38YXZTgw0r0EzQj5J2pj1fLD
yMRJesa4U9b8o6cj9snp2ayHXfJX4Z9cj6N77FXQbVzP+MsFCHYIwx4DGPvN8AYE/J6xi6RdbJSG
zziwTLWS87SPLJMLECmKIMoXw0WAUxUVTTPhhS3NvNjk39QYo4yTU5Xbx9nFjZVIqHfL8Dk226dg
8RixYLzlUAK2WfIGg24F+qE+dnqU7pLUuFTeuOtn82jaAV1Uuz84U/KiJYtTXaOn6jWRxjzHLnbt
jwM7AcMgRahDo6VMTdJVCsvbqKJ/SWlbWE36t9D8R18ibZSRTfjQbG+Sp65omm2+hElWU/5YZMVl
ckx9w7AAtu2PtEgy6KQ8F3HzHkw4Y1JiADZqKF7qWY92aZEi1R3ogQeRhCM0L1l0Wr71qpl6hjAI
iAtLIvnGNfg2gFKqG4q1+EI6Q6Knb3XdMZ2whl8Rsgkyxwwy69XE6HqO39LM/mM2U7TtltbTPLvH
tKSk6HLTe7KIXweEqY9DQ7KuZ5077gDRat9dyvoweCQllRxYWrO69FI2hKC8eYbCgIODBFqGZeKy
ksV0iDvtpjcJymxDP87Yy1aU4Q15S8zORNSqnVb6byIek1OjF58uhV6DyHhrKvIuuoh2GUi0l3ke
9kZkkRzHHZrNBOu5GgDAZMFzBNjbVMGctEohjWBVdHOZc6CPfglbkCNsSazceXVJlPOlaOBuA/Ll
YfnuaIp+9IZMTllg/nHBIa6UJeAqcEhMIkJr6hSL4EBf2E+4MkXgTBvfLAnBM6x6X4CcKjlv+CQy
bwfVldveg1DZlOs5ElVImd9gMlhhdZ3OQzQPK2Oo4Ic28gkga8numr90imxQzVpZrJ4cVRNFi709
5AAPTq1YjnhdZx5lJV/qgHO9rwizUrXTbyy313eJTcXPVnXUOyASaTJxHmzB3KSlF2p6n8P+J1PB
mw8IVbwdpQjL8sBke+6wYcTSVmtE/PQI6VANdlRsAxTthDJMpzEt9lXcH2rMpPZYrFg43Vy5uEYQ
4jlZ8hrRyFwDf/LXZjLeTHt6KcueprCVDNtKp5vH8j2QjIs3KiPqixTsDhlyP1b71g0W5hoWoqwX
Yb/cpHoAIYnvSOpjsWPemtBvK1a2H++JoCt4Y1MCaAyNmmYyE9xqkE8g5I4hzYqWMQzWNDWcm/hP
meQAfdDDb1KzTjb0hJ5SBYFOGTXm1vF5rqzyh744fAB9jcwCyycD2vc4i9+VTWBcmnYUR0Zz0kbG
6GV9iGaHGqjNd04UzA85cK3G1eDoaeaPA7F3QS0Bjix1XM64vrShEJsoBp489uZHbCRb/4jy195z
2qFR19VfRTeOZInX1ySA8Iuf+9CmMSYsBphb8hPLg4uW3E/3su7TY8jBzQ39QvdOgQnUSBTBftKn
pzHaoZ7TNl3b7ty07TnOCDaJLzxlGOY2ST3x9hgwCCqNkZAEMtpaiqDO2n5rguFpqrq3RjDOboT7
rurR3Grzg8KuhX5JXnRBSUIC0QXrzkmPrZvWYaxrB4xqUjy43P5rhsHX1OmXPKomCv2l39mRoAMo
gZXNg5RtG2tWEj1sOI9xjRjjWhI+5HSI1jyjJHWMhNdRvjAnwHSiBUVI3/9pNm6yxYFpGyieGknS
GrEbYZ/y46ja289ae0YfaG/6keQWL5iXUry5RnotLk4xPCmjp/dZ0Y9k8m5oD6MMnotF0g2ySh1p
3dKULhM33qSktfKv5X+qnvF6izjI9CoGSzmutELTarbY2nqNTWZUKtaI1+hSwELDMLEbVWWIPwfz
S8Bhfu8Kb1PNATkTy4OHhxf5HaXTwiG9P7jRTPyfZ81ouHSF2JwHKGxHb9atfVcS7k547wdKvwgj
rGceMbRSLMraCOWAlXhwX2UimBNo+fyJOhfapiIrJAvGIzH2KNCs6nwP77o/aDoIyPu/2K5cjg62
T9jVEreGPA6k9zFbBO9y0cOTlslT5cAQ1RhiuasM52Bj1DvGtKWOw/03/M/Hliq8cIoxXcZkU6qT
o9Jo1dfSovMjq6O7qODLhPPDyhokYA7px+9mlkcbWkJTWkeH+/dc+GR87v++fUL3rSuiAISCOxxp
WUO+CMq53apZeybJYjh2nwya26NYPn9/0jiieBtN0kJnK2KBlp3mr5FvFKSEO2u35vwRe3q9yY2W
MXqJZb616Ua0/TStNGzrGM/LddmkNg4TLsZS7zFvlZQVXAF9TW+Rh6wr8uN8JbK3OhZ2xK8zA7sh
SjI5BJE37WgH7f/55HJ+5w/JoHD8nn2rZgbmZNWxkRbOTVnwmzDsfrxntN0fUrYKsgxthkBLmN+U
KNxyKUbEzLmmboEGtQbbQRVnrMhva4/j8kAU8WK50H25b9M5LJaQkWSi2h4gF3xmziwPfpLt0XI7
Ry+LfzVYZYAocf2CTN+qKZM4mHmgnx2ScEKpPDTeesqXcCtcdv988v6vfPkQTxyTFBkI1NgMPYU2
sYkvvTWvH9+6vGaU06xiY+ngmKKmuHytXHz8+iw/2eM+WQF/l8MKARQimp7YR6b9yAXgBZBs/Teu
+N+g5B5zH6yx/mbnNtPMqKfLq7/NnGtXSFZvcKPeDdN4I10BD2tE0hQmYGiq22kegQia6kBN/KeK
qZu/Ykd9NAXjUCvnpZ2yfPC04REF5lsHeQW5zuvoUoF4/S+9B8wxGw3Qnebbs+1fiC8fx9blsFnr
4xrN0qHwCU6hyb/2B1rmpmkVJ2BOPSdK7l+7Y9SH0/DIqlQdK286Z2LmULf8r/88dPSjGDoocSin
xYTIJ3OvaRZ3yvH+uX89NcmXi+/+kvdP6wqzSDva7/96Xh/06Ovv//P+vLlz/K3e2Jcqw+GFHLfc
xxNORkYNfxtnuNg5apcmSD5I40rClm5TUU/aq0cFsAI3Io899kRfOxVpRKiO0pCd5vplBPAIN43U
1s5/iKD4ILIgA6wBZTTE/EEKgCVJHz3Z1jIJc7RtnAWcYXVWN4tPdT6jjT4hJmqUtffMLUf2mOor
+UBgSFKOw8ap2gvc3Ojsekd7SPLQz4hxCvr0ySqID2smipuyytKjO6ansSvGqyO4rdqldxfnpEdo
tfxukHniWPKOjVnsaSSYexgfLxz7PWq6Zuc4kGccqW9NNMoh8VvzxlXGs5E2495WMUV3xF7sU2NM
bNc7y71abbAfRdPdxjmH1qnLo4jMQ+sILyQLo92lsOsERxZKRRTXwvasHZ1IzvrS+Ot5I/eoPYXk
UBE8Z6Uf9VjRorEXmksMSuBdN/z+6BF7ZiS53JouLIfcv3hwPmST31wZ/9hOqZ90oYUgxLAz969D
Rspz1jmH1F/8phS/E75Yx4ejGYjXovUhwFVL8mQx/VSd/9YssKRmGQR0lXfl7nhNAoHewMAIS8Ia
HkLxnXbDB6s9v2J1sC1yVZjLvtjBeIPSUCvm/TOx9eDzuM/kUG/7qhmYucyQ073gj/bDOQtoou++
GG48kJ0VeyHeiRccJ/Lo2JCuNQlNzo29v3U1RLtuvkQkkQdM2o7MMYtAQxfcRlsnm59tDiuFYxo7
o3i3XPu3V5aEH9MXhHGSgCVBCy2Zxo4eP48FxAYtVY23mCGS6qN6l7TFjVYvVS6Hc0tsBs3cq06d
y3Guto5WLsG6/drWkxsZTV8ezKEh7m8pYgAn50A52LD7oyhuEY01tK6z0CHdUbOXkyaQU/c01e7D
bDG8ylCSmA6RhxiyXmKDIXDZih/NmmEbN9qpbAib9dUFxuKnnVGuCmu4Ecvy2Lr0KqTzpA/9u8j7
j1KIi+eM+5SevZPWC3qi+PI99Gdg/FaWxm0B4vpcleUv/vpw9e340c3Fb2qtee2U4mBO2ZmFfuGd
/7hddVbu8Gc07D+KkTwL9K8xR9DWOQOzE3UjTLldG7KTa+wBZ6+YvmF1/60RmpNpuVjOScaSxs3q
ftDAfPeG+2W+SAVSC0UxkXJN9XvSAcmN4s/oQ0D3Ith3MRgvUVif2by0AkxmFl3/NgXmyJkoRSzg
x9yikg6F5a0QuH9yXSabVId1TsF9nWL9Tfou6afohOnD69tmeR30Ii1FPTHVpMieLL99NnxcDx3T
RFonBRZgWJ9odRYZIJwNV18Hemkyu8UvkJvz2fIshvT84FkHmFq3h5cUfiNApJJRf4OPVX5KcMmM
/t8TP8s2im2VyAaafX0UkO1DdiO8cqk5D2K0Gsx3Jm1Q8McjGnKjHIJwMMar1bt0wTANTirb9W1z
dkcGGxyuHwQpYOP0UC+2Ibt5bWnyAmQ8y4nelbesWaZDomAEQFwQT8tMitaa/XtYwOdm2gBeNkRo
xoraV1cvfpc+DWCNGjqvI8i8VBFCV2q0fnHysFpxAaYGBSy/2F5r/T136aITPqRD96gs7Rfk2Sfe
4YlKhL29v00xSw/Jf9rkhorEYU3JB5VFxyp29pVJ52swN1UxvNFgItfgL+LnUgVMCLzsqaqm517O
7/VQU46B4iP48dzmDEA0/jy9g/7RoIFlJL8RhmS5BQkEi4ong2/cBB3Bq0qsxWBtu0RHUeP067pM
ul1pVahcO6Qkv2K0dBAbo6950PuNwc+Rc1cK7eZEZP/qM4Ia5pXK+qY1cZodfEp2VP+Wcny36euk
dedyyvizEOvWrRsxu/IwgMruTSTuK1MLmmiKDnKSD39k1bBnGv6jnsQ71XxGejSuOWVdYdFfUmP+
7SfB2wg70GdSiCBuE0ncuGNUvmktu20V1L9jkdIKJFBewxC07X2Cjjoa++sp4Hhqdx8Mk+z1kPr1
HqsCNq++R9dm6lQP43Qwzf4nkpxfMjXfWleXOPCLhQWu0ywv/+q0Rdlc+8e4jbgpURPAEdhyTH6Z
u99agu1IZS1Xi5Qng1yjFZN7+kfFc4GdmCIWUVslSBAcAMulRf9rir3kkgTte1zCo8esHDzEdFNX
zJK/DYYCe9xPCYy5qjgAd1nbgF02CBOKUMPpFs4a72cakUU7GbRAZ9M6VzN9Vt0jzYiIgGuwyOj1
OjrGvnP1R9d+bqZnq89Q6lXIKwzUeE4kU+YU7obfEt3P0l5Snvs7oqg5NXPHWzzgFVHRALgibvYW
B7GNlyVilVvxEnaLfJ1EB2dNqonB+Ln7mxnDPg+QPSUZ6B+BWzv00DKu5hZpFQlfREdL396Oft0Q
KhO8gIWpnyXx1QuBst9RbiabQCka0JJIZ3jbjw3zvDMALe/sJmA08ZYIhGJOdTYAEkFYNi+BmX/H
vTefI3wUh5GZ2BDAdCUVvTn7VSI3o8GfF++ee8S27x2nMT9VhHLs9HouT4CryjDLls4Sasljm6tg
u9gwYdEYe/pnD26Keu7+4KuZYrYIi4Z8D1IXpmPSWWiCaOvHLjCmSbGJGrYiNT0jwATgc3+9PxgT
yj0tQGmOl91ncO+ugmFxJSL6XBkyIGMgQivijjgLU8iHPapfs6ns88hmuK4j0JZQNSdijjodBzvi
Eu9QC31+9h0SC3OiV06uqsxVJJl+9QtHQxpjscUVQZVIuvvOh6GzjqWjPVrVa6wqDzotH7ixMW2N
ZYa/xFj1tjOQSsLtFdoEz4VZ181XMQv2VZdqhpBOdjrJ2+MSaH0Wffmnswnjskz4KvmMs8powQAx
oQN335FGJBD/eJF1DbwR2ZyKwOBk2CJyOsEw8gd7AyVa7kyT455MZwBhfQsbKdAYrheSV+sZDM8V
U/5Jp+cig+vo7warnp55ldBM5X5iU3/I0sYI7R7YnVf249oFkbYzd1GSGOd4YovrzAwxo6nV/JFH
DWee4sgAzHKelL6PeuugBViMBOVEnhrpSY09G5a7T4PmSc5QO7LE2IrFZ4mJjiHGDAy7dSCvCGp3
F1b7BnmMDLnNbJbUaA/eYeYibSYEoxvZsDMlHV9s6fEWQE0J0ppGvFbTV+w6TPhDj/oC8QAmSvsY
JQgqO6ujVvSOcW7fqj49GDT+qKC0DvfSm69z9rgbelVtE5Ubd4BiOfktseM7iw10Y/vQQkk3OWA/
uMRj411EOua7WbYP9WyfYTLCUvLaz6zXfgJ7IKaL+1TFi7ylyjkQFLwR6HU4ukbZKS8xH1MEwrcc
WWFm9W1P05U4qeeq7DNmnmO0qroYKjw1nFWxbZaYWhJQ7U4bJxt/SfLOe/tvFg3tXtLNQ+I0Xr00
Oi3/zQ67b+oN66gJmndiPl3GmqId8pMfmS81MJEHfyD4oWf9t2p/NU7iU8urp4o0iNGII4QsGQov
qLhsroSYMjsLE3AyMGVtM0QARVQ7sS22VDZAt/g7T8HaBBb5I8kETjJNfuelExwYu9FAdTsSatqp
3kEfMTE/YkLTXOeSlQ0n4hZLdhzQBGuzI43XDq0WuE96zVDiIp0ZmfuOSya9yXj4aIj6NYRS+zLm
wDYP6TlIO+I/Cvs0jWqxTAeQcSiZXENW+xjuINWMFHtr5GSdFjp2yCLems0QHS0ARChacvlkGeY+
tX+iLBDU4CiuR0arpygVN+X02oHo6HcZG82amT4+JWGcunSEekhI0AL/LTYFPcLlGicP3KI1PAdZ
c5qksW1KNoxp9A8wRNqDjvkqBUO1cfv5MTfym2gKd18GAK2ZdyTn0qm1VTZ6D+yHr/pYf3IL6Qeh
ofX05zY4eBD2EHdqD6ZZvZlMoXaukt9lmhIV5yRPqIoXt8l4nlL74qrE5xRMfdGVw1ubwRJxCdOe
mHmMLs1Zl/hZUckeNhYTknn+avpW0VYEsqljH7BrTlSm4v5mihxhpUyPXF8Jvbz65rQzyBlCTTqP
aG6/tA8kDnwb8WNZ9zb+cefk19raQbTMVMJ5z1FEWA5UFfqyGLpL+9uYDW0LPogeOhOJTTLCwA7k
gjnDG7u8Y0UJiDNLHkgI7qIOW+j8Wjt7HXjdqiZ9oeOtDcu26sLKpkTMDVKJMyorFOa4P1GI0Afm
pXw7PXeB8wjtkIppsRPfzX76IJ0Tke84Y5xRrQhgmvcOiv5rbT/dn9US+kCnAE8rmIIlMJ0aBBQz
CijRBPzRiQN05JJL6++8wQ122DCoClL/alhdFQYNbEa7TC/ElYEBdxGOZP6SoxJNlyoA+eewmgnZ
bO/WTCCH3/FUvHDWZ2Y2iz2zl1NmZBSbuGmq7FsMsQ7hnGYwrBkoGsl3aSNiRdICu3nx2hu9vR0G
BrhlgYQp4g4gjoxz5yzLndiwOhB8uaAEMIBj0kSmp9kOnoUvqx6weSMb3VRAcakDJX8bzHOx95nT
jFtzwnxJbV4yt+p+HTfRIbd4x9FFgQTJ/kkuVy6a2SR/sRvALVGG1Zieyd6u+5uyqLjyji8XEWrJ
qK03HZTK1f2ZXsaB9r6kZk5TrGM7+kz76CWWEysdMyTka5x21QSYLdD+Wn0frAvy0+AkMaHJMFC3
WEPQWa1nJEZaY/6wni4Wtuxm1PTizKG0yPrge2RNSqAAUojBrMIk7c+JY/3yDNajTG+vJCEzNq6x
6Zqs84L5MXJG7gXnQRts/kim89RwkUz8VH6nvYw5nvI6nT6l4izm1kx9tIQ/tl3rGzEBtaW1JvSO
xHO8wQwjwfr6FHfdqBH6jsKDBufOQ1xoFbkfKgC09/1kbrxDHpeHKb31pvNb1Bwd6oAvubfvWgtN
EE8dqSXHsv8QpJivjUrTFmwQdmhEKAl/vquZPtiGVe7ceiT2NEiNfYuBoFNy3BaCQ65vUs77+aC9
ukKOxwEoYaPr17lzoSM3Sl7IfAIOb+UHLyvHw1IDu/nQ3HKLRTOZ7E8VD/atp4zUR7PF8JdvNMvs
b5lcJjxzyKytDIdhTPelcj+7uM1P9wetV18CfO9x0sAKQcQ9a7HSozWdOVLEOIQQSei9i0FDPutM
5mUa9WQfzTjBWUefGLb3u9nUn2pHulvWEudkqYgcoZ56aOzCmiP+vvGbryA3zHXTGY9CcYnKSSOR
lk1yuaj0BesglP2hkc4TpnJ5/2ivHZ0JZ5odHWebJii/5XkMDgx7gt1y5p9G6a0QOOkH6e+9hmAp
mvzA/9D3rdH5hfmgt6S143i6y24N1Vtr4s3/YRNQGJA2TpkwLCc1syU5u2MAIytGf9yI8YGc8Y+0
RwmaebgZqB8fnay+emOMpWwOW9w9XeGhNm0TrqVBu1ZUMkgcKJpyN3u2pVMiw/mDw86HDo8A2+C0
vvLQDvGz1dO6apsFZPsma7/lGES5FKPuKbvmraUyXpO0A6VrWYhor1TAFaC+1x3bcZRrDjf790yo
G1w8j7N/kjxI+IJrj7kEs3uK22bVjLC9UEYcCo+pP521fuMVDwUcW2xoU7PXoURQKaIXMW0UHclE
vRewGquufzc0DNcRZZkNF4ZSn5GxrIEytkdcL6htezbV+/vkuh/agDbNNvDMmziG7j9wPY8zlLd8
pw/x60whGFK6stfDQDGIb0oYom8FlwDCFOPPNIkRLBULREWsRA+yjCZ2RNE60sjEVUdHgXs10R3s
iWVKz4AFyzRYajLkPmS5EHtDIAEiUWam3qHKGOMltQAnJ74X87/s8u+i5GpCSIvY29BCc1ps537/
HBvybeKywqMESeV/L0G9Zeid4vmObfVihH3GipVNrI/lti2ba0ZMWdr6h8QQH7joOzKCMKJBhaAs
4UmV9HYTGHH8Wm2wprf2R8fATrfMDwHIsfZeC2DxK+hVF1rXJMCDg4EcDm2X7MA1+oButbS91z5W
F6N44hx/1WIMgp6BYG5Zr/pu2yOKQLPPSt5NHPgynm63lHwYRGhVmul30E2Xe0sdGwn5y5zikUlU
tODSKYTSfPaWPiVLO9xJGM/rJitutacuwNHpUhff0gCJJyJ+m1ovNnNpM+ufCYXrROjQPl9py9/x
nzVRkW1vZMM2GNLvnKHVurEwy+RGmJi9dcoBskpnCNY5AT2hPz1wJhHXhinUqqBv+973AtQ0qgIS
SOPpvcBzqJNmTztD/Ulo6OxBBes3v9L/jOOSC2B+0ahA8VzO8zmx3XTvWJBTYf1boUaDqtL1/Fg1
gKscU12ssT8UPYe/wLDNS0+NU+TAS/tqinaBSw6UH0FIKZFvou3ncq5BHqwaD0wbsZYhqW4N893y
2ykNAB459+NyhbSG+i2D6dU0ywtMgetQgQOJWmjFmN4P5DAc6H1zyFEGYz36zMNy9Th6wyJFlagv
KwHxF2yzLCpWrlncUtxxdux/zWo6ejk+Z9fO3pf1kPsE1YG3qUXyLbzopcqax3K2P+QkfvLc3Yuh
ZFVL4e3R1Vj/D3vnkSQ5rq3prfQGeI1aTF2r8NAqJ7SIFNRac/X9AZ5Vnje6ytre/FmVMUFQBOkk
QOCcXwCa6XmkzmPF8NoYiBAakYjspwx3TdGIqpE/hIMag3tLUCGz8jYohdo3vUBSMuyAd9su5ong
m0qPjFxdtEqdnfxg+8xtVf0IaS5e4EaFlRgJjy4+9ke9dj9L1d0npgc7UN+HGpYsZVt+R7iOd5aX
S+2sp9ElT25mS/jMuZdNi7yii54AAc85H1/sRhjGkkjh4xd/2pCpF8Hs7UTb1eNm3mRczqi4T2NL
d1erMcqBSnvuhGRjJ4YTo+FvzAq2slvc+iWNQc1hSzeEuhHkP2OTgzeUuPK6h6Ud29Mt/lCPXW8q
pOOhvzGKKGfvrAtu8DTzITAc6JutRycXwrUanXOV8PpLISrZXALEJSFI3Chgp4kt8nwDSAhdF8dL
q6Rb8gHHQ9h4sUU17WFc9LWxglhC7wC/dpUh/FFo3hL36LNS4eszIyNIB6b6vyJzztHCNM/qBNSK
oau7SnugQkCGar/iSSKf7k432AF26A7zt8S+DR0c8kh4x2CsI6c7paPqS92gJXXRDYwoEaXnoxPm
2Nq5RguGinBIrpAtselsy46XwoXTlNo1Dy/jG9Zl6aeeGYcaUVRyjDyfOMp3qUNE0Q8EwM7mtmcv
njBQwgEbfapQzO0zTN2SwvpulcxU/Izvc0gI2glLb5sqqr1m5PPSe/5aqZnc8fYv0hTKgKTmuq1P
Ah1lRttDg9JPgkXVMBXPUoYIDg4NDuJHJHcgZCiD8VjpVrQA3mYzBqtFuCIE4MZUQHw2eTkKOOnz
FoqGsp4r2GcJrI28+lbw5NZx4j03EGuw/LiPGgSUoswja2p2TBlR3vJrU0WtMuJGm+bRHLqXVsyy
0to5tr0xwaDgM+2qpMvD4S6G271K5+hz0Gn0tWlvO29mxpYwrK1gcUBAqrHuA1VLNgpIyewRMhbv
4yD1kYre5Gp/yb4bLh2BBg0E+1js+jafGDfyyEbDeHSrMj47k/kzzT6RMRvfSIOqk3OCRQcQPwXT
C5N5byQRBiIans+Rj9a85cTlElhDchsTe1imcUkQxnaQLso8cuCF+0g6Z5kP6Fpyig1EYeBBsO80
WtAeg5L14I3PSTeFK69OAOFMDSl+tY2WBA+HFZCetTpoPi5+9Fi6Mz25BpgoGj9sjZ7USuXNu75p
7rCfmI6xA5Btsuq9GQ3Vpp5uGyJeM7glN/ZfvFyr9yW0HHA4Nq40sAbnEj0NNCO0KEqgmnr1pjU6
vrEBAyDIDcXSDfN5M1btHbJHkFqmJH3QDJA3Bd03RJoeUJ/exTeNEJI2COLliprfjcwWH2YAnB14
koukz/+qE/5/1AkNVNlQqvl3dcLn9iP8U5jw9wG/hQk11fuPaqkuzcRGD8kQ+ju/hQk1DWVClFg8
C7wvkgUmohC/hQlN/T+qRq7ZRazCRk3IRJnstzCh4fyHALtqqJYmNK803fqfCBPqiBL8t3QCgise
OgUGWm/obHi28UWWh8FEFBYTXS5aH8T6kwD0lGO5ICOuRdvpgJT0AhFzKX7dwcQ9C7hxtxkaspDL
wpnvotDCdR7+H/rQ3RKMkPfSF5jfYIhBsLaKtjn45tAhh1B37qmuleGAXZ67VrT511go0R0GzaRK
EXbfNmMSb4oapywFt5qFPQbO0qh1ZDEcxJnnoQPTEb+HyvwWarEDHXsAz25CMk0GjMezruID65lL
tMOwB6hsAS3Hj6iBBjrDdeBW3czLi1tZVOg45kdZNLM57Y8uDhKr3m9F3Lgk5Ss3RV3610/xx2nk
pj9+JbmXrEShbktXjEp0HPbqWiqL4vBk92+y6HdDukGb5Unql8qqq/iomgNT+ac6U6K55JZUIqFk
0VQEFkXKlsp1efh1VdZd/0wuD5Tr/09RHvSvf12e6HreICqt/RTV4x7YGlgt4dUhS71YlaXrhiZR
f9dd94P3Q7z7yyHXzfIQuQokJ4TZm6rLf9oZgZV5vmz544yXWnk4rtj8HVmM8EmZK0ir4mK/XNP1
712v/cutIJ/ATEE3e9Alf91PKe1J5Dp2PzogVQzVygl3LihzYonrF5QuM+btlMWUOQV8sQo5ibrY
yqrLjrnYcN3lcg6592Unsfm6+sfmpAn5O50J1u1SlHt9OZ1c/ffN8k/8cZVB6xPu9SKU/LwUdHUs
uGFMGX9fYSWpaIR8EZUgxsFnVlDTCsE6kzvJ3eUqGhPxYXiQtbLieqbZFmw6uZ6K08vS9chccuqu
x7gKPjNdRqSjDpVbAxXTAyFXRtYErv8qdn5eHzJNrw5y+5hDK0G9B7UahRS8pYEKYDKOXL+C7E9i
3meWZe01LL0Ovts1gCabkzP1ysZplWk3ow5OEpExvSt0mi5FTctyZOdSrlzFOuZ3UdaGrYO1YcDU
W+wjF/JAud919Y9Tykq5We54PU7WobrI8DrOw00VzMJhIys++wnLmdmvj/ibGAdmBYwuLbArftp+
Q5qPnk0sjGakUy9kf26LCi2DMIS1CCaLAsg5eNF4MB2f+D9juGSqzrNZPSHJhMUP9HoygdmYHWzr
VGfNtA9j7t4V9yRL14Wsy22jXBWMvvEv4feYa4O0TFbFdOywpMy4whfI0Zjb1ZWxDcJhRC+fRQov
YhPN2lOUjeBFhbPYARGQJ8+27psIo6OyBv7YRgTOGWHB9RWrWV0tzJa70PuO9PyYzChJD222QN6L
ZEgfgzaISlRh9RFML6KE28DrNm1UDXute0Ho68NwcbjImqA6RnmH5H1TJ0sP6sEKFpS/wT710U9d
4qukDyty5Afo8M3BUpzfpcatzZ0DMwhbTH5rYt1ry4bTRui2oEGDJG5KF9ytLF4ro169NdCj2VzB
p6Bf4XKLBnVd1JOibdAkOEOT+81MTUJYyE6u7T0nnci526p6UILbSm0VYnR2uVJKARqesgaYaEB2
FpYB2YnuTvd6xC/EQzP++2281iHIwkymN1MmxepRAUW9dUUrKCeDe649GF3XdVmq9G7kj3n1tHON
dKUAQj0kpSOesFHS4eXQviK5HrpsGnEZWSYDk/TcdPCNbnyYhZOaY/1K7k8DpQoV7lJsK3RxGibb
MwGcoTYPQc00LSiRKQ3Q7mZ0DIG90NzLour2JmrjB6Zs7oGEiXtoDJx8IjeHfSHhvuNsNBi0bBDz
C8e1QUNG8ZNZa7TTpvsm3kyPar4wwn3zOH5zQ9xUFyg8AEaeX9Kd8qvAUchAzHipknbvlskPoo7J
XdRvy+ANK91yXNXqbure1t+N8lzByGh2ekhihdm3vlw7+MPgVmVB4sJeJHchbp8DrH/As5k/IMD0
mTh1XMNLXJIzSlG2fxnCFboHaviRGSeCkTkuTuOxc3epwCmtYm9lF2/htM/mn7q+jsGWEQ2E2WEF
+x66BgkTF1jCEpvTzWA+2+bOtFC3OPbBq/PTLveT9Wx566LDlRPUMvH2l9DYVunJh8GBzsF0NJNT
Ht4gUVGqOxdzKsTHRNZqO8+4+rWr0tgSroSVSc6MnAOXFd2QkOy8PXhvsgTKr7EU2Kh8MXRv+Chj
WsEZ/fI2zDBggx6G09Vpch/ydDt0ryhBkJS+K9sfNuTtg3t04POXxEy2VnSIiR8Krj6ZR/wGXSCi
hzYDBv/ANKgzl756DvqD7e6g1vnuzvjAHW2BfTk4/jKBSXnKsN1FXlE9h3CFmKzz+xpPkfGC2koG
DgsbFcaoW7VYtL8w0lbf6hectUd1Z/yCO6kxXrvVbkRyJcU4aW2Ha+BjBVP9eYnlwHH01sNtEK20
Z4iq0HDXQbsk7MtkOhEu2/vR2JZobxM+qX/iVTCnx6C4IVWN9UPhb+z55OqwGhlS00125CdRE7jH
kKyw0Qbfgu6onbukO8bRoZ9pF8ZiTJEDSH4VwYvZ3AgfyCNZIH7vGOWHYBtzb/CLfgHXRIWIPkzh
NR3DA3TqwCDNuzRJYJRHTKWBNFs/wnlNULpC6Ko9aL+K+j5P9gDjDFX8YPxOClEzHyRyBuGTxAYi
IBhKLVE4gTvKydpvBUwDgMPjpsg3UwuTCEGwJblGnJII2w0mKN4jxkDauFJP5YNFdtB88sDuk5QL
V80+a3d+DQkQitwxnddDzdDhhNQWIeBViR05trCnGf7kevw2PoNLiXeat06t+1bfA0fDqPZkodIQ
b3CVJGRng1FNd127H+YjNrbaz/gbCt825vJDswVCMugPQ3Zy7I36pCsrU3lHPiZybqM34tgGekaw
XmxG4Mvs3TMODU0hwNb7TiTA1OhhFml0KNm02hrhHKRZgnClmRuTjO1EnJFs01FHVRIhc20BbICy
Ni3xy+xgSCp403622RY+KroLT51722IUjP4c5seoGf4QOL5nt11aa+MM3B2UPbQpFGN8mBX+GqOs
4Z1UM3GNeCL9uylhYNXL4k0B3kDHCULVXmEvwVkaZUtkwcOMa6edeZmdG+9sHLNtviuw+kW5in6z
WyxaUG38YEIOg9DsKlIAc+ABh6HkwkBx99i9WcZb1e2cdN3uugf9B8LPcNu5NAd9RJAvqYsTB1I/
C7/ZutlJh+WONOQyeC5fGwjSBFK9Y3pUu7WvoiTwmONCBDiUrhhf93442YRiPrvoPOMW2O2Vj5TH
VUHLBePcRGeyVbWONMUyes5fs5vqEN6aT8q6nR9wZJmdhV59M4xb4ZAG5JFMkEUmHAxgtTXSG208
KeZN7R8DoH7l81TA7ls7ytFL7wn9gEvK7oXwmLlTcIiHHJHu2jvvFUiM9714cY6puQOCvq4fwbeU
5j64R8kTi1FtPb568OenrUpaMVn37iKjLSP99aYakGsANgCr93YN4AHEeaKlF0J+hFCxqGh9p1J5
spRlNz+Z82Ga7gcmpc2Hp55apJgJmsULw+Iho0mxsLCprZcTXIbi8akLn6b5gJjxogV8Eh+6dO3Y
+Pk9BvGvYXrvIQown8RN7TVrkDBqb/Tgtg9HjI0AkWyIdavpNnUfwP6n1S4B0T/uenoW9PXUVVR9
DOVJU45NsuUXSvgUuosKPUwEYN1FGoJ6BPu1mClDdfnhfnCVt+FbZB45e3JkQhPCh+xBii3CJ3tZ
bQdgOlgCr2YMXNAYxqaVefYKf6pqXLSfmrMotmG9TbrVk1ot7CXQvKWyiDfOkqb+HRnn8hX+n32X
rImfAVjdzJt4hVTWnV2vjW/+DumSwlo6a940Z40YrPqjpDt4CZ4QNVIfyVDEa65cg3e5CF9HAR/f
YSodPJt37g9Mam6Cm5/1a6csoPG0C2ArmN6jWqDwxrKirJUlqakH1MuX/o40/iJahEttEW6sh++L
n2Tcvjcbe7WHeKrfGed8p99NdAoMAJ4hMtBi8tf4VSXHny3qV+uhh7XvLNCRGsu1/2SXC/4NU8LZ
BEQ3Tb+3MfreYvTt3/lIHenPKSTEeNs24KmXFpQ9h5zikogkQ6hihf88aP59yhsX7oj+F99A5t3i
0NdBAt8GzQPTpWKR+/MyqDfTOjqAfVpCGdMtIrWbPj/PB8zHEFb79BawZHexvu70jfa6N7vV8A2e
hXGa1sEOUdTmrHxXX8gRItXSfCDUuc4Oxb21y+7V5+CQ3BA/hq0F/cSPz0D1iucC2sUi20b37juK
TGzTXrNkXRXL+dPhqteIk8Y5oJ59sWSmFboM25bUQX1dRffE6EkHAs22XjFj5D2jQn3WnmBk9I/6
S3NGbGLT31knCEXk9Y+IP6942TfE3yEY6ku8U0/Nub+r9/72G2DG+TSfqjPMzGoZ7ACRnbxwjfU5
Ep80NlaB+YGShBPXLzZCNGfCfDZcFwt0kM/zydqE7+3ewvHiA+7wwT98az7GU3YeV6Rj3S2jj5N+
yE/g1eYNSaYlULM1dhsLUCGL+MZfgsZf5aviJt14G30JMGxvI0zwlJzLJ+UtehhX3Uf8BK3gyVnA
/nkZ1mgML0pUaxbte/BKcNlaeU8GPgIOXcCKJcYbBO83fDVe6cl4dfiFTaHdTS/LGwvZhj58uJsf
6pMLYnSfnJWdtXJO1hMA3JW/zLfeXb6MNg58r4WC0PONXS/n926pL8cF3HuQ+ksrWNjvirEj0szH
5T3jrrbBlkHJHrzsonmJn9rT8Cs5u9v+VH2kjHqIfL2pv96yc/SA7NOv8D3/ke1UfgnBLzpax+7G
QwkJSt9j/tjd5Ppy031Tn6N7uwAiyoNvaFTR4kn9ma/YEU7X9EySeFw8eZ/dtxZz+HVyrO6znfth
Ptfv05mOkA7S/KjfsYRdDueY7PtjckyO+rO97O+qe/MZ09ElP+pWv2G5nFcKf+CzTJb0Pptmma+I
FVonZ2cvi0P4Jl66HcJcuejeOoFuXVTfTIo35FmoHBfZvbbLb/kkHqqfvKvFc5ov9vMx3jTP8zGg
j2lfgUQXN3ydkp/yvW9f49sQKh1fF1rRCllPnhdizu2iRRrVX6LQgi+6j38Vc9KfWGq1r2yjMUVo
YmpHlzkKP4254DBi/jbQXL4Zn/Nn/Kj4SwjcPoz0fqOpC3PaWjjfuTQT5VO9oV+2l9Zm3AtY2zm/
sw84qu5HHsh0Hn/U7xUz0IWBtNQifxoYkn8P7AVgjBfldt5om2BX8EUCl9PUC/VlMN6SrboP9tF+
XPMt7qvNvIYPfmPcIL+0dh6ynxi9Wc0q9H6gh1bhF6rzyRzvklfXIZe1Ce+nB3Xr3M6nbrpPbuoj
QwprTGgr6nux9Nb9zr/7Gd0P/NQjDKaFNq8GhsqH+Da6n19H2QHKXgJ3UDoVUEzNc/ETMCmdirqw
PsnU8z8SHxCDIz6Dn8ONTUfwgjPdatxj5OB+tLfVwfvMAAIpy+EBB0n3g1L9Hr5Zp/7WHsVVzyfS
4M0DlNKuXvLcwVW/qs/1bVLihr7N7sX44Jv2WX3jEpE5jSBg/+yn0/zKB7H/nHmMYGpy0RnTsTFE
GG7IvKymNeLo9WI6TOvPfscIDw7Xg3F2VzDi6CtQql7Xt/SlfCa/zRnO2dvmOb2ly0tvhxt+12SH
lMJaOXYodtzqB3B0C4ZAS+2buocSZZ+8tbun4ZslleW6WuU7PI5X9hb33K16LnbouFtPwWu9QSiO
eBWsThpvsPsMV+Xa2o54Lu7Ge/sE7oUPXnzLdY/o89FJ4o6zYTb2St4++HR+zO/tsLR+aO/Wrcu3
G/2Fc/5aHu19ewwhij2QDRvQ0IjXfNL0O4aDxGF4aZ/HnUH3XO9RsVspR+3R3QJ32M6ceXvnrqwH
xhTDT1fcfXDoj8UWJ52f0LrBWuwQ9l1qu3gTP0b3yb11zDfDw6bWl9orOVJaK3g6/RmsWXNPm/Vf
iC3yAM2fRgQ7eK2+TB/TByIGT3Doz+0ppxd0vnu34ZPzqKGMspz3/sHeIsp/r67BWr1/Iqv/MJLP
jzfGTvxnj8gDLSJSrC/6R3qHG0WMrBvyMmTG0UV4U9OdES0ShlBLxPfe3PCGL4360vgnt90wLj7Y
h2SNVSLh3T3zhft4o50ZZvLW6s9ghdMN/XQx7OGmHZAVFkokG91dz85P3F6XbnAPzp6nOLcr56l9
8rxVcLB5j2pabPHgvXIRn8GWAX4c9xsplJX0DKxsXWC/ELHFT48onCICkdA2fi8udY2/MFwdgJaI
P0kqtCxpIkQlS5dolKt1G6TE7pmFEHUyRThZLmQk6roqS8E0uEAZDfMiiCavB3j6oQuhZQyO9pgM
87gPAyhSPjqIwDkFx81BBJSxYB8dG+VbL5ATc78hpbKuejyEJ7UIIIEL1gmGHArSIegmgasNbnVi
8ts6DZgAiwVTF1tV7H1QYfBUi1CeLGHkW+9mY1jpIwmGBsUoRj6piMPXUMQvxaRVI74CA91l2hSA
pW1EiQBAx+5z4GKsPAcGEZI8fyhmPGsWiNe0hzkmnwTb4K42iQ1GNhEHFLm7wwj18xCGmsD0JZ9a
axN9Qd0Qm1x1VY4BCapxFINyNH6S9AaaIsMgccVEtcjHqPDtlghzIMXnl9EWMuRZxxFwDR38lhjt
rhYwRfRssrURGHAhi9exd3A4TSaodp7IpTgiPSKL3WgT0ojQz81kSFfGeGVcV5YcmawbquqIQnuG
eCDhb7mQjHbgtL9XZV2pdNGuDoNNkE/Ie3XIth7ayqoPvVjIVbnAQ9dd9pgIMFEgDioXpQLedS2L
tu/ftyjsbGRc9hKr1WcocXoVsRxCW8EcFt1EFbQempVEhqe/S1YXCB1L6uTiy6rcTx6WKCWJjSyf
vqHVT6C7+ZmozU8VjRNyq3QA8LiId/KdabXiqLW6fvDqc4pWB30yQcrD5Kl4JGrIKcfFfM78/dAF
EPo7g54IcU4iRrw9Y0NmT5YS1zuivpZgHj7eoZmCoJNfEWXMqs7pj5rR3XZQ4TY9HsV4lpTVoSKq
TozUfkFCv0OVTKzJDZ7qAtgTAg1/VMrjLuuyCKbAy53yaMzEXC06fL0miIyyIvHjxhImkZeyrJaL
nFzlIRWL6+p1K2KfRFz7dCt3u9ZfzmJ0Ncj56yZ7yO/dzmk3AAzQjlcjDcE/1YKxRhYUpegpIcrQ
L/zRxLdRow36Be82VF597Wnje5FakL49GCZ/b5OloGQvd0bGZSEPMGALqWu5SS4qXeGhmQ3ch6Ls
EQcTZ5UHEb1u56Um04jinKOTsuflVNfay7o8QB4qT4rov1C5+PtK/rgIWXk9/HrM5fTXP3858YhF
8aaue7ivogn+9xkH4Yw61MS0r6e57vf1yv5Y/3Key5brn66sJN2i0k7mWfxu8pSXojzwj7u7FOWR
/vU3/uMv/XHqyw16HfNMOyVqe73mf/1N5F92muivh/fHX77e55ebkaf9f67g+ifmb3NrPpOme29E
UgOwT3YAS/178aXuy6rc70sdOQDiWl9Oo8mk1XV3WbruI09RVDYzsOs+183/VPf1z8hTfDntZR/E
ZB5a8m2bTtyfK3OxQTwVKBdAWxF5zU58b+XWL6uOzHDSP+eXHV2ZRZW7X4py/4JYE7Zb3fafTiH3
kIvraS5/5Xo1/3rclwv719PI/a5/SZ7vWjeKLJgE1Pwv9uj/hz0C+INtyL9jjx5xTg7/z+ojKdr/
Mkc1Lgf+xiB59n9ME3tU1DAMyzJtYQn4FwZJFRgkU0DXPNPRbQv0z18YJOs/nol3muNhq+I4jgFy
6TcGCXiS6Vq67dj4otrCVPV/gkFCIPyL7RaOPGCjoA1rgJ10gWz6b/sbT23y1se5/Bgzol2V0HTW
ORnGZaejDj02yb4JAPkqTfPmWoilqJN/wL/kbc6Uu3TCYS+u1GmJkPPC7G1no/dM/LUdlnFTCibc
DYa7oCOpGWFfbZYHvyYMjmbfYiI1DVgcKZYiDNZAhwj2oB+HowYB4CJ7aOzuzZibbaDC4Ky7/ByO
+baq3DvNSJgKFDNJtRpEu92h2a5572rtPHpe8RzP83kwx+9uSSoG+9NNJ1Jq+XRw/XHnJfkJr8CO
kJ5zA9Ie8T4dWn8bfRoxUM15l5cKIG2V4J5FwJ3xE/hoFPGWLVJnNahFTOGtExiLko4Z9TGkknsl
/wUoZquaOJBglF72CMh1d+RmiZenJMBGcnh+8WsAT80MOkJWwTSfkeReDV3yojgBZDSDe7Z8pOaQ
LJiLQJDiK3vpBfr3WTPXU8uoKqn0B7C8B9e2HpErIm9SoigYdx6eZcq31uqfyir/aFd932arBhKS
FvOB1JFuRqtjXitj/YxjCFymYdXOaENaXY9rd4THdWDfQHEkNju+IA14g7gJcgZDhnAYt5vwKzRK
STAg7+/KVCGkohNRKaNwl6B6F5cPbT4i+aS7S61LTnNMUgpyRQoyJ/qoJibECoLaRBmTH0V6lwTW
rRV0CFjB0eUcm6QriS9EUU2KCKaxAVo76Ekxx4py9pMkg7kwftZZclJC5MCqlICtNz+k0UNpf1dH
+2Yo0+EAURonlGJ8mEZIEpOg3X8iz3FElkB4VPlP1jjfhTxr3Y+K7RChX6kSYXKh7O41M9GWShKT
jIXWEabhc2cMLviI9iYp9fKIAP1T4ULURE1gp81Wsukd8M1W0yDiAIu3bxJe5Zj4azoicmEQ3Qrc
5GQXFTNSrNvN8b7BOXdnNeHZ6DUSRgA9ltCT3zK3fEtCUmy5+mI60PyQ5QY1YfbAXbWXJM+/Tz0U
gPxGz5KNiyotsRkg5xoQQLD+m7ItHovBfpgzYeJjgnoA1FoH6qqxkXkwAv8OfvhZz88Y7pIjjayH
2SkIxRQ7C04qmkR1t1bRTDSK5NiOg4bDn5HcXBeNHZmrIucWMzcAFpugcz6lw/TmuaQ8MHTx3fZn
lxgj3DZ0N7GPiJZTlT2XJY9I720MI4OlNpvvleFB0sBOaJE7ZM9Lpuh5b9ynbW/uApXMS4TkbdVj
vMccCDBwuPetlnGfmqsHI9Lnw+D4RNJF6VqnVBrKjsC7/4JhScCVXG0E9Ep0xuvRdN9kVScBX2Bf
ApG2FuCvS1mZSws0Yp39Xv/jdBlikND5yLbrTEHHodWwaQwua0nNz7TWIsguhl608Pixg2Jy4TiL
3ALibTbMVd0u+u6o9kj3gYnDTvh+6lMa7qQuGnzmXRgLcxavQIVP+DSghYi7uizBvL+bpoRQ4d9V
sh5ftnM0Rs7mun8k9pC7TWKWM1vk09BFZE4ihswluVWURLEyQtKO2aCok2g7uYtc5IFv7QN1e625
7hXJkTyswpzOTbsceTlTK88nT9VH8UPg9ci51bzdVl88NoxyN0kemU9DphynaVsOSfwBq9zBq5bu
xjXeh+IZah9qrXgwbavCqe60BoETRMDNIzIh6JG08XHoi6dhmuqbTg91BDrys9TS61rCiVhRRfuY
KHMPNzkM5o8x7B8Ac3v6DFerVEqQO4RNxyo+z5mPusPUP2URRhp5X9gLND+Jbs2pS45fr3Z6UDzD
BRhQ+VVPSll26zbGHiBFvqcN22M3o+jiQZqcmNP581ttGIvOUt5nw8UFWoEIMI5xey6SZp/oKnin
ufmAgejslNxodtlUfJojsazWqkgjNb37HOEyktmwj9pIsdel4mYgN4L3aup+5mHXPNiqX9zpGGAj
TEIGte2e8H+KDsgr3nX+iLDC2BavKFissyl8yGIMb5SGZF0Z2ugNOepbjzYFCe8KfI7HB7fRulX4
Ay3L+qyH9zVv12bIyF4XE2gqLZ/Q2MuBAiEenqAgsqAZI4jUB1mwN0dCQbbuH2UYSur3gYCqcpwV
aHeuJDGirA4/DfMxMcSViznyb/seyWIZHxsjlSlC2zbDvIYEgbRwzyQILD6t0HF6DTHXgz162Qxq
huDE3EX2yho9JHtFrEkufDGNjT0xrbyuT6Wqb+F4bcMRvNtShqHkAiNCF5053tD6YDdEDMYG0LJC
8Lg0CRNIDcf675Ksu646c/mi5CPgH4dzSFzZRQJxyod1xFhhh6+Sv4gUWKZyq4mJ2zLSwTRlbQQY
xIY7WOZThOcOkQy5sBCYmZeyKCNErmG9wtVx1zIiZDEqAMSa7zUk7w+zWESwxw/XVS0cgNcEpGMy
1xbRFIUQxaUYwl04yHV4yj3Uk/K7GcwISSL9SzQfaqZUtUz9HLxuinOZ8LJbSpXJQgQVvRhRDPlc
50x0jjL6aJWZva1ILcinjJv2il+43F3dBeRTllHIRs6oxELWpVPy0yKyuJaIxWtk9EugVG6YKxTZ
2pIYuXzuEq4oF5F4DWRdmWHYAhLDDjaZXT3LZ2+i0/P7NYAnSjFQmjfU1Ky146gl6JDPJijbA2pG
Jj5SOdlJ+bOKn2wWi9YxULvKwXnIVbmQv3cQN9rWGoHFKMSprgvlb93QL3Wz/V4VMXQpEMrEO4Ry
p3zdZCnJEAhMfBcpGKEZel1c38Hri+iksPoEtLBXVGKnQepiKoKHj4weX0PIloSWy/UhKtHxjKqf
g4A6Xp7dpY2qyB5hT0/zjHJgfHoyra4PDg1WkLLXlnp9hgbJ3XhAAFM+G/iftNlLy72U4fJ8d2Jw
dPLBXB+RfGJf6pzcg/KJoMny2lolEFRoLBGJEq1ZbkGq1F8jNvwiA8eXxnuNHl9iylHvZHuGfcAB
UwSrZJORTSkUgVVZutZpgbZ1GpxUpDho44ME6wCpOM24bURo1RTRV7ntsoOoKwIQq73VOSuJLlWV
sDk4AmcqS1/qlBpfO4WxO7A7d4ZnzMxh46QRaeFwro9eNG912XH0zHRkCU1CbT179bdrFuD6RC8K
qnK9jHJ718TKpQnKJlk0YaiuYe3SU1qJu+6SPtjVMuJy6WfPHpYtl5Zn2I6BCWjsL2WTtBvI+hrc
TMTiaZwXrxF5UGlo93mcYVIkYj/wJAnDyNYqF2ix8OBrIZCbdAkzEBEW9jBuhhIpi9f1Bn+zlZli
AjnlI+/c5Qn/jfdVZWXWg4yFobpRR7IE8gnLGLpclSW5kBtknV+A4sorb3ftLlN/FnFdAZy+FMET
v+ce4mOI25kbTyRhMnEzNqZBJLDlLYzGKG5MbtODel7LPUaN8dFOFuUmrBR+HytXAx1Br6VuK599
iVrup98mqAiLW+pF7FGWrot/qssVhV70uk+QiZ/mn06BDES+zubwlzxNKo/zA/VoWUa0/eOwfzr2
Sx1Sq/ZqbhCOjMS1yq04Hnw4gzWs5Rp60ku0EcuVVrc/tEF8jnIByzcDKEVy0Yu4+7VuiEVj01Vl
o9a6sx0RCsqULtsatngW8ohgIqMA7ofTyIP/6TRywx/HeJOztmLjlIubR4XlVQtJysm9Lqe77Nuj
EsoT59fA2wVlQXFtcmGL671s7WesGDJeFMUUmZlG0FxKTSVd2IYAzBu7nGD6F3m96zUEftElbw5R
6DIsyPPtLNqoJhaj1DcujZh+ty0gYs+PhRgbIElLRkGOEkKbiwn87K1WTfxKRQuYwtbfuCWq6kgR
H/ySjHydRX5+mhS0+7/E/uTqHxHE2Ms0uos4IsnNTOWykN22LJYSMe1O7b3pqu0GbZQfmVnWuCmS
QLzSgeTqhWwU588Q1DO4xYAgTNHz9GqQ87MhaSjuQFbJG5KLINagQWbptsXjD+9Z8eEKxWApEp9G
10Nh0ROfQDwO64PCh4GpnvgGqnGaLLsRSmjoRvR9yLM0iHnwTZWlps3CAxr4UExIoKTquzVg7NCJ
PFYjk1lioVk9foVNt2tF1zuKXWWptk182HzS00LVORJdO0h1XkFN9NhyfTBTgko6klOtpRa7K7kr
0y2TXtJ/a/t5IAUlPi+z6G4uJdUKDqGyGDIDLGEs7tOtkM2WpYob28RzdxNXVqiv9RtfJG3ljcuF
3YXdKvdhwJdiUJHlKvetigFFwVwe6ACkN1CdfobCKNM4gLGbkAggarFI9awt0RonJbhDQm/ED1R0
pQL9b0kWiyziTcoH2fRPlRegkyYi8SrxrGkpizK0m+vqBPIw3qECA3VJRK9liWfEd+FaidSbsupq
QbYXN3FdZG7sbOfG2VyrJOGsDfIAjXCfEIkJO3ZUUKwTf6IXQwpZui4C8aa2WvOKYBaQRfEHLpw3
WbTHjB/eBDFj1L21a00mY0e/D7pdaFQrS4zB5aKSr5oVrow4HSFNw00nkMJWpTCYHLTVhy8ejXzb
IPRjRSDXrdykGELR5eEaH3qv4yL9f9k7k+ZIlWxb/5caP445OO2gJtE36qWUlJpg2To9OD38+vdB
nqo8Va/s3nfn1ywNiwi1qQBn+95rfQvgHJpVTr71ENMjJE+qUD9p9um9RZuTb22h8V0Se3RVjJdg
8bkIYads9v/5nDiR4ZRWPsmvKRT1BDJ96ffo5E0dIVZdX43jmF/OKb4Vhe4vYTD1FxVyWJ/+P69h
JDDWXEPUthauRg0jkAzaGk2FtafOoVGEyC9IyUSeIUZvW9d47gmnv8Qi9KBjuu7WD8oCl0mO/JgU
+MMkIFPWwp8fwHXg1yD/kbF/VunniqSPazKWL7ON6LKJUZW10v1smVN0M+hoW5ezeOg6s7zJ1KkK
/VvK7eSWaCh5HU2AK4nHBaGABJsTjnvyBjNfPgR0c4lRtNNz2lfFrum9p4QYU7owrUTc6hGIRqNy
BCCBnXx+hGUVI9rw2ms19De9dEFC6qVaGJxDrAQ5nK5xS06JgIaf6JPrRWox2COmGxsJVT+7K0Kg
IkbQFEcw4ymIXLc7t0DdCLoACKUd504BnEwA9tEKnt4GGYB99oZpS7Qmwk+DYY/lCPPcWsM9nS19
rROpr+ujLtU/Gslc3NFNdQNQZClygdymxhjtFH1OnOBIxXVXY4pxtHkpFMBnIwztrZPZ8V2WgeI1
2Y0fCNOciSPd4OQtT8QVK1LCavB83j3L2fAiQawdJtJ2tqYXJITsieGosiG/x2lHUGG9tEEU0SAJ
qS81GUGTVN2N5ReEhVckw0qbrIeKqJad4fuEZtfFwdNIWiN6M3aCxN2vHvHVvWSBbI/AkfdmSyM1
l903Jy6vMrCGPa3WY5fNyPY7DtAp8x3R33s77L+XpHeWE+nNBLXsdChfnCInoreKE4wp06dRWNFe
J5Cwxg5MfhXNBIR03UdpjzWSd5PIRTrrUyK+ug1N3KL/XqnQ3JC7Q4c/OM0jYXXSRXPYACML5GAd
ainoBGfJk3bN+ighZxxAt1U0x0bx2NjcLAmdBu1bkM0zNfrgc6eAtYP2qlUWSFZn39ME30JedY6O
Ye1tsPY7zwFTV4pJHlLyTfEwK/Q4lP4HOeUD1gkLijuan3mIv/dIy5HJSkrYm9lIfghTRXgV6XEK
8liBnlRkIuflrZRGQquJH1yBqCPeyYzuRqOaqGWxcFgS4k3bMcyIff2jdZZ6UxIAQ0gU9hhutV2K
gg+mE3dzwAV0IBDkyrY9KTKlQwdNkSyJng9jkqh0E+xGTtBt0cCOF6QHGm56o4ktEOROo53QX7Gu
AtAxZbv73+ld0cYtWNjqx9//9uU7kHrAnm0NU/lfQAAAY5z/anr38qMAm9r8+PEfvurP0Z1v/oFf
0xOeZdrr7C745+guEH9I05Gea/mmh6DLhxHw5+hOun+4PrMU37Zoi67zuX+M7qT9R+BLNwALz4ZF
Br79PxndWdAK/hUfQEhVsCAKbGFKYAXBMlusvn15igvV/P1v5v/xJkBexOwVqLs8dH1L2WMuh8GW
7bkVr2v9VUqrQqAr/AGbUElk1D/rsfXDRr5oj9Y6bH2+lmXro/Xwu1QrOtKKxg458jIuWsubZimA
hVLsctbnvx76sj5bGfF+5LehhLPDXxIBb6l+1kn/eujWLgNYm+lgaHm/tKsu5toXXB8OYRnMcG54
dS2zUzuhSQgTEMy5Y9QHV8fdBV7cWduu4upTKUTW9NVZDNI6x2HoYJpp5+tAVTvmNToy4WVA3MOB
7AsLOREosyueV3SUDYznOGCaZgfWIY3UF3NE8ApQ6VNtSiJnUu8bHmdbfM4n8FKTlVycaDQOUHvC
E6hPlGCd3RyqKrtvRf8w2FG6z6aB6F8TzuFk1LsYrHDW4fqJoPDsuzo5CovUPxKmL7Ei1qttiWcY
YDGLInqvagm/FEkbg2O4Z/BTPZUxzZLd45g1pFq1+HyO3JOZKAyf0qiPDjkx4d0wsiUincDK7Tfh
kp01tKQ7ED9Lm4yIngLHkZnnj1MTo9H2XMjAkPgOfvDsK2TOyYyRdjb994IhU1XV494JExS2IriZ
eviVJrnMJzGVeEqBfG9L9gWHoc6xcGja5C2iLjF/MqKnoU0+Z2zvyJDBS4OPjCLb3BGavYRGd8Nu
QUEk0Uyz3zfMTecNN5ZynnMPY5CI62VGcZ+GnX3wzGzJO2530FGbneXTgE8i/9ZuKmxCtvnTKAww
1zEx4Rqmr0xr/WilFwftCWMqg+QapLJKePaBIW29UZNFrA3hSdvKmMGjNvUhanDZTb5xjLPgqlq6
umNNzdfJ8bMV49pLS3DEo+mj+g3dr8PyXdyJ0PPxvSCi7FTF6LvZSX/EoRUfTLbU64UyP6OmyneT
NT6IgrEpRZm9i+JBYuC0v6kWXFEvsVhmHqdNmFTnAgMTQLf62HQhYb+We2EkeazzLFjUdE+I5pAc
67A5DISlbQo17fNGHsaICD839VOmUpLS2WV/Bl3dqYfz7A7Ytd3xJmawsAsfAys9k46xK/weBlft
PFtx/zXrQCBOc/nYtqJgTIczoeNGy7KGhtDCZS7nnZmKPbQeIm6Y5W69uHkq6qGDYRtvyxGKrOE4
uwQokstfo3DJH0m6DLsWZqG00uSXq/SlFrLY0yy/ivmkbft7bHVktJN9fXJLcUMVg77YJghwjPsJ
cFT5lbOj2BBahsQ4RuQ8qTICbYnlxwg2lpyCDWcx5OH6nY6dYixxXDd5JslYYVrYV1MMm66diDFt
mS6V5UjfaIkygj/ImZXuyS8/xqC/MuYxRgnt2RVZcOAEeixxX0NxeG8GzAK1TdzgtPximrT7bSdV
i45V4Zq0X3JCIWBtVyj5Ywdno84/3CYg04s2PblX+NPkYaC08H50jteegMzMvB1hAejQLnd12rwB
PstPnuwbOHAzKxSbG4OMkzCIhn2TM70KIJtjq5vQ+fcAzwOnOCairI5REOCFtcbkGNQDmJjB/K4J
D8zrd6K2gVvTxjixgBwzm0sjYhdDkNk9iSSMejSq8H4wjpGHBCAUtwL+4laC137ohP09c1hTQdh3
hNWNfdzeodyYtn1dq3MTPIdjoF4bz1lIGvF4ms3iXHOOiW5y0RNP2L4sA8tDrKZjn3ignYHdBykR
Eb34ZqU8y4X6ojAExDZFHUnhYQ0bL8/6XRg9TSo0jlbEytkLd1tBT9jBAVZNxdkYgcPSi6XPdl/l
iORhjBEBjEpl25Fc7x2iXbpEWMDJb1cwyb0SzrnG5IUYYQqXnjFoZ/JiNz3xxRtnmNx9P/g/7JHl
heiK7DQFXOfVGShw+oER8lyF3KlQJr879k8j1+3WXDIa2iw+h2WstmX10y8L65KGPUETZneC4/dC
xjc+X4O0uQKN+I69gfvgRDjKIQE3qRGeIRyfRPe9AhsBz1S+0gTrd2NqwnduBpxLRWDtOav7A0YG
VdlgGbPp7LHrwl1UGxjefdOEPb7g5y2GlEt2UrlkdfSILb7OFYVrKsEYh1AGXWuJa/2Q7IDgZXbA
4bolfiql/xEkxdcxGL6MEx5WNladMd7nbD52UgQXml0N24h74eFBm4oU9qsVfq5LMZx9kputITLP
IXFAjgNs124LDzgoOQgG6h+U4tFpcGw8poT5PRhMMzfCQeAorHCfe2VzjiaX+WNbX4Lx2phckrRm
w10dJY8Tu8ht81rnPWgAapBdNbdEd8kJIdAImcLR2Gqd4ER3DoEq1q9Z1ngoBoEXJXoBBp/sZ4s8
nUzkzTYtWDSG9KejehqrA8j4qZnQJonOOjdvdMVOQT/dVh3lvc9M2p2zN6BQxPtoxEm2t9QvxU/C
3Q0S/EghLiLtg27Qj6qZ7qd0fqndpj2kAC5vFtIjZYPeMjeyn5RJmosxO1fasFfW6bvYrdTBkTBW
g8o9TsIlm/dA+3I8Go24jxOIzG2vMfmUXBNN0cRH13afDMM5BQ4756K0gPJX4wWMJKEpMHxNcecV
zjNXzrvws+miq2o81ml0gULR/zqkFBJpA+XDsyDkEl9kpzReFuW93Tsj68CCa4ZlnuuhRDj/j0w+
GVkfzKdJ1mTbSewu3dmURX1Os8eIMTgYtOCDbki+r/AGjMqRR1rUI2udrf1NnDsvoi+wGYbTZ2Cn
WFTAwhl+hJS/Erm1Vz6ZPUuUYGdTffWpQYcaBP6TSDFV0A3YqsTF9wTOm43QhualJuSW8OOGMFUz
hPwemOCSBx+3DroeIDFfWfObQ2Doe9X2zi99v2vYkiQCwPypa3PPCgherbVfklmWcJpOiNhiSFVO
81ggDwhzIzvj7xNOT2rCsn4nQ1n9mipbBd4r+k9PchH8kzLFuBktArkkNEZ3g6SqTuWTmzhMgJZp
yzo0BvauzgU/s1nkKnlbQk8xuPKOrjPcxwJMg6RtuQ7I6N3iMzTdLev/7cp88eAmk+mTXJQbOYdh
jO5HWQ4XEiwW8laLfynJrFOp4eIunTO6YPpAlN1TgTb7LOPnKXpVNX1k0fWI05ZWL+Ghywobnb0g
jw9Zj6bC1CPQjTC9oB7ZFq6FmXKK4m2+TLDzwMoORlu9/BquT1TSh240bmmeOOe8swbWPfuXRQSU
Z7QREy5TMzF/aMdo92nuRmeNC1x7wLVdjRcsCwMs03GvdyJukFOFmILX8dw6rcvDD7sJEehRLNMG
UHiUX4X0SeHESzIwB5SW2xxwV/ZkfF+GJsNnPhHxkXp2e0rMbj+jbDi0tfu+AmoaGkDY4hBMrUaV
UgCA9Pz8IwetSgsWLcHSH/Soo9qcU0oVH7p/Jij4xxCzXkSivCsS0ziWVnYJtPw0sq1PdfoSa8Oi
LSN7VMKSDmvifgli+rzzklkS0GnnzxDqXTyQxllyOZkqe50DzCqtsrcqD96pAyMkUAmhVeRKp6U4
gGD90aekctC8DRUe6klEP1uyUcyFG1SJFxD78qxaOV2YZty3dkkj2cXOn/kVMVDlBHm1xMFSBCU5
W8WLg36OeBpqMFFV3q4Y00dDO6S75f3e8QUxSOvQOluC5/u+ImWomc558FRPwC6q5TCob5nnT+c5
nHMSEIpXKU1GCGI2g2OUqlNsSCxrKqq3vnaao2TjZg+RZNZZfaaiCDZOzmIDu6lt7ZqGKi7UOgci
qsbik2axPbhyF1VTf41j/dwPUXYsF9uG4WM8nX3zPHUnb86MC0jML1QPrxkcPC6r5uoE4zboEvuA
6E0M0XSxXIBR6Fj0rqO3jnzbOcaa9nHjdOMeth2M9DyzLgbhYmevfENRM8KpiHHCLvoRe8gfLW1h
AV0kJavnhm4cF4pdpkcUmtMmVKV58PoPL2FsFFZ0B3NBsLXqsptsbFk6XCNgWbHgT/xiIyVkuLT8
iejdU/BNMe6hQKEiy+MjO6vbGPzdZXrInSV9qOXbeVK9lJMCLpq00bXLZ1x9jBGMIoGx5CbggyPv
VXmSqGdvXvjwnCSOBqNBUxjCJwo8fnZXkcHWoepUIQPasgledWxSLywzmPU0nyIQOiw8aB/dz15s
fURpVWIiqW4SspJdKQkhr+drphwKIQcvcDXXWGtmB1EdJTURbPVmGWiRYXGO7I+cKIqNVeb9Tvs/
CbE3LutBiEWGSVr7I6h3ztFl72qr8s9DVnVABpvxMBjOny9pV+SQffpqvx5C18Nil9H8FORXL0X6
fmYg/VvwQs/OhJahvwBeDpjfxu52NDCQi9lpd/nSgF8tYdkc+VD23PI00JJwc7s9RJket5DLYM6+
xSxGKLWEfYl17vx6lA4EGqSa1Zr7ULFJHXijqmB8XRhgwuXI9IRMke7UaHuPooNtpa0fggKAmHA1
Cbva3Xk6CC5Q6P56WF/LEkaQ5NtW+2D5FF3muB+T5KlArAllqkyRLz5ado7dvwinbzZ9FQLGabYm
JTrPTekGdxok2nEFSpUBFOOW+EYS9aBs2bXvw+8p34dljglMPIFlEC0UG/GjoqsvP1f4qLhcoDJB
kY04mX3/ka2Y/kUfWwfn4XKXNCOq3US3YLqWg0h65M4diRwoRlk2IC6Pi9JyPRjzo5a4/tbb2u+X
rZYSneEcAHJxEcth7qqXorUDhCELTiq2v4RNqg5maA3XmfjHTcIMAxirQbWcl2eorMO1cIGnHQjT
KPbVmGm26pj3i/6scA2HVnBgDRDcXbALyii3H9ZDboivoiufndYj9zQwP+lAdtw4w31ckyeVJsTb
1yAceouYu5pQ8JGi9EgO+9Ez9HwbceZtQcgXO5ma9o1IIDBnyWtKI/7zWDyhliq6FsVAUaodVMz4
i913MCozp7mGc/gYFbX3XFWUBgK4QISFsGEs+BAGMetqlH1va+MYBj3j5QqXNTrdckdI50QKU1pu
CSnoX7pIXh1PhZvUZmMwWqW61tbHLPKznwYdUb6QzEv+VYl8a6rEAly/5J5J+vup0PyxVEqUWoNc
2xfj2bGdH22XvUSC1GvCk6fDKL1jNLA9I1l9fJrj+DwTmRjmufmt0AxE3eFtArhMkIKrmEMUNvl6
VnQZfEzqnhrvqlh/F4E/E7DC1rJsbY9eYdJfhzI4O63l3faiLQ+wtTHq+0NwExPzMmTyWt2PWW4/
sQMhB4jUvEMdBzs7YkUsp7k6J4jFd6oyIXuormdMSz0xuQUzAsRGR3a3u1oXCyKlromAH8MbRdi1
M3yZxij9sGxM/6J198koX9zA/eK/ZcoM7rgrKnBFjvkSOQa8hsA6j+hBoXAV003LEOQwG4Fz9KYm
uIlKKDJJ05rbOpe7gIjmI6CWS1U5kPerdDp68mcN7ffsOgnRa5QjbEDgQmcNQPR5oooVFBiJZ4+3
ummmvWzdfhf5w1eA7c29UzRvEfLw7SrEWwViXQCVna4ldeByEzaWieZERBta5+YQwm3fkmU0QORh
+U97F8pM3eH7M4BULC9RC02XB3ImOvpaHCbSjC/JIPUS6yh2qxt0NYeuNlGDEUWA9g2zZMMgZE6Z
IHACZqYoD4mt4Cuzctd9MJyUjA6/JTyTVT+wq0eiuUylrbXpWlnkaY+aQKRFGLEeVhGk7xJQQxrr
Nl7uODp6aFAEn9ePy0Vs0KziCXI8a+6cY7V1rYbiepXq/vY7W2R0TCGnrxAIwTs3QnPt0EG4rEUP
06E/H2VmkqEdNl/XnU7JtsbLIxOBrYn1nhOFWPrvpoYRV8U58H0X/YdbBeCfGoCKPQ3DgLZKaFq0
W6YiOVWKN68nApQqN0B1MLKj1N2RC6bYuGHE+mE8jHAotxBmzd1MvwAeuwt4YDSvk+1ffT8hXmgV
IA0doSVPkUqQOww9sfYJ/JEwfXFn4CGzR/c4JlN3I0MTyGWp7xPNz+q1DcNHO2SOqXDfhy6kmWkI
bzlbGeFOJUtkae2ivZEy4vXn6N5v99VQ9MeSESaOVewzaAhoH0HErpalRhGn4z0kAIiQg6ldpi3r
7CXeUwqYiKZWeuT9TkfcAZGo94DDgd5V/ac0IWzD1mo/+aA3GGsYG7KdF6UKLp14Kqy93xBPVycA
ceSPbioKNkeYbAYVfWEff9+p8ZgGKZ2eJmwPNQQNi+Yiy2MPJJtbNAK7cMO7lJryhC4BdL+R9Hvp
hCPjSAiXAbRleqUT6v+YP7Y36xzeOjmArVwGeA6UFf8mhZG862bvK0lo5zbIbnI9DYw0+O8H85sz
eJcExI01pvcEMtGjA/i8q5pIYwXaVTR54ZoIipvU5asB+oJMma/dZKZHr5ufRxMlKcVrsk9iutcN
5KBMy+rGSnNam0Zi3jMh3eUWaBThx4yKafaaNku5aw0HxhmEDQX61qVXmjFQHAU9XRJykZXTRpd1
/hEPgXOycgLJiI2DxDTfmQ1DX+kvnHbjmUb/8x5zPgIG871vaPsuZWwxfBHsrjeJhd8on+N3RVX0
1FT8txsNVc5ucxrOlINxpp7ZCCQwQRh20hWPnpuZYC075I6HVATObf7iWurWoyZGvxHdjssbrSdb
34BLGUsAJLZrffO0P0NTfS0CUHVZ7n1i9PPq2ORZEYtjH702ux08WiGBS/Iv7eY7rfyQwYKRc8sw
CVAKvXMTEZDGzP42S7ibFUYabjuB+H9865LYOxsmqHY/O5jEL+wq1izuajU6KWc3Th1aCzm2NPPN
6kCW0TYykvCUOe6TBXRgEy/kfgFyaTbdWyztm6YRjE3yqr7kzUCoVRYiN0C/YGAgs2rQY0xNRDj0
u8m1i91EPq07DM7ecCC1ChO6qmLUk5Nqwyz3hxG036UV4YgpAcgZZUZh/FlFD1GnwvOksKhYvmK+
nxI0FyHwDIFB+Y7LVLkZCMCUkDGagXybgWjieia/iRBtow0vvlF/OLX9c/xWMCXcEOB0a2DdvslV
9FYk39ipkhlIxOYedX03g3wTUCR2BQ6PGB/BHNC1so3DmDfVS2Nzgnjzs4Zozn5J7mxlF9cuhvUH
i2oc3JAc4vfEJNzUZA7eNhOxCamqd13mYpqHRFeV06EfaAnYESxLJaQJkEglgFp9J092tfVeQrTY
Jan8ZLfW11gWUE2I3d1Ec/lKaliHiSsGo2BG17qry0M7Av9I6SYWk/nCJFzX04HYXr2pOvslJE/1
FHr9TV6mL6kNDzJI5mLn9hQ/eeAfomSKWCiKL8pktF856PojXO+SycnW1CAkzdNA1dO0cji4BR70
mBuWzXgork5zUfY73zOehAjb58i23sop+FykFchDMwqOLUt6E7l3OLp+qgSNxDQoucHyB7w2SZgZ
FdyNIiqoRKGGb/ycmPuM2qOZIviCzBT2Vmqcu4G+cYB7a+/KkmCH0iH42gzI4OsX4lNsfG2M5uiE
mCLNRh2SRXXtjTjyAM+S/twfqT++cbHvolrwNhYjzi5hsbmOjK1n3cv82ptcaTr5hDxDbNy6Ko+l
YFjRKPPVy0j0ZM98nv3qRhUoPeJxaeCliPjK+iYN5vYIl5ya5r5BJVlnNWxRGZFeW9/O7O74Q6TP
upI/rXo+MVnj9/eGz4NHXlUYBd0519lt9ILPjdXw6joFEyDt8mcI+BZ9VOnb0CAZ08g+8MJRrMTg
rjqWEi2t+4QO4Tkpjat28LqROgTECGZPlrX3YxQBqOqhzCPD8GAVVUhQNpUN1pGrvq4jd9t6Bd4r
EioMrctDnwXfiPnlLzNX7i3hFud+uaAaekShAQcwqDdkVbEdcCouEe4TDd45JjYsLs6irWhG9qDE
vbIHEt7edwnyLMJuz7acs7DYdpn3QXfzm0bqebAxV47D2TMD8RKXHuMgPJhyKRKV/BZP7TWdSnFm
rdnNY34mwwsHkqf2/nfvCHYah0SBhctIlpYRcSf5kGwiIe4zK/nChA1ActtOG7r3zs42kue6hMDn
EArdT5xiYmRgV3BJ466cQIFWBb7LAuie24wvtlde8rxODr4eSaKKmEBGcEsIQiHwNYlYVD2fePZp
Q2LvdmZuBHDXI7IIMak9LYI4ynU95jBlzHedOZyalptsdG8C0YRQmRVf7G+Jk8k7q+o/G10NUssp
7TOGo+08eO4eSQLImqIp987og+32m5+sMd5WC8/fFmN/bRXThZE140iYMqj9uSNRNPha0qLyZkbB
mHvp9vh3zHLdg7m0DokWKTP/2BIqeAxX1d4/D96iHl31lb8/sL72+6kxmy3izkWBqAtgyavytViV
r3/Rw9JF0FtGOBVx3Ys7hTvbn8rEv3x+HVrMv/PsU7V++fo5f3n469st8sVyaSa4FpeHubqXIIiQ
PjkzxfuHCnf92t9P41WUu4og1xf/8q1/P18f/fp500D8n1ooO2OYDEtq3596zVU9OTgJ6rb1R5tu
ZELHE7iQlfVJzCi+PSWKg63abzTFJkCqFWzI0i9PBdX1vkrcb4jbT33/Fmv0sbmMt9EUlXeeV18y
XXxO5mH6iAgfKiLPA2vbgVqzZjpWi4Q3GBZ29L8/LDSYde2zwUFr97FKLlfV73pIVp/R+vCXAHh9
GFmBZsyzvLuN8JJL7tDv7e1zuciZePEvH1+/n7fqNtcPZctPWx+tB9dCZPjrO/160Z6pLd2Sypl7
8O/P+/1r/fpev5//p8/5T6/ZRuufvea4Sk+dRWs60GrcePYkfwlTV+XzqoFeP7o+Wl/7/XR9bf0G
66Pfn/xvX/tvT9fPy7tyoG7jvaiX4ci/qcp/i7L/IjVfX5TVgq/5/fFy6e7HqxR9fXF9vj5yNbuf
zj8Py+ig7jilmVfzMCw9NH/rw/VD68EhcsvQxvn3l//bj1ifSoGw8n9VaP9/KjTT/m9UaOOX5l8V
aOtX/AMeIf/4a3yN9Phm/4RHoDOTluUJ37RQfllov34r0OzAJdUGSVPwrwo0y/kDf6Fj+zYbGXKt
xP8IHkFfCZ1bVWYIL4rz97//zTHBmdqobzwLqZuLUHVRqP1FgQb63uh1yW3VTur+5Db9s+5JMW4V
ZU7pUcgHMiSrsHrKFbezYJ5uiGWmy4TIc+JTrAxhbjiXYLb8A0FfT9LJv9QNwhBDeKcKF1wk+hey
Y5jEBNEjw81nvNg3dekwQp6dbdhHQM5m+1NqgLpMhdXcYG3/UhBaZVCyQIzajbF175oUArF5MRMm
KF2Fdplqxeuat7lI2X5GxQ0qcIjb2qHv2dw5NVirshjY2wQjUhEtH7KOgNuimY+Dnx7wCV6trlU7
RdpJbXxLggCgQWp5m6GGIIrkAA+/tRvKmKLJhHTmneuYCtCLzWrvAzzsSEAgKJM5MiRnGRRHw4hf
moDd5ODZm4Gcms2sh3ZDR886CjWBMcgPfth8aN88dLV903lwY0crOrsef4+tHDwY2rjZem9iu6jz
azkY/AIWJvyqV9Ztnk/i6iV0L5dnGHut2/WRWbsSxKG49T3bvCM5cumBxsGRuArJ/8JubgCGMLg3
AF1P42zumMcY94VTqodQzuqh1MaxKAcYsBN3qjqjo8cYWzyo2UE1z/L362lXhvphsgnbjYODtCZQ
7g4Gca+nU1t6vc08qY9AT4RvKiyMexEodoiKjYJn+OH9eqj9ybivrPK5l1/zYPQQU3itRZStC01M
gUMvcgzBds5rgtxTI+RdTmIjsbcyh9g3pyQyS6eU1PEW+5uqgLTlcXpvWyP1bwZKv5t6cogZGqG0
96N3EwxlzXIZQqPM+uhhrL34Lh4yooE7MJRt1HXbWljjMRuKhwBG3q2bTt1zM8XRcVIEtnae0z4X
tWM/MsHvA8YqZv2JPGMO4kPJOXxen1hLNNlQ9g8ekY3mkLif+nyhXBqM+zMvu0pBOy11m+R9rgSc
SeHQEG3k+1g200so29cea8lXdO3AS2fbfuzd0LyUuhj37H8G9JqioxHRLBwI44d2DU7gsbrrtWlv
+swv9zD/MKYUnfNiufIucLGyu2IA81hbz6NRTt99nZ/VwJSBmFjaPIYbfS4HLnGycOuUMS4gDfcp
wuP/YSLlZwNF9tuUUM4jv4sODbnYG78gMi1LWnXSvM+Pc1j02zj1nQ9/VueK0ehX+vbbEE1KMLbD
p8Yr51O0SCz9Rjbv6Vzus9C17mkowV4eankcDSfcBWz6XtPUt5G0lGzKFp1SnhIE0DtKsK/jo8Fg
HU3YENvE9nycHt305jXm25Qa5UNj0wUaa/g2fuiQR9M0/ff8i2FW4VOKnQ6Nkb5meR/cNSOqLGWS
752NsX9DAyTe0sWvXiK3OzoJPzpr8DDQsulf/LBuLi5o6cCybxnmqi850dCbWtnzQ2mK6TZKQUlb
OVpNn4vtygbOu4xkurNQBONzaQzjc2FZp45g5e3QFAgzl9ehH877Np6I91s+w2vq4FT3wEaQZ2yx
yIJ+xVfw6NjtcFvE8eX3S7yXKcaJ+Bq7LhONsajeRCWRg/nlkkjN0wmxIr3zkN8qZyox9Nkb2Twk
z6fNI+q5FJQ7kvh0+HBpH91iLClemiK7I1Fe3a/PRjWoHRoudaLfzABz9F9YgahRCQa8ofct3lCA
galxnJdpHLqH2gleHUSh4DGyp9K0sscWx0sxNIiL3MkBKZ/lt3Y9ZrcGnRyyWtk4KYvpTMU85Bpa
L7YlMerEvncovdB5ruyF3ZmF+gedgY6pxU2vPWvnGuQzzFla3BbsTe55/9gHkgjLYCAsTiIoX5Vt
NM9GYebXjtvlLg/j6uABMDlVrrxXCCq/+75572fC+DbSsILOvKTIGnbhXLpgcdQvT3dlH9m7utOE
CTe2954tvcXITN/sIAjYPqEgY/vivw/B3GwFpxcROpVEfazK925vS69+x70UXrFzQ2St2p+9wfVk
ueZ9NeT9q2tIXJixmZ/rPnQOSADxlygjfCxMANmENwPAaz1v5/fafiBFsdj2gktYF0SodEFe7Pqu
Dk+uHVWvXsmbkoOvuY5xcReWVXA/zMjnIuWpC79y8slzgERG2fRuhYQimraKn3NRdo9+D0EZPeSz
HmzW6tCtTg4JNTdW0t6k2u8f7LRCoekn3VvtGDRKSkzHsC0/jU09bMFDNudKx/Enq9Y0nAX/o/Wj
zGy81KAiyOezUoLcF+bD84Pjdo+mmrvrr9eWp0WflPsqF68hGrFbfzmsj4aC32fonWjfjml/HT2L
zezyKM1GJLzYe3a0gcicUdx9x4LlSdSNu/PjGFuHZVW0wmjA5kGuHzKy8Ly0+YmJ1DwGfVdtM1uC
ZIfGZNluhp8+ZK6JbhGPiY1YOfBPRD8GW058Ahj0Z+mawzmN1SkiMfOcl/FhMv4vYee127oSZNEv
IsAcXpVlWZJzeiEcmdkM3UxfP4s6g+uLMxeYF0OSrWRR7OqqvddOWdh7tNlm44XXFVQkAufTk0mz
rrkpkKXcapxliV+B9aK538ZEQWSzKGwLfRoXmdnWh26mArmJft+HSUoab2hAXQ2ZRftNsBEZtFer
fo2CYmtEwCCHLut3Tt98cBIGtF5rwTkabVpGQoEaztJjZw/vNnmvtkLe5TmsD9i8vWU13idd3sDu
Cu0FHhaeFtmxRxosCPtPb0wfprTmjMoMUovpyTTDreFMRFk09Q8Gl6VSDemjc74vk7Yb2qJM1M3u
yxpGOMpDu0DenWyk5tQLYeMCw5GIw8oGIYbYVk/RrjZ6bm48d6g3fVKRcEAObBVUn1ELvJVv65Mm
HeIvrHXgkF4/RsU6SIInqzY/jUI7Sk8/aXo4LJX96lfxtjf8WyUwF6Z5/+0pj75lDROJ/f9jpNqn
zHO2LcaEba0yzI/jd1a1dHJyqNxyeHbC6hNGTLcMpuhAqeFZvbHSCReXDLP7OL6NJrIvnI3e692a
jKw3EZCgU37BLeFglmoZNBXQMhXSg26MrTTtzdjTCHWYJS+7JJolsSQYFM5txfyjzj9RBL5MNqq7
vCOUsVHUfMV1aORXdU+syOQYz0Lq98g+7tDcB5Aw+D7pP7276PvxKRytdWWyb46cXWhqV1Enz+HE
zA+YFUcTiF2gZt3N0PpLdK2Y22PtrrO09xk0pkf6vqVDlWrubvTELuNMTELy8IAYCbGrVhE3gYN6
AZIGgMq0FAQNI3G9Q3b1YCZTsULIM3s56xXffmTKPl2KHqaXD0C6J6mlNh0w6Cmo677gm225qEus
VWTXjwL7iAxY6y0G5vW5nqd0TdxeUz9lW85qHpLCxWAMNOv7AHUmIeg49HDDmYtAD2uE0N65DWBp
NRYuwDI8mDWX5rI70TnBFNGLQ/bcKQ+6V6+oD2LCvCn1attq44PO93Elmx6YtWftCnO67iuCj52a
L2Kgk9tlOLPQarwxRoSmVpqVS0mQ96Li42lidT9mxaHQUwQDvk5eiIXGP4RDy6GOx8x3yYOL9CcS
fU+0K+mpBVayrp30lZhgnGc577v1o2UAWmgKTBprbffUFtYr9jjkO4bziqb5ZCkmRaMPyGiMv2ub
74il1Z9dRbp8q9BNuo9eEbyRTvqR+l+sADdMz3mpVeIsGGBiMfvxi/GDgc+1KVu51MuiWcaJusla
oqrG3F0l2vjeWf7TaNjfndt/j0l9bVeYpZDxFqK4tst477R85E4ef8ZOciv7mcjvVO8GbKlrLx5Z
vhB+66xFXVK9gYEL0M75W98ZdiKOjxTML0xJ544yHD/35FfBbW6ON6QS41MvhlfdV0cBZMOGOkhp
hPy8ib/wkTOo4AAs7BEtoSCIXqXNgr7xuclcOEzoZxzQNnTZvHwl/PYmLNHA9U3JQTLh0rYY1PVa
f6MZ6U1a2W+OntxErL+uBnldQH1Gh6uuo9be1Z0Vr0H4LdHZp01x03VhtWX4iEyBqNWmKM6Rqzhl
xbS0sxhzRBytamLBKv/NzlCSYb75Vn5PXDiG0xaJb5Gu4X+HS4oGfzFNbraz+uTc5qbcukZ344+E
B+fNW0hjXmge3p7OqJc5FLlySI6qBj8sJYFXbkJ4kV2TZ1Y7uBXEOxpC4tUYOoCJ05wT+33ahBVp
TUoQ2uCyPzZ8/gfBNMRHOwVFF7TxjdeE9L+bHzLbQVV1FpS3fBNCqfyM7tJ7X1n3blAmD5mwnsOQ
pR25vbbSwv6qc9piQ5XV7p2AQ6oMFHp/szzbtYTVYOfXfWOCIU7GbJP166EhwGqMGflC469T/U7L
CffywSY6lb3KLbCJqjuz87NX0cjZJOqGcVUHBKWMccCE0A+XdZc6W21A6q4Q+ccyoUXtl2cvI1qq
C1Cw44o+ZHxqB413ymRzP1pdtK70/KxpvbmqHf/c936LuqLYuGkAdM9uGDxCtmN8pEBoacOb23hq
zz5x78QAZybfL3aNk70mqTCvmoJdfNnqX4ZsUMDlGvOFALJcZTFUMotxkxuyfmkBpsgGYhMb/3tG
xrONzH03LatfRoJz3xs2VRu5NDHu0mff7PLhL2oLVaRIvNt4DJmaQfCuG/8OFgubicZ60k2X5bLJ
zYUGKyiS/pm87dsx5ASPXfrYKo0I9TT0aa4eepZXGvISsQjRQ2U1ao8tlACtC5JVExCjlYPRbJz+
2Jf6D6TDnKWMPPUqK6K1UdtsrKNg0yrUGo2LuAOTwszM+Of65UYrcJ8zc/LWl9v7AtyE247/9+8u
v0715IrdWL293LWBjS8SmhF/PeTll3pIRWgP+vXlIS839TUOiBqy5ESjeRlaUXmAvIKBCEn/0u63
reXs+0ac0pFGUtl/xwXFrBz1Fxoex2TfaiQhmZrci1aebdnsfdo+zE6QMin3xcHelFXTt5eO37WF
RUQhpG8Da2/1/feUQX4SIn5gETsU8bIO5IBAawYRmDY0N9v8HkeicnwSACvjKEYyRLqvaWLUlRNs
DCjIuK4rF4gFGglGtCSgSLTnrV8ZnDmR68GKJbVtRKp3uTTlob/o+tpbmspTO9Xr4Jj45eVHLGWx
mXrnsc4gjkHlf0dL5l7pMt91vY0qqvKQvqPnGUxJgo0I+oVuQ3i8RKTWJoTRP5GQl+uXnMhK7TKZ
3wrH0NG+Ibxj5kNSGN2kMYjjq8zNy1mWARXLLJ5ze4oJ9Zr9lXh6mB2kb5OPwbmzIvOgdxaurfmH
+c8ll/4fpVTEl3gosoPf4Sxj6LEozfQ+L2irt9ZJ85wv06UHp99LM3rK+4icq2IlE+OIr+ITAcmj
h0otBqFpDqfCJdOruIYHsDY1JMYGmrB0OlpGLxaubV5HWr22Gd+Zitws0W2ToWY/s8pjNj0cG2xS
ZkjqIRQMkmbLUGGz1feS24t8e4Tj53prGWhvtRGxMngl+MTgqxr9fUJMw1wiQHYnMy7ElZjfKsM5
eCTWyvp2iBQanfqkJcyHCR00dBCriHDo/VHiIyZHqler+M2Y9KNVM8pqp6ibUaN0UwhETW39xi+D
ehXflZkZ7izVnwI8pwsNbv6Ub6bWPnQb3xXxAqr+NWavbTGgiFK1wbpvns0wPWfRUC+HlJTdpuy3
HRtqZrQZb9PjCC7r/EEoGpciJ/M2oQn2MI6MrBENPhtatw21lP0F0AvzbHtNv9Fz+RH6zJ+aNHRW
gHtuzHRv6RJ/iFX9ZNVIcJ125Y9+ezClunJcOgI+8LRuCMSp4sS/GKha0IjuzXIYF3nVVfvWKdaD
X6HWVdd1ET6KytVX8DVQPnk42avzaJf+trFfxzC81/IYDXYbX4n0RjkoVWVbecvYiR3qRgMVqdwW
JS5ETCybXhTPofLXg2GhgE9iOqxx8lDZW1V4s6SKXQAFB4d+C5eluZ8o9xd+QIZR46IBaO3xEaE4
55GuwalRv8a0HfxpHbJjWhRN+2kL70rij0EJlH6movDxUVKxZiNZFv2RtIi3IVQNqb0cnGXUrO2+
2kk3jpdFhZFZhPHXOFrqlNhUj0ANhoxlLPeD5zRDPRAqRS5ax1ZmBuuXPePaZJnK/Lt322eDHKE0
mz4lKmEkUhkjX5OUCTPs8eTc52ZjwiBTyHqGcenoGlQfXHR2THzSqEwQyM5BT7aw0O4KTz8jN16U
crztokrbG/LFJvZUk8/KS66suFr3qt7ruX2XlqNY6p5x6lF2LIG0zpYA56fRrKNmhGswtWdRjwsq
9GMOKXIxWaNFD+WEtuu7npLXKL2xjPoZ7USFaIUISp2I4U3vckZzSIBE2n8ddGH0qirxabjZ3mq1
68FW5zB6AlRxa3VUIT6xlZUf3hqI8FcRpQiQxHuSCJ5tJyXEsryPTJDFOWazPDtMKA3bxsOoQRyd
FO9ZPRJPlkCcEBaadJmp19gOEABO9keYuiS1+TA2Ckc8xHF2X0zVT8yJwpzqnwpBEOqR21znnOMZ
10MLuESUHyRJf4ScFAyj+PED4yhVRRyG9zam1ZuaAvaYZK7aJaRjQe+/M0SxQXu99LIJZUyyMF8b
e0h3wTQ9tL5xj37ZDm1ouNojfrnb3PffyMlIlu3sD+5xSfMCp6M/wJ4eH1Uh/U00iqtyLlXDqvyR
msQLjhDBCi0Ih8m7ioyzHTAwRO28MMZyIyZvA2sLmdgUHVn6CKWLbnMkNZrzabKEVVgEOYJfLeOk
qN7csTyJqd/LIbpF4X3n2hRlE51i2Ey+U6/cPrvBt0L2TqKdB9JcWwcBY2AfEwOHZWJ593Xqpstm
3Duku9Dx9elOG6+9HtzFgDMiPzHXHrWhHqHt6mtMi17O2xX5xH87S+mHjFTQ+dqNKHgmMdzO/2JV
VISPBohDOSNkbrwxZfypsS+buc2UObyFmCk2uT1wYEh4MTBUpcGjORjH3uVKSYZtMwHRcQuw305e
3PjJZ9c649FOYswojvaSJ/mrlfjz1gok9pQ9NREGrv6xLwX5M0VyvnyRZM6hX/1QfDwWCX7RaMCy
SUzNGq547dYw9MaAbrtmmktPJ11ENdpi1IdnWAHw0EJqdm1is+gqlslsOpoG+yJIHozHeKxukVsc
Mazo9RL9CiGySv8IY7BrWXyT9MYHlhtO8kF9ExkE0proyUZR8a00+Qc2KR3sebuN2wdJY2RcuxW0
GCMLTnz6e4x2c24R7RBtwJcc2bSNZiBq5Du7kbVjCS4ezDjRwrX7NjigbTzjMYxpcHT9DzXuk8rv
HXxim2SEdtS7goxU3lJo9SNyP6A8beLDjxrIommcEUq7zUkhw07ZuzoSMX+TDeNdVPH8uerUBv0X
C6ppfsAhraGvkRTshEdHqcc+B4Xa6kT7IdPcSSwxeOMOZg4NIHfZaM9ihAIXDy1X6tKW5pPuk5tl
MHSblihwBU4Ok9FhGaV06IzXyXhHiPM0MoJZFBmK0mA+Q9btK7aQd9cCn+X38dotOuPaz6lDc78g
KrDh5Q3CIdcVhPMQsrZ2Q0nf3bTR3E0obchHwrcGFAcBjavgoTeI4hmIYD+hwQ25OsU8X0m0xwmi
W0+LXYSycm69Zv6VjH1UN56xSJP4sVHAX9um2TQyeJ6AdVm9/FS1by8Gexr5zkVnLw9uW5MuqbTu
ZT08V1Zw6iJmGXmtvdCxdfRSIb8R5Q5bHnzfOGGdZUFLkvEjicddMtWEqmXNz+TOEX8de1bmfESu
m2CFPRaCPkjRpDnBPkw+aNt7fIVA6thyWVrmKyEYLNl58jX4+touPD64OMvWU7XsIsO7W7gt6kIc
d0+xrdZC8gK6WPcWkBToIQVqbRQiutZwlSJt7xaGmKebXVQTm01sNf7SjTSCT8qbx2hil9tO2ipS
U0dNMv4MsfwsCMOUiUftGiQEeBto0MJwo5eWOGEAejIC9k+qPQ/Fmo/34EX0k0bRnzURWyvVzYQA
FWBsyR69CZESwd4we+yT59bDodNNurQYuK6R0bJ9QJr4pFcm0W99FKyZsOGgb9/ticCmqFNXXtgd
y8FGHelP/OPigfYaAcg+n5LTs09nBkVkCLwMbXjQswrsBue8QLBBy0j79oLq3TYZJ8XRXhYDTazu
26/0LXOV58xIzUVvEMjWZ+MmqdEJd3G6cVz4Dpk+rYUxnkbRfpfY9IA1WxubPr9RPRmSubSbeDTz
kuSjOgxtATm8A8eN299Jz26RmVQm/rdqffr/zPXKGfCtzWeAwmYE3a95acWmIMlo0XUF2M4SzWMV
YWsyAxjR/MebqHsv1ZgAhVoHxuw+tpSOWl5ft613y4b2IQ77dzMjTnCU/toqfbmVuvXaFN64DaUi
FXRo3tqc/paRKETAA+JznGYsTsbZYVDohHoFE5Azn6VlRw3+ezfEpCpyTGZMU9ZmyJJOyQ5r0AMk
CpuCEjT3d3Cyr0blDKuimykS7ldv61eV8mCNEAoFpcBwVymC/xWC6a+akdmyL4nxzNk2m3QClg35
SQt05Q3PbDIRWMFWSVaD1r45YZzgnaEw1kMSkjw/WRrN9IS/KOTcA0Ow95FLuqU/rpQ+fCqPm5zC
vPEVkCd/IAKpL1Y0xrh1uJOOmtZejMwgFocuaHezHn0Ruj54AKOB0oCavjI1NK1iusNyEq5GY4IU
X5dybfou8dSJPosKKCad59Czbu0BgEGY0CX0DewbXvkqIiAH6kmlqlzFIhh3OHeNg9WgSvTqjW0q
atsHr0I33HGCuSomqGnS3CSM9d1TmPNNZvJk7VJPc0grtXV8Jp2Fk5dFpnKbkfXH+E7Y/C3jgYU2
cDaNQCEEVKMv8n02jtdx3/a7Ip8IfLDdfU+qHmfDZk8tfSsUw560j4+axbQhyYd9kkHo0nNCK3MD
5alPGeKS3e1B4R6CNtxqKkMubiWbsqVEsJth40PiZIGRSNhdNuRTq72IxsOcF2ZQc1ZtLQ56hLRX
j2ioWI1vrHFvm1dd3uG+zkg96wT+llGOH0A8pmOudzjjBVLq4g58zrSsNe8YKpKUI4MvBoQdIdLs
ugyT+1D1FB7AWWjPzgEKDq4FeAxJnG1SppML2ag79rEbpesBzmYmtV3p5VcdIfZTctWa5Y1TMlio
iENZaH5+13dR8ExMHT0cUTnaF9259STdbU4urjGyzNhBew5NcCs4IJItz/eO+ZGzZkcWOeLx5QAw
fGN15YeexivREqs6xR7nWM2S65GOiB2lJwfGBEvoXeW5+w4Q4MqRCkaKLcQidak3Q4ABS+5Fs837
RP9TYgErMs7qAAAM1ihXwBoUZsjQgY5Pzzwy8oyPUovag6q0c501B3SCj/4ItSwM8+yspUunyTcV
b2kXiSjG3eMdiGaxmR/QDkEasSd+ZInkiLR7vbgZ1XRteUm+Yriz0GV7UzQZow6yIAx8QawOZEF4
nYwYLrFjarxpPWXxveWXFlGgpdoSgqLf+mHEKFGzHutA3HWxxJYDp4CzmPWYhKSg2jPMjqHjntQM
7O0BvgB6/hu9LSCYlNNNrp1Q90FKNGkYZNoJUQHKjxlyP3X0JdjDId5JQE9O2nsdp4/+Cw39Q649
9fa4t8Cfr/rIcZdmwNKjf1s9YfWyzQnegLZML4iJg8KeIa7cCoUQ8obbrgMVEGR8kpM1ULn6hbu2
XWIpmUY/d6bP+K20NrjeasQtxD2P1W03ArSLo6BcZQUkF0u4Pn0k/zS71jetTrVnlvGxaHLvpGXe
IUodRFAWGKNQvSaoh7Zj5Q8c5iGNiiNA6le6g+xEZBOhZF1mpvIX7CjKpU3oE5MP+5R3uI5J7oHO
vPOKAos/w2UNG0tHcKJJJ5vl9oCQ1VhWbffhCpuwWLvGFdm9cG6vmE/ir2pJck69lOQPS/fXRaCO
xdYPu1XfxNDRAf0MGfVvprptkAtixiljVcKWiqZ8bcFlYWaJ6c9kNjpzLtdGxhnbgXLTdDS+HRd9
fR2G48kqUWenEC6GCv5UppCEIjXZ2V77Exkpba7sByG8v5ql1H7nWqQ1JlfovdFFwEeM7Y8x6c+B
o12ZRroOR3zRftI9SpHep6QK8ZGlOH/7x5F3Y3bybUzepSPBpqNDWSPTX8Wuh+a2LPO1GHUO9Q4a
S1akd9IqiC5F/wMuCotnsCr51NjuF/eZPUjAh7jZO+EBTxXZlxkz5dFd8RCSLoRs4lUxficthRNR
ULfvUxrvqKR1b/JQb0P+9IT4YVD1NGdx4kLb2HRt8aCrJ88Yju3oh5twpF3Xd8jRSwGnJcnf3RH3
SeqaB7CmX6FbUtFS+1Pf+g+du42Bbm5E2hMZUp+CQJI1nMQk8kRqHdLEXfbCbLd+1n5lRp+x+aQC
znWvvlW1fYBzGKwLmW1qTwuvcsO8l3LXMVVhUKgDnozDZwZTzYZmBZ+NjGk4mekqazEjFSyeNh2N
ZTJAQPI9uRbzsuTHA+d9kDKs44jz021VdO1aY8V0BvaTlYtwXRTtN6M4we4D4VVEaH1Hn64cgxz2
rjWnQUAnZ9iFasleuh0HHA/NmSFt7W1zcL2aTocd3Gtx7iC+aL+QdrGJwk6xMN1RbkeLSEnGV0Qq
meAdEopNw3iadO2riQb7qq3EvtGD7M6/9h+MIS4PbYTpU6Qu/c7o3rW+3Txtb0Q63UbkkBD1uQqH
eDgNZNOrecfVZg16OyfDyDpB18FIMRXdUUhwUr4FaC+BXL2oXQkYoxXP8Bj0F1gOd43lfAgne4kK
I9za6ahvOKt13p1Dg3VrkW5B8gnOGrb+TMNK6RzdghNkZvtL2kzNSveAfESOj9X1OWvJe71w9HWn
/hB4Ka6KylqqUN3IypKcGCgxhaLhUzVas24k4b2Rs40lEsmxrSJSQ+1FqeWnEOLq3ujG8Wx4KZRY
KD1h0pDrNOlnGgf0sNNp24hVSuroQo9VDdwXGFGS9MRI0qFfEgsEpLVvKbD79lokafgVF4zYhrrC
ohFsNTfMgca01Uo3tbWqh35Fc2Q7OOEJ5DlrlsVh4HfpaRzde0OE1p2di33QNzYMf+M+YRa1G3SC
vEasVsJxjW0JiqJjsH9l+AG5VSbMvMF4NOgQOnY3bbJQ12YWkHFlWv57iiV4OTZ2vsGxzvAQx4Yw
OnYtkPEMW0m+73hI0Hdlh0BPnoypjVfkGr23sF5hZeUAU/C+jQ0dsjCWW9xr5KjnNpo1OAkLB0jC
Hh2IzqnkjaQxOIB9qW2YvRP8lDAG4tLIGqbftHUBfAYA6aTy986pjbOBG7ovPkLdyZ7yML9NcuvD
yUlNqgoIRDn2kyZcZ3WwUXF/l3MooKiVhDxfdr/aKvRcTOfyWatVsE7cchN68L5yYTrbmnVZr5ov
2EEUpgF2eVtW516arJTdVS+qad2BQeA8xW6qjJ/7VOPsayHtK4JwO8w7zq/El+XJTpLXSrAuF7Sr
IW+BF2izq4KDemf5NqBqjZlKTW3di0GtMIhYlE9jNL1ZbIYBWi3dCsemLphiJPIlNJtkHWTytTWb
cBnSwsP6Ib/7psq3WVvGy4CMmBWkFSwfJQWy6vGmet6m0Dhep161iG7x7OsNL9Ysg2UEBY7XT05n
5x0qTjaesCe6w/qzTnW/8vDc61FDyvzcJrYFflslJBlAgcQ45470nBwsALEacURxvzQLr0anBAjU
xo+l6RRLU4Arq0yrWzaTVm505P1IOuN6HVnjeyOLH5kNFUIp70ZAht+6weRs8oo/R7jylCWUgP1U
PinyjWmyqwninzh1ek2P15zISKv6B72DwFCvCmM15ha3QI9ysiUjqj3++YE3aseHoBhggs9g8Msl
+imINf//20x27/8b7HC58zg/wu/DVJRCSxcwb3kw0rJeXh7x8jdV/U8iBH18n4iWf54xzCo0eJfr
yRjzq8sd/nXx9/H//AbIBc61/e/L/etV/HmRf56R9a6d1v++JbLDdOXVUI8ObmNxfMzv+vLsf17I
5dlMLBHF7veJKy2jhLj8aZ25cyTHfK8/D365+Psol0u6NxAO0XGQ7oPuLXLJ+vKLOau6GMw/abq/
WauY2GYIOlSZ39v+ZK3+Xk8RWdFV++cvL5f+Csht4TziECL9bEbV/ysk9s+dL8/w1/3+uuoAC4HV
GRlLw50TfRNlGNQN0fn3hdTmHO17eax/XRQtxyoZBjzv5ckhTeP3H5zHrOjZmncZJAlfQSmbU0Mu
P9IZRxPPP/667ffq5VIpvWsvK4PNX7df7n+57fIgv1cnqlD2PmCnL7/9/cXvk/3edvmT/JLm+l+P
dbntr4e5XA1kDQGrdeIlHZDt7+P9ebuX65enK1WVTsu/HubPH/3Xw17uk03BVdCqauvOEW5tSVlm
2MTZXa56IXBaZ/7x11V9kGDQ/vp1r4Nf9TdpMHdcdGBplzv9/vjrNl10hMwPwOt+n+Gvp/m9719P
9V9/ZwQhr+n3sdAX1lfN1XS5+XIHuyJ+4c87+32Af/3+rye5XP3711pQVLsxVev//Bf8Puzv6/jP
h7n84V9/c7ktRkG27j34BQlWZHS+yAj/N55YMvrAwt3Im0j2yebP6aK3njQHxhhwGLN6vJwNBC28
K3L5xN62Mg9m2dx9KLAKZxotRbZsrqXNixjwBcN4l7gOtkx/m8OIDOngzJfo1jU2W2y3WpM74mx5
zyczo3Wm+8WDHjb6LojTbTZ0D7VKaDlqtDQ9kj0WQ4v6T5F0VYXduTXEkZQIlGWKmrktxpux6r6A
/K+yGD2BlUr2Hsxh6QHWs1x3BOBH8ANREeG2MPSvIB8ejCrINnGNKKIYBOKixlmAI07WZkGVFGXH
QtTxosHjiHumiq9dVFDHaJ7DCKtlClKcCgMtAENsZxUAbDnolMJM0St8uDK8rWq1H/TRA0I66SSV
uOZuIk/MctmuDt4zpQlbG0m0Zt9S6Jg+7ukEJm8D3VXrCrb6/E9Xgr0KO72zbULFY+ajrUPsepSD
SEHxvuj99GjZ+b6sqiMqXQzPLWmSfX0lxAhgQHXJ2mFtp0K5jiMmUlCFoxU7drFqy/0Yq2u6Euwx
UtqAmg4AMUoN/P1MAUJpJ5u+5n/nSGsX+nH8EDFDnCoT/33ot6uKjXnrj+esG35aj3+M3wWvzNQZ
j3YB6PmMyLecx5mBLUYFjZHZ2bXZ6TGip5R9SxM/191PGlJA6joVwTA5/jacFp5WyZ00GX9rjQ/I
2eU/bdNOr9reXlMbP1FLDpu21sUyl+2Xl9wU0WwaRWu7oBdUZltLG8c7cw4ZgspAZZ5PSzLS3tou
iNeM74sd8bUZQoSYPMbJ6Le2zDc+Go21afPGI3SNwAhvh9m5D/JDvx4mNJ8RVgCiZfigiU2McT8z
g8RMH/k6YwO+S9JkZx9rPzIsplUzHOcjyExdeczj6ZsRNmVyy3igtt+k5oUnYarPujCHpcnXb4kM
sFsMI1K5OPaqpa2nNvsp75oxRb9q8IYQBTisQHhuLDvTtlOmo3eWI0ORgtkiypfnMMkQ85OwiWat
Qz1o8IJ5Lhcl2aqUU0coTTdifXTQ0WmbImrD29EAKFn7H4SN2lCgo/ex0zbShy/VG9RlhnWknxAf
4hIrVxB/YWiGFwJyaG0M00tQj3j17Z2hfXsBsDczsZK9ZegFfAP9dpIhbvgxB17bPYwGmAMI2cqn
+hYandesg5GjZZ9ZbajNVFMY03isNpr/BDkNMG5KrEeTl4qgnpJeiCauJ77Sy172NMUN4xwRJbku
mL4q/d2pbcoeDOcQw+/brH5ETJ8vAzqVblC9GrI7MUMrlr4lN6SpPgk9hDLdpnTGiRigSdOx3zAG
ojYiESKfYtyRevHOsTWdOtkAZWk/Ab6qbWxrZNLnm7ao9VWZknvoG9FaB3BrWAgu83x8hqvzHkZ1
w9RYfKXTy2RCMfRQh+pJzOzefPTr+BEjfHkoEwkY/AAdXHe74F0Oyl/RroL+AYxVUJC7oflDHOFK
6u5r2jsndJnPQAKuoV5Gy8KAnayjv5OTna5nCoOs2muyQoknLsdtFsfuIpnKeDd+uN22C/OHrFRv
hiqZC8nxxk41UpXxDLp0EjFJcO62GYTVQI6MUtFgbfpVxDFBNIpCHZe+d/yTCBNFCIPNYl8NWLCw
adVLyR4x1qnZPfw+LRkb1aYpnPAWNYpc9yEEnHmE7A6kbJSKE4FGxyHPX3qwgSsjyGdlPO2Iti2e
K+Ifl44cVzlgzhXwx2nlNjoNmYGJGCr7NQiGJzc1b7thbk4/dy5T3zrJsFIiiEjML6FlZCCYn22N
7ZuG61LpBL0or8AxoyjXijADBYGQxof3s4jH6MVApTAU6Dr7UdzraX2qWzAmsLEqRaOzpWFl9rzg
2NwELdY7XZrNetDcOZa7OjO3ItbOtVeWF7FvjYa9gEzIJ1JmbrVBL0J7VALcT409mVdnr/UwD+Xi
VGQ0tixvX9fue5tUazHYN0D6ipWt57vY8MhFDqVcKbKhN67fX4FMW0TuDDZg1V0rK0XXDsxv5WrM
bhD3jegbymEVWtqnXzPgC7thayUWk4EejZIHWXdoHkiDBMRS2Fthm1tn6o9ZXD6Wg76xjRwheow8
ZKzz14QQGaGJl0AX5OUto9hfOFV9hwb4AU7j0zhjWeymfQBP8ikG99kU6GpoDZM6uXGj4QjY0sto
uBotUlbDdY+iQkYjWiapgqGMa5P8GqJQSdxtnwDCSFCqvTK1fwui/MGt1PXgOotU7xG45rvWzl+z
gWMile3GVNQGVncdT4iI4LGv9YamFsnTNwmxAVbD9zNDTpvv2HWjPsyZ9SW9i8RejGQ8O2+jHN6i
lpmglyMJ9QVtgoSJb5F99l7yaNXDK6jh75QhbRdZIMCTvbKLB+arTOR0cVfhKlWJxnQ8M/hhxff2
hCBFTEm3BuakQFRMWzuI3lu//R/2zmNJWibLtq9SVuNLGTiOarvVg9AytZ5gKdEaHPH0dxFfd+ff
ZT3oB7iTMEJlRJDguJ+z99r7oMOWQ3WTcPgM6UfrfDeymVYtV1ig60gYckn7SUduockecrqeE3uO
R6jNb5MAxoyBMGKNKWo7gGh6zZp4LpARXj3QpsekFiy1URaLMOLarIljlXasl/2ZyOWI3ayjrko/
X5QOcdXWp55hPNL7l44vtdfL56hMAEGN6ZNH1g4j331U+0QidA67PrgySqYJlti2cb8bCn/T7CBv
b0DuWQwSSCUiLFeLnjbhWzjSGOyc8ipyZ/VC26z1ZrRXg3dKiuI+7QDC0hTCpMLZ27v+d5oCak56
CExD/Ywq5CS89qZz06XT9bdlG7xZhFLRh6AMFffpq+N56A8wey6biaKWKakNTxwbM/uKrB2mDbXR
M6MZQHboJ07JrezGaQ/z0S+yK7wBqG0wA+GZ4XTpnu2WshwxxgNAmeI6jSmQ4PJhb0r0nGYGd9RO
v8vZuJK1aY/0unuMKMTv6pCuCoIeB9cCHgN053mgjki3QsA+/hs2mBVDrtjYxE85jTqbtXduixIm
lI+WPo3wfNFaNzV0BVioswR1qhs42sKcLIr8JjvZYTc6Dg6CDJXVqhMOCeJ42Kmz0FnN7tFTlxxz
iJnQUC+spo7uWrVufbt94ALHTPLW+9KHrjuBQV5C/bB2rt8+aHJkNed1b2h+F+OoRdhlu7e68TaB
culqRCPPIplLKdLUdEXSoiC8Qdc4eZiEVWgCq4D2Gb0+BKlZAoJDuXtiPJ9JVCL2DmmOKtGBMzeG
wIWvE2JOHJ0kfiwV9NeDF3O4VNGdwfCzajrONd9PaBNWpyAqfpwmojxu0C5PzEe/ca8QnHwYA6qU
qW6YemMS8gmJot177gLwrkwWA4psyguumIIs4to6iyh5Yq795NpmubQgiSDTHT6pStFscdVw5Xpc
auxxBWrzPSgjrub2rUZuLQDRCul2xdnRk/BA7dZSGd0mOyVbzmUOZqdyEwfRj9p4sj1ahUGwk0WQ
tDH0j1bRrw0BJHzMNK6tDutgu7vBZEqzV0tuTGrj9Fw/KInlW9ps11U10cWcQrVFl2uCDl0Zbv6I
guiDlXK1tJIK2atBx9/hoNF+hC/eoyLZ+zbdwSgkJkxeZaUOKypETJxmTEQnC4RVk7hLD1NOPFnn
uvMeiJv8prVjevIUDf4ayTuZGggssRqtWxXMCDyJiKR6Her40OXT3WRSnFHlWyU11KoeojHwLY+l
RDI6lP6jS1DDotID5p2Y8tHKYgB30XLoIAQQp9BemXZkAhAza73HXRYuFAljMrDFRprjg9AxL8Wc
gSF7OJFRMEvOvi0EJasUoAxrxJBQxcge3uDV0fd5TB3O0izrq3VmsJ9kL6+CITsDkscZZ7uC6Vhz
bhLrWYMxQEgXN0q9iOaoGRtbH2gDWNq9LMgpkCzHGKQKjIEuPtDxyZ29uz3hcEnCwKaZR5hQryo0
PwguHTe+UPfwqddjawDFClKwjTUzQsvj6C+00VszMYEbGCZMqEwuFkj6isT8MWlXLOyh+6apfRk3
yU6wxJK8xdsIdf0irJxV4tG710iuWjiWeLdc9zuiv4RVsNibot+pUXh0Hoy7yvKQThkeomL4Y3pC
pCtvWEcRCF8EWLvBTWiMk9dlIIp0DOUyD4jLpeEh4UHcAeCs2td+e9QQKIK7AdqVlo9xmp9D3T6o
GnhTwfy5bz168IaoFnY6W/7i1aJopitKAS+l/BqRJJXZFIPSQkxmNt2tk/evTtN/Rlm7m2hq28J4
Q98JQ9Dsk2UOf84famx9U09DgIOnlPcqcW47mqGLMc7OCseSRo9yUcTea2yhP0H/9OC3d53UaYSy
dIfXC5RYh95LU+mcWvIkDTqfSdCubVLSVrXuXJesOhRgCSJh9BtP9o9CaY+61+WbIBzvcLipFWiD
24zUHqViH8Tl9OJ6d2TtEpwuMgcK3mxYaGMm2Eww5zi9VSyK1dhbB2RjC1V329YJ0Q/hek4fKxyg
gH79Hcfksi5Dcz3EBJQjt+OloNnWmrCpPB+INEPk3uDzCwg79Dq8p4QB9JX+oqXpAUKp2PrDuC0G
f1OoFNNL5XRIqtrPsILraZl75hd4wplgzEEbzCpZffXXerJnJm3ttVl5oiIPhYyy+RhiOFIP1K/p
veSViQbPjb9GJ3wJ23AN75Q8D9WZy9gTiK7G50JG6doXpJoId5ErCG8NrhY7prUnu5ckp8Pu0+1c
+TH/Nc+u0cJ4PW5HAwuns+Nl8Sy+spPHYeDqbRUIWkuAfEtlt0vPbUpwf12OSMg7yOKr9J1gkYTl
VRuEGzOxIkyvw7FMBLxXH7Zu3LFoQ49ctZ9RPz4mqNhgqHreouKMX3saPC3T41Tq++YqHzcepOmR
ZBS0ni28sySgFVr4QK/8tUxVCZjWpjHgUwuJoq/CT0+6g6aJJZjFst4qF1PU7MKhaMmba5xFXYiv
3sTUkT4Cls63CN/eHNQszgR4bvTIkTPLr4Ie0MYp0i8yNt+ZUfebCurhFCBUrbiZEycWgz5d16G3
c4DAdm+cikRU5O+R8DfCUj8gWa58D59XxBhlOPU6U86TZwzHsdZQclSs4guCOFQt0ZXR/XPoXiWe
2GpzundYjqfU0lvSyfNuEyFgtGk2EyjVP3GOogYxSkQuvbTXNXkxvG8BdTBYQUHbk475iAdVW0V0
/56kQDvSV/5tG355w3Plms/oZx6crGO2CXXFQmexbHw/WiDqQJGEltJhtcCEl3MTzW5Rbava3piv
OqkolWE+DVmnsUPru4Kdt8h781ZLk3HVSvNFwf0wAkCSpAcikUy94ISF4CGY7J0x695kEDZMhQlR
QTDisobFpIi/qzMz6nC4HpW48cLgtvxm4PVhbfaVeSID9TaVrNTsGn573IOPk/pLCJp6MYriykr7
hwGdwoYwhpsYiCKxltrCpScracOuWATCQ2biOZr3xjtS6ncH53Kjc2Am1pMT2vfChnEbROfQm7ZJ
iwWFZJCm5mwJsE678PFN/aVrrQ/NQRLC79pjqtrgxqUYE3P9BzVPkIFQ+6q7Sir73DAAeJJgmLo1
Xv158epqwWmq0WqQH5oIe6Jw13yW1TBrBZ7SrkLLECLX6gHq6LqFWMTnaGEW0+UFqZA6biqLDnLh
tx+5VLdl2BGVG1usabp7Au+PiCyaJU0K5lRI7V06lnwxjUjxLP5mAmDQlBHtQsbFZ5iFu9hKDjXe
Yj2xvkK3pk5V1yXx40awGaKtGMurxE6GZV2l+1IN+El0wJaF9Z4YzaEWdGI9i5iWBP9t3JofoZ/f
1pG15iscu/DagYbQTP0p16DfJDbSjQj8RW/e+a2GO8P/mXLtQcyeNRw7D1ryptA4WJMgIEEvmXMJ
tJ1ZuTJb49Pp2r3wonuIOMG+yJOv1p93dpi+jYZ6BmzMEGbiNG4KfnPUX41Jfy7i6B4LxTtTiHd9
ljk7BYml5fjWlUG/cHUu5FrmJQAUyaKahIO8ubtUKoftwJC5MkdKs3okDqjWqSaEbwRGRXNP9ZSl
wREV9B3EbrlwdO11CvqTXnmH0MvPgiEcKMq2LQokBr1AVUMKbB+9RGktlz+VVX5aZvrhlyUxHKK4
zbRqgYSNwcXGHeNj/gA9NuX92sf2alPRSxOjPJppdo8YcpE7aEhy1C9jj4UpNPznOEYVa3WQX2AS
ErwnTdrUiOm1ItjaVQ4aetlOQ7xwnCjZTIFzTIv83ZbVG9Lxa5X57jriOOUMecbt4Ky1buXlxTnq
3GAr6njp9GRiOFq+NOPpSvMJGkzVtK0sc211kH645GlrK126grMLFaXaWQqF+aynhpU7LOcfVZre
3eBQvAHTxKqcGR1HcX420ycIMqswLW7qsH0JFdrX+RCcxkoscqZHm8DmQKGWf4Xdb0tF/MV32isq
t9c+8cqsEgiKSCtjbcXlMZXZfRuK12ywSVZpQ6a1fbl1SToMJaRzlUf3qBe4DusUZSgelztWY/dg
f1/KNv5k9fvQu227d/CDmPk0BwWkL1Z5qkv/lelBtw9Dpig+hfqT5sp1jY5qidieXO9M7GpNUtaL
Qd/FogpO2aidCqfUrlhrPg8Ztd2pczZ1Sd4mSos5SA0hDoYaKuMyTQi8PeeFRoOAPwDDSvtk3bsY
O/UgI9/dDZN2VbIqJ44soYjpBgcV9SwaCWo0x0ZbljGi+xLq8dhkxkFL0TJXE7DxIHFYqLmhvs18
YzuOXrW3NBc5/ui5Sxxg2Z02NmhqIHNsL3f/POZnu5jzco6IcVLyDOu8FFyrWotlfFZs05Aoknx4
cWV0pvHTbWwHT1XljfvCyRIcB86bTR3ZwEC9cMxO2/F7NpPBRLUjmLnO4NWztHma0rrZKmbodc81
TNUUIKP2nnT6964FARXZXH0mIrmkobyt4/84DkktY0prqKJuPDWVQi6JiqDBm6J1Y4uFiam93Rvf
uIE5aZhhZ77/YcYSbI5NCR2qkvSwyBPmwW+yGZZcsH/9PGULNUSb7s7xnc/QE5hfwNqPDMJ+5+/N
KTqBqQe96olnL7nqkCLgET5X88dFcwfGtMm57MO33nOfXAkRw813JEsiUx/j06Tbd1l5XcZgGFDW
3OcBDneMTPu6lJQ0nWs8jIvacb/qASiyDCB5WektgZGU5LWMsuFQHyXgZlwQJmeEl4/rTm8PnUL3
WAXE6xYjkjWEbpzW5j5X8tsjImyjw09BJ14lIZVQ2+8WhlM2HFmmsxAjxjsQUtd1rF5gIzMdGmJs
jWb200dTc26TdhtQ3tYtVspm4HGBhYXs4apae6H+Eo3O2Qt+UEHFR72evQgsOMvIzRke4/usf/JN
bCnKZY0WBshjC6zfQ1ugEi5QZngxa2cHWR4MmW0c6cZz4jFaJy2QuoQSCzQoa2sQcDInLdtKXrHG
frD17LnJ3HStgQZeKQMERaDBCnPFNpqlcDGKTP6JAYt2fSepHFKkQqdJ2RPj75TSK8HSXJJMM2n2
1WAlyRZlEO8SR5Ne2EZ37fcJQ2LWU6r0Fc0VFfCuZma8tQNrOM2EsJSn7jKxbWPtT+rBSAsmqmaF
sxjSz8KkYGWVX0lc3dRe3u/ScXYXpXhGhNy3WUtQaUBjqpkoPjlO8t5R5ONqU2iYTamYpUW4D2I1
T6DFq2Xjf6VaGWx5dX2jZ2iWeoG8bW49+W8VFRaMSxpz1/aEcQDTIIbKIIWmx2Tk1gfzAmSOYmen
a95WXSnytJZl1hGfkls1c37aHrbq3X1XUfGLpq6nX8YB45kByZghuTVM7xZDnXS3VUYTqLEa/jV9
QYRifA4suAqgyE9Dihy5p6zJXIogCoWFhtXUNqwk2AGyZ88tbXccpQxijnDw2ETnXOrXXinNrdS7
aqNG8kqqGINGkq9DQYTkFHBxCALZHHvq7YmLpSFOhic7xweqt490zfj/5xOwOSqyfkSyV1pQVmfd
mmF8tY+1qTa5btbLvsqjU+vQP61qivalOWjHmqMYBhiwwBa5JwuIF88jRtWa559Fax0ntbcSRtI0
AtVN6sAOz1nMEFaMB9nMPaFa1xadkeHbcpKaeW1qLWZwODmKHBZaL8WRfmPWcqKxzLKtpyzFNuYY
ub8kwCIXUCKsvsQ3yynalKT42f51OvARycgpbKY1qbNSmqjoqhP+2ufWZt/6RmtD2UvQ0HDar7Lh
qbb5xZXFR4oEg9kQQGxuaMnYrnq2PIvAHwzfLkXJY1Dc6pRQOKJodPNfWYdJA+URJMLa57ONctyY
FUOoMc+yHHo9a5s0hGUcqJ1k4b7QtUxbi07mW5rFUJ7zjYcMMwwVn1e967Zs7zJCCFU8PoNjOJXK
UVAT4gI9JdYKUtCwwQMQGKKJF2k/MiPky7KCj9IksNBxSZehh0rh0BNeDcCCsrldfok2ZReN8Y2a
nbqu7z6loXJ3+JRINyGZb9GiQV2Jqtp1+bHOOZItH9cUJxJklvIsR+LNiiEntUHg7GRaYXHMydL4
Il7vXRc/api+ury69YgqsKzqZmps/dBEGMsb/x3tHu+WwsbQ/eBDlloNJUNmyozH1np11dNjtvFP
xaFaN6H26tXSRapQ60vGOyQFUnMIhXA/w0TS06HtBSafmQ7rHFJZmLGyrt2KgrEyG8ZkxWV7H5v+
eLCx4iwilj4y75jMBsWwIedxm5bRfaul+qZ2b4TUmBjq45MaAFQ1OlXhoX5sFR0Ru8d3F+QNGCBi
Uu0hnfj2wTls2lfY6E0DwFxFNy6rfRbBXBWVGp6lYDnQ4VdbhJ7GnH1XF1Z4HYD01gqTtgFzlb5B
z1uoV+ARaLr9c9IlirSJr96loF/GlOBVoD20FAUIePMWgchtih/mI0kfVFvTNlujBXnXWLrXoTNC
DovkPovjW+KcZ1o+dBtnKomd9KhfG4o1H9Q4iv9l/q2b/UdLJPI2s/udwdizTfIC1mf6gaPc572Y
SzSXlbFw6jt+UcxRha+oLq10G5pgPOGPJ1q8y3TYQrVv3lSNFx8KdMlLs4KPhBdwLMk0wckLJx+v
Tdj2/VWJNUvWCFkG0Flh9z6OxTVX2JhZMGGfZRHBRM3RgZSbMS4asnVZd2DBKm/0qfyKG7QgbRjf
C93zl2FF6TUsLAh9FYUTDHTddW4vo0z7pNbev2nBju4rMnZNXqmGNts05J+OAx/UkSyN6uaqmp05
BFNO2wCq3XU031hU3zLNg10+38On8qksKg9zLgGXAvcBcMGwyxCILxIkEBSIko2reZAFazWuyopx
2C+Nh7iLYo4D/bkpw35lCOEsA3Pn2njG5OQ9E30BVKampl00Wb+ufRYyWT8xF1rUQ1Htq6F5UE45
bQUGpLUCpjQkMqB3THcOFki15eTBRexiUWpdvL8GnTimcIyxNip7Vl5JsTbrprtSpXuX5uzQfMKv
Whr1Veu1BARGICl5PwJ4raW9UfXxde2PFPkpM+Io/Og7AyapQ1s+7own064c1B1vZZX723DAYF2A
Lqud64yOGHGnEjkxynm/1DaKFquRas2qAFoWY9rybYU1vDgkdTcAOK+Ah/lXQMnOgc1ahWUZOtgS
XqxGFEBhoIf2SpL+ouGbIRcYm+PeGGZ9W3UJZRgbEsdI/1NyXQrSlpUA3kxf3cQ+rvHIMtWqzTNC
WFPwb5Xh/jiWwnvYPg0tSjNJkt7SGVHYNiPjszl9yYHQOxM6a/zj2BygU5Z+VuDjKX62zP00VP/5
GJC8Xj7WCWKKloNLNA9D0hy9GoUPPs01OvNHI4FrQOTzp1Q1PnnTAC3nCZMQMIdU8HKR0n9Zq8De
e0h+DmU8PBoTFr6A6BMrLdgBjvyCG7DtyFvAKZICXnfjVR+nDxAi6Js6OPmRkSOnG6+VSffAkv5r
eIMChVFl6ffTuhPtSlP1GfBYukWWsR+Vf102NIgdahGJQfwFNb2Y4X98znLru56GswRvwCyVNJTw
iCE5X3B0agiCmk0i8Wkl8+yMPsq1HYdYupMGw6Yyd5XV7g2ISV023GvjZJw7tECitLgMRDu4FBaT
d/NbJCY4Y1gRWtFO1LkSLgbsN0FqdoXoqXbDY0svjZrbu5Bte0L/yWjvjhutbb1VA0fZkzMOP7pN
iS9fBoz1BdHi0tjbKuVSDiB5nRolaccR1roBu5LQvgOre09k8tFCVOboF9u+4v8io36JDyrZ2FMD
rpYiZBxna02L6aCZ+PlEARJE4mKjwkDH1mI3KzTLCJ8YYQ9xGz/y/79zPmr8kquAegFlWor+jafj
O2RZZQXfQzPcNcL5LtP22R2be7oQUEhjjVB5p6XvjLus8lkOSGNW79BH1fBc2xK8kR567oIsxYol
P6k/yI7MY1kZH4bfg1nK0YnN3ay8JUWClRqwsLzcq8E+KsK4yBd2OINy1HsZA7dvay9mF/3UAic2
LOuBiA5kbT7u+fo7d5pnQqKpRufFdSXJtePKyZhOkq23y6Q6DwAl8M72NE/WnRshqdNJvwyYqFal
k66t2ebC4PPliG8amu46nLzzgCRtlRvyM82CW8zC4QGG0GGwpouh/FwCCGPinp1sQIFJTnR3O1r6
Gtkc2aoUfrrc3hr9EJyatqw2QVPd4QNb6xa5NmUiDzWL0qCtiHzuQA9kXtUywmMki79DiGuYFtq9
mWv8bnCK0qaKw/SWRZgdrLWxxwIRekcqG8uhyefrYESiu5M/hGV9Y5JIMwB14GtEqx4f7cqlWr6s
qfnZAHMXFe3yZTTC0HPM5BTb1W0A63YhhpKO1UATYyCCBuXUlkQkACXldTvpBtRmtcE1AV4tYVJW
NrsiB/XRUROOcsg77ZCv3XA6R/CrlyTP5Gu9bA+BG++JIkbhjuLIAMC4hl/zHLFYTAf8LqphCtAG
cOCY9AOA+Apo6FUxYAUv0KKVNop3u62upd7uMgKD163BfDdtcYcwr9aI3Cxgbfc3bWB+lPIYmIya
Q9Q7tMN+PDQOhbQgVirv2xnbd4pfsnKf6KBshzygV5IcTRalYcA0YgjEtRMP10RWX0c9QdqdsS+D
NNsYlAfszL4ZBGY4ylP1tqx0st5M0Ga1eG4GeDcVBVMrA7PSqnjp5fZVPpn3vhnfScaUjUt8XlJP
W68k6ZIruXTjZVfQICMXZR3HVCOxwMVYJEQ1mCtklNxzAyY7JbqYOWVeb7N9VICqViRGti2zEoqN
Xj4gAdDSkxzqLz9WX0lDr4IoKqO6S6uu46QZscIUL+juv6LB+u5UsSZubWXqabnVtYF+GdFqRsWq
3Q4/KMnSsMdARvFMuzaLicA+5yl2hp1O3i2mzGqlteIUETAFXhaNTscF0Wrw2p5+0FKvK73kgtHU
S+XJjVVxhdX7DyTrN2nyIc0ZcJDsKereYgkT/P+K58n3VjXoA6xOxqNX1KiRvNewQ9pOp/OkgUlY
ILTrEM4OJytz7/FaUeDO3Ee9VqfOL67/f+rB/yb1QEjhmZdd9Tn8W/BdrN7b9799X9559Z59//Pv
10n6jmbs/a/BB//xpv8MPpD/kFzvaQybhmea9Kf/Enxg/kPXbdux8OULgyiD3+ADZ37GMRwb6zx1
LNv++98aFrnhP/9umv+wDcuykCIzx+O97t///f/++Xo3f/IMmn+5/ze6VzdFlLfNP/8uDH0ONvhr
8IHumQ5LP8/gaxgmH8fzn+93UR7weuP/1CpxCXwyqoMWzbXqEQDEWB4onSBAgUPRE3VVUhVlTB7E
qtPuExchYNEZxHGTt0Qftz+OxDMsc4zWyCOBwlXtTMOVcu/5GoJcSXq1lIe8DmqTico+7PPo2Jnb
cq4MmZB6l33dfgyIGljHsrzMIsK1SPCUo4HKHPW3tD33MJmZd4A5SuoXE1AyfW3nULL6Ly0KobRK
YYLpGn31ZnCIAmbr90aTkOei4TCCVbAcT9tdnhKB0QAhmV9KmrxzgDHYbBApPjGSQjbG8fznBtOf
gCPjZ6vEcsyZMSl4bYbwbGrwkv/Xiy9PXG6i+SWXrctfuWyNeUPfzcpR5tLYyuqfsOmnpeZmGGD0
NDtebpCqZscaJOPOisXaHoXAmaGJw5+ttlhlqPkJnoYmDvGk3ftYY8g+To8wFakkeZ6GGzaCJu6f
QIPMwAnbXrisLI+/N7GhQEbYyFTGxI/n8g45UMiuucBZooSuHp0qH0h7A9TO6lG2iXibz1qTGS8q
evcTHzkRRqhn1raevqTMmREBlG8u7kdipJ1bv49xeYa2SzHTxZQK+RN2B2BvV3tFX0xDQqUbhbYY
pcQw7Qo7O5lcnxd93TkrOQc6BK0wzkM/IipDo89uYyGwiet4p4djstdc1jeiCZBrdgaD4fhj5kZ+
Vl6aQE/NzsDmd50jj3VsdicfeF7cio+gR18dDZh2c7IJz5XGXaNu/dWcpHAua4TpGpW6BcDXe1hG
qyHxxhM6Em9dWw0CT80Kz0LVHJ1kXsPMAZ/RS3PHMjq7kqGHgy+r1dbsA3SoRsKi0qr7cQsVdjvg
0aQtSMVUZLTmHF+emB4uin5oji5TzpOeUlwA3vJ0ec4re/YeaNgMBQyJBLzAjm13L2pta/DTz6M7
mmdj/tZtEz4pTZB3SUPx8tw0v8COsmskRqTW69OjHcT1tpUtyq0kn051z8/q7Yj9wSLeE9qnM7XB
3AEyDr0xxVtr7M52V3PON2Q1H+LYdDaN3fy3x/r6tQ6Tq6gNpmWahNlREx6gVzokIg/aA/U/bER8
OEb5efPy4O8N0U5rDbUqzVaEC5YXlQdD8slxOxKazj0x1OUh0XPIyZMD1E4ESGgpHFX1LQqrR8pc
ASMUVcA56DkgRsoaOFkq075JA4MLeEdwCPzTTRKoKzPxhkNHi33htbWknBVR60esa+zd4SYJ4eRQ
YRFr5WZvUG+zQy9GtSs8GxMnhA7+Sfho/myWDmx8Iyl2ul9iVvhkMq4Oshv6g5hv+vRdWvznXM/E
bCKGFvAFbqpatSjCSHm/POTVmFsMQ6p1bRr1miEBCYAGATsqVbgCEEbhqoAJXlfAL2fbfX1IREw0
lh1/YrVRa5w81eES/j5G3X9sXR4bXAWRL4UHbjAFaXwXDLdh77LWJgNA0ZSTJRkLju+9I4FEIB8w
97x8pSkL3o2IDMo/e7Kjv1q4g0bNiR2by3QVmUO/Gz2nWol5Xs9lrKa6jYxr4MBeVmkolnpbpDQv
4Pg6mmJswOGN9B4z0KHVK3tv++TZienQ6Ll+aGMz25kRJEcr2EV5tU3RlOKNtcl7jNtHcxoZjV13
2Igif7B9dnqkqnaRsdKCgUfeMJmUdD8KKAx2SyBmH9lMDUfTY1FPDzbIT42qwo0VgTQxlbePrCWi
emLEEK8hrMwPYGu5VFw2u9kc2Mw3l62+chemG8HBKOAS4XjCcHk5AC5uz8sW3e67Vu/KjW/g3o5c
kKO2FXG58ub4YZ+MrAXhnkTF+PHMikcsH8Vtf9DqpD9IUsTm6vOAXJKUYKHEp3Acna6uLzfm1Nw6
wHK4EjXmrqNw1rxazTeFeMLNsmCENaNxFYW1huf6kHs0pQcjpBvs2j+RG5MAP78SuCErm5L6++XV
gHKovvgFgk3cak4Wlzu3F9HOwmeBMaPKZ35o1jvwZNDDuAhRV9oknwV0mGpQ+3/57Ze7KtKx4yYU
b0ZqC392A/LjJYataXfZKZebSxqzNdgnWNkffW4g3Iht8yCVma+tUkBOIJjxICDXLWKy/VKdoyOZ
D9DEKlbTOCEREgC7/GoiuVBT3mG6Ghyz2NmoCps2x9ua16feKpJtKtD6dhRj150XExJq0NyPZvcr
gg8ncjhHjHo46PoGS0R0GD1mAboK70HTapsuw5HtxT245AGmrY5mDVEoO3y+oRfIAFbkOoID6OFr
bwmVudyHCuQaJ8chYzERJxGxrzbXghIRRylw1NoROce/N5fHmqm7nS3cWHQY3i435n9tXe5CeykP
WUQebBA4LDIKdGEcZrvL2R/oBqPBZfNy43qWR7vVISNYtqc4iN1FqaOTtgfA15eb1uiarWj8P2MQ
uqSzTdF0kecoDcG3XWulTQiL1N8un3sZb3+/xu/dCQTBNrdBMVouE0Jkbz4hdH9My4pMXqjH6XNj
YYVTtKAOlxtMIHLVZOyRQg/kCbsElfjW+smYf62HUAuPVNhXU14OO5E/aL4N2C+fj8yQln5BAX1a
Xs5N7+KRJQ8FW1CL4+5idex9It9KHAgqNDaiD15TIPnEg68jt+o3jQOcb1mZybErmgQAAF5fMWcX
ZtNc8b5syvn+5Znfp41s13Sduf997vLSywtiX5Z7R72Zqc4e6GNrh+2DRETuufNOibu0Ovze/bNl
zvjQnqG9sgNjfXmMFKqCEWt+Szk3HY9xVWxlToCDyS/ORT4cZJzqJ3B408nqvL0qNXcbkIezjuoc
fSoyA9BKaA3mJDHD825HKtyHSy75ZSsOBDDOqEa5dtm8PPj7mv/pMacZeqS0QYK7nb/1e5PlTr1j
6Uvj5D8f/5f3X564JKNftrqh0paaRjH+cuqVZQbQ5rKJci1HFzmIecKeYTZiQO+GYkP+ZrobTOBd
v5fQ37uXLTVJlOyXpy/3L5fZ37sZLQbaoOOBxi2QOJifEN+45MBtAg6uZt735X4/n0eWdFeK/GNk
fQZJkpcbHIroMdy2o+lVIf8ysbdcbgYSycB5KsYlm/Sr0oDrRyEXSSxgIALTkYrA4yn8ZhcR+ERE
VgMPZAfpf0YszRSvy+bgzZfCVDMKKPH//am/vAoQCwSSAfnxn1fltJKx8E8XNz/wD6im80XrsnW5
6S54gcsmDQm4AJdNVi3QAi6bpGhnB+NCE7hsjuaAzvP3r4jZRF46g0rpW4Z4Vy+cBBpDjOt//vhf
H/n9k37E9OjyFy+PDTMQASfc5eF/eVV4gSpcnvmzefn0P1/k8tLL/ehCZbjc//OJv39Kn1EOwkPK
fUSJwgAx74jLZ//Lt/jztX+f/v3r/4vHiPuMnYqCyYaF0H7yx7FhPRoFcinsVbVuSnPa6f34MOTk
p08RkP7BqK7oJ2EVmmEYCipGPOMxipmTMQMzrBmdkc8QDQOaRjNjNVgK/zBFf0fLXK2nGb1RzRCO
QvByYwZzZAJERwSrY5ihHd2M74DAQZJfN6JEBO3RzJCP9IL7gPtBvDNXGhe78DRDQWylHnCZ9KsO
XggUrGlB+ALIMhBcEEVwoNWEsgMZSeafKdF8oGJrNumMIrGdTTujSSrmp8uhjWvOBcAl8YwwUTPM
pIRq4qPF5vRFOUR64atoh2ht2y9ujFfAmaEoI3QUCSVlHIy3/8femSw3jmRZ9Ff6B5CGeVg2Z4qi
JFJTSBuYpJAwz4MD+Po+DlalIsOyq6v2vQgaCFJBEqP7e/eeaygp2iL6P3hF9QqcyiTBKk5nX2Wc
Ljt64lezdTRtzEMhcSwGXJZQAlrC8KcY31OoLbHEt/QS5BJgIqI5iavcCPdmxYQ0LwAaGiCGoMBo
ZdCyqygON0H3EzYPSQmetdV9KhIxFJkA5SVmU7gy8GUsBX+uLGBkI/dW/nTRJeM5QQNuYJutKWw3
ElZjQq0hAuk9gWKDrid56rN3FclRJzE3ROW9ZTVj3apOVgaa92oEiVNIOA5L9ZLsPGYcJuicwH6d
JErHlFCdQuJ1wFcHNKBB7jDL3g41EJ5M4nhofixrCejxIPWoEtkz1MFTgz/nkOCnx/3UtatSIn5y
WD+KSVl3gP4zSAxQJIFAmiQDcaRfxdypETVgZ1bDiC4nxFwJFCp15TjZDEAzRqu5hA4N0IeExBCF
EkgkIBO5ApGyAasozCrzHJnuvVumN3S4mb1LrXWrBbdktWzBvYrVBPvIo5xBrwEcUiS5SAJAUgAp
KZfIJJS11/yrlrXEKTUSrBRKxBJ9m2Y5SexSxNhqUQFikkAmqau1cPl4EtWEvaC+UqE3qRLj5Emg
U4aKuITwNDQcr5rmF0uztLc9xhytSJu1KUYOzm4yNoPutJjTBDR4iqmBWV01bfuOfpXbNGSUvSif
FZOAcgf0VGoAoYqhUVkSSwXtwjq6ElWFYLVa6BJfZeqArCqIVlKDCd5KSQFd5RCvKsN6txqLwjUo
rBImVsklajn2ibqgWQ+Nc5jqrT6J/kgOJSb/EbUXs0hTLwjY6QncImDL9+vhhga3icluKRLtZBdd
czfmX+qE2nZs7ANXVvB/4LycB+e6koAv4tb3GFhNCljKzwkGGA2FTRqGO6/0aPjGbrPMkG5ukQVj
CZIQsRyamC+xYvCJ7i0JGqsOncSOmRK+WAFbgQFGA75QUjo+SAXJbb9C0JIxzHPXQinjRdb7aJ6Q
fAu/+2SQGy/MAYiDz8WpyEChoR+5KMIyKGmZxKUVVkywtoZLJEheCxAsS98bVk2YghmTuDVHgtda
6j66RLFBgHjOfFoCNS1O2qA7mgv35Yxvg+MWOgDdWshupA9VJ2UA9hZL7BvyyZ84ZpqtzzVqqY5Z
t45a5rjmwCy6xasAPy7oAcl1WFjhygkJmMOL1q5cmHORrR+sEVWSLqK3Ce+oiWCTLm0QQtPU/E2O
8Aa+05OBxg/pPVi7sWdD6099n36VUYOYnKb3DtFYbikcvuUbZQp+E2ZSenvJi4cyYIKhp0mYXgNV
r5N4vUKC9mKJ3AtN4HsZFD4S9SB5gOVLnetGYvqaIj33owZu0LTNtQjadN2WUYFrw1iVcQnoT5vK
dTS8dYF4JdBRmgsf2yC9on6FOKlJ7z2YgYqEB2Z6sh6a8DCSQpnr9jv+/FbCBmnlXnk9+MEKDmHh
CHc1EL8Vliocgf7L1fJdEvbo3TwHcdfE4RdJ4FVTTjea3EAIHpJNGqDpHDyMAxKIqGigETsJSSwN
cImeBCcOEBRLsXZTgIoxZEUhEYtdhXUwYOrpcquiP+11x1QiGQ0PwG8ZmRDX4TWOOa3yOCIBAJAj
ue8KRqj+vWuAPKrQHhuJfYxCrVk1PTGNrz3NkqVfJs6OOhT09WVjw1MOmmjtqwFZAePooohb2i12
fE/iJie4k6Z1nKBQDhJHGUowpQmhEkgKQOLR3dQCnLdt2zcaNMtaYi0DCbhMIF1SbwZsg2mJKRpy
0E4CMSPImFWq7bgLV2uvxZvoYOzW4+m5COOSRp0UQts6LFwGjQuBfJHIxORkRzjJmpEaSYizRSI6
Y/ZIA7OTvvXAmFH/1AvynihDIYoTq8EcuRQ+oRY/NG9lGD/ibX7DNVZdyYCHJUHtyZ7p6g35ckjq
g/DW6LWjGWr5FuFplmt3ODfbVe6RfIc/eD15CECDNtD2o0SThjBKiVZ6bCW0tAu5L1NAOJvwTB0J
Nk0k4rSUsNM6jw3KPMrZLKDYZ8Cs+76kl93KhMwCye2A3lQPPRUxZXMnc/d0iVYdYKxGsFaHQqVY
zS7LoLCOEsfqSzCrJgmtOajWQkJbTeitPl1CCXNl5AfpA74rIYMHPMV3TlQ1h6I334n1ohtHSDBk
t2XUkv0OhgruONhYuwMg62ugZKPW/9DC4YEkBHtJsx81pV+TvoO+g7pkk628ihFsr581y7iyoNVO
UGt1ia9VQ0C2ZQPSVkMVAN/iPS0EGRdVLRCNA8eXvjADIi6NxYgiKkNAEh1uVYnNHcAX9oazjV1k
dIQLfzLnoIpvBp33XCv5mR48EF0zGqVT5I7wIbq6WzJ70yt9hvaqCCAT3diUnYAlS0GQMIhNjTeq
lMhfIeG/A9E5yGzHByZ79zAxk2tBc1ukOFeUfOBq7h1DOQ2ZsrPFrHOVQBkmW2s6jkZ50pABH5S2
X5S5cmhiDM9aTYKi6ugJPPmqPHl9Ta0ZcjESZ0GKGDTjGqwxJfFQUo7z2mGmqPxQHCpwDXMvXKQE
cxSJu6HalN8FEZF2Y7RBhey9cjmqFgaD+Q1gCm+ddoN209NXrlX1yvO4g0daMHCnJeK3SyM6MGLt
SBNeoY/n0hyHO8dQs7WqQKemBo6fPSpNmgFFvTPtmISsbqcjrw7yrDiMTYLYBwkq0CRnpXb5RxGb
P3HyQox3OmUDho6qcaoOt2KANS4ecoaEaARLe22n3b4UakhONhhog0sDF0RPPaFHvg7BBd9Cht7b
JrXdVHhrhkmIdoiVpJ9MyJzV3CRmWDP3GvC79xQoPQe1naI20bZvo1UcmfVeaHW8NSBGL1u0hltn
WNkpXd9WjwCe0rnh3vHe2RlOjJSrMgojd2U1/nVMrA4DrfArao5xrm0y7q8MI/2dlZVnw74nMl17
ILMP/q9oNp6Ln81Ah1lVL01P4bxrdWk+w4cOqzuD2V3C7qaAd9JczM4EK7ck0yCbGyTqW4X5XeB3
WQ4Z9i1V8sBDpEUa4oRFTBpTCqQeBdbCcqDAm8O5k1BxpcAE7wxXjsSNm3DHWxqdyxYSuSWR5L2E
k6cdqxQftRMC9idXIswnWOZCQs1NiTeH4PHaSeA5hrp25ZSEiRMIBjBkkZHisISmSnp4mz6MGcgQ
J8p+GrlDGGrmYCrTYBxpERiYotIp233qYdZuKvK8Vm3SXUWjtyskpL2WuPZEgts1iXCPHWDuKVR3
ZjkI7kjlpbd4TG0+OSUbkHgf4PDCuFXxxzDqStZlhAE3kV6aOOpeO679S4Q2SLAT+6Vu444LnguM
znQ4mbo3e2gfks47mThlhmqixqABq/cJ/mhwqxrj8DaS8M1t2nvuM+DEqkNeV1nBTZgQi8YSg6/B
w6eQdnBcAxmDROU3FIAy19sntSJ/pb4IoOoT9efA2BcNsH2Q7lH0bkkEf18jNbL0JxGLr3rirmQN
FviP/tMcUTZKjL9pl3v2GdM2E9MKlJ4NWXGgb7h/jJn3nEzatiQVAInXo05KQBGYW4b1b76MD8Ck
IL0R9lltcDKTMJCgFbVTpb0CML/NC2tc5dPGSiD3WDKeAH4KPgJjOBYBWce+jyLHedNlpEEpCDcA
VhUsIhl4EMjoA+pk2nWnEodg29VwaM0bWkPByp4jE6bsUcVM2U2AOthlxmpMx1vmLlSCLOUA46Ll
KixjGNS2e5pkMAOzFOyXPW4ANlk5+miXSXEYSXOgb/uFlU++ROEx0Dm0bfORq8TPiubZpiQTQpPh
EJjvMbnLwAgfXwv35+C6J9Bu8gJ3FdNZR6JEa8Gzekyz1ZNN2PJmhfDLPXP24FNImKX4QB5IrMhI
rlCnEAJWZr2APWlktEWeEHLhRe9OjYEBFey6kTEYgwzEiHqiMfIJmY9GMbGpi69QxmeE5GiE2FG1
nGANYgf3vi+/gNrnOy2sO1K2lglpHJ2M5eDmesMY4dkgr6MmtwO91MnVolv8n2jcY5hIcSY+DJyX
FZkfNRP5qiMEhFDhx8BBaVoWhNzLoJBQRoZAtGGGTIqIpxfaFjcj4z4ZMdLJsJGeiGZG4CYVZq5q
o6YvpcTKSBHGajKspJOxJWwKSnokmYgC4zL6Tvqm0nymjkW3iFxTu06oMEQWrLDUEW9G1by4qNOz
yR7okeHqTgUJKtpbqGsvASLnRdtgLs5H7s6tuYxk+ArGRBAyNEoG+6jjfjmUEXdlk0hm5BQT7f4D
1SeQxxVYlLQh3qUn58Uk7yWSwS+1uEpdgmB6EmEQ8dQL4OAdxmhKeQl35LF0NlqromEjUQZROo1J
5E6+A3yyMcJgHWK6AxYgMHDLUJqs1agkkmCbKkWx6azzUCiPnfjyZJyNrT0KGW8jg5YUi2AnYm9s
o88Y8zk7P2W2SJ8IHxdXAEfG5dRpHC1pfu3D0rmxZKQOvhXtOkcM5si4nYrcnUQG8Awyikcjk0dR
yU3I3OYuVGgKQlXn8hBj8AWi3Knvmgz2wW5PpJXGlY/vHBpusa7omWsMR2tPPco56sKnrabJwCBb
Rgch/X3uZJiQTapQLOOFADIz/JaRQ6V7F8kIIkWkq84LyrU2eY9JU3+1WfElNSUWnCUSCbQFMxWf
fdxU0VOIk2ulk3eU4C0zyT8yIoKQuoZIJCf6MElIsmRUUiVDkzLGnT3BXmjBjKPaAAqSAUuDjby5
x5+oPWVw/wYZxOTLSCZNZjP1QbSpkt3A7J58xPKBm+bRKKeTgxd5ma0NuZ+0JPaWoifdC9JItOwr
gG1TwNGihmg8HYKi4GUsJGjGIEGqIMh+g418Zdj7MiZiKiRrKqQAvXDNY2IhMUhxbUZBeEc9Tiws
cqoc8qp0ZBZVIx7sMX6I+uk8DNEpiMZ91OKFbrJNXd9YpF8V/AS/D5ZO9VGGTDaEctdYE4cXcWQR
ZsmcFC05MZ1I1eLEZUBLzpaRBG86uVsTwjzgNWAJ4+orDknIMZkl9DKsyyKGDWheaanHXoZ51RE4
u0IGfMmgJXPqTzp7yyABjGgNNTTv4bk+VDIgTHuhqWCQ7cQBCQ0l7rNNm3HEwEDETYYyuSVrLFLr
14nsMUg7lBC0o0omWdd4r0bXvef5u5CRZcDSrjMyzGgjnSrwyJmdf+l8WXI/vgIyz1KreMh7Y8Jv
S1QwkSHvHsfzlmjnl1xGpk0yPC2uRrTb5Kmlcb2va+c+x+vtmimFgmFvjvmK0KV7izy2mlw2h3w2
fJSbcKBVXJDc5g6ke6HjIMstOXnBk0ACrZP0FrYxoLr0o1TpKtWOckiVboNkhFAnrH2buq8y9Hxe
udK16lmJ7sopekna5jMLbvD5IGUqS2h+rXssdKTxWLF9MukqxTg6ZNRZWtYsA1MWq3Tjpu/1YgmB
mCoSI20S7lqS7vz22SD3Lgx+1EOg7LN2PClERKWOigItOk/R9v8Fff+WoM9ANfevBH03kPvC/1q9
EWr6V1Hf5Q//Keqz/7Bsw5OCOdOwLPRnv4j6zD9U03Y9VbcYzSJ8+1PUZ3qI+lTb42VVVy0V5d4/
RX2m9QcMGRUhnqq7hq4a2n8i6tMcw/mLqM90Pcc0HNvARK9Z3DcN/a+iPtNzywYvu35t0PikWzk/
UB7k7GqNaUsbX9/O9VF6wcVVT2OZeaqsl87P54dWpdjTK7kt6y30B2t82sSrcDlBPkMDX96ka1TD
icBwYtGZm9ZpkVLvdKQ4ok6iYUPDl+IxDaz5QQhXzXaRlGUkUN9kKzaom4qpuoXUaH5u6f4Br2+4
7YIs2FcExXbL7Jz3Oiq5MHtKCxeymXFWg1Td5T1lHG2C7U9TYtSsPcDZhBkwsKupXthV+dgE00Om
Cvp6ItuTsgzxNoKIOSblBq+BtnIC4FqB6Z5ERNXXDzusUkaxSMrigMWadBZ0JpQWzB1NFcr1Y8VE
V2Ymh3n1YRSU2tBn3uGy+1G5yRnE4ImKxXNqwe9ApsFkLIX8iBx56WRas1UipjS25V9XuBKXbeR9
2SRG1dznBxBdrHABppTt0SOays0I8GRcuVYm67nKxlsryU+aEb1apU1YjchOeemsct1PAVScbVVB
59299h6UDsPUqRghgc4GKuzyP2zD5hke5JUphz0DpRNrHmgLkGlN4I2bLCoxfVvEQlQUVxYiP4MY
1Jb+TNeirhkbXB7z1zJgqw5OkC3RlYBt1qYD7aWXEs+wP1b3WlXfuY3z6IXaU+My7w8E2ZKZffS4
ElJVxx9TnXSlXih4hhMTeMJQHoSomWoF1c+qhaqFI+6nTJsragj9eBlTO9/jGPvAQvrhGlgVsq7F
Z78N43yNY/4KyvxVx+19UMBoqNGA7MZfJI5NKoYJSU4L0fnkFtmgZvWl67ZHRXdi0iZJhcGJpMPb
tNU+rZS9lZYPWU+lps1HjYoLcoUgBZxmH+I2qNC1U/WzBTffiR+twP7wUgAbo9Nx4NXhaySoMtA0
RointwbMGphTqYPz1XvHKpeualHf5vkPgRVi4ZURFTuOh8VkFfc4snU2FdY8imkmbkhq7gawAnk8
lWqxK1T3FGgESqdqEy6xV99FYISFcptMJg1t+4r21q0OrnQJsQ7XYKRQ9CZyvklG+gTDDUGF4EPb
+LajY7FtE+jzncVfatmpBmS6qFTiJUFaGLl303aYfzqVaPpIgT7A5HuhlPpPs1XvFCLnWg27YqIx
1HNjFER6ImvnqMAcbeOW5aMlbIrdTU0QBTFzPROtsE7vsavLqWC8J9b91iCvHEUdszXdiK5QWy5B
bDoM9cw7lI+US1PSgdJqlwXJc4Wzm8oy5qzGpJLLXEyPjrXbPogEyJU0F5N3Q+tDx1yU2+kTJgmY
o4wogE2mZMgs2xKv5b3oXXayI73+6lqMFjBqSstdYit4yINTOxiHKVUPYYfrWrlV4U5jj8cAl5bj
Fx/wkkXmnQJ7Ghh29G5mw17ts7Xf1Pe+Hb+zzGRH2DtwvB7FT77vvkQSsDH8+DqqAihYq77bUval
YyJ/T2MF7Cgdjw2EYKjCJl44iw5vNjK6TPIYXDalxICRW6vsAu8m9+qHtlbPDKWTJX04uJmxcdeF
x7RGs4VP62QbEUOYniQ+OFtV2+2FVBOqBY2wfDzjrEi5S3B4xa+94dLSaeyvxm2p9LUJCajKcLBT
9R7dlERzoqdwWvGpWjCTxt0QEOOeRp8+5D+wqOLcGjWWsLx90AqcXeaoJysPfu06hIKFu1ieV/59
H/YfjVGc1bJ/HbANMRYlfgNN5bLFIM8vX+EovAPasqc2ka+dLntTBuxzwlj1uvlYIKZpzIm5QIV7
T8Y2p+rZ5ybg9OOXhl5ICIyPUfw1oGiOh2mj6HRGuoC7SdsSJUbYiBN5gDSYtmgwsmJ6k3pxo1SR
zQ+kQdDljyr/ve468Ro1IZM6Q92lxF/VfretkPF94Dr+0rvwLnatj2k0pWaJaGg9io4eOZBrK+f6
N025K7m+N1GPqSalbxKbwJ3VT8fXYXrj9wgnEihD07n2dVCFgzg4IMuXfTbdRX53GFTCmM2ebiPF
JpU4wF7HZYAkUg3Oqk/BDiaoYeyHJLszM9SErqNwHyytNU3tq6hAn9BqxCfnp7RPP4PYoMfb1HjG
hzfXGFSMtcUdWOQllBkHCW21MRSCcbUw/Jws5k8Cfonfkr0d4wYX8J8N5dVuEJEljberXNg4AQCp
BBzxkvHKjZv7Hz3toGWj4S3Kp3eZhs7c5RwQnFH0CMjbrjJ2kY3gpnHUHzkaMaK/kJMr7rgfKqNY
Ok6/16v6egDDOIYMJ5ATWA4X+VzxSZwRECKms5YheKhi1LdUiGobxnObmEc1HyiztMlWxPauFBrF
Ped5GKinyaPd00tt27i+ARJ9pMSrvwQCRlnQGO8ZltFeADmIYpScP/JQ3Tnj8OkNLeJj55gK47HU
rPt8oMTuDN1L7PitxBFeNRP5Q51NfK3SnImIx/culD0mOa1xw+UwFCd6mWcS5w+uRzsTdACa3GTj
1fadJgNhdN7k5g8eiTdNmbyZgrR0O4qfyokDUY2ZJdvZgfRjnPlWyfVuwPRXONW2yKFcZJNKhcri
uOkLknT9Fib4NAE5SasflsiqBeY4spBUjtzcH/1rhhRwq1Tubhwhhllvgzzd2aV5ZavmVW/zhSld
PnoDpgJh0lvzXiLU//t4sn+Gib7FbkRqsFDePRPeW2ndWnHo7UWCtDwNsbRX6WsrLHVblPHWbYxt
n2BKVNVE3YigSvE1gtOPLEwhYJVo4yHYLTnFmQK+GWb8QEMNM3NdfcLNwSJdPRoJzY24BAqUp+l1
CeAXBxaUW9V4LHpO17B0n5BeWaX7GPV2uDQc/zkhZHlthfWL7qa3o00bIijis535nzlCG/K4GD6B
+sQs9Wy3LqFPQDEiNeJ6I1kK2fBulCVQkkC9KY33idKDKdIHHMZUVl6yG6CUjAU0ZsJ1yhUxM5sH
1wQwmWbqM+GkXL96jgTaiZseORAXVveZ8gJRnRrGxh4bNVdMrC10drtOMJ22s2Vm9PeaC3LKuzM8
9VVY7s+GQNxl04jrpHF14GTxcYQ1rhfFo+8xxe9CcpWoe5OLTfKbEaJnbqEWqcJcKVhuwDoFt3q4
60gQ6NSI8VGC8NFI3uMqeKuS6SbEStfq8Y3mq0dntD30lCoMXI3iWLaqJ0p4ja5RvQuHpzGnmI7Z
9H5yjddcsQ+FZdEBStP7LrWvQdoROz8gs4jAz9NIF0XwbBUDGUNJeLAqg+uurLxSWlFy80HRZXWE
bnXtxYSCRsMPK4b+nLXlnc/Amp+CiXi0aT2KmJtQGNyCLhZIWGiZ7aw0+ZlrWguz4Sqglk+uxPiB
cof5Nvzd2skl7n9CBm0dGJErZoY1wyo28jyvhP8QNQg+3BaeBi2Eo+oF6KFCy0D5dCoMFFxxwwWO
ZtnZVyD9eG3AB1j5hKfZfwvM8MHG575Qcjjz1gimwETLkWhFAAnsI28Im1ekDy8N3wZX/HDC/ufY
tZ/6ZGPMKN4jD/1MqbKtQj8+d4pJWbLLsD30295sqZf4HWjdbDta4lqr/YOtWz4E05ouR0MLz6o3
EaQFUtmbOAY54vzQ4+zgV9VXiG8ZwG76KnQaQJq7awcG9JOenLSu9OD1YYJugQWruThqanLraT0y
rNB+b1MbdDtNywmorA76h/t40akuWWY1Qg8728Pd1LeAcrj9d+BY3Xcj9kPGve6WC+4ABVsnN22R
qCbj/65xqFfTwxHZGRrJwvNPoiSkES5S3hJQiGpwTUBaAkq8OokYdZmBQ3EXaqg44kc6Cg9jEHD7
X/q4POi8Y9dI0BOhIKNRo8Qm+hpGyp1lQVchhNWlCl50dNlC51b46q0OCWQ1Vs2eTi2ToAbLvZtt
er27BrB+r9cixNxc7LoJ267qfZjBeG6M1NrVXXU3Co3cZPfFL+NrJba5vqicYG6PiwT2cNoAtJlE
BmpA3/cR5xRO2Z9jo50SxLb1QEczAUAVSmxZ5T3pNL82RePGa/ReKi1S8xZWwDJptSdcWGvbtbYY
pQYAuzC8nOww+A+xwFVrp3JUi9hf2DE3QPL/LCU6dk0dbjBTdGhhhp2BFW1JxqG78F98obX7jmA0
DW7RGi6famur3GlbNAIuakDsUSJzFn7mPBpm+ESA5bIQzo1EqAS0bjFffNJj2yLYvc71Z8RLn1Ho
/wwm8cNzrPcutJ8Ck/E2Fjrm33dm6XxVSXnyMVmskHiA3iv9JTV7CCUFZgnrA8HgXtOG6zq6HTTu
l4FfbN3Co+/tb0Gp7yqdwcKQQQTt4PLL0LZ4ERTlQ1Nh+Ihti9Q6JrWeWtXLCXt/VnUxJyeekmkI
X8L61kxgBMBpRcOihNdtlJz1ycD4PIafsWtuuuABpzAazPVHJ3WftI+cXQ7PYTbozA/JXGaYF+PW
h0xpa9F6fgpeYhuWHOvDlI0oYqEcB/447WaDx0VYHtyGUSX2bS41G2X5c/67FIczgc5VsLq4feaV
s+Mhh8W0tmy6x9/rhlLvtrEyhOOy70qCdpDGkstDnl+vKSMeyHRYg717+zZECM60rs4bSNx2XCyy
SsDfhECaLtHKwlKV4trAAw4HYyl47UWpri8KeNuMKbcmzX0v5ey49m5FB7VxuhRjRJTsqS9fHAkp
Lm7QHRGOI+lpmX9tLn+XZTXkyUhd8Jw6Ni+VmsuHzYuz0cUKdX9ncNDOThbPMumYzi6O+TkqcSJF
lW0l7RV5KpJpOf+2tFHMCd80P/2yOL/bGV1E7bM75rI4pf3azrEizZ83kJOy9FGatsnzNOiXLTf/
H2QOQACzcK3Mm3TeKtDKCFZuNaoucjPP+2Te1vPSvO5yOMzP5weaThDFunBXmR5S3e48b4rIaalN
fdt95pXzQz0IZp9eOq3mTTF/SWrEbJ9WmpogJfmL0are2wGqW5OGl+1r5g6iVMU0NsQNkklZUgIB
SRAYIeqpAo0wIoZvz0EW2852CkgsCpBR0FjwcmRLTWcvKO1gGPozCe/ywb98h3nRSQ3c6HqIyEq+
87L3Iuh6gIQNhMny4AhlFY3WDDaZBhvQOaWXcdm4w8W1833WuLrjj2hZ2KC/b0GjCm+QRbkKifJG
iCJiHbvhq4I0fP29hfHGIbR3c+5xHFXzVyrU/i6rRb+Zvwt5B7cp4ZsbPL49XsKME13oyubyVnla
f5uq/td1XgdiN5Qi9flIICyTWkIBf0Z+b/p7zs70YdTIo28+fOQb7GriDSbD4jIYd/MRPHQWDrbc
IrMS5DAmDpKS5Jn2v36uXaR7PzQRAuQw9ebPnj9y/v1TfCS0As2dUdj1/nJdkVt/PpLmp9/rCsdc
yyuSpU/O2nfwqNAgvHMChQPx+/D7Plt/OUQvi/ObJsqgO0/WQeTGnlc1bWhtlae2yTeXgz+vAhw/
Qb3/PsPnnzf/ybxufhrIo1DtiWxucS6ETkSEJNVZqDX/3B7ff//7ITg/n/favHT5m/n5ZfG31+en
v627HLZIHSR5Wv4YaLOUjlNzH5Qo2lN9h66XJNoe1/L8O3VPMg50iIKjvomBSroWTeB5jwsbdqrt
3OZTe3IQkPqFe62nMvqFlhgiu9xF31x3B6snOpxa4ynPDkUje+IeqByQgmq9MxTYRZXS7ZQRw+b8
UEjHaq3VNqIVudJJXRyjJVDIlVM4hDHpPn6WHHNIYle8Mr//7xchY5Yb4er3SVpO+9R+ANYfHoR8
8CPBXWB+7uuQ3pfzYqfX9Q4p9FbguQw2nmUHh/kFTGFkSbnQPzOu0Jk8feYHT942vp9+rxtm08f8
8mVxfsmdD/vv9/+L17//52hwCmR5egxoAkvc5vvPf/nvLouO/Dq/rL189C8rvr/g9//yd+u+P31+
FaLoa+7X8HGNxlr/9uL3318+TpeXg9/++wnUxqaM2sfLf/e9cX573y9f9fu/AXxMporOXOr7o2IO
LijfL2GeVlIZQN3ql8VBenP1DPVR50P3+7P9AjUJr7N8mNfNS3NfZn7aDMmmk447tYtouHqyL1NJ
S+H8QDA5K4PEoOQ4BCgN5ttIKB2ofBku/t/PiQK2lxSqGITO1/3ZCjM/ePMBEMjLpwfNaFMY2mnu
zFizKbaVwwaVG9zaapjU1PMoYoqpadhwD+Y3kj4RXw2Xng58LXmLTPpgZyYuQCWVjlDehCE5nvJW
REpxcQVcEJdEbsN2xwSVEoXK9pJetfm5Kh1b89PRq18zegfoQfFv6fKknZcYSWxFiM/JTgmriBDJ
b6C8MTOvpTMzLlEC59Ku6apVc1X+ufTburpWHWahAh1VRQer1cQ/HoS0OV/WxeqwTTJ0w5OJ6YE3
9KYHf6ViLCn3J04P9LZySWPDXJbmdRiDOAYspF3jGOf7pm4Y/YLvKK+GyWNx3sPzcwDqT35RoJuW
+3butkV0RrDfyt383X0byzpZMrumYiwbb5V8mJfmPf3bOkOOH5n7fMTz7f3Sgbsszzu6z6mpta63
nHfnvIu/O3L2fCu6PJ/HlxNDr7ytdnMzLkL7JDv/9OnGjI4I12T8gElUffYRCrp5D5qz4/t7j84r
YUxRm2Ws2ikqW2AKoQ8T3bJX4rDiZsO+9XECk8EhnwcjUs4qSx+tZqyu4PEV4lAWcbsf7Rdfxa3n
KeqvD3+3jgrMTokaREkaNuhRWqXnhzanDNBAcVp/rxsrGAUxrHamKD6efmmFn6J34LvlnhqktRZN
/8PSZAbAvJ+CeRfNix2XEGkW2JAwIeUrf+6decd8752w1pikOkic513w/TB3Rr+fXk5KwszXyZh8
zrth3kF/t6uIT8oJvdbLXUC5a94ppe1tzBLzwHymXXbRfOa5BEIhnARn0YRYoHtZUR8dEhN9JBjL
WCIF5OgcQHW8MBiF0kxIyg+fTsJayG0XSJMkOqg+RZ3J88uiF2D2UkPmz/MmVOV2vGxvuTQ/BW3A
3DGiASbPlijW3TV5OM/zBXI+dwih8KATy9Poci4VdrS3QbJ1pUtr2s7cYWmw95GAcGUIFWRkagpa
NVR1NDww2ulfUmieX8XNw4GUDwqpJOXTfCxVZkmqpnz4fjovzessRaHxwABiPtLw4tX0z/g//l9a
8e9IKzQg7v9KWfHf6dv7219JSZc/+YemwjX/cD3XRB/hosTj3mH9qalw3T9MR0Otp7m6rfGIcCKX
Qg1oSBaaCiBIOOoME5SShxCCrvz8kvqHjrLQY5wEVVM1vP9MU6H9RVHBhNeyXUN+DZBeCDR+xyTF
WqmbjWEqOxjT3kZ3afgZk0e4jyh2ZbDRsjLfoQFQAQSh1x2IUVlOvZ+sftlm/+A3/cpr0v7uaziS
2MS3UV1d/43WNGlNPfZTTxZYiZ1kTHX3AAn53WlIy8XlFFR02jHtKOsuAS7aqgoNdh2v3//xNdgZ
v0Kj5NZAXW6gJjA8xzYtdv2v0CgkJ3Hj9Ya/U2sTOyCpm+tRo6ym+BCdnL0QxY/E9u/syPuRErfC
NK5FZ0hvmDRgZdsYPZBf8B/r/+NrmSbymt++mGN4ALJUeFqa4ahy+/1CsxooLlVkvfg7eob5IlM7
fPZxdasVoXudYSpDW2sOK+jKylU9YUunK6StAMjQHqmajnlZz+UYKbC99TvY/yhgr7Uhra8dh7Rj
371u9HzaEQxFcVw3r8c/H9JSghsoxqxKCD3rHIWrjMsbbqcqAkijjM9+lZUUCfHFGEBGjgEOR5Ko
1U+lcu0r82QF58oKuiXtwu2Ir3ChTDSeAi3/8nyuisRnqRJht27aZkff5kj7soESQUsfS0V7VLPm
Zz94C8IjyyU/Oz+q8XTvFrW/UcYPH7us0cQFvoy1E3D7Fe3WddJilYz9IUj2mktJt6dNa2fGBm3e
jRP/9MaEHFIRkkqT4lGtaLUbVToecl08gIKOkZx09rrxDvCruano+XWK8gk4QSxtAqBuXXFdRDT/
a4TCds9dJhmp75EzSUDQ3g21XRrztZLsa6xU9DloSBdG6H22cofk4XAU0XNm2SOm1S5bTUEPrxZP
TjIh4ReNeeWRF7uKWpcOO/7Maow+8wzi5uDYa2CRX04+3RVecFcZQC9loWDoq1N8z4j9HUlgzdgq
r5dxAWePy8ltQlTWVFKrHXrwo4E1Li0DrLQDTo9w6i1pJEheuwnBL3FtRq3fTf/D2JktN45sV/Rf
/A4bMxIRth84z6IolaTSC6JKVYUxMSRmfL0XWH2vujuuHY7oZnEASVAEkZnn7L12oHZenlK19Z0n
w3LdLU2WfYeqfht2ql+UJGIwrf4iTOLvtLFq19qAXa8cqu+uoW/whxuT9x56k7YpkVMsNOyQ/oBf
qjSGYqlZOuqE5uKl2U/DBrXRSHq4Sk7esmZxSHMIYFDufTXKp9ggIg9mefyQ6N/DDv9R6qzASVFj
knQU9UEn7q7/OcC0d0pAInXtE5MombonZZZt4IMDE8mHczsa0BjD1qLpnBPmpAgyEmOEX1nROZTu
xxgaznJMjGaJKe1XhtBumRqITbJWEwvDdYMZVy63BrE/GysG+JXYpXNm4XZy0j5YYd5yOAWYaudn
1qFoLYfeL6AWDenYAaC3w3xrvqon/Z8vJKWOVZXEgOnnBzTqcGOc4T+bGUvlED24Ye1s7rO4+11d
qFiW32/fLxp6/iz5Qc7OE737Jvdr6Z3RNF98PnC/7/Pm/ZpCGEWt19ndp2f5nVDSD/YrjgV3/Tlz
vl9DYO6t7TF7JRmbwtl9LtfHdlEfPzc0oPouCoV75f7w/QI2d4Qub15v/V6J8SdVS1J88uX9ib/v
/NMijWWDWEz97CGan/Q5X7zfnNxWkJJwf+qf9mTU9WgXjAYuCUh7uFOS33v4uW/ivhz4/T73e8f7
zt9f3rsvEe9Xq/vucgohCxRGq42IZOEk/s/Wsjm8NA5PLTS+9ymyQDQuNtPTZlwqsiKbKBRgnoIr
aTLbvtdJ9wvVSg2o7iOS5GO7/iHbhy4YkxfXNU85Aqe8z7tHr5pebKv91QDaIqKX/GpHy6BsR6Rz
jS08qameFvwu9L3GiX1hhKG4ZNRSaNzebM01105MGHDnJTcw8PABrIeAVvRurJpHMxT+tiN6mcQC
9CiRtUBLYa+iOfDMCXGbG8K+RDm99jx/N3Rxxh4GcjsBGsD5G9S3X/5sOpQuuYsJDLAVbmJ8SrGT
EBWnG09+rsfboisv2hBEB4zAe5tK/rNpFdtAqz9qb1xPsW2uFQYy3GRFyum5eqSoRYslIE+8jKj4
xBa5FzDQnZXujdpsOw1X45StEH/ugyZOOB3oNaB8nxptRo4J4R5LFY9ijV3K5PQ7PUA1/lnx+/1a
tQ9u1BarWLOmTfMj9UL35MZuCSEhT1ZmNLTrtpkHLZJCWpfiPmUXOKttu6lw8ugNxW7CHlCxkd5Z
DF9Gl+II3l+FsxTpHgNcPUTO1ZvCHSi1YGVCmN3E7Q/Vy5/2NH3vdPXF0VR+03Dv7kzN3/kpQx2y
jfKBtQliirBGc90mxdH+xXzPR6oCZoEYmkUXjRkKtO5bPVP8PNUaCATiAh4F46iuzGOEPQ3f3mGo
+YUpUB4d5XsoHcT4TmTkSKQ9i6oDqhe0qzq7itneS9sT5UKJxa7oDrIyjo6qftC+7zdjKNZl9YBb
9C0G5b0yPZLdvKo9EE609vrYenXbbzldxKMhHKivWTVQbtaejBYIbmfLrWXQU8sN97spq58ujh60
GFW1xvQDndnPmlVRHg13OGfCBhlTTJdJQ4wwOZCNTY3gPepESxIPWaVyBGB42LCO3RsQiEbHPKXZ
SGo2MLpJR843M7rNaNzoIfNN2w3LnVlsDJPsYXpFazQsxLw2qXYtmM1Aj/450QpZpAHdiCSgI9H0
7zHmXFLYsnERRo9ZLD/4ie87xyUQz5Nrr3RIUIN/6eVfgoZ2X1SoZxfMbXcTtrMWAwEVAV0+TZnf
VFfu6BsA2C4Fdm0RYejAzKUL0oryaaDl9pBMJJpUHWHkeArkgIIYK+6y08zsFKvwiv2W3950w6p+
G2X31geWWHpiGI702zcYOjD3uFdmfvt0FtRNQ8Han0IFAdc3ZdjgqmbisDZZv3wBETo0iQ4DDJ97
0l93JRlVUn8fKmjmkV9+2HmKvdBD4icJ4FpUMaNYGj/1Pq40v+usFZY270yO7cMAPoERqgI3Nvhr
I6SwhR5QwjeU4iq86lrThVwMGg7VMf0Ki+us296LSjk1+ZLjUDtUgqTEqR+vQxzyhx7FY6DqtWN0
z4XA8VHOkQAqxI5EnMDNC9AJBtHMeAsRISMWWgDTr/HFmzu8ea8E4DlLQfJXYhH600UZ6rxq0+Qk
T1dWfHJJavHCVeh28S4axpPbDCF9aP2UZ/SGpq4FM0rfNTLXApAWIPvyvbSQ3bW28YLolch123r2
pqOYXY9xEEG0wIKZuD/FoH8bh2WqBV+wgx1SG9sKU9ooKZ5CXypQc+MJ9fmPvJevRWlBA4x3/nFs
CSF2pUfIG5lMFy/LiNXLx0FesgoiQZyPrKbmR+73/X7YAHu4DYHfpDSXKwaZXdaZb/etglKqddkO
zXJk+L9Atm+3ps5hA7URSQkUuE2Syvwy5eAuzQFSWSTHi4mErjE1uaZoW5GPhzRhNbkUP1TJr9HE
CutVPiqfCuSojcE3EPovb9cV1XiyCApdR3F+UzZZpmXtna3G9M4Ye3H9orTdeK3CoZaZSxcuzyrQ
y+FsaM+x5/EJ5z3B9Dat3TqQnFU9/nydnq59NE/QdbtVOYsh9PhX2Ez5A7ArLkgDXthd962PFL3w
1M/44seSxOQhOLceBFDi9dKJf4vC41M38uyXYAP8WR2hDe9aaWGEIcPDsPARN4PYS7241jGk0Ty3
z8BMVhXWm4uQabzWrfKXprkPqWeRONiED71pWQx6jXUx8D16QZadv+s4VXlKsdcLd28WXXtAyXK2
e6MmEFh/dDJT33uylqdylKtIaDjxQg+6wPwlllImmzCL8ADTOgM3ZoxrUZEVXDrdflQeABlqRhpY
+9aufIQfJVmOdZ9fsOr3eZBeagqFO2OsvsdFeLBsMnXB9qUH8LG3ABHChRwHm3oxxUSZ/opc9tFP
aRZ0vI3kyErRWl96Jz0bcMGYNKKpzznvO7W+M8xqVTTeV+HwrQBnLFn7jd3FBEgD1mXHuDQeIpE/
kAkY7MlGV0vbyYMVVnmHsR+ytzHipKyL6oh+YZ83or9k84Vv9j97UdsbqXOgu9MLRkgMsbukp5Pu
NsxcbA/Zqh4EzUVY8Xc/BLNJ/lx68hSYX3oG+8CcfohiuDr+dzde3Rlov8FoMzYNzeBoLLv5at0a
k7G8P2SFrWCQYkVHYbWc62D3awk4MJpY/7x9v9OGWTh3FNgyuj/OQv6P7f/lnTXN9NTCcJaDuVw2
c2HRnSu292vxXEz7X2/eNyGd5o+NP597f9rnzb+9lLCBnwwZEvb7K99fgPO3o80UwrkorM3l4fu1
z4v/9T4Bf5NJ4794XsWJP3aLFFgOoNjPl/LMpIIOMz/jfiErWf++9vu1Pt8qNv1/bGlHR6g29h4/
ZAPN6Pf2f3o8tOdM0PvrpfcK6+fr31+vbUmCFyAtmCo1+rKY3zOtkGes71ezrt5D/fuSTTqzgiB5
AKmVMfG0SJN0CFjAEvqAo96nL4MrwGSJt0/CusFnjMgx90SwqtqsWaehvEYJoQ0YOhZq4qjGxLuI
XFmslF2Q793O3sFG1lgRguwsJAJjLYJgfb/ZhUZ2jjXwfFrkDJu+7CE91tZLojv2Fi0PzAUHj7+d
YYBeEaMF6FVB3BXCOnkZ1kpdPXkjKX52sms7lZ2SKEYPGqHq1S3GMOh1y4kq/F4o/SHxfJRQkzOq
08juzXmS0YbWmtdMxWnsDl9YiE+nLtem0/2aoFU5Jxkz0s4PGPNFbpEMzeRhj+H0j81CrBxwmEc4
RAYS4BzgU8meTM7XGFviOSHqfTGNrAnqVCf11wpWopmMtd6QE4FV7NBlQXhCGBKeDGoXsEKcPYgR
zCMkAq/IvtW0s8lK5RASDH00Af0zsPE34gVZzjO8TMVw4mxKUzWUzxW0Zs7LbKFCDZmo1kMfoqey
rrHAYEAtJcv0jArDEL94pirPkyAjJgkQkvh2/hH5hK8Ebbmo/braicg+oiN2jlrX7JAV5ocpo99e
+IncukP8LajgLzZJ/KZ8N96GotAhUAv9dL92v8C/rJ98B1yLmYFjSwiPpvajWXwF3ZQS0n3fqhx9
wEIt/R0DIumxkrl7dCyDeE3hrUbD+/BZzp88R80JJaiu51vtfKSwvqBOabsdI9U/7os8Sivg6equ
v5U5s95kkvbpfmDdrwm03HAMkBm3hjkycWxObd+CSZeTdfL7xtqmSfI6+baJQHg5pI5x8uaH7o9j
3bFOotmpKGPSh62Xmm2/DkFe7J2SFeVYNEcNFCqgV3LFBn4kJ1OX+G3na1kokJ5aRIz7siS94+Q1
MeTH1tGqleVo+TrLqldybA/KJYbHrPoRRU+XnlwzS0+W13zFHerbg4F0hXtDDQSda9Fm1AqRnLx/
bnnf/H7hiWPits9UYOkHj9D0rU76sPAZieP5y4ok3GUx/w2b+aC/XxhtXCwBg5WMrSULQeyvU9T/
caHFIcaI++3fV4m+GedV+wyfnl7uD7TzU4qkxVT8pw3vV++vdn/8ftPT42hhpZbx+20+H/h81/t9
nzf9prJWdsuU9/O+zzctrRoxEIiCRDQFEWZx+qddL0OXJYDtb/60f5/v+Ll71X3Ps47KWUAvAK8g
H77n4PLBNW4/t/t8289d+dve3jf5227cN75vB9Llg8jos6KHvg1tumnDLBGC8/CUtt5J9FGLp69p
VraM82tBwXlnldZbkdnaJVEmbkMqP2tm6ehIReScIQFsesjVl6DwjxbgFF1p5XICPr8gZ7Rd5U5m
HIrMNE8UH0FCEeTNrB4aw/QQJq/4LbYZNYu1qdIPk3nuWri+z0mKlS4iX0x6/DrJ0W4RsFhARhDP
vCPaiovMW4ipBvTWDxO+QJMIuAZqqmsaW7tFPpuPOsT37C1iXbOlusFy1BqgPAnP3LMTZMjVTAcd
PxEbzbiG0xiepyB/l/ooXrvoW9lEm1INBoHUC6k6tdNU95iTJbpomrhdjiyelpPo1DrN06+RxrA8
9cRW2xWFpL61PkhP+aBnaO/nSge5h1DtmiG5NHb3FbT5VTq6uyHTAc94fUyMV9ZpzjEbs/XEd7Tm
fE54eWFQUhVEaVYCZngb+U+Bo5vLIhk5E0lBA2Agx55sL+b9YMNd2Du4PVEBAkkofcDmer/P+Qne
zCJ1qKBHJKSHKt36euGsyr5+wIMil3nR9FSDh6Vhw/uZWiBjZq1/76v6vdEdY0NK4opwRAtc49uU
OOGTBExMQqC74SA59z0N1sJOcOuY8cZTwwPGuUs3UtDhp2wfMHcOdsoSjDjMxlWPut+ssdWW6xZX
LoiIoD8607To4wci3OptogeHwrfd04ByflUUZkQBugUu8J4Erjj13Vg+Qw07NJQv9zh37EWbB/WS
4pezodOaLA2sDQ/4eEHAS6DOdj1tIHw5NyMJ4T41aLIK99xrvXEOdFCdIFIOJMsNK1JCxBGd808g
/+OWC2vNPBsPGdrLNbUzHME+xstAmuA6A6A6RGZpeyYkRO5E2jplSbzWJbCvxIPvHc3OKGpk2mM5
RpdW9O3ezSVVDkw5xG6X5q4Yk192JNIH3S78heCIotJGPHbcb7MxbDc+3sINQT0OVKn+O6u+RTIA
vE6FY+7JyNmnhtv8bsv9x7/IVfkoylFBb2h+x6z88+Z/PxeS//5zfs7nnXMyy+etc/yhirr41fyf
W21/FnO6TP33jf7yyrz7H3s3h9L85cb63q59bH+q8fazZjr3jzyYecv/74N/xNw8jyUxN99+cLpa
xXWj4o/mL1k3ljt3KP/jz+/wl4Cc33765TdVZHH+7V889Y/ur+f8u+2gI7KFi6vedB36ev3Puvmv
f6Nu+O+Wabi2TkvPJSTH+lP3Fx++YA0La1u3TJ72l5gcNmXqQYOSZqBPh/IfO/lHm/X/ismxqI79
vbFo0Ouk2em4ppid+n/reHpEQEmV1ckunme57oDnVYzBVk+6NZnd7SNJGdFjmPSHXBrZlokiWRSc
dm+E8+DuBMJObb/ELJ+7N+KRAR/RSdzEwIBPoFFY5062cyWkUIRld3VbAsUh+D4ROy4WWdzLU92W
5aulsFOnoFL06T1owZ7kfl9dzCYvj+kEtCVMmHs3seE9Vv7kLyHayCcvbVdp6IacdgPrJkxt3DSm
AQeziP0j0Yztxqjo3ZhRBfWIZDNCruvho/G1MxZ5jT13s6ONx5aTEWNeZ4z9m64ocdTx8DUW5UKr
Goewr6zZ0iQqXscRAkYVed0eMNNhkGH7ZaBIA8Z/LM9tMzVfakkuVlE2nEdFSVKZbkRf8jCD4QQZ
Uk6444biMk6PIxrcfSeqb74HcDEhSdqohgy7uiMIZZuirYLrxkSuLBrjYlkx+XbRsPbcCMSy7E6+
PHUiHY91YBKC0OYveoM3uHStfeJPz1i1rLXmdMzGXPun1tP/LHg7vZ7qucPozZnZPUXKVR6V0S6f
+huxrHQITHgi5gyJlgQg0zDTsA5tteKU1K3/oh8TTtIOFLx2eAt62W/kgPR9xEu1HFVb7Pxt2oeo
b4mowZWb74ahM6720N1y1RkX2QJQdGVG9gQfwXRPmiD6uEyrNfHz+RIrsNyNjTAPNS5XKnUqeQla
sbLjKb9qAu8QPR20CPYPfkcVplRp43l0SWwDp7gKCuu5pmqn1l69HkRUPwhTktjhBOXeJyKEirk5
bEuzGTYOX86GJD/So8GfwrNQ+2wmvIdJSoi2xDIKTrHFPAOfTiud6Gj02q+Cca/U9HE3hpX1qGuH
sAuoV4NymXn25R4qUQOBET5mo7sUccwWmCo+edBguM20IPG3jQuOIel862qVOGx9iO3LwMrelaWn
p3K+8KbmGKRzSTNvy6OOsPaYsmj0awvGNGpDz79NmWeeRTyYZ8tyJIV+ooljO3li3NzEHFkHEYwA
/pLxIBAjXmNi8lwa8I+DRSCcEeXcZJW4VBKUFruRrX2d7JkQcg8FFJCECZiyldQ8Dwc7aGBbtkzl
Y8J2iNxYNcX4ko+mRp4SMQFePFXbBIwLmSPtIiF+bmtK3GzW6HYUDOEjlUzNnvshxxOsou9W0GR7
VVFicUjGyUVC3KOuxFKQIjR59LPG6dbHzbGqSo/6t8yX0pg//mjiqLSwYA1ahe/AFg1Wfw7Wkt4Q
gZEugQwGIDI4xeIIf/QVuo+6QnF7gtN7iAPLOtMFe4m0oDhmPe6GGh9i54bFmyyMradIk2QB7Zz5
7bw6TRhz5jLAYGXTI+6NcY86h4MbgEZOQ272GuMJz8FOkmvibluM5qsEEtGi1Tta0mMmEIuk/NBs
ThMK/OKqzwbzAgq8OidWtE1U/g7/laKcKBJEZct6+EK3hLSKuAWukxiLUSmxB5Kx1nQLAZqgEwV3
/SUf8vLBs3EbG4W+rPuhO+iT/4ZJl4kZtX+WsfKrEQSrYsYdV0Irvsa4cUfd27SVVZ5DCYjc9Yfh
VtJRX2ZeGZ28kQj0SkQNrAMDkiwI7aWt0aJsPGU+2ilmtarJH0TvPU5Tqi1VgSdLUHO/VH6wkKLy
vtOnX1eFg8A9eQn7kJgVSQByvmL+lezHGn1wa6TxvvM8sLbSA5Kp4ngbR4ARY5Ns5aTUvoMH6Z+S
wHwoMmdjRxZxHqiolkmm6H7hRyVf03rMWUPpLLsfjZ+6F5kPJUf/OtJj/VL7DqlXAltlOMAjINUY
aBdmpBX29eCgyDCzK+9bGAf+CyHZwcVWBvQWUM9DGfS7NiG3uk/IGXSlZm5G3fEJUk020tOH6xSJ
4j1xevvBs7Qvo24dpXLbL4W3rs0A6JsBhhJZRLcByPcriX1QarpJf7IuopOTk4OoIejdSRCizNPT
tyw2nsKYCHmBOZH4hPRZjR8lQbZtZIoviaa90Xw7lqWXrCZ8wYQj9VgDohaPjsOfFiYkI+1UqQuE
RHSlHTf68X3S8/fRZctOymjTKirMoYNrMQypkBUzPdrniF81ga8efW1v2dYPkhH8lyqsHPAq4TUW
WQncQURPyZjiLBnj26Cn1TZX/J8n2llGQBwGakRG6XdHu8ZZGFf5WxABV+vRFB9KyMpLUDASXxqh
wl1QouVXCQ7syNzVVKefKb9Zy7yWw9Y1Cv9BWN1Oh97HqgCjq9M5FGSqktQwap9bMbmAUnFt7sNc
B6kQ2eC8gCdfes2HQFa476QArozONb/0BtD8ODGuU0zQnLJd52ZzDIV9v3ELozsgbg9AgpjOlpEa
ulWmEalUmb/Mcfwm29QAtneELOi/jCAgmBh9A/kAB2Ss/TU2vi8huXFzmGVbn6ZKW5ep+BbZI5hH
rX8r64NmgN0CxFMsQWelZ9M2jr8HEm9M9hEsaOQknrG2K6XvVD2HYbWNyRygMVapgt0Q2bW8+tlc
MjS/mZXuPKY9bb9Mr6yTiRR+Q8nNA6pdIWeoc6Kcm1ZfoL0tnvGnTmtfMKy3prIWshjVLrPq4qhM
K9kXMjTmDICDHmRix88dN33/4Wa3DNjdsQImvG2M2bwO8OSWZvSFmo7lOZEtXa8IIXRQh3vWQ9ja
+q1pLjOe/mgb8YEogWJfpmD7Wnzt3UBzlVomDd26rB+hrB5h4QSnIrBYsaQy3aIVdyldRge3mlc/
JS5PWl8/q6liVqCRw9D2j5XkyC7DeriFevvU1JrzrLBNZw0Oldyo9I1owq3mFc1JJu9AtfO9aMYf
ClDAOvcDuOHQsyMios7DFLdYwlXJ/qQh1i0d5mInMHXyPS86KsLv1C7FxqTuB5lTLOFN65c449gv
SpXvonHQN3zT1lqEXwUpAJwai7ZeW40W7vspMVjS+6uuECg43JbJY9KTvlcZu6DHolkruDO2IGJL
dWZ0cp3iZ6tIYCiojLnRLEuybcTzvVBXS9Ne+yJSR7t6ajyteEq292lESueJItctAWm90asqXfVp
m79h4wRVEw7adDWc9MMjCnxvm/UKLbB3FswLV2VYqm000bn1/K+5c9Miu3+wA/ubQ8rGVpLyISrS
xVA0PhomGQtN4x0F0qiKxc8JqUxjZ/kxA0FiwbU4YTgFZRdODArQvpc+MXiLJJfpsTHKVRsHaP8M
4swblTRXyVRrsPtwTQ3mypxVniR/xSUdwGlh027fRVZKX1yLxkVnhcYm89wXaVJm19JJ38kCsqJJ
JhaiNL05pripafgQkZsV4Q6R4Re7buOtZQbPnqbiXVMhNXGS/iFi7gbndNrnZRssp4bffMMeuab2
nLQHMxDqzatKXmFVdkgjSztfW2H/6JtxtU/xXaC+2Onw3Ve+MeoHZ2aaMMOuEmzJTGRgLagSKILb
DTdply+R7eOAccq96CRjZzndUsKoqBKO54L4kSEchmsRomSyYmNfD7a11+ifI2+Fmq0xCVd9Ua87
yuws2fMfec6QG2h0sNN8pDU7AlOOGs++NKJrGe2ANrPqkguhWag5Io10QtIb8PszotRp9ypVYu/v
kyH2F37pINZwGp7quEWlGsw28xBjej/51F6psrczj1mZ5ZM3BOEyNmKsCFH2mEogDTxO8h6YMBeP
3VJLTXJanEmtDUiRi9wmWvo+Keu9fqCDgdQkcE1aBU2CIrKX70lBCirI7+yEAbrad7merzwtTk8O
5JucNdHa98aSil01rolntXbtANDU7Ui0qoDMxEPmPClLVCu3GKnpMVqunTFYm8TG9DfLH40LpUQE
pDwYdyJit2h5yBJdSKCtB9+Rt9CnlohW7xC5egPEF0nP2JVQn5hsQyMFhxBjXWFW6e81yLAzXhst
p7KWIpbFbpAclZVmx9vIMmm3iDM8on7JK8Nc1ru1GEW+LqCOmcywHNYBwM100riGX54AoV37jKlE
UX/YiKn3tlXSSC6JXklSMu5z24WIWFvTqp8UCHVfAI7KSDWtNHnIfHAxuEJIxWnMS1EaJK0VVYQ9
WTM5BCI6tlmYvCWpCGExCcSg82mAr452yUuCAfShnkwHKiV8xQZg7hSFKN2Kvt+5yENWphlefPJ7
no0yf/MVM+Ci83chE8aVOXCuD8YhOtrD8CR1t9sWjS62WWAB15pjmwcWLCREezvZkrMCZmsZpwo0
vId2tfVh1XhPpUtot1lOnEXTlsaNAnLbubBWPU3rtlkyvgLiNy5Bg6cvq4MeahmHpaK1YfQWIqQ0
PZdj+QoF1eXwA04hkJUdy3z8CuaZdDRw68ekCFxUWUNC2SDgC43TtxZt/aKjpbNKW6y7nXDPs47o
4ADc4hsvvA2d+PBgDykCXrvaG5XzwxCqg2+XB8sipNGUx5kG+CnoGVdxEI8dktGwXt0X3LEY8Vg2
8mkcARShuP1VMH+hNhsleNG6j5ES+AoN3cKpbHFqWHwuo9rmw8lK7Fpk4Ce956cWo0xe9KMWblTl
Yb5MEROlKXyGIkJ4PJokmURK7OoaMb1t+NEq9nRvl5YmEzvDPad4S85Yrg+ux2zFjgN9Y9BZwOPj
fMSAiwO9KtboWWBdBI3auVvfqEMw3Qz3DeftTWBX31xn/KinfcO6czfVg38uOyCoBeF45yogXg4F
+U4NCcof5BCAPAaX73Ak47isWZY3nIRLpMw5ZePzEHTvrFzZYI5unETzKrzO3Zem01xVcc0pSDKK
Nw8B49HWppSzqkr+LhStti1Z5lPmn6Yexmjj8lt0nCbb6Co1Vno4+BTjpp8iIcN3qIaEqTiLsGQU
BCpqxrMbutYJcAYRPF5ZLZFKoJszcoBjam85ZvOQZYTvIn+Lti5qRZ/27V6hppjF6mbvZfuYwm+1
9HJUlIYHlAQUdb1GJeuSuCHjrQySmLwhVFppLWlFOrlx0ZtyoxHn0sgoeCGEY9vqZQqPxW9XhsVs
p8iR9/p0V325xU2UXlgRNNvWz+AqZNDXMPJBPRyFWkKtJGVkHgIHZeon+ApfgMQMJwiqQzemu2lU
1xEC6lFmBBAkQQ0yF3SZhRqbTueZdcc2aXJxbQb9Rs7rXM95SQcmXbor3H0LroI5EcF5uAmzlZ+k
1WsRLEoDbAbDJaTrwGnXRd1zfgGJvfNYZso86vfaJB4NWRtXGJMdbuRW74srlgXMXo2/LibprDSG
gz2miKVqoZhMuYatfOyJ8HKHTVpSpPJsSHBGH+9H49yyHD7Haf+WNVr9UomJgkH+vdG0+MnO4rcA
ju4REfH7fcRK6EwGde6RclSRDjZpXzoKMUS4qqco5fxiKeucmpO+iNqGpFesx3tOK0zZHy2gvC+R
ZUUrONO9RWpmoUbIRKHcgqo0H3rdJuWvDsIt8Mq82RB0gHCjqHdiTg+YKM6zENF3vsZBzVh9MedP
O6A/Z9Vsx3t0Ns3WQrpBL4bgAuZ7YW+Muz5oHDpLTOfwm1BrMsJf7uSN1yxzd7oFOWtgCmiON0nB
/muiwTBrEmpHcIo3YshmYFpxdPLkV2Ir/ezQtXFkRM+KEu8+MXIkdINJEaPWo4u7tn1ELdVMq4S1
XAfVVkYYI+p4So/xYNFSS32wkEPlnfOiwBcD4abwe/ZfpYh4pNoRzZ5vu4iUgyRNClqpIIOQJpjb
EmcDOrxhxHRh29/bDgGgTcBkX78ZSChsg6rmgjP5gy2HCLdCwBQfXLsoNP+sFz/QPW6HoULbXDeg
4XWfXtbsq6A+s2Syh6qO0e1aS+OmTynk/5bVDDOb/lq9o/ksNr2lqhUgj4NNSOtJSs25RVFEApv+
GnWN9R5qb0GgtcfYcg6+4QZ7LO/hMRHZgQ/TP7i1vaeQq/C3CLRxMed5RnEyXOnvHmFAPUKqJD0g
9rDaGN0+yXqquZZIn/K22voTBsjaKYd1F3DMFnOx1urrmxMripmCxlQyBzVPwGCWhU0cn6fnL3X6
OLhQmRLH/TCtqD90mpc/EClFNbJ/jsPUe7B7AgI85wQtb2kaPVkV9UASmIto2EOrsCATDqgsbNK1
FCKg3thSxco93iTJWvJsNIAtPXBELQy1Xawxt86JW9jkaQCgrOuhuDd1uHHKDtzyXLHophaXT+9J
+KoFjatsbNZdqMlNpVSK57sAbcpPfSJxiyIQSG5tvBUWq/HMtS/t0HYvOI8nMorVpbfFR+cU/lOa
GP5TaVMhGKhNCPvau1BdDAOEISXnZFNLd6+1erjURFA9RQ6oOyZ35z5MX+uMZS+ny3gpqTM8Uh9Z
Fjgv1v00yP3AXI+yfrgoitHa5Wm/0mgQHGCY00K2JDpL7BMk9H41qZqTS4G/IGviV9cjtzdVL5Xz
0XUAxalwkGap67/clFAuYy5/iJCZM7lMe89NMUCW1cV1eya2dZ49JkPx5E6Nt2X2Neyz0b4w1Qn3
oZ6SHxahi4+6oj4FmaYtM9JklkFlunvEuCQ7tcaBBBlFLRj4etAlNHIhpQkvZ37EWJGY9CLqvP7e
lbELcIPk5G40riSIyI3Q8m9CMxfRlIbbeM4mDWhNKI1T8h2K0gz4UTMC9VKiqfag5ZdV6PXbJPQu
3mzl7tRyaHVwZGRfsc0NOS+qA384GPPF/7B3HsuRI9m2/ZVnd45rEO4QgzcJLRgMJjU5gWUmM6E1
HOrr3wKyulidXdb97vxOYIFQjAARDvdz9l5b/xgiSoNZMh7M2cHZRvJBp4Sya33/XauwhIqCYVIR
YsfkHl9pTcVV40laHusnFzTMmLn6uq76GMkJjO3OtXa9qOGcNoRRubP9AotvcZAgQ+yWy5cDT2aF
ExlzXewx87fVldCS9ggecof3YaRsFG0XDZ4KyLkYaFm7HDZqtzXtzzq8Y1mxqSup7a1M3OqBJ3d6
bN82tIz3/VR9waDEghf39krLgmK7fM6ksye+r2SNnUJe1y2Ov1c8Qfu/xCJA8lchNercgdwujcG1
MME3AUnbBDqmsO+fsrp4nPp9NibHz3TjgOl6Ujj6cawoDvZ90mwzOu1l6+/Itnkp6vSjLAria5rg
ZgkyJ95PkTWW/nQKNYHcpItLodmhToPpMGxRDuMw3vdD9X2QXKxpHJFJehPX3tvkv/4CtkyOOBTC
R4XsNCdn3gQJNoogHM3NEtWqay4KoGxQmyWKd9lQ8m1xN038VjzUXmLOfPZVd7MkIY+D2W+LsP/W
hl69C8zkwWEeBKkMvO44zn0JURyFDgctz8gdCzpWhJgad32e3OdjTWxJlMtNMzOhlU1IYljssHTX
pynLbiCgISoi65dg9FOOCJlF1mowiSiKIBnstNz7BgPxA8T/vi2dxylOfwBv2OkFRIJqopHBVRLu
o3cc0c2dDAvXuBnqz77udCdTEEQ1duO7DClSlt6GWWC6bwZQ/4NLLFfZryZ8YxRuMu006kBL/ABL
R4Ut8FTlT7oF/Vfp+ox2wzBFkj1nLpfAQl4W9ow9M6NE45+LXoVrIy7hQGcJJ08QPHeiM5+KqUWp
ljgHySCAXtRRu6As/N1Ujk+Ys6zN0iOZmqI+w/zmb93eGNGo32quSt7coiXghNmHdBrtVBrykRAY
c6drjnUiDe/Z7Ad7q0ct8nhXEnACtgNBG2O2CsTriE+B1SMOc6z3VkKVm4oVCa8l7RPWMra7FiGI
wiabAx/lkG1VEVgrtJTjbBnv5w0Kp3rHUvP+13k5O7hG6owY8+wnEXWXenQeM+9Dts91FN6j3PBX
gH++Op7RU7nw1CrP7SsegJkHlPwc9HEjPILabQ3voAbOHc+Se6QsjFahaVGHJz5Kq0JYhzJ3zBM4
9GuIxIGCI/9jqHLOfDFeW1HBpGihqAtqiDtbsW7/zjTFQ93uNY2B4QY9WyruqTiSiQQwRBPeV9cs
3/Wo48ebn7uECbD9MDR3UzC8Cw/GJ8o/Fjh996rl5QsM7PA2M2yMhP6NjuJwBXuMRbX5VOvNg3CA
QRMT44/dfekiQjLJt+OSQAQjmGSlNrqBQr3KCOSoQ+Sn7lPIU08OxI3eipODnNnvg1/2h56k1Gy4
DarKOtLdwPASmhxiO5/NXYqOkGLGO1Ehq0Ct5VS0aTITshc1KzQmLcvBCqH2So7FFzcZDMIW7CDb
SBMNGwtWfZWR7TgFAbW7MKH6HtwnJqhUNWfEI45BOLkyJy7hY4SdwBiZvkBzRNCxIo1s2oRWR+t4
zo6npKGfHJkT6mNn20YNH/GMG8kPmMI2bl1TMgAFv/bDAD+ulR3rSRxCMnYQPCYb9B/9wcJOpMJA
HIwZNbAkaeuxOKmqHKiimdrB0ax1gHGQ3Pf8gP4Q6GNVsUyyvI8s1JqtuZATMrNnkU/pi/rAWrNj
FpWed4ls55UJcbAZ/OrqzugTAAcQJQZpHII60PfRDKpI/fGNzgRLjJhYLDkG/DZ8negK+v/bpkB4
2mU9RteyynYTmswOCt7AfJIantL3gVUQihyS8l4xrR4cAQhvGF4yw+t2ljs+l/PL/KDhglfx32m0
L8wQQNyn/lVn/Fkud8umnMd2sMr5NpbuXaWH58EM+X5+0awWUTh8xYdKAq4MfIsJcREam47Udca6
irWKybqQXGwYp+38aSuf4x4GJD9ZeXZFtUDQh8+kr1DBra7zFl6ANF1dy3ZK9nbCDz0pxq9uT4xs
RB+tzWsWzfNVev7ky60+/dpFGHidBhMVETqvNDDhtOTZ8/AFjMja5sACjax2IxPfkukM5VkXak3e
7FMghCXRhHHm3HO96rd1W917RMPtWJROJ6krmgAGvp0JKLAH7nDdxd2L6WTkbNrY+MZ+Wmsp098M
1AArZOsbXENmeHg3GJ5JItMIffHgtPouOQQGAFoHAkbde2thGtZeGf2zxP26ZThHWekn1OO9pIY2
KzLMcpXYkv4TE36Kr5n4Yy5dKazsUOu8U2qYPyshjwIMPRRn9Mkz3IYCljpqzVdL1x5FNFzD+UyB
jX8OAvtQGeKeHFEC5hoHb0Wb4DhhDACKOkLsSYc99qlBt2lO4msUVvU8dii77Li+TdrhbFEROgs9
3I5WLe6tGjh5XIKSz+zhhv9kixCgfwy6/srM9gurNXfjou3Fag02XkT5T2kwQLBW3mBYk2tnSl9c
fkmVKsFNd+MF/vChfUl0ZR6nhljOvLf4zwVdvhX6j6avmD0VUbNmpPP3UUcxr/f9h5ol4Cpxm/pK
RbT2MYk0jXvwzRyQfloOp14Ne/S3jIJzYc5yILgmj1WsqXUehl8YJ3zKipQxJJ1tgDxGaTAyGkFz
VHXvI+2GINQ67oribYZYE8inZmv72qr8vUya9BAYkbOmYgdxW9N2KpP6UXebXR40lAsy9y0i7eKo
G0xinPHa0RI515FLNQHFjYr6axsgAmBikhIK58f5N51/8cp2wcJIQzUb9BvWqu+q99w23zWgw1Yr
z2Blid+Lv+UGEpZiRBJruVp/HKAEohghRTlnZb3OU2w+HYF9/ZEVj8FVErYzyWMC7grB5fR2vWTQ
uBg43YaZ87PXi/FgqA+dIMnGMP2jRQYyLqh17hnyLo45eK2T1HsjgwILQuLRoWF7aEZ1AJhrnHr5
wy98IA7kWEvWkuvaTtu1V/yscfK/emjEyyY7mk2YvHt7QIoBvvo6PfQiF0TryR8eWSTbuIEri5mT
6r1/xo8brexpwPYXlUdgxcWWLxDsdJsCmZCEK7gEytIABXzv4esSA/FKvrCfOQnWYqIgFDalyfoI
YUAQb+Tcmfe97Br1aXAw23u9Q7qDz3Q9JhETPHLW56qzHny1mLDO7ZTvtpd4G52dGU48Ycjb49th
wPXR0cOGQ2AK75bz/ggJo6dDZPgczj6g0vRQ13FwRII1rlEyNLcq7u4Cp9mVCaF+nvFB+V7eucrJ
WEpdMA20my4oCWaIKNcp3IC01K4GC2yZ2bDQg2DPABUfXOJPifBGdEEaZap/+HVPbcIaCFn2PDRJ
elHufZmTe0wYxZQxS9HjTTpdXPx5vud04JjGM7YxBL94K7S6btYDGm+YnsjGTFFsIEGQquvaGM2l
0x5My/nRXabtEFH/q7GsgKMTxrqwY5rl0waAKQ00sljFu1k/Wo4F67BHoxANsZj7Vyh/UH9s9cYm
qYkiV0F+h01ICeIKdwe1oKahjIQhcw+J0LgcgQw2YYp5clJk9RIN25JU1bVjT78Rv3iSCzjg82oN
hQ74ydhJg7OtF6/OYG8yW3m4tgkQ6WiQRGSyJrRxqVkwaGiCZlOTZN+8viZ1bf5g6HdJOxsx/kGN
PUQNya9RaH641IMr/azJISfOK3lMS+y+I5QOq9JY33UJ5haNSTKXOYAn6GcBcY9QyOO4RocdVPes
8rhI6ymBadE02zg2aaTGo0jRARHtuJUw2MOsz9fRlH3JKBRsrKj7RrDfw9Ri4qPMvylL4vqukF0y
iqa0jag7EmahjjpsYFcM9alozK096skBbIGHUgbqoY9VIcb9SZRDsxswXQMs7++1OvDWIWdHmcgT
jVGs0aRBxkIz9r4B2WnQyzU6y4SQeROvaWN8p/Vrre3SsTZNTFTfZA53ehxngEJZ4dQnCbIVjUm0
E+70XsECIRysail6Da82sBKvwR5Rim+A86uN2zv6TkX8zrOie0P8g62ihdJEMNqZRrC2T+ts6/KS
Xeriyc2BHhfRgAxpfpceNv2ugl1TCVRO0IsdSkHH2NLKL3aW38Vp653o39gb4Y8/C/jNByu3L5br
YQqGoM3EsdlYJjgONymgiRB3nPQVseqtOCjkeVna3RDtZoDDR0ecc7aWVdnP4G4azfQtNgExNjWF
FOIns22gBW+1+SVv8+mpzPawWraiZ2rdm6axi+KiXDcO1yKZ6dR6nV4n/867QTdm4d6uh20GRbzL
7dccDMEalzxCl+EhyGIW93IOAiBpkICH+WzA1Y7JyVxLH6VdjxdU1+NHZRsvLu0jHB3UV5CJumBq
+M09Efcy7ZBosEzn/EBEZjVfAL2FZ9pUlx7hIWEpdrTzTOPs2v4L5GafuFdnFwdDdLZFfUoyCeuB
Kj787DmrOYCBwvx/Ih5lgk++yohMZHyA5I0u664q06vvDM3OMDhtXAE9hxW9BpUtOsF0DW/rcnyL
bwclvlspP9exzJ/K2ZOvd957JDxzF3rVKgtncO9kzGXI7JxOLC3yruU3gRqsg8kZqVNgxZjqz0RN
03rkuuzRCmM+Hz37xOYx8SDmKQ2oc+qyPfX5/EvEnzaPfdi7o5kaWOmqa8+l/eQ6Tntc8IELcW7Z
/Np1WDjZIy4sGZUFUM8qocgByGwh2C3ctGVjzFi7z93/j/syPB+rloXn5KUQIlwKt37RQX6NdZAF
A+vM0VbGzq3dB/C+a0i1I2qjdu/XSX+KY5ICllvhn7eW3b+7b3nK5yv+7ilCDCwWIiwiDcHzjDSV
uYpBjF9DTBnbwJiGtV60KPNGf9poDeWZcIq3eVg/iV58BCqor1Ec9VvfTkjHqdwz8e5UR2w93wnk
yGubZ4kOmWkLcZK5Ehqi8uSaHQXBkbaraqkW9l18w5m3Z4g1wf4yJ1mARz2M6BaXEuaVUV+hKKVT
SZlD0qpdCRWdAx4ngVXt0LEQbwGbu/bf343E8C4i/cmYOawLnWFONcD47KrdS+H1K9P4StSJ2ow+
MOt8ZqobMaMk8TY9a0KK7/hkfPPNZeg4+vYmH6z30vTvxsB39mR7sHQ0D5qa7QC2AX+1JR2SJqjt
UBca8Wwl4ZUYA4uaIabsrkNRZNruypxnlLavPavsp9542UNvvLXG+IPiariZiDIMKmwRiTViNsZA
UyRJDB0AXc1Um3j53X1SKrHze1b2/VB8TGNMVgvxU57ePKOHpi49MRSMbnrLdGGLwxD+t+Ek5GIr
iAprt9PuURFZG77UU1/be1bpEc/Q67VpRt8bChSreJxz1rwuO5i1+5hrEEzavh83WMLaNevlqzVl
hKj2D8OcXa/LiBlPBh+7KAXFliA4u6Gy9tE0yZNlVfLUKVeeMA89ppqhmPOyohsyAi4oF8GLH0Z3
hwn6NlUKnoHnkFWpbJgn7QfsKp92O29YkFV5KoaYQhbhVXhqnLY+F8PVpFe9YtBU9TblQrOJsoS4
A5KRtuGQfZlG9RB65Dnrqdlt6o4wds0YHPD3+H/dMau2jcwFJssR+Tvl1N5L9wmjIJ+OWnqWjXuv
1hlQPBO0lJeeR6/YtknWH8S8xusKIpTKrvUxYKGVAPI7gInJzLNwphcWiqupxZUbYJ8/lH59KssE
zfdgHJbvb9RXy3YooQw6abr5yZxGm5V39uIkyZ0crLu4R/cWPgsfFRCx7jqyBArLFKXvVcx8x6T8
tLyRJ7Gc8p20npJzaGu7lppBF9b2Ad0GptmJWqznYJOqZ/B/C8Y+G2A/V2HXHbpR7i2pjzStZgh4
cU4iCZvzNs5jMMqKv9tR0yeHLHCIu5f+ySF+ksJiGqBxZfWfeDsmeW91yFpQYMzP3L5bjyXTtzQZ
yLW+uNJ4IXAiX1ue/7UpjRsrtvdt6rxNefo61B2aRkgbTu+/WX7o08WO1UMHsQQESXhS8BXWkpaZ
sASSZ/AKjfJfjUrpO4cA+DUMtLekLEc6/tSjulhLtn7s848lYfWhkNUPPXP2dZiQp4GQYaVX9jru
032fiOg+D+lsqSl9dlzHu2gp83WWD1uHjhStaTe+Zkl80DU/xPYrwkvc2t5xyCOd3B+qLhhOi8HT
Diqq6TjWHiWhSqLxDq+GMljOfF1Ml/n0NUdfNFbO/UApJ6DjWCLq2DUjOJR5FdU7RUFlCt2CS+eB
vmO8oaH26KbUOVIVg+Wauw5F6X2LcR+g5lL51iAx6mTOp19LxurGazjsQT5huWrUOTQX9z3VLZ0Z
KTx8J9r7eXMbBjZ9qzJ+iUvY2B75GhvcFNUJZgtXsWwMJkY/YlSkQdhMHKADVnbRn8Zhm2JeWU+j
57GkkQHDP1fZsOvfOi8aTpaCnbRsvHKi4m9SNyCK7pITfrM36ES4FqKgtDrm6YRpvTV12gjll45Y
xXZuaCwbVSJQkToxHp3rPw/JYK/wHZCCIyO1tbrhA8iEs3Y9pM4gWM5MmYpkvoIk+CHN4DHPmCji
nCDHjIL1yVY6Zad5MxUdJcKWzuJCnSLr7RkWGxWSpuOqZpvqbObzoqf+MKMkp7jKa1AAsLCaxzTC
NiG9uKRLR+JZwCKBukFDu7LoeXb1xUXf9FaWdPBKhGa5P7zUcwe7cJNko/ek0PgaqBu31K9dg/rd
URjvgkh7Rq+YTX50h8iYqGpNAF1zErHrG7vhqjnQB9CJbSzdXG0ox4XnSfuJS1BjJSHONnkaV+Kh
mIBORv2DBDFi1iWMF3gZXFWs117RKNZ1xFiyd6NrIqob6ufpHkVGzrxMXYgROtZeXtz7ZHgMjfVA
as30Roz02XP64UdmEUh218spfKszetqTJiM6OMS09C5hPHTtngECreNJ9gC3qOCPWAamkCYqmVnR
q6m8N6uXNeEnL05YrNNcvwtaYbNa6uVG5NZP30GMGheBBnXGJfSlM1kb5gi2iN7VNkYYEM8U+T/I
IURH3U7rcEQGGJC6fBkdJKI10c8PziwBJxrGfTfI2yibOzyR93YVqY2sYQ42rrtzs+qJGhWNq3R2
C2TTDmXcVxnfiSEKH6EGUEaPJOw4V/HLYGRzqvirmdbBWfqoKdvWUjtm2eVRBohKkqJ4IP4Q44Pe
oC9uwCfY1X2PbFR4VvfdbUHquPR7H8uwPMXMbFcyv7fJ9iHyetpWowFMO4Il2IUIu8aqDHDAGJii
+D/aoVMeA2zynTn+8Kz0Jg/ifZH04qdZhYAKkHyzeLd30KCNtacsSeSiYRwZCtVeoLB4wPPFOhdP
0w8ZHIxJKw8TM9yNE0zqHIQSx4wy7mqJVHuoaSs6tn1jwq4ci76C9WJNd8pW4T4xQ0rAlNsurg0h
ELk08uUmvwRVQnc1nt2yte4ypivjrTGBZUcETJ6cuU2xbDLWhKfkpQ/b8pIncXnJ6oj8vpLq6q9d
Cvn7phXEszJXGcmvvnPb8BXDsWSVRocH/+V97PpyY3kdeqoKN2qqVbNNxNPWSdiCy5AO492QbOXQ
1uvEt9tj6zSvjjNhf5fzMS+p3IjEEDdVoj1JZXpb6gD5tg1/Go49XyLHZ9pB3Zw0hR5SoJaWtIOV
T7uJKSuYgzJB5JpOMB0kfln0AFban6IQXqX70NsJEiKZ52u3UAgkvCFd1zlu9R45JuYNpsSmoJZU
YpopGIwPWpa7W9fX0vVffI5/Q2qV+r8aBiV+RmC2xPBiHvyN1KpCP40IOYsPttlg4pka89K1+iky
W+8Lh2s290fwkyySiajbbG24EFzF6fxPOaYUplKI2VNYhyha4ueucZngZql5ipJIOyBfyYi9tiE8
9qX1hxXKSkMczmRDbohTOMB6iE8jU3gUA4QPtKnX4P1QxtlK0OHjj4ZUa+gEArZoW8zSf0tzq780
XhUfTWVdS38KLp8bN8ubQxqox8Co6GsJ5kkdCjh9dOyJ/hrUgVI37pXj+f/hMIp/Ic0awrUM+l3C
cS0OJfHNfwW69iGGiMlsg0PbOx/w3o03VcfdOgEYsMJ0Y1Ph6KLX6bUcGzQ/BKVsKONb96gdJXKQ
tDgSnGbd039trg5ppGgWMLCIDPsLxe4HfriYcZTzqI8NnmSvXqEvCe6GJLY3HPtmW9j299SomxPi
4PCLiQ0RyUX4ntYpmiJShp6NaMg3Ahs3l7bQWSP/9G8dQx3dYQQKNKBTM/HpiaY6tvSdmZ81xrMr
6J//+9ONhOjfwLccI8tlCmgCpxWO81vic24pkrnQBRyU6cNPzYjc8Zt92ZP/ZsfmyFRSwtiqq/bc
6UhZw24Xcw7se0tFR8rDt37uAZegQ+GMaX1YDGyxBAUvA+ltM/qN6w9ZZsHV3VbDND5lQ3Q76Nmw
8RO0jJqfvWlx3D1ovTij4fn3342/+7dfzuYL2siFDTE//heqbz7iYs07qIIjOZNH5KWUT3d9QSJy
WDZYIIOi4qfEP4LuFXzWqhlWpRZp39wK1k5XMAmu0/IgYpluc5dmK/1TcDij0p9qTxLtUWeUujmt
Vs1UIF6hY3sNLIcMuj9vJTK8dUyrvR0VGXiambTfO4ZIWx/zF7v16527R/wznHDlGrdT0eSbINAd
ksiyYyboxuWD/qy38VsEQfSJ2Q3ZrDhgDsJR5j3JTeUKLRJCzH60kahrL1R97AesEslKxRERe6w5
1gWc0HVF3+QwpvbRtjb8coyzGd7VLlAT8I7uAxe9E9Jyte6rNLwpPTskb57qfuDjpazjwT+Tt/3S
NXb3o6PZ5Yv2vVDjiMYdKagp71sydH4kjqxWhmzFQ0ktf19mQ35yWVBvNAMjaVYh53NUZ78Ckrka
9SR/MLQeqH4SdWcPGGojYphb5QaPsQ8WWhnSvsVmh+NCyw6YLkFfYDKMwx3X7Xo3kZYKRKGZyuYN
2xvCcQBHdox/t/faGzPG5QIxc231dfmaOwAhPUQKaLHEKQ5ldmitetxLICiHLjYdlFWttU2ZZoQQ
IN7+/Vlo/etIJB3HkI7lmTDHjd9/YTR4oGbiyT14FEwPOtJli9LmBRhf2pl3kQOORwT1jPeYzDMJ
0QUlvyQ4IKFnxe/2wBvmnmOkm98ySZ1X0LvbOzp9cn2UdHoBiU0e9g4IEmQUz6r6mQLqtA2hkiM1
yKZ2t1YBPp/w1jeEbYg2qI6uRTZd9JZnpm4vDxm9yv/wtefrFF2joMiPH//3vyiuGKgpcL3Z0M8t
Qzd+G1hAHmrwbZzwMDnFNUpG82qOpKzaqRbdBlKds9wkaS3IHwuTkDjR6eqRFc1V6xULzLpRd43A
Y9k5Jt0fGVw0P7XnYqWFTAbPctmh/g6yDuXgLISchq8G7r+VpeEADOL4iR9RufHoiSV1c2tb4cks
JOHIJIqmAFJJiqwkpLtM7iq5b+h/bSbaWf/hEPCF/+YY2EJ6Nn4Pqo/GTB3/y/jjdHqJI7gKD51Z
dtcRKNBFAfYBaP5qO237ZQrs8FQF0XdHoN0QUfnSQ5KsnWDY2Y5OQS7zyrc0ubad8ZCOCSrmzLQe
MycQq4ogDJeLyFlWdffiRW8+MoW7ru++VYOuH0zA1rtYE/qzFc8YT5tfWhPjVxmLa2v5yPdpY4dF
+pzTeLtOUf2iBW20jvwkPjVarR485+T7efmoqAhtqmwoD1B+7tJS7681LeSbIRjfXb3pkJlmu6Yc
UYdL+7kZY3ltTSGujJevqYj0jW0anKZt1N6jH7JuYA3cmpWSLA0z7CG9BpeQcsYUCLmN+qm8NrRq
Nu1oXhZtCWP2sUlZ8nf64CIPqab7Uhr3riqLs6rqe8tq3Rti6tEMsxgsvQnFMXrJPb3Ws1YQCWm0
ebR3lcRNMRGmB3q/1StaBb0eMeS5X6Shkr1mw0wL20AQZIEgFZtiUAoU6E7p3piy0RAtIX8ZkJbt
qH98OCPIXNzUAGTdKl/3KvXv0sy4UnFI93GXApl0URI3eVBvI5bvW93Iqs3gOojvDC3ZRWaS3+mR
OiA5Rb4XsS73CbtjcR6AD5shRGi6wZZrFM1l6PpbozLMvWgThoJnJlfM/1IqelqI8bn5Jo2Sytc0
IuWaujfdsRrQRYhQcEYy91MYHMsckkIXs26op/BnlZp36DYvBpKta59RHBU4TF2EOSvwvfVdnSpv
azvS2g6wirfRaCS01nO0gA5qizHSH/GZF1/SELRPb/PK0LeZq0/uM0qxleWw7kNhat+QikKDp/S1
p38/shim968/K8d0hG24whC2J36bIofECUZj52h7uqnDejYRXkn7mIGwrbmClPvRsYi+z8vYhyjW
pNvSEYSghMZ7lzsB9AQKd7CsykvhecNdQ2TOEbgeHOXQe5SEHR1qkAW7zumNg2XZL20Orgk85UUW
srm2o4Z0r+oaoPNpe+v5Glhpt2CBdzeESXg3t/u+MCHFW2EQNRZBoz76NOdd3SQNuQNKl7Udrwso
pwzk1XIVspKLXSB+6GSviNbW5UWKjLZ5YYAf9oqvtM2pVLvFRYUhwCGD8zGShnNrpm21tuyo2YU9
3M/RwLqdje1L1pvOXQ+h08JtNvv0dll4ykhk+e6MzREI+Bqh5Z1pfqN80UEfpltexLuJScStwwyX
K0kPVBIOxXay403PgLztO/5KYMLI0jN/Olh2cAfQF8kNSzBac+MR7oXcLD546Zwtm7Je6pfTIaNi
s0rt3nvGRntJxgo6hYBTjeaKibdF+KCHHbAF6ox9PsSZ4FlbgQ17NVW5dU1ypuYIk0B692tDK5ls
YPQic7lH5lE4ZzsP9B0y9lnUNishEFejd5GPMc4bKl9utiFJI13HSTEdgPpWtxF6kAlsxVYEmPFQ
ScZBDLQ4QRjgEYBB7K55Nh28issZ+wdI55+4MN+L/8X8LByheRJgWobFZf/fYH5+9P/n8mOIvhf/
jPhZXvYH4gdozn/rOhZzy7N0qCr6J+LH0L3/1qXlCE8nX9tZOD7/CHhx5heBSuZVpLy48zL6HwEv
BmAgZicsDz1HN5nt/k8QP67322ikeyiTDIkoVXKB9+Tvi4wqFukEnjW+mQEgAVAcxDelmlABY/Bc
WJ0IwOtTuMA+baAjq5ALATgx8onogW2rUH4XSAO3lrwp+nqgPmGDZ503qMOHk2+6gvT58T0zSEey
qAidvLzCd7PczF2vM7bLTeXn9a/Hl93EIStXSxAPLYlTxayRKK3qrsoUVr25D7lsjCWUarlZopk5
RtmHO/cnPYNEvGXj/Hlr2VWZFWxHQ0NAMif3TXMi4xJJhZCNS+Jys50IRiEtYvwVV6DmFKqlSLsk
DSy7yy3UtWsUpdPhM/rtt+aqVCLcKyHPS1jYMEeJLZulr9trUttNUXOz3FX6ciAxG01k1Y3EPWGR
Z2svUWNdUdynBtKCXxFiohP/SBNjJdUfk+FeljWldSik1akS5R+bZTeeNY5GpP2sUTL35yCi9DI1
VPdHqcXD2XGLDZBiZidgQqay+8BFdqcpSBg2qTXQNbNLG6prHSNUGptuz0KS2jfalVVNs22fDt2j
H8Z7kKNwhd3sUYWMhGBNsd8kcj861VYv4+CO5mpFRwxeE1OG+ZZC8b/vDOOrn4D/t7RoW/cCDWeS
aLMRPCN4dUpRdqGvaIrjEh+2/G+wgcGBbSt/umDpfF7+f8FE0S9phFu3d6Lo7VnrStpor2Bq+gSJ
0Fq1f7SY9agO0JDnfKYQP9+C8vPHrc/7LLonjNR/PrI853P383XLfboHrAdhQretR1UePp/3H97m
94eXtw3MkECQ5eavxxOA5TNj+M/PKpcP97n/+ff+5/fVpTfHVtOfXF67bLKaLsPn7ud9XQrIRwOD
gqd2uffzsPw6BJ/7vz287A55TCtBIZRcdsPeKPd145/wbOanaP59LZv8z90EdC2/xj/3l4frPCaE
eXnN8sivJ32+EijUfmydcI14u8JG/69v+9t9n3+eViR/77eHl93P53x+GtIC8T+hwt8sT1ke+Lvn
fb6fFihvVyfezeddny/9vO/zu33elzTmtbbtkTN8Pibw5J6KmmzPcA5U1Ao2JaYFnZoDQ2Rtampa
/37TdBG6a2NwxR1k7Ey7anRm9bhGbCa9oJx4j893+213ea/EmatPyyNQDZEeL08fUcodWvSey3P+
7nXLfb9evDxn+SC/3uFz//PVv91XZIN5TGq9IFor7E6l/84SJ0O43tr4nyIvHfRf+1FqD9N6eegv
NyEHkL6ZzsPo7w+V6kA3CaEQQcC/UofHHP1yFGHD/IwmrpdLwl+eFEAEQCkxv2qJ8v186rKrbGHs
WOjexrPXYTE8APFDQjJvGgNU/spgdYqsvfmy3Lc8b7mFYxAb1Of+8uLP3c+3Wewgy24IlQiXEAao
aT46FEE6FobcWjZ4+iALuNPsNPzzgbahrTT7j+AvITb6583f3UdiMlPWYLVYbIblOjhn7yxutuU+
cPyck8sjgTEcUHUaRFeB7v9l0xnhX++MPLr9/cm/Xrfcqy2nNeSCXWym4QGgHsqheaM6n09fBiR0
zc1ge764LZvfwOtGotElLosXvR66I2CR5rRsTEdHTprHBDJKL3gd5kNlNVO4LmexRqBXJCu6DVk+
hoWEoGdwknOT9dMjsNxa7gsL+U3PB7A9kTmdBof6Qzdvcsn3zcGTN3PQUtLgVVpuxa1Pv7coj+Os
LOnnjTG0497GchXqWQ9hvSM/JhDTfe1j4RzjAm3RfNb8svvMnh+4PJwwy51qOXfknGGbnic6tbze
Mmk05TZgj7ZHALscouXA+IIKq5E7e3/S8VEoT5yWW6Gs/7hFrZT0TVUAqs3ycUL8wPBgTmI2BleM
BWCh2Q8LwLSz4NYdq+ZgDnRYB3pjDxyo4iQtTa7q0nHWWCQssEPIg7dRRoZLEuotXmrU2c0UIelH
FLqNkHOvqSDgc8H07w4angRMZyexzN6SeTa37Lefdy77yyPLJp88Em9KEzWhVQw+LeZ5//Pxvzxp
eZNlP001e2ea7eXX35mYGQKeiBG+aNaDa+BBGbT/x955LDeyZVf0VxSa54v0ZqBJGnhDkATdJIMs
kum9z6/XSrzururqpw5prgkIECAIm/eec/Zeu4VZgT2t3N3ceLeTxWaJKUjZSNlGl4Cc3+yWtxNl
2XndzjVKDGf4dvn2Rz9v0wpL/utvN/95m1qvVEQVoo+FA63e7WS+BR3fzvIpQ/dXLtvdv7werKRI
x9eM3d9uc7v1/+J3t5v8+V9uf0Is92dg0ev5+e9u534+1X4c8L1PmQWXhxfq9mr9fLq/Xbw90URY
a/OlXRaknyfSsgj9vEjOVIGWkBMJAyY8YcIHb0sLLFlWs583vJ0bjZR17eff/Lz6z7uNUiXf/PZL
g+iPBdT+T//2dpv/8Xc6fipHSZWVLsK2kWs+6bcTMMjc1e9nb5dJLPvbjX6/utE03sr/+fpf7vT3
m/5y+c+zv9z3KI9864SOoKXlX//L9bebzhFUrkb6/OV//PXZv/5PPx90MkmPk1XGq18ewe3sz5v8
che3a36/fPvlL3/+5/W/PBw0IGojZTsUUvIvJ+k/LmZF7KmVMG1ut/j5+59/YKgEq5Vz+vbzV8x5
5J2spZmyjHz+dsddykj5dptiWjLTozXd0Hp3OxlRSezQEqEkjpfYjNvZ2y9vV6dtiYHh5y1v54gg
ktwJsxSmmn9cjXSfZIzb9b/cHQaeZicPZSni0uLs7fo//9PtclzPjzPDpxXBY+jyfv757dwv9/nz
Id3u/XY1b/c90XntimBEAT2E/HT7rvz8RtwuqoEOgPXP74Xex4j2ft5KzErDxW2E+XNZ4oe+phwG
28LpsBTJP0/MvA0dK+9EBweSylJkSYRLF+3fToR+JozwdjmbE43s5eUq66vuNJrWFohDG5klB/9l
ezYu27mfF7NxFcc78Meg2mj57RoTeLu2dBAmRfDMpvuaOvXTZyFPi2qNMSBwNfCJGVr+outfDJpw
+6iZpFUrqW+LPMe71dYJdwNr3mqVzPstN/BnSc8YIaS1xrIidHm8x7Tl1glWyTZMlJ2usJjrreEk
VVxTHXZruHHXBaWhaeO+UdsVQYM9CfMkpWepZzKNRJ7kxnUCs55l+1a73loRt3PMpQev0nEvWkMv
/X8Y89f/JoxZVsQlCfnfN+w27yRVhVH99c89u9tf/h3LLf6hSxIzL7p1MkOxvyG5DfkPDasQZG1Z
R/r6ayCzqv1Bd0/SLIthoapqi07hb/06Vf6DtpphWgpJzprJIP//0q/TlN+GB0j8uSfdVE1RNE3g
Pv88kyPYcQwq06AjHDTrJMIjkoVghjzhWh3SDVoxnKkVw68lOcftHtt39Ufw2D4RkAY4e7LWyPOp
lAzhuS33nb+WdFvK16XlaHVkox+Mofy6CDbCKwlxVb4t/ft0nbnyKn8nilVRPCm2M98Nr9InOg/X
2Fou8t1f3pO/0BBJv+sebs/RIrVBozvKj99mr7SxJ0nOzJmgP+OJgvU+pB9ZmYvkWP3R1d03sBfA
xEn0qkXS/b//56Sy/cUrvHREDXqhBv3Z3/57kfljFQfKvDGv1rAXv4v7+qwCHH4jBvIbvwPGv+7b
eFDvsZ+o+8Xz8CCszKP1QPL0fAZYp16k+igdqp38np3mbXLBGdmcoAIOlw5rjRedcP6y5Qcm8GDE
6zl24c79KJ7Cg3InrkvzK9B03RPA+yZfzAr0O/UVAxDsBMy0/M0RSdds2MSN2t1bdc2uPQZSZauh
HDU8w4KwZUulI+F7qYBX280hOwwr2CHIczctERgVTBi8u7bp1g/VCZiJtG/W5g6Y61txlYAt/Ygf
eTqr8Tn/puVzv+jpjv5Gh2CL7+c9MDfDoTvHnki99jVtMrdz58mLfDsp7W95D1SytSDeCVsgks0H
6JbOsAU3+8AIiRtK2NZvzL4zwj+vi2SPrbDsoUoLHpEaW1fEO2l8me5mwwmOgY6b4LG4JF9MjEdy
l47Fo7ae702obYyJHpkvFgxbkdceppf8XV8N0NpI6PhmFk58IUAXaZcEXh6j1tz0Jth0XhCXSED8
E7hg9emlJ3tTOc6YZ1J8O+JFFVcTZvFL/Tbs9Y/izj+3xQn6uWKbCkEQGxQAqP2se0BhJ1bEU7Dr
501wp+97KIMufrRGccr3dAciCnJKeClc5Tv2gpXcrUgJJOkTagfzxX4VEkSMWcfxX+QGlvtd9NiG
R3OPvc4YnBwduNd6+X5eqyuWpMaxYkZxtvYqffrHUrb14/zSsHS42dl30rfwCPc74KVtShdk+szc
jZw2iEVr4zBKFMDraW8C4IPf6E50e7/qCzYkqFeUvmfxVe497T7Ykn0FsVqBCoeeFjnnIw4TjLEJ
BDLjQLtL3sTv3bZ2srN8L+HaugYf+qlr9i3zvGf/al4QhfPRRtvfuh0q/a1+ys7DlmIwIwHr0rCG
M8vc5B/DKgcVtak2uGhdjifWJuycGGWv9TRXOObXRumMXutA8Y/t9Ks/qbyaezl+RHlcnYutfm7S
1Ux2II6uyDaS3YC0lzdNbdyut2WMOy4O2Xd0vbh9bQkkmjN7jeAUK+ui7ZAahseGcE6C6YbtUtDb
+o/amZYnqK9yz9jit0RvTiUrgeY5ThsfDZVh1059Qn3YbcNjQmoIXqir0rpQPPre80X06Cg3iFey
pc/0GnpYUF+xvKdrJrqb8Y5tgr6eQoe8rGv7NrmbaRNe2TkJjBkCJzgbZEO1tvaIB+FbaHaY1pBN
khL4DJ7CQ2NsXTofvaQtrKd6KxK4uR4Dp5Ft86x0V+vSH9vXcLeYRV+ne/FZdAkjVG3xXjqjPP33
x8ffNSEET8iaamLIkCSWOe03TYiczqY2gPzcNEFLEMMCdzeezaj5c+b4T8ki/0EIxF3BuKH5r//8
l4Pw8m80SzYskcVO1n+TvtW1gEzNlxDiScPj8i+sadxOASmuDRJ5QHmOOFcs8f/YC/zFuiPL/7q6
mkhWRYZhaAlBGIiL3PAXxQuBl6o+on7bSEL2rEww8BH1xJtyDGryDBXhTdIaO2WL7pdPcWCprmS+
F8qQuz5oT0b6+lYtp8fC9/vNAj+ADVnMK6Cj2GIU8ZB043lEM0FbrsZ2qEyaE4no3MxRNle1LDEd
nwuEq1VzakcOGSlpx1ah7kUljc/5rFQHdYBfiyRml+jIkJvmSS47fB1GhIdb7Cwk7QWDOHO+b7PM
R9fCQh9AiwLkOZnFFQt09xCgwjoS9LyvYoQXWUJPplYD4hBa5lAGahNGUAZMyfLV6pm7aOc0yMBo
aj86rOFV3pEpruNlA88jIBosqnYnZom0VsR5a3T5vNIRWNvqwrPQfRR5NSgKS0BqMRBzJOX9Hamn
AEMtDgtCatq51QAtk7BOiaAX8DA9y2UtuLU1l65UR99YCZOTPNRQfwrxIdF99Rj19E8A5vYcqCBk
FpqwS8xpg5DooqeL9XSirRNhAyGzUuFBmt/yYyj5HFMhw7h85Eg+StsCu4BEVLcwq2u1yjB4YQJE
4IgIC2fjsW0McFMzcENxYOEz1PNUY3jTBfVjAJt3IpRIRYBFqrKRbvqejB+x1ZptgiN6HOI72JA/
LJlHlmvzoya/Y4CBMmlmnzUsqI1W6qxns3yO+/YYChopS4WureRIf+qA7XpqxkLh45hLdTYJ6BYZ
7asIjnX9QZuDB1RZiAKAU5rhRpi0O2n8rEbtfi4FZa0G0/Ool0/lmL6H504MwcSMzf0Y5rD0g0c5
aj5jc6ygcpRPs9oljtY8L+fVwYPgaBLLDepNyxQ3GKFw4nrhKSYqAjBnyKEsEsWlOGi/cbZknZfF
MVTIODiFpXalL3oUqItwHfBOk9dR0NJcC2SAbeqi9uJ+aBwlwZRVd8NTDvBAJKgKZQrh6ML4tQR7
i0L6OJbyp29Mu2HKaw58SYYEbi0k3UTQcVezUOh3okFy5cTK0J563oEJznbKqwMVQCIrFt7bCt8f
sZ8O+GceR+KWXeqCP1znYreI5mzRF1Zj+oXKc2WonaOEmjsAoazn1AGGsFHvdEjPGb117HiEXeF8
T3B/E3mhgUMYRhwiYAFqYHdD5PjSm9YLjoELj5hQO9e+4vB9Hh/mHrPA2F/NZjhYCl4JvONqGTlG
QmY7qX9kUzj9GOn7zKj1vRIEKpTY7DyRSAcczDdIKIYnYOt1pxygIZqdDSNuVtwYsvEWkapPi1Bj
hAsMfSvrOY0RtLxN4jO31qSx2+eIy4Qi8NdqAXYIYXftFFoo7YJmlgDRWFhUFWyHZi+jLu578Nfk
PCc+sdRlmXtEAUW7qSCeC3kRdDhO9EmWd2lUs2eTkSetq9a889seQKugNW7MbJoOoVJ6Qygm+1El
p9bQ3+PEZ9N6+1VkPuc9DZciytL97TcaUJg/z/XyD74RBPdBtHAM9PlOVqm9F9RMVqGkc/gcrdTf
wfz7qgJZoKPbR95d5BDcLZ7n+wZgKunY5L1tENIei4tFMvkawixbRv9Vvs4b+TUmINCtj+mRhOL3
NLGbfZM4uuVad7NA0KqTvE4PfPerw4iB/RsmiNezQzgoJ/PVLi4h5rxXYWS3FL43B3U1HnEp+Kfi
I9uzZRdthrbyC++R/mLumwdMMcjsbVrjlXk2SsA0OPZILXFxBwOMF1t3UF1IFcZJvLMQ1rM9Tdxa
37GdhcVJx9A0ttLFdNngi6pdv8I/mYyDtKRTu0gSiOSIbe2D+O1PCKFfUf8azm4SuwQkgsmRLv13
RSzY04CTxsmBYljEoLLrcfCjpSfAkE/FIxv54A6w2xMu4TVRORhZ4OK6PrSVi/Kdvs3xGifJx/wG
hNpYg38qZHbaNmKphCVPd9t9u5EqSpVVv5fHHfHEac8B1HLM+GQQpqqtsRsPiRcQnTFsRnMFQAlo
ndLsJXWLIH/i20aase+Ix7q3OZZqtLQZvAESr7wIFTtB7cSOe4N+pyE65OldKo5N+8zDgGaS28a0
hgMC6wkuF4iACKtpDXvBM3lMpQs2wjyZPHLgiduSQIMXuVwr0ioHCTs5zO9SzUH+oZ3lnRltOUFI
AALYFqD0oZDE9uQOL7zGCd+vad0SrqBsAIKa+mHsVvLgxDSZyDcSbNRwkRddCl4tdpdfmu8o9b7+
wLjJ24MZFJwIozEO42eo1sACqUL0/H7ot6P1Kpw4hFknTdvpr0Lp9Rs+Fpmw5SUmmzYLHowTOsCW
o59HSYbLGiuqTajBzJ7RfDROeQ0k8mTCPfjUPOEyP/ln6qcGXxxV+337iCKd/x28sfV9yQ/ltv+k
JssbR/0ilu+kH0E9AZPCNf08XCOQT7pjnfjaJF5bbMwBxJtTXMsVHF5KrdY2X/kGKB8ZxVrs9pLT
VbxplJtOda0CT3W1U3LV2KrOriztYRpYpYcO+Lk3gMFuSh7/jscrdkcZ0SDbbl5qD3O1IdqPdeIg
3CRvsboiG5mCLU+Tu+77u0J6ITU7N23TxEHF1NKLyQDjthSSJ3LKtYNUecbe36GTIw9qKninCJ6w
SUjgDcpd0X/qkqdgXmc6oQ7rtNsLHzD/o/sAg/OMbXcNJas6Wecp88TZzsbjuIWw2NgLTsmj4AT9
U63RqSSrccdo7witip1N+jkRQvMCECM9+DnwDcQTiPVtIiiKjxokB9UcNhPY4rbxwueK6doYAa0j
JscWNpDdP7oPetkbRJzNgYyt0SYthhAYcqAcNgMUYAwlnyJwPGcgCpkjDG6iIIFCLov9HecpXkc+
Ik6ge8MB/EGfu/PR4lNDiUpfwCM4SqBwcUbNCS9U5PkuSR57MOy29Whim30mvkoZ16ajbBtHekEM
sKaNuaaZ85oRlsnysSXleKVcc/oKnnHAM+XND0BDRhhpdnWXXqhnXttVvI1gEh0TDmPA5lyUJMYn
YMNgk51U7rd/UdfmG8/hQqVrkqOx69fQRwJ8bIc0c5kXbovCHc9IEKaa+dsqL1biyb9HtgEegaqu
dAaXsry9b87Ca7XXHujHty/mxSrst3Db7H0aKWwTLv7ogXeD+Dj2BNXgR8GH7G+tlfUhe9kTS2h7
l4e2dBhXxSk41T8gqkLllY/Qz60zMmOV7da1/MCdeeQIqz4qp+ia7IONKsPtoEXt+ZMNS2aCNUwc
V7stxTv9oh6Nh+Ipa2A720QI5vDz+dRpm/qT0gD45L7eSi+gPuczJd2JFYZWCDVi9NFiDJZtK/BC
vqwGhhInVR2itUp/x+ueuepLtc8ju8T78kK4o6LwMTBPWuvU0grBcO9vQmFDeAjvE85vnkuRXMTx
UGD5ix2K1J6OQrfKj7RVhoLNwoGqUvpsqg92FdaS+X5QL+GjAF7LhtlxkdfWg0RyHIGcOhnTDsYb
MlpRYnV2vQ0BlHb2eIgIsoZrc6pOGBdE9YRLHTuv+U2KnLLlYxc8zz+yJbQ+PatesMveFjoFiN63
LNgscAJvusvWxS65BNFOkT5AUsXmJRiO0Ruu24Fxdk2aOtOTvYkxONWPHPwxjwfJ3h+Q7/NJF77t
vlqbhlfEdxx/rAUaYD0mu/5h8sIf0jPpPVQEwzF9XfB7L9KZBgj6WFTV23lVXciNwbuUXYI31iUO
BoryDiuwO/bn4h5CoPYD5XnjZM+A0IhyIWDGWqRodsxSxvER2yrrsC556XUsrwHuO91B12axthQr
FhWJo91r/LYMBs4y+9ILGXj+gxDRDXParcInNpZx/rodOa22/4bEHC8dzszyo7oWb4V/UJ/K6D6+
M8u9pW20Tfy6bDyFVfQ+FjY6tD5ya8lOdvF5VjYzC8WztClX6ppAWeTpNEQ24rrdUp52YNfdsF5D
Jem+TJIgcpvDZlDZInSOV+gsxO0+MPvx/NfuC1R6yS7gEWrgMsRecihsQIVedjUY59wVFwzO9+Uh
m53knRjt6ltZdW/4bIPvaZe9y8oli5yGoo4c1mO/HwY+0nb6wJoXXQhgvOvFtRZt213kTW9q51ZX
juoKwbHcK72xE6q2B+bIrCLKxnzSaVNCtjvTUHpXVuIXFyRtPQTbkT4zLdaF4GfHlZdKjv9IDEa+
1+4JhdJColMu2RfubLP3si+NfJoE+t0+kVZMivKVYpyAV/Z3ZBP4LIuT+KbSbknVj34WKU5EWw1e
Zj1jxsMCpXpFsyr46kUUtoge7GqA0tzBi2MLVEU1hbpnlAOLLsAnknlslbT4VfqC49Y/1sp3U/+o
Q7e+4znBATV6x98GX+xh8nPNJgFgIzBbJ2WXsDNwRNUeKnYQ8R17XFsFM0dhvdOgvvHRvw6YKOCd
PPYHrBo/hjcf1krgzB/VF1UjULSidvzvRl+RgWYP1MxE+tnacwAha1mFHFzJu/k4uaTurDN2l+6g
28MpYZtRY8hX14Wwknq33Le9jaLcg67PtEz9FLdsEYFnZw6pTsdqQ8OPw0vlBaf0Nd/GazxXzQfp
fUzYwscK3AkkHJuV4myuq5Np7sX1+NV/mSc+lQKErMf5GB7zH9ZjcG6PxGuqH9Y2eiJKnU+Bb1dP
47Sa8m9pvsMEBsyS0otwLODsUb0afxjmumRMQawGvHOTD7rQuGPEGLc3A3LbxknczzLmAHuEv7ID
aOuEmiHuhyCVgHguV0hiewSTIKzFZqq9NmW17ZZrbye3293O3f7MGAIO5Akw6LDAKGyNkQR5Y7l1
YczIbOH7B+1myOLw0oiQtGCfuIopguPgONNWjeqaYi17hszrVSrBuM5KMoNiosVsQOiGFp+DcOSL
DdcBMZMUuZqRXCIr3OuayWOzWjq3aiau8ACQvGaIlu3nleqSIYjWr08y+kcyBw+9wHgDBSQQjHbl
T6LXGGZtI46jGWVpPGWor14bt69SopO+1zXDg7TQ1bOcTCeZDjtKcN9pGWy5ROGQXyzXD02jEELi
m+8Y7Fm4BGLkJ8U1IA24QQ1xRbaM2hvSmqa57GcrJRrDpyhakXaiOgIhZqsowO3eKxhBKw19RJWz
FBZV0d5X7I5M4hlgXQHaGwOKtVGlXMPXpHas62Uy00gxh30YpxfBr4h4ESX/GDbKq67OvT1zfIg7
OM35RCdTFeL7Et6HWRp7g8UJmsm+V0h7myEyVhU75KHwL2mEPlBJml0r5zTrR8rnmOMfSXOrlMDx
hfcG2mibBHvq67u2FKGyqzMtcTkjJzLKqEQmNhVZq26DwbqGGULSOOpWYW8SPhoc/BIqXJLL234A
c5e1+p0fv6ddXe8YgH+pZUpZBpgcjG8cr0UfjjgNkBgj9iv5v2wASKckLawU7Gxua3jG4/0cXLI8
16AfvsBdx6cjtq95N9NeHtwo9h8r7RvfSE3OSfrUh+SXDxUpAUNtfVe5sZeakUk0zkJXRDnvZyAx
K9LQB9kUKH3nZ1Lz+k07grLCH/w9k7oo4bOpTVJnwwGyjU8vD2LJtcLPvyQewtoWyH8L9IEJQzA8
AxEb2XNSnUqTI1twwEbimex6xl8VtitVAn4QxTjqm1DeiCXt6Uix1nMCpjbJwxas4b6bn4dKeEbK
DpufmtrCSlT3xXPbUozd/hZs3Le4pFOTklQO1O/00yJjpORPzXOqQwOuJ/GxFdWXfEw2C5ie6FGV
7X3FqgPk5Imjcmjju+URGD8kv3kuNLKfoOO4Zc4WVSnaa17BOchVhb32YH3UIwgx/0PV2RpHfbc3
CjbMZcYEgSQFS321Uuml7ug4JkznmzYaiC+eDkW/4MIpGSCMsLOqIsxRabpm2B9s70ONoVIxUdEl
YbUupIhiBoarXBkXazKehHigbDJq9tMiQKDhI4bUw67YR3tCPyhrt1rUotwlFcKKe6RW8RUVHhIK
hUNKCm3AC5u0cEMAjG2mTDA75HYDkUdH/Rnpu15iATCCRzLMw7WhrBeXVtz2xM0I4mVkmWoast2F
aNHpk/62oCMX3JbZtls5VRIoXiXromxZjtLTtxAChUy6io4eSa7LkdVTpgp+HyRHUWHeFnTlGS7h
JRrqq1RNS5tsMu2pAa4utffWQJBbJQ5X8H4xvDudSoY8Xht/b2T75P0NBeNkESMbXCQtAAdVSgV5
LiVHsFrON7XKlhahIsGVSfccFyn7kZRZDMfwjDTIJ6CaDXV//GqQ6s4r5U8nNV+YQOZjP8SHWW9c
X1aTlYn5qiiopcc+lKFUChM5KLh4S+aAAgznlW5Fup0aCrY7QktUCKexCQBNSq131PyYqsPsOiJi
xDvIrtJS4GKOIF9UfFglbYa29b9CiJmwuZ/LIiajZQKGoKcxrL+JwZqo4oTpd2Yjv4UjG9myfRX1
fSCVJ+Yam9KolqiE5ssaGdxn8L8AORtCfiQjg95MFhyd+8LUtllVPYiWeRrLet0POpO2Vhy2WV1/
lunOmsT3IMCHQ1ceh16EJY88G5pNRvqaCKsmYfpba+ExLQAKMUtgw0OJM72+65MFt6piY9+ElZP3
9EkVQT60HV2RWlhqVXO4j8ycjUccXcQ6gNWM61ypGPuOBcIW4kKCGtx+2k0srEm5IT13iyZ758e1
uC9qgWw6Mb0f+/a1L4EdVtnM9kQmQlBnT5Tl/aUQhPdxYU+FJEr2+R7pxHkYrYB3o0OeGVNKEmdg
Csa4SvESQcflop7J9cZPxHVoUBPnQdCwj0oNt7CyazEO/KqkrVYP/T4NgytYVLcpYGY0mrSuhjRl
tDrQ/e3ldcPRzCYkinZHr5ykWX4i6FBfR2oChyTdaaTEvc9atJeCWdjGonTJTPag6L+uw5gu7Kn2
YVTo4Ppk4HZ8Th3Ii7DzrLWiNolrdil1E7PWADYO3w4s2n65SioFdVWJJxPjZ0mjT0kBG0RgSxUC
nXszehB4/k8RzfOkSF7QzINlSkN2iyxkEiFCS+y5uFV7cS9ahI7ISkYLOVY4TuFoxgxAYW80NQWm
r7Pso7/dAnF1uznKHTGIo5Wf9/05QZHZx0RY6ERy85ZYsCsHaaUw10GvRgEcyZSG+vSuYoJ1hjFb
mHnJdhYlghnNrRq3nWcKBF2EHRmOeaHjEhrdAcWGO4BeSmayVBqwo45ODKgSUpdJiFgcPxbuJrXN
tlqpxm4NPsrusgIgqpGv40H+HqqeNm7aOMNjL4ga8indqaaY0qHpjiTLRkx2Q29W881ktg9NZtLX
bOstQeCb1ACgbdTaZchYcsu520ajdUp4ibCDG4cSkCFZmCw2DK3SNHogxpVvTKM9yyOcUTHJXhNf
hDMYQlTQNQZ11rMBj2Yl92SCK4PvRBaY5z7QX1SQ9k4TCyjOlIQhTW7Y4FtWvN3DCrLMC7pj4gB1
egLm0rPW5PR+FoR9WM4PdcIEggO7Bk695GucqVDUcjC8gSl9dllXH9W4WdPHB1GCe2vV++09wG4w
sR+6jAu9yfVdkE3fsKlg5uowM3xeoUJVvW6kv4apIKDlDAgHebxTgW4CGfXDqCpWNp2PRNj4mduO
je4m6AOTypH7XHJyWbr6Yhcc+o5CQUUdUfjQC9I4ekiyuFsxoOlAOCxUMUbZS1qMPa+i1LfckYkG
kHiylVvjKCvsDDiwHckom8gDvPh+UxB6Ns/rKO/PvbISTJm5/EJcnOtc3ZGupu5u5367OKbFtA0L
Ctcq+YiYDBE7AJxxMMNfT26/M+slAVIM3m7iuttJ1fMN4IAleRmgkZUvya9iVyi7Rs9/aIXYrGBf
y26/gNzEKmjhB/R0+MhCcEALI5ZAhO6OvUDmiU5PM6VyWyT9fRCQpkLXSUuR7t/Yi7cT2GIXgjyN
FTp0fdfEE1BtWSsMZPOK/udJnqM/aV/xZhuEAv/9JEJeoM5atY0Xs0C6nBBbwcOpSDMxAK1mg0lX
TNHw2PuDvO47LTmkVaKub9Pu/3f1Pk7l13/95/tnRuctato6+tH+KvVDn7cIzv4hDHDf2/f/+FNe
eHrP+MuHomvD/3Dea0ID8ve/+NO/qwTNP9gsiTDJdBEdxC9CQVP5Q0Hxp6t/8+4u8JC/G3u1P2RR
W3SAiPhUmVv9QyioyH+IqilqhqahJJQVVf2/CAVlTMG/CdlIHBM1PMTcqY6VWfxNQ9EtnIY6jgrm
r6QlEwVoHKKqe8yAdiHcBQjYN/f9Agqvx75HMCJph3ja9zM7ik7TzfXZwL4PGdvPTkZ18Q2BbNwZ
xUchSDulCEZXDX2f/uhpqkvYSaL1I46pUYSZvbc+MvNXVDrxESZhPPYjCU0nM0vjByvBe1bnynUi
FWZJEKchMXfQm3TmQFOi0McPlum8SWQMxcpKrWl0NFIPPdqgpgZyFm/kIrVW5WitjDzQaJxRsKjQ
fmVJ8iQeqF23YYElpaQpT3ydOY6jW4s0SxQA4uu8jLwEafDKJ6uACQWBVBhPSd9MH8AoEzDYK8RK
JLh6hb5wq0iCNDb2tlIN5jaLIJLK4Xi1AFPTuYjrg6Ctu5FJTDnKOmvo0LwKCrUQ4PE1KBdrJaSR
SvBpTF+az8tOH/LPOpmYqxQE8PSFLK0bkoQX7ithqDq1vho1L2kRHaZeCJ/Y927iGJYOsGNlbVXW
FlmLse8KQ9qBJf+oF9q2Cd9oC9fTiCTt0aIl4RWkGudyra7yLMwOwehvOl8OdpIKjtH3sgLe4Nwj
DVSumqVZewVQuAd0/V4R43wzp0DrdTE1ofzYQW9ErqVn9z5oVycRGvU8TGq2bawApXjoqw7R0OJe
64Q9IIJ0B0wrOsW9xfDLKq/9Uikq3VS5cxRqh7QsCDFAHoW16+A3wOsHHzohqXorVob6MhfSc17O
1UGsjaexIAVe0VBPTr5o3A/LALNnWferbtrqBQReq+sBaA8V5uK2cObI156ANNNi95WtXAf36hQp
qyqNCSQr6YkAWhd93QfwgNV9hKrpTqE+76eEdvrYapfaUJJ7XlBSt3RAhc3wWBLy4jR/ilVCNAY9
or2ZMpUmbjHgTg+UVVB/Sjxd/D66cacm8RIr+FpmUvk+OUp8SP0+vwh9yNZKpAFE+Kb+HEbaZogn
bZOXQI8KIz0bekrYFmKIpSTq0WhOxyw0SMbqiT0Vyz2s4Hszl72oax8gj8+7Cam6CY9yX0r6wWp8
ZRcJgJAqQzEuftlsSpm6VMrhopEzf4jGcbCVVlW29KzIRKw6r0VcDKq9BXCv3UR886UqeiCCVlLt
50/SK+edEbFqQhl+0McWXEc0XVAUfGYdEzesdSLvK+O5JujyVVixocazx649UmjWDlQ3KmFMQpkP
GwG80l7295LwBnrmkW5qdU58N4uBF/FGhbjj3Ck2D4LVEGwmNdQyXWPtkjq5ihmNJlTXBxwW5xvp
3FS6MwaY9Jyvg5Nh6PtCH+P9SF6IEwWi6KmxvOvImvXI9uzXVlgOK63AZzSW3TohuBc5jFyfSSZ0
rLZaWUoePtbyU17rDtGMowtlHr5TYEhObBG7IwnGHRalRw5Bxh0okW8aVLjfifVzoiIrPEgh+kEk
GCvrSyKvui5yQmAQ67hiLg2qn3asXp1ofxmHorX8dbr44CDs0ZKn2jqqZndPIA52x0gPCRiYoPEE
neIJMcXCVFrAcRX5TTJot7EDsNZi2H02kHIDgpvWQpAmG/b/1MZq/WV0U4r0iCDdFu+jN8RmdkeY
cWLuh1q4kuIpryKQtHQgCbjLdcJ/iqmYCYERIKTGkzePYe+FivmtWv5TrYSZU1J0UEfotIyf8WIg
7TSZXsSV7/O4xzMvLaSvKbuv8q8sbbtr3Ul2gcI3VhlkiCrNbQpzYjIyjH+D0wYxbFdk3TS+GDMN
mji6fY8MdWARCM2W6mz68mnZrJvKGO1aCudV21TPsYZCOepr3RW5jZXnL3XCmNU0Aprm6njNYYm5
VOYGuZ7+IZSa/2bvPLYbV9It/Sr9ArgLJuCm9BRFiqIoykywZFIIeG+fvr/Ic2/3WVlu9bwHpTpV
J1OiSCDwm72/jVJJz79mr7rrClJItHz4IvwmY7fVotqJiQyZZLyEkbi2DJQZWWpsDd20Fp3FkCiq
gGQa5G+24bQB+MVNKfVbOZFDV1hJvyB+FamyZVKhp+Nu9OW+8hL3XghtPJNJotLc9mPt6HedSzGa
z6jcrNqu12M4ZBzzo1jOgpDeRnsRUfg8NWO0JrjD2k9+syyn4ZPwt5GoYG/c+g5dhzVXbwRufXoy
DR7reu+Mgj4JhTIeYwBqIjqHkWGs/BaejwD9yBacXwIg2GMtmX0x+8k3NbwLukBtnSfiaAUEFYIR
8jdGEpbL2oLkYSUqd4ksBl/4zXpOs3al60evt+eH1oViHZa5vvPy+HOebRLMDFtbzGh5Oem2BS0C
y3u2dWDKT5kgRRLhIWvePIbl46AYcmkseWTHNp3+1N45c7UOXGJ5/ESQUW7VL1brAOJsI4Melz1j
POQfYPKXY+vH+xn30KJ1Zntl2iNXCRdYWpkcsG7D+rg8O8x3n8dM22VjtSbwfN410JMm15VHJgiM
ziybw6f9IfbSuELy1Ivs1XCH8pL14UtRzV+5FYTrueWaySbm8gqQhATld7pytIWNpKGLqt88J2Ef
kobkepdDvwpspj1u45Kz7c7Zk2G2+yTQEChyfjMGD8BT8QtYtWc8QlZbx7kWvRJDGY9NsPMIJ1nD
TUUMlo/sfJ2wfUl68eRF4yO8K/nam/RlNnv9Mu7sK4DWZ44l4t5k+wIi/VsKxP6wXpuTG0GU96lg
lmFb6LuEgeEqabv0SURsfr20bqFCcubpFYu3mAbwlRDbd3Nq25OByX3lx/dOaIqPXg89ON9gDFvH
OJGZph+kHJjp4nX6gN71GpTBh9RnhNwiE9e8Y05bhKl7L+tZXBlqvvSC7XZrhP0GCFd4sR3UCLWU
2W6eENW3RAAuS3dM7jp7vIis749WT1STqWDATrgLZ+DAlcIE2woYnCh0cK8gwkEHTpjZgLG0GaNs
/BrYsAV1GAyu+CngEMPduB/gEkv4xK4CFau+d2HDLp4rIMaDwhknCmxcK8SxBuvYVdBjFDiJgiBX
smSC5tdXXwGSbYVKHmEml7CTIwVRrhROuYSrnMJX5q3Cz6eQy10LfJnhBtowBWT2IDNHCtEcK1iz
C7W5UPhmW4Gcnfis6qwevrOpQM+uQj77sJ959m4cBYNmCkhoFuDGrmzOcFwChY32FEC6USjpWUGl
pcJLR5SrnNXMH9NZLImA/2UqGLVQWOpSAao1deEkClqNJQ6AigJZI3/9iRXaWirIdQbt2mNhPDcv
QkGwLWjYgcJi6wqQ3StU9gAzO1HwbItRjgNNe1RY7VwBtnWF2m4UdHtU+O3gnMPiDtxh/EWG5kEq
TPfUWE+aa382CuCdQ/KeRHfkPOIE8TB4ptC+nQHst8FliXwYFLgzvNoDWoJMQcKLJaqhQoHDg5bP
EY8igZVQxWeFF9e1H0vhxismR6tYIcjxQSGUUVhyZtmCEDxQ5amClsMzic4MZjOFM/fgmlPHydWg
UOekecm9Af28VBj0ZjAAokNGryCkVwqV7rNPeEugpwe/Mequq+9syOojhPVAodbBMf0MCr5O3dMi
3oAVYCk0O23CN1DMReIAbc8Vvl1XIHfTjCAYg4qg9ZgXzJzBvau/8/sv/kYLSIWFL34D4sfgqRzY
c84KHk+PFafzgSTwW67g8gLKvKdw87FJhFCq4jcGWPTObyi9wtP/jt/9/YXzeS91ZhMKZl8orL2M
UJ9yxZnw7gsFvqcAOyIvJ9BEQfGFYuT//jIoZH4EO99QEH0Rob2wFGLC9oWLSmfdK+R+EgLfh/wJ
iSzE25MrNL/uKkp/rRgNgUL3k3nA6riMX4xpTjZdW500Bfo30NIvJY7KZWQCNhjIAwjdrlnakml/
p8ICLB3lh6kCBAYVJWBlzGvx6H22KmYgU4EDvooeYDp2rcYpXjUsQZYW+QQkVqJkUJEF7SQfK5sQ
AzskzoDyZK7cC8sbFtefTtIn9+23hGlK/0CEgt3ZSxY8xCMYDWEdabgH5C3ux/5uUlEKSUuoAihF
eTRU0AKscBjbRC8g5s0XMWkMYcZC1lMBDT1JDYWKbBhVeENCioOBTqZXsQ4ExMUXMua2JYkPvop+
0FQIxIAJeZ3mzGqTIJ5WEfBDbdCypQ0Ie5OEHuIxVP1FO4itby86NV1t4gaXB3KmdrDapzlmY6OF
3hsz+d2koip0Mis6siuEyrAojXt3kJ8g6vJlkokXrT5KMS6qlilvUBFnZ7Lx462cH7p2eoPYsZkR
ZwPMCGk/CNEIHaR16mST5GsQs7enMTkk5G6I9JRG+ItI44DFuBK2Pm0HuuJa9j16NqI7OjI8GhXm
EfDMYtuJQ7CjB1zU8KVZ4ZXLVMWAhKP+IFQwSGAjC2AkaJEY0qvoEETwF02Fifg6DmWSVsm8l7eE
vBFntM7cu+e8S14Cq3Tu/DYDrKGfhIoqobD//Y0KFWJSkWZSBTWIiZIHR2mBRNZVfC/JJyERKIEK
Q5E1sSiVCkgZVFSKrS6/TsWngKRd+ypQJVDRKqCtuEsJW5lIXSFA0LmrfwexJNpDP4wkyxHR4k+E
tbgqtiXEns/qhygXQ4W6RL/jXch54eB5jDqLGkdFwGQqDKavaUfWZLyiKyfGT8DGClFqTQ+lCpIp
GyglnQqXqVXMjNZ+4/kflrUKoMk6omgmMmk8FU4TqZiaSQXW/P79MxViY5NmQ2dFrI2aocYUb3e+
GsHafL/yrxgcm3htjC7KTkMqFap5SJpvqdM+mJC9lt1AoE6honWoZa5GVcC7JYZhozMWZQMfflEN
1dT1IWs4aW91ldajYnt88nvyYBmT5oPHNlknLYqWnqSf2UtPuor+CWdCgHi83nQVC6Q58hi66Xfm
pcbC60lP1PStplMrmwmLlCElrd0VSXmHfWYr+tJZ6GQQuSqMqCOVaMjfSCHJnkzzl8M6GEI3drvE
W5AxidZKBRtZk2fCnX4g/gstn0P40agBSE/ZFMrROMRu+wmhdMfKGjiv6W5b0zvHofHeGczdO3sv
Ov2tZQZ4V3jIjqaZQMeui3c4deaAWCYZwyC1jA+ficTCJrmpVRFOIfw8VtfVSJruL6B3/vHUkVLy
zgar99i0M/QnVQNNsBcSnOGlKHuIi6rIjSpUgJScQvZHqCG7xCJTc5QSBVJsbuzA2yKFie9NSv1l
WzfhWk87Tu2GICZBZBsfxgTMbbKNb3ZVkhGa6gGYjHBdOodAYwcXxQimCpJPHwb+VGwXz3qJK3Fm
VVtl9ryCRGQvh4REqhQEIWGDpM25TYbbzBqSVd+ZHXJHAK4ET1islVkB+nTAFZf1rk5HBWE4Jzng
97H4BcaX+F8ZstLvPTJlx4fyWbrtdhgJl5X1zdcEJjmZnhsf6nwTvZuS1ZZuo9AHHbC1M/dZthxo
BaOQ2TxxX28gn95lY/arbLkcTKs6iIB0JLsecNL0I/dVglgFqDQMvYUo8w+1vqzAild6nC5hnq6S
wGI1L4jWtEX3MeXjrrd4yvkWZF+eJSS6IS93UFW389F1bZ4LAL91zB2ogxaR+PZi+c3c0Jfx0xji
gkng0LZj/Zo4ydvgKC/5XtR8ckaFTs/ttnZgP8qQX7ju0w9ShI/9yII+HzG/Boh7pbZ322AX6vm3
V1f7sSCpMW3tO2JxlnosSYqlUl5kOn6nvmX/1wblPU3VQWelRnw5mQ5Q2+v4GvXlkydLxB6tvwHY
v6I4unCPtGH5mEf9L8dEhtUYzkvYjyeiExeCEQXhGRcGTMQzaJ9RYDkoDgkJBqKsezgcBMd8iAIy
QGxkEKvMoYZ0VFjnusUy4Y+cuL2QVK0vs4+ydhC/4rlh8e+sCfNex95wawJn5+fjF2DmCj/XdNQi
61Mbq6d5yFheRt+ofi4uOfe63+/nJH/rU1bUccH8iOzXVdelH6PGgssfxm+DWNgA4UPv8TnQqJyE
ydiUNmHPJp/9TGg8W45NjnyyDyPkrk0Gn6h9Kyr7OtAFDEBiUw7ztEh2TS+WVsg6S2rbLHNX0i2Y
uto7wjE0iw+U7XNS4svQdOsbT9qK6ei8aN3IZWyT3myn4DUGzcWlC9H7in/laRWCqmY1eeUnY+Cz
3Ivsu6iwn9X10aoHHqx6gn17mLipxHQs2uqzNcUhsKd9MdiMVcb8NhJgQyPls9GlLmtxK01F+msS
+1wLuMJT1d142W4S29HwvutgeBM9zpPYoNYsiPPAtvRQzeVBs86pWMO1gI5tX4ukPfsq/dPDVROt
iLdcVDM8nzAh/sQONiIEow9Tm+MWw6/dRBb0ZLfAq50ipq9Rc9QdtbW0tadc0gWBfLsl1nOSeHe+
zfyj4K/PzKCh0RsMQ8efUiS0UYn/XGsovrDxYx5AW2UH1rzHW4d1jWkLmWM/TW6dsCSysGSqjcVp
bbYd8aEy149VAeeDF5KX68iS1jbvPA0H+oWUKbHHRi2ZcSztLJnWYlCfSHdpVORJ6vXEsfnyGIDK
oytPsVAG+VqLoocMlhg3m857EpWbSIUDGgBRgdkP27rXrb0hiVuZg/EzTOR7XpWLOpIHV0YEjqiY
FAOGrzfVdxrDU2KVKWF2LGoRteswyqoAb0DW4AqvGUuJkrtO68ylqcfoCXyeeF5Dj1lLJSeZsAw0
QTHda9xWZkqidJSxDEwNm9TNUuwFdFlcEh2FJwJzosA/HBkO+1GvkmXmR9g/kI6QNINamQSqhQm3
/H5ExDMiTSawmYF5xoDfhWzjUQMhpe96+zlEwVUNJ8c2PvL0q4Ii+uxJNgSA6hemCl8HmYK5xMUR
zYo536ShnnJc1xuj62tAqfhTI/TomiXWMqfSyhEebBozusxxVzAuF0iQK4afRKjSqYekGwQSLYld
7uq+7k72w9x96aUlUAwXHk+5ibJR4j3Q0FINfX+dTGSPGqwBCK+8DYwkdNeXaxmjqMp9tdjBepTi
qYjKZNzyXBTwyDoNzxO5qNA3yqUV5LeJKVwdhlcYOvaCrOWXpAWMZg/ioefQ8o3K3EaOf9YrcTXI
zVmYnoyOTi1NYjZTa9n2CIsbzH1IDmlbkv6zluG1dQKaoUYBBELmqoVZr/WmefIITuY08BHx4zIn
XtCY9u2EmdtjArQgk4h4aAb1m3rm7vR8H9GVwJFjWdI/i7zZ4NJr8btUXCmBfo/fFb8buUZJi2XL
9LyfPPaRynJWObORr/vK2cmqALMQv9STVp4B+aCX4jJs83DdpRGQ9oyYdTAEka/fKHAxdEF4vzOZ
iVCBpF9doWFyMp/DxK32iU8TZvuZ9aCH83tjZw7XtVWcellvsrR6zgKSnS0bsKM9IfPNB7gCWfAB
FjhlAIiWtCcIiakU9vaUb5v09NtVf2PaDwG8+xU3091oZd9D268as0DPrDlv6O3I+AjXDpHOVW+R
3d1jTWoS7Pd+/jS6vCj90VOBc8RAUfEO1MPvpjs8eTkjDEi7+rq0GSiEODe0fK42dBUV/v6sJCxZ
dANvdYhpC7VgudAJDxB5ujPGZmfgSl4lmrYQ7WTgFl029VPASCcaObjdmAZON1nBDwEyVPepsYIH
ygJG/6gcGWPCyI9RxHKP+w3WL2uOWYYlDBTYQ1ymWiQr32WW3ujYbfnDSAZ/sunbnmrUEAFZ3iVr
PysqL2a0NvyY4ltsibU4lVn9Xg8tV2z6ZlPuOiM+C4nOamTurpUTwzA34lTuz4nqDeDrUc4A/nhx
RjaHMnGoufTqF9R92pSMLoVxl7UlZ/7RHIcXtovrrLFWNSlYmt/9zLwlvS1+eWOKLazkuwz4dLj2
IuvDCpq1mWTf2BPH0H8sJmdcGibGcR8Doe6wfQ0AOPTOY42lYMY06Yfgep3wWEXNe4OMsC6aG1We
2ESdd+pG96hBXQ9rutaFbqRAJNrXkmBG9b1qOznmys/OjK+1Xiu/XrKxoNka78icp7YatkGUH8Ls
oXLzV9+czoPuXBCErdpg68z9q2m693yS/oByd8q38BBXDbp/EXH6WGvMsNAIUAWOVCZ1Ya9TDqm6
Vf2JDjilmGl1yulolRyVUWY8kZF3jZr8dWTQ0RJtOLr9feaUB2sonlNx5V1D6TPuI71ek/TIltx/
sIfuQX1encZAN4sf+JEnHct54TwGbfM+lEy15rjvF05Hrz0Oi6zAmqwFuwAmPTyBeEGMG4+WjCej
YLZeWnXFmL7Cud69QAXg7W54ApgX0/FQONmL2JnPTlyva9wmrLPfYhvBVxFXj43/mBvOqZrkvvam
jSOJ0aMsRiFs36LO3Di2fhd0+bGqO2TpiXYdc5wI/vAYx0yqNNdnWSPreJum8W3Uxm+2iss0a9pl
2YZnq0suutL/lWm/G4E1C/j4i0YDeoHFGFOFeKjMcBN38rtIWbjKCtPOGN2YPUtOQjydrtkiRtLN
B+cUiHcGW4d06k0Cahlak/uu++GWQMcdCnsK/dXA8Si6c+iA/eAa0YzpGAljS+j5vovl1YwpvDVr
M7fTNmnKXYCB28YCGDhsXUoCicuRrZKxCjzlBbe7p4AhcItfl2N3O4qCvQ0pT2YRrdGMPKkLv9Xi
jyJl6sEzrehPw1SgYq9WteW+pok81Jp/ShN73bTeM4v21yFB8gvmiw6b46rSX4zBgz8y/eQWXvQx
ax4nbvmF4eAkKFCHw0/JyYIO7qseZ5Zeb7PGQGGFfYXpQ0n9UmTmaYyiUx6XH6yv35rR2xlxy27c
zLbu8JWjcM5ZewptXqkEe40T1Wu1T9ITkIuJ58n0nhvJ3J1hxHfeOtcpgRikmRDKqht7zHdAKnYX
vOt28Cjm5iep5HOeJ5vETh7ZOe8H5ezBweqhr/Dz+EHvt1pRXR3ZrVhSbSDrfpo6e2DHespDPK52
98UYZjcDPOmSj1rTL3XavGXc9Vpe3ncyxmI7vA2t5i5DYa36xN0lWXaeWcFaCGnpPXEI4DpmZ7r0
Mv9OuvGKZ8weXfyzaRnngs/E8rxvXivOG/jNTb0tsmedTZrD87MysnM8Xtkv/Qom74QJ/NSkyXuK
cDV04x1qz/toHk+eg+YEEe1siUNtlVijk2Wd9AdYia8WN5WD1sqZjGwVsTNN9Me0id7yDFs7wmO2
1yZDSKbmVvNia/a9HUUrnWEjUl1A9+VJuv7O6lmm6O1AvHD5MJgY12brpGUwfzWel1541wTJfWcM
V4ZLTzXPFBhM4aXA7xBOaLcLLm1OTxu/wuRxe2bmuSvpny65PeAmxgbFKNLp2oNTqO4Lm1B6BwLr
wZ5M+B424hcfO8RSXSyBmZ2D8Ax1HeWnh/Ke+RXnjMaopKnTZZAztCJiJ0Aujnqi3BQ1+rTwQfTk
OLX51RDeurempVvYeNyKat3q5UPaTuvOfbJiCAMT8cIlE/7QfLWn3CJHjRGQOz25jprGDABq7Pph
7sUxnsyzr1WfFnl6YV1uZTbfB2xRm3k+ZUnznnXRpciuvoScZbnuy+S9B/60H22IV1rJJsUwT22T
XMh9nsfnwag+hm7T18390DSvUkxvboegL/Fv5IZhFRIYuJr2C4X1UTAFZy2yLfWCLSYSOuZUxX5s
zVWkhbvEdbEytWw20MVECCUGn1kcAB+YgcdYztsgoUbixFg7Fh/TUGYLd3RwUGrIxTsj31SUWZgG
ngyw2Yj3jWe2W0cfRy/qgDt6nF0k0hshXWC95pDvPh90xg+l1exyAxe4xeDJFmdqXtgWOE4Mb+37
mJqMB6fKrkVab0PrcZyjl2aonxzb3viUEWwHGJdLJLdQAOJyo2mSAbWN38IQP+rnJpPzqFv+QVby
KA3mwiRus2fmB2bCeHIzm4Bp6ZNu1F18SX5Zw5Uio2czMzdtX9xcfKTz0SbIdBGM2EUb2W9T2zto
kv2z+kNjVr10bki7F/0yG4lHO3NIuCofO7nBDUMoQFrk+Pzqe0HMSJLhsm0CbHyWfdHnmSe5v5pp
4BZBgetRjHicnflmzd02tptNqTXbJvKWjmAootUMuSl22nlhMmBuEu04GFmxSCYeB+Owq93+wQfa
EuhiHwzNw6S5xym09qFst/Fs7cVr3zHEnq79HGEOm3ae1z2I6C1Uo8yh+BUP3ifT1r2TswOVOoYW
97Pyn1nR7MIg/RUI70igMygCp9oTBPUxB84lyOL10AHryJngdBZUc1Y5SOpX08wRWWbJlhHespvc
95xt2spmQw7g585IBt7KpBPQU4QBSMHVwMbQb8dthnQB2QAbqHyJNYnaNjPf1JEZNniJMtKX2P6Q
XN08OF5r4f7QSfQrdj421wDVxNGe5K6lnrjLtb84Tv9f/vkf5J/IsBzCNP+1/PMii+9f/4tUro/8
++/iz//+i/8j/jT+yzB103Asx3dMz9f/b6yLa/yX5wuh+4brO/Tg/0f7KRB4okDE7OUZDmsrpRj9
H0gk345FCXcszyH7/0X3SZDaH7JPiOqepQuL18Drstw/+IVVDSgn8/1ip7log8xQvk930tGvKOdN
bGnFuW6QpUxWzUAxB54Hz8jB+hqTvEw2APujU7zswuzsVf3VK+ZDZNqvHklv9DH3XgOEwTa42pMP
Jq1Ht9A3gyYWXnyUGbzh4mTZ0SPmtNMQ++XSHsZtD4nQ90FZVIXnbWGmX6LR8e6M8pHV1iabZcLO
kw2BESAGyNgt6fDjWq+AGGKl2RIdJovdTr91TGNrD7LK2LGcJwkxsdIJFyKDHN0ie9ywf9pKP+Ta
e5HIkaGyju/KOfk5J0w1M3Btc4PE94QCjQ4yN+OfeKJA9xoXP0/PMGA0wLSlu1a43/3kgqBiaBU1
2ICdRux8KzuaYbtMTCw/2rClrL62gp/Ngtx3s1/DNF20qlYqlF8TAccW9usAV6bdIZCJNJ6bAOED
sz8mQXEIG95NdwS0iRNm0HHRtumxyMWugza0sMuVqPS9NkznqHZPGooMgsIOhQ8tJtBv8KJ2Vj6d
UUESaI68x7jVVB/Uw+ummRhwpMe6jX4MRLNwt16CZkLP0F1Nab92wBAzahR8aIWHux2r6kh4VxJ/
GDYyyIFfM8k5hvuL1IO9Ge79BJsfWnphJsdums8CfXDsDFu/BrrnR3d1rJFLFx8jtIS2ER1LYymw
Wrp45VpBNkbh7sx0ICMsuTMy/zQwPixc5xULxsbVprM+O8d2etHTOUF8JH/Y98IscYoDiXj7AIRM
wJxnYMAxxdQ+pAHyiPegd/CTiwa+YToaq6gFFEYzmTBcD+30PhzWvmecS2nvylZtS3GLIXzV6+So
PmEjGG4d4LxkTj7B3f/YIYly7XhRb2OpzTfkXEcCc1l3bfGFf006GEeDwaI+bif6IUQ9qzRP9hWe
n9AaLn5OWVUXA5VyiZSYyUhj+XejMZzHmVXnFN1lIBwM+1TM9smUvIPleDCk2IXhxE4z/fFCdgH6
iPV6xPsukqNlzzd1Tc4VIjqQBAJmMsFAX15pHj1vTfw8Vfp0GUrxKq2EqAesAmVyrNGh/P4Z1Oek
MVjnhuVxODC4ZIH4EzQeXrecyRlYMGwaB0c0a2Zn1OHMRnrKHK6/Ft8+uW8Q6V7tLv6pMURPFsxT
l20AwwdNJHcW9zlKqV1QJOhcptuIQTCD5jnG8xlp3DEZ2k0Vc61q9VNSrPt43NY4e0TaXWstO7Is
RdvzOcr55s/dBcMWKvKLyUdSO+lH07/5SMTaYb651XxTn2CnTwctTY5CZh/qjVHXoxEOFzcamMnP
N6Rw4GimRa8cq/xKAZu40cYv64qdbfLRaNV8HhqdNOJhC9fFHLN9aGG2kfXK5/dJWG+Rv7YYBvu1
GXGTzTZlnfeJMWuWnAmB6J4wxTEGiI5JMh7Ua0tDzrKhb68RmXvxbG5pqI+xErl3csbTDQ014F5X
+72sSX9GPDpR9IrWfk3c5dU02o26mBBpb6rIvCHgWpnZreWdsnr3dSzZGST6fKPqaTRcdmXD1CS+
0+J6UyA8Irv77NbjWdrjNdMV5GFNUC1xTdPNjQeymcBEBkX04RGmi8rh8b4Z7ZOo9S9Zl9ihKGRN
rNiW7pwsd/zy7eCZ1mPh2/EPc8eD2ZG0y8Ws0fK1E1gn52QACNfOwVDcW2QnOFjFlPe0mpO71HNO
wu6vc6WfSwI9R/WPECys+WB9OjFckiK+a2trV5npMat47SO3xyS5JHinHXyd9Xtj1Q9dNx/8sr1i
IdzM2AfiYDyQRHFU/2FwD2HwTiMInoeGi6bDOFT0ok0wnkeuzVp018rkFotFuQ3kvK5dG3JLcsQX
Ar/A6OjzIE4Ybn9VB7aAihSi+/B5srXxfDPi7KOtqmcTVFA2Xq0AfFAkxi9T/moilB+jc1K3pDoT
wEefZMxnx03UmNxjhoHAskem0XXKuprzpPGht3T2jmciA1K9vTiCe56DivnoWbbxR8vPANB4GP3u
KBlyMtdzuNWyj9gfuD/kfS1P6mdlJmQwdccZ48lAxk66vHhvNe1k5AGsIk0+9BFGbicm3ERO1vNs
sgdApBXfkWYB0pDeLR1D4Fp2++LF1ceEPnRnx8ZXHDrhvqJrYOFY3ludhb17cO7QXIb3iUQ/HE1w
BZxxYSUuHqawfU6jGbRc36wyCdc37ZLXbBzPfpFMh6nIDq3RvJMDIhZW4LVrkrt46OWomHnOtho6
RhAOwjTmfapfRxVMY8QDu2rq/7/+6ff/N80R+hE80J3rPEaSHfccO9YdZj5MYuqffn9hT/zf/1NY
6mVDuoCg7yMUJwYV6LrvhggRJzTFVnvvkkJ/RyqVBmc+DUAwyIjauoZ89/vLMFXGXRaDbA9m+8Xw
oCFOHWIVmCFk8KDOB8kbtgG4Ab8M9xlDhC7tq82kRzfDNSSiogHt/cwR0ulwMpyN4WnrOe9X/ZxA
2ABb1jULngEsE1+95sepnU0ypown7WU8tSs0OG61wqS7nlrzXivlwLCWpLWqY0pWTkX715eOjvbA
i6OrcpF7ynrcUBSxF4SfIUnHTTV5ZpharKm/bt6ClQeWVVC6PAXWlfQ+6pyWs+pgF0R59x6NHqQ+
5O+G7xOuzXC5c0aexqm4IcFpwSYORO1oaMtrWGxGa7eIeLmw59j8Im7hrs/tkycQfkh85egMdwRJ
vnalJRczt3lcc3hwC5Atfsn8+RLWE5iOej0pK6qwvbeU7cSDDiqHw8ZAbudx/I1mFSBkdl9dzTnZ
4JzNeroCDzilDgZNdA44cD8isdMG5o9O8hcj/18CZo1/LJMVXRaTFnRZ13b/DDeOYi7DmMEeCK/k
p0r2A8Pq3B2ugTcCOgLePx0q6qiRALu/tRP/BDNr/JlZ73k+AY6mbtlCF4b3J9vWF0OXO5Ob74LQ
OMNMzBcTyebpysk4Xyh0orhZjmmwwIXCfLfZ/IcfT7dT/j3Zmh9PP+65vAIdgMeftrDBdUcrDsoC
1TVFPGcNwpeNVpVbX78kxnBxrOiDxL12fIzs7FALTjUKWzwCfxkQ//Un8I+MX16IR19F0ear/+aF
/g22C2YAE1UDRE19+PbYX/AEHFLtgLzuYSopDNL24ro5u36bVrxe52l3yadqnRs8fZBHTr4ATSXW
pfvy798i1aP941vkMyJ3XZbA7p8JvWUSkso7gS1j95Bz1BzYQT9qkIfZVwwUobazxir++fvyLhvq
83RC/mBcw+Zc2PGH7o9fluQA+F0eevZ8Dremo72U6XxreXRZMfJaVkSqtsNBsnWrcatKEJTT2wQI
jOQGUFW63nKnpCTMyhjKnX6e0bPXfBYD+1HiL5ZS9pcYGbghXlNPB/tv7wKvY1k+bWuvuVTTsENJ
skxEQA0bcesGm9ypEXChd7UwJWQhmcfTVzLr7JVg2k7W0rXqs4dyKyizn8rv+PYxRkn2m1SJpsAO
xmAfgKLOajCl/8NIlqBN7K+yxrb77z+Ff3Z54K802cIbum2af9gX8Rv5WWFi+ZZmsxGFfu789C5L
P39X1uPNwP/973+g8Q9Z9+rWYL+uunZPcI+ol/S3K9IfDI/elDszdKZDg1cRxoETW7e4GC4ND76N
J5KPaeRQm4FF6l1/pd0lbzMjt5RLt7f3xvwkmxyS0XHO+ovvd/jM8geSIbgYMD3iIJvOmMppJMyH
xjxELZxKbN+8iTw6hvx+5jzsKMXU90WzvIGXYvfOTlCAqq4ALRwqPiSP5niABgBIc771dFUZHhM/
lqCS3p2GaWg3bOnvtyJOj2h/NlGDhWSgTMFL5ztuuRqNBAtXuYsm08E1BGkixtexEsBpEECFZrnu
apZ0tRccGZHCWQ+SL6PtFjqVlEnEQdaFD3ky3gY3uEZRx5CVwgM/7KuZUh3XxTq1rbeadhSP7Ycq
WtsSlrqdnrKpeam76as3KcfyiJZdXqoaliCdMvBH3uPQjo+Jnh2lJ15NUu8Hku3EdD9q8Y9mljsT
qJmHPX8q0w8DKKxrrlrrPJbWTmKomzi1+9Z7dXrjrNo9KpbDtNa4XW33rz6pcHZmB3bKIrk+f0Sr
c1K/h4YJ1HfC02AVSxbGK9eAaubpX4EnTq7BmODfX2l/OnN/X2dEgmD08FzT9v64tGeXZYvQCKxS
7Ztq6UY+duPmBuWL+pUJddvl/+G0/Wenvq1TciJHdjHEqn//t0u7xszkojzisE1oyBoa0+I/P1L/
yS3rOoYphPrqm94fPySSVdKmup7vBDpOPF4NQ5x0vtboU6rQX7qMgh4TvbrMM7WB97/ZO6/lxrmr
TV8RXMjhFAABZlKRkk5QopqNnDOufh6049gz/mvOx/VZ3U1JDAh7r/WuN7SbSRIP0KN/r1U2FIhD
0unwfdDu4foK0rK1BPmc0vYMsvphsBASOL5PIn4HD7Q2Se6mzsvUQ3oyqehUYh7XhTjNp/c+lN+H
hKW6aVKMORY8WfJTq1twC/pnhfPfB+m3bM2HrusOJQ6na19mKMt7ZKnntFK3k0JJ3hYnzXhexmmr
0eisb1KjDql1/TwrwOKAFjgFDGb1VoEwmND24+maKgl2nD3DEu0jzKeDqSenolFOkRxumOJBHdLP
HbQT5jpuqjVHLo/DEl7MAOijBS+Q0blgHqPgW1PepJ7hUwAHEJcHYAI5/q2xXQgzPUmcwiOE34Ec
Ckbb3syU7YorrC8nrrOeIdE+Ch21d9ts0tr4EImBX5uSlSYl8F4C3BXXFVylX/vvFzfqzf/cPrnE
LHTnlBeqqv0bAlnIFdzPOS+2Usb2WeS4oa6hSXFH39QYqk6+Ly4xmdA5UsQ5EqbYH9tqF03Ci4y4
wFWX4dzQ5g20hr2qn3vV3Lfdu1YuTk2HvrZuw3Bt8+k5EsJja8rH2kw+rdXUkGBWOxHPiRIzaUq/
ExQhbFkc0rHod+hmvBLgr9CwH5FZ82oggIE7n2p0LSr6ZnruA+28rqr1MvyUAQQssT3EwfgDA/k7
ZzEzlPKk4pdUzeZeUDWKj8knJ2JF7wJherbM4VnqEfVok5eXX2uTSnLqvhEmAvE6rwIcaZXeR/Hy
vKJiejW915F4pcGbRjiJgGVrNYZVGAbsAjW4di6wp5T6PcQAZGvjzwzrdS2CtHaFLJQPK5lsHWcr
PTD8vhzfdY1P3IfcEkrwVAHRdeY91YRnavfO/e8n+v+wilG4rf+TFAtk+99O8xjWRtaNQ7EdzcJt
IQSpFe6AxjgicwVg6KarqjObD/+H60vW/iMDyaRcFBV2aEmSSf/6t+WzVhVcktSevL9Ie8+bDPOU
jO3RHrJ+M4qcjCw/BeMqY6RXSVDsKeq2oeBBx+mvCCdud1ulRVSxwEjAdWMtslNgzUZkekMtJul3
HSBFLdfQh8YzAUqN6bqiG0VqfgxEFox1sl+XjDE+9YLgtwOCC0xrR/qhDPUrXmw/YaCfI1lhCka4
CVPCuspOWi6+r+tuwkWXFECIBazAXNtga9Ym+Wm24K2k43NI0UM9sSoU5XUzKjibiYp6ChpQB4VG
oR9Plucpmw+5wbqx3sOhkn6vn1lZxPdFEt+TBRYlzKc2vQtGdlr1Yz2/m8awxDD1kxFOTU22Xwsd
YxIPHZd9S+e6qG5fZ+euceGxfYAHcscO5seKUIQDPpkR1EZFPVdL/nuFQ8xhumDUX8B1tfwBD2VI
uq40/m6yxOvG/KSrVB04wfzk4gaXwBUicPCWFuLpvHTclWtZh+v7N/5CDMlmnBID6P3qCMeplrBi
sryWdjdJs/0sqtgpiqcqA4lNDJhG6TeTuPOKWkvgdSvaNNehJ8zqZgXh6L1+1g+Nru9VTqVrLcR7
EVZbkyBL4KDG3BvjoJ1D/B3Xf1fyTOLbSgTcN318KoCTh0nHkBCtcrQwYMfpuAwQ4XSZul1X3xVZ
K+kX1W64SOPmTxM796/mPP5IZQLBGdemXnwR9uuqi6ffSQySk8zoQFqSbzVOTlLR02xG36rKuxI0
VmjQ13yYHVKVNYajB03TPlakLYcu2HD3FqL2wRZ+SDK2D6rLKnpJah1zbJ4rm9+hbn8kUBRLsr+k
dPkZIrY6qomhyPfCgA7MAke0Gk/WydE09jHUjxVr67oMeBGjT4y/gUSriqyg9YJn6LGWkTHb8DRy
PFm9VFABtYCRzi6YVcbZgk0PhsjkeIQ+i6e12tFBauehHVAN/og4gdjrBbeirwmbajXRO7Q1aM2U
M4IAXiCG/j1bmPBECztpzeK/QKmtQZ1ZjleccKmCx39ftSTF+M/tiW5T0yxR01lExH+r8rNZSWpZ
xdCsNeYf5HrPFepWJXgD5wLw6Bmor82o2edHYExmNFBPuZFW7Hm9sNrI0rFuowfoLCDicsyeoQr9
Wbb/PIEh3+uEApfwktKafxKo4Tzfmc0b5xPLJdENjtKYNkfwoHHTPqUC5khiiVo7JmZBHdhzCpjT
yDqga039jOiVsAyl76+5QZOOEBV9REXJbC6Q6eIPaUWR9IXbZNJzCLty/V01VuSGCbx5/ExemxIs
tCvBNkVC5e1zAVjgwPSxJ7n0xwSPTlBuuEfvFkSXYfgtQp1xSm7wdX2JGLWv7nZjJcKu1s+62h02
MovTuua8hIJ4FmuodU30LZpUIcP4rojT87TGgkNIIXBiIPtj3cOzuGMdxmNXR2UzUuqt+26fnSyu
yPX+aw2sqBVsgellE/G6PttaJiGmojWO9+lFaDCAZiawXhWpgQ01T2KB9zfAyysyIDBOSAkjWDsN
Fd8MbFC3Wjn/zDlvANw+R9IH+ORtEQU8W2X/LOKGY+AhOo/+QKr8yjUP6/Y3VgavCsSy9YbujL+X
/v9/7v4/zN0Ze6832v997r7DfI3rtf3XmfvffulvM3fT+Itq6cQoruP2f7FbsqS/0NloOg+buiUx
Wf/XkTvf4nFV0oFxMEP6x8hd0f9Cq4vw9e8DfPn/ZeyumdJ/VCWSbJANKYrIYTXFsNZl5186rFiP
KUMkFJpq/9aWlrWbsX7BFxM714+Z8s0ZcF5y9Rj7+dpocHgX2YPNmhg9NY1/6VP1e6k7YatFUEKF
OW42IZbxY2xd53bIKfBby++5kwfB2s+Vmh9NuWW/iHtyw1H0SYn2jqGLKf0wlzReplo7LgKg74Ti
8XlsFxPunSrR54jBVevROjON8fM6Y1GrYdk3zQoWLd3gKS0yvOwDQWS9GzF0qwb5OGV4NhUNotYx
IYkLG7XUDGc3y6rUNTSVzQP+s8CdaEtRHPpCpWnHNsneTdTBpFftjKKAWxRux05ONmCf4QdjB6FH
yDAXRXOV88KZNcU6Gsayy4OOkTmqPydZOVQh6uQx6+VjJ7bKtSvM4FwhSVwCqO7aPOACE7M+W0lz
I7QcA9cJRUyhRKKvVHBse02Jd9jtbBYjQYQRYFW9ful0eWfWNe4eIrGXM0cD6TjJf1K5hdOEbldI
FNKNcGo0i4aZdkz9zJDsrPF6bVMtviaNh2pts+KZGFdpCTagieXGqCCAqlaBnVDfD5sK6/W5WKRt
qs6PZpx3okW6Q9YKnmFmpa+X00WdutnJZHxFjRTxwmo8msAfpfnD2Hggn6BNVCx1BfrBhMky4rwg
DjewvoxNVbWvOcyjVJiKg1qM1ChNgouzjmACCnOwX6wLWceMQRkRiS1xTYAxACH6NimhNtTdAoqY
4UWoJfkN8vnFzKLBLcPqMAn0i4F0SMdWfcJWiGpMhSgylIFy1eVgsAsDFp+GaVOhCI7cZ9Uhtox4
g0RU5IpMkMVb6GJ1vVp52kJ7SgmPwXl6rbYVfAhj2Tb6Lj8Wk5799QsfDapT9jLE2TGtiFhrm9Kt
wuoSysUnfoIuke9Io2Uo+wIqHFyjqm1emzEuuAIxCRGlZCH35bUc4EwbrWi6mty5LXzrKU3rU7iq
zPTVu3fpLuiHbTQ260QXDUuIMFhmEmZ3wvhaG3N4zut8J6Q4j6CIoHcqOlcvkiOm3u3z3GJaG1k5
SfeGq9Q4QddS8tBNrM4D6a5GcM6DgERDYbXaJNbsKtQSdiXFhB5xZRLAslzdQ+PAFadzOOrWvsjj
J6kNk83U63A8O+nHzMMcvq+INaUWnBClbwX2SNdgxusqFhD0oh4hFK6ONCrExzHIhl2FMQNMM8ZP
SwdvTWVaDFNQO5pSSkxLFplOrZXejCbVgcgOE5LSF+v3Rf7RmvS17DvBs8SC325EyvXKvCUD6Exd
Bjirq+YOxeNiq/VyKxPMg9UibDAnKq/imEAehjY9lbHllClmk6WKsAwDFj/MiYORN0DQLvI0L5hi
aH8wbA0003hutW41j29DCa1taSoQiZaPqGOzb8qjq8tKBQI33mWlfJezijjLuttqNTTaQC1JWRIm
VOkTKXmh0JyV/GmqsR1DKa5qKgZKdHJwjSDqRiYCnk/whsl76DlG1qP8qxCwukwg31+xoL5kU4W7
c1t/zOaSbFCPxRSgKUbrqkTARgmNaGjRI0d9stEK2BsI7H/X4fiC8zKGjLqL3LuEXBS4ZoBzgtJP
h7Rukl2vRHfszjsOXnpvshopF/5xckdfVGBlihLwp8sqqPZNQLhQM+17Vk2XoQ1usfXqixMXfm8Z
+KvmyTXEogKzATyewwDuevZ7wPncbrATdWNpRaLL5lrgtSmMhLNYr1gp4TuvLTdLFST4+4E7N/K2
5nqb2/6sV+1bnNVfxRRf2ww7ZgyYCSUSiKGqlhbnebP/ygNgqCrRbFOTsTAbMsAk3WCrkvFCJXkm
ngocKaJFRAUGAXp2INTbfVP9Kh7RGF5R8057eRbPOoF4UHSUQ5KbJ9mYdlEuY1kyK34SaTIWNWQB
QIYPfeMPP9NUbnKQfWVZQEpaOP+qYnFXjfPnXCnY6gzKR5iSfNrV8W0SpXMU9ZovfVTimG5gvMlu
S8Kbk8dQhLDmJpFLb29xmRyCPhjx1EJPWePJYSvt8sKk9jfEgDogNEoJgifo2Jhey4ITyb/LBYeU
DmN6yENJebHa0ICqsOylMcIR2gTe1pMjrtIc4lKzvCkqkTJG40W0zmYH2Riz1uEiIL8ZqubXYqqT
U2DCu+l4LRvnXBwZId3F5nccx6dBQpArBXASWFvehKZ9kUd21iDpHqrWHEzIVbA0iKqzwkuIHrie
gDEB0xiua8EhEhaoUdi+yrIZeBmuwItApEPC/VGl+bBLZ95k/DtutW+1hyAexeob6nJCLRi/5tYg
79ocwaP1kYjqMzo09dQjzLaHudzPQvzC0mO2PHurk6c0sm902XQg7vNtNoiHtSY8rGb9YmHJoAkD
RiQl3BsERuxAeN2kGyStDt4mGH3Mn/WoYFKTzo0ryNIu0zGibhXpizICEX5yM+KEc9awqxW1gSOf
IX/mwVCdeXsIuaCvWwYbh4EJqkFrsYsls0Jvyxo+9vMbBpMEXOA6Fea/uFWXnRCN7MUqFj2c4jmX
V8coA77aWGyntnSplg6ahSYLfPoxKtnOqnHT6mNM1wNd/GgD7VmEHYjzq/pTT0/4wOD3p0Ok73NN
xf3LtHG6ig79imQvOu7CPYJxrQHHvMwLqSFdKAbsGyxdifToc7bSSpfwxHUUKdpUccTC0xtOVOd3
2counaYA1hZ3udO+wvZ9GoKDHEt+YWBYrnLJ9uZrkK4g19uQzfqmx5G50A2/6HBEEzsvpf5Y0hxa
ZAGHo/leZpnuGnpGpj5LdXiSzfKXXOu7tsZUpZP25gyxU6tu0mwireUSE2thtmthy9XoVeISIWZV
Bn+hTj/EhXkv+t9d1PZ+2crk54xkqIRZ+YNt1Zz+gKH7UWoC9oTGBxjNqQ21XzpIqzsFxiPOztU4
CKduwee6JAoDVQ4pOUCSWLxwxCLST5qK2Y5GVghz1uucEaCD/u4rLqpDoeiAXn13CivcMM3UMh2O
UukYlnyJlMVpKf24YNEr3xfylhZ9eTKa8A4v601PhL251pVireyLX6oSXpnvksDS5l4dxRd8OsGw
2sYLUQfAbSCqqhV2JSt4KWDBKURenH8IVXpdlv6YF8FGgOkwzC5RY3j+oSyj6dTajGBiDbPOUHzr
pBm+OYbDMLvF15503trUd+mYYAsy3ZacsAqKU4y/JrMkEVDeTpGs8pYZcMSd5aMJxBzKgnuBvR9n
lU7Arkqd+hZGpQT04ASRdMvQI/nBQLyDpf5M6eB3qvwFHkEkmXA3IvNZk9D7IAfDkBzRe7hobqao
u6HCzLQtze2SvsgpienI41+lhvDlMaEZH9qT3CaS32Wc/kFvgG+KXZOy0KlxMWP0jOG6wj6YVwk4
hcgAOWlDn0sGH/9i3WTEpNn3gl7vo3pEZ/vnr5rZW0CehArh0tRgICPgDPTnO3/+Hdc10sk+w25v
/cV/fgPlckSI8j8e/Od3/vmYIUe4OkM//PNU/3z8X17+z4N/3ti//UyaJgeFgAUfKKeTNn9+jh22
/dtfWffbv73PP9+qNWmL2wVGpS0ubWX/Uhpp5f154j9fJIa5+3/+88/f9LL918d6TBT3NbzYIJhx
hjS/oTrzGn9+Sv3ff/Svj6l7kTqVNtks9q2alvt+/bLkvWRTMUJCDERS2/88+Odn/nzRmq7cTzqx
PS0TKVA0599+/5//HNYYj75DxlHDMiHx/B8vJJUE5NUcoXJ1q5o0LeeUMtjHkY94mPUxg1mTM2ZI
FNKJIUo7t0+TkpLagjKqJG1jQq/y56+9EF4hlbt576PjOgqnVj2zWy3aiX4iSd7MTUJ+Fv4xkBvs
vZk40+f4pLyUNmlcKNSd4UDlEtq4SPh4yFS35UZFSmxg+QOpbIO8mkp6H0PPxbgqfzGPOgkr+t6g
C3LIbnrA7Tvj1L/c+tNUGU/Zq3lVpsX+URJHRkA5HwkDy5kwocAayIodvf7B/UuvwmRKLp38q+mc
GEtRBJLb+Htk4YFwl/u6n+PkjTFJ7nc/0LhSfA1mB7e0cvgiMlXAR5OtxVXu7YksJxzwfeXGUoJw
2sPBBjaPHbyTt3VAGErc2ogXO8L9zBVeGFbhVy+dMt+E2YrAbR9JuDtgrbzRzeGch841u5jXhdUC
e2O/w5SdcCI0bxvsbPblc4hdDDmvdpMd+aodC3LlliXayfLHQoQKkRvmbE/Cia8STlWC3T4GfAL0
fo25DIdpR9+j72M/94kdaIUt8rM15hPlCiBkumcdReWeClsFy4aSsg5ZWsqu7qivwcCX6TkR34Tv
a1t6XeAuW42I30P2kn+xQGdXzGC3pZO9FC/1U+RAZPBIraU1C7cE8FHk2oadf1veh2FdZgfvWydA
kSgE+8zLV5rCviMxL8QeS/ZQFOHYQYvpVrkLem6TE7KZP9RLtfmhMQ2P1qkb3fmjwGPmC1fiY4i1
xdMNnuCFmfARk9tpX5EJxqTEpT3EeMW51oxeyIu9pg6DK4XZ1fqVeBPBUa/BL3OHC6/bbdXP4NXc
YdDh61e8AnaoLe/8CU360dwgbd3jN6jiwS8BxvuNaAMu1eCKp6SNCaa9HgBli7QqJ4dTDvZYm+ju
Q7wWt9zRr+yKWAjpO7Iw7ZJm1I2/gs8f6828mldx2BAHRugi4qdwb2HtKNuydgVEMgLbQPLnZrav
ElkT2uGmfKsfKQRRxxNTV3G/yvMlfP7QoCC6SAGJ1rClC4YeMIZcbYu8u8T7lekWfj4I1B0MSfCb
k54Jr4nfgqN2fijPz/GwExxS4jbNncGzgfr1EjO+ZoLv9G+vCeNNVzosNvrLtRZ5miI/+2wUzLyZ
szqgOUTyWpuUdLlaeIRPxWXedMfqgrhh2aZvIzm3h5gVx0dcMnGkylPmTgch9nZklAMmfUmL+/dH
ATS8cJ8jV8QuoXjuiYmUvBq1NoabNuFfC+lyPG9yIUL0kRNA55OmvcWpusDmyane2yMdimy9qz44
C1iPs/xwsf2cEhIhG3fwZM2Oz/2puXQvHUlJ8XwxT8QXO/F7vJ12cKy8h7prttCyMwuxgWts/nql
PFLHZ1xBj2obs9vcflK/2QqO+Qrmw/4NpaBNeCu4h6CZxVbxJJzJshNsJrWgduvtzMnkKjsIRNfu
14PZPnYS3x7fsMwKLJLjqgL95c4A4yD74SDutR8E7JNDGscTasVg2+vcydup3sXn6BraIJJOeSJn
5QuQJHGWW7xh0uClX/EG0gLo0J4+p3yiYOLIlT6K7SF/YpJpG/eEKmUjnpZdFB1A6Mmid/PzFw6r
8lP/mzklR6URPIJf6q0ekYu8aSyOWmk59Xd7jp/nhYmzE7hj8yX/Skd0/+9UukBZ9bCJffDJBSOE
ldHhVbo/LUdBciycR39pmEt2J6Y9Krns9hdGgotj/o7FS6LYdwklCJQzVzhrtZe+4Q9/q3vXjHlk
YEJT7BbEmutxji4R4KbDPZE/Sr8RUKI4yn18FNpuQco5bljCkDDb9YmLpfQ5KqRUMsma36KP/gnw
37hwdJZDjQUl6TTNnXj6xaY3IvNXMT0Sxnh+rvRoPqrDZ3mSOEWtk6A4cQvNX2y68XzPXYiFJbKj
5cg9Em/E4lnZtn7/hkKl2KvmsZM3wnMCXiN5OKMgVuXnc38pN7Dd7fGRuJRX647xotzZLNkC8QU4
ZG7I4kAUYvnVsA4T57jhGNR++BSz0XvTfaZSFd2pcoF/WKCd9dwD1ZTf+X6xp61ka+IvxaVZQmkT
ecNWXa+9qoUg9p6TJrqeduzt7UQmbcTOXr9adsHv8Cl7IQ/j8sxbFB/NCx94/dAnlp4p2MXRlvtt
lxBBsmMQHrrLGU8m+6//x6hmuROidAg3Xvs2iS62DosLznomy8YJnopr+Va+hSHICJYIOMHbEJ+J
gZ/TzaT72Y/Y97b5WNSLRrHrJx7vIF18AoEpwAkVEWe2JPjYieDLLachf7AzsIzcerhtgsN+PoZO
deE6Z3sL9rVN0sCGZLDFSX6Zv3VUUjKtJnuUxyXUcq8Q1sVxZCflA+Id9iTdC68lCH0j3eVHDrmM
1B/rx4D3KWM7D8FgtJMX/LUW7RLvdyobkecRnam1e77u9donFs7G2w5SHzI68viQ6AdPyy5+aD0e
sS0Op8jNDGI9EXLhPMti6S/n9JXG+97dxDdu1Ee0Bn+He+VQfyUu8UwXKhSwQcJdtLtxGBfSIG0v
PPTf+r7acRt8hN/Bl3BQdvWB8bcLAIDo2WOLRSR1hdkCKp9d5e/wEFPogIA4gbH5szC5LE6YXniw
nbP3KynPNgAd1sONNZw5Oe2bSW6SDclws55EVNJ83sR9XS/T2h9AjeyKUTF0ZdikNnxuvJrnHbJK
SjTWOuKmvdY3iWGTHPOKKxVrIU0DJlHZQDm0lF8FNZy656uIqVV+RZt+QFznCsQ8Q4YOjkPnyAp5
NVujfzFMvxpfIqDfOCJKmrRKTq2e7DT1QLSR9Jw6hvPwTaS024NL+qhN7fkC1X1GN5NvOou422UV
Z+FQZfdfzSXyEutakYbqBx5olht4nU2urT0+K27MQHMzPk2XYLyE9T0znPynFl6bLHSmXwrdpKxY
J+GALfYeWa8Qt66BEr+v9kuNuznMi/KsO1zL+db8DhOkAFAWhC12ypnJxdHvKhfdhB0sr0QGbkQc
tGy2K2CqyXgB4sTFvCApaJMKvlD8yK9Q6RG6rx7C9UAGuQz2fQq21vCluiAJGCDsWXakbeYVl8Rd
ILbcWdvYTyikJQPrhGkNnO05c/kTbv2N5VGu1Nh3+VgTsrJQqHLjXVh5IogO+/5RO/XbYrOGVhUL
Bza6OH4xBGLxeCbqUnuGcQAeX2j7mejfYfOzHAb084Ftkt+eupLm41BNsNYivync2mxXOP5QcXfF
kxxSGjcvS7UG2D7UBwbQmFk/oKqalBGf1YX73LiRybUT4fLAKNgQVDLzfhYbdMXOnyV0LqNDJBYg
cUO6rOSnDQi0TQD8FLr6Gj/lEOMas4pxx482XJOXvl/rHXk8aMwiQIJKDLl3GEui99xP6gVIZUEw
GXvCc5CcQ0JOT+mX8REQ6qmep8Hj8A2/BAkF2Ho8WPsythTCn3jPPntCVe442tlFoPE4tMmueqF0
AX4kpI3oK8Z/1UAKCudyw+1PHDnUn8TjfsabkMETe++rOm618KiZVMT6ad6LG6xqq+VYplcIQGvU
PGesq+E9HyLxIajHJN7khfsVkwMvbUTKInkT+Ktfnc0+vXwkudOfm+v8Vo4EQXpi+TzUmxrheuoC
qohvbbyFVtbzDnSKtJ2in5T2ZRbeg+nTjNfQchYX0gnyrw6PisS+rTwHSnCM8TAIeF4uEzN0D/v4
DMP1G8KdsL9QoC4HEp655rULQKOx79kFcEz1CcmkqTsF69HjUsJV50VIXxnqwNSxTVwm7i07wXjN
PPxXoFPCtcFbksZM2g44h+VPerSfSEwLXqETFawG5MG7E0M3IjZYzTDFQGXbErtOGrOYHfAmzZRr
L10oZ9gfu2rPYjc+zMdIEByQbOMSEG4Zfq16aQ8kVb5GIaMtEgg1HNwcsUISaWMiILvh4CcGaxu2
sJhKYPxLGMXWyA91CPHKnfrf9AlkY5kvYCGQ64EaYWUwo1PwzdQAv90iwWfJRwobEH8tHAvIVuqG
wO8i9C/r5be1LgXTMAu7DMx5Xe2nip7JvzW2kqdL+yo5knG9FmHsI5rLpGd+Cmsvi47A0YVF33pM
8dUMWtHO5uc8xd+fhkSoMdwZHGpE/kuyp45h5hsnYLlTDcbYrJIEz75cp1eMDBBOYu834FSTElC2
NdRv07g2olfjBUmsmexU6n38UsG27pWA5xP9DruSrDkPOdgq5Wbut+JV2+gMv44qDpEjRexUYZu8
mR8sNngXggSPisc2vcb9ZL4ab/FOyIQ3zetyL7K2uI0WtwZvj+hXQA7Xgy0JPWVJetsrb3qN2zNt
pdrjqcLC8kbBxFq3ZE+opodXtgf2J7u7cN+Ye4URtneB30L9WoOHe9Qd3Qv0HlZ0sgfP4Xf63R2/
ql1pf1W/lO10+1noxD6JL+1+VQSM0KfRlCI2YmGaT5yEm0FNwyX6DiyA/+GVXnYbn/KnpLIFMHaQ
Wdq7b+ElCd2JcBTb+sbz5jJh9v9D2QXTnG3MOL5WXiW4WcqCau6a+3BjLS3c+glDG0bsIIYNxEFa
I6ZJTJGpUvlaXPJTuucD2d2Ltl3BA78ZvXXjBXW/J/geweURnHRfXIpqOz5Pv/rGoaSJIRGF4pZI
Sw0wYqXPISr7mrgqq01QepYM7oF6eGG84LK6ckBBJfjXSHgIVKJjyjz3ShI8KepsJNML9xavROfu
128sY+VT73PDoVG41FjcsWYdixduXu7IzGNWDl7Amj6xBuGsCkSwjRxsrqaddMQuhqtsfsSb6hfa
pgjbn41B+Mu+TtdG1ql/i2/SE7c7r5LTNFw7t09/4ZSRP+Kn/Mk4lL4BP9LWT3/eTzhckh9xsxwt
9KQ0jhT5VbXNLkF/IRN0wXhZ9vhQGGrydLlrJmcS89aWaB2Y9m8KBZV1Sz7oyQ1PwpRyKz8AmIR7
ugnyH4QR/ZMMUXFdIAvPZM0EVp2uXFrdhU5VulFe6k73SfQwocSKdxF3nHHDby5gJSkuCFDAvaLe
iFS0HJyYgZQj/QAcxS0OoBvAaib6WUDjgpuC6ZUqE2E7/tI/28rjrglZ/wR7JXu6mvX6MAYv3Mhv
0+jRtA/Kpixc87P0JRcbhXJHmyGmGyW9NPolzn9LtnXjxbvRs7ii2Y7rlRaSdBuRaC9Mgl8Fj4Bh
SvhFO3bXECfT5xE5ibe6W0c21ayqXMtgK37qYB/61eT+enAB7QKfzyCvYe8sWb0jL7vBxQHq2BBR
8apFvvATVDA1nBziAhaGnnUdGOIQCgXyUrshcQverf4hz/04vkaH4Na8jWyYNJ2jPbYkA9jREzY9
zktj3ErRlUrne0JOaAMn2rnnliRkUUK4hZOlLps9XDNorr+Hl9I6llxe1RaYK41foKliH8+dSFZP
bLlGB2p/rIaP8Zv9jJf5yn2NWqj7vFW/8UnUNfAmejZV+F21DFUdvKReXks8YY/tE9VI/0W6Yl86
snzoAF5zsrq2MC6AGTvqWNCB9oHrceRwz44aVsO2+FAOvvVMbX7IN3SYzEXdHgxT/pQ/E/wQQGbO
IVzVHc5ss3xImeguR6gi2PJQkKV+8UItkH/Js/9qMA3jSq0dEBAADJAe1ml8L8FBVrDjkTQ+tqZu
e5pTckQ9UT4QaBhPO6zjlxZZAVjzJjm2pORqW+yTq2AzqleSfqobmG9lwIaxJ+pQsz3k72Z3mZpn
zvoJa8qqP6QDH/ViNVQC2b1kI6jB4JIQtjs/bRzF+QOEjihK0TgGhactd/4DkbGg4Kx/nJXgkCua
PVZvlvE0tQd9rUP1+Ep42hbB4SvJk2b0K8vdQTjwGhh59H7wu7hw1f+AjVg42+LNS1zBpglcFrQj
Pf6Kj9j6sA28WGdhDVyeqH02goOpcb7IVLODT3A6SvgCzIOKl24JwLLaC4Gz40B3uNi+BR3wudPd
uht/rIjbVrtZJBc94/uGCa+jf/bClsbrzHXfUazgWuLQvd0Glp+l2lCGsWpc6DRMDKXHwWarMvHu
wW0gO7Gi8jLA13Rt3MwRqzrlb+w128RLqBkxrxzfebI7zSU2uVB4+gsusSugKx+0xCF8nObzJpzZ
hkqXRRWGJDbvAUVUtZExagS18eX0TFxZM3jTdj0gX7wjwrKMgEGYzV5JF82OCDssBsMwN39WwPzE
cvtCr1695HQ1enKe7hyt4UatxbIWrctVtF59LHrUpcFn/xb90LpQF4PlskDGHssSDh7Jgcbi8Mgq
N/iMVTRxWPg6MTMhxB3LndVt+sglf+BndOxuyZuitcbCEvWcSxmWnqnas10bnmbsxcYtcvDoRizA
dJcYYiPKApoJJC/1d7T2mAjCFfFF1R1u4sid9gSlwrDs5FVkTJni5HtpzY1w5iDHNZkrm5DYImY4
p/FN3cz7urapqz1uMuVOQMIuPwJ41KA1FKDmJ9V9Bi4sOaD/tEKUFBKYFTUC2V/pe0ivCKtjQzEi
oaVJLj2sKTu3YYSS4ZcT7uEAuav7cSSRAAyGsgRmRDJggOKWj1G7QS+FaRXuk92H8AImypLhp9Ee
SIm3xQlSSXB+hMA5v1U2xXr2mUigaKGsGhOfIwoxJaVFSvc0ScHnPJ6UW3EhIuLCmRm3YnLDIIdr
DU+e7zB1gbsE8T7Z5mf8lYZEJbm8GxKr7zwTywo27uBS7PBjf8lgT73qNLWOWaIhPyp3VT7ILHBf
0ct4jqf1Ckzfg4QmYRP8L/bOo8lxaD3P/0V7qBAPcBbakABJkOyce4PqmZ5BzuEA+PV60Ne6smSX
Xd67aoo1HcgGcNIX3nCT5Xc4FvNhRf/ErmXyZMgtnqzT9FS+0kl2lmu7V68Jk5Dfb+IrxgnDrzze
y6f5wkKmWA0S7Na7YYJTacKkLqgbKooBD4S9qyTEwntc7Ld0BOzGJteywyURrqCevzrdGwQnWm00
Q8lfc3QNAwo7m5I6vknOgXFnNCaH5lKA5xMdC+rFqXufEPG1Ae8DqU6Afqr5baRoeUwdjI+9rMKY
4qjzRnfGCyv5UWt/B9AxS7SV4dIztfZZfFbygCFRY4dEzr11KZ03ja2fa8b4suqOS3xCtW1GrIzJ
k26ZB1s2qfWm0e8rZmVF7zdgHOy9PqCNR9oWJJqPgiNHe/FEYGJjqEKxoj5x9Vwrn8x/LIP5TD2d
0W0pkLbbs+F+B+uFP8hOxvPA/Lufn/lpCe3N8fEBpJrI/0m50O6f97bxDLcSl5gTjfWa5Z18N/M3
D3VUH7ydv7OlKz4PeiA9r3YWlofAObf7agh3JkbE16wTl2TQr6cFxo9X4DVbP8edsNna88R5XraG
A8Qh030PuDT5FZZrvusBaaDYQ17cMIqUKD+ZnXymmB849yLtVOvv3HVBsbHNXyn78wWXT2UdQ51o
5/Ajk7o1OyUnHym1geoq3Uy8zEaqmswSxox7JRuMEJ5lwRKVIWC6+iYXTUHDQJfqwPPjU7gBRn2Y
9twVc6sjZI58rp5rZIjYFZhK8Fy4Mq1/KnxalJ+y3HNHv5MD+ISpPuEzZFO2v/Hik0ENbTpQJ6FU
OXrBNmmRWDfemSt8ScnVdLbP/sdf5i/IIeQSbNJqkG477ow5SXrSWLuOiaoCLpR7Rf+dRJZPnZtw
81MFjcfm8LSsZx4r76czvg1ovOdN3Dtqwwwjt8OktwKuikXET/gVhkMd54TW8Hbb3K0577k0TC14
dDwCrhH1fu5/RU4q3nPnvInrZRJsg9QA2/TxbaSFxACSg+6QuaF9oy/9NTqTbMQFZw9REoWWvYcS
/Y365A9PT3QJNDKmA3+X2+Hf2j/xgYIyj3PL8FAXzsmabfvJxdHdA8gSsuRL6zI44UhXwEHYkiaw
7oN/YxD5sG1hYJvIYnDgHtGse3YvNvmPd2BgWSD8DX6RYecOuU17xx3Bt2ofYvOE3nm7Bmv50AKT
3PoHwECJfv1pW8p7Q57wSF+jw0xXV/rGsyguFE+0nGLCE3OePx6BetaAcgaLe58N6Dz5GD1yP4qp
RDx4ctcrw8DvynUroEQAUyg/m9uU2qCvVNwJd5irwDpf1B+nO4Ib5SlzFfwew2Agv+EgzO4TcXfu
TQJi0nrhDYl+VfJKv475wVDO0z4qj61x5C/Rc08w8UvPOI3zOWUgL2pbfS5pH1fFZa9XGhssi7zZ
D+OFSTbcj480SONuv63FbD88F0A8Z55xkLSELaB0jrTYPIrZh7jyLdga1ZGrYx07SUDkOI+HPgt0
uce4FAHD8HGVPtuJHB+m4SMDJtbXu7oIS/sGSJtuHpCT6s2bgY9fDwgx1zqi/EdpBSDGciOInYPu
vDHGXOYUPbP23P6JL7ndDcHV4IB5Ii6PjBOCAp3mo+NY9LS5tgcbXyQQHTMgeQLhuDbhz+PflQEV
HPwomZNe+2LP4T+eMHupNpzAVPJ8Nr+IDm2SvaoC73UOwbpxZwuG3lSDdZ/n4/RHFly1dZ323b39
Sg2Pp9GvATLrBnqV9LXLJwjlphbwwDAMTMoDQ8eDomttJQFYHczgKGpuOxBfd9i8kEihwcR1Z8DE
9zmam+vewK4T9f+fBdnvIIseqMl9c3+MK9Myom9nb/VJVVzkL5yVuScSJyYjVsUCuPB2Sdz/Bghy
ARftExFEFPN3cb3lpuAjkcbpypcV1h/ABybBRClzPzGeM560IE6ONlVOsjLkO+liBbM8utjONFgB
YLgr2/2R3XPfYn5pggV6TMU7ixFR0d+gVMvHbb5qMMR2kxcu4pBVn2QPTDISXHJgm6ytVs+5RODl
qs9R0GpvOhjPn2Xn2QeBDA5EVp6AtaPKVz5wZhJaWD1QOL9hjlVh6hz7FkQFlhvsl75NR0rundeE
3IG9HHgXHUbQU7iXggi4TNYDkP72mTobSA7pXQwNV9WKCtGDW0RHlsG2fuw9Rgqa6aPCVtx347ke
4QT7DHXbXrqWpMLHoJYlqW6jV56obt6A7EK7j9FmBdTsISaOISfhwH84dd6vbV5bD4wlhdZNuZy2
J57BA4V6QC9acWBljf0BwCWVXHagzcYLOFcpt+e2QA1mHzZNye5Pit/euuD7TV/iM0aPHC0mRODx
oYnxb/RrfK+87S6m+EgCjfGWYIF2QUZS8km622ahTG5RCQMJGussnmDIjlApWGkgMr0M+5Av7TeI
FbYx+w9aWfI0e49Y0/Y8U8Ib+e52D03vg0HcZtIYgiyHpeoQpNxIze95PAh2xbd09uL2MiWXpfKd
6R19s63rRSkBF4aUGGFfdGf2KpOS07AdNKxFLCjsL8oIkjbNsWlPTEyGgikL4p+SFFauC+LI+Ayc
mPR8myVSxS8cRh5ef9rWxFPehR+xtW8xRxL2D9ovvvYQ/0v3cfKM05zThIwaJzl6qxqM6/wRP8Fy
2e6C36yxEuNL4eMo2AGMTBDGJdLbzRKdiP227jWwnx9URPjzLn5PYls9dJw4twuO031tMhtp+i/b
BrKd2VjAmiE7CQBldGWr6sC0GfFaFZAr9lH/CkWRcW+ms8lHIemMKeLwmwlPDySyHli6Q8pm5zOh
kuxx5oYAO7AqNmO/1hf60RggWwLvmxgwMDAjQh+nWJ205YAfURL7jfbA6KgiaKaLvZ4o5PC4teoh
IuJiY/nZjFiszX3xwZxhSXFl7ETrtA02v8RkZjNi52CIYv2oFyGDxs5TAloRe85Hfo3tsv8CEMIG
xXmnOcg8kocr8mbi5WJfglkr97VxxzYGExatJ1URm/uxjhUsc2eLfTj7KJbxJc+Q4IzVgqadmd/T
wXEkZfutycCw8q4yhpgDZvxGIjmyUXKyGUMJ+xWlMvqZW7zHRxGC5Ee2kGKFcO8BEM5yqsM4jwC2
3+sjGlwn6mmF9fUIJoCWDJEYd+/+ZpO/pzZKsk6+uh3fIE8of4IswrligxkMPai/EKQFxWQO544K
U0REjm2ZZngHb5booPe2XSHOwubhyJSqEE6qZ6sdZh7m9rXWVXSLJkdkfDwbbNuuPUoBrQlKOCNC
Eup29YoMptDgnh2bYpMF5bzMQXIuSk+PjbAf0ma2zsZYW2fZGsDIMkBUFR7qENY+swEaRTks5jnX
mFPYvIQ6Zn9n2KDJLhUd9jVdrs44oE/neIxiBFtNk5WkrE3QgU18lhTOOmEo/ODyuybFWs9YGZFe
2S9KqGIfR70LsWJm5xpsK5iS59b2SKRis+a0iuqzuzrfXRl/qYhDprE4nZO1PI5oIxLXxDFyyDmg
6Z0aZAH10niaPdwIxPbOn7dHQixIFnh3P9/qcqskyNGffn5W4tFzmqncVBstqDLn4Vz2yLCrNuWR
jdM1NYGJ5v98we0YkOTP18PmJzmajbc3WhZuh93OGW+e/3ix+qPj1BwlyLkRbqBI/89fyET221vE
GFhVRRNoe+nwzygw+/mPr3/+N/VMv7Iqw6UHRZmiE1fA1+O/hV7zX61usmNVrRetBdmp5d3iz6ia
wX5yWSMpeH98Kez/cbWeBiK02/RPgNnx359b+Mcbt3eD7OQn//nNJo9CbHC749Bvln4uSMifv/zz
km0jk/9czs9/f77pNO2b1Okkzgjg7eJSb8krOema7cH+vPxYiv637/384Od75ogNYibSo+Wqa+kW
xqGaUN13V+R8VEYil8QaO0D72ulmv8vaxPUH+htm3OPONTnO3tyUAuV1zDwROIVbH3uteVFUZlbA
Yo63lbczKgPV/Lcv9I7ML/oVO3lBRNCe60gOgWodGiMrmLaMElrmTgAIpgohIXTBRwufDKPZiHRJ
T82zwcl2wSCgKREAW1qdZ7eMWGIs6r4ZOJAnHU2wqmjANC+kRMVtN29sQhjsfj9560nO3q+yf+oc
CoJOZ1TPOq2QlHRdT0t1iL0WLxazoRFCkcTuxMNiIhGgL/XRsgG+tiraDTPhyQLm8Oh02ItBxRak
BNTn6gV/3CILUpsjrZ7Gxx5cZUPVysuL6KbBucmZQh27JJpwXYuO90jXEG3BRDrTqS8UdajGxgUD
4lo586RxGu8r6P0Y9QHYc695bHRk5O03Bkcc0DFhkKDaFjc00zMtp1vPIQT30N3TVUh8IyMr1OjK
rAVioa2Hx8mEJKuaqI8iD31oFIiQ0iDDKOv0tdaHEDx9KrB4rjPy59p1U1SrwCBtNhkeBUKh8og2
0fg51Ty0rkWlORWvliR3qGaiTR3+O2RFfyphtM2f8ANHoJkTiH9rl1gJ6r7YcyQjbjbuWNvHos5+
SSpA+Lg7yOog+tIUBI/YSB2MkWKVwAiSBImUIV0VmLYshtKEcUnZmqjBkHVBhQg9SohAvWDQuiCP
5B0uo6yaSXPRdlcf9cgVaziS+73mXccBZQadswsZyHM1409rp4A9myT/cAeiUd35JTPpXOORA67E
Vm3fpPGbIcgMwTGPoYYSxJhMs9/qVQXFfIIogXPo5Dq1XxhbeG/UURCrauOd/1W1mq59N1k3yN48
rGoEIUWjFwrKetk0gFrTAkowacdmTGsWkOe33rEw4/hBVXe9JeRbupUQHaQRLQ+DkSrM0hoxzMbB
FxZrZQffVtd1FA7fw6eIHeOgVAtWhcWLCrb7MBpYdRYp9uVF7KXbJCLPwW2Rao77XaFssFvRsgsy
2/5GNJtqY2kdBkE8ok1VtfdSHHxs5CfDcTP+Rg0vVCBps3UpQSopyHvZ+JGnGl2gdcgPmcH5u9jf
buyqk+og9kH7uLWm3Dxb+XqO64Lof4m+HEtA58jVTT/F8XF5Llv3MNmGvHZNe4VPM1zgrVyKyPhr
LT0EmobCGUcAvQYASYOD8oWRHbUM9X0d5lFptNhgPA4C8mzfd+a5AhwBzS/0cBU9TuZCktRg7tgV
oj/DkBr3euR862VdHstaHCMDWRir619UV30qUUBpG43jahW320yHqSvxmNUKExPx5ZeXN6lvpgkC
n1DeFBSV1uiPM/G3LU+aZZxU2kBpFlBtKgnWo1tVesGWl/LPlKL8C9lbkRVvoEVgIAg2FD5uxKE2
Em85JmrpJtIbZTNxsLjR4ucj9lyQhkMDsYxQoev9YCfJKWucC1Ok/FVEqD5XgNeHen5BQvvojtDc
hKKzpnrKhkn3YfczcluDdsGEL0Ekm9XezFgiW17/sujFHFq6dW0ZGkqOoL/jRO6x1vvjKPIbGFeK
mgBRkWEstzP9XRVnJEIpzgaObb110kDefF3TsEstYsKaQlS3DOSEkLAEMokHrZvmsDYEuMGELrJ2
gAhr+bUFTUdvxRNKq7DVY4yd0kgiT2dW1XklkBFFfR3TxnoY2+w5MmR7YDPOQzN7wXZcv93kaWW8
WheTfpbIU/N5WCaaOkCx+k4zLsr9RPX1e17G9FSq9O+S4LJlWslL7cdQTsPa+9TSdbrKpsbLG5uy
DNIx7AH9q9ggEjqemRev6a5606TX3MBlWyBrqtPJwLIes+eVbRMti4OWuyimls0rs3TftFpzI8qB
9HxSxM3SQTC31+gCxs6TrWHWsqILCaX0TzZH16w3LeC0ZbFfG8JOHC2Ha0G2W+S0XVqbNpCXG+Iy
RpsUsdmHMQwdGg9biQTuMIae6U2atxiIln97VDyOEPsjSOqQQJUKe2zHA0eYb0OJ3nliO4hkTI1A
q3sKW2fhqLVNHLAV6ZHb2YdSL16NyQKj0S8PmhvTFLOmNSi90pd1jSe3KYerOVvEtmwtoz2ZB6Wb
49Vsynul1o+5Hu66zRtK5rN1WvXpaqdNjOJRgrKXUE82VcM7zLl5ePVRM/GgLYcYYzzhYD2dL0Bc
NAtmtImm/DwVpBZadx4cCEm9oKjQDmbxDP3nDnPMqzblt8j2y8BdS1gQBPRt07acqGDnjYwKSqZV
31WGwGDmBMTv9hfuhRTqkLusbINSueuFKRH6qYyBdYhkvGqLfETjw4+rDiNPXK0AcCMe3menZupf
pDDY2jWqioYg2Vpj73eKFQhcT/zRW0GdqkMHX+iUNPPKdcJBBYtEzpfk0JiAmgwJSNN6oDaHUu8d
Dg/j0XZrUObZdAPrcc6rvxD3d2gbO1/N+t522ODGaYQq2sT9Cxgv6yrTmyW585wSbMP4sdgzYNaF
bMC84DtyGdpuvqIfpoMb/o4dQWAed8Nroj0qBzx6Lvv2EGXTd7rY0ZOks4SWzIicgOfdxPH0O+7d
6KiFFlaMbUPr1hxmygBrHbYlIX1ulJcEN7IHJ+8ReJyO6AROlFIognfe+o5tKxB+WMLNsrCMP90e
2fh4HQLHmGg3GxFH0JrfGvPNYqXJdcT4UvMwXVOGpEHokuSQhg+bx9CaJ9Z+rusEqqT70aUyVOb4
wYHzKDwTFZ1NUaJBjWaYgybCELzBe3s21k1vaKsx6fXTLNM6zMDBLcXMTZoQfB0K9Nhg0B7sLfjP
og26Ft8mc71z07G9QZiAsv5CwEKFwEs2Bfa5ubOMQVxzSet1hoiTb659Klsj9qb8l1dH2bWLRtBB
WX4UwqHkOjsoPCi9Pil8Yk2fHMm5GDOOC+5ivFkix9pSCQSYuldo65yTHujNDEK6abLlzAvFvaWS
97lgKBGKANVkWju0Duhz6tgqCuOBitmA8xoJRVsiE1DdVHafUQEfqNWJBhe7uEcwbGpfe2CLh4b+
OuoOeFl1lC/shiErCOgmnS59a1SUhju7grxXPw3ZSDrsQLiD0RXiCWeGtpT3faunpzHDHZfgm8qZ
26OVM2LK2EPDBg7MlzhxDwGiRp+LBO6W2N1FQTKmaGl8dnZ7V9YWYmLrOuy3xSMwYSV55OE6AtUi
gaAQnuIIzc7LwR46Bz42YYTGzlSMna9q6iBYyH7WxL6BVep/yq6iZ68r/JdUl1zS9oRq81ZSjdnG
rM2umXZtoUYjjKbS21t1Cd+NbbJSMC0s5DWDqH+29MK7aScqu7VZn+p0oyEA+KwMx7jM0Xqr65Nx
MhGHOJFP47e+RQVA1/NYP8z2CpwRQBgJNVY+Xf4wpjg1JiPNdcQBu1Ndo5a9isW66lF+NMpJUDVL
o7105lAo6EeeO5L0oYaAKvGUcF7l1KQiZNmM1SI8OXoYlUD9XuJXz5nAm+YV3LHaeI/fCxcKfkZQ
7wt3za+9pJzSqoozz9QjZAjzjS9A+yRyihddpy4ibMO4bzzIsDahzc6OyzWYew+mvIUWhO3GONuS
2jTRimzuUCOWb/xpFzc9y7XGnXXuP0fRhKuGolg5FOqw1sY56kBuS7xizh1lNOzedqvuxXeDxeD2
KHi1+kpi6OjUqz0dGNkCNkPLdOdQV/27hv83R+8kiVlwTu0W4OhkEZScUlD/wzqcN8+4frhF5Sq+
8fTszrSV9ky6a3F2/l67vt3b/WUSKRUbj17jqD3WlRtGFYmCO24O9RHHdzHQRcdVhmTIr3Lrt8oT
Aa451VH+LyvaDiv4reF9iuZXyg4O6ZPHLuf0GAx2LQQK2VwxilY0JIowJ7k/u03H3tIm555Ov9bp
0TFvMWoqCoYTSvNRW0u8A5SzZaH6dF56C+BkTM8QkXa/wixWGRbsE0OVoVsO1r2tpnCiPDLFUXqT
LPiw2bJtb5mfbKeZtWIfqLN3egPhttC+TZgFF89I3+eUY1VPWI3MFhY0Iewm54hlu1EfUCA+9Abb
6CJivBhj2+MXuo/aUhb+DN2nrvC6cPCpS1CkpPS3vhup/pJktArXiba8J1UE/J9Wf7TgP6dV7WeS
tkZgzTFNSrDmfQP8H9FWpEOTibSrzHEltJ40V01HXS4ufY915/1SuNfh3NAA1dBESfDQFUGXPBTr
8rquCxQySQF4rMvbqu9f1qQ6aUUcPxXOWz9Nv+dMAqJNSCUbyhw+l9vsTGq3Zq+f+7mEHQKCxKhn
8AreefLym6S7Wob+2eFmvC/xOnNRG8CiQnhgb6fHHlseNGTVH0tBI/EcWCFTKjGndPP8yUmLd6Fe
m7p2vlf7qUrzh3LGVH2sVtpA2bw1nekE9Rix6bl9M3MgBVSj/k6tnE6DpJeHbs3ESb/KIwpKOZVF
EI3ot3xpCNERIqhgQj3Ox1XADYz8jQ1rOoxZBFKyYn9vpvR3WhffjRu3VHXb+86IxmsFlnLiVHVX
71v2uhGgtU0/clhfv0YPiwd91AJZ8pDQraiPrRWBAwi6IjXvjW46uXlJToOvSsUOvh+N+TpN2KCZ
sUXAn6AyXWMBO7m0Lpr1NKOugZ3oAu1gRDgiFWGJuqZvbcRE1VHEWAZk3rux9RO1EkyZzR0cX1oX
yLOCnbXf8Zz8Y5VafcjG/hcyxACQ0qg5Lqu4swqDinTmHnqNqMglt2s8qDS2BhtwrFoo+gDGZxsl
EAlvi1Fn+diJ32N0sRe5Q6lgSkw2bKgCWr5Et5NsvlPalMNQ/nUihYsxniCITWK6rnaR1L+0EjiR
Ea9LsBT0kVOacRrasbLvflUGLKjIOyx9W4edvfki26Ry0ZS8jX3/Pk8rzmzOvSxhGuejVhzR/KjA
LiKqpGlEzLjS7SWfoRX9w5B3ySFRGGH/qJf9f6G3/5vQm0Bn7f8k9Hb5Uw3j73z5L0Jv/3jTfwi9
Gf8qMaA1HaQ9yGJQ51d/+uHf/kXz5L86rom4tIMWjm1jlvZPpTdL4qCGrQKarpYQpqGjVtujXJT8
27+g9GZLlN1RjUYGTicO+X9RerM2Wdv/4p9g6oZAdhbzArID0/xv6rOWsBJiY1gPaqbLWqBvkLeN
4Y9iRkmigZwj4zOia925cO3nskHGcfWq5KTjp6AhX60pmtdDN+1kl0UHnQiADLyeg3mQoP3ZUQAW
l7Y/NNSYixksQJ495VgBBwpVBV8HHFhEZKrYb0WhatWfzsSafVy//qch+d+YVJi2/r/eJ0/K0T1C
aXPT4f9vMplz7yxObqJmEeGcAnhqYEPJy1O0lbMjHc+V1MN3jV2TatdW8Y4NvhfXnr132x4L2LXA
CVN/rSIsXBzYEE0HmmrNM+olndzhcQCL1BrPozRexOD2e4LQpwpMG2ZP9v3PS1Fyygs560Eko4Mt
QNubKkyJLgu3QfSlyvC5FlOJtNWaY1tU1OGyauMpXcsN0EGpHg9udZE9hYo5tb9yq8HjN19kwPU+
e1pinMX2IgcNhg08K0Syzz8v/aB0ZE5ql1jp4T+/Ld0OiHcZVwDeLSSPzfVkkW6cf16SdKC3b0g0
EsYCG8ftZSIPOW8iQ3NaG4RxA86zVBohNkbWR31qXPPPVAPaWmxAdnU3DOd4ad9rPZVgTrElR+UI
RK4EVxMLXT83GuW0SsjbtM5BFM6j55ytEXsMnM/W34ZdwrOG4ZsjDL6qxEPMpHgUxRSdm7qMzrYA
bOnkNQJ525froCMo98+Xn+9pjbspKbmnpqySY2r19/P2Cz3Tr4/VeMJOXvOzYtnQILClc3PpAtfg
l3dYAsVh3rn7aJT2ucULAftp/of4r3Hu33KtBRBnjGCQnAhF6wqES9GempjeGX2yZDrjCjudSVYH
X2mcwQSQYo/IKJpUQ/tl5rjA6m3MEzGsHuqZ8aAPfGsFi1IW8XhF6rHbmcnEgbW9NEKnIhTX6WXS
nPQy1v18yJvx9edbPy9xPPPDckX5zLEeVj3Bu6ggujv/vDTeXwORPDCVEtiF/dnkqKzV6iocJhVi
Wq6frquD6BguQLZyAJ8QO5h00lGvHxGytS5d3V0LeknU7s1PT3zoI6jgOdHpZmiYFmk6t9GkhNi1
pb3WGulCo+AzDo2NYFtq1kiZ7x2CCjpXF7Ws1Tl2ObHryTOAschXKbCmiKqMGIq0YChXZH6yIblU
SyzIidPnOOugGjgFBhT3Y2kgBJ7mN8VYpsdWxj7qad7JlA4lmBw5hgwdNq0gH97pkj9NC1GCaR6W
ozYU10LXOpRZWmuvddTWquhztEfolJG37FJnglsW193Z6lhDs0570mghTtdz/aA1dFJJ5DeOFc7e
on7j/W7IcJnnVZDEo/E+A1Aq5tOwADBMHPuMa2QLRCIxKGNsskXtwRsz+2DLGdhMj7xaTXm2GV67
dPhCSUo7z+NpXj2SQ1qz1ehOl1ElBYS4Fu+0Betny28mGyddVb20JYqHDUJHu36wSVxdG+wJkUWs
5E4UzQd6LxCWStROWpBCUZzQ2NYwhIh5RMxieTQtgx3PaKtXLLfLw5wXsCHi3/Ui3HO7vRTykY1j
oV26NntZwJn72Sg5MNuTXU5B1DqwlefyoXdH1y/1vAMoR6GprGCXAiftE8elXkKwSDWEJvU8O0CX
J+1gNXAMewtPNsoHoYxfkq2jTHXpIob8r4zpJy/VmTYIYa45/ckoNONKnB08EyoA4mUHrZDviWvv
Kyq9Bz0uXq1a1WGiGryvotbHNAK4joNtFoKKOPJm4mvoUd/E4WlCC0YzwVrnz4oag9daL5VZnNfF
047D2N7WI85gpRf9WdwnO64+o4HNt4n9n2m+FNW5SLv+KLzys9J1EbRFTKNA2gC/cFuCObulAZ14
18TKVZpTkLn2wHygBjOhUOePCb1QegQmBZ9D3OOYl2rdiX3i0bVeewMYzFRQjKHDRHa8Fo9TDpUS
9efLai7tnotBM01PAMySo2uAj4h+T1mS6+CBdBdQxujcGigP2aVh+Fml1/4CUI7BUQ7tqrShZz46
Y1BoFi1sudL0X8wT8q1DaI9Mr8p6ROhv9iuh35SJ9WEfZZZNhz5t/oglubU9qKNxnwmf9mQojcq5
EQ7wt3Js9/0wQrD1JlDSvMNaBvfWsEDbWCmq2lG+rnuz6wDwkDZaptEAVnDdHabV7VFf5K85Q6VQ
y+GWx0hMIRwEltSZ7sg8LtSQw9bMgbWKInC2Lj1N8+rUm4imLAc1NDi6lTgtGxKOTgSvpk7bN9NA
4tGRMSWVRYKhJ3xJpu6X2yUDLAtrwaQBJlmpQSgiaF9DsAoniCGnxFJL4JFRQygYkXuJ1pu5AxFE
Nt35Tuv3uBqC8e/nYNWg/zlrcYyGtN6Rkaf7QlL/lKN9mNaSy1i0Fzetl91aadqDgHFUyEzc1qV5
NhuEITQEc8TvKCILZ2dxwI1CRxb8vjE0qF9MeEDTb4GdO1fYz5hAlyX7FkqrQGyrj1QnMgO8xGJG
g8kiE/SieyXM9gmV0hvbHVG4oy+Jw2wXdBbJE1vZwRrqOyxiyheYT1Tf3oSURHuC7nVqUuufuu5+
rZfWR9I/WZHHr/L4Zm0AW7sGvP55fKBxWBy1kT7eOH06g/OaFhbUQTvHZz5lWhp2rvn6gMNoI1cc
Kqm4pChW1APDT+veCtIBrZ4WsoaNqRSkgT4H16abb0V95ySP0YAXPW5QH23Vd6AGyzGAxJDX6mBI
973AVnFvV3Qmxt6yjyYil0Bt3PfMlPh/jMrYJaUw7pe+MO/LRB3tOnpP0hJic4MUqsoyYNz238Il
MlnS/ppjMZVJIjJiGiCxNZC4wnAWv3crEWZNiVjgXy0f7MtYQb8bouPgOUYYj1ZQVQiz4I1df9W9
hXjrMKE1IzKQajVEeCePULQoehgQGiHwGIHWiGNc/GTLEfJsm6VJcltejbm98UweTJrRAF/70FPG
yaATvO/1WH0u+o2tvOXVq8HVzJhxD6Pmd6JnnkKGmETjXly0qgxZfPdesy/7tXq3HaQIkEukrlbf
DAUam2ARKsg7HtCW3EK3y03EF8jdttm5a3zCjgoMC1y+Loc9P9bLtXGpCRL+zZjqFZuULrtM06HJ
l+3bYXyvu/IXZhbJ3iN2z/pvBv2ptihgOLBZZYHogYZjRFEilWBm4HnkBoY0XvqfOC/OTkVh+PMC
XLWQy68VgVcsnJJj5ViHFsayiO0HdzXv1so1TjiSbyxrJMLyWd7F2KrVK2Cfcc5IGDxcECtaD55V
/ZmbAHVA8bDOnvDHakNCqhtPwK6rh87bD3CCzGj8nEm6zSR/XwBZaG72JQZEfRLbCidtOFCwxjhW
IJUfl/09/XAY0CoGhO+NyL80OrQuLcSMlN5ICpJV634wWQCBza5+G5bvpRozDAYx0mllByUBqFM2
YsRpzq/z7L5XTfRUU7jauqq/6Fa7B9pBHaCO16Zy8eKwvZO1RMcU/lCVjQmalszsLhxGVnBqIb9s
GqVv4eiKkyXqAQpXJPDtBioww3BwFkSolTFT7KYuOTXYTjPKh8orqkOOMm3cymCMbApqDuixtXht
2wazZDuIYsSCdCoSgT2lV2Rwk/1cmdXFsNFBk96fevxSvfnCeXO0tpaDcMa/jUlHbp2Zr6kCM43x
UUjM+ZeKMSiUEmM5VaJTIOSNrOOLlj+shNmPPeFYbXXCr9L10TDTx6wro53Q48FPnN9r9dGMSKyl
EWHQtPF4CExjp3lM4Lxqhf5C7ZmKOagt3SxiRiN7a3UHZuREwyn21rDK8C1Yom6XDBgGjPpqbgyl
JaGsNBmbP03ewLW4BQvQxnl2FQ1qOkb+2AlLP5aFRSbnpDfR4i0HJxf35mAjNaBa9uHWMtlSKpr1
ComQOJyzqj2tQo4H5VIRXdt8PrbNiCIFknrAv/EVAGMAQy+FEt8i1lG0xj7yUBS2dKhwKfISYpLo
v8VYm806gWTsZS9tUT9YDl3QzrhXOfF4xz073b+zdybLcSNptn6V+wIow+CYtjFHMBicKVEbmEhR
mOGYHO7A0/eHrDbrvotrbb2/i6JVSimmGBFw/4dzvuOFR8GEOO4F8k52NFbr/lk6JMTp2lX5k8Kf
LqF85hnZFgADUlpuw2DWWwpn32bDz1CmDwZ8aQIcq6spYvqMH9rUAooCZ+HI/B2JU/xLeK0L7pLF
nXY3tUSiUlUPjene3Rrk6uRbBmUgg1n6m4ob8xtn4ezFiB+bBII7CLimxWIY26tdOraeswSxlOnm
6Eg4B3rzsGpR9wi8kutLylkYIN8ckpYZqAE/1UDpLUs0DlYTPEgLvbSpqInV0N/gKvYo+QFLuDm8
l2YymIvchwaF14Zl811n+W9VsCJHo68k1U9h0YZb6LbeXlQu8oDyq0Cxspty/8MX2NLsrC4prOZt
6hh5IRwVWvoWaUBzUhUReR67ipVwzlYbKFeXbqxUTDcOx4Usmk3qRLsoH29V41EKzu3WMn/Jw/7Q
eckS23Xe454ZyIyUMtNfLTjkszWfSOfLj7FGo1qC+kPpnMs7RoMUJQ4yz1JXX2rIrgxLiWbCQa1o
EWUlU5g3Z6V1gaoYPWTM8ec63l2oirMj/+pqmFkvU3PYLjCm4eylIxV3HSAHreSXn7DfK4P50Qps
jwmAv4cIirfX9zpklMExMAskZM73Wbk58nIENb3KwUQR3bLLi/wMSbzYZvYE4w+JK2mnxNNG5Trv
hQ4NEaIEv7WA7huz8Ui+HU72uH+ygvSt8fJoy3B8P5Tlc9u032BPv116EVHjlrNZ/c+/JoNAbShC
Hnr9q1LRS46NaLLKm1tM/B0qCLCejCEQBr9CKnhbozdvTGhjfLJ+VsNyGgSNQxU2W9F3L3xjyqaC
A2yIyp82pqS2RCbumN7s7Igib5RldhhHE9zJ8SOvdHOu0/nizJa75zFuaHWpofF0lyEcioT9wOCm
N0Uvh5th3R1VctfCoISQgEzI9jKMpiPIZ053a6K5DCqQIsxfGzS9IWrbFih2gNldGsXSaWlf7bQp
DqC69xlxBluVKWpAtnfr/+pzFeesHeG5wzdoy8PofzBB5ONqkJ3PmCwUBcmscJfa2U9p4ZqOLUnc
WhdtIu7Yls3OYFajh+FxoCxQG8CnCqBgyOO/vpDgpX9E16ldeDHCoNt4iA98Nxm2dtkWNN2GI8CD
DBm7v8SCJDgp4clp2V4IYuz4FvHfKitfWlC6WfVtMQvojF9sCs9N2M/4j77NiL+ZsIwH/oJeprbP
1PZES4ZHopbeYoSMGDWi14Yicuv1SQtiOnmy2Al7Bg67T1uEEat66FgjJBa2hOU5nlCjF2zwZkm5
oRsE3gXpMk1J5nRuNZgOKpbj48l2IeYODB65HL9yB/y8dD0wr2EHX6J06eW5J1JjzCkJeN0SbfOw
yQi9e5Js9SzQvbodHXmLdNt0eCQWhTVLFF4I7iRLj8kQ71t2ueThtZ+xyw9sZfkzQhWcytOAgakt
7jL2b8c5yRifuFxIxTvrrPdqcnDCxd211daX1gN37PgrzxbSmcKTHKf7Hp9COZN4tZuU9eKDXV0F
nK9z+oCsmgBT8pCTKeZf06Q6JohAEwZ2ehUje78gzmBDXMpZ/6W0yKzu2S9UCtUcZXfSLd42AY/R
lVGMahBtTHzX69X0wQtIlf9mnJXCCjMq4qLk1oPAEfDe9akHy4hDdEk46XI6gaoDGB3JGQ51Ahw+
mG5NPD93I37OqkxIb4rjXYfgRfXDaYjl1RVU85WczAn92JvXmRfAwg9jJOxdFmTfrRAEQ0DC0bP/
7Ffdu8jEUwFX01fv0hcPgx0Ao2ZjTk0RGohZYQm4kKdlouqHsP5c96zMQ7lv6iTGVBrekfSx7Reo
jAUXQ5V8JHQ3lsoZVZk7v7G2eTZ+O72ma7FxRnj1WUlF8iJ5zeuz5snvrm9+yJBeYjF0XNP4tUjL
2RSOC5HHDR5HBdZsisfXvnHfEufFCkQKgs76O4wzRkqkm7mlsJu0xuyqGo9P2hsyZ4HOLGFKciih
Ib3121jslsPBMjwZGJT9iOiTtt6oIf2JDOeM0iukiVYgtifQ9Qo7e/DXRSwUSiQqrZP+zrz4MaHj
zGX7EDTir2XVL3L9mS09vgUAe2rFQR6BRHVCx90MvFPbsEC+7VaSKNDoHruOY8i0mMT4x8Fhxo5P
3lr73qRYQryixRYCv77pwa33aP8OoW3wmFjBoWpzfTA9gzPm+3QglWHbNS/TbphzRohFtLA/vvM6
DdzLmdmojSA5ytE6p1b8ktMreJ3NLV28W4mz4DEGDJovDk0HjFXigdXZ9IDHW8z4qV3aD+Ryb6ew
xisg5M4fE5gKOUhLlDZhRckcEV4MjLrn99U4oGxwPuQM3oGFcIezurnIsM5OuQs1yNjDXUJ0FAxY
3tBy0V/1GIA+xNcdSVI/Wk1vHtRRz4igoHplSz7etOjey4PTQklzRgfEVC7QNVDRWJMd4EipbqCs
ISday2fVGms/8zHa5FODwopW4hBhQ8tzEEzxUv4Yih7X1vDcJRW+p5oAEGNfOIiQ0Q0WPGamTyci
Fn7JsX6LeykP2Sz/CGrdrfVUBdm908JBmJueDfg4mWuU9X/GLEVdTIDDUc7YYzui7O/ByXMqxstv
U8cQTYpK3MTCB6GL5sd6EeRIoQWxare4bwmtGnsCONyZO4QTtB6jhywraTFYNW1Czw6Psg3yfeWl
GsyfM5/6U1Wb8ZYv+KEXBwk0Wq9dNNonWwskSGV7dKq/XibR2o1oc6uZQeVIacnP7TG0xUKmWlNQ
TzNujhdBSoV8dW2FcVdURMtbrMvrqXicrTihAzGvJBEwcHCwLTEdR/UQTHvOuAh5BH+u1avQbSVh
BGC0WMKaXR35L7Fbo6xJPeRzxaUdyRemSub4mpU4DmH/mdfmT8tY5hLCdQvb6rFqSDGZlgmCUWL7
xzBg850U4Wfv42UOo+S9ibxbmKpPw+znrpMwVtmLwQDUAAAGYOCJOymOe6/YRP1QEFdakI1gOAXl
8Ltg/buZXHIRaRzBoET1dzEjpkw8plJuREcgEsTrVls9DZYj7oPVaMb4+lAWCCH5UU6jqdpnjUaS
zDPvnE+dvtlW9o5oBAdla36PRddd+1WkGqUQVITxa9zlycazbPshI4hnhrUnUoFSGPv46BK17WYo
YRGzbnDv+Fj4vIe8C5tj47LI9p3QnFQIGrHO4r1AuYZoR8zPs3yARQqlzW7VU97AuerdM9cEnF37
nDXCPzf93z619JU37w+Zke2xkAvLjNhiZ2ddUZbkd2H0Ey57AjSEEj+0uuVeDf6bdj3iJ9pb4+FL
JcX4ENdH22adUKfltNeSVVOEUeJipp4n9KFDsXVJKkggLE6vjGYH9L9K8sh2f5AMP6dz8dzOGUD+
4KfN7VEK9bO0jA+AgHc0pAeNRzMeg/y7G1EDti4sEOqESxL9nRDhobgTqLTzjgK4Q6yFHym1FBSw
HEKZtahnIdNHRkf6yFG48a0xekHfmEChIMEgboAfS6mfBp1/5yWpnfRIu3jmitelfNd5xsCLR9KJ
h99oe6Ljui3c5dr4+9yOf+aBfHXGZnxIDH6NChai8giQShM6DkQcSO7nhiULUtTUR8aZ5PmPli3B
IZ1/pEt5N6YMUZc2/FCO9zwgTstiMrVRZMHFUeQvUEGoiNowbcJ5mzfdU+HZmh4IEauDip6M4/k8
6Ws4Mses/ALIaKRJokyGC4ITLMAueuzQye6Nnk++n0b7qEXSlEuyeFB3RTunXqBR+BhGgcf1lb5p
d+GZ7G7+xRJYnYuk6/kI0nO6YXht70vWEs8D1pI4ZAQerN1khtliIZECtUsYbets+BYWf8+saA9y
KiAc2OK+J5V5h/Hlq8apXaoIr08iCezofgp8BTAjma/UwUFamCI7b8hOQgWPaMAlyyWBG9gpAhZ5
ePFw3k0U2MCsvO2SStKUemDndvI3kQ6hjezsHCXg/lXlLVnqL5qr7Fjk6SEM4t+mxezgttJllAi7
IM2Lc9h/V3pCMZOj9LXRGfMMihAk/GNfe+Jqg+ApSxq8csbZzKP3EMXqV2qK7TTMkEet6EdXT79l
Bku+ZNu9iwu2na4sDx6v1lRjM52bluHOiKyb2dJDSdu874bkGGWBvfPwXE0eVNLWx7eNcGbDm2de
Q/9XmS23vBbVgfWbuji+APSRbdyy6aAbzu7WIzvylNaspb1hOFgm1edxaRuMSfJFWfl7q/QpFjPe
Q8bHu6nlEKgZzxTIItGZRCX0lAzMYLKyfExT7j4ko+of2ST400Rx9fYU73NVkzZlt5oMTrEreqRG
mQ646XW3R3h7rR2NbTSXA9KczsGVoJ91mZIu8TpW5bLHooVewKvhF1nmMNqwHHzHcp/mIt4Hc/xW
VmLAegdGsEPZiXUKipBrs7mx8y/KhmU3RtCC3NB7KsnC2eWMmze5QwXSTnAgi7B+JjOC4t7HMK4X
rPWsxcBWyvIP+bQOGAvreSS2g9cF/GlYVnofTQ7DRpKD+uppqUXwsOSYUZslfPbJA5jjfLkha0UJ
FJAYL8LwIkL3q9EU6sYQJZK4bvqjRGqu/ibU5k+L28SE0uKu9hJ0hIge5tJutspVfNyeZGhevGnu
TmPCWE6n3vCgbOeznmdk+aRMDWpSWyp+bKBcz1M1ZvddW56CrtnZQmNzW/20aeUedeM8NFV57N3w
in6T8Xb8XWa/dViea5unqRWdh/vKJrFUoOqiBlSOBifuNiieIoviv6jDo5P5CPEJ+BwlJhYhhuou
glSufhRL+7fpFSXyWGGi9j5iXzZ/vKC++PVezT3okyzEXOmpY7jAkif7c5O1fXW31M6utQzYL59c
lAyK5qSB+Zso4gFINjUKmq212MFukhET6dxCJaufyaxGGWESoqMh3hFYxmHkpZ/hjNVqnDAQE0F9
X1oDY/g5Lg/5PF39IAWHa+qrUiVQSxoH1hvEEs2pda5aNd2RJntUigQeZX72aPzONrURFlr0zQEg
i7IGolPXzPVaidetReV4pyeMEZ1GkBrO1i9GxoCT6uUJxw1EN718Um1YRF/9rjB8Ebi0boUQp6d2
nq59t965BniSKLj8Zqd+8tb6JhjRcww9IEFdhLeAcXlCUu4GtWP1gMYX2/k0wvbcuwR/slv7KvqR
RL7eKbYFTCc3p/1wEjSWZEtfwkGctWATzH8eO3dTPefD8rhM5fSgLIYUIuTtLLrlk3XlfehXxfcS
2md6PC6zdD9n/BQUOATCzRkmEtLMfB+KOmYoLpMSu4BMb74g3jcmOZiW0dkXZM3Za+gct8aGXdv4
gICbt8/hkSagrs/5b5JYFwyQJhgS+JvaJc7OXYPtwhynYLWG3U2k3rF1Z2m8BuEhjAdew5NrOc1H
XDQPvqzxJ7o9y5fiWhmnfAntC5n01fWfL5ZV1Fc/TOgsJhd+FJ8FfCSYxp2BrSTIZYH48d8+3X4N
8strN2dzFMm7BSm0WyG2D9vgVy5Ddrfkwj7GdsepyV4R1QCbCITld6Pxf6Yjrrk1SrAgU7DxCRes
SRnsR5bvTYDZLUWF7Zp10+mwr3KnwH0rx4sHYp4V4SWOKLjmOCo5mQd4NLFs7lSA7C/vXj01h/uh
BVvApK5W8cUaGHpFvnvs/ABJ7hqamGuQMGuMoodH8bEEBOwZIhZ9shaDNXSxJH1xWWMYO8pAirhv
swY0SuaYWhHZ6MVsDwIcWZtoDXRs12jHDC6nxHCJRFffoUsBSN7UBPFOAIOt6Lm0YaYkCxY/7kAG
dyMMoDmAIUXomz7gxRhcCMQDCVhIHN1zvAZQ/vPFJsYjJ5tyWkMqxeqNl+hkj+0aYclMDmjUGmuZ
UVEFa9ClvUZedhlmkjUEU61xmGYNxsxIyCzXqExvyuhP1/jMiBzNxSdQ0yOLYVkjNtMJe6wJLjKg
djJrDCd0qWiN5XTQE6wxnSN5nWnn+1d3jfBk0w6CkVTPaI33rNegz2qN/EzW8E+XFFDJYnNeY0G7
NR/UcDCtgaHQrwXajdaqpwNzZ33KyTaEl53wkC0TKREOtLGhJSLDUHmnmFRZQ0/Ls1eN2LwXD1Nm
Gb7gyv8CqKRc8d56lLUQaO2G6GIs3fW1GKOLQiUdeWV8zIMaJlsePqb0CL0bdfvYq4lP7SqCVElU
9UhWDdeI1c4mbLUNiV311wBWtUax4oJpjwufJun6nxWZaHe6Bh3cID+zrRBTJ1KUJg3PURl8NHnO
dGmM71W9pC8Fi8eigY9RCE7G6g2PoL4h/nIxJrl++sAmhI6uifCqUg/g/F7XsPt+SRusNOuwEA+x
DOEvDDU2JJc3nZhBAicnFmp5zx9RaXRwTXAYl/RRsSBjfDcP5Mx3yAMJBdxwi916Hcx0m8NdusA8
ZVi4UfaU7fqMGUo79oKijhioyD1ac1gdXGX4m6Kid6FnsAZkWU15YLHZPfTkyOTJAsYxFye7Uc6O
BLuPIHr1HFZD9lReZeWzr2mYbjBXj6Gue039q65cum1mQPE4P9PyJ+exYBvjxAgc+gSCcNL3z2GE
qbPA3hZMKWZSzWvm+hctY0bxrCPokRX1rT0/LFmFj6d6kkNDp2SyS4ac7xgLIOKeBt9ChCY2Q/R+
EVkNgRNtSYmed041fgRlZJ1szLmJyq2HztekC/mcu0vN2MzGrI5LJnudAg0EoV2ehBngmXgJKkyJ
A13BOCvqJb6rVZ6c1pG3aYv8mI/iTzzT21dxc5q0JJVN9BfEavOlaJz30iFplQZ+vsTrl3/+n7DV
fIGXTU4aFjm4DAkLU8cMuExWO//65R81BtKEaYG8YVhCZ2iMeq8gLstFpXSh42Dhk0sK1ox+CnVY
M3bVlmk0eyF+65/f/+fLYMi6H63ojb86K1+i1RpS1ckbSpzhMVv/6Z9fShlHd1OsT8UqbcsFwiGc
+wdRLSypODMYxBNrTtW5X2S841AeLsv6BU0hApDCJ8BBe3R8s5ouTLgBDaxf3gmCmi/4Uu1LYxWv
Ya+whE7B8u9fimNHb/+/lroZ83H+H7TUCMocYqT/36HZt2/9fy7fPbjZ/66m/s8/9p9q6tD7V4yG
N4yFIEI09sL/0lOH/r98n1+PXOE60fobDSJTJNPC+ZcXOKRjo8Gm7/SE+C81dfSvmO9m2/yOjS7Y
+V+pqR035Fv9X3rqGDhH6EdOHEX8prOKx/97brbLeLn2lI+oy/ChxDtzv4yQRdPYZNui75F3pOzb
mt4b912dvVp9wH4h59wfgCgheete03h8Vmln7yh8SmDr+F5zDQy1RFQH7JYVVwGF4DCY1tlEKvgl
apPcJbl964mLPjjzwiXjB3iwsSB37DCO3k9Oqh7hMOoiYrNRYXE67PBH1gehYjYyLjVinHvzS/eb
NfZnH8niaRD4p8UQ3pp60VfZl++u7ORWW3F3Vw1TshsGjsaqsKAjaEtwGrePQGPGWzSRU9Yu97M/
QfvGm3OmLWHRZr/HPiiyrIyxapj5b94QWJRuUd8gh2sZPgeWuIwC3WCnkuGYmvoBKwy8tUZ8Wbr4
1XmxBM0WTY9dwfq5G+V5rLhxmfUuai4ZYABxstf15X3P5I2dUHFf9BZ0ILsfdtEA9qs0sj7MkkYA
V+FrsTjhgYDaeu8j40lIBN6hGKuPfarfZtXXp0Yfo0Q3R1fznduAtJS0zpvdTJeBedy+TBaDmxav
3dDHr33gIhcIX2VHHi8u7iuTDTJboHETknsM2v5QKxGC3cJM2kpMpwUsOUZxIII0Oq9G+Vt2EPxT
b+O4x4Y0xTG/zIu46yfYHRUb8F03sK3L14wRj85xLk6YUvg/HWOfYRzVllj1rQTFNoamprzlm1dJ
eVd5wccYkxboeVupR/mMIpvXrZ7I4+6nEZcXi97anqkU+RM6CK09PUYAUddpN3HBr9VGDrvRHx7H
cWb/xsvRx1DOBkO/OAlCc/p32wLQ12XneeTv6ZE1vcPOfFrU8t5kiBmRyu2jgvp2mcP+ZVyjL/Lk
3lnC4BqV41VrDGJiJglj9hOaJoddYMlczi3N3jJMLmfsyQAz3tzQPLNrB+Q2g4LKy8scIWLzJmfc
L5pHo+VDB6zkOg0592JyKhfAacq/ECb4zowWHqhAwhZ3ZnWSJduESLgluow1SsB06c5eRloce8tj
StV2WDrmMWx0ROig05UDUUoMDphSWA9zXv5slgcpovCu6qDOAuO4eVzUrFZDmHoowcqYWL9O53zm
J/0ZgKUrnImByQ/yLYv1TV0uQlm8qQGpf30RXc3Ii1Qu5DgNBH/i61w2PQLos/Bksa9decwKV753
YXlAZxocTb7GwEreAuon/yyd/iXlo3CNEhusCcBJJyn6JzexYVo50xGv/5PslXvEuQ6ZGFcuPL1x
ua/w8ONfALrUW+0x6Rl5s/N3cqieMpHeMQYorFs+PDVCIfDlxN4up75ur9aquZkyaheP7d1c08uO
CniZjE/ojHZB5P5yRv+p9zhI8r56mdHwXvmrhNv0ca4txeyxGV4iqNfh3LO3DyeG5moG6stbCtZf
fQeAdkBwstvQPv/a6Gr/wIqK9NAQEKbRr1XKgjc3qFCSKhu2rNQ5FgeC7xw6jFa0TybE6k4hEW+n
mnS7KQOOPBd/JEogsKTdK7tlpvs+qViLzdtb9IBkeBfgYg6MFvvGEFHgbSfLUSfxN40YxCaa9zmK
l9NsHOAP/3BQ4+o6IzDetmFWHvBIviB0gyHrtQuiSuHtKhm9W5hr90i7l6eyQWBkfZd2+YYdjJmq
NZ29eiISYhjsPYqwtJPfkWxObdIAzrAt6B35p2WwJQRZdRrZ7J+DAfAWg8PPfrD2uU4Pesq9nR1a
wNtHAJR+ywPUu+WDJGIaPA2cuMnQT/sqOpQ5UVx9WO+D9V8yKYwd06CAWVhmRl0VA/0Eyt8E887X
BejFE9Vf88v10KCmmfIonwiDqdL6NcKIeNDefI09PgqN3COSg4zEGSdYLbOOvy8dkqRrRttaw3oW
+IkOqsF/LHOW6QjKh53O0++C6ByF/phomz9pNhGUi9DJskD9Ww56kggCBEHnM3DrnA0/o5RxEijD
aa5g+JKr2TCfKG2UqEHj+4cgJ3QttNxrIF3if5s1jsAOrjQ17oGkUHIcvMTGGNodPVAxmL3pNeeg
cq5JvjAMIyH8ULtj9+jOCJUaOq+0b5/KULQP4WTl16ZKjxhcPXvjDiMrLsjwNCpnzW9eoxTjjYPn
uh9aAgS4VSxpdUeRWsnTNM632Cu6Oz9k90MU6R9jeewd3OR+HjOUZMr9u7iFf01qfgg06TSaeQd6
cGio1EuOppHHs2Hfvnpk8e9G6m6Q5sNOsX+Wi79+DE51BuHeFIzTJuDsYr23FKymuBhuYjbj3mK4
up87zrrwAqOC514GtyxAvegZLK1J9sltP22L9duZenox/e/JpgPA/sSweUJhsEB0O6jewFWV+XMM
RgeM272a0/5IacYPnGdva1+HIRtVV2pbGkAGD+MCXWlqR3fXk2htZGagCacIdqACCtJY4eiBBDTO
Byyh+BhUMfBdHPcxGILBQpcRQ1WaU5gtPUeNzbflU0wMXG5uqrGXkxMkX5EQdIEz8jJPY9luNC5k
R4SnmNeT8WJhn7wpf6bJ2AWeegkNArsAaOEIymQrYv/34kavXEM4skeP5jzSyNCUMfsIZgOBThNB
EZ2FUbPRpDgPzl8uZuzr861Qs3XoA3Wr6aPnwSOicxzdjVP3H5438sHgtIV9hHGhBCEQYQnFZPyJ
qvGHFLF7TSgL16vMy5rxwlgPwS0Fkq+7EBo/qm+nqnah7R6JkSZyMxN45WC2MLhgG5izeCs+hpwe
vCmMcxgVKWxiuMG8yw4ae+xW8OJuSxQ12KGtmXm/+NFa6JW1xS4kjyApmIhJ1djfSwefeeZebKYu
A4cctQkZrBwM+yx2sQy0ZyZsgYBvm8020bq8zkWQhvBgAwmVJOANVQzc7IDxssCqfeZSJPhC5vKh
H1w4pgvkkjkavyKszEGbTI+OXxzYpoL3bF7kOOPKd3M8MU6u7zQkxVj5V8ndXHM3PjeLx0tUjvGp
tyvvSFBsbjNZq/Mwf2SirUDpLZyorBFFD8s6SPRrHzExKjvvT5E0ywsLiBn12Ysij2NIp9d/vui2
eJvNXNz0yokQBskRFy7hDClax8B2l0O6JIywepgseQbJO+A7jaJtniwWWb5k6iKDlWHlAeRsu8Y7
Jy3DzlnaXNp+8sqVKG8iSexDOmXg030TvtqpG55LAdIxKkrwvQs7B4+Z//3YLR+B8eO900D5HZR2
nqmVAebW/quNeZHw9PJgN87w9O9fWuEoUCOau3luN342orFMeTjwEE8nmQEYHXTnHmfLmvceg7WD
ykbz5lg8vg6b1YNfr7s4I76gdwDK1Ly57gj5rftiJOkzsXZBd9jYxFMEArcY20IPCWSCIF0OF9hm
oM4MUiENu0Kl/patNVx9m7ALYKEW79sGZT9Z3mxgWIAH01tVVeEqA2a13joH44ongBAPodJr4LB1
adl/w1N10tPgE3226PEVB+w27obhPTB5uO0ZRDcxy2JFmuiiWqBuTf5epUw1hKvLTW112YkrLoco
tuYRSeeHxsQtMt0dK5cOIFHyZ1AmFVBarpJsck+je+wXFp4oeNgnEp4Y3yHtPxpurbMTN2/IA82x
DBCTtdnJV8QmB7xCDuXCqelddaPheGpSdaidkEsvnuyd4rJDiLexRYT1p1XgCHJ4qYUwuNqm8BUg
WnXQOb7CZZQdIS7poc9jkh5c55P9KqBNAbm19tjTVAHWA56bEUon69ylPRDOJyJeEcffYkMsfuaq
oECULCo4WMmOyG2LmSgZc0axutMzG0oz/Sl+YQ9n59CyUpj4MEdlf/W918CPhztIbCiB1wplsloy
cMLXpo47NHnN0c/8T4rzcQ9PBDitUZcy1p9s9b0njhsgxMgTS1d72yAiOyB20v5KN2UwLFP3uN4J
CNEIypa+Miz/YscgnyngEQi68sUu3KPrM7ajNtlEMcqc1Iu+/YBnw6abrAfDKL9rT5EVkVRBZkZO
9qBxeXTXsLQMYaf4mfri3kvz4TgFgdyNQ392oDrAL7OHnd8UL37m/Ixa3hHIpThbiPNBCcc6HWpH
s+DHTKbqJSFUx+oT7Iw0K7kZXqYmwXYyj39S7t1Fs50e63/USe7PqFvVUW1AFrJB2DAgojnlU/hr
bie6WOOq8zghRPVF+hhYI+EEVa3Jyi0D2IR0EfBc7KtLIcFPlw5MLVnkQfQCe2aF54FU1jT1njtq
E65BFwNpRC2b5n/bVB7cYZmOAFrg4fyjR/0Thhp3IeRuKLCuORUBZHMIDcPOCbi6kxLlB1Qve4OS
mjYN5/Heh4q41zHTylglb2Uahdup7M9IgUM6KI1UkA11rDKMBlwSr9MCwdlGGBjFGDHA1Ox0G7d3
cdpeA6ceH7QUH/j2YPVn7k3AkzmVaM0BklrnYRjvE1sh9ArmkLUhQO4xDusHEDUP6EdJ23Pkb8qD
rzIEk8RAMIuDU2jkgnquvbPD4TUtc43+AZGWFla7qRAqoYRweOSF9e43PpRlHi50mxwXOaNm5sc1
11yP/K2ABVKUDockFiBSR7HgNC0JDQ76cqIOMoJewjG8X1z07tDlrn7/GYRqvBOZuvc6yPaFomxw
g+zWuLiWqA4xueWcDwqR6llpZXaMlvQ2TCipo44oCJcqrxzvA6u7z7iP0GLnLBsz5z6xQiLTnOCs
nCRauSpowy3CMFIVvzkCRwAF1ndTtJ+LZcozBzCMCZ7YXTZRhekxB41RTBhwYvvV776i1QSQLKo5
1R3Y5QUTtdXylwPoeJQDyu+JWMiARkYs2H7Txf5wGye+QNKF0qc991BmXOWpomoUifDuGJU/pq5y
tl1ffUiYvjOZltYqSMOT7kbPs8JmJGxUl1Ufwd/LYDnbGfZJbN7IqAYy2wR1Nl49BDv7tmPVgyKw
KjnKqcIcmzEhKWVuv8snPe469JNhNcTsJlg2YnJPN3Jw7suucp5uw2yONK7v3Fx/QS1Wm7iMnzov
gJlsK7ZxPNxJqhhRaeZUJsL3J+HyjxqagGWLl7oHSBUKSvLFzhw4HT8q0CxHNZqj4zBB60dcgvby
LdxVGRrkvxIK8MYiqZBy5Pc0Ymn1PS72p0ImvzD/EiTV4Pn1VlubP0ScGov4Ar+BHUr1ey8gAcbO
PoVTOyi7yO4DxkEmjDTV3hvIjhgpDWn99rLGbTepBz9UL2Mv7wIURyeHUmhXiGHc147/uBgEdkUJ
PjxDPZwP9DKK0oBtWJkQ4ALaVYa/2NL2H+VDI8DDJrLPdlXAbHqxvrKRsdRAsrjHN4ip84+NJXeO
boGwe8vjao7aTWxDF5ZxKNUCmoMU3H8EdIjoPRIFeqgBjfHRQ2b8BM5C0eQBIdfGsvZpVXwuGS0z
1CZihGRx1wRjvK1VgqHazRmjtcnr7C9ii2AK6x5dXNEplI/eLeEyOy4pWSc+YAfB6/xPKxENEEYr
Ksasext72xyMDGPgjAaf4ZN2GdtYUhGdAdZ6xmuDma0Cr94B9AxlfxSIpNq17mfXz6foP9g7k+XG
lWzL/kvNkYbegUFN2LfqQwrFBKbo0Pc9vv4td8W9igzLyno5zwkMIEFIJEHA/Zy9166DM9MzZxd0
/HxrRoWyhqYvjQUWlp+MIEiw1NGyh9z6t22NL9BFVYg00f6aIOqE46Kf6OoN0NxK8EgQj7JHzXA+
NzPaN7DU/rqoM2phhFzIUuU8ECiMfRLTdO4++h0Ox3QE5Rni7jmEdv00e7hU+yS/C2YcEhkGcM7v
HMlXhSGVidN1KMmUCIPw25iBcA3a7BGzbXY2k+S+c8dLD0jm0rRhv+6YeG+pkshmOEUXP43mh9yK
X/qaxDE51cja6tzGk3cuXWxic1mPu97oT0FQZesoJ9fPrqbHePG2I+dIm/jFJZyLVeMZzvm/HYz/
XQdDt2gr/LsOxvD2HTgJUBj6Icfv//f/mABJecmv7oVh2P/QLXixLlNP29V92ge/aDCGSavgr4aF
+Q8di4pLM8PxdF14kGH+wr84PAUeiudtE27Lf9iwcGw6ML83LHTZGBEUp30JgMFK7v5zw4KJwzQU
TWVdoxCM9UAKiKCHR8OiRNwQ9UQIQBugqQjxKnrre5CwXRo5F0jK5GibzaegrAt8YuG0Azm5Lzqz
2XK7qrifQOY1gLQ31H9KRuBU6qc3A8RUFIzttu9bcHBgshmylbgwkYr3RrErJ/EJeyBe1YTCJR7z
u6AFi07wTJOG7XWYJZvVwereVDOTpxglp76cWivyDk3SPVr9hFTWsZ8oKxL33QPnMBqmhaTcwX/H
vah3Glw8BHTgmqf2GT3lk2P1z5juyhfLH3dWMd34XtAe/X5scFzIKa2W4J+FFBgJxuOzAy7MCY1v
QpO+44D6UzwK4xxgps30Pr/TqKchoUTcZ/YeYg9UJTqdYM1Gi51iZyhM/aUXAvowSm2mEmUQVq8l
4eaxPmO3jqLNOGBPMYvx5EUktscNNMJJp244vjoBFTBOiXZbU+1ejQhu/BAjpHqFixMMnYePZM8r
yG1wen/D5T1fixYqJDYomMKQFxki3jlI2fZdSfmLRPIx3ht0v3dlbfNhVz/73jg1pU4nu2urVRgX
u8Uqgp1vf3c1bO4t7tssstzzmPoB6BbQa+dlbolH0sETFOktojjCsYoZ4Kk//hTt+IpguSb8IdyG
Cb4HH0FU3AMdSZKYBn8iS7hF1h6XwMaCqRPVWjTFWoiUe3A5rJmaojOnUbWG9o3NB3YY7BGz84bT
0OfJPmbwi+RUj+A8Wz0zGeOuasb0as1NsvUa/4pPC72gSJEdhUwpB+Asd2GixdcsZfAuP5tySbSn
jviwDMU73Lhqh8qT34E39/uwLFLCvMwsu6uQBAVOiZf7EconRtu2zNdu/9NphuBaG+XXAm7XvtWL
YYfOmkgMLyLpoNJfQhubY4hYk48nOC+ogI4VYlVpMUTGOVg3qDLXYx42Z4uxYbmM1ktawbsJxSFu
nBR0aL3KhE8uDc11NDFIXA27YB4UhyBfx4FJocVp2yE0DnL9xoymlhqlmW8DQOlXipE0W3rSmWOz
oZaN/pYiTXZgiA/x0aHs1zbeHf/1wXNNfvNj5mxn2RPKUpwycdJePInVba0nK4v617ovHmlGfWKy
NmzKIXMOPpOnzTKdEQiF58bQKka0jWCeGzAZNcbl2Y2xVzghvhgcnld0oOMm030ULAbXEC8YDoam
UROxaGHG/bgPFizSHmMLU+TlNTcRU1YlNX4hEqL8gsiipuxdIqz0B3m5gtaWEzEThov2qgM87nSP
3HcoBSjSg8vileSeJRnpKUYQnVudz2A2o3Kja115jTVP30dB+Wo6VXAOqVltxwk3rNOmNXLxjlnO
7NobhukEF/ppe3AFoKq4srOrxYCX4Zok4DYoOpxOG7ZO2yLEGcoe2C501QAoyFYbmG+C8TL2zUBC
TpKTuiuC4BmVbPLUEw5d1h6RdGYsc8tc71TqKGNC9Hu8z262+CRM4rPjwSRBFclblCGJV4ssSQgM
Do6tkDRJvnLNpetk0Cq+pYPzo40L5zGl2QxokIKvxMf0BVU6hyRx9ENfmJDYey/Mz1z70fvaAQI+
A/mQUeTtSS2QxaCdiFqcPh/bao1iJNOTwAP98/78PEPLUtvq+Y/N9z3Vg6LxOZJ66rdV9dREzYfO
jXGnDqF2UY//ccTeSgkzSc1P3pvpEWYCP7CEBbqQHh5JOs/7qlayqrbVmtpJLT5ekwrOCIrz7OjR
KESv8vfhPl7z8Zh6tXoCTxJVhJ7YVVRIPdlJ8hD/+j/Q1P+ldnj/c+oov62+v0z9lfdVy0/O/Nzh
/cg38+eh1bY6xr98r++H+ON9qtdMjczWEQ38n7+P+7EfHeDH2QlpEnx8jupl729Q7fjxpz8+kz93
Vzv+9u7Ua377Tz/+4vsrfzu8OigtzQ7wwN//YVUh63TarFw1psYnrV6vFrZb0ydTx//tn1BPffyj
lW8fq8whrcuYXkNnMN9f8L7XZINbpSwP6hRWbdoV1NHMwLkmJUrwMgzxJkQxoJKpus9pQZ3EDHYm
qXAgg0jwOF3Uox9PdY2Z7d1AO/3xuNp05IvVET6efT9KGzYc67cjBlG9SipQWlOd1udRJ1gwAUw3
eDTQ1apWz/Wv7Rn8Hs6GmHnXx4NFkA7HtCSEQb5EPaFeFyAogAEz3gZp7HMd0FxyZ3K/NLbFvHDp
pwKcef65TnVC73H6n9RaY3vkzfRWu7a7DOZmfoJMcYMmY9p//EQrdSmozBuzM01+keW58RduVynf
GWPg4igFK207/BDtD67kSF+K+UumVSDCDIGwa5GLuRx+LVzwW/9y82M/9TK+jWqVgsGshICZNVUk
orcC3SklQn36WkR+s2uaFimav8Dqtq3xFXPZYxlwm49d9OKVybXDjWGoULkD7CU3a9KpbJeawTzu
LYY4Jw9B90n3NffkC+R3hJ/0iBnD8aQWrVzzypSKQZ4P4QHbEB8M2jJfQALV5ZrarLrF2A9eedSo
gZ7VYiyJnMPGREdrkH0W7sDFuc1IZmHohuAe3sVJLcQiU8oCcRgkNW36e4E48GdlYPavSviwJGNa
iEwm964Z2/g8W6CdZg1A7FTR7sqILc3osWnADo627ZPfVmgOrUG3TDfDwmATy22zoQhtnYRorZMW
ariExwQPr2XWBJibZMyNlOvcoX41KvdK/w9pv/zckukhNzAVRdjEza2Vovt0cQuvR4iIR93aOvMC
kVBiCQ37LOwR8gzSLfjBXMlVGpBaG11ng4CvPETy8cnEt5AZOq5f5i2nXBLWal37tea7EYOs0rkO
FTQv9R1wZtfdAfEDfOXMmMlv4fMXcjF2wNTq7AHCZUnON6JDWuTS7Z5ZB9Kmxv1HItF7QtEI5I6f
gExNWiCfRAzzgMUVJ1N+Iw6U1vwAGBJqDzYE8rhidIr5lP+2COfIo8eR2zejVmCrdWyfT16e3w69
SXIkQNKD7JKuTs69jxNQrf3x2AwCZhNNIdRieTX0RSmBA7uWUaDUvCCxNOVb+m3bFcTbMT8jvDmW
FxeVYfX+dqRiU4VkqbfsYztYoewKkKJyYqm3p064HIIaTAL1PchnvOBoR7gFdMfJT+oNq7WPhXqM
soi5HT3rc0ACFVLLgI9EvmetM3EPeX8/ODX4sYaurTfqV6dOIbX2sVCfgdrkbsJwNbEPKrkMDOCv
OLNQZZr9vTln+iv05GxdzPpdF48OdC2HK9f7KglI/mpA9021CnqlKcF+UAx+Lf7YLFviJawQY7BU
jGKM+X0xKympfCxEmr3ntDh5o0VnJx3NH50OO1I5e9Qiws24nQK+rxa00YFMNjTo8HPi1N628nxS
nx8ipV9r6rGPzQ7QHNYHOICO7e57h4SoFBMbSR7mZh5FQzS5a66mKqlo9JhUnCiRt1iS7KN6QzY/
aack7GSUyt2iZRIIetjMiAIl6SUzmulkarItRe9CN2+9AHagOQj3ROqCiUKLMN000okssJILtjfa
4iQDhm2VbY2GHr/6Z/vUCyEPyAu6Z7ooljk93n8KGkzqAl808XfQL+uQ6piQvpFZO6izo7MAsUxR
9gTWoHi/+qq1j5OBsl5yAnhN95nw8BC0kZwb2dnbZJSEzjXIYoRcaEwGtboDJ1G2zalTdzV/jE8w
Z4rQ908uQ+sDYLLdEPXPPU6LXdhk4abOcOfVg5Q2m4Zzifts2lPwJJzCLrAttdV9nQKJtBdyMBgc
aivHwZs+132/aXQ9W2tEY60GURbbdjHTQ0QCgVFBYknMngmBxMXJi0VncymzA10irOS2EdByp6ZH
+K7bB6eiwOOHfrTGwcMwWpdjbVJgmpMwLWaqvfZskXRbmMNNltvDVrT+nZc0/Jaa5ml0gXRBG3g/
uo04k/st7kz1d8alJPpEv+SF2ISSF5+jPDW6jpEO1fQcuhi8L+7z7dhU8EdLNASdcakMiPxr9Zh6
dkki5Ktt9xT1XGuWJfwUYMjdJV1Ynlv7K92Y+WS2oXFGvi9iDoctcDzF9fDJ0Vqqo3mBgD9Dl6gD
odqqf6zwEpLRUvNS+mgCqAtsdfBAK+1nRAoZUZfDZ4N4sK2HTgqej7kbPGJIwWlQguBKqRag9EI4
7/oPu0XW7UktBT19j4bMoTklJWikTC7UGppQTMQ+EZUu7tCjGG6FNxEdFUU97EOSR4sGmPH7Dvx6
jylotKHpd10yOqsBAuHQxd5BR/b+/t6iCs+sPo3SuyUvunIx0B88DRRZNlnPZWZeXsqZZobWLUy2
wQwvAuO5cNPnLoJeOKdY2S0Rz9eEru7Gglfkddwd1KeD00+GLMSYfhetpNw+GvmJyWZ+UmuezLbi
nvzXg/CSc4T68znX9GivHjflVVatfSzUbu7Ha9W2Omoag8StDL5Aeczf9lOrKLBlJI/78/216rE8
gVZc6HTVnG+4hHpszllNBIZMk5ptjaTu5LHIKXj7C3wtTBPLIRmBffna1jILUyrCKKGRDWoFFhha
EkId0I/hmD8v1QySJyNNrJ+IEsVbo3HKUQKf3OolRLiae8aWkoUNxIpGSVPQKKktNMh07nG5ZM23
YCIpkzblF1DApMDNkvsy1IIwhh7/kE1NUtPT6TQOi/awmNE3ArmIfbS/tJZHRyAcg1sCA5trYJCy
WaTx/Caa+LJMpfvJpPYl+6s9afLO8CXVzur50cIh6hpjdhqCJnisjf4TbKXpzY7aaB3ngbihndsS
IUBqiSy5vAH+fCgQY15CEE/gL2LSd5YRu5R8EiySMfXpW+uTiQKBqDomoSg+4Uu7UUflU+NUjx37
SmzMeOtQF16pJzpPe40Scp7HqjHJ6yRUPp9hF2HeWO5KOBnx5C+vtUEwQlE4/aFu/eUZdc1RvYm5
w15WtrF1weVt3DH74QfBeP3Ocxsu83OBn05vAqh8sXHupwizo/xvYR9uFt9NP+dwgfZi6gygEH30
2UGtqf4rUr2mTZS4JtFWmXfvpFBT3j+dMOqQR8XW3RDOxqXA+v5+yFnYh2FyzOe5SLpDOZekErXd
+JrTlFavjEoiFNFYWqfWgRHTD9MX9TidHtRdYTDdmnMOx8btxrUtvwgjKm+8TKfhpEflsZ2AkRlw
qt4cYnzkF2zXnE6wXF388Hr/FKfLgzrgWDn5enC87iaaK3idpRe9f4GOV3wyybZgWphm6HP6FKN1
Mr1/gaBH/MgcvyzIIXYpDrGDiUvgEwEdF3XUJRIo5uQp1gduQFIep536LO1a/0Y12nyw9Tk+Rx6W
W/XvFwbDS1OUz3Hpro2cntlcV/YxEqV/n4QUWP3ZKr4VvX2yQWu/TN5S75gohydIydN9OOGaUnv0
YXF0XC35rMV2gsK6qU8VFyRQFGCeQz0vv8UIKgNsZJ/7uPC3kVUvjN+ojhqlC8GME00dB3DLbrKz
6JXRlrlNUGzAngzau7nzKG3K4zhxuU1GbXjNHCphmnByxg9FdNc0IfHHco8QAWqoD8Fr64tqm1b5
eGZiYNxSJkaaIN9Pg8kXl0L3JZRUQ2mFBiiR17d6gLNIHYNkGabtjvdlqQUWn8pILgXIsJsMYun7
Hj2+eFq27ZvXgkuGjtJd8hl3hBPQ4FR/ZeIa4CfeG7JcWLfIMC+tGwFFbOGJqT9CfIaLkO+idoCG
QbB218QExAv/yi0ieN9LkMKYzOLr0LvQUFzRXlMPPTV2LuBD0H6/kVUr33ZfGoQWAS64oh4or5Be
IOU2o/GVuub7/4Olb006ZnQToEe5xDECktqys6+5dlZHMJbKWoMj626Qm+iXPiDaKFgy822wX9QO
tNHndaPX9k1nzNXFbuE1dmGngzPm6xlIt6J033xnSE4pcuz0BxFGFfc2mSxGmMTD4hHfNRhu/b3F
t0aX2X6rrVwjiZFj1Jyf54L/cTsksfasdeHD+9H86LGCrPMcaBkaZcKjzsLQ7BtOJmBOAGnfMG6u
1K4p1IIVppP6AdEc8jRkWAerLJ2HUkp61S5FiVuX4uybLYA3QfdpbkzDHs+pQ1iNOVT1i57ViGt4
G/x6nnq96Z4prUBO4ydxQqFB4lpJNDYxl+1XC20c8pHmu8WkduUCBLo3ZlDHDJ60/eJayaMIKUkX
jPK/Aw/e6P6gfUk0u9iQQ6614U0ElRPYhjdt45yfl73YN+rjIUnhGUVs/Ewfv95NIRpwEyPL7dRq
+trE9crI6EXtuQDdXPWDYdxPML0O40xWTkf45oTh5XEUtIrVbnOY4ejz5y9aUhEz0HfOddTD6IKo
mB5ZIKLPS59e1XvBcfFZH3rrk4g0SGCF151S8iNuDYHINqZs880Y0KLwrmtmcuhAluZ+aMf0CE1k
3ncw3R/jgc662iVww51Hu+pLoHOt9kx/vApTKy+BbRSYStvuMyKHs9qVSt1bjKBw1eVjeRZBlu8N
bSqlHM+7R1uGbbOy7G993mxNv9Fe094KNthM2kvhGNGNk6QoafOs+5p794CwnW+TBotu8IV2C2XN
PCEgiXaIsfqXZpyv6ljImH9qSZg80V8Q+3bqAdYs3Lph9AA+lMfAGnQgjsz47DsLyCA3ms7JQvou
wBCdKiL/j1qozT70tRvCqcezIS9N6mXy9WoPKzz9tzf+v+qNm/QW/31v/Gvz1qb/3B1/f9Gv7rjv
/EOiL21qIo6rM7XleH91x3Ua5w7daYtmuMDnS37HX81yi464ZXq6SwPb9myLp341y239P8lGwc3H
H/yn5rhnO7qDIssXukU0rzQO/u7my6xe08H8DZcCjtqEFqwOmmshR8yBHICrtY/Ff/5YqColanz+
7w+DkE/blWHZ44Q2LCI31N8qa9dFdiv/n8GmaT+I2J6r/NgE2X2Q8WvN/KVfC3Pc1x4k7W5snqLx
ufRK81ggcNwOXLSpzhivuWYeORaSJDIWmJs2LxjRZZMan93Kpu2vFVsMdEj43JXl9uRpIQpbrGHZ
j371FHjR56qnkdrI2BHN+oQQHWN83d85lYcIsSQIjsCm+RQUwzVLhmevaI5Z1rhXP8FA0/mJgwBY
HE1iF1AHoPurSp1aA6ALfWb6H+bPwnffwPJawLQmMPouhd+ZiAJy3HR0qNpr7jKRyjvfOPZSvd9b
3w1kQznCu4K/s+oxIe3sSYPVGZZXX/NKKMu2HO2K/lYvA9I84kWnXAbfc06QOxitsyEUMfGAY6U2
ot6qeDbJpm7BIB9tbfg5QjJEv1k8pnoC9Kz3ezD3Wb5z8PF4CFUrCwABXxRd5FNqByjFrdE7TMWQ
bowDYZ6Vo2HzGIubYuCW62M0KGBb7Iv5e4D2iskvfE0boB+8lPAiHO/Zp2BPPilQgKF5Klz3exei
zLV1vbsyvJkArWV3TVRHqN92xL2NcN/9lyExHhf4wTvbJhJR5PdL5b0OJRkHtpZSBg7RbjQMpld+
IyKQI+1xSrUroZdHC+7dyvItrrT1TFOU8yA27C+JD98mQDi/ztxnfbRKcvNgONrcjokFRbzFCHWd
9CCSREgsqHETMGBpZfIPcAFIXYDh1yQZpORiT1VBFKb/NrgGb76KsP3TE28qKvSG/o2hSkGZ+E0T
DLkzXQqqXGbYoMovOEzzjc0PEnw4HIs+YxAgOYlV7gOZ9hKNUxqtcezatwua/lPu9GdhwQmj30My
NDXoYfTKbeiWzwUkyENvVvWuH8BbVGhY3dxCNobZra5JKl6ch2k2uJsiDjOzyIZIhgTFgv1W1Q3D
KoEMY+4hxiCOpA/t6omEr93k4QLuGPOQ4SaSDtRFG6MWXzMA6hG4+dJG0gUz6CHpsh800ud15BDr
Vrlb15krUFpvheBOLZglbkmEvgARPrbz8j0ZiA+1unt7sMw1spQNUxHv3qARbYYZFKh0qxvT1yUb
XolEaQ5OugD86Yo3r5oTIhrslWZZn7wqgEY78l1pZg0XpjtrJDAY1aO8vq682fb50og9GooriQYT
9Bl37UHAw6hq63s4LdW5C+Kfbpo/cHncLphm95BySgxICPlct6P4Dz1y3Nq99WQW1VOTMoXW0DCq
Mt/7QkBkzu2XmHnFJiEcLmnc+7QjqCWhCUb7HYyj0Xv6yTX3eFHjO5EO+xG/DHlDOlFxfg+V2j7h
52WomUzpBjyesyr6a2LBk8r7bwm/LlvDnoZ0zjEe0BeurD5f54wpzzUFiSV+cRZohZizFwJOxwy4
UHbOqCVs4hMIin7nWNSBdFS5l2QhTYAryhIOqM7zCfNYwKlh1oe+ttdhN93B1YlXdDDFQSDYW4v0
E911tDOisjbE+V1D4X0F3DEiTTpMXprIshJKTNd7KGMv22GQJrCzFlunX+KVY93qiPzQYrnLNky9
eas5ZPjaSzvfo6gtbgOgYXq3qcCNIe5MXm1/IISbROtQQymg5y3InNlZRzaQEaJMdq0H+NVYflS5
c3AHBBYtjtqtaRMEFADt6K/NDB2oIVvGRupSIcNFTejc2fGqN7AqxOT+rc2xH6DrOvmN1cQPBsgr
GN8WCN+Gzs2ife1t5vhLZZiMglvi7QHXSaYQjGnPvyswa2CWpji3NPSacihA4MINXEPbiMzE9dBT
B4xIE1+ibmP1trWeCROTP62JONoLigfSN5PvEjJMQfzUUMFZQ88Y+NFpP+px+MwFiUcJHvF741JG
5feKKgk3g0sTEsiURFx0Izu793WSYMPy4idziRHtZ2yChSny5kfkRmR/BWi7ze7nHMz9qU2jpwT9
02EgXrCEko+YrfuZTB0GWM/bdJ6wL7FTfWaIu00FcZ/wo8C4upgzkBZgWoY1uHQ4KosInFc6hMe2
o++TU6zQYNcYPmL4PnNusWy6+IapOcD3LK+RbXwdJ/OhmecLZan+yNC9uAzBrgtDWOBm9mx0tkFk
vDXsu8LnUhvPd15AGpAOZT9IgJs5CQqqxTV3cwDOkKgJNLUB7iKajARFYGjfWKkzEcoxCXibP/y4
gOlRa4wdTGOtL/bZT/kt4zp57cZUxxBsvQWkMyDAqtehoIfh46Yw7fhSQle9LG18P+fPnhkaJ25A
wsbtIPQs3Kaz+9PJqDt5FgSdwRw2zOH5mBzxwCGR5qVc9Ai9RfYGQdgwQ0nE0y5DH531yi9WwBH8
g51OUjtI1XimggRC/ux1D2PFKIOCP5w6X6zzzKfrx+8JbACg2rgcbvrZh2FlkBULls6XJoTRrT7n
tYMJNil++oNBoVuv9x1DuvVCpPDK70Jcri3pH/kwnuc4Jv9R1Cu7GRpGF8RIkAG8SVsDT0Td4m7g
wgYKAAaprJ7DZcCSuYXk6a+tdLhjHEkMyBTFEq9FnCyX422LObPzpjfaz9PKK1uxG6zxR3hCXSAO
bUHVp0S9hCQ43k+t6AlS8FyMRDactQbicmUQHVxPNp6PtP5qZHKI53UHTPrpRdNzace7nbFHrxcr
9/FjQXdzyeqBC0Q5iSgWrJPdwZry/dzp3RrMOdj1lCa4Z1cbfU7o1VgU5vj8oIt59Q9UnvDopYdf
xCD0uZYxe5+Zy9UOtMmhrqeVbWnJvpP6rI4SnWEgLO9dIjv0CfDgYOU/xGyll4nZPfU8fYy/F3yT
9WLOjK/y8Shoxu3GDICiNwXzhZaWtfMcDDCORvPJpZk414Ro0csgqT5EupmkNK74u/6I7ryYSQnX
9QKf0FgAsAZ3WDqTfg+4ppIxuB1+TANbRBI9FFWD04P0hB29PYaybn/lHGAMkhFkoafbOoQgVhXD
d9Gm35dE/9o24jGIJiJsbPyLad9/qSMU1bMMp2uSolvN3N+3jjN/QgyZHNwin65NYD35C/nXJeBs
Ek9WTjB8p++41boo33BRb1cD3TDc/NGeexiFY5IACqv/Znahc+uLeJv7FrzSSnvKc6+6d/C2BM7R
qw2CdBFD7kLfu0IBxT9gcCOHngliwSuAplthf2kF0ttEr9c18NsNMALtnM1IabIxv3UKfdw7Ah8W
qXQ54GzG9OjkhidoqbdQwG7SLAoP2AjKgy7p6gX3NT2ATCzTNzqyjW6S0rXXS2k6ayG7+K6WD8Cv
abJHZd2v04iRjeWisEgKgBAGXeyLnoQD/cr6h+6jYmkTqz6rtd4cby1HN44m1QOAUSNWcjHOjBYw
KYTl+KJBBdiD1LvYDjlWkeCH7cTdYU6ARo/cNuECZcU+0QdtyyD9ZspT6yg8OWwXPu5Ri6GcWZJ+
pYV4qpH3bpKhcnakHhOrPJNDOw7o7EV3zoI5PrTBAltyCA4TfPHVqIvTJJD7pRP1T6x6D9kAH9NH
0Alhudafc8+6Swx7PRm40VMzjLZmIrYzwsyBaICzgh6jDrjmXEgQwVzAjeh3Ux2tLQOoXi8JHLED
4hU36AEMyVPdLt45r+pHcgM2i16Ig5k/tAQU3y36EiPvzcmKg1249UHG7WPTddeJHiCq9AjR613t
UYcxgpTXDnbFIEnouvHSmVuaEQQpDPkImLUobwuiVBBbrxdaZOuyqBknyAVpir8WfzxGY/NbHDLi
IE0MRJI3cFsM+wCBi9bQ3lOP6oQqYrMcD1VVTCd3CsYTWSYpAex/bw95HB9dU84fQHSC7ZgxKBfh
z4QoFU5amRioFvhkZilkMFFeWm9xZ2FjKmwZbVbTz/X9XKWc0RN93yY5MaygRLstKigjBYvGDIm4
vdiRnDBRn9QTahGjo9WGsD/09hQNZy7kzoFC1FpM+QitSmohAOGgAVSrQw7ptjfal0jKHpQM4mOh
FCFqEy/tfW07hMy0aNOprMOskboSdQy10LmwMwER+4+H3v9AAwrEGEibVGoLdbRAk61htfrxoG/H
2Mr0ef+hBWCsFcxr1V9v/HA5hsYlLzN+De8qCyWwUKuquQ6+n1ZBpN0qBQUTD4CjXTtBC6F+kLZu
d8IDmEus2sIUdTD0NelJnexGM9+gZdWdygA6miCtYhOhdKFDLD9/+YG5uKmdyIRQwoiRJED6HKjT
cOg2J7U25dZikKmNT3sKT40UVCnNhlqrdAdMmD2Jzz1XcBzJtIxdqdIoq34pDzLMKyQm+aBEGkp1
lKow2g/RBuMT8kk1EqFlQKMSaKg1u0n7gyP6jZJrEA/4S7ORNR2pWeb0OkgtR6Bvui6PTrBhfp18
ai1GksMJOpFhDwMtXWsyCTZkrGNs1RvnS5InInb0RFhgTOQ77uSp1vsA+Q70HoGyGO4+JJQODzoL
R8pyQI/UpxH+D7VcvLTyoWURlPuZhhIGQ49cipCsgu6xUiYZck1tFnbVbCer/44vpNth4b+vO4ue
t5JJJSTT/bUqz9Q5QiKQ+rjRlEbJh9+Y/lJnSI2JelCJNRbJanHg/BcXiH8A+aXyQl96sk/yAMga
jWONKcM2CvLPUeSSqdrId6DekHov0wNdjPSELgM1wFxEGZJZKT1SkqrExIiIIuVU10uLwEq0UN/8
rDl4dsKlxHxw7BFrlmrIfzTpU34om6ZMDAQqyGDUgt/0r7XZ7XgvH9vqaV096A/puPVn5sh/v84l
SQCwrtzuejNvPv9xtKUlCALZwFRNvLda6hrfV+2alHvuFYxN5IPJEMHOaJBi/7YnrRyyQOVCrakd
B6gBa6o3pAlJiSZ+3m3luPlBbek+J41a863mc913Yqu2mpRS2xZ6RYFzo3LA4WLTSErMZJbUr6h9
lJLlj03XKPa+y1Vl9JikAhH96/CW1eJGs6H8q89WaR98j49fbaoFNvDut80/donKxTkMBVd0R/4W
KTNxGpZGgLw2bHDmUvBkmm3nt2XExRPR30j9LOQcbKX2D4eJVGPI1Xo2r7FI3J0/3ZWQvzB3o/4K
1MXJl6eXp1Yp4+J9rbknEOyrqW+zl1/ab6uLFBJ5DTNp2hZ7opi5SHILZ1n6hX1I7YTwAr4LZKfe
ttL0F2591enj31ebSHqQeskn1CKq6tdlJLrPlKIxTWqMBy5ZnMN/bwfjjDe+R3qv3o5cqLWC6+eE
OB+Bk9FsTAdXqnpcLZwWckBFDWozhuQFYx3HZMD1hR9Q1BzUKt3FEs2HR+advPjm5oQ8Ra6pzSlE
OQzFIulPXfYWjcZwHOymp5jLghw+fLBqdTQ0XB2rP09CeU66yB5P6px0qL/h5rHvfju/1SpWNfTO
sLjXarOyEFBmKD9+20+d2ZCDiEnTrN1vJ7/a5+Nv1Ealr4u8ikjr4+/GUcjviYgmsuhsconUP6he
0roVROrJFWBK9HHZJG2EvCWRisJY/sgjufbHpnoCib/4L2/x3V/4/+MtYiohBv3/7Va8xi2Nkib+
J7/i+4t+dWSIqNd9wD3CdJ3fo+vp1Ajhm777T5hF/R8ugbuAUYRnmTppbH83Ygit13UbzQM7YGz0
Pfs/acyYkNz/aMz4gnIEvmfH8yzBrOGPOPeGumrd12F0MiX2zg7vK6Po9gpLmsmo8TnNnD1ZnHu1
pRZuZECq1ym+zWlFNiDxlejK1ILAI7T9alVvqJIAhbtJ43wT2OTIxl3mHhKv/NIhQ4DLUIC6WByk
0fkPtyVPmf7vFS0xFh38gzOZLHTimTnGeXIJpnATgrMY3N64DXK4AZMb1hdZ8SgauI6F34MuNvhl
eP3yOMzkR1XLcu77kTZt6vpHxh8kHHj5uCFBsG7xB7SUmDYNfAksC1NKQsDWHcWpRnT/ok+nop7H
dQ+PDH35EW/i17Zy3U1Y4oPyV/Cx+53bUteHSZGTgpNaa9Obi41nmNS0e8jLpkN9Aj8xXVKNfhIt
BusQHQcqgNQnyafzsBybGsllxPKu4xZ7Zean1NNDDPdmcDuF0RvkuHLVM1XmHqr/sMwnvzVmcH2F
uW21Od2itSDbXBYSFg8xF6XwcJsl+WGphk+VnkfrLnCaLaanXV+eK6tK0WgnP7n9PaS1aR7pY8MV
sGmmW+KOyesdte1jZyTEnLnog4nUXtt1ezZMmlSejIZbotsw4/q0BWhgbnIyIuoirjaurIqNgduu
IzMMqH+KO0YuDEYYJiLTbG+b/2HvzJbbVros/Sr1AvgDcwIdHXVBgrMoarIk6wYh2zLmITEDT99f
wtXHVRXdEf0AfYNDSj4SRQKJ3Huv9S2aK0FCJg+tEl4xQnxyHcLsZSGjk1HIOJzx1J+L6ik1+uUT
uNgkx68JpdypCIH7G2QljHOTB21OCl9e5c/OSCPHkzqFWGsHkhnZxo8gWGR+RZ4wUfFoO2l7Fl1D
IC/xZqeYAKZlepy9Mj6S+AYBVNgvftGwmyVuyR6oNpuagUVKFqysjEvkWF/DQvoJtlcjIOSSjHNH
e0gGXqZjENVuHCadv67Jc5AhSJ9olwoMf9mQHkOsGkFU69SKUTmfxmom6K8xHkkKF9sqNeMXTyMl
by7brYnZEBiJ3jFP6bSbbvJmknpxcvTh+9QToWvp3GpysDWlQhyDtTBHDHIMboFTKAzyoIDIJWTk
JH+cFSgZ3DXI5FHBk6EoDxU45RGuMs13/BGWjkZs6k5wB7edZTVPbpQS/WOSedxxnXkAxU4gvuan
mslD79m/cvazH3F7aqVz6W3mmDMQCwPus60A0MJ7icgcNRQYmia1fYwVLLoFGl0Dj66gSPsKJy21
fj6Zrg3tez6khMHsnTizDgX2VXycgVRY6k4Bqn2FqkZWvTfi/jIkIVa9vCbmmYtH4a07Bboeq+3Q
HHro1xYUbLKW90hSSWNSgGxSlLjCTaDZnaJnK4y2hKcd093H/pCVDE4j5lJo0nqCWU3LPzkE811N
I7mZRIDubGVFGO+L+VtHuMTBqZlKaR7dBC16BsTjX1MvvcdM/l0M3qkd6WYbmrgDA/swKTx4oUDh
NcRwXC5BohDibstnfJfUA00oHm88R/dPUfItGVvkzRloN0JyH0OjJziOoi2CsmAtoOoxkJZbdMuE
HxSANBggzMiwbrRV34kVekvtLNy0djXvFhBVTKi9fcXPQFv0oyGNy9BdRp0qpJfJ2S4q3Z5oQv0z
MoAwEXxeJDqT3zHatV3xO8bY0fv1r5DkpXuTAmozwlAgeZn+bzMJl9HwEgeAE71NOIOvl1SCG5BK
Q49V1LY1mEe112xzMV7p2h+dJRUwpHExQ6mxIO0cKrdGn9a3P+xCo1Pl+1+JtN97mTYns0xoMpv1
zZgZ9MTTIoPY1GHsMt/e2HaKYhvV2Zy4pzjttf08z58kDlpbUS+gdER7RBE27PQkBl9kXcZhTamd
7qqkN7eg5bq9lxWYFIZjmzMVIzmzQUuYCr061B3t0XaO9mYdzfcYxbrlFZVSR66hbuw8chRHhVA0
uUUYYX8H9+pBols9plX+Sw7Jz5R66xKihN8Qd4EJf34TXeZBAqEMcxA6NTORUrazfDZJw/XSqFLS
gLXJHnvALZWBwyRD85jp4+95qqqdkdlXiKsz8nGdmBTMRkO5aFBFGnni1vIInoWwM+eXGPH/5u8d
URHPI8Owje9w17RxbEANH786vxgeyfB9glnsgRyCvV9a/gVlvYY8Xv9ImrvRy65pGZ71agqmjhEx
M6OgD7EUuYgklREsDyMf3g5QRr/mXeqG4WfhvEUk2D7rMdHRbcuqUtxD+7cOOvi97eTrr1b72FuY
+V2UHBsmihg2YEht/B+GtzCgIQ8Uy/ZwmBPrWa8KQkrjmIVZZseuZqwBmG9jQzfm8oM7FFXyg+Hb
QmODCGPfH8O9TkQdeZ+VtYvd6ZsbL++JXdewjUAvjwTqcn58VHCUdtjav3cuOSiLG9H0N8S4xW63
h/C5F9ZUcvG7zBMMsj4MwJMbwss7wAjJuyXM9IK2k1YB2rLMQTDWpEQAg6QFAOpLeZ/M5BSPUZhc
R8pcZ6QsYwT+UBljcYrwH2yEhDRUum0wpwJ/QG3u3Kwd0BEv6BbokzOvd8CesdkgF5I7xZqZZ6Q3
ZiYkkzHyB5sQn3UzP2nILoIp8msyxPEcJE57lA0BAdRq7l5U+iuQzHcrgW86E0mO9VzfTBnp61Vm
/YznIXAb515ra5tw2uxQ1kTI0/LstgRkn0SvPblgn8F/0hBuL+CcuYyTVvvpp1skldqLr6e3yILt
hePknslo3i30uZJk3oFfY9WZl/es5uK1TZR4UZTOdPzbd+46KDDQqQMW4mYm0JJsgAVpAGApqC3s
biyb0a1itNsiqQ5FS6HaTAyFKyZwHZHXula2+wG1NrrVj3CpEvCBIgGUZ3wlHfuMkHDhVJMpHfho
LymsGTJ7+smJClBhReWysysr+EWG8WCo/pvmqKRO8AOLyJAL04knFqGkgecjoBFiye4yCuGgYK+w
jd81w3rnVc5bNN2s1YYWvbYOo1zhQxwV1qHHou02OPdroce7jDT3M5cXeEqd8FqnWk60bcOtw92a
sVfBCuZZd3YRJmQuJtwF60jb9ooCXI9m9ljVyMszSG+6S+OvMPbFYpAA5rsuyI8dLA/n2A4WQRKO
cZ/6iXnRpzAPRsf+1aBkQU7bwbxix9I7L5yf5q4aySiZ6dtAhcXIMBREgY29QUylwZmhpl1m1O08
3yvZmh2tQY8vkI2QcPTwNBrN/Ioyq4Wk5H7YnS2DCcCfcqCQ8T0RGUjmXTra877Oqj33HOS3WuTs
aF61u4T3c67aTR+ppROqAmjy9mbV9sdkcq4kdnNZ/IJ8zcz5IES9280CNiQicj0we26P61M5lEzQ
Uq7GTuL+cXz/Ie3ZnM4ANTsujgBeFCKivHrWG7vcFyJZ7mgFsn7nvsdkqR5IV2kw8IzVk7ScTWei
+wcxKl+LCBuQWzs7RyKZZTuSXhh0YRhhw+44MI5nGUj5qOlMm/JSxBAzcIgSMkthINOLW4oHgxpj
i5IY/jUfeZGychd1EnISVq+DLFzCXhOUl8tbrdktN2HNvhjkLBKsBST96I3MpwRJbegq8FmGxLb5
VZje4XT6MaWLYn8g9HKnsQhy37zYyKzu2Ijc/Hhod4avguJ9/I99vvfw213dxFxurbyLJlfustZi
/sWYySV9h5qjfVvyiV11kV+I02JToFfPFXjenRFbQMbG8tKhQr8bs2UiVhoSlOCHOxluffNpMnvI
p/7JjMX3uapico2ZQvUVvtaK8NB0ZBmdYK1HfmrthzoOFiuJeaXXRluyex1JQ+4txdaJQLF7bbtb
oo+4nudz0xGwRAVD4fDe0MA8tBg2t2YHQDtrfyYNeYK5ATSh8EGzLNXJ6ibmajUyI9upj9E5bkV4
AKXz0xGeh4iexJwQNXI62+Gzlg6/cp/ZJTq6jsSQpyFquteYxuEhiX+RFqvve9lMd9AdL7lmXsz5
vNiTZApJzFYxkCpy0xef1CX6cKR9jBv2rui3moHOzvKOgc/5nIk9w6BQ/o526NKufObzlrlsD8Z7
udWd4JqOPTLoBxMa8rQkGDn2wO44lZyT0IFl540ZnRo3OdZeH+34wN2NHnk/TeA+UGNN6AeMVjdy
aL/hb0mPTh1EBhdpXDY+MaOcR4v/JOL+rowQuZE5xX1AeKfKNuaD7bVPmg5LlUxz+7NInV1FwkyS
auUvM4ViPjDubGop2eGC/loKrmRq4F00ZvfTPN1FUXJrOjN/6dyEBdrh768NooitacCTZ4anXLOc
XVPq7JV5X7YmVzejtRpdSm4QlSS2jj63RC2Pzz29RVXuRwddH+7CbLKObcFtda662zQu3626eJh0
s78b7MHcJ2bHfraFQlOVamPVltsQqbjDPZnGLsjeGGWOyUAfAXv+WogGrBrF/WSb7r5xFL1aDKdp
qN19Yjvk1hQRE2DXfOusJKPlPo4nLTfJrDR+tp6Xc50Wv9NM7mMSQa/GMNxATKFfMTPiXVKzPQ3h
8OJnhkvqabcQvcs9frLw+rEvuCvNkc1YgRGaTBjrNFTRta7br9rVCI6Ju52Ti2e4obB7LQ3WvGfo
wVzTASAnSl5lCulsbF4bxPE7n3UAx4cLIEgfjKvXkHml69tBIjrpoOlNubARVxCs1SZvjdskzPXg
Pmm6+Rx3qErbQZxnTYwBI2f2OhpbLEESfcRr42MbwJMY39opsk8C3H8TXfSQkIOupoTRdxFDDGB3
A4tJDQb40JvZExazi2nPEqwMGdz0IDqQhzPKkamsLjpMWjH3xGlnNGiTyiA0KSNIswbE7Dr4dqrk
azH5cYU1Ux5bXPxT/oOd76dpMmxn0H2H4xAra8XVphe+gfSjtu/9iB/P/tudhbsp2bxJ0XM5CP6E
MgqR1kn9jdH6ENcRm/u53jqyuWneSzJm6OqAl4C/6R9WE/vqX2edEsVmfb70OFnXR+sBlU7Yl/3Z
c1uFinyUDEaC1Ta/HqQjkdeow/qUxRulhYlorQTcdK7VgXE/Moiuie9d100Pph2Dicz9BzfMSBFX
v61VFvr1UFuyPeNm/Psi9A5bqJMTHTuJcOF7HNZH/6en7dhsqlJrT6siQC8c/dyKzwo28Wl9sn55
MpG0Alj60hujDNiCUHorFsD6itdH1pDccrb5+34KGYutX9NwyHPaR6f8H+f/+v5YKWHDhmkANe9T
7+x2/cBexBLMwuOHrsOULDrTRqmid8e+QVeqJlGVOqyPfPpzfx41fEzrv+jYAJg7swmTwB1xPbOb
7c70TMhug8W3GfRqDDS8RJg405FmvPr/pqmlAOVjstWoEr9ysM7P/47Tpy7zwf/9M2MfuKNwlsDq
p9Z9+DtDXx/5DSP1v18r2a0fS8Yb60gddNp4Xg+5RiguDrqXyVXtNmE8Rcr/vk5VB0YGm7of0Nrh
rD//PRhq9rEOWaXfjYGnox4bMdvANZaonbSs/jNpzdWgRLBH54RGvwHeW/IJYbtm49X/eaplOkGB
PUkmtuoQpoVLQBtX4slwv68YDN1gxinj5G6yqvE8qMP69T9kjCwZtE3lLc626kq1A/4HkEHUQM/5
nKGnWIrvRnod1dQjIy+uPSKt6c+a8NLtODKwb9Vg+u8hV1OUzJ0ncHHl4/p1fn/KoBaRhJIYRP9M
eesSMBjdOmszz0YNzUucLSert2mNDbhYRzL/HEr1S1EJgXBfv/NAmGp7Xufj67B4HY+DbmR8tT5v
tBkrcS6abdhULxXz1V1q+2glpgTnNcuk0kNbShnNeB1lbYTsJe5efaWeTpSOOkZQPShldZqN9EUW
96epVNcC+fWIDDtEjs0kDF12OKO2h1ODPArV9qj024MTfgeP+RjFCJ30wdn3SL0lku9Zab/DYq8l
aXwgjeaBuJqJUlp2V1h/hIEgHU+1Z3RIEsY/mjXG8K8QgO4spTbHLwZNRCnQi/lXoRTpHtdxoTTq
qZnf5xrkV7Tb+nFUSvaSouEIOgp4uHfWTNTulZK9K/07YivMrAVMepTxbRENLKn5c1V7FnL+7jdb
uv4ER+nAX/QKFUFuXKW11w9DPjuB7XAKuqpdzmQAIhv6fOaa/S2t+LFwoSsV5nu1lJ6/kGO2T5sS
3BpaX51J14RUt8MEkCs3QK58ASkGAVs5BSrlGegwDxCYhsFb+QlcjAVa/toWYgmcxiX9JKfgMr16
07sZlgtsCa3yJ2C+J1ReeRZE2ZwyTAw+ZoZBuRqk8jfY/GWbXHkeWswPLSYIqWSKyhVRjNpbZZUv
ZEwvB49Aw4Ze2cEgjGFjg6JeHLwV3we/IE0YeVaORqd5S5QPg949vQ2sGQKLBhqiDC+5KXZVOZmn
aHxNlZ+DTtbGxeCRKaeHrzwfxM8/ThGMxLYE8w7iGzY5Cnth9O/4WtnuSRpQnfvJwCb/gR74eykm
/Mci/kH2LcYEcitRi/FhaBFsceCPP3jDGbNC08vF3u9MGC5WdYgG89dQDM+kj2AcgC8chQ9LKOZg
6ul7+gaQap8GCG0JqORTcmhEyE4fgrnNeIOdTAUBNnSRKB1DfXKJgwVOblUiIyWPcJAmashXnKIv
K3MdFCVEEUSx6q4Nj4sEFmmY2XaRPZUdeqSNUZHAYqcysFr/GxXCtJlRuEJCo93SkpjUfoyEGwaR
M5FgRYeRUQi3kjipHmasT3Q5Wv1oIWcm/vrb0OBVR0lHo4r+KhEg8aUwHponuNEQh7zxyhb8+2Lh
83XrGVh7P9AIBcs8VeOVDLp056B73jZXLi3OLse+T+eiB9DhfLeLhFCp/qkqXKw01vSqG4VNNED3
EWqAXjRHz6ntOc0I9qZzAewOfTNSvPJ7xAdDHe4EVUQOc9rptG2oGFsvPTUlcmIoTjlCHjWEKsIX
AB41oTYejEuRojty4isX10aNMnLRg3T35pw8HHGyrBzUYYJgXBR9+mQ/1EWSB5ZQeVC83fRirLMu
vU+Cb/Q7HHol5blzq8nE3jhpiPyaVt/satFFph+z7WnADh3EoDOwjwQXfAzhGS3Bu5tmHzS2y00Y
Qdwd61PtGdGFtXVXVt2BTdwubjqXnCdKu9itDdJcJxw1Q3RwukRuZhPXEoMVSpNfmsZ/IQDOaHY0
4mkBELS65e69XPvp2OidxaD/blC8jctkvKJSW/ax6WfAxIsXdxyJmM7I7ZjCrN8J23f3BcnMIH7p
P/vK6NTRS/ZpdBO0U9S3iQzicj7XsfttzDrzQT+2ctdWnHlhLQlcqgAFZpqLDqX6Vk55kImuQ0pt
FfvIk0fpEM1VZs4QJHOJfZGF3cyjdFeiNbMibqfJyArew0P1uvnOtJx7Fixzk6pocRNjxSanNUlx
eR/nr86QOFu3ka/mkoZnzRr20o86+rMJbn7IUgFWaYXyck6NiWd9tmjRmvuatIVjbiR3duK/ZnXS
bDtQCAcDqS/9EMTAc3IdMrTADdtPO693Ip5/RFq7YLmYQIoM7gsbzzc9tjTaWNNB+Nz/q7gh+xnn
BFk6V7iO7U7331CopVunI3eBf/IahzXdZHHGHkQxUvvGQcziebSN3YLIwjZna0MSFgESg1NTKlef
VT68SSYHRAkj9hDDJ5ADeBGN8dROGEE6U9sUGO+2JDOPd4Pe3+B6fdEMtAd3uwoJBlsJREL6uG0V
JqdVV7B+Yz2suoJCMVjSKH+lr5nuCUsdgU9zgKheswE6F16B2NGZy+iIceh+nIFK+81TUbTjgXyL
Ro7nfGj6g1sh3lgPoc52ZX00I+vGdWokeC1CYq4JjZH+hrRwRiu9Nlzm0I4OHoMJ4p8wIOnRLqEn
yZjODgPGn3ITMvKL7Go5C7udjmS2XYucGw/Cs1uMoPrgp4YHmGIE3FPn9gnb78wOP5lgvI/kWdK4
JWOK/etf8Y+Lo8JMIeuuX5eYxYGENBT13qOkfb9byIgYk+xpDDuXKOfCR1Djs7EethPhbODQejqF
8KFo/hTk3itEjdsC8s07mGPAxsuNqev1btbz4mIRJHpZjL642NFIR4TyKpoTAHSj2/mICityPFxm
M67Zpjtb6UZW8cj6aD2MaU5JtT4sFf+tAtijZ5cyoTE0ZeRN56nxVfeo6IjlaYHBsoGbjaTf0S37
FSkB1sr+WbVT61NKPbgRWndsZgTG62ckQOf++bTEoPw8aXMnJyGV9VnbLg2Rgp4QMw37JNv6FH/b
RP0qMmHoneNkW3g70mh81ItEIzgKqVcaOrA2UPv8PVglUsoWRLrS9vFw/c5M3GloUi9kWVxc4g5q
0lAm96TifV/BL7OO5HibJc1VK0ex/09f61yAx2TFcaFS+blLF5GbQgKKks4Y6nReHzGP7vCOvY6p
a4G9nKxzMURcCeCilL7BVhKn9WCoEmFZbJSHcUh0lVXQm1EqTV8JotZH6wGoBTarsapR1wOTM4mC
Tkv61EkKYx1R0gJ35lCGbXRO/IZenjWJrVlLj26zYDJnd1DjTdFwjqmt/noQ4Gf3ZiTuC1XWwdX5
qma6pNzWT0o61FvxuWjZwpUJ5w7I2f6szFSULRNtA6U9ZWCnUImKy9ZD/ENojgsP2SE1zz8H39Pz
o6Fgyas+kfe12C1g8mwlv9RStJnrwf/nkSXBAVuCc9TpYm+PWeE+s0KkWUpA4vZyl2dufQzmGA4/
FhLdPHZo4QdVIxaqWvQdi3omoo+7fhCRkmSSK4CaAxOBG3iMr+l8dCNDfLbkdTVxR1XYKmkZl44R
EA3KYoJHoBRvUbrQT/XrYyyU8DECeHvoZ/u4yuOKOnwKfb/cr79nLApkd380cW0LNDm0xsfOWxQg
t2evHlY0fu2OFzvYR8/st6MqY2rNwe+bVe+rcs1Sp4aOIp3oK7Fg+kAPqm7wZ6mUb+tTjAfdwfK7
E9Yjyjr+RRBaKp5isVkoLVUL+rFMuHOoSOd2AZoWM3jyUHPbVv/DNeendCGOflXgrcrCHGMRq5Iq
TadooOfZJLwX0HIvAtcCSGQ0qup1TSV0sD8PK3V+Nq3VHJkeBOtLj+U7cW3NaX2lVU5zeGuZ3VW0
fIR/VH2rwE/mAcNZH+JXcqn02TrF7nH96XOvgK/rw/WgZ4jV1e9mVCXP68FslUz073MQze22tJdH
rc8+4sg6uGPsHdqBzJM/ScecIZDO4wXC2aQWF3XGNbYrN4IpRLD+xbboSxydSmGZau37AvorSCci
4dXbEd+ViHHOIGVdGHtkeI6Z9efaXF/iAHsMEDEZL2hB2FsW3g+sst9yBUZs5RwdXNVKUc9wNvwi
6A9emBKmh4wPVfgfCQ9KrGuql7VeL+vT9bAGMY9K7T1gQaEe4Z9Msyb3lmXe+a1zH9k56hI+3VQ4
6lNBElpbpK9RBA7404aiyM6uxSUP3mNLB/2dO5iGtRFlNMrIRy3f57KGy+5ZRz/r742STFEREbRC
TRNM9FqwfzfXIdEf2EHQjGTlMvMuD5qB1NhERhioXNrX0sDYMWpns+JdNevhZ01fE0lo8eTV5nva
ud/d3ANVYvgBFaV98OvS5t127vJ0WQ51mnI717uzU4MvE/V3p4ekJx39SVNmrQJv5nYmwmXTFh+R
b0KbHaBn59DOSwTBaNCh9VheRg6P/a2fL5YMr1VOOWk6oMxJgkrH/KNqc9ZZ+9qPBDWKrPpJO759
GuhVDjn4O+hJT3moHzv2Y+QEdhA7ypOQWhcQKh4GTe5eadPDeCNjRTwaxN/tsGMSRO8mtylnZ5xg
5N3hzt1ZJoUxm1Q2Kt14qpvqJ1fksgk1NmUmzG3uzO1EDQHo2muRPzAtICRMOu5mtMrTXMr+R6U/
OCKEkRE2M6MJNeIhb7LHBxF4o/4a2RoIab3ZpUZG7NbY/SYGfWPIeHicJDmXbaURtKlWCprO/TFN
U4ZvjX5AYnpYVxG/MVMFB2RBwQsAWmA+IUNgXZs742bki7b345KEmgKw5P+nb/y/0Dcs11QayP+7
1vPtq+3+7ZWwgKRM/guC4z/+z/8dry3+JVCoGJ6vg/NAYUkcxH8gODzzX65j2QYDOhvODZPevwgO
lJ+WbhBUAYfB8lzxn5Sf4l9kYbuEWLg+ClAfpse//8+f0/+IvqqHKp/B57f/7fm/laQkVEnZtaRn
OMZ/y6uwAQkJAy6HYIGwfYv8i/+C5Ihme8zLNIpPo0aAoGdWX8VAP8wckxvmruYyUtVy6VZouPr+
s+tJeJk1zKVGfz/gjLHd09iTgFhGh0SFWZQg+QNKR23TEqNau+IzScNbP+k0ZejEbgDMAnSUNUrS
FDcnaopr4l5QGLnBrJ9Rh5GzCl9m25tNtgvH5W38dJkEssEmwbFfjl5fj4GI8Irog7ltKgY7jNAp
oSyE8BIbJyQdNElFMMxap1IfPmEzFXe2N+5TF4eREU6XIcqZH0MUQBfgB1EsbwUgO1WzbnPYBHEW
b8bcNE4+8Dl2ZuVVYwIS2BjIdwa5aXGRsNXqh71uD9ecoNSHya00Nq+uvZMtrZu2SxvKdpDEdVf7
2E/8ZusQmMXErpIb8rL1XZ5kJEGZ03PWO97eSVif2c6wmCRbs/9sZrDodtLNt9TXkyA3RRTQbZjZ
JOzcub4244SniAFQQAAc7RqNqW+UdzKgDh74nAjtYypFq6MGM11HlGfz9GINREOShNZWeXWanK5A
ft9ePYaExrGozZe6G8Y7PdZemAvsyN99dePx0bGJOBjdvXThPrG4lQ327eRtMRMkPjO8Ce0y1v7N
rcjlIYxLF/WnDaqSRn2/yaxm32VzE2idd1Lftcg52LCrIX+PDlLK5MspkS11aOYg+gPbSppxgyml
RaNTXaxpMpBhlCjWYuOYde55jMgCnKEUUwLlF08fruagvydVm93Ro/Fo2qPxiS32vRIxTmJqIWVc
rRqntnFIh4VQJs+BK4KW9JCqWf1AfVy01AAVJ/imcwryqKRA5pjk8n2xtuRdXTqBC1REEXphZC1Y
h5dxKwE4V7MZHSjayS6bfnZF9KKbKE0Meu7BGCEobJhSE/v2VBvmXRY6j2bu36osjrZy/LCjXOwa
I32XddzcGiXeIQLyqFncbbJesJuaMNAVNAO01t8DDKALq2XxXesAWc9VGGlpHDICNXknJcaKetnY
o3+w5n4OZObGu8jSxkOPDrfoe1qNOfok4Lm7Pm7oBQsuswlRNsYixjThHRnVj4PpyEAwbout8Rq2
zcFohxGuBmKKqiC4rBDezkji56yl5T0v/gCs2djIWtzjFpZXkWBR7brxW/xim/VT0jx5hakdKrtE
3lMD2iD5j2mgibZK3ochSbQlKTKG3RaHPsfGznaqB/fZjLvK6+L30XkIc7c7+lOiQdSGWNaB7GbG
zGXznqZP0iGQqkeyMQgTWYbh3IsmlQR84K+Z30pj+pq1QRziwbmX7nTqjcZEYIZl0/Hm/ZKh/Y6n
4WFGLBugcACe5Zkd3BYtYDR1NHJfQp+PHpsu3vt6+NgOt5DYwF3jx/yE/F6UlcMC4NLfpHcHe0Gg
1VscxusV0Ajf6X2EBPpRbz99Wkhbo/2cJjLXhC4C6DufOnStHekaMBdMey9CELnILRnTsQPRPCgM
JHv87DF6BkVh24e8WU7SJNmWfjw0Cit8mqQffouL/Czz5yKW1a5Lys+5h59TWXF0pvDjj6nir7oG
+uOP1k1tbrCkixso5uE8xSP4H6s4x/ZriOwf8Qm2mNE7JVnsPQ6IkbMawt2E9Hnr+U0U+FFV7/I4
dnZjDfzPc77c9Heiua/5QrO3mP0ucDLza+zxYRWIvmaXKR3d1xdBt2c3tj8jpai1nCrbsstj61dU
e8t0mYKJH+RiR0SIewh/LRasztpaKWGFXs3KJGnvTxX4wT7HkOAeDNLiUZjOxbZOaj7dJikgLc6B
2xGGNGh4lm04vRkcQXgOl6nunUtM4lgT29+KGnmUhW+JfJoTzd0EdBLCrEox1rUOnbtBSywxdLqb
DGMs0V9lEQGBOLaevI3DeJjq2oMQU6Kd5i4JotR8JE1wi1kMtALkRTCaxLcYDk52QEcajcfBnJBa
EBxH+7zeyYzAJ9egip3L5yZHZZYrzgtdzA/XF8Ox+O3n3Xvq2Xhqc/nYzvV0Mo7Tgh7Fy+Zbrt/b
Oc4DJpLohGu8pDbZSU1nkbSpw0vQo+ZgwabYhj59gCSnheyE+kPe+7vUofLIk1fuBQh/SUk/wIox
7ocYOUPDbW0s5IOVtd5DhR27IPDQRbr+PjHwvrixJrlHJqe+K5FHNV11l7j1tT2WlqvdbOKR0tgd
7oXdc4cc9Iut+8/oCK0zYprsQet1DrjmT1rqAodrcQyLndH1z4uQ3xzbfyFIeUas/hZXpbeZvPHN
B8V1NiZECTVy8UpIxNsuKvFIW4IRqbZMkP0yxWNdlftZawnOlTcP9/Vj5l3q0dtaUjT3/giVm8hc
rFKCf9cgyZkH/3GxtPkxRBCEgn351at0xGSS3p5L7aNuxqeezORTG3H+++SlFzUnJnuO8ZiERK8u
M80gk6ws+v2cvzdHDQ8q8C596cdBNUKnseuvyrFVzEX1JfvZZeCm0uip6BtMZ/vEGQ3GXx4olLnE
+hh/Lybrpem9bD/Y9hMUAZTuCn3l+z0qlpnA5srb6orRMnd3bVMUW4vbUcKUNBhwi3BTGK5ieE8w
04ULQKhCzhsXv7wzFcUN2w0jDzP6kEK0e8SM2VEfIHNUCxMZLMnbuTA/iLEHCeFzgyev1G+nN7fJ
6p0pixcjE29OP+35wVv3jLgwPBIzHO9kV5pH1+/6PdCE9lgZxkCf59PRlvGdXLCfVYy3EqnzAan8
xZVjywXEO6ZrlrGxTP/bUPYwMDwkbq5t7v1oNAJgA9zGHPO1yNl3uW7+yTwGJWyHhEGiHHAkxFZN
G56KuXvN+2EJKhmjFABrJRbmJZGP2GSic0Dp/U36VrRZUlaudtSya5UqIYRY6ms1UZf2TGDqH3oo
SYgC7+IIPCVTMqU01bpTkcSPiVE7FzS6n/WQNDujWR4T4GmqrUM65/sMqgXHzofbaC9Z2tmBFYdI
vOmnbcJJa4+ziK+tnbWbOF8e4eiS2mWlzmPoGb+LIo42tovw21i8U8P2aduMIj3VbbzLPcw2VfiW
qROVQg+Vclee2K3kd55BLDZ20gOzjYasW6w9XTvWOy9y6B9mw7yn+cz51VyjUKD3Fz/SDEjRNOb1
ActTnpk/SNYeSEOqRyRd0Dgi88Om5j+1Gh0O7qIXo/BJNFpqudFupc4SXeKl3Wlz+RRKCQsTnb/D
LCtd7mUVP4Z2VuzQi7GlBKaygViZqLRLYAVV8SKYXEIFeZxJcw70nlwoqVtEkutPFZF49x17HxGz
Rfc97mMqkpzJHot7asvDoqqG/gnJMFryqnnEonaHtvoaZou9qYapP+aay+0lxPdva3R0wFRawTQN
GtOFuscDsTTfC1u+seVlb9cyMaQRRou/bh/6koIcxydyjCo+1bYlX7KuI0Z2SPurkQ9wmCzN4+rm
/RaoA2iEPEQA5Gg79d8mYSAgghmCx3sK9yCI5sugYRO3CVBH5xZBnZ7GIIRVf86136wxKXtyOKB4
dgVd5tAiDE9v9xqC8LvFNu+HiLkoIDpJ46+iL1w3p3n4X5Sd2W7jWJqtX6VR96zmtDkAp86FJkqW
ZMuzwzeE7XBszsPmzKc/H5XVFVmJRqMPkCnYliw5NJB7r3+tb1n9ZvSB+uM3Dlcex1XX8FmbabO3
a8BCrVrq1u4o8JtZWHf1e13hmi6sqtvP4cx5TQOf4eQ1Wmo4vNixG8xucZ6WWWUJY/QtrJKv3mM1
mqTjXRP1352F6JDYtNPWxEp0Nhsn0XFEidEdQDesLDyJB7lcxfuvDO0GzSL+bKz+CFADuzIfgE2U
mZ9RdtJywUNp1IQTkHidxPSN5eKhSfRqWbECkxvNUwNvVQRFTQG6gaWN9IC9EQt7vyFRgpf6U1Ju
g1+hfs8pnvacifPeBdfSTdNVH+yi7p1+ehk0tfjD541pHvOsfm+1oQ1kYTD3wyGJRB8IpkIrZnGR
zmh6lhmE7wen8h/EKD88T/IMq60iKJCZOrQq+cGQ+OArYy1sYyfZ3tCmcsY3bK6WLI7fMzbJPFAc
7gFkLUSQ3gmEHW0cunydMPr0jedxnrczu7d+rH7g3VyT7ni23RF7+xZH5lM4+V+sPgkKcQyhWmCt
VT9M4+zb0NWWQl5OLSjs7A2Ky9xy+HOZ90vzyCDjJQarWuHHnL3mYtNICLrIfRCLpB2BvdGNIkEI
T5lUJRDv2W/K/ma5qyTL7yu73fRMLow8nTZ5CAgNPMydcKITmuwlmc23QpWA5Ie16OFUhByhtXCb
gSTWC3lbimaxABJ64biAEZMIi8e8Bc3pvtSNFwsIXmaT1JCp+ExBUJXleabybYlxPPm2dU4qdTe5
2gWv6LbBz0SgSkvLk6Tj0CVbXyl7O1dVfHpTMWYKAiZPgHD3Hc3NcGzCktjknNh3o7Lf67J60hvz
LOvwtqOfUNNYFBL8H9N3QeIFapL47HL/xPrXBJsD382wu6+xdnYTS5yUZCmhB6bHuInp6/McInYs
7ZykuHVNBl1N9AVx4j4D2GaECds+070Iz9lYVf8U0xcNLiu/vjRFXBD+yHe52iPPsxliO2rWj0kp
AU8OOEhGLO+mN6wrLYefxzRmiXhakMGE+eqBW1vThfw6cEZannNt8J5UiZwqo6ewOvdD9eHqQVyY
E3x9h/jGUsU5+RfYPi+yr9ZV02/9EKAU5ktkEMRS5wX1guKQlt2zFoWX1Ol31EBiEOpt8fhQkQal
kdnotnjn8Nzk6SUdtfhgDaynUFzO2M90SGtNoJdzQ8s6Bw3S5/0AJMcqc3Pl8TJlunOQPQ4lp6nY
KBMYs7w+4Nzf3UirPcdSvxs7FABOXBSyVPnZGbTHuDR3WhQriintC2KU2rADrFZl1uJbnMJjITFi
py7HXT/fqrL+Lh3+gBAzuMVnaB7dDF+7+0p8qd+X7CIiZ8DV0TUtbwm/o8Rhvs0SLC8aLPgO76iu
Rx+KZR0IP+qHynyrG97JklWAcsUyTlq34Le6nXvreGdVsyyA685mPjqzdvx0e+tTGw6NYhmXDJwt
mKwma949t9NkdWDylqqMLCZEW35WtH8dcjIGawS+AXj8sIv85lJJaEStVr5iDz2ObkU4rtE/lTZM
T3p8V3tI+H7ImC9siWhI78yp79JbCWAl3WWArz05vXZHyufFbJBgyga1ClAbNjPzzhUZ58VyfjfS
mi5OC49K60182igcyKOdCZl8XeW4aYciPce6593GNIekoRntvCraqjmObjT8LH3IYLesB+Qm3ndU
2nRBVJnvkMJZRFdfdk+x1KgcmBmZOFj60uhqocKnOAioQKY4fZPN7in1zfJWl3H7xFDlEPrJNsJf
AgpXZ2+jR9AdA535zSqGr7ii7mqJWoP9tqpjYYR+gCeZfbsx/MyTpiIkiHM5mtW+qThsGEid2zwd
TtbQG1hlsegLthzl+AhjEK9yHq7zon03PHpbWxY2AzjJwdamgzCwEknRHqcIga3twjdpE/9RWrwe
Un1X+JRoz2rJz6jhtowN2JzEEtdLIJMdxa+85wPauTU7SdG/OS0wtHJ4zDIN5qMirReXCUdxn13J
kLnWkYIqYqaVdt9lZrHh1tjMTTZ+uXADsjXp3qSIghC42HNOdVeZR5i27xt2CSzO/IST7eC22SEV
Yj+Nzo2KMhz/ubu17VBDR0HeyI2pfxi7n0Btx83QlBiCsZlioTrXkCAPhtSHjW8329LsWBfk46mt
ECozGjGGRF3csQzAYtmrYezHbQ2YyKi/RIgUmDjJz3l03HXKhm7NSvTLDcV37tIMPFBjtuo8Nzn2
lf6ofKKUGsh0u5MXzMv3Vqzdhl7Pu9p3cyBzNUu8AZ5cN3ZrA3b0KpXJBfPEV4ydj9lsf4oxx89G
uAPwt3xELahILshX+tS0tUy1Q2E+EeDazr3LHdOSPk74H3XkSwbu91lpPXVaiTgwae+FZlo4t/QF
HGaxG3MisDD4NxmXAzPexbpTY0Rj3aZbaSDyXl+7gQrbFwxE6LHS2VZ+AnA2pRDIXCaNOcooHSc3
OKSiQfk/MdU/OzB9OR3IdJ1DUgoQVLGc5/vQZd+hxRSWu2osbmSLT0wmJQuynPywy+J37Lx1RKv5
zBgmPGVUhLaq/lIa7meCusOyZbr3s8lk+siFbCq85NSl7hyjuVh0e+zjxMBNj+taL3FPDlHzz6+w
6M3bYSiW44amwf1BQ4/Z62zIIzo314s8ypybiRzEjUl9BfbV5ZrWjyeCzHzUG46ZeIWhElgIVodr
LZfsjFsEGUEdMY1IV/su0gw2/quZYbmwrgSaK99quk6KLYkpDBWGzUZi7O0pngLkZIou5h5CUz4F
V7LStS/t+tXQsqjxpkNWcQKjjuHQlfe5UcfJEjI6hsNSU3p99GhhX1WYdBw6JrINmry3vj7u9Y+5
foUkjjthGYX9/hmr0M2YVOa+EbyIfQ56c/BdmPhq9tZmhO6DDG3+yf0fFWxbmay8WgsqZ1z8AFFe
EqO6fule8eD1wsnxFuh43HL+IWZ8qmOdTqDGFscezwRITWa3bYzPgaqicIU/Bsv8v8pcOz4128HU
P37/yBQewIiiCuqr2+f3FdVia/n9LQNCYzO1HNp/X0Htj7WxahZzJfwFFMAmYCsJNOdfF75auFXX
72m02NbKhFbq8ynwGrCPuQlrh2QnHADZ0lVh4r/J60c3C/NzKVkP0wjOvhABu87DY+4W+sEDSJvp
/bw1OkbHep9bG9US4+5yjxTMoaRqqcs7hucFm5XE1zQOPKkWcCa4zwtO/AMBEUaw6jauWCMlnEtX
ozmbnE+H+OQmuELzGZHXMdNwG/UOgREMRFXRH9gTiFM3YWFtvXxboUpp46MpmeHmrG5RIR3MW97T
wMeQcD2q4hTnz1OCccwmbeLypjwmtvVFtRPuKoECkU7JkxFm1UmrUgR6N6Kyz7yZ5FKjzACPfeZA
QjLsLjZpsaM+R1uDXqldVVDF7dUh5xsr2bdIQ+vKlTcz2OY1hzlM0X1nIsMAA89TfV/oUwfNrf9R
a/mzPjbUtqAHYfVhQn3PPhGIgqhcLJ0d2yU4vwtgn3lQoCUdFyWLOFN+svfNLpVmxDsnXEgNGXlh
ewC3XP2szfKu0TEImPua/mUFKCFz0T1z8ZIazKJTZX3nmvOo2FTjAThmGdBNC8R3r9nwZLMEu6z5
nNb+tBJEFFPvABVBMTyh0Uf241ODhTBJn3qTelZp0V3a2Q84sw6DD9AgnjZVXb4gxrPfp2ucrWTx
PNkccedyAQr371HuX5aHxWzKqGTxuDoVhZZx8rMoY2i3fcUgbnoLax3LjIXJXs8fhe2+2tiwuBr/
eKS/FR1HVqjFPwdlvbX8C0WCMEItIwYYs/kRTWjYpfmo2lPZxQ7ljAYN5VPzuvzr1jZywzl1nDnw
5/bD7eXFx7Aulogi0u7NwHqi7W8TSecz47NcF09VyPpn5uMB7qMIqA5/rtsxoPqZXWLc/WyGluUV
+1wUcM6V5qHSbe1ISZuZwAUXOg5y9oAH/AEQI8HIRQxq6J9X1H/n36ltZ0xM+nJTMPOPS+qApeJs
KTBLh2peAap8qkz/y5FiPjYVGpTRDQS4p6a9g9SME3Agelu2pFW1SKE4BKJDpgcLgokq9fo9EQzn
UqBiloKgLpGEW/JyxRarFCmJmX9CwWRveeoYFFkfdTpte0t7v81LdqlmyBDC7cSb5hAhbJ1Ho6Oh
yynts8kILulbbR2aaN6hgeAb1mflWDEk6SlQDJJ3KsKHppXN2Zi8117pHxwrrU1RWqDulcdeln9z
jcUy66evVE3ViuybNJUM2iEbuFo9OXA+JQNRFjbWnSyqajcMtdqh12C8SATAHzRvhxz7DZ12n1MB
Edhs7mOn+UVN/VJWhrUBsAO64NLF4uPGThlE6LyKGwvwbRFZ75D3eXmI/9a2D42nfgjJKQx5T9FW
iOZagtrA4YENki+Wq+IYAnGaNj9N2sFKz4aiwIc0jHs+jiUZPePOn0DWi7QH9W9rQVbDhiYBw7yf
SvIM44c9qOTgh3LdpGwp81w8MVGHAS8Rf/3BZedmaaiNNcHolDBr07N0hk5Q/9A7sBZiiYInMS+J
p47kSF91TdzaWDI3yAhJNL82fX0wbTjbhoQB4fDIpkeHedwdtEEYe2rxnpJIgDF1QJJIxfDO0+xA
0nrLO2ixqifL2p3dlm8GU4OtBycN2/c9avabFllyF3qczI+pC8ZbOe81S7BGFBbnUhoIKu+h9p1P
z2Vyw9sGmO63Wc73VX1xzXI72ciAY8h7cbkCdiKD4Dp8W97wdKptuxg0ry0Plq0B9qOkM+rs+zR1
N9qUfOBr2fsO2I+UdGXnLOaYQb9MQImWxQKd1NP4HJWVohdCe8jT7FT1nxBnIdH07WEW+mGqExuz
tqSrwmB4KLB7Nx2caeK0ZoVLcimuCrFUE2C6Rae6d1znYmXtfYHnuyicTZlZd9fHncBAkGhMga21
2U655UPUQBYycSUYM0tuW8cqHjvkKlgggdRLQSbZ2bOLWZ6pq2xwE0zfmt8GYCZIdqKpUOCByCZI
/iTdQ+PyWeqhIq1xJZ79InxwjHRDQFIFuf3ho+MSXxBfFcetAeBqo+rnBJZBo6KjKLRbC+p8HHFU
HP2Lh5pkUXjJRzfiCGZbH0023WiT+9563i8v+6RiA8ZV4VBc4W8b/EIQb4nTlEzdFVkiRVxHKRTW
Ud/Pg3pHxmWz6CVsI9ug4ECrFfVHIvMHzBR3CtdmVtnzvu1BDJBjmLesQU6RLm90334Suv1akQd3
6GZcsbY8xBQYbcB5vGNGIU2A8l5hpagYw6wol2B6lm6Zvt4kwtkyDvzQOyTjLquek3686eMHXbRf
umSNg++/HZog43PCiTbI2v5O52RA1cROEYerSmRiY0aX9CojX9cG03ZFy0EyMROrEjOALYHEXJpn
L44xTttvAKiX6VV4pJV6U+BO6FyCGVIwS6Eswa2rH0nXvzZpS7VUTGQ/UqBNkvh+aIufnoeClNrd
m5eRSWibz3qy3/O6eCkylgVd/Fw7/Q8b5sqqL0a6YKpix/7R5QQQj2tMkx9Ra4F/6vGNLYOGQn0K
Xs/Qw/obMdAfqQb3MiPde9OjTLT2PiEBUo0bU6/rNbM+6w5QA4yOOsYVWkN2FXyUSsoOXF7RqiMy
Vgwx7wQBCySPqzcE/Q3GJJ2BV8tc0kg/2hpHQMiJgrGYtXPa+qznzIttnhjsBAtEnHLEwZQ/Gg2D
+lQfi5aVj+1xpsRCckR5vQiqL1dudEhG+2PoU5un+smbjA9EM9IwoFs0H0+DlRdfy+c7LGW9blpw
QGNeUQRB2/xoO0+27h76qOfo4zCFG6zphDMuw6jr5BjWcYTLrNtLtxV3TZeyATW1r7LmXoT2UnDU
1El8rZycdYtQ9ivWgL1dOGqrOwad2EjG1+W+2/40HfSpVtKr7WvGcmq+K/qQhUrNIXOxc6ftl2bz
VzSa8dngKJ41ktN+ztun2DoYedamEiBupHFI+b29dlMb8XNqFt1OlqlgY3XR0yQ+dkxKln6Fcp6Z
yJQMSMvwyY+dNz1iLkBN4pkS0pdW749O46VbA1Ja2EUURhTV91QXHDLMGRoPrY4xROcmT48l2yFU
BUYhLdwA10pwNbkfVhPP4MjExh0TAyEpARwz7ovc2NpM+NdGKUlmIIOsmB4MQamJ13qOoXM0OSqd
wXzSjV9ryBAdi8gg9Aj5+WZ6zxJoyWC5bxhv9mpWPmUGFP+FOjnv0mLG3U1bQy8wZne3E+Jq30GE
H3XnHXR3tp1Ljiu8uPau0KKHmlzFls5dqAXJzinhuETNG/EZYzuMQHI0jEkNAS3Tc2VgQCbj2SeN
KrF1M71Zu0xcGQYdq4ZdRdmIWwN4U2B54zNvhaU47oL1E/NlBsbUTZ4HUCro1pxq44ITWR2222Qc
yg32sCUZlhmsmvmXc4g6FHiHwgndp2kyPip8VlZTnbLIc8nxT44PFj8p6n0lD/NMfJQiXSJYFuP5
gXGp0drUqqTOxZ8whpQiPmfoVgEzZ4KTRvogKuuzkmly0sXBT28Vm+z7zpiPI6blAyOzVoeAJtuc
lQ0nrDzp05WQ3nywK5IelS5o8EjwSqHmVV3OOjLSV8ofn0khrQazeGjL4VT3AI6Y4b+0TZlvLPHm
V19O6zYbrYnDlW7GD3k8PxQWMp1iZjk1cngI03uvlMcZTcTVkMVK1HunA6CDE/SXoqfuMMXD0vs6
0nBk9gchul/mghKB1E5SQ3+2tXe8+N86BLShMIsj6QrI6j0VrTRzbH1pCpbvFgU0xa05Zy82lKCw
8CsmGPgJ5maTA47faU7k7Dqi+hC9afMb9Y090TIZte0uJLuzRY/GO5vW82q2CC12YBEii3MIrxpr
m+TQdNMyD4zoDggh4vuBM9revixcIrIvyDNohI5G30XbfxYmYxlc+4/D6L4Z5viCHPHcFQvCtfZV
oOXO7Vh0aNHTT0OhyGYdSxrF1EZmTrzOu5CQtnaYK70LUo+0pDFIseEcyts0ay6JAzcuKsHO0oqz
awtxqH20egnOYAaGZXb52wBJDQrYexP5u6KlwEKvQmIopBcZiJ+nkcmBXkvnntmsaxXfdKl4axqk
w3XXjbRXsv2Uc75vZvfOi7Ht5jOdGROn7L0zm3dC2iy0kDqFtYuaOOgBBK2qkeYS0pSUXxubXCZ7
zn0yKI3nzrcBpJgs9ogDFztLIwWR5ZdEREAwrf7eL8zH3v3ZJJRo+pStslr/rNqO1CAxO5WfMwGo
t+X/GcvSynczAHPhfLL0jm2u2dBvbtqEY+Q+jR1ISTNaOmlOdn0aut92YCOmxq1T5s9x3K0iGOWr
yqbrxtfncdNGa7ALv+oiLbd+J42NFzuf9jQS9MwTZ9vHxkNk6+1hHAoOzZPz1n16pRnt05ppEhJj
50IrEhNRg6Rly1VUuyhkS5sOz56oz5HpxIHnwfSai2kj6uc4bOrAz+dHx9TSm5jPLws+crWtWdlU
H1N0pbLOhGzpBWbbMlkr9oZFoS3zrcdZhiDu5J1QKOtGGH84nhkferO/o8qV6fxIDjUD6UeqdZw2
sy0C8sku/nbyT45+SjRr2EbIK9gpCzA5qltT/IpdMdszzAm35TT0e6HtsdZ396nkLzOTHodezwxX
VltLH39e3cf/+d9Ye79Yfim8bO0fTt9/fft/nxiyl/n/WX7n9w8Xc/Dv787xlyqb8lf7P94q+C5v
P/Lv5q83+rd75tH/+ddtPtqPf/tme7VY33ffanr4bugl/y9L8nLL/+2V//H9vzFqmwaL8etT9ccz
tTzCP39z+Sf8428LlHf5j7HiX7i8y+/9F5fX+7uh24ZBR7Vr4Dj5U1Oib/zdsW1hGab4lz/bEuB3
sYEROeDR4fZiqm6w/kT/+Jul/91wfebzvknk3yGA8v/lzzaNhbz7h5H78PMff8MGJcBdLX+ZY1m+
rQv+6D9XJsZuXANYaNJDhiq594f2vbOdW9Lt+BkoD7vxDBOyCRJ2PqbAA+LiIMcpJT0a6Xtlmuya
SGus3OmCftQefX++88OWtlGt+shG/B7S6L7HPPTxJc/lTZqzThnk8KsvzeKEDe0ucyEMEWEG6lkk
+spKiGhNYLsULiWtv7WSN30qEf3NcjOPjbeh6ScLBuqh0BN+KTOboTPJoz2QPRSXTsL006uGpbVE
LsRftZuSDus2877uS0YWIzXPfnQKTCtg49k+yYhD+ZztsCDN+7xvg7EDYevrZOJLL9b2jlH6d0kK
kmHW0PMSWll8LcxuU02kl1GwU7TnvgniMa7gFunTjZHLL00Z/o0Nu++pBRq0ZyX8I7KS+NbHEXzr
hjLetAa+a3fp0kncGUGg73UW3vnBzi07howP2k8lmrZt/IoJhSuJI45Nt1G0yoOGwtUjrGjvhQB5
4ylr8RXkZ3ySzRp54Qx0XtHZWwUoAgPM3fmRBIDGAQKio6d/jn3JCrrov1VCN00T/hjsDsyEj6at
cQ4KpqQ2NvWwqeOYPja6j7CxedQpOeZLEXr2xkR4MqpiCvxGcUfs0Wp2jvg4KHhPRH/0hmG84Hyf
CTRHU1COpAbnelqLWctOPoaKUnHHlqexACjVh0VT3/XWU0v5LGracWRNEuK/Dm0igBUeDp07TOiD
QvJcsuFhTLDKZ2hiVZq/n1R6E/qmCgBP0z9pGTcTM4Kj60m5G9r4q49EcmyXCz0a/nnRRHH6p2+v
115vd73Jf/ft9YqQtU0wChsXO/ekOY6ACQuiQCUdPbd/eYzr/VXXa65fzpQ77TiHP/zlz7CTxWIx
d6+11VAL+u9/6PU+USIY37e1tfmf/7zr715/w15CuB7U0tX1N35fcf1WUvhDLe/yb/jT3/fHLbX5
RTgsjqVEg/nTDf/05fWG14eZG5xcoQCdZeblOvLYc14vGnYMjHaB6Dtg+k/Y1aGJ9DRd9Uu7AfaK
dGfJ8anI6bOA8/v7Qpvs9OSaGT/TAEOjiimUAH42kkZn6BSQjfpxvfn1p52HMED37LztpX0jhuZV
6Vm5BTst1cZKaixz/QmP6TkeS5Bn1IjCrc21U9gO2un6lRXl3nYmGU5ofWTm7I437J/mg0rMYdvW
Ok7fEm2UdVQ+WycfuPmJOjm+ErF5othKmhax2y57FRTSBtfrzdakiQHRIXS1CauE4Kl2TLnrq8GG
iebYp+tXLTBHlijTA/sLvwGQEBJtg9qHeCkLrWcTxXP4+2cg2rZWp6ubcbkFEMwv3OLeJiN3GA8D
AZe8cI7RwFSdTH65s5fnfR4jiwqqylOniGI7H19xgv+rasS8Bt2rn663ul5A8zX++NbyoiSohvTN
dCgLnZLsA1MctMkcLkvo4yyd3W5P2kgcG9rem0mv9+wgwaBKawdl7SsNUY6sOsl3hW5U59xNX4qq
dQIC+fmuqWmKm7CBbPUOCwba/3hyHXc8TQkBTT8vn3JmA6dyuRhhp2FnVP5WLLcw1WXoZ+uYc6S/
GUR0G13iwXY2GuxsxOtSHEaIhBFdJyfY5dGpHxMQWmhxOiOcbWZh72msmhgjd4j5EiQi3POzVbyz
F8tO5CX1AXuXwiFH+EGbT9pkzCcdof3ESjdlbR/CH+BH15/PAxAA3Ubwun4LbF7/44rP2r6xfK88
MToZNC8iMsA00ap5CQp/6ECCV+ZdYev9oWpzZ617amfEPf6YXmUnIFXZCZ9usu/NVSHaR2y9K1hL
9mkaZ+NAD9vepsSv2gg/tbZFNfDmh5MZVJZ4ub6xlKVRLRYtrHkvzM61XeYgVvuGqR7jqOu3i7lx
B9tQoSRO+ZksZ7kZXNo2NdWsnQZTCUnR+0zmF8Wya1u6XrgpIV0yjoe3ZyVVdugYMazxo/pYSKSB
mSQPSjJcr7FW0BIfJnemQ57GXALvyJcI8teWpnFJwV/bk6YwYfOjBjrRB2acf+rLuVY3of6Sbr+W
6Pz+/vqLyV/qdH5fff0dk5dn51vd3fWhaYZ0V1UMA/965fXi+gt/uus/voRw9tws3hZGpExAr7e8
Pt715vM1vQ20vFpLJ67Xf/oj/nR7VTTGmtGHxEhgECK6FmBdL7ylkej3t9fmpb/87HptB1w8sG2a
ethMaPRyUtnk7Aoy+BbJdm2ioxKsJx8457Mu5Ceh/Xqj5/WnM7vvkAL6c5ck0Ez6OAuS+U3Y+hbz
aHbIRgRcgauW4Lgw2ffYgW0a/V6FyOcVHJ+0Z86rtXa2hS5Z7Rqmfoe8Ml41X1EJBju7gVA8YwYx
I0OuhVs99E6xj4rpoTUGugdAYtNjGt1pFXPe1N6kwqJEFHzayupxOkgH4UbmxppoGhMg6AiHPBMn
EYftHmUX+Ga5McDkMX1lkebVQCHjDbk3GLctd18CE3JQVrdM5t+GggZdLYL+jbclV7l+ds3aX9dt
82TY1DSFr1GPPMN5ud07pTVh5anxhs0epXgg2dJoWEe59p5XOS74WMAaHT2mYCm1hMKgX6EBr+n1
cUfnEqdaDoREkPGwGqXR87IfNAWXvugb/1ByuSaHHzMcDA8pMAKWKFRKhjUlALElkX9J/pi1E64t
meD98Yizi0Ut1fVxEfEgrM0QNLymxTboj/UmbobXzGAFFmZiXKeWSxB7OqgYYmfokiTJU6nzzmzA
rUQRT8KQYSFvDimdi51ED0yZP4ky2uX6o2OgCEi7wjWLymTmzZsjGywRod1v44mOpsn3b8IsV0SR
0wyqKcZl6q2YJbrjepyTatfOzruce3mMdNXsBt6erMWcyyS6/FSk6r14AcDibNAugoEp3jrXu7cG
buHGH93PwSWHDGB2k7YKbwu+SMunstcbioFeAY1FxSgDV8dc6jXVu6knJHPOrjdcKrcKt4wVs4Mx
met5SPf9gOckS4SNCfV1nsPvqPP3btkQJAuttR4jnvqztecZs84K+99KPxpznxHhie7a2NfRRXw2
DVCp2HtAShWANUpdPbNvjxapti1/ubYyJOM7HaMXNy8+ygLAIFObvRI9rJq8pXzWOelVF52BhQa+
4hm0nHHdwvoHPdRvekv5RyvugVVjT6sN632cp+nesaiPjFJ1jgfeS54T7l2fubZoeYN6lX6ntP4x
B5uBZAFgHQMVzU5o0qHPK2Uvx2S4WJHWbWt7FOsEX6IXWllAgAO7HjfUoUVh0c01fEdkhlI5kpjF
y5Q4fhAxr058b2eY8pkS6xfQKXykQooOmezvu8HcR50T37jYpkThniWhUNSVG2WiyZZGecdIYFwJ
iPYFBYgke+0d8hDNfNawN9ItME5W2ZntURux75NwevFF+8x492N0IAKNQCM2UEOsAM23Bryy0loO
KwJcwqrwyFUQwNA20wTcQtf857GxXpIU2HRfZZBjVQ2+epUCoFr5c8HIzhwCRogWhQLsATFd2sck
vWPshRcvijx0TapBq4VuajMnVzFGW1++hV2mH4ZmfBvqst56Q3sbxa536rBRe21xJ3RP37bZUvE9
tKRNRl/7GCOV7YqYgvk5WUpH+LuTCl+dqPOl7HNY5wl9x0KmLxBZta0ZwQ43q0hbmz7PTzdN2wnr
ZeBnKt5hHGV44kkIT2FzXpY4mRyg9iGEFS6tIGXbODcxnrNSYs8Y9YmxZaWdqaghCbRWqQZruS21
TTvIhxDIz7HscGtnsDoijaKOfhL6xjHckki0d1lIbvQ5Ufb14cmC8ZTm+XvBMURLTCp/CQ+x5F3G
qSYtd6HyD57+ywzdcB+7uSIuyLTeTmv+7V1yZ/SMLZlm15FpBEUDDHByKdXUeDUSMcg1EJKfUpyS
9tOz4G3YI4UrRTy+s2MdAXkZhLPnJfUWlYRxgADibiUehz7IO9jqz8qlrDTJUZ5th3vFXIdjgXCw
7/QHdEBIJenwAJnjR9ErsY5tz8MAyRHvCi5o6+TNgHCyzcIML3p/mGVNlkTaEZPhNufAnpFN86wt
ehtlvZr9U3ZLV1/42PCkr+Qld4rwGE7SW03S/hUhYazMNu72Fn3vQ+TccKRiwOj/sJQ6KMKIt65m
v5uaSm4mhiSdjvKY1T9UwUnJbttfVSzhUfJEM4/rzU20bEcjczhHGsZS8n9PivnLlsXDxSL9tIr1
/CsELg0DFReJKojuCOpDgDKuS8/busR4CKUfrNTa2BkD3amndJ7SAFRtBTOxIdZgFPot74KT5ZG+
ir2HYkjPUn+QQ3fWN2NWozUz3QRQfQRxuS51+4c0s5dB8DI4DEWIum6STL6ImaBB4TBt64uHip0n
QT5kTVGVmypuMFJ6uwTbAY7SkKqjwnm3866FXu3vE/y9Kz/6MpOy3HT2QKtBHR9Dl1ZzvfHjTV+u
aypshs65NJQudxomHZV4i8HGqHaXyqNawaudx8LT79OCj58WRcMmLZqfGRCvIc7soB3FlzNH+oOt
fXt5D01H+sRRUTdndkPOKAKrNvaLp1YlLCy86cLEkZV/Lj+KjreXluJJJQrFEnmGX4q2Xtk7nnYi
NqbKN3MVfw+1/cNp0U04iIxgRcN0O1OowTvlmJXoWvR/8iJq7t73IGhzYiw2Ts9hl+KTjzb3yKs4
gFPKJPrhxuLDKhiiWCPClgkwMioQbeRzlc8/o7mi48Geul3neG8zlLx9GYGbYYZWlryuEaDaBdO3
jsX43hY5mr03JXvc6P+PvfNqblvpsugfGnyF0AAar8xZWbL1gpITcmzkXz8L9K2RrXvHt+Z9ylUs
kiYpEqHRfc7eazfhcB+hVYPS+tXBj1LHW1mVfKq2G/X8talIFLAbcjV9LCQwni5YbxCkhxjXskS4
iwr34YVc2QgpQvGaU6PJ9eR+7PNXzS5jGCTlauzGetuMIBNJ9XiSMeDL65TLTCR4oJoLtEF+B/Yu
1r4TyRSbCNQYZrktEJxN3ttntAQ6AhbCVjwbtp2DhcMLoo2XAFTL9XrpFUm0rtX0UuQTaVMOS6CB
qKIUWsENnTCw+rZ17NxkF2FzRvfi+Wiryb0eOt9bqdq/9dLhZux/2FZD6wvT6LJvErGRUxWvsbq9
tMCAV6IWD3mrP49hbW1lyBL+6rcqrGNgHWxL7/evSTIDAp2azVwLmzno0aQ1cEQfSB9bVJ88l4sq
KuvvWlN8pyvF/MshBrcMI2MZIjRZh5lZbFL/UniivxkzSh2a5wMoE6w+Qxnt0U6LUsqdDBKmETKm
+O70zam+i9WkryKkuKtUFtNtO4lLg10RyyHtgKKcnCPW/KedpRevpUPzJrVQ4cB+FQGJk3MmGZor
luyuvUVXitgMgcOS66TP/BrxsyuCG7gZK4zUS5XVDoxw8cPMgBIMUWAzsM382Tzqll6sqxPzuiIx
voRMmlpAgWsSP4DCVi4CbxalGzIUhuncon+pOPsPkVDUHfjpYzxs+9Z9SXyP2bWZdeAxFPNp62Sk
hFpI2z6gtEM5QLLxXhrWWdeCp7yA0WpPQE7JPAtXrpN9pqXx0JCPy5UW7Z7t1Z8phjt7krziZiMS
82tLZWZlm1O0byzzGe3KscajsjJqS4KAv0kNYZCFlXPVbY8eQhgfhOWZdJ1LB9Jp6WpgI4RdANop
q5Mpbew+sL6DyVshhkeWMotW7AR5ZIdBwgzvEZ1kCMpNLldD86gHJ/I6waApeKzgC9eZiSktMzUU
HUgzgd96LF6wv/oahiVKpS/KJzih6eddwQqHGJyLq6gEQgm+cTLdpQqslnRkbim9H208hkbI12FS
dWY7wTjyb0zM1Sgo5Ms4KHs1FOq59Pr7pBTPldUy4228bpVryX1qtHQzS3Je8ePg0FyEryle5GUE
tm2VxNW2cDysVdZ2HPp7KChyV2rYT2TlHqc2dlY0zrL4oOR2TMyNbql837pA4oHJIIGo6UIaXXxp
2/ySKgQg82hRliOrOUj0O0WVHwxEZ37yAkT2fp+F69IyaYPqAwB14FeiAIzpaea3ki7qkUUQwjyK
/2XNLHnCPprNMSt8nBuWRy2hdZD56LcD23vuqF2/OGEDucoiR7jl8kNp/ZuVPrSoDCnJB3ILVO2e
2CaENzVkCDCnYlUG37OypaMd0GEFq4WrixA5N7PXEtrc2q9JjetJ5mUv5tmmyKPdgARfc7BaUE2k
hNVAV0MrxKrHQe6HxTKbo7xwG6/bodj5ClyWw9CBPiZZQkxA3e/fBK44o6XvNhzJ9t4ferSb3W0t
lVyiCohx2WuPrheolaMXLKbVvggQoE0ts6Nm388xeeF4lKD8F50A8oyW4jSljrvQFOlpowIe6/em
zTSfEimdfXfLsnKP8/2Hr3fpLspd+swRVOq8nUH2TDfE5B2qdkJN5jAGd1wL6YQm+Ni9BkJl0TzG
SkEZC1n0ZLFpHBEs7uk10KbQsY4GrobbEw/5rGh2LLjhVXNPHGiwDrq+X6jWoRZnZOBos03nynyl
fC7vrXvoWpVv3GhkEpxLYA8cUIZV7qDEVovAs0mxiUS2HvuSS+AMAhhtf9l5E9xbrpZVirBVGvZ3
qPIRPvrgcxTvJOx1LnYCKkNrvzZpwfhBzp2ByIjoAfdtDMp0KVNwBD1OxrYeLx715mWgUOuNRcwV
K/VInXBZ2lgObI9+1w3OY+3n2spo3RQ0jm5ubIb+Us8+B8HAVCWXzwj/yNZwc6o13uw7m8U0em7C
kSurbaDCOwzUe+ZvNI90XFBT9WpRsjbUc52ipxetwpAYYRASzadkhC8U1NqXmiKFoQ/WSYH0XbMi
cRHOoo6nmzuDwKi+H5qcHrVVjbhXEvHdm4JnZLrZKgsH6JUaVjfT6t+KUmUb3KXPU3UJ4iY412Fe
3EYpCKKJufk6r59z3E9cTyjkuJDaGlFtbMx0uBbJt6EFLldo1Hwa/NkjKI7Zo8e01NTzF2VRA54G
cz0l0zeWgpNtEu1E06gc0zt0agijjBlwcmv1TKEbFOnJAC+o9Zw7UcU/kkHcdFn3iPvMXbugk5dG
U05wIMDfe0G3Rj/oD9lWq+BxOxEL0slyakw90WPKymwPF+q+nXBQuMM2kua51v14S/+PNG2dtWr0
TNEo29CcfKYqOseyNffNfJJSj1zBDtSAtotD3wTRsXcXyZepq+dDDXuB0V+VRj4MmzRdEuAWLcGU
bAeA09IyW3SrLigYCDJrj5bqVidwt4/Fc49mmiNUsSoLpx9TTzJRowlOfKkvq69+0G2tsH+QGP/a
YPhmT+2wDUftUMvqEwmhLRhk2PuhRXSA8r0fWesOm7KyXycrNXZcNnPmN2pc0mW54bBoADfBtoPH
iNM/Qwej5qujHLVbncYs7qMvqQpOpJg+0ryPNmgOgCmXQH5Vcqfr4rFPMWMbSmXU7F1EWAlNSIEk
HO2WS9ILnrMvhkD+N1T1EV21wYyNpWJQk5HgA8VCWByfRlLkXAOdVN8XNyWHCOe156IrDEKqx+mn
2rLKdVhiMeBiqxYGcgcuVJZGxJ3n7bK2JKkj8w+BO+6tGv5koa/iQHyzNfcRBcQNyHMwPsnwhpo8
B0wlqzXwGjdu1Jny5EoLVLrTsodOfYmrsIchab1mwPHKgd4rtpdwgX5H3zvDN+aY8YPr0G202+44
yWLfdkQ2s7lZlPfrLozJTbNZtEUt02eqYBiX4UPTFf0+IY10HWFfTPS15GUoKi/5renReA5x9K1C
krkWBiN2iens4hHutbOhkm3ha31LgjbfGHX6rUlogYdVC/rBdmgytj6NK6aXuMjn1BbyJRYpA9pK
a4BZO0G+qqci2yRTcMaaUO+Lmvmh0cttKYMtJ9DCiImi8FKAlVqYE7Akol2S4qaKq/FpbJS/NE0j
3Yy13APOjg+iI0QkE/SgClltQ+T8szbfRhI6Q6G1s4o7uip1diNidUK7A6YQcCF4HxEerI7qi7Je
Ch8d5pDb9B8crDNMXzF7HkWrCcyk/a0WGe6usJiR5E1yR5wt18y+rtdt38zYf21TxUQ4CjiiaIG8
2ybVPzsEhS6NEMhvV3gny3lKIXMtUmzdCy2WpIbq7YrxaZvp+Rsrq/Ok701M2zd95ZEDVPqUBbXX
BrjkuaNSsB1lBoQnVWf0XQHBfnG1Hm1MxkWoG1hDLh05oyMhQHa/NxXXTWV54JuIW+w8zIAOoKOw
eLDS274ddYrkGvNZn+ixUnPdtZbjVKmAQi81qgyadg/Fsleor2qDIHY7yVDtwOjR9VtJtXSba17O
AYVt2kutc4S6FBbXFtNbu4WQVq/KbnKXVZTiIEf85A0nx6fc2bV2gY/buMvleETshDZ5cLt9lA5n
U1ZkpwhKj3ZU4CCGi651TNEHzM9Rfjcl5hu9KZJV9mZBGkZWC4Jnk4gqdG/PQW9f6tAL7hmbf7ih
TxHFo9Efx2YH9B3Vc23sI+mmt1FWnArDXCRNkJ8AMB+Ur2V7Y0rqnWl1t3T+Z7F+ni3iGLCX7jsU
clIK1V2VcC7m3lkfupewYqNNTcIGTloJ325AaduEz8xErJXJQW2SHhRWabSfFCVVXJM+oBdfie6T
OzpbQib720gJoN5OQ26mTm7V0AEr82u3RcAeTodeCygjdEG75SpO+VMNby5HAg2JXaOHHceHQu8g
kKo65sm2SEYJgKS2c58Iv0F+uKJ07Qz7wOw/+Ovx9V49P3x/7voWGWgI367vuT6+3vvwGgKAUera
yJqv/0E4AfE12RSnG03C3Zv/8s+P+flX//EjZYr4lFwqjAXXr3b9O1wNaUK///Gf73Rj6G5FHzNL
Q60Jy2XXJRKc9Ifv9/Nz8sY46Z7ubX75WKzCR9ZM0fbjJ18f/3zh9Zcoab+Fvd+trx8dUnpiU8w/
5+cbsdf83FzXDXd9LszycOnm/ri8PnzfojrJw9sI4jEgoCe/syk2eNQqo7h8Tc2Zy6E7kOqCvqZ4
16H6TjVWLh1XzMGE/yqgDjYmdr+sY1HMnPnu4liOvkKn7uEXjbeOLgxcB1TCxql9Shnh4sZcCSP4
ypIfvEYBL4xLbL+OwXRYuFcWvUf7Hnya5rfgQ0bFbD7Pnwi42Y0WehY7vk+7L12a6whMsmYJaORC
At/MDcNsSaIVgKvgZORgVar469zCqEdtniuU59Ka3hKFhaet7FNvQk1AS7JgiuHaG212TGQD4/1k
cH0CJQ7NuImxrXmLPvNvdYsBNXZRCFh2xFEPmkZOpYtFlgkgvMKAITLH9z8V8KNj71BXYbaOLAFH
1tnCdAJomYZnqHy4/h3MbmVmHvsm+zLVbN6CFpc1wyh0glk8Sz0hAq1hYtCucTloF1Y64BPydlop
SXMMDVgG45tFLW/stU/odPBDm8MJac7Soma76GB3kJ5WA/hViApDa2Or8TOyHFYOaGmlAsGmxRsx
KB9Jbk3LXJTQkpxvRW8Nq64av/VuBmQpEQzcFq6pOOAaaLRNtu4mTDrmY5EyvS0ZyVYdKaqr4oX0
UNRaE7wlY22aOnpHLbJ3fdL669yIPeT6NNDjaELY78ltpZd8XnL0/chY1SOVAWFhCWgbRtMuZbmB
btPYN73wwDS0nypssQtXJI+9z7zCuabz6J9B5hPOnLm0o+ov4ypoCQzjorbWkHggugW/GTn9yQUd
RKrbQ0WJsxqIajZduvLZlF8YxsCqIF6wG01bxtkMwK+8gz75d6UCaIUErlgPynnurWI54I1Z5lpa
bZqRDAEuCBMm/hmpddNM3rOayoOdNG/ZEN1OI11LEbaf9aF11raBIcKH+bi5ap6cEpvVL+rDvxCs
vyFXZ8He74I+ByKsJaSwmCqh6/td0Bf6YkyjluLUONJ0yQDXHVzYDbN29DbVUXdEwn+0y8paaxnR
KVoT+hsZUBXOWohGmgW1wtzSQ0EEHwQtACfNuxMDZOPQzW4SDoTCVQ8MBcG/fHFD/4cv7ugcDpa0
gUR7H774FOW1M1Kj3dMITvaaYyPXwLe/wPtKQn3cUBqMJT39NLzBZxAdRovsoz9vPOMfNh71D8eC
mksPjVne7xsvwlXuDABY94g1xpsyNfeJEYfE5SKo9iZX20Ewlxuf1YFWMWVo9YNDzGNefv7z97DQ
fn7ciUhFIfcapi4Nx5lVm1/f7lk7Qdk1/gun1SjqxA32bQnNMpS12LcN7XmdQbBX8aeOQKUt/rZH
Azj1WSbGsIsotnSl2Je+0s6d11QnJvSLOkdEHiCY4XoFAjs0yP8WAcM0ilDj7LvB0Rf2gZQjdS41
ZeJQph9ea/Skc8KQ17AtUC6DTBmKisyiYsZ1cBPNN006ffrzzzb/vvld04NZDCxY6tCw5v//5We3
eiPDpguDvWOAQO0VfJ/Yw3lqBO6mtM1lKKb61BGnKQgr39lmuc+GnP5+OjFtH045uVU7EJGCXNus
2/sCiX4XhN6iLv1um06huYN889CS8ry5fvP/l0c/jiUi5zeyw3JUCPTsvza/ypxh5wjjl538N3n0
yxtiSsIzivwf3vaXOtownP+AXrQRTErPsm2B3PkviDWI0v+4SJNNZMbv+mjhoY82heQoMWl1GpLT
4y99tLD/YwvbsDwE1a4Q1Ib/L/roK536fTAVksmNNLyZq02ivWmID+ch5nSCbiiL3RE+Ha3yOhn3
qgnIWNDRMLUZdmlr7iuAfiK9LNk65Hnluo4btTeyAwwaGiM1rbO01c9amvz4ZUv+01Bv/TZKXL8d
2m3P1alZc0Z81G4H9iBSl5S4O1TKiwr/2Jl6JGI8qdmsR4y7Qvj3tkFwdV7E7WosmPi4jmHs2oB0
VDejakqckKLpTbw5M6mTP2Hr1uEM4i7vw5vWjzYZNdRicqAoFf6Xf/n688b7sHE9Gp46BCFMs+z/
38/2OmiSvgYLejcR3fWZtXR8qSaKh4kLf6mEZkdWbejd4mpCfPAZtm1z2xjg2Rw3PAEtik5mAKS2
kTC3CmqFLAXxnxpPHsy7qNDkKs8oY0ZmhUy5U/ema2IzCoxF4ZMXbZW6e8q09O5fftPvI9i8S1wT
BZVO1DW/zfj4m0wrYoUVp9YdBzqoSqW7y46A1o3eM5bj/8MAadinhOODtGs6R35RaQfg3eNpEH5P
eax6kgMtEDfD74kS+wKpAjdpS+s8EfcEadDaoNg3YH1b//mrzyfNh93BV+fcYfg1OKusD4NvXuZ+
G1BquTNg0eqOFt+PxrbPKpB2WQRgLejCYz4B+URGBI07HV5LhZweTztsWpwBhrcuaoA2QzANG6ul
eUhHHwIoLYuKn3BEknDW5jUimdwwzeo8vJlF4CyR9GMoPLUCJUptJErQJxXgJjk2aFTMWQlofGEw
GHSfmsz01lUEaylBCUXrsYi2Wl8WO9fC50Q/NaUvMWMLqeT6/gpnH5AyjWDBagwuUeiwmJhvknjl
dsQ447EmnyPRsViRaGJHWrMxmI1D0wN2FBTjq0d8FOKl6KXTivYca+jkGCqGraLqDJ/MYNqsYyy+
3uuT7hZuZ7JmcaDuLRwLF73yAZ14dHAxUaDTXfRO8uhMQM/rITHWmkE+4hjX1X5QOugprfw2okeB
FYr3McfBAHdV3IVGuQMdXu/+vL8/XGx/HqqORagG80VDt8Q8H/vlYgsdh1QYNzTvNLM9dW5LP1DW
9danVEKWitiT+37pmWfui1E9QfmwCKWX06ylYhVt+sYZW/22haVvgBY9pa1x12tEQFOwswBTg0bx
zrjSvZd/+dq/TxP/+toeAzNBG3zzj9NER9PdeLBr424i9JyBO7wndvrGcqnumA5z/So38ZX6AasM
OhhnEapDpCUPyntjfW0eHT36IYOi3vVMoPezwVUjIGdtVfTaqZNG2z9/3Q8zyuvXZUZpsdjVPYaF
j2N0Rw5QgmHUuMt8Wd1SOVjKMXmN+vQUtkW7lBL5VZzLg8wF2Io8ORlB/BQlsvmZtPGbf+vXdYEl
/n56M63VXUFRnZnt9fT/ZXf7o9twaWIvtXn3UCWGONUvhMM7pyKyME1q7XPWfU6g8TxEE9ISE3Nn
05vmzXVT0q7YRGOfXuocMC0hUctgSTa4iUuVunatDNRLsYZsH1l3mOf0YsgrNKPuHp93ccmr8dD7
Buk+vqGWNcvmk6YR1afF6ac4QUb1521u/sMhYllUEizbcG3rbyOZKbTCq3Rfv6Py9lW0GB16CZNq
qsndRlB4P6rkh1PIO01DUFD6Q/oaO6iRRgIYzMjCuBJTAhwlRtdwZsY1c2d9IlFv8uguVRoIrT9/
YefvF3JmvGK+ZvDPtc153/2yb4h61CNiAs27WjXkDGQReaM0LNDafy3HBlenDSqHYhwtGZes6tbV
i2NWxwL3uLlqE/vWQJy+FsXw1aa8fcIDQN1GFq9CR7vKBRitvbSSfWjGN/1MEcHebgFoenGaQO4I
DKwPSRFC3+AvILoBRe05UHuhB2/QDFaLznAzVLFjhhKSkzsojq453BMQIE9N0nnrOWx1pw0uKWZU
qCfZXSrZ7bkqyJt4mBroEeYt4Cj7B6yiZR5RO9XoKSK9Cg5FbDwYXmA9Ea1FqIVZYOQABmLl2XD2
HUs7ZAQYivlHmTU5in/e7mKeYfw+A2GNwSlB+oNteQwov293BFF+K0fPuCPKK6VxN3X3xIcVx8mt
6x0h7MO95nUQYphfnEYqVouwH/dOMeIh0DAQZ7rwN60Sh0kaW0HJqG0tSlBimHXiQben3bFC5TMe
0e+0aIZ9izzXsmrLlWPR9vYb5ob5KB4CMBsbcg5vEg3mhpTaMs3N4wSz6CwLmi80Dmd2rEAxn2CV
LdKHriI+gs7WJgvpXQxcB/HNu+U6sxOP4jKMwT9vKeP3Bel1GHMtQVFBh7AgbP3DltIGs+3QEBt3
Q5m/iArqFVmYn5KUA1FRTFlJB22v39fQtqIsO9ojCKQWmGkihpJAxVQtrHI85xaBs3/+Ztel8K/7
0NFtxjQWDjpWTWl8/GYZMLIYiaPCHG0Vx7hP1C2eRwpnyZNfafJUu9pp0ARSACI1Vwbupq1f0VWR
TgkdcT58SyvBTDvroRpTQ0ssKctHbaefRt87T+bMF/SdFOF8qW1Ek0SbRE3JqmnDcZ1bu6AV+n1v
vfRQCwCwTnTgSkfsErd5wxHR7w3Cs7Qp2qJ7r9YkVtD0QDk9VhOdqQrDjlCULtV88FskHetdaS1B
cBB6StMOGXO4QetZE2eW2BCgvHJjZToMRxucm2GMlyR5i5OxPZGuWKYMzcw9KPsV5nOSGcaGGDic
HmVJd5WS7TL0BHShwMQnWIiJnkQRUFEkmfPPuwSRq/fhxGK5pHNCWYxqpqAM9WFAm2TigS4Zgzst
6YtLpk3dRmjoEu08RJyonWy7+hb5Q7Nxp5HuFzBmz8rDx2bS6n1vJ+kyJLthqJOLPbYwkEx3woZQ
ktLJ1HtPlwbjed+MDZJcgY7ImXuorG3izl+P4H8uhYo2bZMkEKY/N6BL7hN/eGo6Rz+3xS0VhRu9
04i8SRt9G8b1V6Tk24yOP9ps2w7vkb04D1mjHRIraPFNEuCSi/XQRcNGckovrCJqz/nIT+oECO6C
rkLrBTpKBD0+4sOABZ3eu7SkV1PILKmj4+EQOQ3yEBFuSG3eIaVhq9fwzbJBmEskqiBKIXKcft4z
2zuwGAcyxax1EPn+yYiIbU2G5Mau+nVGJhHGnxrKK7iqMmixutt0eks5GLsgMe+9qffvRsBS7Qmh
p79CO/ti9G69i0lmHGqPpMfEFwtEVhxp6aS2Ib2itHKjmyCUBIDGZbd1Y+Vu+VhrgeBCocEgM5wD
HcKVjb2Abg9leia9lyr9NNYUZ1uIvJhJiUp1BhiKOEJPXmkgtlFYWJkP1H4P1kaWhLLEbXwZJRSn
wfectTVkX4HwjLu8DvmdtrgMoj0Rfgg/HrJCUN9YIBKXeqIMtPb9XA0E1J7pDcVYQyLB7b6jEk+P
eq8uWZfqW0f6w6qG/eBQK74TPUcPu5d0u8z9ZsSav63p5Z+nvlqSYAHOjRy9Wyr7r4puQC7zcBMj
PYAxD72DtdK+k86tqH0Ep+F0S87tBlMVaUoGBwTk4o1WqmJXJU66Ic30m0hNcz+4MNNriu6PBFrs
C6VPR3ZbtCSVG2/YaOwsG4tIqpJLpKE3i8uZvpakAPdG57bkVNkNpdecS/iThQ8VIDzJov0OFU9S
S1DxOTXIosWdh4vBV+pChKC6pLW3mqDaoMOT2dGETUQ5g7Qpn+utNxP7JtVnZ79U5zZyaeYLOdyh
WmtXJc2CLudnOXMalExN+D8yhIEa0bCG+0H8TJ8BpBtbZ9X5rMKCae/qRnLp0x9Fygk2pK63M/Tq
4vGdfaZcRaCg1pAwuGpt/HlQFkBfVczAGZBrudIs59iQYr4FlAoeIqmJBJoCdSMIewHkYbJZQz09
1mkZrIm7KFchWvxB6sMzgicODHo7lAY0+TIQte1TBCxnPCUYf9JImka/Haexv433dp6hum7YSCpG
k4CjB8AHIYPLJIyCC7zNQ1MI+5SFzlvrI1a13Qlp7ODcAOyvtulMd/NtNIBossql4yKPMGvvKwzc
ZdpZr6DKtG0XK79fDQ2EPJcjfz0MyXSwpoCxNmy+g5EcLt5845Zgo5CW4KZ0Bvfoh36y7Yb025gF
AWT2vtlrpn9bAPPQqkk8EsB2rmufsGaq1ChwajRRYf2cVYn54ATmMdTQ90b61qX2QMohKA+Nw/ZL
NE3fRl9zt8WEmBiyHNQrVCRMxsgBMurhWNpPYclaKJlCmLRIKgX17NvrXAa+9w0pkNHFJ90kCP1w
F5SZvw0SmmeUMpjfdZWYlVfOOlSojmHRQTn23du2GF4r8pXTaggfRCLWqCEVmEAMaOFYbZBAeQsD
Ud+q6tzisRc3ZewiFKmMG8apENsDimcTl4kbKn8DHGVlOVm2bByHt3VDTSKT9j1sDGvfogkGKx0C
TW7Fk2GYTxpypvUgETKMkU1CDTnE9eGXu6zeebzFmUym4ZwUirGrOrAsKv+WGSpj74ZRedqIOXsX
fdukr6eBsfrnYx1eKJZzufyQuxsO2tl0lbsZNDYrPcT6l5uazlFU2ns3FxwfA6Ps2pXmN5+M6oOw
mBc5LhCxxHbHQzTfuME0EseOMNAxQTMaiOa43B3CntaqaWb7ONBGhETd28+nw+gUAj7dQiBsD6SI
tYdsTsJtowzyrrDjVTrTeDNQuC5L+l00AEOmGdqqw/UmNADGQuBRhyYNvzokTW+cFDue76lxbRK/
igc2fQpE8FQ7pMVKVPALD5/k+po0CxeUC1AYeiurM6Kjm3OyTDUAAzhtD2bIQJ2Z2DG0/pC3g73v
FCnA0ezqvN58eDiBT1pNWmUvUAjE616gmehU/mxqPYLDORX1ejO5BKK+P6SHK3YdFLv3dGCuxSU+
QnC613tBTwsRODaP46HY1IamyA7Ob+rBeIjJe9oTGoc4FTfPFgwOoa+I+erQ9EAIJhPK2uLRENRB
kS+oVZeMtzpS+5Umm2NdkcXnGt/10jn3PegLS7cd1rQ0iBIJdrOppmopiBVYgSvDaAQefZWC+5F9
XFxS77Ghxr4JXHwHmom52lNbuFEQwQRWubZLnJXfl6hNcVmFJXyf0EYuPxYCTRkQfpCebCjqFYe+
1n8QSfUGhwsPn8vpGbLCTcCA1zE8iSbYDQo7ZgBt0mWKcyLlKd8jetkDpBULQhYq1KVvuRZteklo
TjMp+GE2phaSlk7mkF7X6mDZUu3Bwb21IoKacmZQ2qvMQF8GcfhIaWiXzzbf9KqEiGbBQTLfcPna
ewGI4etT8azWuL7ueu/63Ptrf773f/3v90+wQ4qDTaeFqAF//5uZYkhdvP+ZcpZMeONw/OWzk+tr
zKpLt0buHspxjn1+//BynhX5YfW9hrwx4ZPkVxQMTwR9d9jw+4m13vUTrv/z/r7rV7k+TILSZM6P
XTQYUbODhEBdP2yQ4JBnTL+Ts48Fkiyab7j5ttqAD4h5GnEjHsa+hXNNO59vJpMc2DbW8Z7FDQP+
aGzMsWuWuSEr1FIYg6WdsLwEOHDUnUSuEq9jxSEA2y9L82sYR84+0pGc5iRYHBJipwnGsz19Q5/3
oZeSM/n639eblnXQQbpeAhmQCHUvtyIYQ/O7uQrahzGOj0BCpu31ddenrjfXhwSziJ02p5HNH3J9
3k7lX/fKVKdqoMfe6v0NzOQBS7BaRho+yp3tI1CSGsFIgDsPds3F09dI5FgCGVvKDNh9/Cno/Qc7
g8hJ+Yl4ZID8E6Jp7uaZpiaCN+aU8esT15ve0TGUxwQmHbBYgJeuLNCdM6P7egN95a9714dhDJzb
RaUP2OB/XkNc5a+veX/f9dXvD6/3BoSNa09Jxphen0BCga6Yllf7OVoJCYkmGR6Dpo82Jj0AJkDZ
kB3eb3KMM78+Oc4g8ff//vDw+h/NLOV5f0kwhnJcvj/+p7cwHSBpnKSHVdhS6/j56uyKK7++cbLw
8S3e36mipNnaXHLIGmOUN/2dfwWaX1/8/rL3P6rNkPP3h//0ums37P29v/zw6/98eEvvVdp6ss6e
Vd7WlE8b8XPLDa1rGSXCXTZT6U+qedDnu1Dxs2x33TJl0uVI7jFhqMy1d9d99r5Hrw+9xpwBadd0
45/3r0+/v/R677p7I7IBJ4os8xu6ztDGJYD+aQvIZ9fpJvP+fvLKtWrRQ7EQb+dhrh57e1pfj4Bh
MmP16Yo9QMbHaIMNKcD8jRtwUAqlY57tE8XkKYc88vOmVhIu7Ptj3w60paZCG22NA/ltsllhMPZd
P/RKVbBNsKVE9R2JlkAySYYRcR09eeR0H6/7pWbiuzGr4rFkVbfHgYFTbd7BU4OME03P/xxy73vn
+twvu6i8HqY/t/r7XaI/OGyitn2VbfDV1SK6WIgej2Mx4T1qJcjiys3v2sE/Dj5wzBQa3H2RJPik
SlZcutxITckNujKXMEy/XQ5zD1MkfbJ23RazSdOobee1+bJgKrmIzQkvtW2dh8qsXuxbzfGtk8zv
fMMO9ok37gM9cFFbBYiFQuPLZChBoJj+aPddtDcbIn70+oi29g4Uh7mj0PIFqbWyxwvM1XQtGIK5
5tElUlW9LszKQdoRPk615jJFEI9xD0jXqeSXgsGKuMiYRKK+w3pKPuByiLzXqs6NS9H2Lk5ky9/r
o3ZM/Tm73NFfvVA6m46A7V0jjc92AgFxhBTZmpmGBbgpb5IJIm2b9zBf/AF/HQt6TYxv0TSQVNEV
xyimAqXrLJ7oMJnMDTxngzqcFX7imovBKlCDGcPXiQbwpkets/UDFdzqhFG4K5ULzGjBCNWncAkT
d7/leKk3usJK79tYPlzduwcoEd27aqq2ZRc/dZlo1jSHgeOPZQBguJDrOOvtN7OjYGYZU7BVAQIZ
ToaboKBaBewAE2BUnHGbvdgjKDsj971llA040/X6ko8Sel2df9VyPT93JWx/EqF31EFvGZCqoyAN
Z59G6SWOsQKnTnKHgjZ7bDssabYQXwZz1PFf7HQiPo8FOt+NpxGxJc1x2zoEYDZTF+99Gaz7MeFS
GKPaUhY1A/bH18m1Lp1H6l4EjDHH/UYSQ/wjK6hTJvpMYFFYQewK7schow90ylqZP8uEtZj1OKha
vqVBpC0CszV3QFJTAEQYS4b2lDgMCrahAIuq2V+mDEDDhneqCknAmjYwz/andVV0N92IVBHx/Xgf
hfXOJpoeAnt7ZzYDJRRrpEeZyeT43+yd13LkSJqlnwi9EA51G1pTp7qBMTOZABzKIR2Op98v2D2z
1b1m2zNmc7k3acWqSjKCAcB/cc53CALpudQkjR4HnRWFt0Uk0EclS0xSQbEjlvtxeBpGWWxAhUSX
clIkOIXOUTT5sYWsjAudGaLtq2gD3IMgQYzi51lbP8i2KwjNm4v4UmbViJI/m86589OyYJ9jcPU5
XQFMiQXiWxK0JPUEwAgf4d8ubmTxuFC3mCH2Nmmi/jepQPlNxs4X9jdUsHToO8fRW+7u5ja3XFhG
kyNZdfXZ6cKXDMvYpXpfWDl/GeKfrjLPJq+TJycXPzzQBo/pnOAiNObKCq+6+SFeLWqV6dg1MzHA
OOO6ufNf3La4Ij6Vl96ef9UdM6p0zAIAF5XeIJI3p5jciYXl+msEKV7b8m5KRA1d9w1qvUgd6U+P
iCJIwvLQRQrD/gJig2JvEjR1d56cJUamKHl1/IJXXSKsQ2mWN2g33Wsxr2Tizo+FR4pb2j9FFWrG
JuDx6peMitmKOmVIiVS6a0kM9r7Lhb1naYMlawLMmlmpfYmy4K7WYn/Q1iY9A/hd1z5BoC5FQVcM
pP0iPTmjHPw6T255wYsIatgdl40NU5Tc8qXceInwzhReM3Ezrjw4LU5r9KaJgxMOK/k3o3nldPvE
TnbDN6tBxupOZXJFAPthhvpbpsId/wtATzfh6rZHdW7ncXxGeoCYz2WewJeQ8JTHtsUa2MX/jNG+
3moV3cYMYxuxa0gYO3UbFKm8hkRh5YGRKMoFjFcV/XLt5jWe+9chNdEuVbgM/OUqK/Wtsbpb4Hfz
3kY7i4nyuz0UzqZBSoO2qwMvxPrR8T5sedTkt7w739ykXq5WZm2x4qtwdF5z8yMPPe/YTOKHdscA
h+f0PPjyD7bO7jCX7E1QYKqyyjYTvexrz4Z6xaahO1bmOcpxnWINw2eMnfpFT0wYvbt60wt6rBP2
qgyk9YYM7xCGF7eU7mtG6u3MOuDiE7SyYvOAptRC7miiCU5Iah+brNtNvvm6iLbfqhQ8rT/Vcts0
bbyNwxf0Zx0Qr4FBfzaD3JmivZXQASJGTsmOxIkaIHWuc30BKWJd/XEjhlG9uH3ESMtTDxg/MKjm
zniplp+NNt0T9PCnu3CNUg7oOduDudTmm9cXRHKUl96T2UucBtneyWR7avtOQVnV2Rt539NTSDIx
EYbIf5ZgfJrMPdek+2kB8N8oIM93DP3Ms6uo2cZqrAnhbNbdlGpmQIV6MrjvcOFhvBs/NyUl04Rx
eZoGMZ4+/03ipR1R6vVHIePyEOBqBNUR7FEuXyIBoHTpqaHw9mZYjrhhVIP+VPFzSLtX11TO8JN9
zX1Bkhyj4ULiiwlWXQoQHqOIfCA1BXzzUrHxiDv+mOuHufLLU5eX3ZZrYt0H7nnsORiIC+k3ajC/
A3+4GZJjsRPk79CXwmNa3x/bFbNonFjc3xSVlF5dvCM7jtG9QfQwDoeFGuoxJLr9hCsbqABJGVt7
womPC8t6gWe8goXypzaj/qJ8eSrsIEcoUubPfQldps/Tvd3I5TGLC5iGprn2U23jXvGImQI6zRIw
aMVO3hOfWLvQyotw3xoyEWdBIM7AVNQNjlMT6DdGK1y+Fn7ODr5248G2i1CIUivpd4bzOO8lLXzU
oowXSMt9ZyFFZi7mW6efUvWdH7lg/vGHHQizb1nQiZUBSbIGLEJejfHMOhGMTIHehbBTwrehKSgv
LJ9AvS4J8aMUX9MSp3kUuMs60y6U28AwmrPZ7aokw/3QZ+uFSvWbIL1g0oLilRFrnLTD5s6Fph6Y
Xwu/dhGXiYJgjpTARaafMuBFwLUN13lUHiC3I/zOiV8vCGOyg3eWd87NxjzCL9KrKv3dg6m1Dfz0
I+3YzDXsmZ7m2aKsHLJLGD/OSJY3bl2+wC5vN1MeTZve4fFPCcNVYZYHZ/HkKaZX1uCuHxbH7yFR
gXama2aCvOSvSTBe0xRpd+ubZY/lfA1yEiBI/Dtv53JvT9yuAwKirQz7mwXPaDMbbyt7QmdsECJR
UB5iV4eb2gfpDDb0g2XOsz+69m+P9Fti3oOvnF5qW5hwgwXSfQLf8ZYt1fKepUGConnBKUiiNMaZ
IjqDCe9Wym2hyIRYDixfx8c+JRvKs7/Ybf0zVGobw4k6IZJfoBcsFmO2ZLws6FsvKqge4M5S16Me
2eblmB/6gk6jo5a+0IqPcRE+Wf298kIzP8IN3RdO9LS0dQedlHGJveBNdx0F7YAQnp2GDJalYmQs
TApFVmkEEOBDV0khg+9xWv6Isqpa+WXQXrQzQU6a07M9YMaEpWwfhqKN1zr1HqO6ih79Wu+JPWNs
o/MzK8EDo2zmKmL53kL8O6PmX/WsYzAUMIZrPAjNaNsSTM7es0Qzsy59eF6t1VMtB0V5ZFnF355Z
2JUU+1npzWub9HpECcyLxQwm602FeNMGG57RENoIkeLoUc2xOeFp+j5XJVHjDgdKyFIVDiyi4bsJ
ioPvoML5d+s7D7PZKTyie0lm6rkt4kdUoA+uw7DFaetjgXJ/TUDRJocc8djK5jvOh3MOw2dvkzKz
shYciJLt277XvBzKKokmYpiOmVM9S6IrjnEEP3y2oj8UPN4Z8h5R67FYjrOjjwFn24MbxEeAiVQV
Ex7sMJrfg54FjLDG/M23i4dK9KcZeOw1Dfpll3ctrBFwdxBWfG56TCZDGdwIsalWEXGmyoQfdZ+8
i+Z7Dhj6OZBAFUbvO4CZ+CGM1dc6LpzT4GKTdVVvqDdhDbSSNEHLGc9NAXQ8y5H6ZbVDFGdLB8zB
gtxyqm5osU7Z/XtW/kC8xBrHhPM6lergWUnFpm2JTpBCWX3Z0XPB87c0ow9nhRgwadDOIS6s9raa
3L0DYoFEgOUPs/HnLKv5ZTUhH18vV4HCCrSkzvdGJ1fKo/6E52EPaGUhVgq1QTc/AhEN0+p7K7Tz
6GaxWmHEhgHTNMsDGEhI9V6XbCOLOT7hm40zeHsyzx/NEI1HeBqnBiJwW4qrMwz+ek6d5upm01Mp
CSFsgvwaJ6VZK1RTu9JRpzR2cE5FUbb/lGemeeluhZWVO56va+YlPUsOv2Mb5JOslE1q092L8cKa
bz8nj/3NKEkQDzlGK/w5kW2HN236X07UrAUL6ssU6YMd9ctxDBqYqgSJsQJear5zvvm8xpHJwvuC
rqBz/QcZ4j5zQKWyfGHbz7JmhQ8L0NtMTWmLczuWHxj9lg0yHJviqClOAerRIKkgpa/SL1lkXdjS
NLd0/mEphJqQyvJHBNGgAlqUEZ9/FIhdr21lvuoC9ieVX3VZKv9QRXfURw0QWUiUSCW410yY6kB7
89qDJxuKb30nkErGd8RaoJKdQDeC3ZQe5HPtRHTASerEu8qk/fKP0UCJ/4Qwx3PDv5zBwDZs2fGx
QMdS8aWmH1lJGudNwWFzKOLoNxv/Aw+D8dz2xVNbFM45BbcP6NScDfYYTjnfugqQruukdYONM1vP
AE8/6K/7g2X8n+5clxtp1dlBZ2Cr6InOpe9/Y8EXHaMiixHk2r+bRWm0QbW1swVRBeOILZX75qCm
hqTO3urvq5VkY5OT4UoBqLUWzIUaZvCiA1IgdFusyrhqj4yASXUc+DJTs0BHYOyTFZKG2BDDt+3r
BtAgi489HTFxD9xca8Y25blubFhM1fIYlBDf7kKbsWN3U+ct9lGioLfoE1BfbftpPLCI8L76zW/C
a7ahIQBioBs7Uod/5Zrpz733PDDVID0pvmEfI6DGtqvdmNnzo4H2OAxZsOYyzQEAC/Hkx9aZ+QL8
UFlfSxJo6rTyDgH2fZ7R0E0XFVMiJGO1dpm8nlxpjeup7KnnkXXtUoIxN73Iv0JPL65+Vydrn8CO
+4Ar35ZZCKqOLOU1Oky9t0LqTIXq98w3g0/KLWZacyANG7Vb52I1vg9IyqH/TVxucp1V+ujir8/y
JP4yDw4SZXCzZ87dAXBbhP+VbtFGGHiqhUNJWorqECMU3HphiU7OH7dsfdtbVeJqGQqY45ZR1dby
5LxpzCqwBvdZGPnRaHasaV/PRN/44yWuCuBqLMrW9eD8+SSYhX21XcaufdBaAwHJ89PCVbqeYUUe
6oD1Oebw/iFLSudmVYeib8jJZuWFENIGtRTY86kJY/2YLfIUMJ+xMv2g++BNKesaeCbfgZMfNmNM
muLsmOsgY7EaqnS8hmn5YLXQLYJ7Q5K2vrxVy/h1GbNdOBXubz2FJIjFMADE6L5pHonxEOSvUwct
V5CQ2vZu+yOupl0nyl+uG6f04+5L61s41BNUFLh0sFB6Y/U0BlQkJGbuiEYldwAIB5U5/APEJ4/I
L71j0nE3lOQCU4yRTDMEchsye1ij1pEbtJT3lkGPecfKsyetSIfT1Z3JBqobdxsmkBEx5whmWSzO
dUd24GAbuvV7UQKITJ5SRY/A+pJNu+rAdSK+XHLEjsrTr55PBlDCmp+FQeJuZ4kXYwAHfo9mcJNo
I0go28vRGdlgYGHoB5Gzv7PfYyoonzTfa1CQdVQU1mn0XfnseCxD1DYSnVl/WhKIdV9wQ5YB9ytu
/ylNfwoI66wZn1MeF7fMqv9U0Cp9j5Y8IgMX/yfp02ZCcNkTIQOfBM9VR6u3Zo9i7aYyP6WyL3De
anmJDEF9MMOaxiQrmLnLPurfLFnH2wLy/JEVvIeaaQlXQ+IOp6hhZ99XIjwVAzDEshjdHT5ah4WT
2HFH1wgluVE7dnmJ9eDWIDwm4tBTaY9nu4hWfoa6qXxMhzkjB4fHrDYCJgB4nn0ztS9FCSJxCq8e
K/wDOm8oNjVkw8/5mt0/y5iKulOxeTAL7UJnlXK3QFw1qlNk8+HRFKQFP3j6kdMov1h9+O1zBFOG
Wqx9gIKH4jvQQIcdLoKgZj1wuy04Ts9ALzY9frS91X3knQ8QMdfke0/Tb78KznGZaPLHbJT6pYbI
NPsvfg/vsW18ZBNQbDhJ4qcpJr2pUB09qzeT21qoP7ztJ6/N3yoQ3ZuekSkp4B2dpPIpjiamKPou
4cgS+8fgEEMEv8tGdntHsngz105WBw8u5r7ciN283EGmiLg3wVIvZJAnLQSuhvFfSGUNOaN8huLw
Bjn2OZ5TcUzTfN6KiQIksKdqZ8eN2DWVf5v7cDwrlgj2TTSJOfnK+xiRWFycCgqUA703jlFPkNXD
5RYHBLtX1ozrlxMup1LZLHkILXZ0Ckjr9wJjQuPYK/+aFVMFFjN50LW9i8LGf9fq6i4ZaeUVc6RK
4j7x5fK7sMipgtXK9dQt7XHM84Sau/n4FMMnc/SzVkH/dcWsioA9P4KIzZuEmr70D2DcAXS9+fOs
/yzYXw0dE+I4MR0m5ycFV47rFb+e183l1YuaxynIGTYSjLeTDfLUgrt5zbR5XemxuzY6uvipUz8z
t3XXuHLDDdXU2yCJwWTdjHog96MLgqPvQqnu3KZ4JMaQVISuTNyV7MFSm7ZH8RDNrD66ACpDsDZ2
hSZJNudkGm022zG7/TjNXg0rCaS66ENqzK2yDfwNquLx0NsOICYlCH0ujve4JGFeTJmpo59hCmas
5OPQYPQoU/KFrOHRLWam9JYpdmKQ31qa4YsMrC9Twv4lQvN5Tgv10Od38WJskSPF9rTWTnrS8bMK
ZXj+/KOESbHP+uq5BK6CclN8ZPSoCIdRz620Vb8beaNKbqDsBvPXIg/RneIndzLsDXURv0KWeCm5
Ec5pH2+DPr7f1QXDOOiP9rbIhgeUcP2Diys8TuySZ/zWjhi7Wphswrj808aTvQ3VwkHWq6tXVPaZ
JctwNAu29wxG1clH8+8U1qUtx/Itn2Xx1P10ycCp86Z443R2LrXBUtm1e2G58sVGWX+PFmdl4whz
jZ1ubS1Fv5/7MkLE0S37z9mC0z3TolgHW6t8v+QoDDP2H3bU5Qf79wwx89xCvtkXnvVSD3zljv7G
DE58NYDXrSYPkdx37QkD3I+8hVXhwM3YNVFLRHDElBc6AEH1DrKIej7gcWCGlbneuiAknYFNfjCS
cAI/c8AvCIVcyFTMlqoIkioggQ3NyB0i377YvQfvzsl2Q+aFz3Vo9h5h2l4TObeqLn4My11BM6n+
ub5HigPSQXY6kqDQ+NFR1gwKnbwZzq2VkXjh2g+gm77wK1BbsVCCG8959DLefs2Gco24vdq1kSQG
uA7FxqMi3qPR7U5wxlQGXYlIcheEvPXT0ndaZ6SWXUh+1E7lX4a0mg9ZAvt9qIOJwWp+TWow92k5
DRe88qC75rG6dcXPuMHRGbnVu+RpCsKg2+D4Sa+qGPS2dj258x3J0yjIm40/Y+KwtON98yeGw8Xw
tWjK5ATj5dVTg7r1Kc+tUDjJvu2cDXmVy1M3T/VjMv+pWcoD5qG7YORjHoMMAPx8D9oL628dSSwn
EJAt0jwbGQ20AzSy9XAda/JNJp/+wSWSQU/+FdORfw3i4leVtuWRaEbrgWX/S1yy+mBc191mvYrs
ZLUwDHrhzIlJYatCMgi2n9w2C5fmYYqfmXsXL5b1pzRDs2dneGe40epoRYQEkxHS20uUOGnO1Sbz
jOQJ70GKpnmInbACg/f29y/ciesCSfbayhHsBaIOz5aHYJWkYbHNheCXTHP2mruai8RJp4s3+ADe
RqNWZIaHh0/DhaupoNyejpJVUbOPbOSNMogIZGNl5aZWc9FGfh01kzzbsR8bFlZ9BiGgnFtrHSqn
YxLlHj47Rd4Cql9pHcJ+4POVPO8jHzK1CsK9m8MtDG0ioYAcr2B/z49giglwTZ66zJkfeAVU6KTP
ldott0XSzFs0v/uGD2tNTUPSC1GbYJra94V8uR3p8/6pTZ1gh/0cgizPkzBMatAw1lPaT2DXJjND
cgytDWVkeCBVa0tT/VTWnr6yN7D2rQYc1t7Xjqrn2Ncxmj2hSCy8V6w1ZTGSGHCqI4cDw65oZeG/
uMOIKEv75myTHqlnzuHW6dFkhfVWJv259cd42ytkc9OE34z3hCZxmPbRyEAunZ0vU0Nb1upfDDCL
gxEmw6JfEfqrOvCzOXJ+zx28i9LOWdmLfKBPJiMrzEmUyXx2ETX0W7zjDFwH33lloH8HLjNjPfih
Nq9CCvmU8shKjUHUEpoX3YPdU1B40ZU5mO7v5VnubJPFvTBcwGgkLVYkjYEa2Y3ocrDQGCdzXyF0
o5OW10q42Gs8xrw6Uh+BVwjon+F0q7VaM4jbFFYe/PDwKIYwasPRG3gwjRF0cx6eVWiPB5vPzWqh
RSsTUPyRA9vJHPxPEzK/q84Taj5ctBkkKIxBKxTU8YUl1olITfk4Mc9YBzOj3n6Qw0kht2CnGdxU
NOSbhYbr0gXu14SUxjQYvvBhveU6griYd3rleyPqAgBwK8fOxC4T7tvkNT+F2+pbQnBBFff0zzRA
ChgzkvbqeSF/ZTV3+9of1XcXdrau8pfK1fXWGoPhcWlgAAGYbPysXH9u5oqSW11B0ToMjuHTc3Ni
OVrXublCnkPzOgoE6KYpYx6QpSEmckagFejvfuTxJuGnu413sOiULqX4aSHH3acjSHLTtBybY7hh
g5kSCUhE0NDYJDUAHPxSZcM2ynCP1M7AmrglkSnvwKdGKQrmchHppjfkNtYVI9hBn0eCnB9fU8RK
Zx+4VCWJOGEGjZiZsN6is7djAIAu8ViVWIF3dOvqDan0fI7FrM+GTRHcT+806qK9dghWyI1ZfoZe
Wp9t16vOn//U+Ko+68L5krad2iVes5xSwR+f/zQvHs5Q0mVGCUcrtBhsE0y8H3x0Ap0D08d1kY1F
eYpyemyeNfYhNsl8zPWUIUuUMQHVYY1foVicV9Ol3boNsbF3aSRWc53N1471/ae9rGa9+rLIXwix
HlqRBN97+pUsdr6DvBqfvTJX51C3mN81/JcADqhX3E0FOcPAvlmu7jToJ0/+QJbov5A3vBcmhl9K
+Mu6OoM7HAlXcN11Mfxp8upbRuW/Z/3AVBf1OofyEu6obU+szKi/qvyUp/M3YVc85rJo3kD7poms
5PunPmJOIXonOm+viwDGg1IadbmGYtxGkQIPPL3C6HYvVsaTkjHU+8gLkWj1Vqgp/jiD3658n9u4
s4O7XmU4T0J8qZz5GXlevEll8wtaTbV3EmtjXN85gWW7iiRqiKnAvRuLcSNzQ2MYTeeOddE5TqqL
GlPSqhQ2XtFQdXvDiF0jbk7sjN9SfO8nyqRgM7DlZnrK6TCEkC/vOtmpc2+5Mt4uvwuXaytSrAPL
YV2OVb9W+OjgzwL47yumJ+QLWEQ9ZuyS1etYgt5LI54StZ1gPGc7tZa1IeRxJO+gnxmYQwhkrKgH
8JxdIbd9NYLqLhr/iaiUEn2qf5RXNJDJm9e3LON52q/jAEUK0Flmo7V5RxreHmz/lFpWcGWURdnv
Wtu8t923qAw/qhZdFOfmvmLzUo19i+o9ynFdMtNdfJ9zwDQHhFX6oJEg1BmD53Y6eNq2QQT+xOjS
7Mmhe8gYyK5wlvSHvg+2faD3xSjDX/rQN91WL3p8btzuIcp0t+l8q9zokfknYIlglReTt8mK2KHS
dp2HdhquUmBbrppvFSO1FXYigmEcMtVdFQ47ndDlhYgmTExQ7SEuB3wvAUTHOY1nFH1VeSX689cs
HeaSSXH0TPjWOqxI2pB44RkSHzx42ISDAhjE3gKLYONugih2rjQoT13idCfld99Tz765TV89Dr67
83KdXvvIeTRjtjCoLZMND0JzylIM9XZtsw9j/0T/d9c86pslQvvYLf3zp59gEM4rEs3mOAzURULI
F9k102Gpgy+DAHw6KKCXorF++5qTosqKe3xMHGO30dj02DqtCXvyLvUwvBO4MJzzydwFpP7fjc//
n4jyb4goKDXuHvD/9ddIyn8JjKzrD6a/738Fovzjb/1HXGT8NxF5d2u+gCERYGL/TyBKHP7NxSVq
B1GA3gmPBz8LB809GhIqiodn3cee6Xqx64cAHv6DiuL9TYCj8KGsYEFn0un/d6go/Jh/svf5ONnx
yrphFDIHdGw8d//sm/W4v6pB1DawE4vKdQQbNHXeuUF6z8yqj4bkHKjB+2ASB11fQS2MQBERXR2+
ttKt0j+h42n/N9aKxnrjXGmjL1p1Q/8nNaJs3lFtTdbvSUbkVMml706LtxAiM6spL+4P9OCeIkgN
KkGpB2X/0vmhcTe23/df8BtNBUtalY2H+T5qP2Rp5wCqj8op+eVnIxv/kjw298y6o8RwG5Hglmgr
IzWisQaGsgTVZpcxjlt2k3WeO3SqGTmV6dgm3j5A4uzu8cImhhWZS5Kjjar5h41n11oNxFgSo8zC
khYu8JnVoqwTeHVKa3A+XCRY/brvLR6pc8Y0HvvnTDL5xIiW7K187ANKGkQVgFdq4c6USkMZ9z0/
TRq7P2YppiaKjdKHyRRmXZEesf1iQLD7EsVrq4sCCQ27WhAOmWDNgU9Oegs7gobOnfAuc/ev4ikr
6On16CEyBNEOSH0ieHLFSMLtDjYr/WpfLRnwUngtcfK9rpje7+yEBemKqgV2p8kdFFekcsvNFFe+
zRg7NDGI+yxEu0CGk/fC/xir30E2Z29prMtfZPdiM+wLljQb2XUq3w1AfPhWvjf8CLI7Fs6LdXKr
4qGheEm819rxgQ46fp1uW3lPWhpru8GCo2dYzVTPT3VQEpqH8ayhenWaulj3bRK+jaQI6V09IdKD
buoCMcssyYCPish2Tl3HW0Uh6hUFpUfvsqZB9haox4WKLN/eI+Vris1eBRsDP7i9J6U34Ld4Svdm
lVu0vDGxB/fFrfbY9KLgL9RqhmSNJbGJK2JQcmAv1WrKkQ2eq5QZPlv6wE7XzLIWznF6dlbhY9yj
z5oAGEV7GWnML6osLX+b2H2V3lI1GheeSl+BiXeDntwPNeFaEcqVew2vtGUXQxjO1ZrTOfxS+1bs
HkxL+uAp4YniCcBtwbgUjBIVnwoUY7h/t0CP89Y1AA9wGKHbWlLrmxKVeZmQ0Tw7XZ+S5UhHhGtE
P9LkpBfuAHC5g+8/OArRIO+zzH+Xwi1eWVnrPcneGUJxnf9sJ5blMxDgc2VH6tD0ItnGUVXvXQX+
mCAVtV2i+zJksetum7FIOovOIZYxZS641LX3YBXIGWL8kK8lzcde5xF8g7ANL3NmE3hKMwcKKAxA
NIvq2PmpZmGbJhvaNcOA05GYsD33SMiR/8U2bYJkIc79W794H6LS5n0kEfUmrEk8oQlNnggSdDFU
OPWTqiccqy6CFig1aPuadPw5seU9jnbuvWSFDW6yGMPsGkGn3AZlG+z7WTvfqrrPD6QcFsfAcKuU
KOR2Xpw3h4I0jR4LZZ0cUAQVB2LUzLazgvSSNkkerdrGAVjJE/KhW2T9o6aA2LaYhx+DAEPv2Mlk
G/qUJXmdsw83eOCg8fUHMaoaohBPlzwcuqvHpbifsEDsxIKIEbS89e7mZuZbNerLlKvhkYN+3HW1
ReOPLfphkWl5ZPFPGHcWgCjwcwF/emDl52eiuhWRRXq6lPafypb1S0eheXPmCHJa4HA6rUa7co/I
Eq2vtlr66zCFhBxoY4JpZWeFesy8MnyKJ3BLxqD6pY0JNykpIdtquke6N65gijrB2fbsacBRzW0+
OsP8vATtuEPK7ZAUmhh7NRhlDgn7BFwUOt6zhyAzpveBN1ath45tDMM1Cvv61+i4kiuENqGzx+xl
arrg1s1+f2vaDKkqn88B4SrE/qqYj64CUSsKFjAq87xTm0PLK9gnbKLKna9giUpOKxzZ0QDcO6li
JD2JH/7qtLCIj2vzi+1JA61XYfxy6QN1BOvfy2mooL50t6gDYaqNyt6YYplrhqj5Dr2UO9Sa836Q
hGnETUUmSQSfVDLdXgcicDclt9IeXHl4LSsTfYn6Ue7xVPuE1c7tFTABW7jl7poGaHnjd8D036ul
3GOobwgoJj9YYgs4aLO42ziJ3L3p8Mc37qJ2diXvsDKR7SwG7ccW2jDgg2S4hUYhVkaFccqKikCJ
0tc70onD7ZyG5JQ1k3OA9ZVcR6ZaOxbo7poDIWKgC+dCpKRktko16MfsAiRw5/4m2aq7+RKCgQp9
ZgRRUzHpyvK1KqTYWBXLwijS89Eqcoy9yyixNnktoxf43YExaGIs7R/qiiWB53kO9l4q3WqU8dcw
rII3DMPug5WE44YDM9xrwFq7ahhAtZMoseH25iE60NCVA6cFBbjZtfhu/mTCTs9Obhc7C57AcxQZ
MMj+6Gyl7sXGmZyWWI+F+JQFC2BlguC+KpWncVm6jZxGDZaqJNl2rKYb3OhuvySy2JYhcX4LjOO9
xC6wrXNmU5W9jDufSEIS5rwcBGPq0d7WqTxNPV5rBfobu5w3brI8Z4FJL7mhk+dyGGm+CArRyzlt
KPU5cAnCDGk4qmBqtr4ToP9AGrENFsJIwqFkFBRLdj4Od0YlarOTqBk3cx1zDeddtxukrNcBkVAI
Buxxn+nqfoAAozOcd2wIbXo3RZC3roATlDNJMIVc0B1of5BbOdmcoUTnXnKDItiyJMlwIFEPC+i4
42DyYWf5TKWhZiSA5XnMwORmGBn3/taPk3mb14idliJAMi5M0b/DQYdpZE9iXzezh9twHtnuWyTe
PDGZQo7NvichLqfvvqqxIQtaL+omSqkR0QjhhsDltXZ3fdH3rPpzMTgbO0/LcZc5AfkuszPr5RLx
S2Jb2C7B8DqLRYGqQSs6EAuk9JVDvQSD4WQUcQE8VHD5aHlzyPmx0xKu2rGgTuAWpaNFUO4YRuIn
iYfCXeq/00n+p7ug/UdzI02+/0y8/9Uo0+VpRqr9/ef855f9379OP5o7ZfGfvth+Rtk/jR+def4g
b5i/+n/i6v+r//EfXcq/62+AA8Bn/H/0N+/A0d/r3//U3vz9L/2jvQn9v9ki5OEc2OKOCflLexPS
+cQ25aHv22H0V+ajF/+Nh6tD4+Gi7wLJCHbyH92NF/4tivB+hQG9T8gjwvvvdDcO7+YvUCBaLmI9
EV5F4MDi2A3Ev7BL4NnLjrYZtMAyYjCYCI8fEdyZ0F4XeA7W7HeKTVHehaNt7K+nWbMqKYhTilqU
Tib4HWfVRdQDyLpQ/htIn8O7/NcXF3o0X77L24zEv4Jh6QiywVpQxFmsQCkgURFNTr32B/1gBtxj
ouq+GKTFogIhVeFgVvcoyr98no9/Z+v8FSV2J2/+64tA9e56QvgB3e4nf+svuKrB7xFGIyg4mIGl
LSsBEEWKNAZo/yzpk1cFzb5KvVvSBR8/JeP1rT9xfFM9FLxEdvor7sMXOML3UkCs7Siv1souf5TD
D4HKZB339+o6i/4tmMb3/++X7sAYZjYIlJNPOqZ9/itpaxxN9L8JO6/ltpVsDT8RqoBGvgWjSEqi
rGCLNyhLtpAz0AhPf76G99SeUDPnwkEUCSJ0WOEPFDzc/mijBRb6w3dCGcQdTHxEw6jYpBNWTlA8
zpCmMX/SW3urmKzO8p7oKj7RMB6YRvjP6l4v7NGBnraocVDw5PuO8BAwxhyLV2noL5OI21PiO3A5
wnduknlMix66PF/Tx8kTEg0jEDLM7SZsLyOddKMYBMXbxkuOiVdiCn80XNDbxTRgmE0IQkshNUkV
kCrw6m/CMgVbsZHtERTchjG0bzgauPJFsEV0iGkLxqllxgLaklhAlfFD9D8NiWC1h/lVO4dyS0p5
R2z5HEXalWyCOF1phOaFw5MpgWtmtrdxE4jNLRefA4qj11zfXNqoWPXhwyoLQLJU0ftlFYofT84Q
N1vTVndSvbt1isBJr7VP0bZfENdLtUiZYNNeJ6SYaTZHtMah0Gi6v407x9vhRgJcHxeOGOMhejDI
F4noC+QjuW2B3xb9qfgA7vkWjdaPygP63qgBHgqPgZWAuNd89mAfufoxgTVfZIoY8JnrVoYjvJdt
Zw1hwNh+5ONzEFu4vEIoHLcuHngYILOJmjRbk/TNGjBYThB8xvScWVWZFzdFa4M0+No4xMVal8cI
QNKd9RclnIAKeXejZ2XG3qNlaUHTdPOBsjho5hEbs9pAVJHeLYgN8dtx6Xv1WshxPWODthfSCeoi
NAmnH7fNzuNLmA6RZ780llYhZDh+75z0BtryoS4RUfGzW4srh9mApidgfRlMZFwbkLa1i3+LspUA
FkZOyKOhvn+miwzbMZ0gnKXfJzu7rb8pDB4Ttk/7ybae54Zn7gO+G4BFkAQSVGbeEMhYojzvwCwr
x+7V0rFpnnHQ0aJs1ziQzmQpj5lVwsbLyk3fqEZ1zbRulvgLFyRM3PNXdHxB1BGgoXcI093z86BC
AiHz/B1kdyzx+sd8BNPYuiwebaIBIo+bhxAs/6YcvWA0aK30VoQ3TanfmWmJC1tlsCxTs12vIEpc
wq9yfrbGCeMbn5EKfIOJKZNrpp47G/vX6EjAmKgspePLuCh1CkpII757yJE4CBeVB4PCQdBqXUa/
hI4pxB1qQnc0+mFFOe2+NAc8rMz62jXYKLmut/Vt4MgJR5g9q9xalFmHSg0MaAM7H2xTQCFAYjRW
5Vt7XN5TOY8boYuS4g/5GJaKFOR5f7TDqaE5CNemz9OovoY2P8olf0spy53oIn8IA4OoBhTsPiqq
17Z1Nqwcv6MBcMEK5ErH8a2cbVoDmk29A2kzCCywFkKMT7HBxljEx3y5TIpXCtX5BuYMOnHlfGy1
Pt82nc8j9ai2r8t4RRENlJnIgLrSJuzH6oJCMnhKyVDiMbsx7Yx18aNvLDdaKB4j7c3Svc/BtpiB
MBPbBqfa1lBh6972hzfgd5g9p1Bs12dTD4yPys9vs/Ih0jzM49MDcEQaSAOTZEywB8CEM8fUoMZ/
uDbudcP6UIWbTZbPAhi3h7dFDYJ8Yjqnj9LFiTTt2X6tjKm9PpGhZ2EexxgZF+23PcXf2onpNZcs
7QiHo7+WFpvk6Bn1gN8nV1eGywZjhZ7VjaPHY3YoinAblzyjCrpoVa/D1GEc99yUuirw8YMNUr0u
Y/yLkDegDnQzTHzK1y8iSmFGTyebogQcUOBjuZ68dV7zaKZsL+swYW8QuwiL30V0Cca5TA3ZYfTk
/0zH+FQ10Y91iCwjq1muR18d1a8ijyEeL5iL4dxHqelbPHKGePTe/LyFaWNkX4Iq2bYGSRwMKYUJ
g77ZRhr5I4J41UYm9g6sHerBaveiO8v5brPKfwwzXGooOVYIa23h3o6kbvO2N8QnbQsoDAkgbzX2
zRAtqJIKLdfADUWVSfEbhhH41PcuNyZ2hfBuHZjhzOZNAeRLC2N9i/sRBsmQb6ul++gTIm9ftIgC
Dc/rKMLnZtySXsKbyh7bFj9cHH0CXfA4G4VU7DJwgRY8wxnr+s3QxJDpgel6w0Ijs2VsQwYoNppT
3UTukxNE2b6Vzrti+vqCRaVQS3TVYpBaOEagz8iRNLbHOfC7ukAQKGo+0aXDSj7F6ZUeVHgaMY4u
WIqxgoNewj3VenUg2SCSmbxRXdPZjGtcVrLHwixvNdtqoGrC4NFfpM5TsQsN/H9tSvYGlmTMBrAu
UBuHLzGNyBecQiP2nbRJt4YGWckqa0xW0l9AnxnEdfPacW9D5Pvo/2f1rrH5sRfRpWLrc2JYBRZe
u/pE5p1Qr1h3bMNisRv8+HcK/LXDHgZwU5KSypl7K7ThdRdoeHnFbY0DtIlxP+lskzyTYCkE6335
MEdI0obuSBAzfe/BYMD6MZnw6KVm9fBeW+61sMkOq/4yK7C6weqypNlXOb0I6I+kY+ENqUjWRLdW
ofNFVlO1Y6tlG3QOBXRfvM1YyMRSYEs7b2KiFlLu8MXUo58SBMN6IRqcKRTkNrnGLrToBNJN633i
upH4OKqolXMZuaeJEAeX1SaoO27unxDEoEEgm2JLZoypSsew6D18rmvH37npY22GB0eY+zhmmkdj
8yz75c13TqjtBZDVHsys3CU1qldoYK5oU6J7vzlaDuxFJczatgykIdR2Vd4CaMzuW/NhbrRfJCWS
2clUGcI+O+Qe3QULcwqwCnDpIO7XalkFx9cR+3B32qq++RGrXUM9bCMenA44qRkjKqnuRTfo2Rb0
L4uPEQJNd8cgQteTsIpTSKdTjN3UZp2yAqJOlNoNMpbMZZjGzGJ3/hV5uhLOZiHtSUU2BGL2pre1
376VodA6UPxaGg85NxXqbvQF8jsA1mkXWdpbha6bi58mrj+MnyrRCoKNL/KNPQSMeNuyBc+l+NG3
R3dWunVu9NTFAJqJlOfDouL4yeqo0eQvtZaT2c9cZIkidzwgnC9YlTXbxScTOmA/W0e/4H5mMQuo
nIF5pFn0WDmopYmCAVN2xWdHPUI0wLiahGlOPeoMuea7RriByNiDGN47tbCDKDpTMXY31jSgCTC+
ZQOkn0Z+hTlTB5YudMppODMF0ZUUPWBVpJTCPP5CZoZERWZ+AKbP0UeI7E5xHVr0gNPyWmsf+ZQ0
GxH6j1W67qPVtUdn6YiuNF2P7AZMEpX5in1Ia/sTHvEYx1S62BWDReXFBTo+6ftIWep1ZgEZtCJE
xGZ1HX6+tEAPQOKrJGWe5mexUICfvHtXLaprPFdNxXUNgxLxno8GtRe1GKeG97LGIOsinnZsrgZg
59Ds+VgGe07P2puIgOrzKIehe/VbKtLIB3mUD72XukiuU9ndUuXLLA7SnR7o0mBnto0Wwgw/YnfG
yQ1x2i77XGNfKLGg7EDxeCYtDUkMXls0+VkP6gBYwhfMD2a38ofqsnesNdm0YYBtYImckiH5Sozs
Foct6yVuUGhPbca026Dya8ztFYP2fTXM7H8emXZK1y6YMuReVIi6qOV/ybJj1CCLyn5EtIFx4uQa
76FkCWgRxos7+5YVbKTW7DznfvZUptxrmeQ3t7PQWGs3pqlyd2Ojj97LkPgvU2myRiq27Wzf1t1x
0UhchTM8YM97agjBSSiSfpvaV0qftwSLM8Ayyy8ClC2oPEKcInwREZesrh3PeJiH8ooNFvtJYRF/
dkyqKv0iSiQNYd+zrSxGXof4QG0BflZdqHwQBDSXFmQDTXk9iHASF+XvIWGRWCoHA3dxRdtNy36v
Y99V4J4kBNWxvoOaokWsvJEDUUw5dM8o9N+7pdpfsoWgJfmh4gXKHC80XVPuBmMGcdFtoe4NWOX7
RAMbY0/yo+pvMDXzzfqYUczPBgqlPsS6fWvH18jwjujdX0aUZrbNUN7oGupBSw8qMRFt6fCA2dfd
J6BMg5Ygi3X6pVIkUOxqQXseF1a7dRyrfbixrKM+c1oIbOBTXlwlKPDReJr1CSXhlBBpFsNvQs2b
5TjDvpPmHpr3V2/KEMzfvAMKQp47xrAuI2zHyJYQdZ++jTHQOQy36U8l93WdnbWaB2Ehldkg/3lE
3/vdTOzXXvd+xr7/4ObVNXeYX5XRjRD/818lZpkHUFTZ/jHTWWIa+ZIsDrQdlPcOoPJU8qerLCWp
BBj2cbOMWwHidVLVU4G6H7znjeP78DlVUKlqAEZHul7ZuG1aBvIpKumsor1TxD5hHgGhAYoX1uEP
KOGXwazlFqN5eyOc8NVhgwx8V5vIv9gkFyRLqgKDA4ram6pB7qROjMtQw+XXsbYJGkPz6W6bj2Xu
f8nQnYNshMyW2dkerY2q6Q+hZNYMUbifAFhvpqG8sFlfIo9IrFvyOxEBw8O3islOyzpIymnmzsw/
9ZaHpMa560q0RVI30B0Qt7QvnpmM1clWOom9S8+SgLlCwaHCHVMvCwT3psWttqlHwdV3cwlHIG1P
4xWvswoRhsIzkG5xHpykrk5//1UTeJ70csJ/eRTIJ9dRlWxZGnhxpHFaoORUJQizWo18pckGBVOd
RCgIVo6t+uz64hDSzKLRnewEKhUIkiVgfyIHRZJBnhBVlmh9gbKK6D1Q+Ffyb6ti0/qXbghI0x7a
50rEaf3rz1u8Vdlu1XNaX0WMiQ/iYkwGHCKG20z/fJj1LX+/+e+DSaUnt6o2ra+tP67/+/u1PxpR
f7/493v+62v/dtSkwItZUqn56/KK9SKlnSK9+vf3rKfXgend9j0w7fUX618wBk5xOldUDWnvnteD
Zz1e6f98U/xflZ9Md2aFoL+hV0FsOhqgBr2gjWm0Jt7HSEfwQOQIajfD8/a0/hy5ztNQY4az6mr5
YUeLN58OjRKu1OPb0NPx5F7CbceAZIMP3bTJ49w5Da5VlZQMeufEeaMtp15c/2oa3OXNKEXuJEIk
nioYihphBrmom9xTlKfeaf0fy6l7Smp9I2AJHhHsufawzfbVHImT1tbiFFOQOYWzfBJAE/caCIBd
1zafGaFvHZJw3EXSx8BzIPtyi51DHxK9F0yKUZlB1cPmAhFDhqs5YgXvlMfKl8cwNpeDU2aA8yyE
EVzfes01x/81IHgym4AQZvpPqdeB0cZYVcCEsp3C2Vlpci8rUvk73150qMHoxDa4/c1hqGIQrd77
ZmD18YPdQY+MS5y8uZEn5qrJpE8IIDqyTmm/pJl8gpoKTLIrHzTEOzZl6z+EerVzk1d0sk5j3iPk
hJ8iCxpeu52xhEcT8RHoh/cZJnkJfM0t/a7PLsyutYkAr+HBooQ3RUqTU+7MIkzB7YU4PIweJz15
MgekbDUEOHBJOS6DeB68LDuPeYK8RuOp5p4H/sX69OA70AhCVkuOxS+/G2TQNf0nLHA5SfRcYWET
IcJIS/qrnQ4PXW0QBRfTJYpn0hWHhbexx209WN4dbYL7sh+3wMZJSs0RdZDhF+LI8lvXdTA9aYqT
3bm7JuaUHQYE8MRjFRr53WSP5qZHGLHNzQo9EdRBGEAuNTP3WLQgfnoY/cci9Q+9g7YpPnEZtR23
3Io2/jYVjkPQklln3W69YMYbJ0ApAdxfRw9u9J7tPkOPo5h/QCJng5ZmTZ8gChIPEZXFh2s6ggkK
pmJ+kIVmHN107rZjY+wblMOhL7p8X/TeKPa11ckzssrVppLmfCdxpO3qETiSSCGyy5uBLjUVGOQX
/GeBPCnWlZhVjNKgbjtegF95oBI9PTDK5libMPoKhySzDvtfnAH5ihHSYTfrM5Jk25LGHCrNeK9T
0gCUPx8sPT5lvu5to7jtOQ2YPkl2t0QJFvM+1jbIIFzQxizDmgg/q35Sj9M3IC13Uu/tO79xt6YE
ZTp09Sep4TGqxc1ia6R97b2UiKIqBm5NGkMNMW35qibBRsKJ93FknGPwVBgBo/pEmywwWvqTTYOK
oi6PtrNs3RFKnd316FrYxs3D4JhOnvWoj+G+7LSecW8UQW+Ob04fXykjvDpg0weTxcKJm2vl+Pdo
mL6EISWR1guJV5E/1gD6w+j9IHGlpOKg465V3w2QPxvfHa51N1HLMmAgW7XcVIn07kof5+4RJabR
jwNkVQYYKc6Di9oD1kQ4f/YtAINouiNT+aA09AEQ7l4ayD3kDoMBv8kHK1YQjYg+iTEiUhcBU+7C
i5ZXrDMJvsqT9tQV2U9jwA2r6yKGLc7WDpJMSJ8EaGizmTnjAtQXagxx+bFt3O/z5OaPwkYqnJ2/
dJbuDoDU7wJSqlQ57yLmS1ZSRShQTw79BGE9lI63S+hcW1PRawdzDw/8pa8L1NyQC5kHVXv0jcdR
yvs5xc56YeE2kwzxDH9houZhYKdw5YEPLWEtgmFckt1QY3MuLfT4OIHY7g5hpuuXEhDwvcBAI0Vr
+q4vsuvYZzVrpzHsKiduz0+mxJpTS8jOUhyhUcq+6j1k0SHKkfKYnTdAY69TiUwL2UvVSVr09aYX
49sM/oxIbutLevmJbeO96sE0636Gyz3iWC9NZR1Y6l4SVJjkQu2vCr+7NPc2ri2+95J6b2Mfe8c8
+bI6gQnZAD/0AygJCECA4Y7M5lmRT2paQeF87JNqj10eHQ5yxIJeX5yIjajliwWcexHuFX58t8Fx
AKnW6Snv4k+YkrskrB6gnlG1mkHsBUiSFZvGyLeZ0nr28sPYEKtYw2caT9QmmkqgMeJfhsb+sFQt
Q6PCSGmdTom2xWKKLtnD0gn0lOqX3jFuiII90tty4HTchbL48OkQ2mpIw3raIyqhxZe+wvGzgx4b
hezSxaXHXLHr3o0w3wGlvCY1eGrLvI+b7GVGsCPwK0QYJDQf8RELwmB81I6Q7N/GSDy5TrMH7Awf
BAR97dhNYBmE5VgBQnNtzlka0QcYjpbsT+qeF211TBbxw5jqq5FHF5GMaJxQP7DxOAD6DDPF6rdJ
XqBWlV/aiFgNN9sx3URp1gSLUaYE5JSprHTZdrn7DQsaGeBYdc2XKUBuaAeo8A09axBB0VMJcl89
GnWoxB2PDSubR2VMtPep98PK9A0Ze41CgHwPPedzatyXbmv5+LFMk/ua8ziGqX6fmUPjsuw849UO
4w+7c46+F23D3KbjBQcS0be7aHFOtYb4qQGaMMN/1rHGe2rwAb6Ee48S+DDBUp5u0yxxDKd0quD5
WRxtrSn6ST3lG4JzUU7OqAOWoeJphVYU5CBM4gUqW0GHgmWpP6DIQ6p6XjQcqkZu/JyzsiXuU+cV
P8slQsketNd0zLv2zk6bGx47UH5i7WfHStanVJYsr8CzCTJ9QOf+3tTsQ3vfT+IyaqgBtymePkaT
fZvs+Tc1se+EKltgPp9tcvZAbm0UhFXJD98hqpXtrOI8Ibc65Up2pzsvSxPuHQOJWdioTyj23Vzl
NTr043FowQKXWYoNgeFerRmHZtSsM4qixSV04fwgpnF2KK+h+nbSmMyjde5Tz92VUFcn9iSMgBeM
1MNbMzW/6wmMbN/5EFwiZ6sbu6bQ0Dec9SP6/qwGZa+6TPW296YPgKYfDsAdStUMQj2jxYqGsFtf
IHTsDKrcAHpxkQdd2I1fSLQUhxJd5c5GZiIsa9IoO3ofNcYaxF4aq4QHkz/uRrzrtoVno8o3IGAD
KrALeBx3mpu+mjP5UVOIAxJQpBdxWW+1iZSqaPM3azQhEUIZQKL6GxXuJ0dDtyzN2eidiRqtQH7I
mseTkRrfZoIkVXnJEIwyKCiTDiq/FDTHjqmmn9Mpsw6sfp+GEb4hDgvnp5bvQ2lGe+pLU9BOw62i
gRpPPNLkiv4Nkn3lCFWUPb2e5cUaYdJr7NiWddCq6rsUjJExLb4PPoXTDOXHPWIFWGxTbmNzvRez
yZgfh/cZs71Bz2lqAbDbLAAf8HHSXiOU1LdF3rxqcr53kvgVY46tK4CqQSpuoQUN51TYh9ER4KzE
YxZSN3H1CJ5klezolqGgtsgvPC7zAIL5aAY4x780tn+FvfcKTwNq3Ie1EF8T6zk41QRzQS4MF+gp
nZrDiFyXJep3OTyCb7Y946NZ6LzyB2kDiHI0M0fYRS3uFrZ8hk+BlV897mH7BPR4qYo1JcUuG5g2
ICUd5Vn1MY+9W/z1O6jFG4vwvs0po6f0nbwC0WnWb77C4fDqaAmuBE1tHGT8s5VQv//6qIhrViPA
IuotPr2rqVi/rrL9ozrEAGUnQ4lxdofdzOGI5NWPwixBFr4uymsEPkkzB4J/1ZtDvmOIPRex6oyV
kLNCxvBtyZBWzV4gIrX4LdbUzrCb2xtsSHXsbFEt2JvAD9f/q9/xp/bbwGfkmCAB19cJUo1m2LUp
BQv9Yzy2lRaYZrz+Cz4WqjwcKeOAJzCfiwLIuNSvNSg07l79X01Hn+9CtwI2Wwdjem91Z2E9Kq8v
g4qd7PUvdWJlPwNP4wgA057qVFCbk/ueTxjpGWrWRhY+JZySiXOoLRDRvKS+r47rUwyVWZ2r3TX5
binCm5n4R/XldYvtkboAGtcmSE96yROm4epw6rzU12rqcgDOr9fOMRr7EJFtqU/Hnv7Y0sk2Ciom
vLUdw426Pery1C38x6XiG7IVKCopTlmzkEyYRHA01qoJfQ2lfZsy2nitowM2u0pDAgIafyr6/brz
oZO2QDI+6by1Q0RPvT2J9IOOqaayXs38MPDQDjKoY1GhaKAiqJdw/tlUHQ6hvAXJze0Ch2zWW3Za
APUcSteoXaN841B0R8LwY6zKqzqkeo+P1cDyqN6hzqmsfscP/zipiBfVGURoHKqv4ivuR5myUuNF
0xnr16nDgRc/chgToCIpCqZCKCShJzaAHy+rS9H+0CuaWF5ZXidBYbGNlhPU13YLRDUoUcTZSkGn
IzITuB7ui8msSkcNohGG7Yc40jW2+/m6NvDrPv1iu33RJoZrYTf7JS5eolT4Z73QjwMdc4FGHLIU
OmOJWrSO2BFLOLyuMJwOwBG+ar87TsDTCSX0ZF9myKmMdnPEJBJ4SHqB7ofL4MhmI57IFj4KORU0
3N3HFQYB/RTVouKBTZJimWqKWM2LVXXIsxZut21xXyCR78q7EpNpUcR3MDWfkZJ/CRfk1AWCOg0x
DuWG/NRV8kn9KfxG7GoFE1NQsA7QEFrgy15i5dXRwWITAW8ef+mhrPaJ+6n5fbNpERTtw1bSqaFE
rSdUvhciNmRixc5s3VdzSZFEdL2N07QbpPSgerBD1LfZ7p+ziHhosSmyO4JuExw1KuySNA6vrAlx
wlltWG2KrCAE4GLj1MSeXqS/rOVuz6KavsosaNu2KC6a6lcaqgNDwS7ftDinYYp4xHEjOfotwpzU
WBneFIXnYr72Q5ZjElPdg8+ETDnZ9kbvQVB0ZfZptfhWIXF99sXI+Ze/K6+iWWvm7+AndjoqSzRd
DAq4uAfqBQ0kAWZ3o4e7pkeUrjbKywhqexvWSE6YmN8ZlFJRQkHtbNCfa4SitzTTbmGFwwpKhl6g
mhRVFCbHxiTXWZuTxM5HtBxogMQUugW4PtR0TBC9PZ3YnG0Y1lQwKx4/SsB7McmzXmN9Chr23PoU
I+YxQWhXNTNtUV3WEn5+V1Sc5oq8qoCKBXo9gv+T+wSFl0APqWWj/ZhvRgPcW149RyFB6jrQPRc9
2KF0dq3h2ztrCod9QSYzuxJhiI6mHwTjjgiLvvOghnytwWdcsHDY283FgSyDQBRPFVHAzZgRN2r4
B5f2PN67REu0VexH5Pj8Sntbwukz8RBJStAeXL+6mZTLBLzy3STKGKZ1VN7pxNd2iU42eyo5mVk9
/CIVVHmlC46RyQrMTcHByvI+XZJx20XeuUgYF6PuvOWT124g1IvdkNt76RO3LMljiJYRrh980kWL
ydaJqECEvSDu5Acja3QK82fSjBXJACW8eSlKSs1oQmFJOYcn0xJQOdEAx4Rlm3y3wwrGBNUNZ2qX
PToo5WFUOuf40s/pLA5gGs49vLBwEj90g+ZEPOYX8kB7M09Ltoe7fDXj6pN+N/RYQIG7GIuYIWyu
Q4fXmJN+efm9jzw7KIPWQp6XqrOaC+HA2NaK6RWsC8w2hzXAQP1VSJIIQ0d3wbiDOIzcVAx6qyjt
wFGQvj/tVNVQXFFSRcX5EORtuiW5OSPuosT7LtqaOxR1AUqkRIMdQ4myTezHeoCTomJSjbS6JIEe
QlGDh70N7aK1adDm9OUIP27oZtL8VcgF9ZNuVVeoyN+Q1DzQ7KFxwwQeavHQD+abnZLAlahS0nLM
ZHWRTrNjO9jrqUPPZxyyfYj60IJCT9BX+yy8TvpAARch1WUBF1eaRGXqS5BKorZqfM/r6oZMx3MW
gwNSKC+2DqJHmmVLDxY+YQIXDsMs9/I9pIXfqn+2AnMWyTrMl55tE9wEteL7aA7p05KjWXEGgv1C
7kEVSeW5U0T9zZTeGXLNTRjF1cRngHZ+/K6NaM92NLXhwyFzMEJ1FdMu7gd9a4ds+MhnD5euJwPV
p+8wad9xIiLDlCB5kthuEb8CIwMI5cVYqBGVXGE71RM5iZlt0hhqtBMBrETf/BcAMSTsUqMMIkpk
WoR0GBG4t3VaWMtDDkewQX6g0Lx9bYuLlclvC61vSocMEEdyEYl6SFZYKt4KfgJN1e3Q5nyuO785
0WTbJtUwwawB6VGldn7nO9ajWdmY0IrPeug+9JQesrkQA5R6v0kkj8C3yC8wz3PdP23GpohPMYw9
QHVyxHSZ+Bfn5SiQnsJpqTYTlllTYA3e3qUnVdCca6PuLZv8A9YxrOouPW23/ypT7+UPeGrsfpb1
lzY+JdUdplXnLFe4WNXyyxMHF0zjpCtYZ6eQnhnOAn1iUDeBmEY1owU0EpU31bFzVJN9onmzm+fk
SzUFHa9+68T4nBkYCqt8Q86MXgrBySapnSfGzbey1QJdQyx47Z3hGRHUlf+jHZcf48QCVKX0Phs/
ZhE2cCSQefr/mDSb/+oDqyDfhoM+rgBa7XomuPN/RQW3gokGBrY/hjUYinlYm6J0fj0Pdyp20GcI
jDzgjjKihbYs3Al8VJjq6cBNKjW67goepfcsfBMbu8IqNQmjoWqrq6aQjG5EWBT67t36kx1Oarjn
N+4JJl+RcxBx7+CaR4aj16c0H8jfJO1IXzXwmqE5kYB+W5RW8f9Gctv/CSf/c9kwgg2u/d/NtIFx
VUWdIqZJmnbMWTimxbj3XcCjGltzgOkGYmrVPCFZY8DebzwDzU9DYS6qlAlBJgcqgHClAn+H7gpL
MEiAHZ2lL4KQn02nArDF//AaRG+ktx9s7t66i1Jg26D4dJY525qIi2fZhkwEIMihlnypsClW4zRT
UOTJ5Hn8wdorgENZUgoKm/lKlPWOjaAH5KG6FY4gJYrlnac3iBjG5/o3PvGPrZZb/89NM//V3PTP
aOFChQnbxKe5q0bTP8HfsRXPXKmZKIiipxssdfiy0KNEQoO1TPVyp/a5F7TFVjDlCo+g63JXWZTj
1NZCwnJxK99hDdJeJa7BUQPZRYFjVljTsrB4uA4af0aSn7O+4845DKFYj58ok77/QbNZ5qsU9HEX
UiQFbojG5Lhk7VMvJzbVGAeFfRRTlFYz8H+PGfc/xwwcc1C76vIhGPw7BQEidCb8JOrQOerEHmKT
FiorNVSGqOVG9LdkAnKbtUIXKTVBDwMsBdLTENwPkkKBwBWaPJzDR7teLmbj7lj84J2x1BXyrquB
WK4Bw9TMTxNIg0ptKpFV3GaPO1P6/kuZF3yhQbkFDATrj3YOi5EekY8xpgpc7TQGMkdakdd6FBRj
txtdrE8jDyRVOoHwyFEK08sjhg0rDikdrQbb6frO8dBmddTeZsWGf4AleVcpIJYXyRovNNpAJuWj
hBT84LegP7ObHoI9iubXDGjC4nYQzdTuSruqJiBHAmMNlAVGWOC4KYBZyL/a2h+S0X+1dhe6+58L
GGKmkFag9/um4+pQ//95SNqDhg7hPOLxWkH4kgSrh95DzVSgRVKUsH8Xx0Td1WUrbYaT4zRi28r4
iz25HgA2iz56nRWmrlY4q7Ipz+hY3nt25OAHx4e0pPzeCpL/kv7Vn0Wpw3rEGYJOwijWDPFTH5df
bhLdwJ7txy55ESjOIYkJ2kN7ps7ChtoKeiigyrLW0ZGHcdHlGG5Lga45lF2eh/PeKBynFVIb0mSc
7OI53xWu9hr2iBgVNcQ83512/dKftabX0YYRW68tbVR7RvuMOCHq42ZxbGmTxBz6IovpFPqy5ZXS
uAtHgWJ389hRqzuaU54ReHV4M2PQCpoc7Oy2xo7NzvVix9IGeaO6KQy+2zgUO1nwFDJshbOZPQh0
2/ylVvw2J0ZSQZrT5l+5H+17j7XJRvPtD5Jq/b0gkDNb7UmX0RcmioGWIgMlul9rQIkOwNXR6GC2
5RAFK89CAbdaRJSXsL2ovDiqkx9u2t75VfjKSnlTqSlZNPR5VRuCTv1j9O0foV4jwTYA6ZWYYi5+
e6AMeWkWIi5fI0ZYKhlES/WugEFE/BtLaVaDYfyy5PTUYNkt9BgfwxQMfWIShS/+L9wJ3qI2P65I
1T7+qdjRmlDHiskhfAsZUygRdlFMpJvaTmaMlCWmY6cP1U6DvLlNmhI1Kfcl05SyJyAoFXF2ObJt
a24JqPzi5XgSRjZKzX/wbYPKO0rJpNOLgTyyxagQDKlHEcGNKXUoAJ0V03bKdKqHCLgjB1Yse3pP
YO8tNHAM8PxNh3iTSoWJZHcdwMh9N5hPuIX+CNUq5C4EKXrfvCWN+LFO8Lit461dTk9xKkEAYOpB
v0Nc63RCHlyJ5nYUHiI6eonXfvei8WqbGosNeU9gj+kBMVkE0VtCuYLwz8Cmb2e4+repqb7VSXVF
vmHc9rSSIdNDbmLz18N83CZW+KJRPMejDpU7E/bumnb3GEMG0qAUsBDeGwr+WGl8MJ3ukEi6DNFP
Kv2atg7bOD7j7sruQc8oN71z7YDwT3szObfcZGiRgCTK8sdYYEbkQWTDX8s60xl/RfPHOA/A02z8
wscxS66IR97NszceK+FT6IF/G4yLDPc6MtR4C2ffqlKyn+i+jT51fLXJLeH1Ovm2DnUagN6IoN3y
YWezeM4WasmZRG0JLtgCiaV3Xz3ULujBFDrEACpOCXhPPS62rVv3lLcQVk36xNqXcSc2ozDljgwd
c0OIFcOQH5xes2n/D8W28idVJe3JVC0ad70C9gDSLNHGs5ErBxiE8bw1J0HKk9hNdhyeQJWdzKxu
9plWnjB+gDM+6WYwaQhUUTU/xBKvTbMs74p+FqfFX+5j3NZhfourNhjIdFg1MqpLdlisRQfQ9aOe
m4bNu4n2o919TYJXbY0aQyUM8wQkzTy5bvfX/2gbojCGG5vQnxbj/9g7j+XIkXRLv8rY3aMNWizu
JgRCkkmtNrBkkoRWDo2nn8+9qm/dGbOZeYHZsJmZXczICMDxi3O+45oh8rVjo1vmLnGtJzeA6RX0
L1NLbGO1IkWZYKuWVPB827MMGogLqRPYYT0644vpiQuSh/nYRqt2Sb3MO4v1R/2ik7+jvsNRxxJU
QC7LqyXb8xyHumT5Nyvi9aNte8ElGtbs4FfWa9oGgBFjgH3WWu4CCaK1WakASqtvBvqfYz2tt7Hn
ZcciA6WRFoC7UqJliZsDwlsDGtgyRnQuyWjeIaJzDupVqldheQSKVlb3U0doWCJilhA/pKxU/MXY
RrSh23qynEPpk29LjOFJEutccC1XMquDrZPy1+l1Cl9G749NwZzeYHm4twx0vB0KwYtfvrRw3Szi
g0+5J9xLI4uQyKjR083dfMBsdm9DGz9Ojn/wDEYqOXUni5b5hZiycE2XHaT8L2vC2g1SXlzstheX
OTH+tIjTw3KuhwuQ9gFCXxmHtbvs83k0TkBGWeYwJbxMpu1ts5i1IWfxYxT7L3k6wuiPdOQs8JxG
0sWGih7SsrLLtNw7/XJbddwu4NPuTI3WgokJ+kGty47zY1ytBgzBM4Hxf4Y1rhgMRcYBkdN46Izi
HA9Lf9BLly65bdfuDA2gY5JhbcaVJcqWMIU7FRuIwD47ZZAmuGWLlBmhkcM047mCyQTuWMlHYmbw
VOXPiJHyQg8gP8P0gMgWaXKbohDfmdKjQjOWAsJjGdfBbJYK4LzDiVLXUMigXm/BhTBW95KjsnDV
cGQ3Ih9/Yhe9DoK1qzq1Kln2Ia/+KhL32S7XZ1VdlONSy9z7w2Syzov77m2E3RZi0pdKbqJFFo6p
FaqfLv0MTs2gPbMJw4GMIaXRxTynGNxXNrTE3cE5XeL4ouTZlVm4W49CmnWd4GbEtDa52i36qFC9
SiWYliOiNSrv5mSHqPFsJMatYbeITKjX1yFg/dU9qTpJLDw+JvCBBEIm1LMBcFvC06TY2WDgvXWq
9V4+PpWGHPMLqn7B2c+/ImNK8bBGTH/LLv+YpDRYR3ZOmS6e1rb8kHpYqT53LRToGJtYJc67DktA
igkyqtdaTc2neNnx1KeUJuiZ2gRpTk3WU0R12WNCtHL2cA0pdm1xzpgrboaBv6dH+py3iM60oaW1
4neUSWaNG33zobT9Y0Ln7qWhVzAjKPPpYAzT09qn4wleN4GOVnIjiqkO9S5Uni0lEJ4FNgKh04uS
s4OMrMVZhpDyx2piNCUdc87Sor9t59XfpG55NnqcrxmpKdzz5nHW2luhB0+xs7KrNO/obvGGuNOT
g3K3LNKftS24V1lBDdpTPjNxcF28A2L5GAnv2vR6u4dbc9d69rFaXIwmDuGxPEM9qTYeOu8Xaolf
U9lZ4dih4uo9cSrUNE36AQPtJCJxB/eVSjResEQQWznU5y5odmthPRZyoNlId42WMY/R2+AyJQNF
i3V1THRTdPpjh/OF/00nZpWLB1OQReg209s8bEnSYWp8tsBIs5DBRRVH32NCoJW6ItbEYhZJGUl+
ZXNLET1t1LBljuhPvLF49YL+ALjzDWvaKWa/gq84n3Z6Bt4340V3sDCQq9gz1RMhgOPWxTBgwanA
olt+dJoWdoX2qv6C2IkQ9HA+WNVMBoLTPUnTjs35wGnbvsraU80PIptKpHVgtFCfk3b5mLO6xiRD
7VsytIGVxDwWOG0qtGbrTx6wGuu21fqb1EMFHQmUziRnPelxiqiW/a0b8NYFeoNxJrt1TNdHIM9c
cnCeJqcASzy/6gZ6aNPjBukJENnETmqiQ+D/aDB93uqL98VwCz3/JE1gUJT4hNxvfySQWWHEe2lF
TaUVKdIB+2k2ezrVImr8iECiecb4S4tvajznTKufdSv6acBQo5vMDzX2nd3s1dTk03o3VbzWaIHW
4SdQmOyx/lWwb+X0weoyF/tUiz+NivdQVqk8sPfu4n2sU/txrJfgXS/LH8PELCDv295I7l2/PI59
8y2xgKTV0P0y+cXXq5/yRXyNTE4t+Rpn6t/GG7JdFqw9LzFAOVTRfZRrHZ1X0ZyIaEUuBgWORgN2
IrdOENnOTtOmXTJamBuH1j44CWpda85+1ETER+kQaxGRkQwCdzZLd/Xb0C030Wg8+rn/25+DW2ZQ
e1kvJeNAlJkfSa0V74B0+9XxRwW8lPCKnGCE9ZLLhv2vsyzmg57q7INMsd9+nHxXwBiZRoP6dCFY
RuCAw9kIl4ROHpE4x2GHb2JhG2pNFNXWoakHGhzpuetgb23H1gulaUX247IlcRbaa2oy/hK41S36
GUXKVf76zPqd5guGQenwUP1RA4p+EyfAx+qeW34MnpRxSjkwDHlRtYv2XJlIk7BTqwGcmlubsmr2
Okwp/YT7BqACutIYyy+FXynnzPYEMsziRs0ZRB6H2cBmnyd/LQCUP0fH57iJUH8Rd46UVnYdNvSV
tAsnYIyuQ91LZT8aGlBFNB3B7bD2h7IGIGagPTmlnYEYy/XZ4qQFOQJJxaPlebBdPgznkhFAb9im
s7U6rwgz16UfQ/iPSVe7HVf3oW9kWIp0lWn9KFPC/izylCUkE82cIA1FIDynX8NP5jbcRNXRnoEb
IWnV4emTZ7szez5F5YjV04UnEakS2GnJuO22RkWjX050e+ol2Bkn7hS173ZCJom8ubXZ/tXNFU9X
TqSspFlsYfDzRnHGdRQHORjsNlruDLKmjjaui2ENqpPVQKGrF4xEmDXOyiA6kYDjDLRGZJg8tlpF
nB9djWpyTZjkjeVdBy1nzy7BpGX9bsFpiuv1tpPBWcp1G3nsKx2iKUPrcwjmp4AQs11vY1BL58o+
ZfpEZeJ+1dggwr70rk2FgHbxGOQ3i05iZPRp1wmzB51c8Tg6KkzHMmjLjWm/FLEDh3YaMZbIiY8T
23j+Or+6Mps+k8pCfiNHKJHOPyTkof/0cm46kGhFcQfsdZPDS2Z6wG2jPMvKeZIQrMCJ9hTY7bta
uS0Lzzq/X97XwLhm+no/liv0a5+KA36/VClUO3JS3tXYCqcoz9Vk+PSi9dcsCVu199S384tdVHsv
d5+maLwRtXPwZf86MKpANYZnS3IdIojisPhZyMh1s9tiluXFq35S0+E1TFpMrEOdM/JJIQy57QbH
QfDXky9rxF03sD1mmxlKB6K6u3ILjGjbXfzKRLqUP4M955jMoN0OaOiiflPI8q7tOZ7VLVfKjYxa
ashF0TB+eiQ6MwHX20OxvBQ2vXvPxWVld6mjf0EWRtSoJeHocnIGJbQDOTkmf2Xb6QGyD/lI9vP4
U8tqpMq8y3+tpA0o1EiiXOmJGlbtGmmENEgbqvoMkVqwq88YOguW+aIRp8FjN9F5TyyaeLLIGqkm
TpW9FnY59NeneS7JEWBmr+na92iPb300Ec7LvrLN42yXHFOX26NhgKGuBk2kzV7dF2qGoLFgYeXD
D2Q+eVh0ggOomRFtAv6Vmwu1wOqd35HfPyovUYC1eaMhanTWDICTHy8MEteXZNaQNEQJAUtU0uq1
2gwNNwXQXVaN/PicEVRbQLTQQTj/NcTsqQrUUHVer7G8IJuB3lnW0oMFT4Ee9KQJiIW+9PZy8BoF
h29HzZTGGooH1N4UQvPRkk88gPtUcn1xJ+sxq553Jega6ReEDSFnX7LSMig91bucJfbrRN3pzwx8
lMXLePZWYkNIUWEv2Wk8xfJNTLVjRMNlseMfuetLE/Qpa3vbjNlB/SxHbnXXhk1qJtonGv+fSsMS
PWve2eeT3ypjcSnPcU59xnaklKYHNQOaUZ2oeTNhbQhO2UnIrQv6MwKdqfbY4DZhhvewnfo1lCtM
pGbsvHw+llLcYW9+62hu1zZ4xvrA4oJZBop68yYvkjd1D7WEGofeLDCsePU+JoTN72VyOQNBaYkD
gM7l78d3ykjrSwO+dPN62lfBkAIXU3DAW0KZIe9Mfyw+GBzpK32wOikGFtoGFK2cQmnOYMAZ7ota
cawlUILGfVyS5+HbWWrw3TbPnsi7xZfzUdFSbwhBxUfKkretih/Lqz7ScrpLgwW7ZWyo/bftha2F
9lj5J4HrM9xteHKWXXVdJEyg9HKCJIhOwQ9Q2/QN8mJdUmr7Xk6nZNnCjizdLV0fKlehrOcIVME+
WmJ/lR5FJRtxrDIsJP64IWsPLDoLShx3lldvXVxB8NEixsYZV628sVj7nJ3Zvjdj9mW6tkwh4MLd
1NhHK65/lGAAiT0706rfTVbc7z6E0AwU5eUd+QYUKLH7gReGYKLyg5PuTQ+WULYzqfTW2lCVE4/q
WC6/5amXNWSwEepGcxRbm2kuvuQMchqoIZWDm+fHSwxLB5ID17WfYw3W8frIOr1h9DvgE10j5zQB
rt6qf0Iyzoy9yaZq68RFF/6oNhgEUdJq+tGT4lrk2Kx5RqL+JfethgmQN/qwzR3zg4AFluLcV+S+
uuhu1odZY3HWmrzdChhEG9KY+FXjTnMRA+NpsXGb00K0m9hoH4DVt3S8NH8DH0vQ4I8dnM2oYSTm
slDFCk6ou6ry8dEmP/IdlX9bYgk6Muno6ExWInImTe7Aju1ZA+s8v1ZMkFenKkI15tdpTA2YgeXX
UKQ3snJac0o0atuwyFJcxRXXDmuVF91gDBPhES2NadqY62tLPtveY9DhykLCMW0Dfsd6UWdGJ33p
WYagKcc/ucHHconEHDIW3/NyafRYpv9li6eymQeP1tlnlkskyFa4tHj1vC5bqg1iRUe63biE3pdt
GBOx3pEOh1L03zoLDw2MyZbcw0yUP0hHGe5G3mkwAuYpdGC2NNw6/bhDS0ZiFGgv1BjjHxeYorzc
1ZlIHgh/3ZCFah/i6rj+C4+VEiWYKjP1xEfK7/zxaywQQ3nN7CSBbVhFZ3aa26nV3J2cgStkgZ86
IX3UrUIVGNIUnyxMeWsHs1RJDanuH1JmMHAw5t2URWntxRpfZe1le+xDG7It54kUehKFUPF5zwQe
Nci4n9UwQc0xtG4BZDuajwqOIYoFtW3eofbEDzTmHKN+kNBDW+RzFvW9TI9cVh42LlFdYfe02jy6
8xxnVumThdf8LJBgSQjGeto6zmPCBnxTaetx7rkGqooHux6MRljnx0FiXkqvvtEGopRZU/72p2/l
Uo9IIe2MgPd8YFbj06Q6TXpNcOr6/sijgAjHQzCRyiOFAUDKB8bwzbYYuYlgEkN65RyyopbHNSF+
TnlOjIE9WkW87uOqe0wfR8rdeWpeeo5kOVkpa+YxRnNs6Yy8ANEf4uEf1UD3a/doWcPLOM321uTz
yfMiPSjGUsS6RGNrOw3Wbp5mooBaxLcTDYbn5t95U5+WQqcEdNeN7UmprxzUoy57h6T420w4ItjO
jdtp1TnrkGyZHuIMDZNO2u7tBiHXVLiXNNIXJHX2fSkVH8U03raCMOXFTG9tHw0WGZ4MxqR4qokp
3h3uSoaz+5FHS7y4ABNXpm8tU9KdTqCFklz0rk+N48RXlyJl2wacx9H67VHYos3B9VJ5VQWhizpJ
X8u3ssWN4QgoQMLj582Zs+MORdiVu3slHkoIpdktMe1pF3Eo2UXxNjuWUjF0xvg767vtkPKSPfFB
YHzBR0lxLJ/kciemyDupywKkdfihpFr9aLa+VwMUPuqWquRVwVVSEi60enyUz80WDTqD++ECoQob
uWzhM7ZDnsFt3sXFn3p4VUeoOs+q7CN1aQqsBi2l/VoE6SFKmQ+44yzTRMSNx+41pM3/0Ag5Mcrm
Pmm/R3/43bTs1f2Mz6wwKdmIJci3s4cB08qvHdxOtcZTqBCK8WYDzY/564fs7qo4OPopCTMIdayK
fGY9PrTr1RwTiQfomNegXw7tJrhoWnQojfxTQTlKjROulKNpPAQbIUUfceQ/BT0VWGRRgfkc53L6
5QEFUJqOaU3Ok5++oThkuDdv1JizYdWzxU94CEYvPSowlFJ6TSTMxTwHlHBALv9yFxGtH+ffSJ6o
jKIh2tht/q3AQo7LEyWorR1P4Nchs7+zrniWACP52CScHJNGLb78urtBRPml1nWo/Q5L17yuPnUQ
1J0GtovkNjDllJqhsUdt2bHZTeTNJ/r6CYvmSS2ADY+NHTlvG8Dzd7AAf0XI/faYMjhqYzTvffQo
26d5pryvATKxkmSYN3qSYEV1WEqJ32CXRDAGJhBo7VsNh01X2onnkfHUsGVDgpDV4XM3OpTwlSBm
kOYABREBpTr7OUxFQzgifiODguuJxei4dUZ3W3ZGLRfxD0OCela++1zc6HpYQJZ9c2VMeJVaJdwL
R1X7qd6t1m7TMoJUzU6zcFMHz4iH/0sgfESYTXjhBoluepiJMekz95WoZ2wncfSZSEltYoh90Jms
SKlDLOE/+PS053RsXnvDb3esdyDC97dozRDCS5SY7NJmiUTC72eTUURARPozloQJM8RaQzler7un
zkZzrdqbXpLG1Bp1GMwvxya6bHC+CmfGUShxErKzkdPRlCcgcGpja80etkRatoI/9qR9VkpBbKQh
2ej/Wgb9JqlXpAIW/ZnttEROUMB7lfdb3hBZKUnC+GpkFa0EcHlHpQWI/b39lQkailL+QxNZAfTD
L+3oirLaEyIIJcTo7hW/C8J4ybo0RDfv0wGasPtYt+5dpOFdbSXcy5EWVgvGaZOV1bYZMG6a7pOc
jq+191Vp4rckWsmekcXHM56WY1u0d5IpUqfOdWXowRCZmnG2ZUbYI9jSN1yE+DA5yTnuOFfuylV/
UuzDQr78QLvOugZpF4b6rpM0Okgi5SGykOl2F4aYv9WUhZBgZ5t0K42oeCYoa8V4miIDTK2dfAsJ
wCQ7JBsffCnmqWtguqaHCIZWyyqql0JXW3UloZSNp7pzV0nXkz2Ymj0xozhbVC+k0v6x5PxUvst+
s96UjX/2GtZ1q/unnFpsMkh09fJnkcwjz/4y0/lefjyg+fMwYb3Jcc8ywOU65NOQYaLsbFqP+pDP
1G4fsPDxQGeNJ//YpESbcWlsWllZybdZVcRynK7669njple0Ivn/XqDDoRanZFYdYA9eAedxflnk
QSGf4HiOyBynBpkzRBJNBpRNk75NJtuWtndK+mG6hg98ye9Ox8GrCZeCG04N78QqS21fju9hXf5y
Z/xqUuW5DiiuRes/qCfJiMoH3JFOKc9+X6X6com+uwALy7U821EMs40jarjJq+FdnjXq2e9E6y1x
rMkenai9hBLFNiDH2ZDV8BPBwdg4enoxGtiGadW89fXjYjlPiiAli17XWj+KKrjgwJP4QSLc1jh+
7W/1LnlvNOurubdhFNfOTjR8oLKqUA8bzccNuiwhkkg/kqWqnF6Ytx2wBHLNRgICpxM2qV9I9F+6
KYAY73GlTw9JySYZS8RTa5oWi8SMo4usQVnfapWtbWF0p53zXIt2+msaZxgMAxwHZ6MZW/8/seVb
cZH/H0Rjg/XC/5VofKqn3/+dZvz3f/A3zTjQ/2U4nmfYuGPJVfkf03fX/+d/aIH7L9c2UZWy2oCV
6zpItv4d1GL9y9HZhHo2SS4u/x2E4X8Htej/Qr4VOL6OUJa4Iv6rf6Oc/wbzQoH+PwrDDFgSCL/+
Ivievv7zPxw9sCwiH1xYvQGBLZZl/a/CsAVc+ghP1T+3Vv4KA4PwVyommaE7tFirsSq/+OaSXn2t
u3bp2rH0dqgrFvM3nS86rHYhMqDB3pGt47XxP5J2mU4AJ7o8fSYRazM0xc+yDOkRD/bX7H309O0X
WqctIWkwwvPUhO227ufGty6NLq7puOi3w/QcCT0/EawpkOkXTybKtnus9wQHz2ceWhVZX2kK0Zww
dLeKgjPUgEemvsjTe0D1OfadWPjXmHg/JsrzyWlyLJADyD0nsvswFlidaw+osOGlJwI7O2j77iva
VP1XbZbmpoDg3gA6unU8Y5e5kD+jxrbu28r99lwi27tk/E6dHrOZcK5p0M8n2++e2W/iay66YQMI
McGDh37VtpfjMPXv+ESoHwaxGycz2TpTdIgqY37ONQ49y2bcPJSfVuBeaoIjGHGjbIxgqRlDf/Kt
ot16JeymiFrtADmR/ekIN4xaiZLDO/ltU/DkkZuW5te0MlqxMzqAOUVRi3KDCuYiGm/d+ZNpbmCL
rxeRW7Svp6WPdzNH+GF2jvhISV9Ik32QN/gckuUTTalJzG6g7z1aTXZL1a09DsZhZsw3i+rDFt0z
HYuMSrcP0G5l+pnz1QLr33aF252jJsPkYpLRR83K8HPK3VOd3/WdMM+Da017Y30YMDHjitpncFWk
7jc7FCkhcWSFI3fdBvOELZdscYhi9o9lVRcrmvoLT/4riIDgimU/dF/yvooPxHHfFEwGkTUkn/bU
jjth6mebqHNkMs6t7dRlWDkSwV9/46tAehGD/8d0if0hG94rb0JutS5gECjHDeIdTqZpXKZWr04d
Wer7zBISzFrgZeBpFaZsOcaRIqR2SDO3zYluIPoy3HQ6WlRC25yQtV2eLumuN9IeV6N37xAlAtWk
pXeNHezf7vhR6SCyC7u/yRHeXaIIMGs99adSq0+OFweX1XRRyW98aojXevmF6Cy+d7OjNQY7IxH1
OecCO7SGvXMa/83RrPUiNQmjZkan0mzuEdpakhgzXjPjxxZzcZNoJOk4VULmuBZBl0M2AxBYXFxj
qhi86DPpO/qlxBV9wudYgQBKXwcXWIOds4FKkHxd9fqPNneCPqR8j5d+2nh+saLbshJW5lsz8Jxb
XD1XtsPZLk7biKtuebf8khKvh4+hORqreNvj1sZsCwcySwh08HVYkPZjVdgV6I2SwSjz+2MVuGxe
qMuchV2c7fdeaMAmCAjn2fZLx5a/b0N4Fp+E5tgHWHsxK/giPgRZ/tZTKUQkZsazM2yXj7RIgxDL
GXZp/0Hw2N4bhJPIOoOE2fQCMQdfcMRVQ+YKg4j0OGXxvElKawf4stjrNTWruf7Ykc44sLzE6bhn
28SSydG/fTc+uQjwYPA00S5a2uOclX943aBRcu/U1Izeq7YTexRVAA3q+rI6K+qmZd7VGI0Offo+
uxaTtE4jbk/q4Fd/P+t4pTm0N+7Ss+AqanBkvfS5dSTtPojapixAW7Bz3Dm/1R7iVg5jKyghTfHL
7qYRJb37Z0wSlABGFu8jt61CxJ/OZiEX/tT19brtC4BYwLfBzI37QJIQ7Sk+VD045RKsN9IY/5jZ
v9xAsGLODUxhdYxCOSIVEBBQGMi0h758a1aRhzyoSPPLAHPQm9FwrtfOZIJUYAHda8sXOmEAaLTv
VFlxWNoEny6u+HBnrh9bJkAgAGSvs3qv5TdOhuKQV2I9CWJecx19XVov1yC1EIWk1Z96Dq5M7/Lb
nDXdpjd6baePUcJM/5SCMDnW4xRvbFEHCFZMYq9MuMmD9o3QBMb1nOAAnHWxs6bv3JsCjGAB69/U
il945uI9S+9WERDa1RtEfSzLNcsSzqSq/LRd7VnTo4sxdeRlOCtuIPrrXhtfWT7uwZMDHsjg/AsD
TVRgXpKiix+Dcnxox8oJ19kSEIecfD8OrRViQ/A2bEceFxKdQh882s7rdPzvjLteFstnaIgOZNth
lN9NC7g5OEfLIepI4tFJsKabbfAHdsBdYw8Me22vd1EuenJDUFZFHZePwx57zbzlLjfKmoudaPc0
W2F80EVFsRecffZtyIlhC8yNwzoYQjBiAax3Nq6JA3KkI+JQuGrDSVvo0+iq1x2qWZgJCQvboCMZ
FjgqTZpDOe2S5zG6pbljtc9wa+KZ4M/wqJBb+BL0q43ts66z+vXjLkHYwpCmW2jiB93kCjfxfPQr
75tYDeTCY13cYl/n8I2IX3TFTTpAZnBj+2IJIbaoD65ux21C5Ej2C1TVwYWQszbBdDa1bgdiJL/A
so73ZnoEesdQTOuN/RwAn+PJjlNmqg52M7MEamoNUjILpWxyeSKv/datk/uUZOpdB7E719r24vXl
McC/u5lTnM0+tigEUTR7hZYy8De4crOmJxSeB3BKjPiMVIU90oTG1PRvhsY2jwJgTaMdCRbCyZnG
T5EHnZcnfHtwI1hBE3neRzGgSoRaTDKccXWitkKgnhEg2ow2H33YNtosBxKI20bnJNM49+4kRvkq
S0LlKQOCHD1Ie4jjQnv00yQ+6T3DCRI4ca0BbL8O3XJY2jhGv77oW3gZzE0mgxlqhvTUL4pseOxX
LoC4MY/x6hlEEhTwGeJ4cbDX4nCMEhR2wm4Qegj/y+wXDf82iZdJe1a/q76zu6U9e4hVEOJV+6Ib
H2c21WeINvjiaw8yInS/c2NCe3CSLN+WXGZnhOofGYIYkj/HmT7P2ggOsaPe60dHH5az+rIWpPOg
TP+dS7NG7Ix/tJW4GZBj0OQQ3vBpg9BmTAI4sHTW4RhhonBno9nZSYy7Kg3AKwx5BW2CtFcsM3RJ
aBZoO3OP50DuYEkh1nyrx9qyN/r+s6cGZ11JYK56kUAyBLcj22O0k/aZ/Uqyncdc31jdsyjdMIo7
ncRT8Rzlfc5qkVhW3/GRDwbdlYS4+KB+FTf+lcxxLcwsLsQlxbelvjOF9vd36pfqS2lTcjVgDAZj
Emf1pfuv7xbT0k5pLKX86YWs2/pcBw9WpGcofBEbjZwn+GYNNIh5tq0yN4Y3iXajp34NDbu5Uy93
8iz/kOTx0ZUoRUYyf3+xpj5jDvpfv3bjxNvHkfuqMIDEPVUou+KiOkbytic9YtwIehmerYJGVlTi
0ElKoj0Kfk9929m8vbkUxanrTTdejdFoT75R8qNQyCxb9S2R6qQ3SvSw+lgVHtB3hphRgPqqfsNA
8r66Os23Ob/HCvTYIOpW3/3zRREfFfuRPOCda6KZXNcJN743NtAHsfk68ov6pVjyb73pWjJI/v1b
eQPVAOQPdVZVwYqU7wViRN4W9V51poP4L41C86kS/XrGPUrk1Iqs2ie0jaeUmVzUl05+1/k/0FER
V0ykbOW6DTw0pkepqxZl+ggEimLnGLE0OP/zJRD5BA/Cw3YbrM+gwrVzw+CbVYG85lLuz1ZjTKIN
3Vl98UdP7HW3+y70dSIzb2pX4m29I3svQRiW/vcX/5/vsHCih1pNez9r/XsPxOasvsg1gLH3wQhR
OHL2DV3LqY5xChPgCpRzILRFkOZns+SCRCMeAiLQQ/WHo7zZrZadCZoUwCjx2iGkKJAb6nVJQS5P
D1ceEUL+beo7Y/Eb5qby12Mfv6T+FIfqQ1GfhfqgRjw7oVt5jx1zHiZyGUdO6wahlxruQX0y/9v1
201MxRrSLLb//AHsdowAwckcWhiU6kKGUsSVZbM5OwoKAl+9ITzH//v7FczNyDYrG/DLsZ7851+p
vrNZgJz/+T2O7QqqU3ICRbxrRoE4RLe+6sIfNwlapKPXG/cGHTGhjuXOMQW1txWQj7fa74Q1YkcZ
3X3fZyTk1c9aNaDa9iuDBeoKV8Vnjcmn4neM24ppeRM5JHIEBmzhqiLlOR5YO8F46+afL2icyVgw
0kvnAFu1iwGKdJDDLjnqHlM/M3UexsQHxRTcEBV/CxH6jjSWYauRONzawznODKTrpnuyO/uhZg7W
2iFPTKAw9mqyKKJ4l1wUlF0384iPvPrDHvQFlcHIIDmn85vS11J/yZJ8QQrRvMVj9WZ6kbvNLG4B
o8xuRVIVRyQG97pgq9Bm4TSX1zRmpVHqJkuKkSVFR+cpqN5Z4nfhIHXoOra5EJjEkUBASh9vfMoa
s7nEor/pLVLh4yJ5bkmG38lClXgPfAJ56p3Io0dyovenwfcI87CQVi3zXVBibwaNtGUQcfE/QUsC
+QFftQz+9OCg3ZkWfzx3tn1TiD8zdJD1AaptCnqOWWZb5phQ508aEpBxmnarEei9MeEzoPahW/cZ
7LNZaTdu5MXMHNj++uIxix2AvHeLn39FS7qCXUo4QAtMOwPFCnFjgLOG/Oo7s78F5H50subBx9wl
Wz0zqkDmkB4LYP8u90rqhNliEVkW+2gqb4a6Haj6xht9fok81sd97N4sFBm9ENwSBq6XTuwSamb8
+Q1x3DzrLMmrzair/Dw9rX1d7uZtb+e/O2d8Qp74MfImrAlTyGECIEVq7aMo8rNf6g9tAWDRWqx9
I9Y/5DaRVJuRc5pN3b0deUx63YR/V2AyM05fhpl16mg+AytFvh5gdSqdbyEsgT6oPQ1mgiqvG+7K
ZtwndUg6ygVQIiQ1NMhpXwHnAS4vJ6pgdq6kMOw7B+rlkNigiVJvj2WdN1LvHspGczfL0cxWhr99
+rma+UMWLNZ2zt2bYrEHJGPsFCOlajr35XLJ7QGjINqd0Z7/VINxm5QYN4Un7ejvJJtjJuI+AlTo
nHQrr1Gz+HeFJILpxe2Us9+gJj0Id3ir6/KBV4kvO1iQZWT+oUpovNichoCY1t0CCJtJyYCqhs7d
w+qi8THgFJsLVntzvtePBmps2AauF6aT2Fj2uGwhGnpbqwzugIe8Aew9ew6xSFHXvYmYjLypy089
28dt6fuAY0SMvH3Ox4uZkrtVrdq7qHI8A6iPj9ppoOlB6uyFke/S3Lbjb90cOPy0Ye+YzJz7lePA
lSoYr+jvBuANW+Lsk1yQtRJTK2tFenEr4wkJJO65FpZ0kjGBx0bHRmvEvyM8lq+M5UQ5Tpeh6xaU
jTEbNClmtPt5KyZ2Sf4I9y6rforWSbej27z5ILq2DTjT2jC++yXoQK+Ntw0lFnmwEWspCUuBau1t
47HdTXaCECF9WIgFuJDACFx1PIB2YkYEQRuYG6nGnqedMyQXV9ie10QHjhVPenbXDPmyDYR16Bzv
IUgEC8HRHHcEx23sYkaEvLg/VBbx3hpwjnGPemZskP3wsnTpPX3xejXs9EqML5W1O/xYAwGfQctA
Qli/Zyb3h1Xo71Wa1ft1tS+DZxpssMmA97H+DtaXXQhvv8LT3OMPRFwByBh0TorzymlK0tdLbuQV
A5idob3M+NkNIKMNaurnNF3uuoppbJlb40En4P1MAfvCUwPmR8QgcME0CYsE1Nx0rQf9IcjWT1e3
qhskROV29WBq9wX0lwDSXaG1KTZrh23teBzzMT6VCWOBHqRFFPk/OGxm5J8GAVxaOuwyLy22pWPs
E6d565hYXznW0NbyaTqx+GHssYRgMnaWnTdHPYoewYkOZ9inP0kxbXsL0XVZiu9Esp7a6cdHqLbT
qisUip48ieI+TUa0PyMIRqfUr70YfsHO+OIRc+04yMKS8h7a/htIm28e6axO5wVnqUM8QKmfiEPJ
HZxXE6jOq4tedM6oyQYIcGbnd0yvwkzi+QseadxI0PS1fGbghek8r/8ndeey3LaSdel36TkqgASQ
AAY9IcGrRN0sWbYmCMmScb8lEten/z/w1F/lOoPu6Oie9Ik4DEm2RRIEErn3XutbQLOCATc6Vqza
Dx6sAe2Ua7DKsKtNCUgCDKcdH5XFYnx4PTFvzewTqCKBv6n0SeVueUee5rCBzAzEtie/kmcC+vjw
l5DVbyD8OaMdDg62lUuN4M5ynDc1kQrqDv14qEv3aC5fyueSL61gH9Q4AW3Qc1ufl1Zr8mIE/fPt
SIwfqrKftUne2aLDoGX2OIzVPYnnMwajSBL+kS47e4rN3ZJOWNjse6eH2T6gNDVyxqq1aQHRFfKp
yxpvM/p5dgRnatvteIv/4CMJ3MtqFw6lU5Je4zxD+gLomOUezVIWtLgfHqLB3pIndRxTAkdEOREE
MzgXm7M6XcbDgh/l1rFHl9uXIIXznJewiKeuuElZJdbgnYVDQxDLUsevZAyVusNkCu4nhjHnuNZT
zKlfWHtCglFRj7/whj7X/aWrfGRsTBJC8pOx2fSCmomx/1QSi5pKhC2+JvfASB/m4TBZi3mmTVZt
iNdptqbrBmGq5GOaioeknPuwcF5z+tsY0jmnrg8eSoA2J4kZENOzw8I2hqM31xtPA1vLaA41fVzv
6AWvRIJoN6c5N//4dzlFzU00OuaBSHT41D2avRbPpWEXF25z2zzpA5xyrsSKVn3Lho9U30SidQH7
QE4kf9zdRrb9ogDKISDKtpju3wNIXxtmEeo4F8PPxZo+2DftrLh4M3PSk/LCf4wyGKED+xaVPtoF
r6fzxs8pQeMeT7dG6TtY4ZEARM67687g96tGUiifFtSU21QXX73jPdVtBRm406FrZx9ICj8WOh5Q
8EgFnBxKzZ6zzveNi0gBvukarvjU1zFGA66tIq9KGgTs3o0e4HeRYE2MsQbPOPpomT7ZLchO1QIr
R62mreAUyXrciyKD17asraSx/K4sUe965qg0M+2TtPEbFi4K4KmS5wTIjWcl7a70M7QNZSDDLq2b
e13gKsgVPskBkwGmKHYoKm9vExlg8S4bDCfEGZGQUQ1DFZq4KxsdhQGfY9kkYt9LmJ6NGbyPWJAy
rD3typ1wli2XOC7mtWHeW/Ot196NC00LAGbPZeEp6qsZgQkkk7NG8IXwM240kjO+N9tY02qi9Ppe
dBL75LWPUKZZf75+/++HtElYLlxWeqPy4PtbkO2sEYgljf9wXn8DTFqCKq41m8/5lqQZbkyeqJqq
R2Yi054ND8+w/ujfD8M4LoQwQQ0gvqk/Z7i/uuPgKFj5GSSu8qdPK2PXFEF/9j1CFqaZhINKV7WF
/nPBJ55iaPbqHPqgjuPx3DN1OI/rAy/gdsFycLj+HOBCJpz5lJZyPNs9+H2/X8fRs2thfKzVeWqh
1SnNZOT6LTbQABwEcgOaZe05XZscCbrR5tiwnYnbNDsx7oLxURGS4a3tEXd9oHPz50OhSa5exGJt
jLWwd9ZABwKJnyxNwG+eFrgChdq7BKOgGOYBN+N0XgYYTSjOjtFaOGeZHmlt8XD96t8/q83xQY+k
HyrPoim/VuAxbH8c4FaA5GH9/t8/rFSCJLMAPbdirYtF7xRmmqPhUhwtU5Nwd49W7RYcesLDtCZ4
gHYWnDkBfCbLaLVlLpglpltGxr+TqyW3WY2116+c9dvrV+vfaIWvj3bgOWGnibTUyYNve9nZ1T3u
HrsHTm8Ki7co4ZCxYRNnaDbi3KxfDVkbnzwmn0PnW+cI7w1QKySHe0/l99efYULmr61/ak0OKo1e
0uCs+i/LtqcdNnV2E0ZiIZjAv5y3H9dvrj92dKVPOZ+YNivzfH1Q//rqb9+y4e12eQPV8vr6DNxe
nLIIs3jD4B7svx6uP561jk5T/dgjXCT+E73toSkybLYJ3xbri72+4pxNApwbst+b9TU6Mw5ouT5c
v70+SDxjYaue8oY7cVnwMZHNdX3+P17EepAkpJoSWDmv4/onMydCGrFlJsvP3aHHc1p1j2ytAffV
xNRcm7o1X8t4JWV4LQmJiZKbjIxrzGkgXCY7OqI1s1Xj3C1lgDespqVtDHSzu0jfWsLNEH5n7/lU
fLAH2hb2PG5QOMnQqtMvsvZeatiGUT5X26RGE7LkayAXmisCjThcE9w6tvnUEgbDwyHtyp1Fo2Jv
zxCQqWg0xKlDjoE8VEYS/jbDiXoTZiHELEGaJ01fxU9OJBW81NbwZRS8Azmg1CUPg6MAI4xJKWfu
QBLGanf1BvObYYB/biV+4isN6P91wPUl/aXqrv6t/zPS+qpl+PWvvOv/j2KwrcB3zD/ASSGR3P8M
0F6TvP/n/7i8p9XXf6hG/voX/1SNSPkPQD2uI23hShAMq3Djn8oRz/qH6Zu+BdJEChm4NgCm/1aO
eP9wkB0K30PN4dvCRM7x38oR+x8mMhTX9EwrMB0msf9HypG/A4V8YGA2CdhoY5AlWHLVlfzBuNJe
Bp8TRMaxh3CyaVAC0qvCk99vxC/rrN76Z+MUh3jZ8EnE/5t8aevvhCmf6G+0qj5qcd6Na/3tyeuK
dpE0Qc7aQH1ILlr0TTHelfVeQkGA047KSn5Z4//t067Z0X+8556UxEGlPK36AXkmKe9747DrC3Tb
dEJvmDOSZvzHKfFPwc6fSdorlukPdQ6SxP98o+un8Mcz5gxfI6zOy1Gz/14eLQ+5F714Bkmhzr7/
r5/Lob//96fzLQtVkSfQqDtIxf52XDGLI3oZ4PjHmszyRHoHJEr309rWsCu/vaRdngDjYiWRASac
2c6zC8SmfJN4LN2YZS70pMAEA/zac+bCAJ9L8KhtU9McAB5i+RDH7A4C1OKZr8znLQCHlrmfgWKj
R/4cQNwQsI0OYvSqY4WpLVR2qRkHr6tlG+2Ig7yH4ioIKxsvjmTJQpLErXbqqlC2/n7gv7AzT4mu
zZNTiyd28MRM0Lmappl5yeIyYpLlXaTT5BzV0Igd9ZoHzB2MdHqxfXplxuwxtiqibxda+DB+G8QA
42LuIs+MmdvF+FGgIEv1zgSTM89+T2a23eQLv6Dp2o5Vj3G8cM8M1b0t28ULYSTsAd0zc9PTKPQv
uw7uRIT/HFbWl1v2l7Rp32wxvIxzE3ZddzHc8XUWFJQefnjaeRaDYBmRAwFTfjSYl3YT3jd3IIvw
o08JjZEwOjaEGKOtRTg1UeVtm0a9mTGsskTUK4idprKRbMuaBo2c/Cm0a1wRv6xKfNkG/w7fF1dv
njIp4VeJmB2r7+OoBGFRW/WhGekUqn6Mdhw2Zgrzj8o4S8Ab9KsXGRKyYZWFRfApLGnkDjvHqd88
aoMszXdeP39B63hBqx268bRN1QRJLF2JGc1hqGhE5d7yZdvlS9x8VmX3zsChIHDYX5sgHSo0Yzvn
WYkGqXmLJsAVntyLynf2thxeaJx8mWO9SzVs5/X3lPb0Ys7u/VxjcQ2QD3S4jVDqpo3r04yC7C+T
p9hluWoUwRIV8ZV5Xe8cZspLSnPVYxMRIhOjBY2wAhmYPQDp4Kj5jQhHaf7uBO/xNPmkJuCO+zI8
XxwsnZJCZkKQMR4iMVqAJ9LfXc47KLvI2SSGvs1tCyuxjb9fFOoHHfAJQGL3SXAsLd8EaFmf5+cy
528bi/1lFikVEvV8JJZVF07mrFWTEuTzQlqHfsNS0RkA2bDLzExcisAjxAKRe7LGjXld9RhY6slZ
OE0Ky7qtswDhkREUO2Kfr92Qky7MXSUsZz/iG6IGRoaRFITJ4azHmiI3Sd4qThn+wcCYev2gA+AA
UNje/cB/4HfF21qzxkccDHbjRBE6Js+ukSWNF2bISPXSv07fSgQIDtr6l5XJAT9r8RjPkECGGCwv
/ZWnXKHLJySOpB/DQi/P/mdju+uUROan9byZ5uqZoe/dDMhnaxf6zWplTG9q2NV1g3XLCwwi3RXp
uqT/gHJotpXbf8EfQudNEufQl3su3xvQntmpp9Bi6CJ3pKA9kGZnHboer0OjmbcoVNU9h+965pkE
LLDuYlmLmzchuAyLtCXKPot2qYrinbtecTWEwK13MFu0MIOZEJXGNdtiyz0OLtGuAjv+it32NQOc
JYdgpgzzq7T0NzFmdznNwcXhSrXWBxuz5BYCGfw/pfaBHF8Gj2PcuerNSysVekH/CBIDNH4wA2aK
2w2X87wdvkcD3rreHb1NqUtgSy1+ptXkQeeAAURfntbTCX3JEM6CxSwGE+81KW6X76oVzt70iSh2
S/no0t6lSCGkIKcXWM/fddOgeTT55JMIE27Fkn9djnB2zx2VCLrRS+/2oFKKhJZ2xJsK2o0peZIs
dr50x0KFknMIGf3Q3YYZKKInJOz8MR8qE6QvKDKsxUFwXGz5lODepe/2orFcgYaoH1MnfVTDeOhV
9WIIVKAKMd0mSJEJrCfFomkU1ZiIxpd2mF9UUBItFt0zAaX1k060irPppQfMFHvpt35pdyyq+aYa
nS9R8zp73MnhrMo3RfhjW+2GmMYYbdwvOEEvwuVsZC07sc1/HOlRWmaJy6j9HSzeSk7cxGK9jh0+
0WXicHUGtp9h9Zr5eOTcFvQkWYsHB3BFtHSX3uRQlBOfTp/ddgmHdVoX9wktauP5a7cpiTdunjU0
qXHdp9x/tmqeoOwAXluCWG2EEl/pmvqYZulzoe+H/tAu+vucH6eB9dMIeGuxT5k2GYToBuptPSRz
yy1GOLghY66mkmj0bT4s1zcIbxZSa5+crye82+i3tsvo2Xr47wjI4zm3s8V9NIUk4HUadRqXXimS
NQKC2xZgzp3ZEcXjdBdu7W+JHTOPBDafes5BekuOU5YoUuSkVpBGhwDVZKiFDXC4+IBw1myzdVVz
yZvb4N8AgayWFkebVpt0TJljjUhTxvzRH9V8rJuug+FG03H0usdsZvBQM9dEiCMPVuLeKrJdtmgh
5601lo+q4qIQ0/gA0+Guj7pLC0F1MzK/KNY7X6IJt8n0I6RNJh518o179A0fYUSqcn1WuWAIO740
k1fuHVeAqMvqaqun4LemI1Iq7gBJCUTRqnDn+LwFjTAtpC++MxaA/QZXLIQummRSzy+AZ6jWU3PH
KmscmgZt1KrLCdM52s/djYKpFJc708vvNSVbiIMXfe7k/1CtZ7N2AJ2nKS9ab9iVpOVuvJnCTMcd
UkSXX8VN9bNzl11TOg9ZJuC46+k25/9aI3OaI5BoYhCvY2KEQL0OBTwXI8r6mzHTBK7IlrMUJjv6
uFu8BQzBgWxs0tRpt6P7U3qcyi3m6Z05ibfRGtHn5tsqaeDVqqU/DVDC6zEO7hcFDXFJDNZY532K
cHDlBbl/w9hR8Ba4DX2bN5VUPocTOOY+C/LnYalb3HIoB8FHfxh1zkBO0m32aMpukt4gBThRgvlz
Q3OLiQSCaufcCV7RgDAWP6ANsAm1Vuw99hJ2x1zk21wbb0QFsNcxZo7GPByhm9Vx29EoHvGiCPFk
kMemgjUdW7gbcvZczKvT3svYwPFWGkz/AJWAm6+BtgqJTntvj7K66Zb8ewyncj9MwgC4TVCKA6Vy
MI8+LLy9RF7UVARAT56NVZlUSiJX4f1fBaSDP/5avKZC4QNafGCCMiCqnPXw7OueFBlhhNwdak4i
09/w/3kGsbdVzmjslu6T1Y44ioFcQxtKv57Qavhj/5xZ2O1SN3qvW25Af72IFM7XMLtHZ74XxnKL
7PvNKpEwttdwVJspjJUk7A3qutsSiyJoGsb7zDBfSSgFhqHpTNmTeVwaXWxXTtNmYl6G40odaopQ
TEnO82ynBBN5Zbhqsc9KII5T2rJ2dhBVdDTY/jSDrQ7T5N85BWiflC4L994MEP8pXVG7iNSn2vuI
fLBFhVGKQ6NCa5k+B4+LKkqs5pJm2AYVs2x6Q3oPOSVl5tiYRy3qp6ogQgIly6+OS3NXN58o7YhT
HJJfjiCgal48aFg0EZmVLWHAjhflpo6wFMA7nT4Xk8DDqSoGNlpQGcSSc7Ww5LYGdKrC5sVfzygW
inTFGvhudElrmYXBBP4eGg227yKeb62RvqboK9LlHAFNUg/2WknAVAAuAucvAlJvRA+F+xkXfNid
rDOU1tXFzZdi5/Scad2EzaF20x0WqRapffqR64FstTKlAsmAxgfS2BHtOdB7WkNGfKQPUaXRcdKW
2XsxvE5ms3ZoCPMFMwGuJZHvCqqvbVC0HrmJ7nuJzIbN1mnx1fBAFAPLAPM/N8ZswC2caRjeKuRd
vwFrsHGb8g+qojViFGFy0zrshUt1MJhrUj/E3NFnmor+mIXaJuAGkOO+MsV3V2DR1hbB5gqR+9aq
77w0Jy40wRRGPiTepoQ5icnQfiXF5AzpD4GFLkH1bFtE19bkObIeaeJzkpxVsRwy2qz2rZPmH0k1
VtzbgLIIspkKBLaT49zJ2v3sKVjRpxaAM1yhkVJz03e8zzIGCgIq4qxctrYNIHgEv3yu0ukCjArt
SaIpw6cHZsrM+9dCDk/eyvJhIM5xiZJT7CvOAhHpR0Xm1+BZ4y7xsjsj7n+7akIs34CprGcSvMwi
2RtiHE/sUe9WLAKKh26b+uQZWWJobzq2FtraGyYK/2lCe8KeUiIy7egTdz3FBl6xRPZFSKWwl3Pa
HWIv2ttqwufX+T80+EkkUsa3tPGeCAtElGiU3aGwFzCryEccHOhDzGy+VURTN3NDaGJ2DAY3vdhu
9C26FJXrPnX4UbdEECcYxml+Q40ya8ZNOWl4GHSoOTw3dEljOPHdh7foJLQMuR8DppRxoNswAQiq
JwbqzmuAivV9KmCR2LM+sbOqmWdhe+aoEeYEpwbMk3vLRnjNZuW6DsYA8wkQoZSWQdIjtpMdk4Hc
9tFVm+IZ8MO94U8fDiwC3JeCzze+Y8o2nirFbruQ46Fspg+fwR2LIteZ1ZFIO0YVtbvfJSFHl9Nd
j9CXMxl6Thyc9EjQro8PBSQcCGAHH+6k18stI4hB9oQtIqffiBk2H9Ump2eAHHKK1X70XOOAF4Mz
rXDM0HLNg431lOfejwkVo0K3SVGcBtuFGsNMDfvcT8NpMdjrJ60/41lVSU1On7SOYCrcLYwi4IL0
GyqiFwdIykbmbXVlLoQC5jf12Fx0sWZeSzJs6Cl7aZOHibOo0ExgrUxmKCv7ZwU5Q1lDfsbm++EZ
yduY7XL6puZydtjVbGh5v8OQoC6YrHNuOecWKkkvSizJ0wGJNV6nvHwEofOVz/MJJlSFNAGPbpKZ
M+s/5y/9wiOJtT/NOU62NdDruW4e69R4b+JV1ACTHulVy+3EgbBscU9jm7PpZPCkk6EL7y0wp5yx
6tMcc0ihDeZ0AcH04KXM+HKvxc8wBTBAn3pcVptIkwUk6vwjs9EpgEsbAQRAyuVpvuFdXI5EaB+j
aDdgdEN2Yluk/vk3qjIPg/vdYFB+WKSbrJHQd8KnBZYSi5xEeK7KihmyQS5Nny57vCpfZdc8DWXy
DfTi9yqLs60smFP5ScVsvGBR9Ywb20QQXCaOOqVu/dpokApFJWukMGRY0LRsSSXcBF6+Vbm/3DSL
DQ6MV8DRvZ2U/dilTLtheDN8qZElNda+L2xMXw6vppD+0XGd2wBbB07a7GJEdFIw0izsau2HZrVr
O/Fs4HQoARsazsGhQgm9HIosyXhmRf9kSkh/mMhnybuBqMemfJCIZmnA9HqH3Q1Vz1AFYc/GnuQq
FsGoMXayHR60PaFLliziPZk7kk3S3sK6Vyo0+p7TyxvbN0/pg2H6w3FONDlDWf9bJlg8soNX1TTo
Gg6X6GL2SB5Kr2JZxxrkZ1AcDVuztXA0RAg4+4i897w6yrr2tnSfXxom8fu1vsvdVsFnfxV0MLYy
W4OnWd6gmxxgXARbJ+EdtM1d73E5wmtPbtGaE5vkGOfaFE/F2P3wKm2GTHcgAZJ5DKs3YEGBVGWn
8nAltSWuw4zWYsq4SormlCUsiRAUg6kLyUsktggBIoqUiaotIXSdluCR6KlxP1v1OpbHrsD8ZV8X
DYLCDKRci0V4wY+NBxrfVZ1PO0liB6KPxjiRh/7kxUZ5qoX7aLe2fUNwVB6tS31OepIZ1Xtjyjqu
uYwdqxdZ226m82vHWK1bI0ZXYU5dOC/2R9Kp57Fr7oVHGooNGXMbzPNNgYgbiatH0J4bXOBugyAb
ixNhaPdFW5NYuYjQidvx0JTcXQkr2MLhp+HU3rDgUNiv92q55o+MlGlZQtUUoFPeul3CVjfymIl7
DJfHpX2tl5L8A3CYRKGh014o4S2MBlsh0Z96XvQQ2HB2x87eliYXUiNIVi3+QurcT+P4iuAAl4sw
/W0xJ+eGTMBt7dnq1I7XdTF7AVWHLtGiU4wfI+xUHZO4ODCwEugRlUOrtXVf4dXaOwFjUkn12ZTG
zyLnPOuYjJ2XnLtC4Qa7cT2AwlUnq2NbYdXk5pCSHOezQ3R1GhwqOLfwyJK9lUQuNq7gu+92JLs7
HNMq77qd6xMM5+PYmZwzpJsb6ZaPiUHXsAu4Y45TzY4lDzM6bRwZuIXS4/JBC2TNeUVB2dkbxwSt
RLz9fh560l7X80v3dnowHX9GrEqs4MiZUxhGR/n2S0YO7TpXfA9i+rfA97o4TcgtiCmNfkplkTUR
UnFPh0mpU11aDE9Hmo/VknGtWMXvSkowh2u8s+uyLY96rUHjcM5zck83dHw/3b6lKVjwypSB+NQ2
7knB3stpuq0qC0nXJPIHpzE+qpXWlnuhAE4QKBOC2Ark51ZkneM3afwWGGMOXsECHHczrhRAZweX
FAXUFAwVUGlOqQC+MCcXS5VHApvSLW+FXVZP0I8N5dShgAgW5GCgwD+rifV9DtrswAQTIVuJmmU7
uAQKtl5b4ythx7a6vPBHkJGMEnLbeeWtG2Cvp/rpNj5CNNdrbXC3lfHsVbh4sHW5W20mkEYjBvMe
nIiNknSCgnpdgFDKrRDs62/G04L2cF4z3jm8Iv81jlOYB3P5mM7vS4delC7KRYIeZ1OOXoi7aGoE
JT6dEYr2wpS2d0mHAg2zaRZ64/XY3o/4QdgSY+wox/pl1I6xiRXjACSTr43Vr3trfGPKkvejQQNa
m6di1eEN5bPx6UYR+bb4tMpi8bZz4j62M/lljY0o1HD27pDg3GlOvdO+t2TsKZB1SUtJ3rnRh4wQ
EYOAYnO1Dxy1WwIX3lFqBWR2+6/2ZN/IooOGMpPfrS10WrSx225fdlzvI+/Cr9V7rjDwZQHLKb1R
iMK7Wg2fgaClnFrFnQSeSnI7G/esm3f10yRvbYlthxadsdMuWNjK454HLXTfyO42bqJ66/fWs9GY
rPAd5I+1yEgMGENu8hjDBXFVTZZhneAKz+1X5NUY/dp33OEMbXrjkR3qe0P0/NzPr1ns3zIneOzI
HhAj5oUUbfMi1PsETng7NvVRprw1NdXvNAZf08l+XgznGaETYBgykpk5khCAJiNusibkjH/v5PLN
MaqfjuIHuaFugo5gr9k12GsFzU4azVPRJAUwGqAsi2vs5onMq9n6odEIwFhd87iILSDP6JdNNALv
m/VM2TzM30vLemtnn8PiiB1TTarEHNspMnmEmyVeixbAUaU8XEusCyqlBsbADhkaxaPDXaQF1eiX
Y7mBlH8ZgmhnUdYWzIdCpETIp9DPSyf4ZkcQM5DqUSeir4vwnk6dnx9Uw57bZcwiM4WGWos0VAQt
rDrHKELuaSpC1PzS2zZZNj7WQ3v0vOlNZBE0WPu+o7+0y2AIbBs5PVBIevTPgd0CPUuFvORdvVzm
zntdXPnDlADoRcnWKUnqcedUd4leASmJAhSfUbmbcc+mE0eGzLnNJLInEXot8oqYLoIDpl+b2T4x
0g+Vz9Nd57LspwbBwGWc8Rqo/RbsFKH2vIYsq/qbNdj+o4tIejvHE5YkOTcnIQhakIQ3PI7lwSy/
xiH4qHz7wRBc5m7Q/pwGVgutqHb8ZzC2PF+msk0RzIySY9jpbIxgvZsFDtWUs97OMJddC1ttg/1W
8OK4rAob5qNXPvqF5iNEyhhOSX32c0m137MtWSNHByt+Um1PA3UYkWM12G/4kxbD6Aa+HGF0xmNX
ZQpfnfcAF6W+HZk4PErzBBLnO3CudN8pUyJCSl+zvo3PhlV0+3y290ZtJjc1s7qNqeSL244OJu8H
2gLpQUUyIiNxm+OFgdSP206V+dPgDe2d9PtTrQt1WLo4OzjWIfMX44LF+zmZp098VMyGaPrfsNlT
BOURszmVQUi22AToC0zjBOrI7WpuujEfhIgkKxXHzPfqgAagelYuPqI0PuFCjY/Ga6vC2dK0CpSP
U5/+VbvuU6/3wtjgF2TiCQUAd4NJ3sWrE8Lv8zvboAFMoiFOBvfS4lMNDbfyQ6PxnoFMAIACs8mH
GOzTqGM2OjFGNPnwrgs9igVAxWP0qF1gMG2SflxPXfgHlPhm4RJx2K47UEzXm9H4XViwCB0br2/p
P5iYksIyH+5SAAtt2WnGgRGKmWZ4cybvzh9MGgrrdU698ttWfO4i+0D+Ql+5bX6Dd9n5Eb8Wom22
zRoAWIhrDtezYSiC52B9jfW63WqBLGif1kVbrzsi+ohtVsOorUBtJjONUARusmHci3DjOKU1v7Lh
bpZkTRdmNihRzBnb1HLFWWTBezAyJk0jBymePx+znB1A5sGFAHi+LkQ4xYCtV3w40WPvfLNpLJ69
eqFBV+xYfvSOOA0iZND5b01/FxDkwKnRM/pWIyW78TsbxvmMp6NfkY2hJIUDSgEknBkfvhTUG2IZ
jaPGqBK0lE/UXuwcTWPnTyZczMbaBUngndEAWVp+LsB+z3YXX8MLwKh7erpDH2CHfTdYISeqxUB/
SvdBRJ5X71c1ZDKI9ya3CB0P49EhmhN4NveQxvbJaJ6bF1fncM/zozc9CoNrNtMllsoE8Wc1zfV5
9lmtY+sVH90N88ribA0GV3JCm0IQx3ffmDaZaCPQBHoNOA1iqh7uj0dyph/Ao2BJDMr0XpvFV+Fw
l5mk6mkp+KGMRPGjzewDWK+DXTg/6zyZHhd3ppRMHxI6M/t4yT4r02NMSiwOQhubEJnozR0Mj3G/
7W8bosTGGATuWLBr9C5VQk5QH6D619ldEKAGhR6OejltX8kSphtFMWWczbTDumBlPwBLx1yTfXbj
Kmq7JkaJnFO0ctO+Jd57TQ6yNRDgBlptLX+NDOBdQVwrUgMEZvAXqzErfhKk/jCuN7TFvbcbsAx4
rmNyaDLM+ilyWCudf4NNu8m0TchTNj4M1BEbN+1+ImE80Pr/JBf3YujKCgvbpPWWIP4vA+YaaXy1
+kavsTaMN2/Ye7YOqYCe65YAn8nrvgLm8qHR0eqk39toDzMKcNeNkw1skBmthg5iy7323DexeuCI
11t4UZT7Fa1zK23BbCcMkcqhO7VNflc2WMorAbrRBUFZ2wywrGh4N8aqep5ItWJrWRzoa71UM3zF
kWRtwY51O9k5ivuA+Wdqm2dSClI+nuHOy+fs6NrAKtndrF3wabh1GlD1/birGid6EZRnOKdRo0fJ
s+WoiCQPInGDanZOEf+TNnfHdPwcwcSlt5YF57jyL7OFiqgprfdC45GfisI6jJyNKyfQ2UcQOlav
mTqU8Mhnp8pv7Xz+LRiIhIiml7Ogt3Rw8upHlTDsDMREc4gp/z6Z9gS/jjeiDU5dXEcH6Wp2R0Ic
pgwim7ksHXOiumBiC+YkM3oTtUmKWStetROr59mjUTpXI4xErBMSafeJjQ0mc2Z9vre0T56zS/pW
Hvo6eBgFjU654LOtfHmsDEIndDbc586IapJY6S0d1121RDRTqIfiFuQBloX7xostyo4g6c7Xh5q7
+Nm2qkTsUBr860thcoJZOHlM+sOO3JPadvfXP2V+yB9d/y4pOYv94/obUvM5gwpWIFagskirs8YH
vFF8jvTj+bVZqdO9nUUvZtwgVK8uzxXpWfcFgF+GbOCrqGzKbTSIAAXKEjwGXAFbGxsbNOcmOGKa
ILAJCHsW3+PmMd6f5EJOWtcF0d3scbJU4gOS2lf+OMeGdUIDX+4bQgWbbrzJiQJ84D2kZ7PBgpC5
O89PsTaaQ3BviqbZBn68m2OB7ydleoz/IEcA8+VCyaVD5ngI2+Bl5DzfN4sb+uIb3yLsGzmxr8bo
nCqXwNysaX7mSa7pJIw/s5Io4CnCmieJ7Bl9p0QdgBuhCOxLjIJ8Pxd8hna6vEzN2O+Z60N56EEZ
EJ52gH0Rh2UDc0+U7nBp66xC0TIdm5paT7BlKrNqnwb2jQKqzM46fyrLWu2NvH6ZBMKM1eS/oPti
bZ5W12b/irb/VubNtzk3GNMK/SBXEsQoRzQnnbqhJ1WhNxuGnYY4QDYVAcmJlTsnG90fsc3TWmHV
LAh6m3v1b1qLbNLd4hUTS1im3n50I1JKSwTAPZ3SdlNb2Y1Zrle6gzwvsKf0qSJOehiRoiZ0DnE6
dMGZKf6pNZkuj6Leg/Wj9BnjkHwBRu5Iq3yJUz8JkIKNKeAfz7M7MhXYQcWdvrNNUR4WUu3WNlpw
6Bir0X1w+xdUOuTNk+OYpKI50QBM7xMzOGJL0VSk59qYv+bKz18RVBBWb52HJJ5OVYf2Ax45INVq
nuBC0surBj3sSIhHhF5xsqPW2rRF2eJzSxh9wZfayQhPSm9w/edN8wlZ2Ns34GYa1O9hthqJQWM9
ONkqQxoSN7txJndflEqeZyEhIXbjb5GN277G5byGC3hL/Tuz3e/uOP/qkxZZUercEl59w+wtpDFE
M9Ky27Wz9IosL9nFffXMSQzsaCa2UKtCHclFdL7JB5Cy/WMPpDkToIxK08pCmFuIwOtIhrB/PFAp
kgF2WeJQdcRZ/Rdn57HcuBZd0V9xeY4ycpiSIAlmUiSVJiilRs4ZX+8FefKeWpbKHryufp0IAhc3
nLP32uhReVVaY0/iQLciZ5WiGQdyByKLuQ0pF639SrDw7rvWulAqeKUaX4Phn6w9S1e2GcAcziCW
vMNAOa76SFb2oZubS/xr2iFz6bCH/r4qVPeAHgoCpxyKJ0Ny00VaKIDX6fagcMGaUZOfcCdRh7Q1
SWvvqMA2didowh1OX0BHbOdNL+kvNZQHtNB1cC1UQZ0LZSFececNc081khuSHfwcRsYG2IddZdEo
X0suByqVNwyGmFvedxxj4NdE5b01WWU1LYAA7rI37cUmva8Lmkg53Kt7CfA8lQL6wmKZx3PKl+F9
Nf2j8lD699RCEc1JkXfvDvSXajapN7Tc6TwOLfPGxERBvsqNG/KqbC7h2IDaYi2CIZOpcCOPMksU
iZ//G/qjfCDeXFz0wWMT6/os7+ituxbQ86oQTn6oaetAr7qD66ntAU5Td+gAdu8anz7m9Ot10eEB
AUBDn8rQ9pVUb8vQcKRGN+/ryLxhg5hkZK9x3wV2Q6rSLBekCPON9xSOuNBiH2SM6lWGrffwM/U0
7CECBOWianA0w6xvbKHPJCKogjf6lcMyKEuNMrVO9AcY71kpSoRosC+hMBIpi6hOXoRh3ImilJ1C
SOCrMT90mE5WcREZp5ErxiWxS71wY4VFfJdoTMd0gGHUuBbzWZuii+L6wdwY26gjN16q6AiqOUoJ
NdUmwQ4mpswvKYALi3Ii/UOfbPcaCUcblYTyDaIdxU7L5q72wm1dZuOqqDq6NVp0KoPAacou3PST
5guQwzhrW/rJvRLviJjHxzhu3MIAjRyRSuiynWIRqMF3ZaNDk61aJOT5mG5IwS06yNOsDcZemOGm
x96cJpyPSlDD7nSupUsCEw2FljLt1tK22hUlS4PuF3T99NU4+WwRghGbLJNXafqKtUBFqQMGq9iw
x0DRarweO0XT9X3IZpNDk7U0laHZSmoHOpYS8BGS8I7O17YCZj9TXTNb5mYgr5kQeofhRx59chRg
8CBiHZddG1A8N4CFpwO4BtUY2aXFvgY7VedM32OpGtiH+GPLySGksaiGt0qXipM39PJMoSjGtD2u
lKwYQAiiHQ3uySce7zzKCLiq0LakiujuK7/z50rpz+HJWRskcfM0U1R6/zFTiVfOo6Yw7KGnJsCX
HNexX48nY4SYDPXUFKXoUJn6cugadRcHLfs8IgggjOgBzFgf04g4rFpPmM5l8pGuIEJVRXkQwvxj
iMubj5CZkTUc9Zxmea9Jyl4YmXH9ioyZilnLIemFomVGrbYpQ+hSFUWBEHAdLKojQoveYDq2RILL
WPsxAur+lEvVPmQ9/ZGBrIF50KQl/R21IzuTo4dsHGu1AbDm07Bpcpl4Rx+yaEtwWI+8bG0OAM9D
Myt27MwO3ujC62K80VqHVCz62ZVjnYTaSN+WvdVv6h5PkFS21SpXSS4YahJ00URsNEMoF92AEi/z
nkBXIHunZLwamuI09AlLQ0n+DmvooyxzDPIVcyr+OKVRHixZEOdqFYfLtDABOEZKscCDiKpT9zYE
YrB45uW5UjgBt2wI7KTB6S6kvmKPPcl4sivu2NkMDMZ2B2gAckNMOGKlHz8PjtzJWZnowsovRscg
i5lyAQqCVluhSdXPgl7KhJZr8aLh+yxj2dhrBnLcOIWAEYmcowtRRhkueJhr5BwnMMcLQQHOl+gq
ZR3XokqIGG/eJejG2zC8Vzw33kRjutZFWd8CUt4NoQbBKgxPGtFcdhp7+lwp1GZtBHjQObLG0tbL
Gmk7tvQH82nx//y1zx/a6Xfd0UKWppUDxeqk0uxENxSn1CvHI3Zpi4zNFOZ6GS5Vt0jWuJLFbTD9
xufP5JQ2f2qBKCh6vIjm3iyX6rmtVxoka89GqaBvID+gEjXP7WOH3P3q2cU6sKVT+ghy4c3aSbQL
/QcJ0z2F3wXbKvWe44J6LhgI6qI7m8PefVGIOujOVbGy0BIKs6msMswrdUluj/Tktct8FTqiE6/S
hf7GLxyzi85fRUYvcd7AH3kvn4PqMD4Rq8CLgchOO4H/LSlf34xdsBz3grgUnPsyQ6VPkXs2HhNi
Lq60CMVXYy0fQmWuXKJXeAVqZo/5TFz1dkGC9Ht+jSi0FXsjP5InqJ+9ezVxquK1zfdMCNXknFpU
tDLTrVQtBjLpZLvxyJGYNXuU0fD/KFszzCxzFWDGLknA2rnxCimMfFe8ZgB7nSTem7CThTe+OuK8
pXKD3oS0hxpT916sEZbUtCJfCDbpDyoyrXKeb/JVEV2TC7tuNV0PEnCQFYaN+IyHpFmn9+G98IyU
gFIStodFtmq0hXKvvsYyycfQL+ej/1HvlZuF4dKOHdzLquF4NBNn7bbYoW+Dwh4+ty9JO1POBIWd
+HLDXH3rV91D3m/aR//a3EskLsyR2u4FatLjbLiwqiEhWnHilBbIRdqDaszyeRmjwpilNzGzUZMI
VwyxfTjr20Vb2259GI8gz8MdsA0fDSWOBOCA2hzqDTSgS+dgf8mWNHuEcEF3a2vAUQA9tgEufS8d
NbDCc1U/N7ITo/Ddq/gvZ22DSXRpXcSzcZUHW2bgCGuRcV3Yj80Gb8BIbTicC7tkSzTvQuUgeQ3X
cT+NAI8Tx+B4DzTs2mX6Ue6LJ+Hcb2IU+qtkPS7U7Q3h5MLfJ3yZh6CaI6ihmvxWseV9KW1qfwfp
vafcP9NscJHRsWSNe8YO8cAEnBDRlS8kUhPUFUqMmkX1YK19xNdE260Hst2VdXgzwRJyku03BkVm
XlW7uRbL9MA5HC3BMBfEjX8fT7pqmydS0WIp7Wonz8KNd+lvwopcwlWwNm5letKCte7Zrmc/SGf5
5EL9WZDFlD7UxJt9lFvs+N0M+/RUW1165DCgBH2q7Oyx3LqUAR+apWoLd2QLk+QMfcXx/SVqEv/Q
v8Sbcm+c8tULdKRqp6zyBarcwjbt/iF6xhByMc5oXLJHdYYhG6cKUWrwvXxzXv8hpb6eIZ6ocBgu
lIOonGpHgpE6656ZypRX+nyToB4F+IrqN8kpykHhxqDUdNKL9apF8+IZotCclkm+Uq/1lpT7onOk
1+pZjBY0Wq2FsCeWDPQP6t45QKpH2FwXgI/dG+Rwu1w1x+QyOXqQ4o4z0YkucecIV2pFYc0jpRwk
XtWl/FY9hi8ubaqFsdLOozErH+DSmhfOieMf0o/q2El24kU5W4RorymDueuRAvKBO8RhPdxEZE28
kpZXr9hupAvaRJjCN9lRfyRq6Rmk6BY6pZP/qZa+Ow9fi6nTNLOSrUH3hH8cLtEMA6WbOfTpoG/c
xeeYWtcSr3N8o27/KGLNP4bAUtk04bRxEiYgzDOogf544l5Fr9uwJM6Md3ScA0gy89AhrVHmMIfK
65ReylrDoAGhO8xy8qBSXPSgd0hxWHPnZ/m9/zLxZ4muf+PESg79MEOdSDMWfMqicqSTj/p4FUa2
vm2Iz+RhM5hSaT4tTZP2YWYe87MIFTWzXZasYAvbGDQ/AmjkdfoCoO5NzefqMBcxvDKvjSfhItN3
vAtv6LkFSsFEa64qdSHtBwfjnerQja3nzLpv3sHcw2NtbXFR74QL3KPdeBRoorJj2Fs7T9u7Hx2I
8p2w5JSID0O5siJK7N0etatxMp68C0vCk7FW3oVd5fD+wShBTEnLixfad8r7coMYKEApOheP1gIz
w9x/0v94W2TiHs3XmfwkUejHBMtQpUfqSAcy3IIVjVxrU3noFOYIgMnvtKyFeSmJ/f4jegsoLs8w
5907aS0di+Yl3CUPLkObPTh65W5Wzzm1IZPJbP4nq48xU9ngOgXzodit1DXoMugm0Mn+WPU9aSQw
IzuWTHVPWhONXsGyPQKtmQ5R19rNU7KucoeWEpoKcELiWtjTgkVlPdgKYhkaIM549tPVlKiy8Oy6
m4OyRJp9VkB1LOt7ay+Jq3yLCVIzZsWq3+kri9dEOgqP0aJ22LrLp+DD28NxMN/FFvzBTDwNEkSi
ZWMbyQqdMJsg9S116i09zoSvWNzaejZ0cxn28BaZr7/IDumT9cgeXdoVmPhJmOYVeqHOjxzXfdcO
0CLkExkSJblOHFPqV0tEp4fAeF+6TAu2cNYvXnvWscxvY7taVTA45sWq2ANAek0f5OvwCL7KfKX0
42/MbXpI1EX15N/nw6J645WTvFm9VV6FO+7uEru5b3PDjO7IjSDNN6js4Br5jmWdw27WSGuZNhpp
swJPiXd6pjyIwUYHT7omX0qatY60GhFpPNYOKFEiDHKAtO8gY6Lerua6uAW3a+zbP7XouNS+ZGpB
q/S+QjA4b2/CEzQUXHBkSiVHcxsQVoWbfbiLtzEsY4fkaGQDO99RX1Xr3BwRJmb9MB+W1Zu7VoS5
FSybu1BzhG5Z3QQcGMAQXAw0s4Sbt8WgOAAQpf3sdEet2en+CjeGvDP+ZIztYKZpM2NPT147Nyz3
wmVgvxHMtfvy3CGTf03RXC4EnB4n8iqR1KCsNVAmQwQHAMR+JV+ZTlI75XhkhFVQr9ZSavsiMCu6
a7NmC2baxIqUbuQ7/rwhzFLcBu1iuOvbrREtJ20lfEI8k9jn/aUCdk7bcGYP9DM7hTC76eq+ru3K
vHKQFJo9G7b8o7yrrUsdOi7b0OcwWUtnJijkT3JwoyiY3lXH4Jjiqdx0xcK7ELZTrCIaLxpzFMYh
21ibbFzyN9GY+yz699oR1ElJfoK+QBmgwyw/FNGG4hzbOVRIwcF7MZ/lPZNE/BGe22ds877TLpTn
bFes/U2zrZ9UcCqrgY4wmtKLkvmkDc7wQPmj4yc2AV6GYz3XycpEUZRsM2U+pMfUsLEAEqzlHr3x
kr3nz7mPc2PG0S8A/aZ9eNoCu0f6B29Xon7gLRse8S5iw4rhgqEAhcLCzjSfgUs+lrAQNpRJr+kq
aLbVhW6n+yAIs3E//sl2+iV7DCFgOebVY/u1Se/xoM6J2+3x5u1zgEA8LKwjMGR4WXlKDLZzQdII
CpR5fGMfV6cvnj/LKI3ue+p6D1wn5lDMAyxfmwhddzQz7+i4ufmD1p6FU3LBKdNDheE149SBVPQV
sef4wcJWYIzYTgF+RAZuxQd0K5eKU8dGgChNr/1gOhWCaeqKgI7O2h4dfXg/LF32qK8MfGHTxhv2
rRh+bArmhAIWdvnR7CAZ88qwPKGqQ5B/nzJVb1yHfYudnCNwu7a2BAq6NNfB3tzleMFMdsFzY+8f
2Tl4z7wz8bbNNjkWGHVFYGZ+0cdNHi4nv+1E7F6U1hXcDWo6SdtoBwPM1Za6OnUK1XFx8OXLiDdC
nucX2r/es8SExY4qtDGWpNsIZPi9K9lj9v4kPOc9CUXnNraLR6rOnrB2l+ygyPgMZwip2Z715bVX
wYvdNfmCDM34XKe03ebcOeudh8GqGrGN50CzlmfCPrn2N+hO7bNl2OVG9WdU2d8HMn2uGFroTgJV
H08lLb8l2dgOj9G9c5EUdax3W5+NnwxnamnKjn/jBYXr2S7VTXL2VohsTebPTbyOd9lLa868bXz1
DgSsZhZ7pQbBzgeFgDv1lf4MB1E2rOYCm4y1Q7HszSLE4pvglN5x2dJJfBbPypViBh+LO4ozwhNe
nxZFMnL2bWbzcIVt/EztjoNC/FG5WwQkU5f96r0zGyfCBkVVfTAfMOy+hn9KJ6Slt4bz/ebuiNyV
XM587JFn2d66w8tIXS/fdZuE7Hq7WvjvSUgPi/OQU89QyTyS2L5gjWK8NI+UClivm0dKH3UB8HjO
ocH2juqd8JQsxTdxWBImDORPOBHXhElq4JbXL/BT1bfyD6tWV9g1DPTK7tZ+aysL983dVg9euQ0R
867lnWAbmwSbm29DjWrMtbgsgPExE/GGcrP/IKEXtJm1wQdioJWw3X6praxzea5viDkfzMHO8D8i
/ORdRRG6HHb+C7vq8A+znxTbemDHrwMFPm/20eaoLJdsm9Bns8rXD83ZV3bxu/bI6LwLXsjycghZ
I03B2hoHCX/hO70FRBcWsawUMBcGgA9m42dwcw6kO2UB/y+wmf31La0T298zrPpqEa4rQLEc8aXL
NNlMIjHOcIApT/l0iDXpMKyo53mH4SY9PgI8gdJI2YemLZ5zFsbiOUbLPu+X6oGBw0Pyz/LW/8D+
at7F2Sz4E17bNxYB4SIt06f0OiSrjHXi7K76tXFhjuKlMN7puu2U3bAJMQo/QeYkIna88I/1T2RB
NONajWYUb6FS+Wt2xO4HynGO62hvww+VIwY7IxXl5MzfY68S75jlPWA/M2qReGCu2SF7QY5u7ab6
pkDXZ+HeeRef92nmPsQfjOH2kS30sEGPKZ6DI9MRIagClrMZ7a7qoXrQnqoHpkf/TtxiJDgVy+6B
s6u6J5x2aWzX0ZkwikcyNJZg98psyeTJZKk9sbe+tc+dQzfmIb8hUBPsAR3ppmUrvRweObC7oC93
OTpJwqWWIi0/mn331obR9FqeC4GyzDxCFJba3dV8HPqtZbcH963rH8JqKSQrTVxlKmfLGap+xziA
N+XoNzl8OMTB55Jm4tP0AvWHotvmf9ylJjujuoToRjA1UZHeij+YrbTtcMiPzIJoDq0N+MIH0JF3
2qZfcQfEnbKoaAje8Bj7M5KPKEn0Gl6gdcBCSXPrMG2f8RK+pmzL/EW/EN8LcxVVCybwB4GJfBIu
zHLH2Ocv1SN2CpmDp3QWbgEZwRrplnT31ZWBCLqzYncDwtDdfP4s6vUWB2pukSQoQqIveaUR72No
evYil4enRB0A5S4AJotX1hejbfD562DJQBLWBUPFiraV1JqLsGQdx/Pk2kGIYUoZ40chVqqlUU8A
Hr2CxSNqKT/1zGiD45COX4i7hDS4OSplFKJdc4rEkEjolOvx8xar88DL0E0/hMhu5g2dDTzeo4IM
rtqpUs92qQc7//lDb5b7Rs31VaT78YR6p0WpsqGMS4jc1of1kVVWu7OEhngn5FwUYdEnLKCGclL5
/EEfb7EheCuaCxQxERjni7oM2D745gMiy9Lxczbm6B6xIFJ4VvGeouSgRDuM76IWXoXo5FGx6HLP
RDQgYX0uD50qv8uRSFBmyGFOB+XG990EBe2/ImnsrODMBaO5Ied84EQ0fCi5u3drV2YL6zWYxx5D
Xa54VUT8xzyIRpUd9MrJTOhGlsf+bFRNtBqxWlCZoXHm5vdq9QDsFKUCPw/MvkAtUr0LYXi14vxS
9tVdLZCvm43qPOvjl07PKaEOD0MuKKtaFR0q60sQuqdo8JxckA8Qe+dW694BvL8YLocjQ9ZmkT5w
YikVR47ds0tzZ9HV5n3ejNoy8lADuf1460b5yONgA5OpLnWi/N0USJ402sYuxf7NlDVhY7k+jj7f
cZVyV6V9BQ2Wg7EBOHVdGmxdjd7pxME/kArI/qHEKe4WzaoVvWAeqFMXszL2Zmz1W3KMdKCOFAOL
hHKQMKory5LfCMxUFiboYcBjfm97Egxi72FstD9qh/BRcHnroiZeajHbhUYEqOaph7DwOQ1L5v/Q
kP73wCUQQP8GupiIlwxNt1TcmXzoF6ALyWpy2gpm6XQqfIjMAlMw8WJlN1hXST2DFrwq1XCTw04D
UTHc/vM//uuHvKe/+S7Tp1uSIpo6HSL1C9/F6LW+1jKjBJPaEXam2mLlUToIqWIIk0DJLXWqXSJe
6Z8/V5pSpP7FseFrS7JiWKZGc0uVpwv7B8dGrPS8l3uppNNCZFmJU6zUV4HRnQYdL/wooqZPyj02
vL1uoeeknczJNlPWKqkOv1zK9B3/vhRDVlSCJ7miL09AijRxQB5aglwHiwCgFSyE8OFnJqrIo3/0
cvqTExCG4dvTPWtv5DGMIEeXWesNvwwHUsT+uhZZQouqmKomW1+vRQtcSRaygF45sUlMDyzwE1Yg
HvIXHy+aK5jqL09C+W4Aylg8DCwmoq7qX55ERMduzHOhdMjOYg/QJTdD0dBJstNqRrKJpttvSPVz
nrsAY1JYuXO16NnaIwfAZRJvlNgNkRiHBGxygIlk9vqqxl8iCBrbLY6rsrw30YDkA8rUOuHx5g0t
8AJyBAcixGGLwKzPPz/U756prCgGFllzol59GdeDp+asSl7lmAkLoQ4eZqYX3S8vz+cg/TpyFJl3
RxPhbxmG/O9B3ON0HmpLLp221K6wac5tYmw7g+J3zRuTU4I1uvQ85i04BoufdOa6D7U9/o8e+3p8
1n1GVFzlp27nquaOZ7/KTfXDqidmSf4cF+V+HABo5HqxEiv3JDb+n6xMyuXPN0v+i57Fy6jIuiYT
2iJZkjoNkX+8jNBze8mTFY4DFltTz8igFehonGi1DAnPdCyDxEkMZd1DexKnsrK5TMv43puyb/wI
wojef3iW/GFG5a2amAuKB61g7LyTm5jlL+/It3OHotK4Y/EyZP3z9/9xuUpl6ZkRcLmMrHkjQbXB
cDUfJ+yUlLS3iJb65Ol/7rVtqFC79BDAUZMBOi/Wv13Ld2+PwsQtqijqEYZ+GQIewhJJABrqRBrd
E6OIBljI1GB9akKFTACLxvtUt7TYPdoYnZ+8//zsvn19FUuTVRHOm85A/PLs8Jv8zxjsERTZpSRT
ZCZcoxqHm9mE4UxWslk1vXn4siKAINPDaeVLaFJXmnAyPTY5bOz9hzsBUUbE/vM6BLttRBRcvX0e
57B7Yk7ZVo29f7i2vvsKJ4K0dgojQthuJspSPWGofv5i0vd31tQNVmNZNf+al9CgMoDE0qlgHzaU
2HUFVyCqtWUPaqYO0RKPQGVjCuch5JefP/27dZERNhHPRIB7ypc1Qe3hsqsJa8IwcXqISAcpTTe1
7cKV5Bm3UEspkHT1L9/5u1lLFSEmqfB9INl9wclFfZO2Q9yVztjzLBHcPOtm9vzzN/vtM758MzIK
ZXyiDFhEfvtRL1eqmfwy+X47JnkZJMXivaDJ/XVMWiGsFrnmpShgOHe0AIjAnVkE1NPiTs/9JyZI
DRZa0ezxy5wxNdGMRz8cx7vYLbYkyOxbEX+oKQOWHWK6VAYVA3/wn4PcW9YVCuBWYSQT+HXzc9bm
YQJGecZdHrivE3DMdFFp/HzjpOlV/vdsr4iiZiomc4+FZP/LmqJqeaMIwIIcD3H6rGYZh1GdLGRE
UPMw4TUzCM/G3U3LAdyNJxR0TXK2vrmV2j9fivXdlRimxWZVkyXj66RT6IZoDrlSOEVK1jLNdl+m
fm3UZHXpw7kva3erAKzwle3Pn/v37gTVpImwztBNWTE/79A/Jl7Lk8iEiuLCGUffNmTeyYqbPc/y
Fj8ak25JEsHPnziN+C/3nO8HixXjvKaoX3fHVhWQwTiYuMNUE34Eymy2so95Gd7/Pz5HlUWJB8xs
rk7f/B/fTOcMp1ilkTkmtZvRlVcCtO+gcH/Za5rKd9/nH5/zZbMFEVx3EY5kDkiKWrBUG803p3x9
JvTIAqRMpa94FwfZOiOuhnk7f1LDtVGEV74+tYa2aZeCNWmulGShoMeSFF9chuyEZqOfcMUpQXoq
JSi1Q8FWqABuGo+akWr12O+JD1jBDxWmMDgUvdB9GouAB8v1LhDjbVl2OeaHylorKm85tsss8ZNd
p9Khk0gWnVueigA+q8njGN/wmQvrjgMlnskOeSS9/Lx5a00ReUHkk7dX4BcDKPLSGTbHU1ptXk8c
XWw+SQZKCbCPOeamrrazNTIk6YqPcWN6/lOX6CLCVeg6Wq+evdz/I8LEsyOXDjaEaGqYo2QsS017
FJeEepw4NBcrlwprZtEAb3XsNmGEeMDs/ftgHK9ecPx5pEjfLExsKA2NyUBEGaZ93S3F8SgoHNMy
J0wAAsh+d2nj9Kx08sUsrVeqEUT4DNEZO8+DlYSnyvJVIE0dVv8dMeSbIVUvmNcfNalYSH5+G4X4
WdIJHpOVGs5/LK/GwaewU+h2IHr3ZaunPFy3mWNKXPWu+F5W+KuN6IytjS6V6t9nLa1TASCoYr3G
XXfRausw1s1FJsSkat2lGpJzKSTWoSz8hYqNsFb5C2EcEJ7Q2H6HlzM8J7K6w0tyluv2gmXOK9/D
IV0rivQ+eNLKFYwDPJhoppTyS5NKq7yn9Rhw212SFtWATAi6AUU5Iq7AszCfrlNWu8iujObi69L7
599r9V2VVWfUt3bVQqiQkfPVsbWZ6MkabcGmFF+qsHVcsjdUSX1U5HSNz2ITB+l+9OWTp6lHL4IN
4Zc3Ycz2uF1g7vj+DWjzU+nnxBn6MHlcT7ir02qvNsY71H2q+Wb5kGFHPEUEpWZpesIal91xBmVM
uRiufhkh3ywUsgUtleKThirT+DKZuAnUUrkcUEeDIcu8coC978FCsKhDJqW2DBLrPUDAjiSjRM4i
8tijqqcJ6iqd88u1TMv5lwlUkQ0V3IQFy8P6ekShytK2XZ5kDjgQ5OmbSBCCyaiWLEz0crDwAZwr
mTgX8u6lN+o3KRMvVYmyxvcJEMjanG6iKXjrru5/WcSkv08dCic0UddlyYSK+XVuL72hFXzQ446H
ZYB6V24ilaXxgrjc27p9+UQACnRCQ46dyoCz5QvdumlI3Pz5Fk1w5K+3CL4t65lpavz39axYD5FJ
clQDXta8QQRIVvj/EmHxyQ3B1DHrw37YpjHiRCVblxNNo5485yoBNQRRhTga9Tct2cbYCSjL9yd4
fyP5HgLyJ4wlshrNZQvlrFsSFawLJ6WN+S5BLUOcg62lZuPSJT8By0b8y+L53UzF+Ygsb1GjtiHL
X/ZhVVTncYSnCkJrc6hli9Z7+QKDakaW47Xo0mvcgCEvlBFYTPby8239ewetTqupZICEJhpR+7LP
jNocd5MUYkcxaTfhV7L7YbhSrVsGerHr5ORuFBAP/fyh34wpdu3grg2DjZEi6l++cV5lWeO1DSli
EZJPtIR5VL2MegP0IzxqLjrpFI9c/5KExhkV9fvPH/+5Bfz326aKCl9bllRJ17WvGzMviPNUBa7u
jBphHsBSGR0E+AwYpCitHsNYP7eYA2hva/SkBdAWHdWJolVnvWg+lI1ybabfNoPoOFR4+fPepGKS
vQzDndLswfhtwgyLvlH+9rT+nia4cA4dbNo1jcufprR/7H8Kjbq13iRcOKZ7X8ENPJrvISZ8EJS/
nA6+GxgKRT+d28ROSPvyUT5SYdesrciJIrgGpN+knrFKtGZPMsWIZYwTZW09/Pxg/t4w8/UgpitA
zqfJ5uu2S80BawpmhBKIf97KX7JBuoJksMVcun3e8shNFqps/DIe/96+qiJHckWcNut88JeXQKso
YtSuETlC02yGuHVUNToGurj7+etJ391TTaTcpZiQBeWvZVy2XaRs8W87Xqqd9ZYzfMaLRsGNpTJ7
KgRlF6nyMhS1pQlbQK2YZUsFp1VDlgeiQCBVGhw40pYJAf9lHvhmEuIeSCL7d1MWdU6E/x5avSD3
aRhi+y3xAY2Bf1G0njnA3dXE4DTtk0SAI6nTMKKk34aaNq20X9/HaeozNCBhrDRfPpsFpLagHEWO
pQGXUDH6UQGBtUDgIfN61q1rmG5E5lHGmkgkqeKxSpuoihPv6GOCn3WtO86BD+4/gbemhBHQ5KVW
JLzHfRJBrGEl8IIZrz0FM0kubZxxiELyJl26VXoXkxhFLiwEmU/oWJ2rGOhxk+ATiydH2/WTZSAU
5kLrgBd9/nGAeBbsJKBPmMgptYKD67rnutI2ZQuSYczEyRTvLX1TKeawj0FyBK/U9VC+9cD9hKx1
AHERvS4VLwCel/l0DPhlwE0v6V831rSm0oxkWurXATeGMFx9grmcoROe3RC9nE8E8bBJStRoBUAU
V2s2WQqJBNPUO+6chZJXp58v4tuXi8gB2heWDBb/y0SSqAWbBy+LHTydSKr42mIkXU2j/uXQ9k29
kRFs6Zx7mdR1an3/HsG43ZQ0L4im7BSaTmgTzQZkB/N0RTwMW6grzAP04DybWtHOfiPvSrfddeb4
24X8vVOZKvQSbSKT4id3/98XMoYiNmLQrI5Uwb0gTw9hDOG6HiHIw6M2WTmrKn4tC+0wGeET8/X/
fsO5CyoLumqK4teKHK+B3kY+s9kQue/T/S7RlyWl+8tkLf99SKYIxsxIn4Hyvfz1re2rKJXGjBlD
j2gxWHD+ZzEp9qVsnKNBgvLAnBUqtRO0JD51NaMcIDkpX8NSLqGIRxgeODk4o8WWd2rfBar1kMDM
kV3CBnrkgZWEwOn3afi72YZ0BlWi7fBNWcbUSxOEXxuh7Gw2QldvhDx/4VaSTCzvBvHXWf/b+yQr
sO7AXph/dW5ibpKhU/1yhv4oSA1I5Ch/aSibgoQ0UdbEwWsTv6qAXzoBXFXHjlQnhSlFAPPzwDCm
N+DrdMCDosmrSgrhJF/WOauRATx5ReRgMsalA+jfBPwAgbKAWhmg/cIkldXVyWc3wZbgbJnVSjSf
DFO9Jmhrso/ew7oSJK1TsV0KWSBBTftEOfBDa0ko23ttr1nufqjlq9lTzMgZDKKSv6h1dG8p9SXJ
sxerF3c5oPpZhXJSLZ9KU1sUnoC6lv0SpWpKkNZ1lIo7BVpTbgUTePgjyGi2+yYRZZms7/AY37Uk
W0HiLrd+o4C3EJd0+MkUMwCe6g8EyS8Khj0JtW0vgrWUdz7DgcDwANbO8+fPDT1ZfN7lvKCi4mev
ofjbqqp+++wNKqzMf3j7vm7tS7eaSgoJK1tRblJgS2bUbjqanPb0QpRdhz7IHxxNakoOMK86dzq0
pCtp3C+hV741fkUQnHoVyKPGMsSEXZTFBRbHaVTLjm2pNY9K/y18lSyQI42PKEEfTji8nAwWWTRx
poxYRxkt6O8tg8vMtWreKugep7lYMf6btDPbjRtZs/WrbNQ9dzM4E+jqi5wHZWq0JfuGkC2ZM4ND
cHz68zGrepdLJVgHaKBAZEou5UAy4h/W/y1+pUPABy9VMq3TMUkgwzvV0M9ytQ+2gfcCDKFbpJEM
ePtzGvf3VTFz2yGJAYjsNCUWYijuwiE46MlahNUnWY/PeolWJ8hufTl+ENsY72xBgsVwDppp1ppv
431DcFdbjG/vpkC8gGt7Avb/Gc+6deUX90n5tRXmztyNr848WGYj3ImedOleycB89jp1X1QA9byS
rl85V6q2zYCAAkvfDfUeRqp8dY8n6f7X9+p7qys1LeEQ7xOP/SPt7qCtDnUo5a5PULS5xb5qqe/k
/X2dFvupTA96727MiAktVJpjwZtDR7Lo9fY+U6gj3IjRmeg6c6fvyWA95Z7+goNclXifRD4+p43+
QU717ukVgrYkvRhyure7r6X5SVx7jdwxTneunL5GNPQ5VOVR1+NbLG/xZR3WYxJuR8/+0FfoncCa
154rz4awcVt7c22x5PWqsSquLcxTlgZXsxisK+6arS1xB03umaw/RJP+Umb6C3Xq2YR8W/TB2Tba
e0bzF6nykDEDnzb14vTrM/lessubI50xicHI3N6sunlQWwDnOZO4ND+BG9uMk/2U2CyXYeRio2Zf
6QW1pdC2z07oH6wh/PzBO3gnr+LM6L7pOSRY3tswsHStWOUF1aVq7O7n89M7/i5sgJirJ8vv7nU9
/Sxz52pIvXPMPBk6D5mYT0kzvSg3vNUK66kAsq9ZTM264oO7853tWJioanzTYk/6R3e+g29ZTNSh
UUK35NXy1barh6zhAorD6tZri4+awe9dLCY2W4YtDNQtbxciroxAGs1U7KgObOoQNTw8kwXk1VXp
RPdJNPLD4YPbeT7Hb3Ze+vW6bZp0oC3Dn1eonxL3cuqHWg8oXjGx/DihYxyYDXfVKZTFR4Vv972z
/fNrvbnefC1JE8uaC2U+fKwmDhgwFZC6yHBE/FxhhtfHHrJGy9zi8nieSukyhOMdvdHnpnVWjKw/
zETf3HI3If28uhz3urQeAdXndPJxJwG3lE3bUrQxGB5932jlAyOxEQh9U1GshSJxdI9lWz9cyMdI
NHPaj7D5ylerELvRJC60O7ArybRvIrGvCnddyO56jF9Cw11jMo6Szj14zGBTcjEGuVNy3OqVfyzr
7uznQF+0cVtPzVnrq4cUgE+rMWrKAGjWnfJu3JstU2pV+wMXyYeu4V2GxXkoIJjkwXRvZ3RKDB9L
I8mQ9jJ2QdhkAzbk37x9lJKeScuH+RLoT1jZfEkbZ1eDLNNGc1wC0vaHVadjkmNCpNlUzKNdCJc+
H2VjoZJkGs86OGiC3CSsNvmAUlrPn0ukWVQWG3yw1HEKxwwWasE+4lQ4+UiuQPACW8ucDKBIYXzg
DmYSlFbLNgl7hJuqh00HKKofEwwi2vSuzQkSTd8CDILFKX9ipu4jS4SVYJ+jwY22kIWQjFPBXmDC
8BRU6KwT39wW2AJ5WnkLRo8ZHa76yStuQZ2vzJJ4zNWHfVOwFdpQ41LmhTu8g/z01Wc8yI2bBy/w
jrZXv3axvA3r4lZrFFqKAM2TxUi7/I5T5aORMbdYpPJzMuxhGS5cB9wtjYNHFzhSUDLkDaTYj3aR
zd9Kg5OOqVULOMCM7I3S9vMlMTjVrT+6R88ZGSLlTc7rAJD0LfpWHMPhHgbRVR+3T9INh1XRjttf
L5fv3j/CdQWLg4ls5U3C6lRNpUaHBcloglXtsCJH/c1Y4niBSsganXU7+Uc+4gfr4HtBCvUPslfE
FGiV3rysHY0wVMKRKTLaP0L3z0WaU88vPliJ3t2ObCJMk44tbUT/zetYiIOA1/vFrh/9Xdu3zERB
gs+Z1qWaIpHTAd2Mbv3aOMXY4lTi40jhvRWfTdV1+I6pwr5NHP0yr/Kyt+koMMORVShOW/TvveZc
8eMzQgGSPm8RhNMdi/86ilG8gkS80msAyR7FxxZDHqXqm9TAUstzjkFu0MGygSUHGNH0kDMXucBN
PmmCXZgVLzJUd20UHuCKH/2xA6aA21Rn10woFFTzQ4xCQgaI875djdJ5MFswcCnLZTvOPcJMWxo1
tNJonCed9PHZLKZdMWG4E7lL4bvnPNIR8r8YTYowp2MAH1+vhWvGd1V5W3sSDbvF0ICupuf5bErI
YMx/DenKS5zPpFJp7gBtGMFnJbc1vCXIvUQiXwOtR7gwd+wi1g0Tjt5KhDGFmi45YQZc4VWQgFOg
CtXkrloZSRdSZQDjKEAIZ0G8xfIDFwIE6iorXxmkAkyqw+YeOrD8CCP60MLSQFkP5dBXmxHNv1uq
ELyDz4S2gENB79HtnEOjM0SZ1eGiHZix7ZLPU1pC38hnkTgzn3HAC8xYwV/fg+/tl45Jiu6jd+NS
ne/Rn/bLWG/svEi7AvohPSbjU+5kx7HXt6nArub/9FJvU7SuhDcsQT7uIheSYgFfuKDGDiZx2Svt
g4/1bpTskFehS0GORjr398+lV0YpK6vmc6W7JsJNLyzW0SA3c9yeiPGLCLEXY5Id3PAHH/O9qIcq
DSUpQi3ysDchslMjKygylpeBti8E9Dxn5EWpsxv5R1Fyfnn+6y/2/Ve0qeTPxqb/qDYAp0bdAsdw
Vyc1A2D1A1SZZxGMjzKrXxV7CFSn9a9f8rJ0vI2zZn0stU7Uyu5b8c/UlFD9cVDYJUMWLS1MDjs0
jgxb+hiN6vViUs59A5sJL7g+u/e8hyqF4liPxAh1P7f6JDPm6hYH62PDsCtzprkiIo2nrT8ibbA1
CXUC5xE3t48pojcKXQFDcdPeKV1nOdXTNgxKtXQ97reeqTS8BqhtHzs4uivulWMcw5eiedssRXBf
ZwzGKZhwuW/uZG58GvzqptCKcRFQiUXQvIpUBE3Y19KVgX8CtdmeqeN5+rxqgCYhAMQkTC7JPosl
HP8viQd1wgaO9+tv9d2rlmvWpBVEaxoN6t+v2n4I8EqL/HzXV+VrNn72oY2kwbQHX3c2rLVqVwnz
jtNHhcz3LiB4QBQyKeha/8gMmk4bo9Jw8h2E6tdk4vT5U/M8Zuo5nzUYQ13ewv15+PWHfW/3p/OE
4l2fD5fo+qeVR/frFEEy5MOULUSCq1n66LTmrb+W9iHxxHUmq4c5Pvn167634v30um/z52Sysk7a
es5g87D1Mq4xjLnPvSEea9mdf/1a/jsValyIHURipKWsCm9K5ar3MPTAlGlnFsndMHT9Kka2HlKN
NepMYeNS/rAxc6P7NG1HPWKW3YOZQd1QcKKDoHEXdrMzw5dMQj9ynOE6Cc1bWJVDHgA4NTNEfpp4
CR1msRoLWF5gf0nQSK4NA1negO1eA2MwSgDn2NMn1YI0mdJ71kbYvZCnNlGxJ6ZlLJppk4ZpbZzb
Hi/DJY6X6Ng+MXbnn1PJNFKlkW8I8NcLMi8KxpJYXysesNloGAmh7hyIbdjZeNypBjc9jCGRUuGd
3n/pJqvHBI60Ryh7i9zrHDghJOce+CWeJmzBCsZEugwNGMKpOdxaWXSY4+aqNh89IuKh4drAUmEd
RsOjFU7YYKmHRLZn7B7KtZtqxwGL8h78bKxFP7SpHtd2pA54zKqzXUe4RTH8ikPvB1vMezeNPxtQ
03jgbn0r6syyskF3WVJXL8mupPnYgaNQuvVol/aRhu+jwqLsg5XeeO/i9dFkMA3h0ip+ez2RX4b4
FrJAOJl7NgDeI7sNjJVolhUk3Hh2hxJzC66J/Z0TJFga5sF5iJNkFyb5fd3S1iwN2r45rh1G8qMI
yif09phbddOMlkiPsHjhJbQA1cFmrbOOEWBhQ4P49X3xzqSAxYwFOg+D5YZa5Zv7ItTGDE1lBvMo
yDfop5hw16l4D7U4WzmfCv+tchEz1KeN8NdTLcJsz/cRZo+SCnnIIKLmq23Xsgqr4h5XPfRbjDpt
cS1gEhd+O5Ye2efO3ASOCTy+hHipcIJPM322htbxfY27aPfrD3WpL73ZE4n2bTEHUx7ln/mK+WlF
853Ry5VhZrvBSNYVRXVQat6DklhZ1MawEX5QrmQOOjw3xEMEX4EcvmC8N8QbRBXpNk5JA6BWepH3
wTr0nhAD0TatozlKcP9RmA0HeyqDjsW29KKrNs6esby/jSSD0bbFILLC46SG493YwwPwx+toUCeb
1teiC8g8VeN+7jd5VLyqlBMFpR6ZW/464lbg9vyJtvCOmNag9rG0Hx98p/o7KyjaCKQCCNxo7Lzt
aupJEDqUjXL02TVGSinzfu3IshHoB5yf0Yjw7Q6TjPd9dPB70AMySaeTr8Nu6KMXfayMaxpodLcz
iEFmMPtzthWqNzE+hxO3y5h9wx+yWPeFuoaOCvcEZ0W/pMZRONwtdtxpqwSuKr6d3Gwj1HHbi+9Y
rABUFtLdZalv4bZbkEt55kEaOOSYEXXhufMFNyU6AFAD0pdRoOi6mWsavDKnePfYVGaE1tDX1npV
ojzVzDvPjh8LZEgLs7XEoi+JlTzNu0r9727PEuwk7Uto66vAJpopuh1CtlXlfIVY+hoG4WEIYT+F
ib0KTXk77yed+wkbzK9zUKgy87Gp6wfRti8GvT765o9dbAi6//xhU1cPETF/33d7v1Q0yKMj1Ppu
Fcb9j1Ogm2ef3SC0knRLtZCR9LrCMsV3b7FDJn2ECMgS28H8KtVuymbu6Kh/LeT4/YNr4b1LAUGa
qSNaIal921UbaSZkjTLz3ZDIDCykuQDve5eHzbAln+P7if3bztIw8ZzXL+Zs0lx8oCx5J2hhQNBD
Z27PO/rbAi9211WVzwGaLzl9fVZ+dlwQw51f8d0gJ935Y7WemCNdxLCWP7qL31n9KZXQ06GMS4T4
tvpe0GNv+zwudmmLiWRZJDtLwjBzAd2vzIrxKskw0pVn39vcA5s8iICHNruglPg+R8rbGkVyDtrK
2JvjbAHY+UAI8eXS7X3XDsEJWuYKw6SH2MM4lNhiS1RDTFjXf+xi//W3Ic/mMnX5XZYYr4aRevP0
fx5kzn//Pf8///k3f/8//ueEc5ts5A/1y3+1fZXn5/y1efuP/vaXefU/393qWT3/7cm6QFcz3rav
9Xj32rSZ+t9p0flf/v/+8l+vl7/yMJavv//2/MIpgEbM2PN39dufv9q//P6bYSHy+uman1/hz1/P
H+H3367rV+rQ7/wvr8+N+v03jZbGv9ksfZ36PdNpDGj+9q/+9Y9fGda/WZFtKlrE8LqY9YWFrFX0
+2+W829ye8ee+3EGOu05SG1ke/mV+DdDE2zBc8OCfVj3f/vfj3/zx872x3kLX+Wfz/9VtPmNjAvV
/P6b+ENx8dMWiK6S5itaQzRzFC/1t/FJ2rRTSiQGoCP46ulA0osKjrmTgTNt+nE3ZuEmkO3nyGSU
YPIB11h1+skbqEfr0VxHtQAAi7w4/HXwZFccUOFfDexHq2wwb2I7lYfLoTbTo6pktk1cO0JFOAXy
MKjS3YgBNBWq+cPlIF0YKFOegCCS9drvalwv8Ytfq4hyERpEZ+tg/rXI6RJtmhR4KpaW6a41O5h1
1vckw7W04sLZKNP/XHgwOuYGnxO4N46PxWc/3rRVFd+mXr4PlHUWg+ddGU1+Yqqn3hed+S12cAcL
Ju0YWj0lKKj+m4pdmiIWFcFDrVXF4fKobUDA4z70ucTUYVVJ59rsinJrZ1CrOpgCWkQK2zUN/LXg
ux6ZzmHANwNIDP3IOHd6dN0D+0YXO0sq6ZtC9PaxnA9+N5iMpT73OQCRKgh1fDThSYR8Gi05gHKW
B3M+NJgM//H08kjM7gOpSjllnIMidDDLcJnUrMLwmE5Q/qYWRAg+iKuiFwDU50/joxjajZMFyNcL
JyD8fDidV1to4KDXXa/iNRKlh95MrpJIp9Y0GnMx0DPw8UhpRbQQQFrduI4teDv4CqSiHg5CGyER
hQZ1tCbKZmlLh1Vb57AVQf9sQ1kfYuXswwAZRYEPEQh3BVXIbtl5hx7lQjAB0HRTSk452AHUbLjS
u53YM7fw01f/5kz8dXZknFprrW5/mJgZ6TQkQOuz6QlvwI9SFe3hckCGUa89ab+ipoPx1PbNIcSx
aNtWdn1w5pvh8uivA8OHzcHI8DywRhvbSK06XA6XD/Tmacy8+6HGAYxQEg+siMLJBBMYaMMfD/E7
u5mRt5irGF8sPy4PE2n74fLor6di/tnk1hZzwDg2zedc0vb545xfnv51MVweTeNQkTs23eJyR15u
RncqfAAnnvnnbXq5OubmuZnHzO7MF/Hlq/vr8NfPMEnW92kCrWIqDuF8I2fTCKvOzLzigGVu8cdv
sqmHClv2bKNEWof0P4ehUbzb+T7PY8TmC7jusMbcKF4bnVUeajOBwircrjz89Dyb7WTVrdU0/TQX
UvNDhN/wBAfrOUyRJqkOdEmM9eoCVsdEV0hMB3s+XJ5eDoafNAsrhCGbk2ELolERbMuuQGFaQs32
BupZJAUY3wxjqg4eYGlo9sVYbIsBrngfPFKfXrfSgNcWt9rBM82H0ZvyTa8MQGaXN0V9hyr0QZ9v
tssPxLwSXg7mfx5dnvq41239Wt/SeSgO4/w/GEFjbPMkPrFBrLIK59JUhfKI/7JcaLoGKtCUE5+b
g65p48HHpHAzWcNTnNf+gcQ5OljTJ75ZAEsUrLtDYHLoIh+dLjf8JogQRzQqPNau9eAlZr65vMVq
PtuYviNpcox8NcxLwOUXXZzk1RNi+Go/9pUjzqJPHsZRYeAp9GaVTreNX9HB7K1y3XbNOZmGbziO
WWBxKIfo3VUcEnfMO92SOayX2BfZfqqwFa1yavBBfc/wcsykRPtZtyo8ZBmqNAr/OS8xCZ76/Nbf
tD6WOXGuXxExZVCc+RdVrHbU8aZV2yc07EYoZZ5bbBFQfRn6CdZX+iW0pL83h8RcNTnEoaGc8DeZ
L4VhuDZRhCxFq38JKEaupciBDbXtOTZkuJEJuBawxs4i7mbnYj4dwOTSWtcjVebCwGMkKq4yPEZY
Irr4yqJ1OYFvtcMcODXAKmoyAJK11ZBa8R5Z10lUw70XYY6MV0S20HOYcQS2xnps2d9sb9hVdn+c
kr49lJ7EhmyImqOfjp/pTRTLMdHqFf6uLyliAPoQ7XcEG9ZhKoW7Nj04SUPTYNvW3QaeFq0Nv/uE
i0e6LZPxWsN/YR+Sdm/ioRBkLuAVHS26Ns3EPLq0C/ZF6oEsNLGOhXVW5LmztgPC39m1KjEsdRhH
edRquPOyqLqlPTTVFv5KvjQbrIDA1gPC6q/xgaUMbFVqaTIRQqmXDtMwW5zaBFet2YKIowbIGi5J
TS3T3Ji0i5Zenr7iQ6NvQ398aDOaObXTP2TIcgGRahslTRcLcWVumLBdjA72q1A32h1ecCVWg/xR
EO43akKfyokfjkaRaudhxFqRGhvmq87ZyzRmu4Oy3eIQh9WIGtapm4gNo4hfZcKwbT9pTAhBvo4c
Fd4wi3s0ladvJswANK3Wzq2TQmrrPcpiOWPunZ0O931SNxvbasdVyFCi67XihEAMcZiY0VHESd8y
hywcE0lMNUxIKwzRGUsyoUeYo1F7lD7Vv6kw9hIWGDKflzSMwPPQZMdgVTu1nbEUI2Trjv18pwZu
oK6IvjR5V670iYHDrqzEXiv6kXXWXxupozELNr648yhjZ2AHIMwlpnEvojBv3Dy4LUr3lGZ8p44u
vyq/+eLBcAoG/9TL/GC53LepgcyOVtkZCbAH38bdEVwK3HO4O6MItY0dQM/Lhf1pcgONrlewwIJR
2ztF+Ql3on0L1qatB7FxLK1dZZjmGUlSrfqox7R4HuFz/O+ZkbCd6KFYYSCtMcG3bnO8hd3R4Z4U
uA6Ss2aU+oal3o7tjT8xJNkx30Zk0H8PmTuht4gD+DQ3ytWeobvHnvmDValZXwaHjYYqzsIZPqk4
m1aDZv3AOMG+LeqHeoyuSmQLazdU6b6G4rMiLjUOKCd4u0mwa0ycygM7zdelt6vR898YKWjoUNzE
GO5RDOirU4L/XDyGMGuc12Q0n6YyNJZOBcOKaY+1pXf1MkQeGEfWuRXElhQJfEZbWo2UTIe+F/Sg
nrL4qJvVj1KyRdQdTtgSysAiETiWmUx3wn6v1nXtfhvs4DrR/Goz6NUJi/mEQTX8HYZUXKl2OJsj
XnNtkd4abnpX6xl+7516sNqV2SBcUzHKToq7tYvcJLTlsO9TgNapaCYuFdBYtdeDu1OAzAKvEuuq
BKLcDc1jn07tqryOJWUrxykiPItHsXOaDO1Aq50823y27a/mSDemDqpiYTPFqenc9aqCpJOn6U3v
EsroVqiWzLA2RfOta/G3dCfteSqAGLfFU4TL066dLHB0QDUpvD1GXgXgKWbmc7KCVRn17a4t9aM2
zABRJh/WqVa9FJOv9nwRGdOX1yWTlD5Al5sJMQ5N5siFOZLhjOJQucUhKXYXWlrB1AF/ujIzlGEd
xDbDLIHNsGMfRyzvWZ7aM3tpCKvlpvYw6hJBrK2MApf2gmn93hE1lhex3CG/IM3Ru3VKt5FRDgK0
3gQJaM/xyeX55VGY8pvLUxxSlg2m1ztvDmsuB2LT8o9Hl6dsiVjyNtDOrJLwOy+SNQd7ofc45CVz
EHU59HNs9OYpfuP2PoTNiePw0mQ3WVXTeG+aNYjFpMRItm/io9u63qqs0P8yK1Ec4LRkZEmgmRun
rbeRFeLRkn0yJYJyzccqlRorwQ29TDy+o++hMJtDPB8mrf3zkAwDEbBHGLQrOEvIEJqDa9nJymhi
gwaooVhDmd7K5gO+NdQ+o/iqtsrqUIzdc0p9eG0a+T7uu257+XEtGBRxjW6XMyd68dJwwmlkRJpD
rNuAbk1gclg8MDbtGS9jNjVrr7BaosEY76xOP7Sir386qDkqN3B1n9O6kzOHwpdDOcfDeQkrznd8
4C+VQ3I0x9MKiA+j2PNz6HDjJs3dawokJVEiGc3i8tDMdGyd5qj88lTMvlLMG8+RfZ+qGMDx/JC1
C4WATmDY9luobNN5bED5xpa4t035OcjSDqk/FqzdoIensKtOk5VbD1YIFtX0brRccnFLoV0nbvzS
Rma6rXrpHsemlcwzgbcMVDKcvfkQROp1ypxsk9nuiAY/19eiJj+aotbvV1knsKAI9K9xQfgknO9x
OAK/HGfiI3KtpT1fIkgqq+3IHPq16LCjL4gX6Ns/t9Kyr6ouOGRRHJ4LvyQ1zU1jkWoZzR+nbzYN
o9EDKZeLUOQON4y8vNew9cm1+lGoJHxwPA1JQ4lbOdk4bg52YX/CCi4lBabpYHU/xiyQJyWUsWiy
Mlync76ow0ZZWzbUZ4qENXrzsL7uHZy0B1222zrBH3zE4zCOWDKdWGA6kkua07Fj4zenRcPJ8Mfb
IWtOpSPPnAh/JzM7ubHEq9nU6dmq9kkBy7+PSvR5mJtiY5XhY4UbCtbCLhoQCnyoSOLxOpmifiMQ
xnSpaHGKGobbvKU3ZgzVqUOKfrK5YBZ2j+tOCflm2boACfUpP2phXu8HvJuCwsJoZMRhosVIFzdN
JDcRzZpT40TeRu/rV3ukaOCHwRaqYjVBeWnMaTeM1k0Te/JoZn0OOppMJm946zbTWpbPEhz6XMvE
98uy0acjq8K+YSLuYXQhsdqZYewd2bxUxoSUz0iR8vbBBuYc0814juIePyMVxHjT++4TFdCbqB3E
foQYpPW2fcugEwDXdHiu/fArHXRY+4h3zgX8u8IttBNtnGCL4/JLrKYMJKSOlT051q2pD+yHNoa/
RC1bwodzJ4rsWNgd8RwTIbqS69FltL83keOIlJUq4eZa0iGsrnGSdFwmeGJ1ZY8t7DlDO+ptOu6s
IYe8YDrrEbUbKWmS4BOVAfBts+E2rcJi17FJ9xzImscrdwCuSESx7qhvISIQAs+fp9FDtSkw5MMj
AhPeqEWo0PZ01aIG22LFJ1p4SeNycZXdljFwf5FXvJt4BpKxzGxBC0F0SQM+ae3LdUrCalB02LVV
8igdEtmJ2Vv8qbQ0uLUo/VdUaXb82YJhjBYyU1ZwZdbutpAM9nDe1iId0msjhjAbB3Bog8Fcj7lF
T7S5TfWhv6oLt7+6PCJFMeiOJfrKceiOoHlFVEOYSt5Di2vWnZH1nbQozFZjdocRDNqmQE+OABL0
lSbpMbMZiYMcofPKuD3hLIWuCZE3pLJ1kPQdzQkfs+dZm5dXzn2attGdCIfFY5WCk1Xye+ZliIXm
HEcLk+vWvx5Ur5900X2KYB4Azf2C5Cy5kRKr7y7Xz50jgzWrK9rF+pvQpwZEC5ZUBTNW0dLIp33f
oKU0upaYrBfZdQMP79oro/ScNd96PcyWgzLrfYRc+qGc8BTOKm9f1fyJLJEvvbiiZQm9sEAylteq
22RhLc9AebZJB0k+qit1lEo9u5kwr/w2QXTQ1lBHELsv8ixAm2c37c6W2ktbuuOmtdwMXrDzOUUb
sLOt5L5Vfn0WERZF9GgeLgttMzV3s+fNXgvt/iwSqMLemG4HN5gAHdRLXebjwdIzLoQ2mu1zxY0V
9+GptY0NEuD8JjL1M7vRlyYQzK544CphspxiyRWoUMS2JVM/NqA4uNBUIWo63vB9hnKD/fAnFpps
L0ZjTwr8vbTr7DSGSGeV4w6bIFPudj/5RbVO3NJbyd44GF6EoRA0MKIVUJgGayRXzFNqkezWnTrF
jSGu49THXTntzBVVYxwuck1sNCfNIbTj1Fca9fUw9fiEUU0ddlmbuN8VNFXVOGvuqWYXOxWyNxnP
17DchsU3q9d1bocOBnqEdkF8I8Tod2nBjIpu24s8QYcwOV6MxrTBlwTThUGLhy3jIDs/c18TwvZP
FtF9W5FFRprmnKBlR2Ve7cZifE5cvF0Ch1vJ6fAitLDPZFsxgk/pKfftPUas2blLpX1LeN0t+zpN
1nEPTlXTUWhDgvvRTPjGFg46BAbW4qXr2C6yioDWliTAbkXxgF50MU6jRmsWHyB7MLyNwmoJfdNs
12IQwE4O0bwzhwMVzMwNuKfzJRTTFTBQ3C6Becjms8o8ZxXVUhx82/zEXOjBUi02GbJ1KTWEsAfa
MF2xlV11YRxe2f1wTOORYgzBOkLMam9jVrZyJvs0Ibqn6KOt0njKt2GbfR9qfJzysbtzlfE5cwxc
CDTr6CetOkQZsMx8QnjsZuXes5PggTnAgfbjs9VP0bHHWhN+oehYxuL8uptKJJC+dfJxAKHr5hFz
RvUKk7Hp4KLI1WV9Es257CScagdrLhsF+X1ourB2k35HKQoxue+CL2+YLY7iLDpndJIWrjWlG5/0
dea51iLSlm2Z/6j1BAK75/fPdl3exSncFLtKOxpoAVYfQ/AwjalJWRNDoNRKopPvwuJjupk29hSs
dVeL9hPhzzKOfbJW455M6kc36cOV2yBpJmOEry0NDC4MyiaGue+nYq2PWrzCO9Viz0CQaSoKHa1h
m2vmkYdj22qMZqDUY86k+FTr+nDdmsG1Yz2rJGkfrTZhZ5uyGj1m8x2+VYQ/i6/OmoqoRKGfPhbN
uGE+obutavDQFwfwRFjB1k5rbWWVNUXORtwVbHRhlftXYRc9jplPjFjZCP01Dm4gq2POxFhDQxOj
1mzSTyRH7IdDJteRAVFItpl2RT+4W0DjrHe56HelsKh0zResWRur1AJ5DFb0ZPmNtk2L8kmvPJg7
fRIdEZrOvV8J8SQ3VoiSBcqg4DlnxvrTyI0Ydx6LrO0Pd1o1OxFq4X0SoGRubK6xgv6HSBirmRoP
ZjOY1thHmtbnvcXENqlProdYEbHRrKOgHmhZQMZO+87c9X7RHaOa6VS2eQ2nJhPx8/wqDZXbBVOu
bKSSYB6/vkWaY+RcK1s8mDQYMVls+qU3Gz3mUcUMa3InncJfF7woI+gNoPmYCBXfyLMXnoesxgU0
rXH5rKDkqjS7FVrcb/yeE+D6yl71oUYK1M6qM1LspTdq7T42AJGEUXaiMIGfkq/tuspojibSAIRU
uNR00ZDQCnLFXjnyu2ETFInOU9CA7ODs4PK3zCoR7oiKoLyFfCNTE69j5m4WltGVe1ti/J3IuobY
P3Urt9fwEUeGuL180SLC2k6I8axVwcIxA/3owpuEKO127ERTEcMtqrwdmpGrIHbrWzSEy56R+F2M
/nF0vmoW9naFJx/0LJl2dmhiDhP6i240FIRNdFjZJFhlGc6Ha0tFMccadkOsTIG0SZ+Yq59gcE/m
VZDn/rYa828qT+uFPvruzu/0jHpkQefELK5ih+AioLy6soY6OcpeboRWYjAx0LHcp26p722dppNM
rtmTw6OnguzkYJOCvFKela42Jp8MYlJMYmiHdwG1zRNDI6zKT3ER91deqhC7BTjuMUvoHDKkBlT2
tDs7Sdzj5eDVXcKfQ62hm1Z+bZclUrc+ZzkPCSGBG9fbGOvckxE7kJLE3mtj7dpKnC8Y3vr7YH6m
3OQL7oX1kaQeY9GBtaA3ncfc1Ypz1eoS5y7jrgwHiPux6gBYGgqt2bAujbG/K+bD4EMWL9o7vyNT
LYakvq6sz6Xrt0fLltWK5AFMv6vgx1eSwbcsqcA9iGQv/bTHcE/cGJE23OsTkz/pOCVwMidzy6gU
htCcONTopbvXWhw2Yt3alDYNyw7w6BY4bINFa24hIQ+wyfh/7J3XlqPIoqZfZV6AvfAEt/JISil9
VtUNq1wH3gfu6eeD6nOqd/fM2Wvu54YWpEotA0HEb/MZgQvXb1mO3+y+jk8mP+qtwJ6n5VP84Esl
tnZkGLyqIq/dsZ8STkOfW/JLH1abKNNvOJQNOsi5CZPzda1dmin6mcl5Ftil096xdmWHpvL0TdEq
0tlJJBxkPIFv2+nFLZg2OgC32eRTpNLsSNfgZsDSFJM6VXep0wRVziCcZ1r34I+sWECcHkXHSWT1
Tco086qagio8oMPYGUxkJNbr4Jh4kEhv1xIZB1JQamTWHeQJTej3dOrvsyf7cwYc2Kb+QJ4bAqA8
L8Bp8DINNgaCBH61NWjSgMD0aTYhmm3MoXg6M4n3RllYe8cte8YPn+u6d/+Ik+annhAs6xfiWzR5
56Ht81vZYQ4fklZtsS6rvdPMt4Yilu3sW7QbAU5j+cq04zSO3dHGA7pJWDYdhtxaALe6OsQaKora
o6rSlOo9d5qr0lwrsDz45nnyquOUGzHWhwHFTdY960JhmCg73uvINL0S6rUKfXEFwH2VBveSLCS6
LI4Nf+8qL/A0at7qKnAnxwpYc3NyLIF4k6MIkAHbNWbMRopKS1aP4qkj5uo0OGm00TSiXqYWe2ih
QJRqo/1pybG8FLW3l7qDtTQp9tRsEpem2o/CLT9Trd5tw2n4qghSH8WY7NfPoUTtHJeclCEqOIFj
SSaEod4i0StS8bYatNt9Dt8pyJXUjNUzQ6ALQOzD3HoQT+eywxaRXnD0jZ/IDouRFtk5xRXqF8e3
sn0r+feb9/t9TIbqNaqL4gCaC9ibL1hStbCxqi33KgSEKSMqfEUfbSGfip3mq4yRgN4vrSeUEq1r
vs28RYOw7i/R85BWMgA81M8TRoWNRVgN3u+I6bttj+ek87N9bBN2L3T5JBXGjW7R1q68fbcw3cyh
6I1rop2+dNx2ONJySyhgWe3kN3ei/7OjhDo+DwtSpi/2lVBW/hbp7XBGFJzvais0iHXshvO6iTIE
O3QXHzWgmnM7URJlj5zcJGqVF5p+WSk75hMXC8URbv3uzIPJmiWOKPVA9XNJMkNuIf3zHUHHwBgu
eS2XiSvEi9IpyCw1AkKja0/MpDl7mt6c/Zk7r0mz5wYc9M1IMPgiHG1pJOf2F9aEEsaRtLcsQcLN
+knWjb/802wB+X4f0ywzOaRT+fY3Hjq0mCWlrEacMRzO6ydfH5VVMf5ld/2DV03JrsHzv2F5yCy4
SYfz+kj896N1N1q+sNI0X+euvkWIW7d5RfgHA3u2n5yIFodl4xfUgmSW5ux6u6G0cdkgvi6Dmf5O
QdrSmTBd3Pru8rDKYD7Xzbo7k7zO71L6Gzsfr71Ip0srZ515AF/G8t6I4+Ps260yjHQVKaSMzqDq
kMawFUx4E6th3SeiY1vpn4zJ0vbRAppqOpt0xUuZg7Rn33PelZ9EeGOr7pybY0dJPI/S5VFUZM6h
7ZL7eggicQwi771bPgnhg39uuopK0WGJxukXRHhVykhXnPNywgGh0cw3u3TeCUCzwsWvlHUTQpn/
3vRWeVWm0Rx7aqnPltMvSrEFEYYcpGHZSkhv6knaXJDMeLQfbZEah1X19P8FYv9JIGYZ/7NA7PZz
+F+fyyb9N4nYr3/0p0TMM/4lsFsv2kTYEHSzuB//lIh5/r88V8ezYyOj5T9LesN/ScScfyEZW2Lb
XTI0BMElvyVi+r+WGgBn7URAQ8YL/r9IxP6h4XRwmyFCs5gC+gL+/t810oh26l7XZRlMYDl35pXd
c2iWm0SRaaLyeTcbBExNSGqVDP9w3FT+UpT+RVX3fxKqLe6vv8jUbMG7AEMB4Vgkxf9wpvetrs21
MIqgYNnF3Cp86f38YQYiujkz2oaJroXGpdo5giKUEKTS6f6Yxgq/L1MdZvP/pYn8N0nkX7Vz5j+8
mg6RAYjiGS2wrf8j1qFhvASj0YvAnLD9pUyWuInMxjbLvB95l+iP2ahOddl2R8uS32xswFvlYCIn
HAl8QXsOafzeq2JQR8txQl5gaVzzZ3A23XQYozAnVBbta17Zyb2oQme31FxoQ3vC+kLZjRzf/sOX
/A+1KppD3eNsE5xQAvX2v//Utaa32LKbItD9Wb9Y3mjsRQRkRCY1rm7fBihgOtumo3kyKvuY5mqD
DN0tu+oqxuI1Lj3zXpjiIySm/z/Y1wxO9b+fAA4numW71nKRLOf7X6X6HWNoMwgvDzo5PIeDuxss
PSN61J2OUqdHi5DacjtZ9WfHBz/JHJP551AHmQvbbIUpPc/aXbI2+k/v6x8nJoZFIlK4RhaVJ3LO
f39fia6Nldk2/slOg7orPMrOVbR1NHJQKqO4dlCZ5Lf5+9kokqMph/cqH0oiXKEvZ2c2MOX/J3Oh
8w+fiwfCjXXJoX2DHKe/OylBKvRZhmN/shJjOIAdaRe3yffETmoPPmnzL1kI7GLJp3rIktfCAIx3
6PCdbTc+5E0/bvSwGiEIlvCDHrK/R4l/nizmWeWsfzS0M3t9SBCORRltBiW0dVL71Z1G4+rC2tnK
RsiYADiN90Q4TjBqLKbmypxZL2n7SQCO9+H0rSQqfis0fzwQeXm1W68nTqEN4NM+Rx0M0tiSKJwl
xsnS2psFDHAoycK5NbSWThOT/9rc67hRd6NXsTK3aXSEOSeL0m/iHdMhKqyKod9Npnj9n68SkyDM
v5+LHpYRjnPdkw36j7BCViCCOVaHSmUgy8vMyxtt7Ze68P0LCogmSGrwsbQW/eMYjsQr2PNlTgnt
BTV91NSI6bLDt1gYVDT5ffOzyYELsD3Mu0n9GKKSzz7V4QUbYXiJQu97VSesE+LJ5/s1d4xKw871
tOpzyKpjYTcw5JotAUEmSyDTfkyFiQkv6oOo9VgpNmzWR6kv5blz1WPvuzXUMnb9VjOi+7rJIv9m
AFXiLkMppVxiKgj/42dUt4x+hVO7wDq9XUxPUXinTkU9Fl1uHPV0Nl5nFltp20R3P6FAcph0omeR
rVGKvnPNEtVilyfHSnearWFUEBisgA4RsuqgKpLABmJ86PwqfTCdb5MyaUmnyuPBzIgFn2fm/9zg
drqrkgMXN7mHiE5P0dTaV3eQu+RKHxVUjeDdgxvFD3RC4dWR8ilPPiYNYoBbW7uJjJn826Y3bsgY
TG2abmjuHoVTawhtoPUMhGjXIaqbABzAO2f66OEVr4yAG3uyY1HQs0JFImUIRYlDFLcgmf426WCy
tcger5Cdhwwq8ZS24dei798EAhASrvmNXDoQcHpZBuBRC45i6Z+dyDfOEpQLpavjXBPYPivXbkwZ
i72nZd6Vu2rgQ1g9eUSP5F1uXSMjjemj6uMnPaFztSSbxGogeTWtNl5U4YWMzKLYsmo7GKYLDF3x
GWtRTDdqLYadaVNmg/bqanqJh0/eJkXCjcE1UBUcVdV9iTtZXNuRxlYgAXRQng1e4YxE2ohha9Gg
Qsq7RAfX20hixiy52sumnXTrFA7RLUUyROn7Uk+/kNxSjM8Job1nzTHi+8iq9JCgpdjOipyRwiUQ
qo+s+bEsYv0xdHGNxUkc1JP6OjY10mz6bh77Ln/30/Qyq846zcZoPdt6rd1j8Mp1j4KD12Ie+ZKN
0r8TzkvvdeufnWwOlPS9+7pxZBPDsmRkEyzHoFXErz+kDp+j6wexX4+xIhw8RqjxmJvlfF2fTEpO
vHPQI+z9PBaH3MNeVMlWPjXLJstnEXCREEK67E6wDRh44KptOqDWQ7ZeRKzkWAKictiymIuOJmnm
Lyk815EEcIpxTVt7Xjd6AjeSTfNNX54RCV2dMiA4uhcevNZyH9dNZ/KFotf5vu7ljZhvfLzdyMTx
PLV9RQd1lL2sm7EPP5ONXRywmS+AQDeG9JygTvA61I1ZjvB7rKtHP6P+wxnJ6JKkzHCDna9aVSCG
QDTP8gep49AOlNj21A7K96rIPaJJqAZSTtJtSrdV+04hINTBqm+qTaG96GsjN72uUJ/RS+v+GOI0
fusmTmLk31irnHfIOn8rypyOSJKfNqq2vV1tjt+zUvmodDaZZ34hya5/7OmpUtO7cruL7aojmV3U
OyHkLwrZn6YO7U7oO7tE+XQjh0kA9kLlOyyGo4YsQH9f79uhc/Zx7oBV0bQM/tocU5sqeenNw3Yi
UG+DonY6ZjnGGznoyHSS1Aj0Kv7DZGg7+BUwtdMpkkoHxonGhKSk2rnUSJ2wil3ejOETyvYvnaUi
qNjQPGH53hSNErcSXmGnhcOm1fv8qFeJvUUO/5Z02PAYuupHNyqeYn14Dcng3A/SF9gOl+UuINcu
y/xoHwr5gEpjSaHn28zsWQtmhBErG1KlNt2pyYejVPeody59XygR1/FpzgQiZc7lpv0kdMJsuFPd
cmseLn7sI4QV44u3YE4KzQXrkOOccZSpu7tvrLE6D8P4xUZVeLAXgYM5yC2q26Ckn4rWGh/Qoxpo
3wWqjoSoTxQ3bHte4DOi0hdXShsBcAu8Txg71EW7gff2sYDG2plmwchoaS6NjPzC7/cosKldOkkL
O1brTaqH3r6eaIQXkXdyMkoKl5Y6kP4USSdZ37YIXSYaFph6LurdGNPTqkUUpzaa8U3Xiob5qtpX
SZJvB1oNLklvESsad9F1tIxLF4nhasu9ZRTzzVD9Bbpd+5jn0+Tn9m4wyRgUcZae8FPcZiWKAwuy
7OiheDsgPznPw3SI0v4jhnJH7xq+6hbO51R3XlI57WwVUWPcGdq7VFLsyKtAStF7u8mR86Oonxon
oVG8jeXBq8aK/z09EnonuLH280WMTRpEE7jHSpzruXARKs0PmH+3MoyGIK1zB61wzgxccmedqtK/
Rss8INcOI8G/Z1faznluyRjVaUAov+uiTHf6UCUn2ike6syESfd/ImcDigmtT0xqnAB492eclBrG
VXBNrfPvhrK8M/HCDeQTCVIygxJUnjU+u/ZsXArP5nYsunozm2Qx6d3YPDYKeLcv4NfKVlSfYy96
79PBOaPIEVsE4iBsGRimS0tcYCP4OdPL2ZCzcRRt5qCd79NAr91b3ZOsEoNptiVtum1+KlL3ETq+
PNJjX1VVGdR+BWrt0Z/hJVj0hBc2wfrmtU62T5XyH0ok/me9JubJmWgB6FSsw4LSHSlz4xD5r31f
NwwDfRxYwKkbZsvRyYmTz2RL0t+bQvTwySat6WAbIprL7Ti/jNEodvCw4aFkjloreDDfqlEu980J
2U9LqldAsQCGzvFn4xQlKlsx7Oaw+aOaBVIkyQ08odArn+vAoI7vIDC8nLLSss7c1AoQQUJ9fIOC
LVeCcEUp0Zxty1CowvED3onC8ImPALNLy7pWUu9MT8j6Gl0YFtuiMGp6dfsAfTWNwTPCbhtGe2+R
MCAHnPWjJK6GccU/DJl7zVEThNj+EVp02W5unBT809tzmmCv6kBQ3Z+ZHc+PUUc9vOcFZucLpDM0
QtuTOKtKmSjKREK3oQsB55Kb5vfZqxp2akl9loD+l2HYeWVkvTbKoCYFBdeoyo9wHqpDF/uvpgpJ
rKM/VQ2Lmowspw3jRnMgfiF5U5P+R+NIdxNOXvLcqJw3N1lf+16bt7ORVzBVHTkeGqFoSddXlBTw
/8kcLt1OpdyauuTmth5zUytPTsjF0t26q1Q/XrmzLFCYuOB21G6rsFvleZBq/r6vB/dBFBHdtq4D
oja54QPTVDxHZpp/MqLwURuS/qfltQHYAyxJNW5N209JxCMqiSAZ6LJWqb3em+eRZdx6JB4G9yJM
Wpfr2Ur39JNUDWccz63Wf6WqS9P7Nogk0plsIc4aBdiodGjiIu+Gi+tNchNHLJPsxmRXC3+ghifG
bKj0Q+zkXxC1aJdVabA+WjdetKCHuqe2jiy1ZlPrOGp9kMwaR815fUobp+ex7rTjOPt/oDaId70O
bekk1tnVXPPXpsj49eq+pue2X/pQWX5N9F0nO0cvs7uY4896nSAo1THMEfZi148j5O6jBikxlGH1
rGemc6oXjYrWT9Xzekw5I7LpphdgqJbGVFoz9pTDNM9lSuN919WP615omMbZJZccioU/ypNTyO7A
aVzgl87jvSvIjeCUsZ5S17SepjQutylBINtonhT66y4JaotamNE1xps+dFdF2OULit0tt41nDPYS
xVSNMxb+c9s0Rn0VfvpmhIN3NToRCBvJva3jFdBlZDx3GF6eUZ8jTOENhp1vH8i+YAVmyj3Q1IDI
eLl8RLE3K+/EcqO8Qi8UW8d3yo2jaXejXfiIWdfPA7wxKRzLPgUgVDsjmN0JYjMSFkgXbRICCVVG
ITUg2tnW5LOlYEJnaxQXijiGc8/ETg3jfF43ZSZU/pf9iOCqpZYI2TffM7fMiTRgA72vi6rbqyEV
aucpq1QPVdCVF+bl/WaGTcpzioj5F8nFi2RzxO5xM8NZHszY+aTpM5eDpxc75g3BWLjJvogF1SEy
v5oq+9SU7rew0eVFy+hc9RPY/Ty+9iVs8DzJJxTON3+Obw1uRbczX5nhnRJDkWjBW53QiBIcbzBE
Wtm14y4gUFtukmn8UmeQ6bWZfGjoD7GLWNskiV+JCwQVgH1jjobQFNs+Hc5cgv53Z7a/erN3GkT/
phWR2vbzZ4TG884l33grX6OKemwShErsXBorQIEYfminrdEOp8TunpicfETLHSazh+OESlSnRruq
TyZ0r8wCs4ke08INjx3NoLq5mD4KmW/CgcKTbJJXzZ6CwWt3Lfnp6BO/luqZeX64D+up3czjIjNo
EB0kFo3HTj+eeqoNjlmvIdpwuaZqRAIxopwt9OFPW/PUwXXSr2NKhIbuiQ9yVbqgIAEhZIYuZOYG
QG3biUa9BEzp7C3D5brJUeI2kXsyEv9nO/M5E9Uea8sNDNHpe4KgntyYKqmOsBazpEdSKyqxFbZ+
GHrUPamlabsqMU+Jqz1raM0PZd0vbpzs2+grJvELvJMLek7FO+Z2bR+6gk7IdvR37jT7GwdOgxwg
NAfcOrdxz3KIYtA/Qr7qagiL3axx39aMhcxM66/pZyup8sdKzymarsf8sCDIRTV3Pxg47gxDlIXQ
fnGnq8fZFINXn6y8/GNwRptKL4R3xug779K1bn7tBGXc+SCgrnEuMihD3Y+sN9evPjUkZZzjiiWw
7Ycoz/whuZp1e4FzJXrdW2ZfRYN4uqw++EketCx8b2r4kripv7qqSzaZW89kJjh4Dfos3MYR3iAa
9Z5ZtKcX26OFUmSLetWzopuW+bsuNpsbahXcEJ323jP8FDGr9mSiOLyquH2JsKJSwbBIB23C6NRl
mn+c9Wd/vqkqLo+tV1VPMWlnDjUOuSL61HY9j0W5ax57Y9pU5HZc+6xCYK3edKPTr/qAbo1TmO7t
ouZLNJuLXXcN5DupdU7W1FtD04mFcLovBcARsQrtYhmFnmoMxi9Hv1uZ4T1GANTEEzyKJOjtSf9a
6UNNZbxnw0H60ynRiy81c6lj2osnfXYfqJSLt6ljOEdhIJ/K8O0cUAiROAP1r3snLU4QZVRhfaf8
+8Wz0502h+LKr9ZvE4h7QjWxesA87UVS5jtPze7FTrn6A29M6wP9bN1uvW9IzXyjxNUKmChcy1QO
u7Tl3Wd28iTQ5r6VSXEgw+Ddg9DfFdLEezipGqC6KbczNDj0b4p2yGfcGjFHG/PGMap5G5tDtm3b
MNwqzumNJet7X7a3VMurbYSqNE4n5rSxHoYsi2p0U7W5DQskhWATQ5cipi7nYScrfNkGDrezm6Mt
pzf8bfUNLNA1NRsOasIW+wI219AiWKn6IlQWonR/LQv/oKUDrdQDWaDnKs9M9JCsKSsPCVb9DSPq
twSA4jwzB6TeyHTEed3HiLgZicMLfnsdiKb50/qwHrONGXfH//XPJIv+9dmYqNrDNEQvwiR5qBqw
FLqfMVrjgrIz0927WLjzCZtsj9Dt1CxPWMjMuaShrkYe32DS3HWRV5/XTQ/FeJh+RKzBLX07Mlm7
hpmKg0wj8ta9qwq2RsX9E7lFxKIk4lzkVrbNqvzrlI9yo1mt4LTHX0urOjpixUpTE8h2Gg1VM3J9
KZP5OayJp0Kcmx+MQT6h6yaD6CX2+rdGF9axXxytqFJzAlV8AomaxQA076xj5Q/ei2qgVfxefOhj
Xr76IXFEs4cHHkl03A+BVmJfGCwx3aIprneOp2F1pVpF+pnBV5OdQz3ST7KDVh9aBZJBpRw2Jg1E
u8tNSg817LOLiYJuwZeRgQth09kv5x/82JTo9poT2EMhNsJMEMtU0ydzoNtuiBAOZb5bsVDcJvHM
3bhpy7ueT/auxzu2jTKQFZXJ8u4k7YMoy+JSq+LocybvNL3weRbhxdYYGVu93WNjTj+51I1fwgKw
IYxbKuThy65pVtwso9TeK8TGB485QpB1sn8iJ4yiImfuvhN5evRmgpnmzn7xPPJHuASKUxhFxXtZ
hJeiSLSvKgS9oy61v415lN24RbNQ8vt9xWT8q6zAeBTZwN5of+5l9OQidvuZR8Ou7xosvpp7z0Kr
vxYyIU5Qn0613brf8sISLL2wT3o6QHqGSp3yA5BBBcjLgtrblbJNA1MbrJ2X2/NJhf58nAuGjsnK
LO4tXQs0N+9KPOcEII9HII72jCUtQeKh3JusZQYeWBo7zVXa1Ws0iYCGvkoW+39YdXtiQekGbo2K
UXrFPTV64xWw7SwBFJij+NPFYQU3IR16oY0UIRF7Xg0dpygIoIqMQKMxn7VTYyua1KbiNWKNsE0U
q2DZ5PSpir482tQ1uyGSCAICtKdRPkyJ4z2gKuE+pLnfCYWfAucLhvPuRnSQMY7aJnZ0hFQWNh5a
Y+xgSEYNJVfvPQxN/iCSIr4amZ9BD44X2MkyYMx86I1EPZm5+xUn8jai0nVXgvg+JnpLQGvETYqE
i03tqmfVcjNuJfU7o5h/tDUZq3ZoJ7iwao0uv6g4uHSOn5omOiQN4ZDeGLcPFrmKu8W17GqzvhlS
mneVmj5HUccUfSD/a4WlkEcfoY3cZ0P/Wlt2dSjQ8B77TnxyK7KgoyqyaEGcET5W1UGZ5OlRkAfr
Kef3eFoShafhhV9rwnCKSidO+/lQmLTveIJMNt9T5jGV+nwwOMEYIrKtm/hbbBoW5co8n9zeD5/i
hm0PjVRPurr0WXcF5nSuo/HZU/m9cNrmKZoLtUgougcNiUxuc0trBsKInOkz8qEb4Y36VaZYnvl6
z1NcfMpmMVx6170guKFdaRo+ZKGVxIeEVy9SXIED0jtU6QwAk3v3K8yKRO9u0lm29xloW3owNvag
cO7j1bl0sXqekeXvhfOjthD7OmayCFuZbCf2tG+tYlmp45SqSZHqMMGoAY22u1ihxqH7rg9TdJlR
G+/anujvnrISlEZ5OaqHqMZSnEmQNG1+GGqByGtqLNrBqmi/Igctrm/ku7hFfEw2DbXuQZ9SaxHj
ECVyla8DxdQtzoX3uUFQjM897O6T2TekCaQvcjTjWzJV5iXtqOSqbX0/Tpjt0qgqHygKJHjGPPsE
yJ00Oz5EEwvPCEBvUEo/zi3Lf6Di6oPRnlk41uHZSoov3RxMcXxWlh3fXA2umUkSPbJ6E+r3WC4h
8DBPj1HLcGg1nXZNGo0XNeXjsCSkkzf3IOzQOCmc6geDRchewkosFtGOqnTNvUSlUBdV4rggPPRY
m024NZrCevPsCY9QwT+qkBXTS+oTOIjL9TKGyc+efttDlSVYxtVzjA3/E9FYnxSW441XEFcXGfzE
dmbTH9rMUSAVHc4R/PyUQ40ZiWsdS6ygW7Sa/c0d4YArJn5JZ19niTjUH8t320iiq9PiL6Oawt9n
VWhtp7yVnIRa+kTysbWL8dVjZ03Cox4dFSHx/eidYtb/lxbF+sbxJ/dSMmcMO4CjtDe7Iyvc+sHR
iMYYI1BTp8SNErnvem6rE2PVO1QFct+irNvDuEwtyGjBvCNa8CWTs88UVb71p4EWv46caO4OGvYH
mQKckBLZL74YOzbnc2Wn/dGOp6vBdONqLZuYEImpkeoSDswIKx1tuYKWOsdY1v0qNl6HPENvnSDf
1+oLSGp+kVZhEC6k/UFTdg0/EVavli36u5amaNM/687kvLZa477OgP4dxaixjs8FA1BzdVR48gZD
Z4mYhAiluAFQrvHaTZVzq+sZPk906S4EOLvkmZ1f8FFhVWsQwNWooS+jZrJAzMcH8r5wo+u2tcsc
F1+FKeOfbkKjGWk2pNTrmQj87j2XyMdiPKFb2moJyXS5sQO3EhVEJQytrlgfqn0IZLFxWwYM3uB4
LlYpmd8ah7GXgH5eMtnUbsg+SMCFmqEOG4LqWwK5e+RcJVoKEuu4v6BXkyZ3xCXmmyiTQ5JBxPdF
92Za8XCikCNBJltAMWWFNTygCZ99huS09e5N3bT3btmsw07GFYwOJT154x3ScrE6kEJ98xaa2h6N
9sEZ76Z0opNIGOGTAlHPNBnpPVoeebH2My1ZdBfd4J6GzIAb9fsdlSscC4sHBLjt1cZNIZjGXhp3
dPbVnGZBlOSsFKIIltVjBepbb2T6cJu0dX1PN0bCnVu6D0M3JiccrQ8pyji/LfKLP6RRQIIijblh
Ne+XYGjA2Lw9ZuX8NfLwR+oi91+UET9QBEKOhzUXmGBcDCGz8ahaFv55jgLX5YvctnFdHO2m1M6V
nn0ZDJP4yIFmBAKGFtbcI5w3o0W4Onu6JV+bzrjEA8Wo0iHfIko8hWZSfJ8iuzlOYTnstci8RPBG
n/H00nvauThg3OhmVDJ8sEcMSLWDuBMA5dwz1TO80viWkhc+xznsAZPQQoD+kQ/QwG2aIDvH3jKx
TtWt/5oUPkn/3XZg7nodM/CEPjfPhtHU91ov70D0+zQ1q69jr/90pPpOz2p5CnFyv1bA00ALr3Fl
xaehA1xaz4f1zAh1auaZcuyrLiuJcs/DIJMu17mMOePb9M1uap2yV8QCLUZWQiOaHSr5cKNbU7et
gcrgob70ES3syE5hTc2iucrEeIUAJ6KmgM/pWbtR0sL/I4Pu3OLqf+4Rtgd1CVKRjHO66ZtyfC98
56fWzhzKMBsyzzTfZsWstZjN+bgOwlYJqxQL5nTO2H0fkKU85E2rH4muKXdTAbPZJKZGe4WHc6r1
3qOy7F4L3bcfIst8T+snxNPyxaW06tVvEOBHRWwco8RHJuAjbbXxWWDYXh6u+7j2/nw0U+VxXnej
yUZmFcf4CJ2OW0KckCNDHsGfKU1rVFNRDB9Gk2a7EQnGmsqkvArmXl9s478ekqmgB8P0ANhcntfN
msPkL8uu9RHKYu4eZQcAziVP4sqSwySoO06BSzyilH49LmKXhN7GShwkClkQLqlHa0rXuvFFjDze
rS9GV1MrYqkfaZfjElyzmNZsplXOvD4y0tJlDHc/kjVkrV80pb8erlLsNaCp9hiNIrJhSEQoqvMa
wDSvKUzL7nps3axJTfWS2bSqUtcXWF/w10stUQbro8b2dyj8y1POAgxXDUEee2cc3tc/puux9QVS
vST3bX0Lf3vBtEKchZjxvV5CBbDh8kNoSxrDr/3loIy0Gay5QTvTW4TPZUVBMAaL/N9ZaL93w0hj
oio75ko84/fx9ev/27Hfu7+fZ0HzEHO1xAysB7HqZmAHhWJqzw+4pmn9+uXWfU2r+CnjVp45+XWI
y9jGBNjYZ5wCLjUmTo4ggz6WYRA+0OHL+gTN/uabbRWM3liRBbRkRq2v+5fArjWra/3L+siIRLvX
k+7770PrcZTFhO4tm3apppu8Mvj9cuvxX69ZjgB/doV+7rdQOWndPyXLq0h5/YOKWYFnqbK3cfXi
Q34GXUWDwtS76Ir/WzzOvGhjSisL1p85Wk+33z8rKV6ESvnBeiWNsarP66ZfHtnulMKSxNFek8N4
rhctublI9tfd35v1WB7NrAw1UPO0wwDTZXm5Xz+IXOIa1s3kNXJPXcWIXAQLoJ/0SJ3QC2RLWTQ6
F3rp0TVF48ai0sJzq4pQYeA+X5/2IveOlu+g2BKvmqBtDrr5mOQF7RS9e8jrmvTI6I1ovWcrBYKl
75iyGWankdQ2szSQHUxHJmjmReCDiw3iuCZWeEQp9W80at9zMyHAbkp/CJ/1DkT4m1vyP8yxKGFM
o9a+KD/EZAV90drbIozkkbSaB5vTbYMK7CGVNG2Agr6btXPHCiOvEmtGRNzaniHiGqYu2du8wc2w
8SYM1w5pG0D+BM71QVqF/DK8ICoCijW7ad+FoP9TbYNuUh+SZTmiltQNyFx+CG0y/+hoJqoVm2eX
b1o3uVNderGnNsQte+m7Go6USCQM1x92RsnIFB5V+EbGOG6ZSWBm/sDr5pK+7wetTL8zWu8gAfk8
Mj4mmkCvVU/f5xn2Hk3+2YSYpVhJbGTlvP1v9s50uW0lzbZPhL4JIJEA/hIkSIqDKFHyoD8I27Ix
zzOe/i6wqqKrTnV03Qe4cSIUto8HigQS37D32vjvf2hiL9o88SZS3J2OPQtONm1j6OwLgjZdvHxm
gxMZNAs8xuNHYmtfeHGfyo0WiF3PDOgSBvEHXJSM1iODjm5MEJiKl4TNzZDTWwbBDTdW6REms48A
nWzsisATF4iM7D22OQxkgJGQOTEcZadNqx5loXXTO6QOzj3LQBWZvHMtndhTYAwYyHGnsFeI/CrK
2J+7+vdS7Q2XNsuE9eNVTeC3Q/ASd9einElozHFquYCXAYbn2870BnrarHWAGBQhi0DFctAkzA6x
zWaq656N1WqkMnCFNeZ97gwX33TXe2gjXhlRXfje4YPPIFoQUyVkt/HuNS6GFIvEpEoVX7g7/+jd
tluYkyYtC24K/KMMubh03TgEC5G9rRntlyGuMSiJnzQQLbcsboIt1zZ0WfJpt8zlN5jTu+rr3JkF
M+n4Z1ytbCpHbFFIBrvFsmu+Yf11tq3PQAVba3yqUq3wmo73uG+EsQsMrMl6kQf7ZpIHicjLw2Cf
+EKrU7+LuundyHrDn0Dd7aiSjX0RFVAva1z8SUgYlYxwHk3QK/NRFKfFjVAD5Ln1thRAFtiq+8va
Njx+KcQ+1vSjDstg1ngKWe6urZfvRmBYF/KUcWEluNKTlRSwkKp1DK3JftP6qGaDTlgme0UEnVbw
NqEuXvHK1qasC25QE+4QiGkduY80tgHfQSur4kWqYrlHEaTwJsFBNQdUPILLxkXjh64FvZLJGo3J
RDu84RpJrkOVvPOgGN4eX7rpaZpacU/KcxzwNyW1+Vk7pkuPFYxvtmyY9oM/15LldxbH/ZMRj/Et
NjWAyblvVoHBWZW5B9te1ttEi1+BooINJJOUxawzWMOpXix2BB2kqtx+NTvTfiXtDCPpMtxEb9zr
ovkVidzlf83MqmezwDjdwVER+nh09NTk1MAT3JT6tNXzptrlbgMnpDWvYLD2Q1kAaLCNH9Q7qZ8w
RmTuh1E0K+R4tpMveZU4VP9jswvaiatgfEPoAaBigHlGKCClU0VZmIlLTTrJxTJmecGrCR0GXYOv
tFlxJyfQAiqQOGWFaTyM9LPU5Us9DGyXFNQvxlXtptS+mtOgLrDdzhO6q8Oy1NhV82ja4pSotk3c
rWr1PNqhD/89Z8YdZUV07xjPR0GXv6vxNC+te7citYms9Guuz+M5cOfqkmj660N1UzdMJeNSPIVL
cxgU//z/riz+H8JEUF2tYai2oSth/NVqsQxG4sa2WR1SnaT3cWDp3eWBRuqO/e4gWrxPedtsm2X2
rVXcMaku/g8vwfg3t4fjOByogqwtIgvEX4ndLvihPkHQf8g15E5BbzzbISeANkYxQUrOd7gExEaK
svJdiGVXSYSZa+S6p4Gs9trazFHGhdFpFZuKQYdM4IRvHctloBYjLBHmyI9p1P/+xv0PsHxiScgQ
BFULYhnV+7+K8HEzZGZSTrxxbkeKuaU7x3AIrroJvBHxgtxbAxSGadCPg5qjPW1T+n0xD7pMf8bj
fAZ/4P7AKKw70U9lCAIfi5nhj/UbgYolOb9iwgGS4NaWGP3zOP5Psdirj+dfzQ28666xRg+5im/j
rzmYc5tAYddVyVFXULpLEn9J5eCbsBqWbLM4osooPCRPg79k9rdBxRwP8oK9sSP0t5Q7tP3Edf+0
0qQ5wOX45q4TkDqpvnPn3ZKpqvZTVY5em0fWvkvkVXZZ/7eEiP9vAXv7D4xw8kMxCPyff3is/o0R
DhU9isMf/0oJ/9sf+rsFzDH+C5M4+CsuXYvIGZO78u8WMBczl3B0l3bQUsC6FXz7f1jAnP9aD0gi
OQg1wXqyXjX/TQkHdSbMf/KU/ePl3f4fKOHrP/LP16fhmCj1pIk1yBFMEP56KtSTNiGvb/WTFuh3
qCbMfJfBeipNC2WM+3OCUvwk+jLaMrIVXJHxwlSKWbW76NfHz3odQTyPqZc5ayTpVvk3goM5cdef
WROVGkYEtntV+Evm4ndhtC8ljudzhOQHFViVbVP6JSBNJAzOERPEVFmbti7h3yG738xWjk2kLuo1
sOd7laXqZKsBREUbPpNBYb4HCQ9HbRLAm22HknDMn3mvb6zsp9fCxvaiVFDimRUNiu4+D05dMh2s
yGifpdGpK0/0h6lAt3ocJTM7hNhquw3M4+iH6mp63mEkcJghCSaY4l6nCZ1S4Bg7eKzy2EVBwAbD
lC8LowDPDtRtCAztnifWD9NqxcuEsXUlyfKi61+qDMc7Gy8YHklGelROJ1Eb80coBIUqJuUNMETU
0blqfGlMpw4mwSbLIPnMxHze4YEcQhrNs7P6TBDVgDhHSnfg48s2gLfsqzMPHUyp1vIek2hHDs8V
g5Cm6Oaj3mnDFQKhX8mwAPPVY0YYeSg6i/LY2ZT7YUjtTZsm4rk0AjxYTZQj/EjTXRi3w5kZ2V2J
KNgbkjK+UnrxXOD/SO01QLebDyUQNNgVDEkj08IMNzh+yW+/JgBPtbC5xcafYgH74bmJtLYG6wLW
VwSHwoi4qYWPJbLCF2cU6SW3h9clEParNXb7WRkdHDgqAQ0qNc8qqGesb/cD5IlL1GkfaOuJlOnc
+hTMUOay+ktIdtlJH5Z1CIxUrXZHD38eVq0hdU5TCknPoKM78vRqD46xahYMCvdZ6LfWnUbmdhQ1
dkHDP5vPvV6N/ylWzPzrDcfuTkIysgU2Lhg3f3GVOS0y9qBZmtOIiwS7VEm/HgxnJKzlhmzZS8uy
DqtUfO+I1jkWcfudIWu7jWRCVRXmwX9wuRm4RP7tFUmh43iyLOkol5OA//9PUTlanJmV1gMHcUOU
yRmsF5+VKMzfanwFFSyPgkEg92Sbek6vPnJdaMSnwnSBTMo8uPlaJrXyAnCktO/Orc4AucR5EH6M
1ImqCNjG5eN3m8+NKg3WoPurci0E1hqb2KFH2q1bDs2Rnqp9kTjBLmmtTd8NmjeQmY6DLLqoTIHg
d2e/6/mDocIWRpVEerTRjkezsvqNtIHPd1a/PNtzAp2HcJ15to+PSrKonvVMsjWizN8htMk8NqDT
VeIYN4P8pzYs1lYEGts4Lbo0cknewr47z3pkn2wigRmr0hemqY7gWVeXVMPDpHSB7qoKGBtVUcd8
s7gbs/YxuuH86jTgLBrxJTUSeS4xlCtDk7elCaA76qiBktHxXSbvXVIZbwJfDSBrmUziqGN/nCoj
OWAqJCY7yeRRRtNR14gsG8Y/eWB2+zrp3/VGRWcHNaBXmxpxRW50nQvBbWwTQYyq4qwSLBNm/j3P
WV/FY2HtZObSKeb6DyZIFNTFovZp33+12WNt5y5Nj8mIRg78BqpxokvsCpUxMXxb5vXLboaTKNsC
Ef+qdW5SE82H3e9aozjykko8WxhJceHvkgTds1WP03lagGMHNp6sqqfVTWydZn/4tN2xRJXMFKKL
FixjodwRSzp7QrPPkZWUJ7YRB8duW7ZJDtM9Kz3qFhdI3zXfcbWKvcb+BhoCKREy6ms0zouGIZMl
dtXzlybrPdJY2oHUPP44oYtDFMNfnhO/G1Z0Uze75amWLnD01gjgT6MKcysXh4yqNzKS8mQs8xvf
E0iT4C4JZdklICYura6uGSblbQZ/8YqkmpcEZtQmTu9Ag4skwGU3+rDQ6saXoUb60XF3eGIObN9u
BJlqXYJOz+1OEfS1cu0BrcB+iVRCYzWaDIozxgL1ihchlPW50V0NoNV7bXENoNmiITaDHywH4z0E
Sq+p9GivjzHb6OCu9VrgZah2LoQlbfrcTV+twotUV24Lt2QZMUGeLswGeUPvDPtJ1ruyat9alAOv
jo0vWeMJQHc5A6tDWCWn4qjhywGBZt3NSZfPS+9XwKCYTBu/NOLqSHjCKpzGAas9+0tpgV7UzGLf
sB7e1QmGzxksnT6hx6ynWyaBb89pca3Y8W4f7uGgiL8Q8sSARFXcDhExtgk60Z0dsWNo54EAtKby
yw6uSkQ6OpLjmN2PQS3gwDXtnCD1SUmNvJanVD011j1s0KvWGoqIMnuhJml3hS7k1o1rlrfzRF5r
W76Hw/xTks59kGZ4SxpXbJi2470kiWYCdLSvZfbhanLgWuPkqZfmI8JysRsiDZmn1XwZCve9hZS9
QaeT76cCaMu4vg8lcCuRaBPSIvI3s8XYM16w+2+NOySepd/QRbuUQNgOsZF0m4kmduuqbpcogxxi
EZ/LyMoA/2jWfqzkryrO5NX8leO3omZAMV+PvrT0P2Occy0yrbPa6DNuY7Vz15uxYOoVqeaAA5kY
8mE1ALE8fpxxDzNRIykyWts8V9PQneYuPmRTrXmwwJnTjs0HcYdI63NPVW28b0T3UeXQkhpHlpul
RtuUDIgz4NezQUa2B3MD1Ymcn2ZDLaA8WZQF0JCt/NUKTNvvBRGJy2Rdu7Gw/ccdubJ3ojkqr7bd
PFVorg9Ni9N9wHtaLmX1MrC5D+XSnKsZNwgJ1PWOB4dC6d79zlliXxGQ+brda4fAqK5Bozs3V4Tu
zXHmhvkmXG45EqowmP157rGbSVJElxwJH1lcsPpAiQRm+qogt8pqbk9ZSAnLev2IK3X27DUNttZW
YLty3wLEn4eiYvCSLfaZVpgcGTwDiZYgRSyMC1ofuWmXSAOMrkWnFHUlxE9BJvZo+eQA/EHJD/a0
S5etdGJxGgrzN96p5JBODvAsHbErqeC2b4Hq3lKVwA8OrIJQHMfyzD78JNG9eIHmTJpaCeMH7Q4J
Gv1Laafd3wyuDc73U9wv2karOv1M94DCGaJ0J5j4tfjQEdZXvjaqa1lcU4EJtAU/bObZU5uRrPqw
kXUoQXxF+oy29LOP9Z2VPrudmx26lzkWFGSImM+I9Udm+B0Po2f20jPwVcPZzlhx9nUv0ccRBo2r
YWZUr1fXUUT1hS4YCXcIk6hjgFZ33IRD1xEqEMr5xFz2rDjTfGcgRQR9BrbJYR79NujabQ4EE932
JDa1yUxY07gZpYYQ2IaNzGysJl0Lx/uZLPgXrYzt7eNnY0rWpcRihO8BaGPHI/aeGdHBWhZxYHsb
78n9BZWIFpBrDOfUwFkOLPWIqjZ4CVvPEmJPamDwNa+IMmA3mfvdJJ6FEONmSVBvLJbzI2MjuCPG
tl+TI8gPwEjpFaF8n5sPUFA06OsBG69HbR8m1Q4WJEGd3EpHvZ+/mZClz4YDklESlTG2hsEzvcXE
Uvc84ptVXRK9dp3zmyDE8oRYA5UaYKHepWrKKGm3LHE/9YSximPr18rU33g5CUaq+PcUiu42KAv1
PKKRflJQJ8P6HfKY2seS9YOcgm4/1u2yRQFcsgxH47OM05d07KstR5GIx12YW6u1Wjvin3iWZvon
FsynomjeC65VySboBb7wdVj9n/hgfoUqI7zeIY0+MnYaNxk34ZYXytJkfXPnJPEzqMOvPLpYAWHI
bsRNcOwe5NISFjSx4GuizD5abv7dzmrCj2L1sgCNeq1In4Uu2UM9zvuauhPj8AoijNln7x5GdTNj
7ZHiZ1k9SL7hhuZ7axs7tyHD1S2727qaXA1MCJQY6KIP4ktfiM8ySfjtWkQD1oQzmhdAk8hUMJda
PP1twzOW4dijsPC0B4cv4js5TPXEKKXFH9Ypqzz/rYFsYnt5Lcgejy0ovz3P5QrYJ3suuPsx1eBW
FEELdNiUuyDKp0O04FJIHCM8ENuIvwwBXjV23dZGMrcxKlI881kR0Zdnv4NAuZ5GgiC/FdamCiN5
jO2OwBMDvVjcV98fV2UehvNtGCNowxZ6NGy+UR3mXjtZlY9J5GdEh4RzvSn9kqm8D94xIARyrvzK
rrGepTa5rSBrqa7h2YMsJ6EClx+vjJeHNmVLhjNxT0jYVjwvaSoZq4/FHJ/s9ejvnLbYhT1WxcJI
jySHK9pQtH/TGPDcMssTELdlaxcVgqAVc4C29+Bq+U+k4eTJcI3aSr+iUZ1Fyiw+pTRvB/VqIi3f
OVp2CjX319QbICaa+LeMy5+0uPKEe8U+YJICvu44OwgEKdqwhD1dOiofX0D6MT5Yd5ZDYK2wechx
K/PrGLW7GTRrgOupMFkp1ZAGdyFRe8Ogn4fe+Kmj9dVC6eKAN4xdX6F+JK8VOGzsIkqNg3oLg9tB
PEltZcGh3ZaIEjblYDD2j5yXQNohTx4337esgM7Wh8PJdh0L/dVkEIHFFbZVUOA5KlHlEq/9xSrj
Cc25IIu7sc3nafp4RFu/lJ1yDjP0x305GVe3odTItQNZWw2Omrz2WdUaHs8K8+kXBgVxzVDhbmFL
qm0BW9E0+uWInZtHhgq/r6TFe9oZ986Z931fZ2eCY+yzyZu1o8E3GPKGKR8MbmMb6ce+lfIPn0rM
hjbVt3lJhmIIJmEBLALAw9wYbVserSh/6evkSxCXyjMGzI2JWu8Cl8QrqXMAuHn9M0hbE/0WXBSc
jic9TeZrdxiKwrlkIwlhZUTSt2i09oyc9FL2QUqqvf0jmBb7xWJ5hA4OS3xuWLCqqbl9uKEZJINb
V7LtiaFPwKDl9jbzWH6hyr0jbxhsA2x70V2pAVJCFqG3xu3zjHHZZ8I/3wSDHN2us6cqZswEDw/W
DgaZ05RdLPYcp9Fy023uTierltZFTy3Sy9ZqrjACG88AFu3AFr6l6By0huFBR+2+y4UZk3jSumex
CiBJxCHdki9LvGswAT0HkS52aFuWXc8e0rFLcVDYXveJMX6mBnfSOPBPGNRWeMK114eheWzaYQ2r
LC9YWxh8LVDtHsMbt7E9GgqiYnAnn5pSOl7gpCyhJhWdYjQrpGzwo1rP2WXjjHElfvGqJBQLim59
pkJzDqYOPprl4SvzyeLZ6nM6NA4CL0ww5Rr82tae+h9mkKQ37pX0Bs+h2Zo9zWNlpL4dGtVznY5s
oo0OHQ4OGGpR0n9PlPopGigedg0wdg8mDR7gTHe90WC0TYme/FpUIldTUv7KAFQ/6HOv74xOCz1G
1XFN0IMsgu8Bu+hzF613VkF8n4Sv+dRbtBGDXcOObgztbUyLr1S6/f5vJo68PpZckl7mQi5/kP+J
DWjwNcM2HpY6P6XMHkJzSl+1soTQaEIrJoYCuJqrn5zIyJ/HdeilTeZ1mIgw7lEMw2kM47dwKqyn
AnQ2+2cRAUKslvNchp/nUcb2XdS2fY9qMAaaXiic3RBPGtyWex7jyUs5p5hQiChkIUGn0nA2Igxn
rFt/lAvZMLFlgZhQqMa1ODduvQPiio7dB/SVHLJoTUKasAKnqXN8fNOJmfpluBr4GwONdqNfHtdK
ByKfbvgFHH51qyoQPY8hZGUoaBqMMrYyMFjR4nmiTs4OdQCZM9jNgj0B3dcmXNL2SU9QrsajM1Mv
28mWYSBlMC7YqH5f7GY5N0wDLo2mXgObKq229I0sNeHrtSvP9aXrfpO0wDZz5Fiy0aMx3DN48GLE
2DeUXlsrju1TaQUN7AFyhdzwMpDCwJQwPdtGMnmpkwbkdE3VNnQ6gwqeb0mPp2njlnxSrdO+FRQU
h4akw0ML31PBjcYxEYxsd/vAk0YdX1GftVhskUqaIiFUqQUcUBAzJqGNECQwBK95zzAyRfRwwInr
8rQV0z5a9N8wE6pTO2bZNlp9WY/EjaA3ocO6+SmbOtJBDBSfI6h2MNx8kSUC3GUc79Zg2KdhJH1g
wAB9eBQgjtY8LRgC8HdP+pOprykG4G1LspW8thAkV6mS88JgEpPo22UZf1du8TrZeKoLzcTKUf4I
zZZ1ELNxXJ6967udA24nPLQMPTZyMJ2jZjH7EckE/Yw9vk/gZ30IkpXJ0X5xs/q9qcSl10f3vcgv
hiJe3SKr/poXuo5kOPYFWOkDjwzcLDMnaJ22zm3psoR613npIZJt0cSlZ3eBae/EJinv1XMDT/80
1e03s9K5v92RPBbW6cEUyqMlUQtb5VuQp/6jkYSYT9/Y5986h4EOOhRmtHl5cGRHomXKt9+ugYKl
Kn/E7fK7xEjhu+1XUjLAHir7SHbThQTM2p8dyp08mxa8oQozSKkpb8Y5clhgJq7sCT5kzWMLfKxg
NJ5LbXjpiii+WCGxRLE2Unm6P0DjtGiDvWwtpadiYLW87sqYajToFgKe8k/FqbVGZgoJvbqsDeZN
ARdtHiqsk4yze1Y1PtqXlgADDIWU0uFJxojDbMuoQa3WBpkuGR1gpu16KuX3hOTJBOnoRpWmeAst
cB1tVbRMaEqxe3z+lG4zgoLF9ZREJj90RNzB9PSdbEh8XTXUzeaXOacIm3PQ+ExBz67t0N2HxnnJ
WC/Mcyyx47TmZS4cX+9HudfcQtJUMMhsUkImWr2tsK2Kv5Gaonk3pka64X00oRyJ6daCgyVyqdoH
DcDXXM1/RkPVF8QhG3xPAKOZdO6HEBdNJPC45BMYAwfLPbMkxCsjB2EDEp+SwGFfWjTbB0O9cQaE
DwGDyio23xRcVm+qbJDapBd6YW/jBHXQnxrRnjYBln6DPeWxw4xnXtxMbJRwh6cWVxPGD6aYVDrx
EyQPER7HwfzmpGK5NlK9FoCvmeeFX6zIsvho3R4LANO9DnTeQbbBZ4o5kX6YZ5bIYTjEdeC5Vj0h
aWbMhaN69W0kNs9dxXjJYTL8xwaycNayULv3LHdUiTjxMUzpg/oba4/XakqH3TKgXM4XIMJ5Y3iz
KpKn/IuKmIaHvEsbs6G0kqr8NJuYjD1j8HuT7qLQNHgbdZdv9ag6gNqjG7ALcYjCIKHE0m9z7YJP
zx3K/1iSN9Tixl+5LUoy32H+3u/yOmq3fTUWO019pGNrPrUl585o2MXLgAgZSdUTlZf0kdgQCTLA
IHq8+kSXBKfXeMfKHxEEpA/I6m8lJwfxXeIlCS7mPBT4PdEiOfj/zbR2aTN1iD4G5gDbLcYdHGzw
AUNIMWW8dZXuHkPZxacJTTuDnkU9cZ1+w3RMHoR+fUzuTa5rW9Ywq7r4tVU02u5CZHFHm+uWBtCo
OHC/DK5zbTBA85dUHKDNqOHdIPHwMZHoTc5wO6HacpIF/302NoeR/VcYfk3iVh1sgdTPkRMTbxLC
8FC78WGQJkidgcKP4wuqq4ruRajj/KzNkDYG67IC3XMH0Vt640gMDDbR6mSvX6zYvmQixFaxFi2R
Qb5H2ZIwkNnhyeDS6XQHk7yDbMQP9TbhdTv1KalwwDMTKDdsedOjxU81pBFnd/1SKA0PBkC9rgEL
pa9aiLJ2V7dBfeg6/SXV0wgh1h9Hw9FU2MOHGTYO0wxJ91Tby27sjHmTtaF9Ykx6C0ZZPE1pVZ9b
zEZirsKnJVEfhIbW+7KsEqYH0InaMf7K8/9nWXfuPeXkYl9SwzkAkXNIEX55TG2yN7WAHe+SwVuS
guYrcw2cLdh0KpMX2tiD+TXCJpi2NN9URfqTkZAcI5t82k9pP+5czKq50+MX6vSW57jKQVfM9TaZ
yvxtETmKaFKWO42osm7q2f8GrFjTqrTeKYEOaKKq3TgMKMgyEVySHjYhYrcn/mYTAJCzvLUORX/i
sjZw7eEwWrZz6xI4GNXoA8oy3mr52TpCbe3QFrclqc/uSHZobcS5n5Zm6cmRKZi5dO/KKgLfbPBP
DvponnSjfBcOl7MLDJsTDqMvHIVvxGq0O5Ng3DJVPFJHPH8BSBx9nIxVfsixC9EJTEj6JFrcfsw1
TQJiIWCyjmRLe15ceQsVbzW69+krZo8/oCdpB5m6nZ1h8gVH6beiMl5DtBsstXFnLSMPFj4ibR9X
cXsbQCQwPjhzd+iXJAa/GMD586OCqnaJnX6DSm5Ny3Fecbsqzx1E6C+pU/nJNM8Aj6NvWjeHe5sI
2K2ekRxYteQKDJndMIzjlHQ7KkwgCY7/YEtVfeacXFSa28f/5ZnJXlSgYJXFWWnQhEqWj1610EVI
AiyBMD33OU1a0pd77MC3oEdnGmKVuAxw1hI1jzfuw3jPre6xFhPYRq3+PYh+1BoeA7il8gipjlCX
BPA8K6zqQuYWc2qXWr4v0HHZQZt8tcrPOQoTdm0lQ/BAQm6Psc/htqp59ufTaSJHqwQ/80L7xhCW
FeDSzP1O5QvyMUW00MMv0ycadyP81u3U5OeHy2WxZw6uBTX/wzYz5tD1hP7HgCn/WGunCRW+m/YE
BcXN3Rm/CmXcVB+z2uQYIWvL+YWzkOl3DA8+aszuPqnaPTHMuWnz8jn2RfcamuSTOHh6JSGcKC8Z
MerJH6yUatvU5o/CEG8qVPAThJv6ENwAS8yuhh8snEOvm8xn2cZ+BwBxHyfhc2L1d8Iojqggi92w
onRcLnOltM8gbOU20vSUlTCtBOmyfqm1l47elveyhZxzWPHBKDq5fSIByskFXY+wgkJEpr5T4LOx
x0MTDC92mpClUyS8kiH/1AWkgIRyh1WK0hdC08g4QvsnPuBWBh7Ld4hlyWoSxEK9abQMclOFqJWG
JM6qD62KDW4ZShdyYpOKoCY11meRp8ElipR7efwoDLVz2o7usVNTLxDgmgM4TfVtDJ33MWRKYBGo
4ak6Clnt8+Xxo8cXbWnF02Boh2JqwmtY5NFh6iL8lCashjaro2sVjMe2HGYEKuuvke4XXUcSNPcd
1iXU4OQ3oiTTd4TQVGJjUoFfH18EUFRo7IKHxPprOLt0v+nArdlySq4idAgrm6PlGIb5LZ2K5Prf
v/74kS4wXixDowBV+SLWGKf0lZM8gT+AR+HQoZX1bx7kHLE1yE9qSHJOtULbJsMkYM84pBgNfXYw
GQgTaWsOzFhS8eS68sOYXe4e0lI8IbLDoBGJJJ0Cl8+Cilp3KX5FPC87bQ3HEUYw3lNGk+chJhdI
uK9KYSKcJUGXBidCgF3OZxZ/y3lnPVJmKZyza1wwITMD9THSea0a3/dSVH+KMf5ijtGBzh9rNKPJ
2iU8M6wZ5XSzuW/MmPF7I0/6xGolN8GVlN2TXeasp8fPoviu1PAD1S9mwkY/jPUeYbGXZPbXDJBE
jG4TaLo6Qys1dvR2VG0K/T1S6NeWPWpq4ckK3TpZIwHQNdDF2S6pTAqdhoZpM7Iir0zFj4Jcj030
0es/bfZFdFLyqRwne1fUBK7oA+BKN0mvpkFCpBxgWJE1h6w8sbA8JgY2bkzQssQs1+ArlOr7omcr
+JK0Zz1HUuHYL8QxsuKtGlDTg0/b2g8BTnZma4izWUe72hH3Gn6pdRIdWf1LwEgculEw0JX2V+0w
ZVP01bQqG90K9QHWvoPWSeZ4XYaNmL8QDcP3wgl5lBctx26946HhMTqGlYbbcCeytStsD6k2rybO
n9lgoeaGlLsdlgJsRqC8xN7xOqytSRQdRoDb5P5MJzffkN+1FtIQh7DWkUztpoxtfLZW1MO5nW2N
vqX1Xb+LxvzEVIAQX+I9Hay7W9nbeIk/J32jMOL5qLgjWAU4gWRl/1riWm5KbD578Hqv5IZcS2KI
2R3XntEZYiPSqfZVE5wM0+YuCGnOpDPDXUQBUNcItVkTuXbHiCfSR8+OrN9u+pn2NlvTFopDjBV6
w+w4JmlLHfLQJOc1KPaqKjpvHkmLEECe+d33cahbT+trwLszAeEF+tgxk/fIQBKv48rcVcnACBSo
0GQ1gHXIwrDIWeTZ8duyxYGy3TdSAZWD4GBOeIbxkY/xiU+g0IsdALdXo7FqP1+sleTCc02zX1wb
3lkcYhbAK7cJhxCZbhF9Qim99Q3TRwn7xizAqQmrQ3gV/7YlWLQ27vHZtg4YBngALnBc8paI6LCb
vWEVzy0DHlNNii19TlZZKj5YSn7nfY2rZ/OBMFJcVGXnUM53LOh7UMqAeCxZMkapIF9m4UhVr/H5
4CxNidMoWA2k7THq2gM9Z8GWzWIJUzG0xzJMOPV4KLUSttic3No1zLqF7kLwpetuMSnywDHKEf9T
29yVQdmM9BS2RLcbEMenAtsAyTLldsFUnmc8DsewYUEPHK4ia2Qb2vU5bOJ0V8NeTw2GTSLz8lqt
qSrtLkbetEuIitQxPMMVgVgBuNVbwLLZ8erM6UmVD4eCXVnBfAvO/ZV1KOG2pKNsRkXG0uiKn12G
3UqHUURqVMZCWBSIkD/nhPTxvGJovyhX93J4Ma5xAEZIJrnehFsW7vceK/Cm8fNS/srJP1ny+QfK
ph8pJxpYpRqaAIKarG2UP5K0Ws+MfJhgbOrJ/IKrACrCW97rHQFPfmA4E8r7R1xTgDODQZycc6/Q
0Uiv9aYcre4Yq4GADop44Yzpfqg+GiQv3thFDm9Pe5/HmNyyAiVlmYc4Ble6klC+hH5BY/c1SdKf
ejQCFuMwLpp558ZjtBeO+zZPJ8JHvhucRNuOdZTvTPJVMK6PHIbL0qHzjdNv5VJHQPqMXxUQV+Aa
+8TFhZqkE4V6uXzkbv7bHtpqT/hIMKA4rprvueoxvJoDq4blXDYmo9PIYBjRTFvgF5Y/aMNNR0pM
Gx/EF0yWP3Ms7muQGKIRbAzMSz9RB3yEJYAV1TmEu7m/A4sHbp1p/tg4YvNPetq/C1b/GcX/VyC3
4UjbNvlPd22SD1znr+D6MjedBCf9U5+m23h2vlaq6jw0o8Bax9D8v+ydyZKcSNulb6Xt3/MZ4DjD
ohcdxEhEZkYOSg0bLFWSmOeZq+8HsqykSlVJ/e3bZBZGzCgSHPf3Pec5B12EOWUJ3WDs93dJOg70
CW8SFvrbzqIybyRmg1jSDA8Bs6Pf7NybnIB156RE12si8rUAsv9dOWf4c2iF9BK8uLHFqV7KX6YT
tXuLAFdK9NTzU+fGEV30SpftoaBiInYzk8asojEvG2afJUq2RIOjRNWnh9/s4BvN/7qDWA5gxaM0
1IHZ/30H+7Awu4bMWs9gmUdMXb1gXMN9MkfKoWLH3bAZMGT4dBzJPULfZLpCF8Xtr3fjJ40xf0NL
VTX+jhpRD2/DBzSja5QA6aGHmoYmBTkIRWRui0x+AtGDeGn5Y5YEHPlFmv5G3vgGmM8PYENgXlD5
GB+wYLxRW1bQoUvUwaYnlpY04ZJc5yJ7J7EluwjzbcSEuFUIE/6d40Nf/vY/xFos36xJxk+OXLxd
0n4brmEXcZGnC+U1iqo7ZF9eS8qe4zfascU0NwHcJZ9zhHVtfyusud7axnVaZ3sZZGJfib5lY5pA
7e6pv+WjoAffndO47m+kLF4yk0k8WoffyVPFG7/CsttCxaJmkQ/HIfNWnjpllHwcZsae6GrqK8rs
DYuCoFgyeBNh9FehuXQK6iMCPWMmrc8nu/iCABcYRtVPe1SJ8aAXsFbouStEbdZdMx0Tvb4v25KQ
bbXcdTX6PUsoB/rGiMjnL9lgd4ehiWk40JrYZAguLqUeopWzTJdSdIx6ItYPtKZvmHhrT//t0UkC
CQsyWyV6gibjmz9UkRuVyi9teh11Y6yRDpc04u6qvvvQCGaCUU0BWLPi97WZqPtff/fP0lu+29Kk
w5pE6kiC/35+ppimUL83pqep5g7qebNHpAnw2PK31lI2/fW3/Txc2RK0kE2UheMwbL35NrMVeoVa
0vQiXfk6FOU7NN7QxajuJ1r2bSz9r7/+vrfmneVgko4hVIFb2say8OanTaqsovJRSC/xwddESuwy
JT5ojYFxt1uKHUuLICoo+wfKAzwVyEG64Gpb2BQBKWbRkLCMkwiIIl2kZ7AtYzcXrKoIciZ6wtgn
DFhzG8i7oKk85tC/ywB5a5pa/gemZPjiBzMEW29+sjwizwLSLsybmDQMahb5IW7qq9bBHR0tZzxq
mvJB0AgzHXYXQRWoiYV+Vi5yxMFGIVLmmHRBQIHcdWhngKZVymc9KgP8je98CZPw1z/6z4MtfiOH
1i4/O9f7t7+5ow+ROpdS9yg1UOCXdDtIBc2PKABPmg80K1+MDpTCg0w9//qrtX8Y8ziSLZxajLWG
+fZ6aFG85bvhXYyLe6DKZ3yhNsodogXPmqCb79cwrbTWLuFK4nVNFk1tPUJoR+PX/+Zof+u5W/52
5MkwDBuLfUyKZW9/0LX3apQL4u00D/Ij49WiHoI3obtXjj98seU7VuWccMwPFUspfnNmWz+f2g4u
HYmgzqJh8/OwQq+LBKFQ9UpV/UhNsEQ5IqYP0j6AyXuYI1rQQmaUQP2lhbPm7hKvraDc/WRF+HdT
COi1Zh3nrpB3vfCo3BO8i2W0nlEzBGbc7yMal3fEBFznkClG6Rte4HTaOelBl0o5Q/no1QM8JBNu
Gi23Ek3tLVHGO0GdZYNhRGKBr7n6TaaziwqQl7GRPfSiPXaVk59pSixDg5z0cuMzgh2NEtWsNgWh
a4Y60q+GaTqEDq5lWv4JI+uDPtvNPgaXdxo0H7KeS+aPto2sYIQ1opuHgWwCLOHKBaf19GkcxFGJ
USUpWfJQK0zcmNRemn6Y6Ys5NDsbVlRxp85Q4nv7klvpYxskCxlGY3VGSPCvD95/uGA7UIEs3eGy
xwJiHcx+OFzyiNXjpPhA3gbDJtVFHlAafIYcbt/3rXq2A2QYyZK2EYNbJbCx3eRx/tSNvjypc01z
mRJsUKErhqULzm+gToCWkWZJWZ+6Sr6Tc65scCjov9lx+fMZ76gWoyzTY8cW9nok/rDjQdojW2EO
6K05KBKNyaxM3zqc4J+zrP5kK5OXpsDpknn2sT5BwNfz7gr7GD5eyeUUCQ2wABp5KB9APEYu1WeB
ehBnMM1OcUqCgrpi/BzQrdr1dPkOhl9jOcKTOTe0tTTng4gH5PWakhlnkdLJN5Gpe9pYXteZVcu6
/5JdcUwxMDqjvkv1iBoyveWzkYn7UaEXktZ/1ISPnbdjGtEpZMg8VlTw6mGCrvnJFiWmlCwiBH3p
ls3M7gW/8F3mjwCbcIMdixadl9SHj78+KrSf7TqOyjWaUUQjJk3V31zC1KoJZxym0ktt8s/H8Lax
WnLILfRPoUOsX9BmE4U4WoJJYRReWlmaO4aIIhKnDA518pvRXVtm7H+bVi4hWZw2WIgY24y3+1NF
DY3Lepo9/rzDyWqQVJA1hp+9vo1I0Dbb+6TNC9cq0T2OaglOAqV6btF4i8JiSbfRwu1vfqJlHH27
S4uhWDVNUuR+GunsWUeTTfHQ08NIIDOFUkG9wh/oNyShRnlGR14HYX66od4PqSFtXVJD9LPQLPHq
VP3X5Dbtp/k+P8+iNdZUsUxe5ZsxP8OdUza+Onky0PAF4k44NW1FAPHgbIaOP5qv60hf6XtuW1Mh
uqdj35ShvAsAakLlyK709X3e0xlbsJw4LJAonsE+f/rNj/bz1clkQrEsSjA3sUB4uzQDshSNZmkN
nlLrzga3pHrKAvWCOtZhnZbYRwqwA0NM49/5vnOELVwVnNrYf8MLKAABjModLPkuDOr6VENe2dS1
nV3SabgJ9yNC34cSFLPLcHeLl7h8ZIQAyuXoGI6Gcqd3DMNF0kDFMJJ6NxfORz9vv6oz8k9oFj4s
+DZDZ1WCdgpzBOEyNiguLsLqsPKzPYmVKAvN5iBQ6huNJU8S6uGmnjLyZvQKcgVmoTNoZXbAaPdG
Z0M+btJFRWblR4oFAnmQ6QDgyEmUgHV0xzmdU5UcPGqjPvJGxXYLQwJ2A1aObYKbsp3afT8VxmFd
gBQ09FC/CmCQuCVxh+TmHTG++bbfZZ2lv9MmpvNxErzLdIJWGpa4QZTuFKPVTjg4v9UqepBezEDk
8vomCCU8z65z7tZBNKZoeFbt/nGquo9qMeONUHYDSqtLpCkPjQ6bMRjRUiwBGkH5noZ/jOfAcTyz
no7rSjoiMmKElIY1qOfX4Erg5mA3ACtEXOMy/9gYcvzNnOPng19qrPTxGztSkA69TEl+uBBEOQ4Z
1FwN9DrBaq121zl0OexsPMB7paKBMEz//dkvNU57wzJoUlhwQf7+pW2g6m0/hrVnJ0m7VwrjJu16
5xwrJFbH2Nm3sy0ObRtRpUGVRVoHZb/FuiI70778+qTS3yxwDKbplq1zJcQMJglzWQbPH36AHOuH
VtVg/iqkg5Vl5xdOIi7BkoItst8D9g3jZIb+jWIAu1n8GrPFkUgymPMcJ8o+rAdaZfZwE0X5ZyYi
FI51xS0ROo5KxtzJoZU/h/eC9t+2QJntzkW9l0kDsmjUfzfS29pP/x3GeGGagv+LDjpCLtemH/47
Rkqn0kC07YUjwAtbCTVvzqTqZU1MXXu9j2VR89atJAeCDS8GAhVMR6LH6KOum7aP5GnBvafkrCnP
Iyx6sCTcRMzikbjDLUtruV0fkkpB8ZDSxSao2tnTx4SGQtseBUI4miCV2CYJBoq7bjrV1UwzJTYF
rMZYyTbhws/+c1NFmaIEFJ5xjgsvDu1pJ83mG+hdxYuKeeT6TrBcnTW+dLMlQ1n4PbKlVEABksmR
pGP62rHhw1289D7k7Tkb7XzTLpsTZiEaEh68YN9bt5wmYkGp5iq3uJOZrAr1PpctZpk6fmx9A7e0
XwVH1qLpcTSNg26ryGzG8LHquGgxiqGYq56IY0NoDCKYltVMLNW7MAskvD/sbPQS0IsrJkisOnxa
nZnrMZyjF8RyF5DPMeIH6sgd2pSpUV2V6EVra88XWXU7G3BH2joa9wKb1kZtiuCY+UlKpAUUZJob
D/FCKCbpYNugZdmNgJ9IGqXBSmJ6fXbwBB1SRmlQorZ9sTIBdVb6+9LQoJly9E5DeTXiIN3Ae7L3
qdGGxxaj2LqX9MBvcnrvJ6BfJOxZuXxsEzJCnISjgeULnXkkQluThNOLIoruEiN+YnFRIrnXjRnI
D7WmNu+vvl+pT3GgOocA7XANgv8Rz7+bVJxDcH4E16WmVLYh1CvUfsZNsCAnqxjBbEF8qmsOpnla
7TpcthSibGhdKTUx1mkLFWOasMvj1jpyDAabMQ8RrwoFjNNYs15oWE475J8QzvMH3tljKwbQo0Yi
yGEMCB5pKclPhcwuqFwWtZO8yATlWYCP4tAicj3g3NIgtrN+cqqG3qNvPiEY03dAb4NDAWqvSMiO
b+1Iof8TPFMjusNqRRlKM45EzGknPTOOAYt9NOqzviBzAAgPLq2PJK+0D3kmn408+2A3AcLSLsRX
iiv+pHf1XukteRSBhpWPlF1TxeJfhrj66l5/j3CWuXOeGruhNqJjE+4GvjTu6vHKbm5aE3v8a4VS
TZAd2gSrVKjUMZI9rMbUaZHljpXzpKPvoglDLVMy9bvkY3dXaHPn5grB8faAvKpPo/coYatDb3MY
re5iH4Xt1ejpMCnACf+owxc1mM0DcNP0QH784vZKdTePwwJbK8t1XAYcr7N+P6OMeYLbgx0nSsnQ
Wu6mVXeDkUdjtFVNdCNUF6xuQNQSivEakbqNNTFu9qTtxcemUi+OVPKj6PE9xynmxRHD385QJpLa
ibJ6QC/A18/146Sn5ENKdRcrCWYv0043MVde1wYg7BQnYzLLR8gMASiuqqN5YqSumOmw5umiP8J6
u20581UCaxEQpEcD5CuioWC59E4BYlsVCWQdXiiWhCcjZhRqVE6IXHRguUXSbFtgCNueBtaNqTcU
c6wFakp8G4dCzw5AdCaqLD4TMpJ8LROkomj7yosaRYsyBcNJirDy4uT3rFTaC6XedEcB0nErKxZ7
uzAsN1WK4GT3kJETM6iemNe6BbmE98yYsKw4DWDUTrt1hEJ4e/WAcSfbxHXHGNM0cwqLyaGgYozk
HNVV6Jm57kaqDRtc5tMVBVXIETBv+sGq9tII7asSNNpdyclUsZx1A8SYXoQPfingkkZTQWG28RMD
V2eg/1AQigS8enhKdMfnSjlB0SyDOwTE9mOS/MGFgQ5rI2yvzVj1sJKsAh3bJmJe49Bisuj9HiHU
1YFK+0RZXtur1STchMx0DyjqGUYcST8W1pL2JZ3y+hBlAGGDMum2pBr556KwH+DuSn7Sl7ALIPaS
mQ6Iv4Lfqpf7iLb2xky1YCPrPnuXJe+6BsIpbqtzhJr82PelR5cxPhNTabu1I308ICW6RstgWknY
4/igJMG+VNB/aKRMFq1q7cdarQ9+Et8bOaU+mIhoucvcAMqPJ61DYX6Kslw9BVP2jks+AxUa1T9J
7ORFYUhC3+YyJ3awII39NqUZfAg6czMGBQlidFPjEhWRYTfnEg8uoR/OQalKzmZV3jqx+JYEJgD8
kH6sTpfGB262i1BN5QH9buA/xXnKFtS4D+bY+EQajQ55m/CU1oaBG6XJHap7/gxxqW4bSA90gAec
X8ohSDEK4Babb2lJUmhTiSTQcBPvQ2zLO1wx2cGfK7wSjpaca/VG71Rxy7IFrRp8mruhFjj5kbWi
TdLFzqZmfxjbegsXzL4goOt2hSxgyseZeuB3PRJENhE2k4wnKRak/vLRNIUjd2XDIt0hG8AaHwdG
oZ3FEApLv36s9CB2RdCNiCeuhhTysWKozMipJUSqyA+EkQzuXJsYTvoEi4/fEV3jq9qOXzLeSUvi
pZyaxTISXdpoQJU3j/GL6jybya0RddZHE95GI6sUv1ZhQLMd+kdUau6q/S2SiDZLKF8yy0RVGKfh
yVHaXeUrxk2WGzDr+vrKkvKLHlVHu3fmk6ZuDaZSLIzGL8g5cB9mzb1laSQjFpo8Gp11mybBrU6N
+05vANAbpb9Ng/SiN6pz1OtMdWeB1DbAnki2+gAVUA67LppNkPfkhVuULqnFseoIof6bE2WGtulD
Vs3mKUsqbVtUxuPalulakZxMgNrsd/5JEMKK+9O8tHlFAgvAqDFAt5MmlyI26pOedLST/QCjdd+S
fuoMIyG6UHuzkkCynHyIBcAme/M82+mXqo2dWx9ZEPA/B65Wfa1GkfDf8Ce38OfOizR/G87nfHJK
optRXxENoJzoPAN5UWtnRwCfGgFpoBQEQWCKHwqiUkFUd7iBNPtS1ebWnoXc1v7wsjrL2wiNUQXG
rZ6bSwUmciMdCDIOSXZrM6QlZ2zT9cm2qjRtOyJt3Y0RNaKCQvSOfj6aVpVkxbgMt3am3ZdUR+Lu
D1XuK8QIBlGhpwhNCUy4MkGgh+HeyLHemyXW92GxMOIQxSdcCxp14WekxeOxbMUVRSvZuTEJEL5J
1iGLPHTyWKNdrbLri4898xDp8iXyhbiRc7MYleKTrqYf/HEgs1fY2ibMMC9YeH0iFaJebZmPTlq6
iQGK3gdCimaPFWhSDo+5aNRzZwRbmqiT205GTrG4OWrYfnWm5g/U9p6ySVfP6YxeZfCTUxqRuphi
W33NLUJOsh9IKEDbhx9S6yD6z0MPiR8nzw5TRupRFsxYMMurqUTPDOO1N1A8uiPEmhPQJK/YDhlA
2uS2m6UDe5wiMALKiI4gTAzaflXTf6L6V96b9yvgJEis8brOQxFN71NHhBfm+4JhHEm3UrX1TuHM
3yr1rKIuDNAUdhycs7E1wBaeEHk020DY/b3iDCcVX/MNMEPiPwIJZUiaAO9D6y5WAXcrWYppZkZ4
B7MAoUoTfbb6ZD6NQ4dj1ckeai3hgpYpj2pglIdYNA7DPSz4WQ6YwSMfRH9VPuQzoAQN4CxXzuDo
l3zX2Cfve9E8Vtn4bGqD/0C1CD1Umeh3PSZrykMAZqa4QcyX2NmxSVi14G3CmkfSZ9So8x1pFkyK
s0H5RILJHU6kzlSsbz4gyxpt1Qvr4SVmtr1ENd3RaqYKShDdqU5y5jcGx0a6mKpwgDUlpqPebIaL
wB96NCv7M3QAHefYuWrpks3+lHlJUZU7QzoC4wZ0p1cRcAOcAPEo7VTMRRuzmgYPjs+7Suq70Cnz
e9TYxSkKbaLUw+7eFpn1MnCCOTO2oC5tci9AHPlQmmhuGE1OUWBjPx67GIO6v1wzWGoREOPFxgeT
AAtCdhokyWVTatsWyZrXlFV0CrPpGlRzsTeM2f9ghqhtRhOoc9xfg97gnIsbcWvNXJVrpN9TFOpX
Xxh3DuTsvTYQGzfhpXai1HmyBR5H5H03XWWcwZHW97Ipm/t+Cfzsy9lwl/XDetwOaMLdoYbh0nQo
f9ds03EguWTNOubq4+zkhB4eo89+KgES9Ohjt7XV1VtnmE6zwjqPFfaz4QzGWclUDJYq6Un8Zd6P
db4ySLeFH6tu6aAOzessuF+QMmWNOH5KRgNAkxgfsxZowZD0RzPF2E3ZEKCs/dGfJQAUzXkcwK+8
ckU4rWu3mSMu60u7oNOxPXG0YV4sfNqIQK9DwKO7OE/qDYUzNFf5eMpUWMx2bYCo6fsRHEC/Kzrm
A2klAFykyXwg7xm6QVoYFy41E3wIHQFSmX+jlOHs6KroblMTM6fo43RSNVwR/ijFPkakdyMKsUfM
k5wzmk2n1mov+giZm/ihrS3rKx+H+DeekDAnSXloHaQao0rcZD1NLcH06mNOD+A8UZBey1tzE/4B
wRsPDs5XEPl+fMFizdCsm0+04J8GgstrBVeXwQxuItIHx6PEKNqQB1HUeD21g5KqjdsuLKMmls8g
GedN1aTNzl9cTWsYQln1zSEPHHxWmn1mIOkP+KtBMVP82kZd86K3nQBJ1s90E1DubPpgGcNAxr4D
V6sFkpWBOcG9t/VbmmXjx1RiQZn2GRRgprbjDjwr8vagzFlv5c3t0LaJp7W+l0HfP9tV8jmAm3BI
A5DUuUEXrBD0w1ZEUot+dodsK9y0ieNGlKBuYeLs14gaETOR9OP68xQ6E1NtdFnk5ZInluH91Om7
kOiXbgGktOSAtsLLIknBrJCdx3Q4upARUhLleDNWhGdhAoCES6sECTiYE5Mmqwz5DXNUVC51C+xm
43DqrNo8Rv54GyC4PI66/s2qJ3mTqfZlsvFFNAaelGqKh2OILHOrKuKTgeJ4Z7KiYNHUz7CRDe1o
1c+DzdCgCy7r3TA8rCAo5kYqJ76z0SCzrZgJpObarT+RzliF9Y0iu6cK1aLbtHW2IxCNSKAq6nZ9
oKU3lJBJXBwv4K89mzWEV4IA61DW7VD8JlC1zPpsxfqdRsbdA+tzDs/FIJtFt71NLFfiGHf4cs9F
l46Ibo3gSv1+28dOtQNqqm5bwr5QEofVpa7KziU6704ru+l9t0dTvinVoL5rEKIbuNasfm5urU6e
gz7kLw8eYu/L4tNQ88LVeigHginGjiAprEJbLUB9WeGq2CR2+1x14qkvowmb0QTsxHCt2AcTBoPI
ZeT/nCkhHjTAqjcD33lyBvmsFM4n5iqbyrDTA7ZaprkUNQ5pnWOgSeObigSSdZVZ59NroTQtTXHK
LW3fkJDE1Yxrl7pULYnqva30kAlvlz764qsGjAt7eDUxrZJHtSr097b/AkXxczDimTEsuOKhnuKP
1Fj2j7qwd9gsta3ftMEeZ9sxwB2TzKLZGT3smNAJb3AOfjE6JnIky6EV1iq58VscQQimcavpTwk5
MRtN68wvs2vmn5RZBDdAuVnt2NqTA1K7CcyPAlDxnR6lp1q10nNcZQ9BzcLLEATYxP54P0yGggJL
SXZtYtpEfZT2KWr1c9MFE1HvQr70WiR3yiRPZpKLO9aihJIy62vGE30qfatEeIzXGVzB6KpFdC8i
VMf8lxwEbUAYrT5HU9IGh1m1vq0xP7gyMXp3yAKGiXO1QbEaWqxfi4Fhx2nEh4ZjfRMGU3sScz/i
rFLynaNOO4aJaB+R56tPtEB7rbp9BUEuAjLgT+M29jHrUYAMsFGQ2mhJKu/+xLHZd+iM8wI7S0Kx
MosfHXOxVzYIB1H7HuzKULbo30pXKH7LzNmHQ+/HN7jGhk3gk09UdViE5nn8apnA+WY1dqgIjuHi
FVwG9OZLGUf1EZYI1vN+/qwc4PLg+HFuB70bPHPQB3cUYb9d8V1QBWAnjcj2A70tvUGnWLuKJmkU
J55J8XKTSIAuMhgPhlVThWVZZ+dlczAGpt1OynKKS5DZo+fNMZZviHzdEZebe32bvHStGd0wlScV
zhRcu5g3ncKivR9ah8RXgjHJ1FLXoimVvOUxtSZ4KNOCrZB5vw+G/uNg1O1+aNPcTRKCuCbLqnck
3bHQGxeLSjsgtAkb9TXNvGshSRRFv69ZbVUCXxjHJDZUoHZjmg0fzEY/RQauZ0u9xUSryrE85SQW
MESAF8OqAdx0vCLxtDZWTadUrXdjp4uTzyDb2WZznlX1fibh8naoAYR0JM7t9GHg3GEhai+LnbT1
P9cD1AS77jiaAW+T/dEUG9UZYs8A/eXOtnlIl2aiijePZRSZnHpRHeifiFOJPWgzQ8wA246xSvOr
TzyH+UXvdm0UaZdmIMd3GM2TMmEAp5Z+dbziDnS2NKkWlVSncLWc4kSF+a6V9lY3m8cy1ZuHtI6N
U2a0lBKV7FrfmoM07mUSXGp7yZRPiTLtjepgI06gUGF3eyq+2hNI5O6U0/Uo6uKaSlhuQ4Sbz+eC
gMH8hKQZiHIK3iKZCIUnD/ImfkgrW57Njlwhho+rZU7gAoYqcPWYIXoOJ/PCTLSf7qghb0UNwyOG
dnqPZpUmXWVOG2kODWdjMt0BKw8wDhO1iQ9S3Cs2g62hN/bRBzLjlh2ORtbKklbEcuRWUGGw+nbk
y7QAuoiXphFO3kJBKhw+7CHcZaNu7ROt47qm6JSrncj8OExf7BB3FtEeLDH1Mb1V6+zFd/JPnaRo
MqVPTabr7/R+xm2K/hGsR3nWZf+FNX+4xTSV0bOYwzuuVlvD1PNLA6hkL3Btbyhrw1QIjIdayt3M
wPlYMBhNoe1JJk37cDQ+l9UUPaM3+GBr5U6znPqrpN4ZJO/s3BaXrlPDG4MBWUNTRjIz7QObcgvJ
2fPXISpCrA0pnSvRG8++/5EV0VNGxeihCBLyxcLkru1SlU5GNO3nMMRgOkTJkQn9ZcgppyuxPz3W
pcrp004Sj3fVbXx/kCDvqEmFZtDc4/F61pkC3Qhs5TpBsVoOGNebwqSjG1Q9J7JrtlVSVx/txYrg
D+V4V1WFej9o+Qf8dOV1KppveQeNTB8IlEoGxXo/T+TcMi4pt8WE9yMZZmOvs/Q6Np0TM4FSmttg
vHZQkIqDlfpbYcWIgimxuRBIGKvMBVQg2yq51KinPT+aKQBOujdjkcHPg0z2hJKTQpeTqptQzx+J
V3zvF8q4JwujufjacBZLacSc+p7ZNou5rKgnIjS16VZnKNsqIxHaTje9S7rAuPYTH7wx2LWqGpjt
pi1N6K7qHyHKJ0ezVzk5lrtT6XePqnMyzFS9S4uQjLhCexeEw87S1ewjiUnWIQVTsYex376zquzE
xH/bm7jdNzsfrzLHI4QaUJHKi1ZOHwegJ8+hgw3cdmyCLYj9bZNLNiMjczJ5slroU6zibRMy/5JS
6PDdOECSzdKSjvE7gK/rzN3hgX9fv177Tb/B/84/rtc7tJYHuFVneatf7af0vfmFarBOfsiwGQQG
f0gutI22JCbZ0TZyDSw6O4dRGDrAdARvXF8G+y4aHtGxl7CK6y2q2YOx3e1ud7cfb3GWbV7sjeaS
NLAbd/peetWJPINr/2x/EN/A3jDrLU3AgpRzXDyi3I0fqnbXSVofuyTb259H2lVH9ZSep+tw1Z+a
jzWidXwmeKJIzahdCtd+s8UJprT7bjhQy8e9ihIEB4l6G07Z5MoyfAq7ct8ARMMtRaOyK+3yCAix
P/hxZ2DFrx03FpNysof8FttdcWt34cehyEZOVBDteSo+J0wENkxnFdCgiXUM8uKSJv3wUpTAALpR
KW4mJHfXblCf5yDfN0OfvmeDMLS+CJhjRul7KsmurJEgJDKs8JYbxnvRm1TMYqabcX4WGD5yduLx
fb0zSYfaTvtrO2xxZHrXBHCV/3gl19q/qUoSfWQzVd56s0YmVeA+X+9aYUwdscT1Q4xl7VlQ2zy/
IhFrvbtuJQ2HRpdlBDbXpUfn66KEF/I1OJmXXKs1zWrdenO3pjtynGW/jZdQpNc8qzCo4Hlo9Mv2
Y2o/rM/MvindSNZUiJeUIz8WF4sG4X59cs0nqpaYpmUPhkFXfni8zC2KcHhwvodhrYk/bwKy1mfB
2izDPtfsFNeytnxnk3O99me/mt1119dILoOerhtoJTacrvT8JigOU5vWzVkt9e5QgHebJXnC62c2
S7zwuvXmsbgC4KTVae3SJ3035xUR25aOkakJo3bLBQ0ilFLlHisfUpmwdaZ5PB/QMZJWppNNh/aa
pK0lSOz7zfpYYNUpJb3irCwZYusN/Vhqp5GTcDuaI7gbBYmEUBn1exlB2arJ+EqWLxpo779qB/8/
2f83ZH/NMTA+/DvY//9g8i7yl//5X19zqs7T6cv//p/Xt/yJ9ddU5z/oS6ivoXNGnGGgNPkT60/R
7T9IjiH6W5oOxN9EgvYn1l9Y/1HxVpjYKwxLM9EF/4X1F9p/sP7iVUFBgx0AXdt/RfV/a+OglELa
CLocIgfYIZRmf5eOZJUFlSgxhwusj24XLWKO9WZVeWhL4Kc+j4VLU6x319CvdaiA1vfn8LHejeb0
PUisgHl4QgGFaPHeIzel99YtGW4yrGLeeiZ005y/bq1317C69TErw5j6erYQB9QdHD2kzgsrEh3B
U1j0wYwLkGFDzbWg/kC4zkUPGRHWweP7jdYsiW3r/Wx22OyN7L2B9W7XLedwvZyModVCgDcDhVtZ
YdwINDJB12S/9UZ/LaEug6DxfVNPnT8okDW7oMmTFHwtT/f9PFBsXTYJC8MUnVIBw8mNgdnUY4IW
11/MngiTTwzs9LaJkmF97PXpARAZJVWM30NG5J4kc9JrTXqS3++mKdOSTa6EsUfDNSnalvpZgtBo
3QyGBS2wbq43iqO1nj2SzQtEsKN7RECLC3KfYfmvGw07Hng/hPkJqyv+GnJmBk1vx9p2GuN8uIw4
Vk9/EB7yElsoAyj+x/Xh9QXfX8Uk5FkOQkEW2LX7qaoepjVaEaoArBsOEWzff25FnQBv/eZpNRp9
bSdEnO0J/33y7a7xmKvzI60vXO/r/fJD/vCU+KfPzMXy004tTZJ0yjSMC3/79vL16b8eXD/j9ZvW
ze/7ub4xwwtJmi9GkUSHm2Frr1tIAnVPyDQT7rq5Pr3eIHH6hHoTX+Hyju832V93EQxNx7yIX1/x
/fHvr5WNlnlFecgUjUDFnIxyqiI1t6/b68Pfb6zlWHl9fn3wH+//8FHrZlQNKASkePr+lnXr9XPe
fsQP3/vTZux8EdlQnN5+ww+flJoTUWnw0Nwf3v3D87/Y+R/e8MPm953+4a3/+Pz6yre79vaVkRmj
v0jF3iLB0tXtiDTP5fj/fvOvj72eF2+fjlJBhvnfP0dB5PR6Rk1W2s3u9w9ft8oG8BZx3TN/ZqMe
zYPOkPb9Pd9f/eZj1yfMmRZDKU/2zKGQBnrhrVukFJY/3H3zWEFIBL3M5S0/ba4vXZ9at9ab9XPX
j/x+Vyo9I+B6P1s/bt2UQ8sn//rb1xeuN+vXIDchdG1I9+tDelKZ/Yd1s4/R64Axn7WDyqpCLDMk
c5krTbOToe4B5+GtD643drpI0F6fWl+1Pkp/X86uNaORaqp42BLmF/e4DvgoamLm/LhuqjLIirsf
PkY3AxWmvQb2Ez8DzerlDa0iUAOc6zry9wk+te2UajeOUhNbYI6fUS7RwyFzPNNqgroy7PV19zlJ
jRhdHF2CPv0y0SfIipAaA9FnmPXR4Ax2dC7TotylI+4PbPNd5gkr+IM6Ij57unibAbed69eVBUXg
r718/W9Mhk2+DPSMXbdc0liFcrMM8evdf32sWV78w0uWd6zvfX3HP9x1mpCJ/JuP/n/4GJx+HUnE
9nH9ZGe92K7f9Lq5Prp+jL1e99cv+Nc9ydQIX91UIDv7vjfNWOxLnNBEdv1f9s5ju3Fu287v4j7u
QA4NdxBJihRJUaGkDoZKVYWcM57eH1jHV8f/uLaH++6oiplE2HtjrTm/yUxG8GNxwFFXHO7/67ef
8n3fP5/z/fD3c77vqxtdZynyv77FP95WHtv/+anfb/H/9jH3b/v9Kd9vc78PXsl7kbGav4cXz9vU
JW8z3/1/9/vuN5nBL1IqLv73/SNebeZCtBX4qLf/3h/CWMYMeX/NP97xfrO4z5D3h/8+8/6ie1Ly
/X9/H/++/fc9Y2rRi6Dl7ir1aPkq4VGTCXyRxI8YIfRDvBZHLpBHVhdU6uZhmoNOpIKgsCKl0Na5
FXUbdw0VOi+qDkwrrn9mo7665mIlDvNz7+mxMdto0Kyg5bqws6wK5ZAUWLU4UvA1PxQ1ytwaXFj3
gRNgL2V1sZ/gLyI9ASunGk9LqSxwzIWY3mHzla4j4YRsCQ8HiqlHK43oMOggVhxASEh2njTPNE3U
AA/MD7pmX2mB6mORUOlVq/YYTSLobBkbqvbWWVuCd2LROCb7W8viQB0qh5IaQSJ5CZ67pyvRxF9Z
WNHEJkpd6YTe0cLJiyEvFfUM+X7OJ7801F2dNZfNyZ0R8g6aqhLBaOlHLhFiqmYW7ZEs+1xyaNGa
mWG4Y0XuEnh3yGXxrVCy+bFI0BMuyMtZu7uLbtyojqU4LXwrpmhESBZQYkuYUXZAoB2n5Amkk+Dq
ES3JzxGBNHJUkrtQim7BlkkKt3X9UeXJJ3BxBYzTu9jdhqi+wECG+7OrCpE+nbGNcxr+SNIH7HoZ
WU0m4M01k7RS2rmabaDfNq4UvHYNSJ+DLFMSITKlJEG5IlACH5/ZR5h1q5DIjli5ysqvfLRoZ4bx
+JJzyW5m8fJU9PoRSeq7poWwJ9ADDMs1gpKRUmdFhPynLqTyIDTk6mo16k5tqnsfxGqI2GVZgTvG
yb5feDRb2lO5ZIepZ1BtRKXcfINOAYWF9F95cIzG+kolxJ1yh2BtIcXQ0uGnaRb18tiQ38f4GrYt
/jdKC06jQpasa+iA0BhU+sQeVra8ZO1PbcEfEn6Wjg5wnsz3MpbT8whT9Dr8MG/iPIyBkeDY1jrh
twBUqSlrH87Xa2WtVdCC9sqjmEjrVbko+J+q0gfcQknLqi2n1+DtS+PgjHWM2bFst5STCdK6qgCH
y7t9gybNTgD0uEiODLCBIz0vkhDCMKJyVjQ7xerfo2z4U5fL7OLIGewiO484eJBWd9pZkyDiO2OG
mqpWeh0rIxplctkhdv4iZjOEFZ/7eQGfhSru4CA6PVgdTJJGvWhDiMy85nDw4jaiNbgmdWBllyal
jKq1cu7oXcr1VkzesII/myyrJHG7iilaz7myUfUCQE4E42lcpad63RI7gPd4KsIpO53e+3W+6j36
3w5yG4bV4XB/xUIiNTTS5VRW3aWE6PhuavkukdaH3jD8gvOjy4rWDVGVdGl6HVjto0aBd6cDVHFD
qvOZOBQXS8YKUi0SCKE0dPg9kadG0tesgZWBtIi5NVpqfIn61oJbdiASRbc2UZLO+XCtOauoOBUj
s31FUA2iycuC5pnOpaWCDDRfkFYxh7ebAnlA/ARKSYKcpz7Lw9wcm7S/tcg5SSs9FGuCPmdpCR2R
KtQHA0voJou6k0h0Xhxrwazkl3ni8m/MEBxWMBRjYSj9dl12aDOq/Qy5aRw6yemjtqOXDqImHT/V
lmS7eSoB/HDiQz6C/a+k8Brl1tMEEpzp3sFAIiabA/VFGIhn0XpFPQJqSEl0+VBYjOhKR/yUUcP6
Imjc1kmpt5Ox1bwoQpqgNj4Ki4yjca+1GIqpBi4aQ4LWUmCLh/ytEhdHmZDPkxgFO1ztTs1kqbZO
orQtxiJdLWBLtijNP/p+LLbwqx2KEs7GMf4Nqvl3SbpXQpNFT+dbWDaXjpZWYPbWQy40hl9LAiFP
ArK/ueqfK4Ic3DisWhwHOdp+RbmNiqS6a2IhwzFp0AozdeOUDroC32SkcQDvh6jyvtBM3M8qxmWj
9vtQHvyqWFHGovJs5sdQ0X+AupUcFRyBDTbHrqr13V1K+akx6lfOvpTaMxA82ESlm3MLGQzpiHib
ETEDOl6jh1SGD9x2sg3na3TmInpJOE2DQfmUCNelgDI3CAaNyqbwdJtD6PPGGJvO0sf7Me0NrLP6
MYukZwk6Pm8/HkXtwyJDIICDAdhRHeAd5RTX2+JGZtlKvTgjOLgEGheLeaDDer3ROh5HU34YznrT
CA8TJxhnmhI0abLYyBmdZqnJyS0setfUi+Ftml6kX8d1xqNdc05OYYcuqRHk/axdzKF/bJAHuo3B
sTdldP2jjVvUg8GgH8vUKEJGsFHGfHCBUNFbJWQRRbpfwZOjmVdnLhaNNujbNPFYSdP9h40lL90l
MxOgx2p6zSKNxjqi5XVZ1AcaWyEmpByimCE6U2NONCDSk0I0wtpbgNkGzCqGSpsvfF31BaXubL0i
LVoJN6MFmA85gsnws0XJMYL5IiSioL6V6b/plgmuMS9UhAnygTChR5vv+UYDmOJ8mLRebjwAz4YQ
RwAXLFNLIrW6ybxUAm0KNeC9MQfJsdB+2YbJXXTPCG0whJpL+OqdilqxX0dWRANpk4Kmv8xgUHSp
eIHnoWIrKXd5xB42unyyY2tF2YohksSB53JQEd8pKwkPSvyYmdVE1gwwgEZKQqcziV8CIOopZXpu
n8Renh+JN/eNdO4PFeeGkYWTz0BCrtv4OQ6JF6FodBM9vChGHjHdyMRAghhsMIV4LeWLKUvo4gxq
FnRp8hoWaY57Q0D6ov5U4ZfG0hodRBj5HBkW/Vax9deFLCEYkIFKt63SSdPdtnQtESRJ5d5d0LQA
u3KkuocdDO7AVszkVy2RVL6oLBS6JAcNK6oVYtCafrhgkR411sGAbd6kQIS4LzrgFPfjTppOJFiN
WLfoeKv0ZYYYIEqkgDRbxOrWsXJoGr3F7NNfLKUBZj8qTt4TUACC5xVO1kMVBrM+yIxn4GyNtIah
LAI7y25DhqZZl9ltOM01CexPER0TefxZT3yUmJp+KULVNDTj0I5hc5Tk+EmdcwS1Ka2vNP6VoQqd
MjKv5j/5JCz4NwQy2SNp35XT7ChqBlpOLejY6TSc5z/KZgITYZeSsKC+mFZsbMX8RwhcsB1M+kGN
MS52CbqBjhuBmAksq33DElpsq2Ndr6Wniyp+9tHJDbMing2nLKxBe8iO6OGRwWNqAwSR03duFHHf
GDOuAFXZMcZ5KLXDk16mT0R/fg0GLTzow3ZCr62P8wSYgtCy8hkemljXaRPpD029K3M8g5YiulG3
z7RJeugtxCadSA5POtsEQRD+VdVKwOWDI6sfcC6VMy4hhs68zAJ9nt1iGL9KEVc1kgu2eEi8vPnM
FVvNZV1QASBbIlXnwqV4mlWcRUJZnyJFfJIBsbtoHm/aMPwi/zhzRMTctRH/yFOrJg8olqGaN9Av
5WEHhdVb8TMTJpLGD3hfEe4dlnkVbLzgP9oktmwGQ91LsxohLaLWHClRbNaoMStsMgkLhVqNa0dV
OjVoGsuRUJRSQJgqNxI/xn75EDSEJ8rQ25JSPRWWiemOhG631KLdkK8ow2Uk4GK4QkJPUohvo3xO
9fZCflfvx4qwHzIjPYEkfNQSEGnyI2oQ/U0pcfkkhxpllIe3jaJy+ntZgRf3I51NvLyxh/SCYxRB
k2CoVExy1WaJJsDjDcFnVxKpZpPEyYeoTkgyViZXSUbvk4byo1Bv3dG+pdJNiqidCjp07TT0eimn
0oDxCyNP9kA4OszgFh1AtJxANIs+1ry3eFijoGxBog9c/8jUK16ITVVl/GGcXqwOpEFz84lyx9yv
bpfFn8OSPIsRaaVlOP0hEOSIC4rwhmX8o0cvlOMzIE2Q5YtZAdXewHZBWsHCcla8SYLSnVbdcMID
I8nWLlLDB6GLjnU/rmS2i1FgCqfCmn5aS5edqBz5iaao8CO6U5cljdOuEd5tJJ3U6D+1qltgOgLQ
HMXNy4tV0xp+0+OFSILATUy+Rhn1bKMi5yoxhaGmG/Zx3v9qi9Dym3l+MBfNTuBIu5LOpFAb1pcu
FG6VEjXYWifNQOO0cV6tvEebGV3NNnslEnc3SeaL2o3QbLhIthVjeW7Dhr06vJArxpuFI01xMXsc
xe7IKJ04NBEPZptCu6heK1X+xHh/FACFLxUKEezqdp0l62Ml5J2d9VK8w3EpB63FLhOka9tnwkVM
tfBSr01+acIH8lLJR7vfNcHyaWFWnf7eJxlRba8Yfvffr4rkMMa3Osc+WnPhcn9gXJXPfjVmt+lH
V4nXW9fculydLpM0Bb3R4jMqJ/IvVlKoJkJE+SLRi1ATDUCbFU9xM4AiHXuAccmDpnJWUSJ4HKU5
uvbbnyUPrxiogQ+TXRhNGqly/KEcSarDsrISrYx/3VeiDgrWIeaU/8/7htVMbVmFoNuYgl2ZWngu
tj8DByMJVhdOCpkhv2/9GWXOZd3+UJqtd+ZiLPb9ZtfHCtmORnKehu7vXd/3d7r6lrD8xUvMK02S
LC95Pa9usTFH7/fd/yigVPZdpGHv2p7ybw8ohHCyfPm+R5Orwk7wJ4GL4IPvD4TxZLMaUxBRgOq5
33V/MMnE8kHTl9v9Lq2oEyIR4VhFMfExtUfK33Ih3yW5Ts0MT7oJQegoJ3FJ8+M8a+rl/sdcOa+I
jNL87/tyqP5B2CkwvEQhFeyasstREYYDyRDaJdn+3J88EBm5VmHmLVBDQR6YMTuVJFV71WoTf8R2
u4UoiVAlV536fjsGI8XKCJNbZ55XkJHeuMK9TppBvVhWJpy15CHabihc3vz9w6XV+5DG62FRc94x
j/B3zKXC5PCfz4NRau3yVWz+vhFCb/0hKpJLURfDY10t7t8jaq0TNJRQWK286M7VprzHvBdd5bS6
1WE0P9yfdv+jo3W1YY/Xu/vN+3MlE3yu1kwizlJedb9PxlEKNyyDUDDPmJQi60KOjIV2mC+sKMNH
FLbW34BJpOTjWSetMExNkd+xPQ1j67425Ph0fyVXgRcxkRTKNhx/1ZL0OwFwzqWpK+NSl3HjSdA6
Xa6xjMv9AalPu71YYzm637w/EMFbfWzyxlHSrCfy1Yp7vysUslGThZXbqB2/nxs3DRKLrENQJDep
T8QQKE8hjK81eGdY40vmKQapYw6AGnj4YCedrmkSPJb8Ufuu31NTKvFkELV4743/fxXB/01FoNJf
/z/JCPblr+TzHzKCv6/5l47AVP/DACyn4fuFP4iFGaTHv3QEpvkf8FUNFZUBwL6/D/1LR6BK/2Fo
FkRNA+esCpsI9UFXDX383/8bEgODBywYQRYcOC7i/l+EBBQuNmTGv8F94B4pksnbQRQBOCTL/wDg
DTKSl5WqL8wUb1WHINcVAxFhUpxDBIGMdSJYYwyPHTOex1U8onro8doiFVcaJTLHvxqoeTlRzUki
W8Duf6AzFBSDnmJK+ew7cABrJv/kyhwLRcnEp1O0GbPkszHi2MeJBdJZNZG7VaBr82JA719UXHdw
wXbsBII5KqEENdd1+54iw6BlpLOtAaGeIylz0SEx5dbNigbQmkEonFJURysHgRovMNQXKP1iNbFa
NMUTiDO05HKZOU2T/lzknvQMdd4QMyEJpF3j1P3wJFBybC0VRXyCmAv/KxZXVgPUIshnk4eFgkNI
icT4QHkY+1vLOqrb/KERWNYpJhke0RQIhMHgY5Sqk9R5bVsdaiIZfsH/eE+pohkFiEzSUv6MbxZ1
W03t8oehSk2XNazlyjGSvLQwgkXAOwpPfPNcq2zimcX3iPkU75OXW5OCgXgTyVM2F0cs1NbvbCTs
VjaORQ6puJTOYpQz1UJEWtWpedWaksJnxlK3j0+hNPePajqQ+0NVkqisS9GquSdX6s9IJakoVnHF
GZlOyTgSb8KtiKXIT6DqbSVAu+0Ri5qx5C1yaT1a4Sxem+FP2p8tWY7eptmsmHOB+YJi+xpUwzhM
+sCiE6/+bLEe4lIqKFYK/Ml28Veo+rnJr9lWdyZqwdWzHKb9FlnbEdC1L3rhifBpiVp49ksnLpsy
49ASAGSRJiFMZLsZxVOFJs+OJWnF5ZIqqI2REEqGcu1IwXRyfTP51/lXWFn5ITVqEjRQkEpI1VxM
Cd0uMYWXpAw9q+QCknISV2IjMstkiUqsenzpslm97rWaK5gP+fLUK6PkKtXU7UMcwSix601451kd
fhtBQW07d5ora8v0sIhT9EhwA56akISLXtRv1Prqt4pFBQE6Zh4NLp1E1Q/FTfFCTrJT9nkPgaYG
wTrkEGMXSO3DtOvxcuJTvXUrliWSuqa93HW+kIMHk2Ej7nSLQE8JWgXGCFpqarHFYg6HuOCKg8n6
Udc+jEmdnwey362wJfw5kpd9ClHNHATRXWQhINuXbOaqORtcW9L6rwmDgh7ooJk/SlXma12uOWKR
o2AUIVQlYveJn/lt6BbREaYU++vwIafjOQUuZZtJiqizr5+YmrVj3lwNQkMeszSmJpzSvNBGikWj
8TuLknQ/FaMbrgRRS6qhuEIf/aT652fdEgeEDX0JWfbI9dcSkBmxk9nfsK2wHgrCYitaq9l0dhL0
sbjXyPWB1ukoUgpkZVFXV59QdsMhuiylGO/At3FNwfLKx4839Qbll6b/gfWNuFgz3uWo+Qdz/Spz
U8Vkpp+iFFd3Ode1P0X9ddCG3xkrCkx2vco134L1QwCuYAyF3asG16OG+tScFDaX2tM5GkvURPhl
KCYeZRnxM6byMloI5B0jt8w0XyzWXWaEphtXa+YZNQOQqkWmR0ARrTKMIQqNMIUIdS8fB/ixcPBr
CUgqJkbDGaajxNGxn8t5l0Zg1QU4x25aNte4NBZnNInlHKhqDppyUnOGdnJPWX6kMYsv5UmsjXct
RF0cEZ82CW+5PCR+MWRvAheItpbEI6T+pXTWTMW3S5W/V5boR9aD5ZjxO4l9yRihV8+xaP2IJzgG
pUQG/SqPJjXS5jNq5McxQSI9ZtWrudTGrhs13PRZuWun5LdUVdPVskrafKv5XIwCsHWhN28Vvsso
KaZAqaILBvQnXE0UQnWx8qS2nw4W47iEudjNcN5wWcvK0fwTUUs7VPLwUmMyu2rJb7Of+0AvsHBO
WgNZZNaCVB1+rAVUjVX/YdXpqRLzJ5jRT73Y/FJNatvJWFDdn+Ad5Ex5yUJAwTKfJbHzTQkVQQRU
w5G5TvJME01dPATRKmY+uAS3FkknAfM/SMZLSYXtZEpcva51LABOe4dYlDykkgBJzRIINVo/wRnU
wSrFv5UVc1xq/KEop+9z6tsYP+gN4hWqJY840+FqKHmFaP9MfOf6pOJNd+Qs9AZ8K2yFlGbGWloY
JxNs/ZN2JmdJo7AHvlLMqUOurdl5nWYrEZXleTZuEWZYWRDFs47fV5m1ws1y8n2FgSpnLK7EUZnr
Z6iSgpbV2auO0f7RQqMS1UVCg26un4o52dG4pVaoMhrouPHNJNJObVNeJznWnYIOMciLurJLKope
J9a/Cb4Qj1QmGf0TgD2yPnzqrQ5cB+83vTu8cCHyidBEt0uJCFYQa9u0J5wPUhaNlNCqHhRx+rkq
2qOYNsKrQhtpUK2fI8BRr29M4E10E8FG4qMtq/JCbfaAyJBEQWv9lY3Dz3QZ1KBT085u+pKY8jQ9
pBEmc7mIt3jT25JaMxEcYu2qA1PFQDSuixbtmXohY3mhj56mrB4FT82eUWS7crk+E6ZLNmCfX+qC
uVBYOp3rXjF0qe3HNfQ9a2E46+s5PbX9SDtY0PckGGUuZa3FqTOMK2tKfNxMcNFMZJ9Z6yejF3cR
xEl3AWlIZBfuqYIJuiFfTgKtrUSTU9Y6qy+YcEHKMtGO4ox4y948Y1tbwUj96NqowPOKhDKJspPW
URpg/fSwGOIlWnBoyfTPH/sxX/bGKH8i/owwXAzGKRppVaudIAXYwixHVPtf2GfnY1NMmANyLJKY
t0/pM51ogAhV+2s2kIZXUvWiq80HwIZxl3VMIxEKVa+3DkvV57ekbwlZVp9MzJ1uLRRvJECpOFpr
mic5xMoRH8cszozZ9Sx4srD+TDr6l1JaPrYo9Jndewmbn/pKFYqMjzph/eaPVvtaX8RQCCqz0ME9
kaIn1ZLqw5Eo7RRlwICLDkDH+hVPqWzLrPTsvBro3GSRS9ebEb5GY03LHpGgiC1zld6Foe9YxFEN
sjLQBWYOwHCR4Ujh+OREwc0LR3KVGp10jtqphhEPCOEoeUVUIlPEsEfBPeGMlBlpIbZFAmuQak1f
TaURz2lxigXrlnDht1cSKjK6tHhqg7BjJcYyNddDv5Dlsq4j4emIba3lFeqGNGvkB1vVRKnQ9EdJ
ijbQk8xleypAFWIVaMzNvm8bed8TylQV9WOmottI6uqwsMq3NYQ5TqrqyfIQklEXzIJ4yIzyJhsK
ov67PlHZJOd32aAlU5P16rrsPOz/v+7aOz1vK8wv4XOCzAtz8UiwVAvvJsrwU5n0JD3apTEZeslw
0Lc/5Lz0B4CS7b9u3+9kjS3ts/ZJIUU7ByiGCKzJNkkWBV4vMvi9QpUo+M2oxUOx2rBF28Nl0pPL
PIhnygkIdWmyHe7/+69u/lf3zZtw0QI9ZN9fm28a/7pAo/K/fZf788JGQh1CnFXusCIa/+3ZWgbD
y/5+NWI5ZBcmzJ1/e+Tf/vv9pSJdwdlutgTFbr/l/kcQZOhoUSU7iETYLt/P/n7OP37091OwB3Pl
hV0EilTxsZDJ4n0/+PcX3F+b1XToCkWw/n7w/T689yAxjAz/LV3Qg6VxTdVXyk67HwqtAl7u/kC1
qVjv/yOOqyBskens+4G2ZbgB0giShPwkR6Jd49CZRgUZ3/0N7WY4uf8JccAQ/oAFetPhbUPdv/25
32cpGO2iEktFsZkrMLWRcIVu6i4xI+cDC8Zmxujuvgxxs2jkeDXkbYfGBUfoX7XVfyrHvlVZ32qy
TccmIusOFoN1Cx4drQxUqzyoC9qISaNb32/OFX07d2Qtw2eCV8sgxIrWWkx3cdzsKHK1Sei3z/n+
s2yqtWpC+Pt9H5QaPzdWLQg3ubtQjTA31lHABp8dk81h833/OM6Wv1TyMU7DgiwkhCIC8ejg53mR
FetPsVRWvkUJFsH33ZFzf0Qx6KcgYNvdv3C9bev7//5xU16WwV/J9UJrr1nIY7dvkG8mIWEzDmFH
aRHe8D+TU/bvzbimYWxuViN9MyK1THaHVq2bw/3m3/s2m1I42EG2v2A8PFxopVOL5UDrD4Lqv4mW
HeRwKLv4qfUmPzuWtnF6mw80L/aL37idqwUwIDtjNw1OqvmX9fA2+UHvoWpF6UYCLgiWoxV60roP
bzT3D7BuTScIb2gdrgRg+kcMM87gjrSB7WA9dK5ut9779mFHBuemsi90s99S0zmSQ71/g73yZgq+
fl6+uGNw+cAc05VGmaP6JRWekN04sYPi+Bbe+pzyQcKQTkvJwUmxZxV85btJAUuAK2BemyHsD8FJ
duPC6HQmtwe85jaxW7Vubd0KIk9itgUINH7d9CNpTmp5ZrOsBUzSS6V9sXmWTPTWdW9pPzATzB/z
ci6tyVupK8byoengDnrV4ouCDzpzJPhsOTfrhRBlREDzuhdlnUXOI58dnvI+oumg2hT2fXaJFHpk
bjYpFrbdSFo3WBDkPzYRYVLsiHA+pje+R3YczICvQRZkSyBpbhONy6SwR2Jbsl60AawBmTAjj/9w
01L9et2vpP7GVAhspEbqOS6R9T5YC9ovm53AkoBIQJML5i9FY8KlJ8Xl8E76IBSUe7XaqdHqRG6b
3SbkIo3iqN2BiE+jfGTxv33YDC7XZS9UP3CLokLOKGkqGB88YmSSPWmlCxWd3AVfxLx2GiIggHsO
CxsgZ7l4OuwprPSolsybeW72pnnOwwszlsc/6lvlyQHjnXxF9Kw1bojasQ+y12VxklflrNgixCcH
vKX6VJ5kyRlP8QHVlX1QTXt65gpTatD6/hS/xGGnsa3NIP4pXugZscHG36TvlR9snWJ5DZ8YFW0w
zDlNNG/142fSjnG0/9x1z6LvzYysR9g87akXPCKbapL/hD1qqqfMyX+S651Oul9kr1JLoN4MQuMk
PmHedRNXtK0/4ReLRY39tTqP9SmWH/rH8iXHt7v/gwrHbqb3cT/n117eGWhe9hojRh06aPc5oseY
TlDYe9SbXZY4Wn5Q/tC/5pvb1TH95BAYNMEXjb0qrW7qDbfxsfiF7qd9xQNu9vjYnHrx2E/pq15f
rW7zaz9LRRA116585+U9fXqMiWi0z8CY0Aex1yWusQtvnj+E3K2XM8cju2xw3taD+BXw4PCDWsmH
lO5w6XLxTlsDQlMNIWlX/rFyd3bW7kmqnaKEA+GlCFsoCv5h99eIrTlvahK6rmp94uCKEAsZ20du
OlYTTs0pfuXH8ZacEDE71uie0HI26nZEw6xfwD5ybbaeSnJadVALGpcqWDtpvPkMBov8Rxi5lh8+
OZI7aGqSawnHODpxUMKpVGqHPBLuHOCK1OWD2R3y+1Yqs0NmvjT1s1V/DcqvuHECq/CalmzuPS5s
g8IWqHbBR54ptD87opp4A828KS06t+PI4n6kQVhKgTQtO2n4VMLLCPeHU75orhlgHsaKpnwXCZzL
q4tcn8zbKh0aclMF9siEDoHzGwc3lZX9yLV4LAW8RVz9eiuBWL52OJ9aFmLgaxi4+M0t5yQYAxgj
+4E+hKN+QTAj0ZIQg/VifZhn9jB8Tbbr6HwC4zz39mMSP2nB8sUZrJOgs5UMuSACy7RDO2/sCus8
qd6nclUCghNwdXOgHNeC0ZP/sTuwFx9Gbxu7GWPfOZT4jEA6DF+MqzMXRYvHi+AL/QHzV3t8lWP5
Sp1p8VEfwiLhl0bWZx078k343VKo++BU6RJ7+RL92qPJ3+4Q5ubV4+KrN/1snOL70JQMAYgPBnrl
wEHINwFJ+aO340e2AXU3qhjBqv4YJOS0Xnhe/Em2o2dGzoTctD2KOraWMbzwFVSerBnO6EFI/mHO
/uIDN1i+GH0YSpHK8rsyk2kx3EkHKdhmDgBvo5c49TZqlq8MljT5twN1s7hh++Q3GAHAH/1sZsyk
HPXCi9oH5R/hA262LvjjgZ1FGUc+g29B01jsUXfx+iL9eFdvwun3HHriF5tucPkWC3EZLMhoO/H2
6RuVFIZdLdmvIWe+w6MM1fePV4oA8GV1NGrn0/jw2PrCi3Ht7ekHoLAP48r0x340AjZQ/Dl98Z9g
cjmrmUUyWLi5TyIG8zATu8iO3mZClTREWzoIL9jVTJtjQykvtcwReU4Nl8lsva7sUQ4tvitBS04B
LGo7HBALsTsUNhdLyQ1w6I+O+PXJkcd0YWAw7w/NkfnLPLOXrCtn/cpM3Pmrg0jmWvB+zAfBm/HB
ZdgReK2DKJSnMygogXgWTsILoTAMmov9lr7OzhcbQb+Bj2QsYS44scX5L7+fn8XBzxQ6HrbzVHuo
vRjXni1dmV40bNnVa/4q39iN1ZHpObwZJ0jjYGgZowJ4f+U2MhknZj/tyllWHHnb9DMuH2T2nyNH
QG12fOIaMJWhUASCEUwWxwwHC9ekvJKhkjqrzyja/XjnxaxRkGgTMfTAUBnty3WXHNnxDD75K8Og
dODMo19CCgCbvfnB5K6d3vkVyge/Jkps5lC2rGb3HqHnfJTx8d52x4QJ9YM/VDyBdRKh/sxhX+yX
yDOuwHAXTiP2Swng0Y8/S+2hY57c957qMkpysNLz4QsYYBsQHLjKlfGfV83bQaojTgq9/A9fi8mf
j+BSfN0N7a4OL90Xp3VoBOyVkuDdAcIYywaPj7ZO4MMBmSP9PPLKRd/N5m07SlUvlwKZA/2oiEHY
7CkazywWVH+65H+oxZus9qInDBxrgODgRv0AALA+vDBv9lsK0gdGUVvTpguboDoml3RxuikYRqfY
j3YWeeVDOKApsWeOekK8VYTtsPtTwIUt0ZUn4QkBZ7Kb2cSatMmbjhQ/RmolcYdysm4HXwWemcfJ
DorSA9noKFgXtwEe111a4AX6c037IAfOhthUO32aNy7S7Rqo0k6at0GOyFrLmcB1GS+XpYEsHeAf
Sz4mdjzxcfjaBaDXQoXbHhdFvwf0ftw2vlTel2g+aIa3vKCy6LNsqklBcMzxQb7J0lEvzgxReI/t
6Ws+SJClkq0IAPUoSd+ZTifeBgweFNERAOAR3ryHwtU61dWrdiK4r2Yn0hABVIpZv3y0sByM22Fg
Vqe63WrDzgt0YXs1H+PWX5YLK3NxCuTqFHO4siJWH1RXVLyKwZ+VK/vnKTppW54v8dq/sTwJr0yt
xkvKFSUHMKJHztPIpfXDmmY7wI4N4whr/S+OWaZz1tkcu8WOQM3p0qp+9z4uDpm8vWZLYpBD/Pyx
DHtxH/rs6AHMlOrPqs8cWJYPsfnYc/M6m4/SBhexR1I5FS8IAga5vn0SXtrW50irfjBecQTMIrR6
W5z9wToVLIcixLIn0BgAToMKOR6jAMPK4qwUwOQ9TUGuMFitzI74Cw2Zgg1QfJ5GQMY2VxwcW1hQ
3I7rHaZX1m42+A3zuUwd6o4s0pkxOviojzka54104BEMC7xpbB3lNC87OXIxy3zN3Z+C+G7hSnev
1NiYvXaQn6UPtNKeagRhzGDM9cZDD9KJpTEDMnF+qHhDquyE118A4Z/B4u+Mn8Q3ccEfvzcy0rlP
FN9QOvLEuuUkW/evWcALIy5R/aR4gqDLpjD3xQckydk4qJqbtl482DFxLk6Sk5h0Tq4QhZ3ZAz+X
7ljYth4HYA8oq0iIYqf9derekRFyXDORsmrt/wd757EcOZBl2S9CGbTYBoDQiiIYJDcwkkk6tNZf
3wesqs6uNhsbm/1smMlMSgTg/vy9e899NOEUM4NzichF+3cGSffFI4eflocY5AfTZUTjYK95Hhkz
UMg5Xp7v6HyNK+dOv2miHy8gl66qr/aHbco6OLnfstedWEx4cUNw1MmpiD0hbVNCY0/DieYjw87m
QY6Qgr4z3K32TFqYnoRrmQYipQspXDA65d6Hxh+6E3wORmID7Vp8AhBoB5AqsEis7GxrV/mtkpZb
aORRztDZ/0HxubpCBwz1dSbRjoUzdAVbkncvA5NuYx9Lr8kCMwbGdZIgoRrA5DfSS4F15DyROwve
n5W/WUXj6wjsRW3dxpM7v3G+TZNV6K0zENxuYqRl/A/To4U3uYY5pncPbXhx5A8G6vwqJoFg+VZQ
PZueVfimvE5c+/nRcZt1eP4tTODxcDh6B/Lbu9ajY2yyb3Gbrmx4zsyE7qDLh5jOLsrZRGx7GgHs
uhnYmi4/xhplyEZypz+CJv0jWTnJIWcbXOV3qVujfw2egy2H7rFbdyFZ1oWZ7uXYQk3dDgx7HozH
hsaw7sXVJmt5klrS3at3i/Wneu/RJLaCkxMhtKAsUZWTpv0YPED5wUhEAvBL8K4vti+Cn+xV/CRO
9HeNR6eDqvoJmbTPd2W1AWgkPykzxCGCOk7Ke3B0Hlt41KQsJ9yW/TaOB3ZFXma930UbWz0GLevL
uGf94VbApESpiu4HPKIFduhcM2ivD1P/EBlXMTzP6asOhTOcNmH4pvED0NFFzrQidn2lka9ow3t3
60v6NUMLe8jfhvcq5SjvsQOzSh7GFefX4+RNAHz2zZFdWc3dnqzMT/4ML+lFvbVXBjENCQuIiZFZ
9BcH1bVwA8C5A2g5OD0+mknVixDi0mlDePDBigHJJ5ZX5oCRx0W6kKt+4xrHcmduyABjhanaVfA+
r8ejcQxZ3fz2KBRWwt7LKQ8+7M1JbOfnxE8GzpZhjqT8CaVhY5GS+o56wasqP7L2W/xZ2BcbivLw
o5Hsqww0zSt3MLfenbWyZs1kM/erF2F79sm80WTxVVrD8kk3OGHsYXC195a4dQXp9Uqhcccc1VnL
0E45X21DLCdE0nomgrT0FCHtXycHQUHvXKQDEHQogCvzAdr+RtxQBlexl2yS2DNozF1YTfW35DQe
DHmFJBpF1Fbzskc8k6vwGLKceUq8kg7GhRjEJ5VVgRjs7XgscmadHwv4jdvHrV/zXc7wxwveqo1c
0QHYFH5j7suNfgRZTFf2+hScDS88WheJlsLKuhR+cZCn1fgUYYz1Q6pQ9UiiJse7SzV643Pkp2tz
wCnyar6J9+7Wyp4MTderbjpXfMtPDBh4PoKfxRxWjSu21bvyiAgR0BD56+qhsP26eeKFblyMEfMq
c+N8lROSF68GaVsXKDEotjbFCd/YsiYWrsOaf8a8rO4sv3mN76yi8hsTMrFRuMraLopZvw+Fjg5j
VfWI8d/L6Jm4Hp5i5RHnF9xXxVrN+s5Wfqi6bGDibEr1LibIiKo7ywidqAEvvnF0YvujQpD65RCT
FYg+6tGVGAkvfxZGyxVPeZqPtp/vZ19kbrMDzZawZh7CEUPfXuJnEbsM/bKNY8h0W7c7Dq8WEgRq
WvueHaMN8nbMWNOmvqNRKPBxpW4vr4RfSgeGWZyqGOkwagNHh9S8WXUPOiESJ9UhVMBFpokAXYYt
2u7ybktYVG1tUFUzGLxRbnJCn14T1Zsnn1K/9C3nOisPtPrlXb6c2VGSQOKHF7Zi/6ebIZ2m9Qd3
gQo9jl1gw9hmit9BUOFA8cNzuB3+MPrj1JSvEou5yUrcEGTrTyRj3R1zj8RiFb101hozin4qVsHb
snqLW8toaKWtx9fkJ7ojvKYLQ/vdU74Muiees02mVeC4AQTf5phM781PimEPj2bMOu6cMBZklctz
8UPeNWsc6gIqjqNSeYzFGUCpzZF2gEobJfSBaewYM6EPon2AAogKgVUeRQcJLvEroRqJ22wGJhhb
e0eR/zRXeyyVjxF3RrwOyo/ioSYqvUSMc0D/RHPIOYcXfQASsE3vNnsVImDDdYAz/SGTxU92md0d
G83QXC5j3nnjPnrrPIlOkbacXsKXXtl0qodnMH6EF4s9YnKqt/KFlupXGz9QaUmbTL92rSf0s1Ps
FRIzxpIx07xl6Uj2DsYRsmX73XBW7vZbJ6021YbjPd5ZLmj/1N7Nt5BVlJH4uhDAu9edMW6Jp0hg
qaTGBqlA980V4BT4k4Ht/zYMrql+1B5H6okbllW1PyUfKude4c/cIsVKWeMUw8TvMyQAUJbfy8/y
s/hCPr6vOdnT17ggF0AtoFVPKQ805qUeLBqlyncMF5ic++jqnLUDd0e0JV/Y3hiXsXwQ9Bf27V5W
foJj+xndynvpL1XZJXjOkb+3F1GtsNUqY+KZwXfV6Dwty2LAloS/I1dvNgz973alxe68FQdaA5av
Wr7k6yxuKyoAFuBttOk/2xWGQh4fvmrI0O0wbtvtiBbBXa7jlpVEPFDenpwz5JXncg1v3XqdaaOt
Zfx2uKARbzw9OmfxzrwqRN4vv8lP9NhePhgAmctq+xLeKaFiXmW+rVWw0tnXFHcYNYBYsez3d+ts
FB598YvGSk6SKM3PVbxWOcdvspNxH/+AwCnetcfiFuw6fWXdo/34zJ34XcXXPq9oaL/gH7Ien3WJ
3+2rcqObsrLOAeqGxpXOyV46d+zI3ArBNfVwMZB/s8LKLd7JtQtXl2RR3Puq/DofTNfcU5zR3UjU
h3YItsmwa51njO/HVoItvAyABKxVOsvLXwdtmQXVEzWkbDlrMRSaKwNAZWbE3GfqJAuBFy7JbGAC
9PtvTgUUAh3P5hfkhYM5ZzS6qLpULKKs/MPk/v2fbBlz/X1XFz26B/m5lfPMbZfp3O/n/775/dCW
IAFmC3DmUFtWrAP/+flkbys7Qa6ezGCnlczqn2/E8u7vvwXlQIke2sYHSeq0zTkOW93Cdfr3h/6v
z/z9D6NgQvT3Q4o6KNZp0jyBOUP8B8CCQS0uaKZFv29EtXyP378aDOwV//evEB4axbfgnm+aMTz8
/fD+v7/333+DMFH960v8/uPvx2RpHW3ZatZ/P+733/+++8+/hVmIuXb5qn//J9FDDYUMW9Pf/7C1
lm/y+34xUJcpJZ7m30/5H9/+99dGESo4K088Vo2ggOSZxv+MbWxg5yQ0DJ1UPq37Ept/DfYx7qut
YVjhmsm+vFG16iSAlRtRTO9q1p6VBCSyNjw1irPtSo5/iaaTL9AaXod8ooZ217Zs7WZoP+JC/7ST
9tTo6rtjtRt8ql9dK9NGkxx0tdo91HBhaIwsHMlBMKLT/5kkjD1oeXNXduKZXrO96TNFoWPc6+u+
V7ZyjawgCSxnqxnIZMPkngLQxNxtLDZ7NHjyc/mr9Un6kS853jRHYRUs4qdhmA9ZQHkmk7zUY5VX
tmrs+KNObVkl1zh7FYI6hS7HwOHNsJ2d1OB3L+KMrlxar52FthJGl7CBUa1YrF2auM4fINT2Vleh
LoqlvZ7VtzKSPmTYOLmRrAPxOWAAbDTMt2gEyP+4zPWSepo4NlNSQg/Mrj1ZHe4pc6apE1jvI3JR
EoLyK1Iz4RZ1aXA4Qh3JCYDpK7uI4bwJgViv1GnoFEMvncL0PATW99SOhCmW6h+UJCdZWK8Cq6an
dvNmTL4Uhbjg9CsfatL2ciC6TdigX+1+wtz+ZIyck3ivgaeX53ATRhGRQ9sZZBRNKI7TLYE6QZvf
rSlmVq7s62raIybZZRlzljk4jpH62NT9dSLrJxpq1FFgQxImQli+QrldZ23i1oNJLcZyH9SoGnX1
RqxQbz+bOnZ6oLHANQl4Me2DoOfZGu9cps8G0Z/ipBdFjT91qq10JNpsVkAaE6xQ0vXIuGZarHyX
cffZCBme56xT7bHH14hcuGKgKI6tpdQYpowQHIgNFpyg1wnp7MqpNNMrx4dKlPrXnDAuCgxoD9Nr
Vtb0QZ2ObqqWojPKvxWBbT/s8Co3BQaGIt8mlbXB3qOQk8yZSl/m1BSWcSxNu7CK/xSZq6sWVsVs
uJU2u+vUGmRR9JDA+yQ+juiBCD8avUaqy1Ump+U5auS3GROjV6m25PVgZglxexk7pdg12fyemDNL
iqqglWkgcFoj9IxseOOsz/RJuEqK8jKq47Wj6d/cSb6itC/BYH+0k3kJmErPFlKNWR5vwGMPxKz5
tVmh3O0z4SnyabLEkxXm+0whhadyaH9og/o4vtQZDZ3U6dUdrji/VFvVFZF+0zp7XFWG+lF9yZrz
UyVZv0sKLtdY9Wyy00E1FCx1FV/cmQADqARltQauWakawTMYeyWUzrMcwLfWA8LFyQ6M229lcFQv
4PAAR/6GmrxGiIn6dqrEae6NDzNHvjAW1NFMxOYMgL5Uy0wtpuJPPMGPAOJySeTCJqv9jPj5olQJ
9UdNKrMugp9AG+Lj0L0aCstcJY97IzVNX9GYboeTYqNGd3I3zX5qK3BbIjYwUNsPddBQZCyJjf2P
3sxPqJ0jdAwcC4MgGt24iA+m2dwx/OHgVQdCgVD0MrFm2AErJfHLl1TJjE1rzOdSgpbLs8nVNV4j
0ynXikRHJpJ3tpiYVZqR23Xx+zQo9x6rINstFHhZ4sQMIR5zwqTRHppCoLIDXHLzZNjKwYxU0tEn
+ZyFKZXqIK7Fd1+Xf4KWOY/BABKeUzjLXkUAAdR4/DZq4Ham1fgqgBimBOpSEjJxIQlh79jdezEz
/TQk2p4Saw+UiYCO2Rhdw7R6N8rmVuXDmWt+nmuVZFxM8F3M1FSS71hLYQM6z8FQXbMZwGhZXiNd
o/eRszHU1iyvgiz60ccnrRj1ldBMzBFFeFV1DRunSdB3KicE0CrmSkVh6mJx3TuqKa8MPWlduU+/
pMIOEVe3P7pJewsj0k7oCZ5PvXVbLfy0yZrfIQ0eD1bAkZ/1O60KWA+JjhgRKZzVPjVd9NNG6nRV
Wu7+WaBWJ0uFFgS7ILKHYp3ZPSbntIvhflWvyVgObtPmFzgodEIkophE9m1gyXP/mDrjgip8S9tP
E8SQC3hzwFglwyXOZh+h/l7NHqSgBhRdNWfU1YuqlIa6UkycbALY9wOon6DNXqSw+zRUrfQsdRl1
Lb06vfb6jPCDoSAfh3icW2RiTZOYTSL7xD2GcK5k7llOCNhVX0rLvTRa1kYmgxhnMX7cgo552dIE
sdH2jmVx1XJmX0hxCR0NhrsMQASbsb2rMdm5+QhRMnKMO3QQKnY5567tWhohdfIsz+oX/EYfQyxi
HnckuYKoI6qnFHGJpSQoCCaTdOWYTnrL6TOkI+YXGYwFIPz9LtcLxR0aV9P2Une0NAJZNJkxgwgc
tCZjulUSIzgJWo5OhujT0qYvJ6U7JTe0jLKMFm1PQz+xz1lXEODVdw4/LXOSPB8nKh2FRnuZP3ZN
1ax7XQYQ0tACsNU91mcWRNL1vCggYahWcKEjDvObrvxSEnP7/y1lvyjZ/4uljEOwiQXr/0ymfSGT
Mcqj/0DT/uuT/uUps4x/qDoSaFM1Fq+ZrWBR+7enTPuHaVlENTsWdTgRUbi5/s2mdf6hYzPDJyAT
OawCuP3rKTP/wVcj2dkySVdWVdP8f/GUqb/f5T89ZXx/jA58TX4MmUruP+G0dm8WRTEJZdvO1YPp
KAQbJTktfxqtEUkSIiYiuss3VlVt0tk6kP2X6LQIzMzQGSVoAfL7eOj2gzJpO9U6A5H1FHUcGKIh
IyzKGplTohLXYfX7rJRuTQ1wpJdus0JTBCW559CiT7UU1ZeMadzEXkKoqkVsp+jsfQUUy1Rvs93A
v8kX5kdxShWz863wnPzMc30vg/E1sEoZjyXNwEmM70NzjV5qgwlYPRzmqJdWllq+x434JGSiAvGz
tKHMx4j8cLtplEXI7/dY6n4itmNSrYM1znZkSJYFaN2yaRAkKr4o7PauUMH7BESbg9xQ96QXalsb
nR/PuMlsEGPeSmHRmXUaXKaFu0eUsAqcaQazkP/gJSNgmU+uaqfDq7fo17vqI/5V/yTxYy2/pBA/
DedZi/pTHDm3UdEcNl0YI2mDapeX7zEK+notNLXaR8ubzKANho1KNsbMr7NSEEYlOmQYS2B7OEsr
Vc7x/KhJiOtEpl89koquW6GHOFR/XUxZsIsiAgUDHdkAP7+qoQ2vue1vQVi9AmHs8AsiTW9+Rscq
j2ziJF0tgIuuk6AWMycp9OiqdtA2jCAvDhT07AFhD3fdEVucKNGFxKw/5YCwMxzj2QujAFKMPikv
06zsSob9aoWsHf6Esp2GAHbrzEKpJ6ayteMHLbGQnDrDurJD/dLDGNvBbGW9rWHhJs71l33cSUyp
Zo0YuzK/lUBY9o6ghWuGCj+KLg59NHL+qtgI69FW8OpLfF6fbgqGyjgPuWmU9y7AWhLUyUCet/rC
aZGhjVyhgBtrZzeS22Tx8tspA8fMFhuc4N/G4DwP6HcGUfyZbekzBPeJLiUZfFg8NiJqP05pTzSl
O+WGxoyN/HNlANG2yEUJf9tDiwZDh/8sW9BpfZ48FoqirRPRm8xTsgEcxzK41RnwTeEhqfE59uDz
3MLMnkrA9Sj7p89xVAc/XlSiTtcfhdkzJlweNWPUkQqqjOq0pQHx+6bOxg6Tst0w4ABfKolJ9UTF
ybFnn9u3yxuddl02xMb2FwM9pm9R7bzpcnYMagNLEoLErP1KbHsj2qRacfRB86vbFlKDEVlUDf9H
NdKfLIq7f96yEWAJlpeIC138Sa3sXmeUxEHqiw4R5VgZMTWSJe+GwFiR0odGYXkTSOkumuZhYywC
12YRuFKuzTRnxiwoPEviBB6HkrRKenvcAiTwyDChW5ZVp5jDaRK32xgigysD9vFjWIf7II9l4h1F
4Q85rY+CLKlDITcPdUeq4RybYApjc90mBi02QwLhhMynJDilQifaGCGRLqS+tYLGzYCbcA8ZgZCZ
dN61hbMmNKbdTWZ3CUm8cku4Eat+0TpMnNMZ1NfMCqRia4F74QSvV26vo72Pe1tb11gUSLSA8WUK
BQETpLrfnzMynkj/HNY95zv6+4yBtYLAhAoDRjiEHzanWjRVxpOCTWOPX2XaDlHlzn/kxBn3FJfj
Ppjp3g+PCWFpiFxpaSstxLW5AX5qn0thcWlNwnw49yNI5Ow+WsjZlhulklAr0EGYmNSXi4sLXAmE
HUvKP4ZMy9bdpDByi6CZsBS4dd58TpbKSbqwJq/paMr2SvXAyYikXotXieRYa29pC/tXjafHlMx0
s5th8mcSKvJdIYC26KoNJhJHRooi+6DEvsnNu7bH2trPpXiuwzHfpA44tGAYLFYE24uHCUENRlsT
9OYiBv+j4i72TVPknrHYCNsmjbyKMWs4JbvfjWis9RM1V+nhFB2gOKAnToIAVkPykBR1fR4VuXis
HRLVlbp+meqCdatq3n7fE2ETw5OL4Ae09yFXFRSojY40jVq2SiWxKZRE2XaEebrQ8bjq1K8ErcqS
pyaKTtdf/W77cI8Ovn5ISH7RyZHt7Xb+UMMCiUZCbZ5xuuJiN9R8jnbn0uL1nFpMqeV4zLOWgDB6
TF0Yaet8RnJTOyXjhlSLmF0GCoIkcqAqVzgOUE8Vn1Lc63gsW+66Ee1SrpM+LKcSWdtaZsIrh2rJ
jd+snYYxXzPj4BPhJ2QQ40CWbboGlqH44dhd63m2WfKriNtuok3CM3UqRvFZwmGA+JUM20Sxd4ZR
WHvVkcy9GUZHwiZsCDegfPIxuTetLh+NoDDWkplrx6JF0tLNi5/WRrUhFZLuBynhWo1oObE1aFcn
cFmx1ozegOlxz55eeRz97L1ThXfTyPKj6CRkOhFSWUJaESNNlMMtk+TV2DvtkzF5epA2lyAvL6FT
FKTuyeYmaVVIpuFMHIqCxj5L/+Qau0iLxZnsHBs8m84sMXOeo0GRtwMVGetEVxC9i4k7lZjNKHB6
TjJfy/v9Dy5h7ltlt2FRAtISJdcwUq/x3PXExubmpmjEY7dEh0VxO51NJ8+R5vAezdvHtJMjXMTO
sxDaTpK0F0JsgvfGIBIs6pPyhAqk7+MEnN68Vyy9hzVPFKcyLtR5K2o/6okQm0Hah3ODXrJJAzyT
Nq2dLO024wRtQq7jQ9vrqAP60hwfB63ZgTe5xkPhPOiDTX4x0Z2H5uBgeAXlRodttAi2LSZeVQzb
lHH0PQe7fS7sLvP7jBxwe0o/pM551CTES4lJgKbRV0dhW9MxL4+dozDRMAIVe8SIQw7dTYgvn/HO
klPbQBBKLt2oEa+u98Kvez5oNqnLymB462ZbcFzNN7kKQNVobexz3LJBr8GORgUbmkeq0/ZRmsp5
bSrSax9lmac4OUnjQj+lMbnehCsf8U2ELrvQfJDrp3Cu4XupQ3rWAxJ0cf4XqPz0J0MGNxdltXQB
ZxmeJJOl1X6fciGuFBEIkJJg3HZ6uIlj5A4lbGqmcAhLez3KXFBfy7Qr6m6dnRB4Mg50m+YKSChP
22QX1S1TXudOqbdi4OUh2joLa+sEY5LUWnvi5VAtoHCpFpvbGM7Ub5ZYS971ppWJB4S1Y2udeXDa
mTO2NaIUaKOD5Khsvl2bHeN4PgV5L+3LRgUuCLxu3c0kBjsVP4JGtuGm1CPtOPShsQ1G5yiPTIc0
GDu3ivvLdRxj8kmU+qg5jHDMHiA0Ln3XWBSQlbSBXO8iKnapntkPY19fnHiCRujUz3Oojn5lad0p
sSSxJ10cy+ihjCfGQ2Vs3WpNfWfpQ3UYtbdobMndmjJ+de44qrDMn0fGZFkYpUcCl75+s6U1ifHm
HHckHK6JP3uHitlfQkpEf2pksGW13iIN6O3L1GmPzuQQSTQpDM6KJvZKIzTXAGDbDXUzQcSNxYyd
TsdejAaJi3pbbxUBrnhONPQ6zUTgF+xQL8mb4AFu5b3FvbiicVzeZHXkB+v18I/Rlzx6pX2rZ4uc
1ITgRqu+0U2oaQ1hJ2bnLN+auGTIr0jikBkpuU8WgIqgLz6trO73+DYRJBW5sc6b6ga1wi6V8DMe
6osB+DeaWOj1QsWTM5UYPSKASB1sYXaPkmTfloNObHYvYZagktNytLFGWWyTWUaKihardYBBBXIz
n6Luu8kIXp8GRtlVyHbeJhTEJGn9XldJCh3yjiiSg/o+BUqNxJU+A6VHv2aKou2MbNK3EpFSKtLm
Q+3MCd3bPOWAZ9mvYRYcotQ0HqYJOKhm18ekaBD1YAncJBZozsKJP/gqwSGv4LlZVkEYpCPUixb2
S38FwAPnPn8ORuW15WxItPKjGIX2zyy9Igsbfgm52SkK1z0Wuk++MuLEPEfClTf4OOcw82RcqqB6
LTyuafszakX4lNABczVruOc1Nh6sculOXoRZPP47pjW4uOH0ZJXObWw4zA0jNPnAr7rQMHhypJ+8
1GJUy0RPFTsRA5n+TfttGFivudF6N2phWWVi0IFXlWhhG+mkStMxZvtsWOwvpIiWpJ2EE7oc7vww
yhAMckUj2ZROVF8XiEWcjFRUaxi5d2wSFc0giMa5YXyGw0xWaGxaJN0xiO5EY20i4NCu1GXFaUxN
hNzt8+BA+6Dytf2RGRWnYHBsFcmBraqCIcTsmNXC2TZgmvZWpf0YgAw2lSqT2oUJ/MJyQ71RKs1j
HY8opUKQAFncEkLs5Ej1gjjY5xoKAUuAz5WoMBhXi/OIDuCM3EHGCp446PKhj6NsHmmR5ZmuMWlC
ZA5NezuOuQXiMaKbumRd6uQSHNX0NBNqxyyiQ9XUFeEuCK3XSQs3WW2ltzxA2K3DvcvC7BjOVcfr
k2yWKUjo8KrFJQQVQMvIwYa88o0EzKpVy+o+JyNTEnB8pYEtf8iSozPr4aFLZi5ygPEuTroHyeLG
jBU/ymXV18r2e+70CswomrgmNz9qkWRI4/vKs/JW3ksz5sSB6OWdAmeXRKt8VTdm90Dv800J6Q6n
oK2o+jSc+oWebqRYLOTPnmA/wtzjBHXdFBiaZ5f9uDVkO6JfmV2hLhDWWBTqmnFOuy9n+6udsMAb
k9QhAVQPAdGMKwLyhqMVDBc9b/3BmhHHp3F36ovkWcoeDa0Ln0xbRKdKV66yJOZ92RePcIMxWzkC
WUUt6acx649ZTKEX6taxCE3ngk8Y336Psq+Cmt7q+kGy/shFy0giES24TYJUM7IbQHVCXtP2CUDF
Q4C+vTNTdD1SGu1sOrFqpYpDIyRzPTVa8Kwv2g/LKbCvle9thsQkVq55bYVvuA3p4lRrEJDnpg9G
rlOdI8yQY3qddYb1EcOKvey4VqDQBR4z9AvTop4SHXGvDXfvEGOaR4Db6GbjhqaFzbfuLJja6qEv
wAnFkeaB5qVAtJvniVAjX7Qk/pkpgY5yHy7CACPy8yQDGKyl28ZyVnFrxO9s1SqczXzam92AiEsA
F2xQMnIK3MFqIvov7zbJVNAiVfPMq2VJ3Zu3FMXoWFC5VGm6Hh38O3C8cLIn4YtZp5Q1Kc+TyvVe
swWgYxwSgUJ5NjKX1Ig/ytgTlQSrIE6MrTZUhj9F+nclO99GOqqbTMm+DBMXBWyANQAL88RhGIm0
Cfi5Aqf0wig5VBznpjr5B1BkkNQOI7tRKcXa7mipmNWpJaKck3bDvFLJEVHS1f0IleaJK/GqN9mw
K6IDpWD4gOWAyT8VoiqnryEUAjWf7oGYjR3PnOZNlZ49Zpq9cwox7SQrPhJ8+6LQ+/AVnaBXIywu
Bo/4QZIGojJrJffnlpkQOdGrxlF3wmjaL954c0lqYVVaT2EMLAD9lDQgSLQsQmeNnvZ3TczaSLl0
iaKGlKeeWF5B28mUmk0CEPg4DbQNA7N+M62MIeOS0xRqzEgsaBlgV9E1UnpO9ULJfp2aGEEo8n3g
SaXHv8U+jTZEJDDc8VumZjSsRcKAXLQI6to2mnGHFttQ7Rnk0FyBA4VxIp/BGfAyZS4sJsftlY9q
zgr/qlrjvR8K1puxYCvsME91M0GL6TCdu8HWryz9xjUFJ0GSNhul2ZUPQVPAMpctoB6STUXGTLOq
y+hNDfsdB6r0neAFpN6IvrqoCmFnahGVOsHZzUjk6lwhbKhrOjHN2DWASui/2PxayM+DP6TiINys
TeYr9UQnVcrwhcXtQ27P2rWRNJyiNjjMUaPtITuo0eeYX9qM4ACNxtRQ1oCqrLnlqgXEbeF81Mrv
THDqVwSeH73pvYoG65XQ22HDgL9l99eGJXUVY41J3imhjCjhbPUjnYkwZwyZ5ukI1rlhVs2qbOcx
j05WnMGZHAmZLQ6xjTxE67JnY+55/qEsd53+FA3QcStyouslU9wxYFDMgZftRyCpZhU+9subkFTq
ymqzB4PwTIIKV6YAyz+Qsmf3Dntjo1wc4NDdHog9Y9AqIFMC9Vs/iZNK1kA2ISFvTQV5coHWQEp4
SE0nc+u6xCiFmNktyuhT6gcX4NRd6fRz1U0fjO3fa9FB/cc4MNb5pR40HGXEX8xO64Vpr924yoyA
h+5CrsbbiBQ/Gel1M5yZ2QepczAzkgR7MuZpRSvjE20re+etNpwrY+9nUx20FWJAus/CbH50xpwg
y0PfluGAplQ8q3xSL6OpuolqbLqhO9C2xlPFnYj0qvV4jm8AX055Wt3CFFtREUm3nJAGyk4mrSq+
GRJ7Qx657o0RKW4142RFFE0geHBZagAoewdh7hhn90GlsBZlcTfojUjUG8aA5Aq4WpdDI1BGPgvh
05vKuDOkUijTV+7Jdz2TR/qPmliXJpaAUI82qhK8OEH8lYyJvkkk+VBOkK3Y43E0jytVX/yMUMNm
FeaVGiOOnWic0qNYmSTdQ6uBsL3cvHpIewWjjlIxrR0060Dz7UVMJr6GMC/pEOidV2fqRp9KLKl2
fNOLBm4XFksa2hwyC2n2dC6kp5Cr0RFl4xb0LNGLzJ6cx6jv6VMx/gwoMTW3Hfhl22z+SSUbfPvs
4bmnYB99uzyaoJoSdISFXnZb4N/1iv7lJyP+T8jhtI1pHyQlS+00yds6k0hXUfxGEaj1W2TfFd3k
eqy+zQi9NoG3Xg0+mHzwcxfbli9G/UDNoDr13nKqraIbB1VHBKKTkdsJFYDWRHpzpljXIqFL09c6
8wak9/aARmwumvcgsR8YNfYreeb0rjjNYWIcoljJVnf21UCWd0GbhcN05DoxEocmOtRl+SUsCrkZ
GUtd9flJQRw5zJ9ymkke3ZRFwd0djCH6FDr0M0IDXPp311iewARXNipjJMekyYM2tzQcSUyATRK/
gxD1XFI230FlDMh4yC9QxNeg6v0rlQrxuFZ+MiL0usHwYlFzu7okQhrei75F49LWJR6foUS/nASM
KxHfkYA80XKoJOSKNr8bXHq8IwYd78nhCeCF6z21xCQ4gw01YiT7gyD0QdbVs0gs3KXMOySte7Er
ZW/2O6vqsndZQ6OcST+gVrp9N3PHpUt3wdA09NdwEeT/Yu9MuttG0qz9V/rUulEnMEQAWPTiE2dS
1GQNtjc4ctrGPAOB4df3Azi/UlZWddXpfS8SSVKUDFFADO9773O7fGKgGoP9TH4HnXFT30jdv0T+
OB5q/F++61K0sbLbzja8s5VpfVNqVmYQbT2MbXb9LFnSjqbBzFGwmy35HkfT6k3bhcEXsfssnPqN
LVnzJVEV+9ZRG0SBYzCQBoknY4BQPafkdcOqsT8a6Qz5OO+uni1v/QJ7Nv6sTf9gzAEQQWOoD6ZL
FaaF1YZ2wptQltWnNmLjOWocddX0pMaOzoBVbyb2ntuidR7VgDCqzGlgI3ZaCNnMYXhVosFbKD1U
2OvSeLDLOxPGQ2Qhku378n4esqdZdNUugfm3Se7yhlR4evPONlJedGmTCE0rjKtWz18DS3zrLQQC
zcgmiX3MN4YbswvKgyGAVtntt3AwQf0skREotaJUT3s3lOWmbQfythDk7eoA37SvIvfQcv0lWZjd
FiJDz8/6gBhCVCvDWzQF/PnacKd75A32AAS6Kxoud3StVoOoJZ5/TqnjPEpBO8dPxse0ZycZp0wK
S9XKIX0A/iNjgJgLZ0vI77Nbfx0JaN7IOfwcIRxSwMXHGlb35NW71rKQboXyksfGQ5G2gCrL5JwJ
swN4Sf8uqO0736q+cUXkJh2XoMJgZsyLY8JMr4XPioLGEqrZuXsZNDCVqZ+7WzurTgMmxaEDLE/F
FJJx2bwmPp6qulQbr6YplyPmpxPECl1l70WWwnbuxetUohke5xqvejxZe92Qze5WcAU796WtxRKK
UJLQJMr22MQWjK3kwFxXHGzD/+aX+fA5E1/LiDQzm3rAcaoLkoQnwyToBFUDBZjgWJ963A5ZNZA+
4r7Zdf7sUnPeBX47vg3AAMeZFmcQH4AhA5QP5KaaoxdT1xH2GCM9Nq7b7uPYCnFyezs15vm9m4dH
2pI3/CHQ9TfRsYg/a5aV18QnbcCgBjur7EINHlE2ZYQ5F6fKZIXnV9NNjoZpVwM8ZFMW8C9YTwZj
JPtD8zkJAuYjuE9hoAg4r016umOzR0bBPcm/VBGwsKnG8kchEaOV6vtQIe3PKweyB0ZMSqSLiSm/
72s+MRyqdmjRv5tYFtJLOvYlrCiJGUboeeQ0KoPuTf/UWeLrxMntA+3Sw3WxC6gI5koupkfVuY+6
Zdyq4Ug5Deo2qSC6ucbQ3GUmLu/pIiKrf5ysklIVYa0J72uwSNN6PULXP1FSX8CG1iGk97YZwnw6
ybbaA6bPz+bQv/lNgmfewvePzL4b3Wc9ly9W139SibuLqxZVpDqir8tPoRbpQ6UNNJwsC89S+J8I
mhYXZHnXNFKA7hlWS1sZ9/S+VHXNUYPc6o5JVrjxyY2w2k4WW2n0CMVnQGTgCRm809Z7GPP6gaU2
1oTIPnlGaN4ZqUgPccVclUOylDbuGaomjQzEA/cwC2BQKjMTDWbFitXFkt+nxmVDj4MKRBHDOVkC
g6BWLjERFsP9MLPrZmKdqvFEENGjtlFCjU79uf8tzoU+FrP6Kn0ZHwpBaLjoM/gOks8NB5DDPh0v
i/aIK2EmLylRmIo29owtCq1ATdQ8iYx5gd2eAFM5WY+NSbZCESPL0wBFHJLGPYM/T3tUgf+cOmOP
ozy8yZueQNgAu1CDushLDRIw0HLFiR+dwd64XlJvs4r2SB05LyFBaUxqjBmpfUlcll5iup3Rj93U
aAYp645bmpDZoTMZ6iK5bDr8tMGYkjOsP3bdMrbH0XwQY32dfRC4JgRQOdMFoH3AGp4LM+q+JZVp
blEo7ssRx9dsMkKXZjvcDUD0KrgpyTw9q5ILJbQHjLJsKp3U+pFNLGPTmfZkZKhXmfzsE/vHMDe3
lasceCZxtfPCAi99RVHPixs2sQnCxsF0H93QxVaOiGOmQuvXr9TX8nNnd69uZerzKOV9zK6UXktu
3/uIvuwh+J66VkcqljROtQEAdBzS9z5Py10tn0yTcbQdghdv9p7GAHzHFArrtvLGk6UGh52xpvbZ
lL/NfcLWYV6MjK5n4ovrDtVg89dgudv6ArV6P75rU20BVebQ4N5HF59lm737EPZGD/PusCjS3FKM
W93bNVakGZdmb9rosGK5LY3kTufRxrfamW7DvSeCRz5BOIjBg4zIBtJpd9R9sG2GGQteaGLfHb10
m00dcPClcyU9xOKADHo/tWiHDSdztu+mqcRW7/U/jPStrpicXa/aN8q+m1Noy/1cbtF80HOxH6n9
fgZI0wYum8vW3nljbGz9TPGvyofC66LP49wMaPurHhttQ6OaXf3BK0hwyeW47+LqLhnn70aJrUxM
w3d+Iegrdo+PtXkqRfHkP85zOLzQ8NpL5VVX1ck7SQsR24HeeA4bWhkET2nuYvJi17u09m6ipKbo
A1CPy+eq6uaebi2gnS56MmNsmzViXNMecU9L99xFKGHyJNlZsZ+d+rh9C8gnos8xHOKeP9DMmoRO
q3/oNAXsqKA/H82k0pD/kCuXQkamIeS5IRv/kSyMnNG1zNqdqWpvRw0IM7HyqI41w9HA2YSiur7X
ZfSZlp/axfHXEn0kMhsXO598BPZ2awj7qa9TFplOdpUhMgbTohbU5+GzP/6W5yEuH1CAhwn9HXkb
UP6E7ra2r+Aom9xvBdMRYTF9Z1efybuTl0XbxNoVHkvfDnhHNRBoY2r2PVfEoRECdlcNcTNyB/Mw
enCEVKSCresO+qaLYLNFutxTNIEDreIUaxFQR6+7lsUAXTrvz2OI6znrsJfF5hFR4nDjjCMSlKy8
mAqKYR83GLRM567PsUuh+g1xkfrQSov2ax+xeYqw3zQZzZVAncZFDQ1bZt94yLWH0QeGVLwvX42H
8eo0uBoNH5HuiFAS6a75mnDmyiYuBvV4D6/IQSkuo+Fx7NpXQWtzjoznstPDbVZZz+JIeBszeXMl
aiUnXMQvTn2CAbJVT36cj89BZgDPx9OJ+CnZ16DdQi/HrRSW9ZbAcuoDOqQy25kG+ktO0J2q69zT
CFiWwJa79vLiLVtz+EIqoikWvtdsrnHp9xGVjG3WS2/fjfrTaLJICn2HkABBVpEp0MxmrWxgJWNh
qBwkTW0a4rrOF/hvK5ydOcTGjqLK/JCG/dUdKIoGcRRvLeuTRPaxoyZeb8uguAYR4TdjhrQ8ZtmV
Y2m1kGoUGoEUkOd7gVWBKYUkkzAj8jwYLyl/k4304DqGVLDtYngfJtrO0qEY08KVPWmvPFH73qa2
Bx8BqbNDQAU04+LYZin3WXMk+dzdAjfFM/YlSMe3PkC/bieOwZqICC3QqqDaFbPcJSw8MDjI/oUb
BYflriUDDsOxHnFJkpV33xXyXbT8GWSMMWrZNExLaFwj96XGdT4JrU7NLk2b/k6Zt1Ej8hMxQ++j
mYob9uvZLnXS5mKJkPwOKrtekP1wpjnZO2L8HlXc12zV7ET7hyxkj2xXun9UxrFCJHUsLXjEiZkd
E5owumwIJCRcMnazgEwZkiRcJVAdwXsotPskHHmIWXGRdAm+QpeV3grPxNkvO0jVVnyygpjFtzdt
u+a+sKmLced/suyldBMVR7vrLr3tHZARWzs9RtwnVuVsyyJDrlxyZq5lpKh45k8Jfp+Dql/6mThI
Mbk3zLwJhd72Ktrpxc/lS2JRLiQ06oCgYKtdikaZnuqb1n33S0Lc8NxN6vNE9wGZMPKdITafshwU
tZyoi/ix+hZ5GUlscV3u+rL+iZhohD+/zYrR3maSJXvNbsQt85d2ZJJNrmBEag+edRe24tj78ykj
4gN1MHyaqpjle5pgUDCYJM4JHa9d1I0QwcLimhNlzE4DcYudFZ/hYpP2kXwvcK41Q+hebEXXyWcR
COJz21IH3bEnPpUsF1+n+to2k/4qIzmgdBLILE+sxeDCpnreACa91iK9dajJU2H+VPjlo93jO7W6
8ow7ha51WKYbP8TvZ/pjyybZ9Y5lz+XEsguMyVSV742Bi75srJ1k9DoZsU+E3s/ES5yL+K1gf7oV
vSFPskK4qXIA2DESBAYBtFypNe/DSDa3RLexlDF/EkIfL43PZ1NAmRmU+7knvyDOlflgGr35QHXO
XKjq0EZoC9PamzcBLbkD9fVmNw4YsUctP4tY72l+CBGy5Y4KJqlBfsnNeLjPrMfRv4u7wnpjnuD3
TpDfxzbuGDn31FQ8C44paiqCpYed02G6FdMhLfm7gggOtmbbs1vyGcjQnc03WWK/dvprQMvwMosm
O0xj/8hVlB90F2/dNrjNMGawW1iKtTSaWqwAelY7b8EI1+zvbtImfgPdZBpd/tKM+X1HnRjkHsAW
ppkd6Z2IUFW3i6eE+K0aW6rnPUzBBEAsg2aXZ0+T8q66Lr6APifWE+xCKi0UK+lIJFnNkthStKMm
FLFdBV+ohRoXVAiucrChW7f5rU0yutPThmX4WbZSMjAsXt7ZeNQj3uWw8ml2R7i+S3svu5x4PwVm
0yK+4QbPVXYoUp8FFjlfbVC7zKl4DejysBRCdx/MVwjd2NRIleHOq7mwBePeJMnhyyGhRQGLVUtS
XO4ZUzWCw03nlt80E/559rybzPABVySUdx2reEsZF6ltB/eoUQB7iGg6UjVom/yYRXVxXDPMU0U9
Q/keC/vkZJZoX/zuXrTcE/aMQW6qJa21IN+jvPqWR7o+pBZGepw9jMt83HZDucliow6p32i3VaQi
BMSJe+ezgPLmFqgGeqrt5FUUWCJuwcl3iMCrTqXry22o8brE0ri2df4jSBK9Zyc9ii9NNNOdm0e0
tE+yn/SlcZvuZGQmBADN+j7HzcXYRggyPMDQ95xjhjBmooCbaCgcUsODwqCrVSLvok4jYqSOxpTK
Bq5Alsdld5ONXJZ5l+1oAbEb61i5zPTNpjF5qgqItHYbvFjtuwlJ6ZceOMtweswxkIg2pgMaOSxW
pkoGN4Q2oZ1YNH9FHJ9iJ+t3AlPZPIFlCO1FqrzQTSfqVPWkhpNRdfKUNxFxODQIEXDjvmxE85z5
FuG0hmltGsH1sjbUNALCcAzSs4CukJLaxwzSxTgo6gjEIQQFpwLq0utyY5B+uR2jVyf+5JIAQUc+
eLKJmd+vEs+iBpwVtNZRemPN9tCiJr+ILZkJ7p0ZCZnvpWcFU/VAvXskSjq+UnqmuNJVz+2ChtVT
Zx4j0SKfGO5dZbYAkiiA37TdIM4NhJs5CsLTejqBcqlJ8nSbYppsoN7Sw3G2uTstiMpF/T0v8vVY
d08Uu+u9UanybFgY2YQOiKjQ8zBvbGp6iBHmIN0asn/sg2o6AImxpwRlR+2V2DuXWzPnr6omklOU
6VMSXyCvIdDaPZFW9w6CgH1JTFrllcdh4OZQhoxxROMcJ3+t3vn+d93qej9pJOOmOg4ED59GLFtz
yoXY5vlTzzwM3XERlZIq3Z8Nt3gvRW7tAi9aIjgcfzt7GoxzMH2Z9dKF7NznWfQeqkPUnBuzCZ2D
K8tjH+U5aR7GV5MKBO2V4rEzA7kd+sLdcdte0aEntEWtr8XsizP9Ig71ACwT9kJFlDeYNtYwvjVj
+3FSFl4EISnrCVA0iC0Hgi2Nw1+HOo3O3HDjYfayaYnC/KwKJK+muFNdehkm6tp9OJ6T2AQZRVwE
vppLyEs7BI/3jRe9zO677YUaVQdq4cx3DrZMFAOXPKWm9TM0tM80OyH58wOCZDOymdAsJ9TAQEnV
SJxYZpJKNwVpt0M+WN44Etl2Zw6vGHXJaGWQ87FEYgg0vXOQBt4ZEwdAeZeAQxujLjWpRUsbTepb
ZlmLhBEHfDRxSXShGqEEVe9scd+80RwJTXGvTICAbEQ/nUsyuM5eCQKr7uonpNPDLs7h/bAdkOxI
8gGWR+gFG2Ku4UFM2YXKc43cibvPYGvzqR3L1zlySpxTxmfVjhZ73wC9cfa+KoddVh+/tM4TRdSD
k/gLlJLF0/Qu08Uc0OF6L53+3vD98DyTPtiH5JqzzaSISUgLa+EwnLEAB8W4odHsnItiE/j83ZCd
7oXkTuiZomlvmVvszAsuTUJCtbNP611lBlRDCBjARimii+GQfsrPJjCdy3JVPa+HGX6TyoL7cMQG
0RmPbo3PhIq4wC1S51BDJiyFvt6z6HgbXIf0VNKZ95OMAu5AFHhBLw5Dm8OkDNDdTeKWYRth8nK2
TYl6pV6uFBGI5OJMYEcJFSVbWw3L7DB9iUy7Bagc8iMklpcKNwEZ6gEYgaC+l0TZQBoMPhPIciXu
ID7ajElK508Z/oS9SX4aY3Jk8Pvp8IdfDMxzTcIaA4EzqtF8rxVFtcQyjl29XN2Jc05DThlLPViH
KHSOFlw5oWj+DA4UBBkGh3p2UF7aUCNZT1GYA1UW9BBqA1BMRxLjQHT343cK5Mz7oEFI2BD8Mbj3
QpshwbAGOpkGxeo4dDahXgY5i5hVs98RIZK16V1vSji9JGrvqYk96ZSGqq+zEPnH3kXsc+NX8EzQ
QaK9clP2qH+wQz38iqb6j4Lw7jIuuva//rLYm/7OXeQLW3pYb2yqcia+lz8lVoXkPbIxHxsU6smP
GSss6e0AUQpFM2mKpHOTaK5fy5POGeGJRQmFrtmk3mGhxYd/fS580z+cjEN+lsRx6bIVseRysr+9
P8VFuJz6f2aRxssn2vIoBPJpVzoNdFDyESl4Xq2q/sSOhEhrorUN1FeUgiKQpJ0NnoyYl4VWEb6W
5aeUW+vWJSj2dlFCU2p+qiJSbxSVMrzP28SZIqpPQD+HyCu2JNQZ9w7LyYRQQcKxY/vcZXm3xVjQ
3gaOi4iyo9NpEsOw6bxkOnsFC6chzQ+x6aRPXYcN3Mdaixn3J537b0ITd2xaBM3oHKkRU07PDU8/
VuQFrl6jd14muccSEG7QBItHo4oZ3QctTxnRwwdZsrZ3JOsf8rar59CB2jUk5p7L0fgCTlHa9alc
qihDbdxZI83CPCJO06tE/Db7LC1VVuyQjuBQicJTojwNDaQ7BaJS905cfbaaIb8NI6O8xDYbmyko
noyq8UgZUwuPUpt3ZBlC02ywFltybHfaXmbM2bPvxdJfLEbYYIkRvlJEyUJ65uy67b0nk7vBdanC
tHQlkNzahywLELSRxHUSElIP16R/sBhKiYLtugPiB3NfGuJzJuf8yZDek1Nn87WkGL3tKsfaAd3T
XNNJe0CetdSim28paX2XEbUvHgmc8KaVGbdUDr8zVZjndOI004Qi4mDm3sUJbMKshvHWLRgES6AE
V5SCxiZ35L0Y6vLbGKVkVj4ySxTvCA0AJ0TRka4lVA9Ej1vPql5BX6e3Bl1KVG1wfdwgvY2cmYme
0mKJBffZMvA5ZXMCCWE4kgnv7VC1dSgEnfkt98tmE1fZT7uyrIPIuZjwo4BB7dLmFQ7FVzMzB2qf
lMKGKRNX8lfzEykAD/3yLFF6oNixPCy4oK621RF2W5U4mD1sx1wvLuE4Nd1+MfYY8kLXGrfrd67f
w1BAxWgqQHgtbxQuiBWlMcEHiqoE8rP07HTEHPV42YCVWyxJJckTITK6UyT98akdGzDAmFu9saXk
4706CfqBgkZ05LnQKEJ3RjObfSqnsr6WvoLPlSaCu5Ja6sxKChUIQCbuyeITRGi0Q/mDyN3wWCmw
6Ik33fr+4N9kCvFY1KmTMusF6tz8qI2IzBe3ZQYoqWLg9oK1VDbOE+tNVNXBfVZz6fd9gO43spx9
WGKuzflg78HQAFMYUpgTDXzIvCNESlIsfEJ/DonK85NTgHv+pg9w7emCfK8qqe5T+bMO9fDioaSR
ZgetPaVKhzJTEm8jIK1hfEk9kMmkeNBWUgm1wMn95oWQhT1LO7dB2H9qjbC6jlrRxyS7Pq7sYd9V
DbbFfqaUV5JYwWfWYPSeaeVSyDHQVGAlmnfBSFJKxro4Kuy7RInhbJflLgNicEnsZq0xdewR8/Ym
LCNn043DcHGBs5E9DbMZwWh8cNX8jRIvoAmRZAcxlUdyTuKthCax/deDs+n+w9jsSuU4nsdQL7DF
/mmiSBvTClQryiOKAnJ58BM6JgFHwsqTWzmQSBQm6Y+G6xjHTIZkgLg49O+gl3wp4ltLG8AQ2CgV
BSYSei0/qSb+m1O0FifsH9MX8ahK5SsHF6/j2QQw/v304TWKIh8aqONoJvauDTFqDB4NPLRe1kVk
cBN64B8/AoZyh5DDTZdBFs6kbTxoQGWmeCS4dLhGlA83egbZrpvRvSrEajEBu7BDbJNCN/0qaoaA
slnQU+osrX8zC5pYh//0W3jCXkIkPUf4ti/V3/8WlYGUXkxjiWysIPkgJBTYXSiFFLOlKYtrS1Z4
qW8XGgg1rPoQj4VDR3Pl6XYD+vbqxWlikKvjO+0kVHNlbaDXzfGE/etLwrH/yZk6liA503Rt/x8+
b2yIRlASgHdME4AAVh1iNqyEOlreQDobafK6BaAbNo915zWfOwVkm1a8q9rm0IFQ9Lwgvyi7KLZj
oEkiyv23onYveTGNtx4i7l2TMtXLpvZZYFukAgU5G5aikqxV8ZBJGqA3Ve7aBz001tbPIa2zp3gL
1PhDz/fG5I2PVQWhcsycYxj7CrcsUn/RUd5J3SUDSeP3meZjI+jkrR/N/2W8/htDvqlMy/zDVbR9
797/48dq5b97z3/8118u70X73v7l99dO31nW/fqW3+34vvNXoEaui1BbOg4XFnfH73Z8U1h/hcVi
CW4MbnBHcjn+/4hX8Vdk8ALLPf55n69wDu3vEa/qr75PEdsTlq28ZZH7v7HjY/D/0yCz3JIkg7GN
BBrgWUqJv789iYDw2K+O6mIGwclOMoFfsBe3bjeMFM8oJIlYHYqpAnTY1/oSUz6B7T3ShHelV2HA
8gj7nLHPtyoG7LO8li7vWR/pxQD/8bS08o3uGnlcv1gEX+PAQceyANFWM+j66Jd1uO/tE9Csj5c/
vra+ls3sppHMYiFdv9KVbXqo7JSimEX5K/JqXGBsHSXoVbi1X3RemvuM+PagNk7zQmpDdNDBSaFB
7bURP6tv4+JcWDoGRIicEl10dWx8kSGlE89FOI4o7cjsjozoklnxuFNK/dRdz+rF1JFz2+QtsQgN
gLxcCmLGOdCPRQzmZW9mLtg52iPsUsHnfcJwtn6OBDbvCTc0Dqtl1FrCkPj3qvOfno4VrFpQTBRL
xns3Y9kqI3LeshkB2eLTN8mNoPfWHuqqGM/rIZMO5iEvR+0BiisLFoA9uaib1bm9HozZpGe4PpSi
r44Zv3OZhzhCNVChj9NYz2UtTq2P1gPn0e1bMcDep0xVL1lDH4f1tY5m3VJFPxYErh7rjnFvYecl
7BdVmZHGslEyi3aOgSrb9jw4TGtpZT0Im8mrRJQ9dkTNdAtkYO4yY4/A6BMhseO5HGW8FBNisxkJ
OcKtTWDY6sxn19JAs6wQN812hrWA/rgDjO/ggWsXCdgItAX7wbWZU+/Xso1fIyW0MX/tip4Srl0u
wmcKYDepIOqHIBczjzEOLBtgpwJSVNYgposgdgBQsNGtahNVlHebeEuG05LQtB6sPhdH4enN+iwu
SzQ9fXRNyoy96Fr5XA9BTA10fVROUp/M7CmYHYBgEyAq7iqilz2kSDg+TvaSA9nvvSiIj4XLlekn
/c5fyh+JykAJG31Lep2PswBGxJb2NdUiL2l2neX/9GuSHoj+yzZghMwzdefl3VUeTpCyl3c67Y+x
/YLONm6FfdSJE/DpwlCl3rE3XVfsTG39ZrT2hHKxGbel6S5JrYRu1soczj3yd9KDC9harEHxclNb
ipaPQ00e91K9VErXj0GmJor6qnr60+9esMVhse5Ghy5oDErytEs7oy7OVJmL8/povTdlPkBRWh/C
Mr8RfSGPvbvJbe2fnNj43iAh2xv5LYJZqu8dII2h9RuqrtiU2xpRVwBNCLuYiTjNwERA3Z4dHrYt
kquqZzUmRFJoV53dRmPZUESN9D5R0QXV/TSmxj7uRyvIj2t1d4C+f6Zf3AqIbSvdYF688crArHRj
hYhmvQkiLBe5BV4foJKH1YgTgBka9LCP4gTFQ60lGy2BT2ThNDiOBQwd9z0tDp5W+UiIMs3rlcfR
hFV3tho/2xtUAcKJC7TUPlykTsVHHXvHVMcK+hmmKUO34LEQ1a9Vevtvpfr10fqaN5h6l6rkt/Xu
92pYjnWdMhrgzMZ/iy73hswv0FDYV7kmgHXVttnshAn12mvWNjuIkIYYtmON7GEdg9azdJcSnWOY
0Jayd5Oe/NleDgSDQhBHOJ3k4AUq6iFuLbeSiNLfb4ZfDx0aP2Wv9C8WhJmWX/0itnfpgnxZ0BtT
aJ16a7YIawEmRjULEc4KH0hCfRdVjBDWUvJMQ7ontvfgm5W11Fj5ZMlPnrD+DPFCr5Phi7KQ2oP1
LelMdfBZtiJDPbSOv+v4VkTiMjoq+TUue5HRbQj7ZsZr4uIozMo4pOHwaMRQ/8itvXGQbMZIpxBi
9g4dMfKdWBJMQENKOk0z0jAW3vVW4hqmjTYc1ghEQ1BAXx8B2yP3BOMbqjcI1hhszibbonO0MDrX
p2SLf69F2RMIUIH3WP6pLo4Y9lz7x5TaJhXPPLsMUG4v0Fp7bjgJ7+I8Jhk4y/XhenCXF389wvq+
CxTDZhOWkmolpI1oYn9/49jBIuwtT7ZFPsOiurtMZp9fKKhUu9IoEb51EilRgfyvmBg8xrpnL5pT
iA+XAaULogSKzma2c/8sBIXxkKtoz/7kqWhJuulstFtYfmAmElJLCHledt3ZTtry5KKH9K1lLlhf
mxTlOT+jwJoPjPPoxqeDKeTJLRbSXK19k4C+OjoEfnVfZIN7ilV2RcIw0tcYZ5IC4dROLKl1sBQB
24kEBFuGOy81saO5IBOd8FDzrktSWfrio/Kqx13qW8g6q2CvQso5m/Xvkzfij9mVEQuhg+2ScOKz
Lwca0ob90zgtIzEpqrEOj33tUIvqcI6d8ZMBAB5oXHAovCrZ21Xx2i8cV5bqxTlbFjDrgWTp4uxV
+HEkPRM3WPiwv77gA2ksNl2e/WjG4T53q+HWMineR12IxcOCOtmYT0mJo2p0NYwHUMcLNrTK9Fsc
lu9Ty+LNHhoAtUYPuWcSh9Exd97kfgJZuiRL2WLbTu45DhDpjsNrJqHDEymckI/xNqXoqGQf3DZE
HNN2IdTBX25pg/ElsoGPy/ot1+oZI3uKIrCdDxhXv8ms2rXw3HGywXmb4msXyOxgRaCWPcc6YIFE
IRT7r7TSb7thno7KtqGv2T9bS92VE36yPrCoPIHa7Mx4fm18jIYhBk97xlzqNvWr0sSgxNmr2435
Xc4az54MkOhLfHiCzoMM+bs2FbciLjHOhtFXt6QHP6PrsVk/7YCqgeEu8mPiErCq0L0sK8ZjVkMc
ydyu29Ko35ZtucwD7xVwhQ0VWmCopZVuunpnHkcIDw91pF7Y3eGiQkCVV/dBPLQ3ErbRovaBsQxX
pwiW2AzHx/QYpFCkUiq2LvbZm9HJn2PLT7dVPIDkn0fztWVO8rT4qRySrf3M+K0TNr1QgBS4udCA
zYpie8Dqb1TfTc3/Y797NgFWEEumsZTi2+kKmrzJzCLDH5EH5HNM76Q7hNirUItQbqxOQYJ+n1In
iUuCAIzW/jxNg/moYeRuQCn2o1fhwEJ2O5EshisB7mRz8ieSbClklWRdufcW6NWTM9AJoY3+7pWS
8lsCE9xNUqQlcba1H1TeJ09pTK3Hskn17XP3ZMN0QCYiqCgS7KwkwHECdEaVQ35k4bA3MKGD9Axf
rLomBGSas01bYPmlSg3fEzGDQ5O7LJS9z9BdR7MbH+Ko+KJL0tPihCkviXaF20DhcgmJgfhLjpOh
v3o9gS9+JF4HSbJFop4GWeVHp/S+pFOOpEY65A1Cym2vysJrATwRA/tYDtee9KyCaqQLMwoxpNft
zdn/knnDFUceJsnnPnxMVXyJVEfnVZCy1URU1ewpeqGaQ+8PYc7MVpJNefnQ2Sbq2hRKoDPw9pGQ
ctCE7VeX/wYsdkvOiKwi/CkQDpAg4BGak9tOYmyy2yraVpC57cHGfmnpR7pMydadSFNqAOCM0v9O
bYiBECjLxind9KDoGeOaGNW2HI5joO51UsK66AkvyXIHSG5KiBZtsEPVo8RBdAqmRB6yqYzYn1Au
jsIA6E55k+D5GHL9qczld8MA+GDyiwsE6jYKqdAv38Kx+BZGPac9eD155IZPY89dwBPRt9Kl2+Pq
/ouJbuOb2al3TdLAwHYZXw5Bfz5OKeWS9t0h85tC6QLZyKKJVBuzZKHt4+s9V7Viz7QGquoxQUDG
tMEWS9Ke2K9v+Disb/p4CjKA7/xIYf3Tl9c3/u9fywlq9GlxjFBDO8yIv4jg9jLjmnhw2C0vu5z1
EP/t0fp0WKnh60PFmnFv+e61CQoiVmdWKOujTonqFAq40qm6Gjl7hvXl9ZAv7/p468dr6yOAqaze
/scvf/wYVG2//2PTp1Sz7P74QcKQ4WmKBJlenNXHG//wD3z8HJ0Gy3LRUSm747/9AiUr50OQdacZ
bd9uruq3ZJnj4mUZ3wOJ3sIUQxe37rbXF9fDx3s+XiunZXf/8fxP73E1QT2F0X0BC0oTafn5H4eP
96brhuHj+fqelZz+8VrRVwkqrfWd//TMety1m9SjT/qHH5d5AJjTIXmsnIYQ+HJwH0wvpFhpwsjT
hCP/4QBS4/en9YQicAiA0cfrWkvjLWHj+7ev/3r+z7+Gofb3n7K+P20icPAjADhSTQLW5JwdaNdY
C0xj61Y4K5J0uF8fzjAhcXvU2NChUJzl0n5eH30c4qVt/PFU1ER6M5geP15aHxUG2GxkADAZ//4b
1u//Z69xx9Dx/vjxH+8Rvk89EyiGMGzzHOWaQ1P8MFROrGhleL/q0P9Xwvx3JUxf/ssK5v9r0v9m
77yWG8e2LftFOAFs+FcYEiRFef+CUCpT8N7j63sAVefW7dPR0XHfOyoCRUpKiiKAbdaac8z/s4a5
/5u/S5iW/S9D0zXTFPZWwLRMutx/lzCpbqIBsg1DaLA8Ld2muPhvoqjxL2qe9C3QGNF2g/X5TwlT
/Zes0Ba3Lb5sb5DS/0kJU+wV2f/eYVAUXk5WZR0NFxBTujr/UcJEEERtZtBOOqpGVy3QzoDXB5yi
v+YabqRBECo3Gdq3uqJBcA1qoScUjh/m3Mj+MHZJgKL4yTKKj44ZCI+r1WJ1bIDYSdELUoMrtrfk
pCIy94WaGGfYQp4VXQe6GugOi9FLQ1tzxsF8i5Z0PtpS6scasj9Q8eceHs2i07UkFj6dKU9I6BEV
WuZCqJmfhKToZsova3bDVKZEVSZYHzd7dG9iwSgUKD9NZf5ko2o8dazBcMYCn8c2methQGw32UlD
joDQxhedzrJ+pJHrcFqA98uGjNseK34JWSGX6T4Un6e2jl/qejUuVoMqemhYsI6rdltY1XqfJqni
ZUBfiEeLjam/kayUbA/Md3wamR1UOWFlGUjoKk3uV11yEzAyLnP1DHTozlas6tCnkJ5tuVBcILW2
oxXh7EbDZqAz/4Smmh+btnq3F/Kgiok0PsIDUL8Sp15hWJbzMXRuFXosp2ogXzEkH6jtrlstzhCp
ejTT5XUqxFMBEsgD9PJmr01KqE+mHZZCwlKj9u1hnX7CfL7rW1I/0iz0kCTLR22MCQmBTea2RRFk
Q6JdjC3gBobGnWmDelgxbE5ovxGvKW9hlSV+X8qtixKLsAH8zobRHEJ9PBSNVB00e5TJ/tOvurI5
9aJjalvnsSJ3sY7zgu5MGjpqO5O0lFmkLrEQgWYWL24EaLXWSexr2rY9Jth+IqNOg3UqPys5e2Tb
f0LX+4npAuRLgQYjlMie6XqZ5BViEk5kbt2KqDnbaaa5hhEThyfDN5ACG3PQS5cezRILelR+pw0J
SvGMloMK8JIGA/whJ9Xnz9iqSLwx6CIWGnkVsnI3Dcz5Ro0wybDe5VYfDnmL/bu3ld9Sk7zYHa7N
+rnNreps5gV/l2J+aXP6oVnYZo2Bs8sW4csc89SJpgwUhgVFJZEkYn8jcS2qhdliDcMLUTAZgG1f
0I92zX6AHtBoH3Kd/FlFW3iiouSs1iR5SsTiUkLJ85ptDNrmdGHhO1EFG0WE2C68B5cz+3axvKeq
CERBtJnoPUTb7BO6yH40ixHZwx99jWW6/vo3hll4AmWExLX7HcYkwWb5gpvQFg/dZD2h0FH9V1Qd
NTppydwgWSyBczLWBuO+JRZ6qlylsyEHmk3pIvS+YEmia5BWFdb17wwZNwV2i/GDJXwj1E8t1dld
hhOiAvZ8Cp1sjPaVh5eRk9pT2ywfK2Majwabw+M4JK/xkOIWIshr5oaORf5ay9pHlcOWb/tLlBAX
VfeYsvyJHQl/UzVlVyWxHlPuuB64JY3E27A1U0foZJeVNrq/ecRMBAb0KDIqwZZ0GnPzQZNsX4sm
d6FaE+CEJJsY/btYid+I5eJbjBPyqKK4B5dhkUWaPEdSPOLAma4RCACnYGHjFQ1yS2Uk8Xoqpx9J
xdUq5c2HjkHLRRqgSm16tiTts8tjQgbb9kSCGnQG9rqxcdbSwVX7ZAhYO9O36fWfcMiwxeQzUstH
q0bukNGaedLE2RTmb1YvFmEpqYZcMefW6QtUGhrOf9qwri2PpyLMz6Js2Uza0Xu2lZuZA7jMafhT
GW2pDazmx1Quj/OMT42bcqLrwo5pCtVrakklfw30S5ULVB3nayR63YUJgSJ9rcLAjKs9ByPBawTp
HPoqBt4E0vMiUdDTEUpL5i8tubZ6+zvTp8iNMlwHZl1SM8iLQxsLhY4wZco1P7ARvmPtD+UyQ/Zo
RHirijCVAgvBjtLJ9illuR1zq2zFkgRisERJhB69wegTZHlTOvnvajYzUp4qos+se5GAs1hzWfYw
C1p4vMzRrYfRl9CrU6aLHnFcgGTIIIaloXBl3RtrQstkqNBqkuRuMmPdrxXq3AVol8VAfD/j6Fiq
+QYOK3KBSPirHNeeRbrOYVZT6dgvC2wvjW5AHUuuElcohqc4OvQNeYx6KTOZzW4fd4mvhuSYIh5B
r7WmkDOQFS/oJw6iEBL+oFwEc1kxxcqW7NsEAYxQsZLEtG7sqb+dm6rx525+l4ZcPs3DO77zzmWt
jXq9hK8oo16vYzj5Osh5HPl3bRRpFwYDBuUS+kciwMyGZO12BiOejZNkzo7p0to+ygfq1Kr+aqGp
a+gy+c3YEnemb1Edeqk6aVjVh2SxDCcbbnNDqMBrQG5MBoU0EWVfVGle0qpdX1cr6CCOeoNK8qjI
0JNNQQnlDZEAn09fktpHBdta2BNrc3OH5SsnEBXxJKmvWon8gsTTaDCSM1qcoAXzEmR1EkygVbxZ
sV9xrL0k+A4iHcClYR9lDcYEKLCblgaOpwwRZ3aFRSQI+HBihl0TH89xRHBvjAInPXwZf2peG4vp
Bf9xSBmBH6xXor3HrKCsB/MsY+9Xkh7e8x5RiNEzshIpSEaNJKS+xarZOznS1YelMD6jhtwMyo6n
NVHsix5NGDio2rcyDqyWG7mS86NS09oKU+MmWYr+psMRCl8yqGmSeWCCv5bCK1JxKUOTvkKt/dgq
ykVlOVRx3L3EWDRqqJdyPkMFnewKKoEte4NEmuM65lfl0tF6dXCpqlfMywGOHuNksWqyKj7QZLAD
eQ3/2P1bkeoaBrWqhmCdBXGvuvjQKCVAvPIlc7nX7wbKG16mNJ+GDEoaEjmVT7J4cPFNXgrhhU7A
zNnPgNFwwWEOxgdka79abkRyc4f3ERyku+T10Rhyw1vfTbn/XCqtuJFD675i9XbJi6U70O2JLnpm
fyppUx8avNrcudlzKsH2MLdZe4jIrrZkGck4H6AZ0lRBRo2zpOjeV6CgZMfWV1OZU37yucnG+CAX
f0STUWBe9CMGvBNJF18U1EkSrplJyyxCqrZBg7qkS+knrScKjg9C2LOr56wEE215WxJ1sw31IIBW
egJy01EtleeZhQ5Im6gnjKaFJxUOSuiGMd5kAXPCtZv5tE6Q0NI+ppNcAUM3VxLGVzLW6IjaNNLh
KozWaVY569kicYmqBDqPhYobPhlu6o7Y015XaHHFZCySUoFXzaZujufPUdT4CyoFe8kKXSzp0cxL
s29WKnEWJt5lMB+zk5fhm8C6tg7PI8DdLatFvuamT5vBPIxlWuECEO86LVG/NHQ0OB22xm3NlUmJ
t0wWH3XacdWG506iO7mF9+n5EBSWcVOrZnqaDKbARW4U4kxZWbQx+e4KCbmprsJ1GYippSouhWTr
TgSxqf3CW2rkxzWvA7qVjxCS8W2udCxTMD0NJ6Ht+hPO8Ldu6JeTktY1HiLoKJRyWUpMpieNjYnH
wR6DvNePUAjQIHMywdgZtg9uKT8ZOFKz9T1n7XIc6bPCFWrHq7man0oBQygEtNWW0a9kHXwxhrio
N0TWnNE1SPP5sgxYvRa2HMDJxh+lw2IWlV3lmwQ/0CQ3DV+jq82yTWO5yVIz1GZqqJN6O/1Mav21
QDttKpVwWYq0SW5BUBzU98YqgyHriZ9NgQ/m6Oe12TqwRLTOTWW7PSTElhIuIBbzJGi5sRkaZLQS
66PZkBmSF6QoqSalh25+zsaaEMgan57ea6UPIl9l19HYmHtGqiFm9thVDO+6lD7RUyVnugetYfcs
wQuRfiWyfFeyWNlmQ3g9kERyGz6WQcupPJm/LRPJhzxg7ZNK7hN8zNYkw4AYL1Xxe41tydHH2nQM
y7qwc5Wfl+mEMMFpq7I9JFX3zVrpk5VeOVs0WDEu+MjaPD2TTb9dhs7HNozFhJ4GbA9KqEaFDUPS
CdgxGvqmeLS5rENcYBRJNx5kstyApTulymBchxAuyzSF36sxVYeFOWdAzOuXKYTsrjvkyEA8JcQg
DncnHk1qpGqBOQx4LILQOw1OEQA0iyGOinJWSZeMG/AEC/cuHnQdzmT/ZsV0nbIx/SwIAjZTqb6q
5II5RQNbTtfLEV76dKFEbz8MuABBtw6n2ey5PKzpQx5AhKot4rFa/SEd42lsGEoN5WrFwLGQlhmI
YmzEnPIdBiI5MfujFnY3pVGzjWnxJE/COI0LWOQkPCFvJ1S5UV8jE2FhM0zV0chzqlPTy8oujKLw
xRB3I7Jt1EXirJZk+UStTE4HpbFIl77V6ijT93HKbtTQsBZ0HrmQD1oIQmFD/CXSr3SCd0ktgHgM
apqOrrImYbMDVcOEXYb1+Ey+MZv5fonPVg4buWvI0WJRy3yu0N+KWYhRxAIMjsvOacqMFNYCyw7T
6Y9lmbdxZx5SJbaPFTy0zaD3kWjiDTNp/2Sb0qNcVmz7Uc1otuam0YtZcuayJAQVyJYdAFsgmket
Zjdvr7hjCfkwIKbSY5brLyXDuoqN3z4YHausdC0R8dM4zsF0YgO6sRO7xRmrPUt2jCKwXQ5L7KDJ
ek5T2hTzTDt+aKtDrMQXeUgImizWwbWt5nVZMGYtC7ilKNF/SZ3+UuMe9DrxbutF6sVpy7zHMkrF
CBjDXgTGg0e2rpZDkxm07I1zht/dG7qF4EBdO6gZUomx+ug7KXSrRB4PYvqckri6VAwFSWlZxzQW
T9Y8u7ms1c8adlVZJH5ikOXbEqdOz9Yb0e54A8ZPpOI+rpuYeKzvMorfUqvRb6jzXFekjQ7z5az8
2FL7GQ0h6ebyQWvX5mhReXFEB+2sAK8cKsMNAtOFLCvu4ZhEMYX36AxiCw4mKZUSRHiKOjBLn1O/
QI2dSMNYp/TWlKffQ/kjJqQg1USKiDzgZdCh/unTpPuzhP/P0EpvDadxIyEdSgP1RREhkO6qW9OY
woeQiMbYnKnCC2CZjSI50oA6exOCaUQEF5LgDrWsRyDRYYBIhd4wu0qrkdmeLrDsFrz3Vd7f9JoO
wWKgRtWBXjEt+VlMjXmyVET25qGiNQMJlcGlCpVrVvQi6FnxGKmSeuMEDKDFrQX2t74Nt3VJFLJv
UnNobLpE1r21KIyn8ms94rZVudOM/hUExnpQDfE9EX7gGCnXstbc0K7ZpDR9fDWoaukiuhZ18TzK
DFEJKAh5xFwQFenTHDeTU8aUZTac1lNOOZ+92HLtG0pDPY59LidZPJZr8p4JuXtU8PQ5KfiCVccz
haPVVNV32BDutQeWj6DpeVWhs4mOASzRajr4tE66gXP918P9eVr8zgZ4B1LSpwEgNx+UPdPOdlAM
62hwzx33Z/lWhG6Usj9aeL+ETButINwjjEsbqdIqHbBu3Y0JuAWnGIj805RTqBT8CbsyaX8I9xfZ
UcqqS0kYybIh2DeTFrEChzyaCeAyuvEhnsAZNdNPqXbZKVa2IG0R33emeCWIBnuJNUITYHunjBtX
iRH5e5LujVgffk2AupqcfDxUOSWIKpr58gDPvoBD6ahJiCtymBmYsIuQ99F+GybIImmlYKEPjGiK
DtZiix4s6OkqIrvbblegxhke6CfwDRre9OleDc2rNAEMYT87eElUn+R+oAhEd70I5UDt+uUxlCqS
rzHAyHmPQ6X5ZijC3qUaV81CDDnln0iyCZmXJm9TPrRZdCvMS0sy4aRaZJbAYXGqGCpmzaVdW4Uf
47yk7/mZKAztxTDKXCEWvn5LPObY373erD+YHi6K3J+bNEUelpJiZ22Q7LpkRSdBeiT4wYbvat1m
vfFh1+IdjNpjU9dE8NXj9zDb9Euw9lSF7GqGMhzTJsLgOua0WXFJgIkNC4elHhetfD/YIEUW8sHN
ysStwC0kSgXmJGlx5oKuTc/LpxWmRVo/jLqELbHvSZgxx/eCnBccn1urs8jO0zTAUsBk15CXUsZu
Zuok/1rgRY9Rnl0oJ9xqEKrQ6OGTHLX6PG2ip3mIB8hXSMDEfx1QgtdndfuR/Wv4CYHKqnPpWlsD
ZgK07BNL+V0XOZDgNbrruJSO+7OwgfNQWL8SGIFu0+UAcXNs5/vNYWx9RU22BIMMeoF8MLDhZri8
zvLmIC5JHZJytPWEAb+rm5h0Wm2c26wh6/OIatbrNIORantb0ox6JVnZ+62mgr14+1o/LjlCJ7xk
xyRSUQ5kn5W2PrQpS35rE/fuh4KkAj6U/3qucKJkRPOn/S3uh6XcEpP/up8F/fZGPVXsjHo1tQ8N
iqhNNJraGT7vcTZMWp3tNeoEvTgCWWnn8Yqn3nrbb0aVyCts2Fh4tr99f0mQ+/9+9e13qxkm8wVO
zHBp+CW5VCKe3/5i3RxIJd0/h/05rf72YIplg2H/IoPzAv1mRCfI2dWH9kgGFaIubROtkXrKcor9
GEgT3hGbMcJ4NHtDd2T9Udqknvs73UeR/WlFK9BFDR257Taq7W+9VfP3htmKKQbNpS2AdRujFtBv
QRobVr5lMvzGA5gfNF4PfYficibzlvookCGEblv/FO9seWhK+5FORXlGyUZoN/E8rMEYEwrbroOY
nCt50zQvxSwdVQwJRHuk8kVGX31RWrg3eNon8hey6SxHmKn61jQ8dJs0WePN8rn/njVq2cvkhJYM
WzQTLqvurEsqqFs88oakkQNAcXGpg22FsY+/WSzIviq7W+Am2ykEqqqRxUk5DHFamHLYH+2H/YqT
E+mHwFSSRcuYy0xAGQstOQ/+ulX2+2U7CGNhwKxN0122huWwu2bTbbC3+ceOBdQe3Qwm3ypBrlZC
YXdSaGpnK/FRVp3qBWDcXOt/imgQhK/otxaVgoO8DON5P6iApLGuccujORvPat1YXPPqbLqp3VI3
CruIejejTY8GuGOpzuaqcgeST7I5TS7Y4WtPwSoJTogLcj/U2/W8P4oTqQ16vCNSu/n6dXvz3zfo
pPfDul0a34MxMMsqQ6Weke2o58F4kcu0P+3nQWxKsL/OCNUcS0jf0oh6ajSSXzjFlxu2eutNp/Vo
jaK0PUby+jIL5BN6UtwtkqVe5e3QJPFhkMRy6Lr4Fc+iep2t5e/voQI9YmC3TghddNThYnRWSfat
mg1TQUUCfC2VLtw4x/0HymnuLsLonf17SjHddEb4M2k9Y0YjHbV2Wo5AYHpHTBHRJBG+y6PKjea0
QCNuRw1NMWB14gTygzK2FQNUqMfXRqcGoc+Q/iZ0MTdzBf4qH5+oLVDBbVkkie1Nyy09rlqC/Vyw
0LjGm3ZIGnkqaesvewHtmKoDccTaZexIEF6L62DD92Doh8K0/FSDEt8YoqOGRMENIAP5TEmbBha+
5kNK7q8zTYTDOVziypUhU1xHQPEeVl+E4+QOxGS9o+eTCIse80PPFosQW+mjiQBeDIiypKq4WGEJ
jHpoQ/hUs/4ANjt1lLn4rBeqPTqg9KFZJ9Q9XAzKZH2DxLuHYEfVoRvT49CwxpZvEqsmxNdIbhRd
1Bd0x3yYcDQ8VP0p25M4oq+5tImLK6S4/HMwZ2E4qrUqBNjgSTONQ2zZDxRuZULWlia/FEhLCfXq
WYOQ9DtgkgVfUXlwC8XZ6qDT74+wkPswNoxA3vSeuGPzvw6mRZHT1lmcDeafeTETL9YLkjeQnZOR
I84K9ufz/qjZnu6P/vlG3NXiPIeYE0kDzN39G3KssfqrMS7983P7q+w/rCnJa0d9/dDIpDuNmjDO
okq7kr4cD21TkYIF+GYu6dO5JdF9++o/BzKgzL+elu2m/dEJVlFGlSXabJ7LvpdxcG4zCXVy5Oay
dZ5lQKCEpgVtSBIkWvWl4+KcGiQ4Y9v/orii8QIIt4rpaE9hDJSaO8auVZ+pgPPC8Bip0llm4jzV
jKrTwrBZSFpOUX4yXDPKpouCJlZLJ1KpCxaTSjidyLA2MU4TjqszCjiqrnzrscztTehxn/+hukLi
Xv+uQjQnFKU/DFX3nGTscTPLfpuyDdagwt3lrqLcOtyWYfw7rzVius08RiNW03prfdEVJEdRwzyr
Wf6pTFcMr9QxqKSNRmt5ksi/Cd5ofJWPLG+7b9uk5231vj2rz6n9riE8B0GjIc7SlhembNyiNkHV
KAW3m/PJtGh8EWFH5aRnn12YMKW0YxMnz8juVpdihk7gCOkiVfGWE2YWqtBbS3VgkmXEgyDldB0Q
9V6n3Fam9xhwziGEbjps8fNYfCbFSOKffIemkxBEubirBAD6ughfwn672SsfSZnPOFiflHKmOtSw
WFjxaqRIiFuzhAJKWVtpQTKFIQwQkffouaPL5kdQ1foHBjfNLzMwmvReXTTdEyZT6Ur0MDMDDDZx
l0vzmT7+/VzNxymN35uFHpudP/c0TrmwaGeRljGVz60Zxg6Cb7D7FVcAI+XRtvHBsnVoXDVM71Ze
bKS6WM7ILqs+OXZ1RcUYkBGC+k67mAyKEcnoAtbCWi+3RSZo7D93fYKIXhX30KB67uBwS1ce8SQi
u5JX+dqE4UcPESxNGr9qoPdYM59P8rWhd8wiPlRlc5tXdHOke0nU55A+CRmDD03o9QMxyX1YAmgi
7DcxT/EM8sUsbxuUoU48Jl8IN/x5QIOjjsxoD5AYCWPACW1XMOpqRQXI2rrSAjUqhguCpnugZmCN
R4WSX5VKjmbXPr43RMrU6FpLvk7heBwmlp+q7NOFuKF8ron5Nv+RxBgkIIVCvf2eayzgRBFlEykh
InptDeVJMW5wLv1ucS0X2Ceo/z3NE8U1GsinZrbTyyIZs6cbmIjWUVUu3O3KZX+0HwaAvJfFYiwt
4vSzXglrXkwWl5m2xgdECG+CpDgkoSAGZjuO6azHDqy/iViXqOEeh/thdenD0AQEeaN0XyCuyyW3
vdHa07Y443nXbd7xilX3JBDRZ/NAhjkVxmHSmi11i/VilKkfMWsPAI2LYCtEH27bZ1Kr4GTuBoV2
cymIeKIsVS8pd2fX+klk3g5gxxMVSRkCw80UwD42MUqLggLLwv1gmuZDV6wAYnpKx87O7wB/Xq9u
N/8yViJTcohv7k4cGcc6sJB3HuM63OQEQPG1kPX3/s35Lu2K/Ly7WJRtCzPvK7RC3lIuKDW7RYNk
VSSlm6bcKyVJNk6jKUyHJfdwtjmxJPSLm4g1dlA5wDGHYc0QDNEcYBw2+M2LNW2EQSBs0znaDgVb
nrP8uZtE+lV6skr+klLaprz9h9qChkEMRCoWWCF2aBObNZgo+8M5rcPT3PpKlod+Z0VvpMXz5/yl
OPtH5Dbw0bga+C/2RaY6XOaIxR4GLUrx2wpV7RaEdVrFfuaf56Win+Qp6o92P9Ht/efX744ZGnt0
uhlbZC6AIkNQazQh3ncsHef9a/uj/QBA5qbi1md9ZAMYUgczmM0YgM/6oWpdz861fAXMlVyYCxRK
cBSZ9qjfslJDpxyGd7nDWqkS3hm0LH+NASsCpUDgBqYKyDTRaQJtJqz9EK3csBHK/N2uth/02PSt
UEqDfv8LyV4svZwlD5WAVEAPItNUUtLkgM0frTvDInDBGVSoWREn3sqM08MIZmJba7PUZbtBcqjf
dYyoPOSLu/cHEPnTbqL9/2K9/5dYTzMVbMD/9wDw0++vuPrf7MZ//Yu/tXqKovyLljD/sWiSDQN3
8L+1eopi/kuoqsLIS89ik+P922xsb2ZjWAP4lHeF3z/Z35qC2ViHd0E7mU6UKav/E6WeqYj/oPMg
0UOnx/uy8RtrtAL/w2ycQbsfdDM0bpUFf2fGpmqKk+hvV1ed0HgAd8Secj+Q7zcejCh+pF8P1wDL
i/D3h/sh7bBrdmlnuQPIxvN+WKWYYXo77E+rOWWYLvOY0BcBW2mzwu2HfTjdB9b/9rWtZhCF7YV+
KmPBblreTbr7I7E7nqHX1G5oho2728RII2QTuz8MG6zN08jKTqve1sZgJpXawm+iNr9gdg4gtN+H
mo10qW9usa8lRzsu4JFYmul2sFZYJG77RMNGRNxbxTXuCpYMMzU/u6B11jO1DiUC39o2T92S/bJL
YCNQwMZzbGjDeZf5SqOi0HDu7iWdL7V9yVAh4YVwoqZ+XOhLHCST9xSl1suw2CeTrUOCq+ykbgS1
DO8gHDsKPPNeL9ofdi1zwl++OFWBtbftbPf3KW2+3/0R5gbzFPYH9hfreT8oBBAd5Sm5m0ecfhAb
gt3vCf+syebo3ERYWGcx+nltjAeUmFb/lSbZhTwHJvaO/iEREAR1IoWPJofPZz5pkfZUFEnjZT28
8F1NvlVCMC5pJCdOFvUddsz/HKKtpPHP02WbLT2ahg+kcQ/kXTOQ7ocdk7U/2qfA/ZHAI09XJ3T2
QOr9ne8Hc6sb71+TVvp9c7FRpcd8A4ptJtWN0hhlR0hc+RMuE/qPGet/WpSp2zyoN0rnsXBuXoT+
hJJn/t3KnjYTSOJW/QH5DEK3UTow/qO8OITH2GXIrWlnffU99e8nUrZI03jkkT0cQfoVr1gyV8HI
f1jkO8DKztQdQuPSmZdMudLeB+z6o3gIN96qa0z3XgcZDMv4hKezAuHWrXfq/KTVv2EcWgQuaCxG
qRuTuIvTROnPMc45t7mg8u5kECMOdJlgGU+EvbzEBDGv0Eac5FFGvAB1Gxo35V/zYsgnMmGx+uGg
k1riMG9MDaiHN3IVghL7k97btgOrkTZJgxodVRjyxKfySU0Pxqsx0OTePjaiRfXMXTV3mD081vl0
TGHtrz3V5qCh9Y79CoAUPHnTbaPb2v5V/8axysd3Nz4nD8arZOND9OmyPI0juzDHBC7jrMORGGxh
+5m4LpYLxS25VA9EjHVgmlwimBzT/8pOqVNfpFtyEzTNqT+Gis0RKySozWCDPJY7qeZujXnskY7G
hEst7Lgk93XnlrjP/wyGM7XfKZh4G6KjY0DNJSL7m0j1rH+kzsanu7XJifuEmPsFiN3uHdgE3e0c
H1vNnYXDDpre7vCozpfyXryobwWcLur/uHFJLY9Q5aJkg9xdP+HPPo3sH0pfJUcI0Dz35mNtBagb
6q1rD5yLPAQ/fzJuUAX0b+Uv86V8pX17l06QV3xzuCB/hhJlBguUTM7igB/yCNeK2ofFiDR+m6zY
sheKwNd8ceX7hVTkHjKwZz2rN5AAsb8IiruO9qX9mZ8T3Ykuxrk+9SeIEWPiS8IbhYdwrTtE3A4k
Bn8T/EIsOCFAxVWojBSB9gp6kYZk5AxEYj+NN83rfC8+rSJo39FkwETkYhuB7d1yUocfIz/D6DUr
B1EqF5SOpoyyBPZ489LX7EXd6LO9+MlJNvzqmUgsskBMl5QIJA5K4St+/0DlYP2xz7k74ko7WJ1v
uvA9f+zv+Fm9dH+03+pZ/0p+2w+MO0vnG0+RT/taF5gJX8I8mMmHIfOvutT3nXokRAypMOZO16aG
4k+ktFD8vCuD8DTeLaVfMx2gt1id7kt8gcSv8sDieigONeHWvxt0QsiyvN/jldi88VrTRXzTbmB2
QhYcrwDyaHh6na/C1sW3/p6QXOLn14mWPElKl95rn0ntWy+JzZhB/Fhg/ZSgvF7l1Sf5Ue3fO/WD
sSNcHNa62AW1wsvNRx3gAh1EQAgn8bWsLh5UbimmXF6O6Kpl9VvMWo4apL/76GgAiXOyoKKn5/GZ
d1/rc3pQflV/bIZQAoaDxUDsxO8PmtZN35cX/YZUXobF6Ug63Wk6sA0Giam/JB9r406H6shoOX2O
6WE91fdpHygjXqMj5zIGOhHeyoS2PIfgFo9lH+T30ndD0ELuTJLPqefeK5/n2OMXCuSLaMVuhtdw
ZfnvyeQ+TJ4tEQLgQXqUW4cNgjRfoDOILCiZ6Bh3lHP+jB5xBDYl+dEXO5iY3S/kHBbX/VFOgyz0
jQdu74fimv6KU9f+jh778KzfmRoDiPrHolSE2S42KbS8V+NL2lwz5Wg/SXAupAMvE9YuzZpFujGl
zw5vHuysqrtpv5Wn/j282gqc+nvs5mPkRa+TjO35VadIVdPpp7JDdDVRYsrrgnxNfuigfMg/Mb2C
3ItiZOhczD6VfKDEmICLNJBHD4aAeJjfoZ5ZxFCTSPS0PoXjp+j+AFB2uHubhaoGbmPq6FiuyK8k
bcwo7nkNsKmOjNV5IBcG4+o2ZOCuxeqX2qQwcma8PPyMxzdtRLh3BgtR/eQn/hud+RDOPn8Y4z8F
q4Nxjr+jxVWcZ8nXHqL8PdOu4hZ+atK763U6ueE7+yNCTpj6LnIDx5fNTTBH31t+cI5j6VT2aPgO
JR9tEQD0EJWvxPdVe5ESX+mv43Tk7bUlOEkv2WyBJEI7JLP2VM5PvdeQbuu8NOUJG1TKMOZp3QNI
SUepL9mHfVbP6aNxWQLtVr1b70gJOXNFU3S/SO9m7zcMMZmCvcGt33kLHfEH3R2SsVg5QC+rOwDU
qa+EwZjcluJJ2J6mn8ntCB9zf3qmdOeph20DTf2JvZNfJq9Jf5vNsHOuC5FEl9LPDq/ovTmD+m8l
/tbiQ4j2VXKQc6Id11rXall+TWDGiF5JLmQfTKAWLqHsNr/6iBo3gYNU+aRg1tHHBWl6bPBsR0yf
1KOeV1hk+lUZA0SbVn41QtIqXYHuI38o4SsPTibRwXXqRwail+2lJqe4gy5psbp17FP9BzxL+yLd
a8DYcZcz9Rr03ZAuOemfJHsQ6GBI2KJktxxRbdTiAgp8Ijh38DLjKGle1vgUD1P1Ymev5hSIzZhL
EoSTfGtv9dX+KCynRIGIq/UYXmIoh7dYJQipfmsI4fPrR2JY2b3ezEfrl/YGcOUG/njnUYQFYvYD
3a+9jeyTcYCrNXjjEQzAEaXUZ/8gHceH1Y/uJWCsp+5uuqgfTfCACKj8037Ot/3qW3cwtfl/fNGC
8mhUHn3ZdLoWXvYuB0n43OLVVVzrwmeEtHrBoYo15AlWNApMwXKVrv90Ki3qVK/qPUpYWmKEA5SZ
B7qvPcq/7A/5beje/hdd57HbOtZs4SciwBymFINytCRbE8HpMFPM6envR/fgH12g0fBxlMjNvatW
rdBhdnjtEqc7IRhPnPoybqiVeBUQ8Wxt9FvdF0M7Xae7HObUSd2kp/He36sr158/FrWb4iQAIe45
OLrBXbxW9Vv/hiibFVsw1yagYjGl+3xt3KTr9BsOWBEvs3w3Xas1bUBfOA3PIB7z3+2x+FS9ioSy
OTmTNeSIMlR624AFe25XwUV4gxaHqNSXrmJzh+Ku3fAclqBJNkj5oGLfzenSUJTwSj4l+pkbjC84
cWWzrLpzH+Lh6WsMejaG4kkWkfUkV9nbCsoZNBF2ePuZP+JTg5H306tbN10SdIRVBZIWEglapA5w
aDJgdq/RPeWTKKQXwqpPty4Prx/OaQvKUuYpN3x7Qv/1Q7iq3+zbZgXXU8ZsPFuUh+YqfmVoNt5N
MrC9JPekOU4V1twOJvFz8jI45/WxO1fnSkYdsejOEMisZJV8RD1JI6z68kgAEiPA8pJ88+ZLxe0P
/IGRyA7CyKN1eZRhLWM+r7sCP2/sZdERonVr2vVhmvlvQPIuMpn8rDYrxBl5Stymw4KPH2O9eO6T
w/POK2rHnod5kQeky/gdtC4040Q1/dMoz4U176VQT0nvV9HFKL6GbNn+lKQv9e8pVDTFaVfj5FFN
IMtZcc0zvEC2/aTUTv6H7eHuykRNmVSHtsxcaxhPrpUe8Kpo/zOO/nOPJs/JWgtCTGtZPSCzdesO
oh926Mw+/z76+9zf/wKVr1qiSoVhVrgeN696U7Q6JNdn7FS13NvDn2hZneXN4Tzp/Puol5h0/n2U
CQK1cDx/JVURICXQLAdLjAhUmX9kIHsuX/6/P60W8EA1vaeOxBCMtLYyEd7LKoAVkVMpajUDQeFF
n9nOfxD/RezRFS61FdVEO43rvMNeSp0JDbNg2crhSdh/HyoFff6YkjEgHyGivRqnQan++/olzi7h
8d/RopGvmSwYbjWVr1VYYC+g8+Hz1BLZyl/lSYZkR7jtr7nKN9WSCOXOwJzDzr90yTYJFbTjxhb2
ePVEMHA+NE6KhUxctuzVsWOC4a2TXQdfZlgIsWfpPr9U1fckcdvGQr7oF2U34hcbbwTTg8mGTl42
3Ow3v49HwW2oRRkO8zeoPyF12s9tuEBt+CF/0CBNG979HowY481FswR1PKFnaj31o92VD7pOkkHN
2R7BmZmBpks9Bs2nu+PGr38Ea/EoPfRL8yXAsf5FIMaFRm7kGyQMJA73fiSoQkOmZcu/3U98pEkt
0rP2BQf2xNS+m5ZJeNb2TC+Gr9zLVxQeEokW22bLDHXiKQTSXzTvyXL8DT3pEVP3fSA+cnQunWmP
+/iHophOj+nY86P+fT3IK8Z1Nm4WBJnB9Y+d8pfiMuTHArCPbm6m5Ft16Z4Oc380KUCQ2lb5kjn/
TrXPHYG/Wu4yF0QzdUKP2z1rWo4jzr5L7dSsg11PdOQeBwcMb4iVV2rONFv8gUHcMtBJKNnhmA0b
/hqD5RIP7BfcBI8f4ldN59Kp359egdExRiQysS/oHdNFjFbHC5hYr4t4kX8xNaCn6u7MGYi27+6C
+z0sCEfyo+3zzVigHl/pq0m0k93Tq0aXcMM1aG5rK3T1PmNGbsEPv7VUFsh+8mWzseqF9ZUTeXtp
SGPg55d84iycoUwnO7WwAb4IuaV/VjbgKIw92Fgu8SFguCdBRndIHImh63/Uik1GTr9grTCgU3+g
q94rskc41eCK0znKXspBfoUdKznqOtiobnDKn84L1pVfngHyC5BhQplVbM94jwvFh/rIZmvtxBUW
DcOyvcZoPx3jXq6ljTn46eH1CC/IK5SXM/4YC+X0RN0QL4Jrg60QIiOuudt9EW9LUkp4hz4oHvXI
lX8QwKGgI8+GDp/3MUeMUlJf5BUSdEIj7dK3PAxWAIQ+mGEmV4DqbEf30s5F4DJ6qIVn0Qgk7MEE
ZSkr6UxxfirIF8Dk3MCuGZcqSO8LJFV4I2uIJvADBu9CNegxQNTVM/OZ+eAkxZPuQTrN/NALlnjx
p7GjHcjMf+QR4dKOGQqSB+ub4o/2VPeLFQiZJtlai/2HS8BuP+c8zW0X6bk0ZP9MSLFb+kiy1vrH
tH12n5DosL+NOCdqXoSvEzJMWcpRSv7Qp/aVLQ0y8wA9ACtjuEruM7jk6Zt298TbsCoOETATpu14
0IRo9xzUZxBUIAV34GD3/INQwWDyIdwWojMhp/oi1FzaIA+e8ZZ6UT/mVfQwf0ERVAAYFgbaNR5D
ACBueHsCFRDeab61LxZJ+D7BbRMW5UOZHO2rHk9Zug9jD+FR/N7+ssWFH0Xp6AnUVmq1TXes98Ic
WOl090JeMlAU9rwuwImVfurhGAtefOwfWDcBZeAwDI41avcE8xc89kpX/E0rt36MGMZw0RhacxU4
vnEihgr5rwb/Sj3cRbKHuUZzCN1YAPYJonW/s2imoWR8PU1PZKnvFOJPb5MDY/CAjXfc2rBrH9Z5
1BiwuswsCVVI01OavD3Zme4BSWjkfsOl6Xf1MMMsbKF6vB+QVxOf6gbbJ+ZiF1FbYH52frHp0TgA
OoATkOdUbqc75t7rbvm8kDTF7USfdwLWWgwEqZYLNIInHpJAuRgaB+cOGZOCuHH0M0aOkccOrTj1
VXbpXkDSlpjfjNfsxGit3BX9DdSLk+ipHUOLUoHBt119Ga6xB0GLNsqdZxdiw7grDvpxPL4saNE2
oaj5tqZYIPdgrXiKw2qaf90pKs7cx7Jfjdd5p4gX4YU7zyMn3LGSNE9RjMEhzzsP4xenRj36MSN+
BUeJlp1387omu/5oPFSntRZY+ou/g7pk3tkmG+Gr1cgm88RwCeGeqDwTJBT1oGEzTh2s45MqxsAo
jXpx9RJ+/643N0Z1xVPHJmB+OKKIoZXPjJw0a81++sWB4FJNQq64YPNB42FQhLyW2WtBPpRE84nC
vhzhc/lAWOYvR60J6W30hfRdjzecUOyiLKyoR0tFq2k3b/1Z/mXiNtvZ2LoOqcMFEge7iwUC3NB3
OzIsHeI7VEcybLyCYOElMqIrO9yTvUbvrzMN47G280+YgRixkR7LYnwfH/2OJ40NGzdsbBkRAETS
Lo2vorYhqiZdVSvFKZiXGyyn14oOlWslKFeqhZ6kkyVPLRltsa8KMPzY6BX6W14711vFbnzJc6G/
cFsHnVQeGgIpJniZW0yrssWXxC8HzySCltX4E7m0x56WEBzhJpmrS2/66GLiMWqcey5RaiJCqFVx
md8zO0vpgnWyHPE9s0P+sdS+kF0DfnLDn90uLJaBcUyiNfkDdk1XybHN4BeDwScG0gsVF0UZqj/5
YXatAqd4TQqBkaqcY63fcWxUpRvRJz8Xeu5Ze7ZfG9+4W8euRQ0lb1LL47nrf6X6guCx7ugu9+KV
QxFQEHJ69/M61cHq5cdepB25KcqdYNRTcFV/NMr/fbfpGqDNwa4XVG3B0jrAZ7AQoH3HRxgEA8KF
VYbxJ1GIHLCF/fLBRZjSild0OAN5NiyJe/9L7VVioMVwaNGA+pxV2JsH6WtET4um4IuACg6d16kh
oNs2b6Mb9c5EbPmpZiOZ4eiEbvG1gg/o9ef6qq+zz+QsuvqjRH9JciF2On+Afkuk513z+n9IO4Jp
IXnhgrFOvhKG7+K1rP1gaX6y/aosyyuH5KR64oUL+2znZ7f+pRbH6R7LvapgMrATPjnSkzWJkmtz
V7xLkh380yFL4n9gXpumt2MEkqIPYpNwDxdPdB3LnE+pM7AqAlm2YDrZnp7/gcUAz4r8K7dOVUDl
cPpr7xKHwBNAgddz8HlZvpQI+trk8B3/hezAWN3za5gNu+DA4JgWrvbrYSv/Y9cVISFMC+EQbFhl
zSX/UXFLtUlOG1gJdrEdTw3ivV889dnBdZwrwIHi9cTwo/9VnHEdH8tzsGS1fvMinyQ1NVvA0qI4
cJPhlK5USjdfS3YybfvDvJV71R02kY89WGvXpArKLE9AnfYfx7KVLtI3+UrppW0SmpJ1upXIXMFJ
Evo936Q4FOdn9qhKWcq4AzMge6FTmcuMp7QJzG1Y0Pd4jbQQXySL2t2X9cXDKWQUeSwW+QfrAa6f
Xe/623ONmJnVfx3uMDh4oBwu388jfZu21aW+sinG4CfgN28RZYIrr9QP+Iv3qfbHK+yh7MG5pKmH
tN2H4zcHDeX/c6s84BSGmHV8U50I4SLP/SpeheeM8uFNOxUAOhdklYNmpyy3rfwGQSS9d8v2N6Xv
WaeHZDecxHe4Y68V+oJsm29UqMhPZicEuNgz/QTpFMX+qnCtXXCEYxMuB1c9EFbQ09XEN9lTXJ6d
LcruJYkuR2szLIdz/y755rZiS6JZ2o/NXDk0ByBxBhWhx92ooDNTSLlUFwhHpS/ITTA7CUOf9w0b
N7BqMaKSLuwAH9cZczaJSqQbY+ejmizcqvRZ4SrBj1vNt3xggv5NRKs0OLN9HOR200HVguUYhOoX
mkevErBu9DNi3AmWuJAKmm+ge8Ic4Q9g42BgZ0Sg0gF+9rI11qNyLdhYE7Ao0AbCQhaCvEwllwKR
LJRvaV2tm0f/1tWe1jvyO2YqDjedirmVPY3m8EDXR2F6fsHoe2iuvnpd6fg2DARWNBbGtWQn2qX7
IsR3ZQHOh40xrUb9QbxzwKYfLF80uRCEP5/L/n34J/L2XrawKxG8e+13cyOhxuqX0LXQcECugVBz
MzfiF8CV1rnqXVhXkh+eh1uPaVzjAV28fmIqJF4VaL5OQyYuGwVNgYdIR8YRAqAJxmbkogiaYwcx
+2eMR/AemSjbBmkFNnjDQwtnHion9GWctopr+OalfA9AlBhBUYwbo5sBxgCTnNXk0fGOolX/HvUX
hGLWiH0AeKEjb0HSv5e1AObVnLlt5dNedCnAG0kV+NI4IxA528gS02Xhp1kY/5QbQ49ngNbK1xix
ScvoqEw78v9qlgVK+UVpXuvWL2pvYuXTBpNKFS8xKjUg7ZKD5qvLPlmIuCTkDmYOIIrfhS0tgnec
IEV1geBDlefrD50uednDWcLd7kmlgfs+bSct3nhI940+g1Kvo/ndV0u+mb6AIDWDHNMdu3ZKt0O/
9zN6Kg81s8VjuQ82BmJ2V/YIcuPhoVTmIAl2mov/6md7076abdyhzHOCT3wI02refpN/L+Lo/zUf
5myW6jDr0/16jU/Rjhlr8A/ipW+91WskdzT840P9NyB9I8w0mmejIZYuS4JredK6VYKa5zjR9pfz
jHN6QoY9ThPmowjL1sP7M98MODnqPEzQNilJfAFJXbJ+TQtN3arAPdAgIwJKF9LkMdiM5jPrKn2J
uPOaSwnXAdjGgf9Ep5zhIOJP9bsK4W5i6LZgTFShdvHzwJfnOoKZqIlbCm6ednlWKcq1+a9a73AH
mZpmgfeC+iq4HAv14JifFMfPPT6WFZLUVb+mIGBeSOPndDwA3/lHBrYmOOyWuXXSCHdNb9qyukiW
N5oUMHb8DdlsPrKcZJl9ElkbVHYqOgnT4PTAgKO3AKWZfi5pXEqXjGVjH3tziN4ueGDv86K6hxrL
hIu7RwWcnKLEQe/AK5gQYp1kl4sjyXaYeRxnbrsLD7GGA9EK+S8HIh4KIDE+W/aet0tlHL9TLWfF
NsdFcXoh6LatT+OK23Z+S34C3WWpZ1v8SlzzAyTAsDEKTR7ATNlp2AZ7xqfNW0x+tuFYlt+90cMz
ULQ+KiSPACbxvUz2PNKohSsk6L/9t/nBISdrznwg4ZJMsfHAa5TjmxMOui+ba3fp9+pvdiopcVbG
90u3SzeZuY6r53MLPVH3tXfFYU3knLA8SYnHrH8YvSh3G1KrR49FO+/V3HzK3jdSozymyczLDHxs
7OabAxQr8Z/x+jIhjFP4c0kzLFFuvTscBLYjmckURFyiv21LcSGDktn+og/jSWNdCzbuFl59SUxb
lNyk3iArDx/4V5XH4vrCFlpYMlxg4oDasXl5Fpbo8XHsbxZmxaSkv9goKDZ4KV77lYDz+DrwDgGP
IFe0EvVu3OUrzRaWQEesBSq7wumu4LJjhA+GnVyMI47H2kFeczyqN/RdXn1XEG0LS6wduqtM0l4M
bruNAI0TYKnObajFLsFtukjotZVHRHI0L5AxBKOsJWo3BnNGs4ixm8G4nEmVoa+C0Jsqt4eQEj70
ve7W64QrRXryewTZIL6W82uNPkmCxWqB/+Bxq343HhmYzwZBracbDpAl5QaWXq66ZXg63UAuXMZY
7xCB9at0FFbZoXxLzxzqyCz0DVYmvvLDwAi/44gw3RUDh2jBXnwR1UO87jH7gAm9SH+fd/FOBmNK
4b0qP3I/XsvORF6prXwCdjfEONnFGouSFgevTfXIXdwzVs01uvB2sEKQXKYchCqtIggGbNdYd+2C
w7DLfSy9mKfE84QuIpiXY4hwzbfqjUdzeGORseGRAKddlHeTjfswtLa0IqsTJR0CY7T7yg33hqbx
+8EdchxemcliFEVMlV385sqmSlwTTIhZGUc0155yByf2cRnSXzXMXLDXdTW2l55QOe+VrGO0LcWO
SJ7QIPXThwXZqv40MMvwYJFl+DujDUhgbs/zh0H2zRaPZddK7mlBKWNsOmEv7ThYKjzvcYwDBPib
x8WagzggMZhH28pH9Rtdsi8EffkvA+ETv54VM98EqKpI6NjqFtG93lS/FdpIjSPdNrbxtVBt82yK
87tTSB1gsgS0VdqMALuYTckW3rg7vMea/oMy7I5GzcE35gBNaCFuSBarFpBejR+MphzMWUQspmY5
AL7HG33TfY64UvEM2vE/5hyrZl8NdlPaQ+z3/S1o95LiKhRpiZufgvfZRR5k19gZvshsRKS2xeJB
86fWUZAzSgsUFGZDN2uPX9GdpuKZ+RXSKiY6DE/cdq3xnELp+TI3hIiFp+KKAVrkCSt2B9FTYr96
ba2XN/VLYtQkl8egdLDVk9/UY/ArnUfmzd+kDcMw9vjRXwH09gUs4ch3/h6xt3cZzGpX35GwXhkp
Cs7rInzo5+EjiJfSSsbzdyF/15QoP63DSQEQdxWCVbOwfGaLV5jObBn1BXulwVbvwYVNQRfJcSVW
3S1IHD0Ee3PXL5kzYA1n4aElLUovOkp+/50cG4ZvwrEVbVZ8cVU+VIY80SVVneJqfpHaqgH+bNo3
hidTOV/PyjeR9LzxO5pTdRK/1E1ywFaYUNmaAecfH2W4TY/KxzCEUWsN0AAuemHIDPv/6cJ+k9/x
2LqED5ZdgLbXJjTgwMinGJ1s+/lJW52AMCwHH9V682v0dnMtAYUWIX+I1xhdVDa8S3ydLnADcqpa
dnDiwNuV0CGLtssvi5+xtv9SLqi1TX1cq9g44S4wG71kT4exMoNbeFNu+jteUBKd6s1cIWOK0kIE
sKGQXAEsN80+O+h7weGWQqrnwdpEXnUuTtZKOyZOeRx89UthYNjb0EI2pOseTctt3snzY7dYR05+
Sve9w3RxHBAouvBegOUpO0+OtMp9HBNkD1ueEXXGktWEp5d+Vtg88L0nBO7ePLq9zrtlfPszQ7YB
t5op5eSQ/6lBiGamjkzZzq+kH5/hKm+1fyXCHeBrNKhgdSvu8w9YTBi4OEm0mg29A6IbyxfiDagD
Q0RjPZ0UeaUfKDGT8g0b+03G9snRU25Zl8U6vb4I5f7Uv/hcK9nKL1sEC0X6iKHTUNnfqx0u8lRs
ERWRU8rHvnFjJjUj5jvw6RZs2bxD7OcVOtsSTRcxAvMSEd8qyPzA9QvCW5gWjvEn1XuhvOEg0U2u
JPsKvbtmi9/llt8EWdZUUJMvqlt/wROM3xPl8ySYvMDNM3S0z/Yte4s3rE+G1y/CO0G2kXpfmp2w
Tt7aFSwq/W/KT9d4lrfh6PQrKvWCrY+XODsiQX1fmndG2LiuYTLwAa77O1BVbYMbmZRQxALHHB7P
cWUdys9wxaM1gae+wwlhblMsCAxNtwLHPfQ5t7AOTxix8OFu1XtNC947ZJKybw/vJdNd0Kl1cIPR
IWz1E6gAkcDPByfdW5KszRPEshM011PzUd5Fp6KOTr3ikx1bsCErdHhsnpQDJwgnjb6GNaSW0NAA
wpHi2lK5C8jZPlFlY9M7LgYsKCiPq9P4Vl+0Y7+p/BRVoLowqGxvlc8Gc2hVT9hYb2mw0vciBBJO
ZuCP6VuI/MCBFLOJMTyDvObBeQRmoerFEVox/dG3HHaC98pwhhuz7uoW36wrTWljgvjb1hVZukn5
5QZOu35Pn7s8JDzPxmJv4rMWwT42I9XxX0Qi8Hv8RsPQcCMDH8W77pbHah9Tc9DWlBghuS+ZStnN
fppPOtWo8+O99Xhe0CuwJYrVqsmcUFzioE49+ew3qKJical/69+JjAmSHXIRtway0WTJGD16p6dq
EX4xDnGR3byJB4NiN1skx/5HbJavS7zM9woPZrswPoUjJ12mHLLgo4TDorC4VPqpfimO+Pkvrfwc
padeWT5Dr2TUSmH6WzL/u1NDEP1NmfECxnJKsJVr8D3gC/kE5ljw+LBTkzuZkW5buKim8G9rqzsR
GxyTHE0lcJoEW3bJKsMBZTCYuwJeMWvCUQxC1O61afxF+uB3jZRVfJ6tpSOpaW18ZJJb+P1XlK9m
2fxSR3GxCHHI6lwlZ5Qwb8iTMFc0RKBkHNbhfAAHl3HZ/A6+vCFYhSQBZgvaW30nXw2HhvC1RYyn
gX6ozkvBHnUXwcwIbHY+gbE+JD6Dpm0hfY/rcFuAZUxzCUt3A24ZLMjaJtGUNZSfYkDz/jY0B2xA
GJviYKlAQ91yTjOW9gI2nGDZj+cA4dCwLiFBIItsPSoSXnCWvkuEmg+FLZBSEhOP+nIkDhWGEdTW
8nz5S9lNDkW/yoRNN5ya1xnnPDnD8GOpYEk1LCAZTsJN6Fd9dyTNwJzjJjcc26q+Hrqdkn6N2Dea
kMVuowlck+NqP9MQqYUoEnBPrQBDKNkpu2XXjDz2Sm7HFMPV21qC/4RUNy5kwjqxTtIdaHfpu3q2
cNe0sagggqthYP1aCgLecHZeeNLrM1BX9bDVkNIlNzbmCGehq/7VHf8G++087f/fnP/vn5LCrq5n
EuZ481f/vg8fwxkdqeDD8alBD2ar8urZk5gerv4+Nz511cMA6dg9M2tl4kiYtQBjcc2TUAiAcliX
NusIHRhQCh/h79iiukIaVFZbjC7pFf8+9fdFecohbDZA23+fk6acL1vzT/z926pUvGBKy29UKPb4
4dWuOEQ/Uj97M/x9rpq/UBJe/t//SA8q//vof1/4+77/fsRUZ18Dgbx4p8Na0/77pizFRYbbwS/6
+9ZmznaJYjlZox+vDkG3Ggq6cXWEqNI+lwovVtIj06/6+oXRbeOPcIDkuGkWQ6+Pjo5U65q0464K
xtPwrBsnMLlrr0zRDnoeHdI0/LSU7KyowqeMTsxTU5XwYMYbUTKuIlyQK57X9nkY8kHxsdTEeyZ9
fwpWbRs4lXkpfLok6MitxrrVy+IXTR4IgoWNLRZtgMFKLDqGINHSmAZtcgtPNFXivRAl71n36ldd
RH2K4oSjT+fc1NuIwVXdDstMZ7Id9cTSv2Syc6FF1cFyNFWXu4LfJtdIw8yIlGWNNQg02h8x2pE2
lsb0AcXED4GWAAIkksz5bUntmNX4QBVSE7lGwdF2emY/oaQJAYVRGjGyjOB3arAtcP0K3LGF1ogV
GptWDdjci8OKcLX3LkYhDTt1QF3yZDxA2E+xFDXifBFSeVyQfKG9ghzKN+brmYVFqxZB8prUGDJd
1+0CXf6tMXxiwgfDv5a8aWJeXoS9iGmp8RNn2mdugWekkYZbk5Y4mgEzYTDhvlTANzFsCtVgtIdG
UnIkwWXDE8TCxIilz+lYD1kI2Q5C4Jj/mEMeu6SRYBV6nlNFathiVUcbEI+BM6gTUuJy/vHQSjdR
eIuqLj9jmwzhKZRPErY0C03Rxi02qrmfZxNIHLao61r7GsallgtrHJ/YJLCRJkxVcesBirsUpRPK
wPb9ifXoqsj+iTHMh2cFYd0Y0t6eEm1tMQvoED1EEphD1UTxPm4yt23mvSbNP6MStYW0j4sSksLL
hLQwNXTkifEIyXL2iXv9ssJpN8opoJQpwTwWNW+MoNeSnOAEKtimHOrDPtNKWC3YwGqhSdHLo4aL
Ueu+umFYNuMEm5vEKCFjpoin361kJbpSL4FDlisUUZAjEzaz2Ez/VX1YbQpzPEwTmIgZjWzQOc/H
k6QmeBr4heJ5fe6NB1tg8U/Ngp9Yr4DWUs62RAKiwlMUcXXgyaXQbSdzXBsT8UloNmU05fWHYHIW
FCBoZcOAqFJ1wZVxlrArOf3Uygyoq4rfjUimkHvCdTaKi5jQEmCNB67cMVUVwQ2DmKMtVqxLq84m
A0Wi4S6Y4W2WaQeJ7l/uj08WErGAgBFyYDq4TcPOTWF/5/96IWm3UsLOrcpYPrYlFXmURb5uMepu
KWniZzD4z+mVLHAWpmAhM0kUcStsUtGfcODiQH11KX54mr7RuQBIpdH5tiyzbgIFD/pQJZkYiv9U
xds2olDJaqq+vEhOffAZ1QMeBPC+REgGbLEBxirmAosARBBJ/5OlBLokUfAevhgpvwyEzwT4+KRW
tYuoSiYfz/jcq3HnBgNj+N9hifZdTWpEA5zcq2m6qclxIEywb5ghDgl271LLCg4r004FQKwXg8/I
Ehziz8WToWYNQnVamGT4Fg3xYxi41y/NwqppTFxo2V/1i95+/Qxlbu2oHEwVyFFQb7kucVb/UYBG
Bi5YiWJ5TeozsujzgJ/ARwLcKCvMKnFgkIOw81JVWPcUEfKgc+DUJgFpXfRIWzN2EdFtFPSxsCIn
ptYdA9IhQJbwhCUSjeXJkhrbbON081IYE8cllUMjkQCF4d+svR0PcjO6sm4EWCc+aXsq5ZK2aQ75
HcwQOxCDkiGavHaqkN8Y4SGXAnkvygS6yO2V1F4Xu4kXRolYfsuE5M1Ge+EeczG7xEBdnzTRVkXM
9l50c0aPO6assb/JwvMsPAPmFFhtrOEilo22CfHocXAL6g1r+2SLfGFRngBTPjP0wToKBSkem2U9
9K6gp1drmOUKevvApOO5Eg3K4V7/SvXsd2ww0tWGvsMTHwwe5yrdkJ3kCbVElrPQQf4mHdoXVHNL
IrDNVOmX2h5ISw50fwpaaBN16FqhdVOxuwVpBqfgMYMpVw8QRUw8C1nlMP0WdYC+h4lzn8fkNZpe
F8A3zMU6X3Aa3cT2PPb1rX6d55e4JvCQRRXqGPaMT0w8FY11kt4iS5lDBzVpLUfMaKp87BnjwPGQ
LJARk5QjJyUA3rNaiumcwUenCy0UaHFRS6Mwu5g+va7TDsmTapR0oxe2PxOOpGHhYvV8yrJsXOaM
eXqTLHpVxjgonCA2TD2K3mx8QrRHTa0bJBQQ8o5AhF8y0OFgUy5l1SEPWPJGXHfOOMPUNYW4GnFP
LbHJkCXAXZmtFfQKcLmY7SqFEexLfooMIRrtTpgbCntzOzWYuqkl7IlXXzcwl6ZlUXQxwZ5YFWhB
6r5ySkgrQ9oXB6D8uBpgM/s0Aw83EbhvUcQEjRYG4kkPZQEDS/jRY5V4RnVSiOdzQ7IpKJZp7GMV
1KPW6f06Tli07oBfhjWiQEyZYQpwsWGOlGNHzgJujH6QQ+EzdG0/DmDG+A2NHbPYlvl+RFC8zNbv
hRVCmQQzYFxqtXgZMWiXhtTD+5GE51C+SybossD6dhsAtVc8RjSJwtVKaxN/fFJbml4D/lCzi5zH
N6EMltLAhhy0NYm1Oc2ImMtOGyB6yWv8LBsOk6wy7nWiybdM3Y8K5uaqUSwFXJogsCcotprXD1ec
lh2HEN3U+vexNb+faXYZ5Gba481Wb/pgpQzMA2Q96jf4/cE0t2jquwwUqrLw386zT+35DBedyBT/
hfNFaBprMi+uIyuQxUpZQ3VX9LWPshXolUlj/BRxmaX2msX+aG+YP2W6+k4mORkYkNhi40njG4Fh
KWKKW1sp/SiJdntVpYQ9k+gO/biNnpA+O/oXR+twdCsk1c+JbEjD+jwZc6Zf6eB3f6U8K7EUDYAK
AzQ/SqA/lLov6b4aN40GQCwh3xfawNKbEIwxPCgy2bMESTi0vH48iIOKYLmKUIXwYxzMcKnjazg5
Y5ypJ7URl8Fs0JDJ1uSXRodfOPwfsWayrWJwPQw1EYfRRFBqfyzTV+TnSuiHEeiVFMLif8UlMqSo
Raw4t0BClbohtUDdcUxH1j7oJXxj5ki+CrtifNmxoioY0qekeOXqTheyeKEHjFc1HSGjKP3T+uab
gCG+LThCgx431HdcsOL6zCZzVW6toVEvE4arz0YiMRxJ2kRx4k+3MI5UDwX4RITmGoMsgAksbGRp
0rZ9qDFMKQWk/XCFDLlaRRoo/VDLJX3OsQgyBLcjUtJaWxhmM8KtJRBumgx4V/0O0xu76Zn91ES+
LqwRNmTf3hRFiVdpmh0hIgxyheASQn0pcaujZlBcUajcHLWv3RmlsRqNcqNiwnIuYnwrcUCtK6iK
pqISDlk2D8Mq+i1mZpvRol0hYM3vhkeu7eQi2tZIhTHxJgwwHzGgiIx7KGkXIk4zfIlwyBGDGDZh
Rr4EDcHbGJhfkdZpS2VULK/Om7OEZdw2U9nK8jH50BLhN2m4oMRu2xaxu6FWfFQlFGMBB+5Mjphr
iK999Cw1SMAD/n7472V6RTZdw1WINIGmJEXSpFzEDFeaqDsEBdie5JeBKXrmC8/XhsqpxKWr18If
oyc4Qwi+ngnIzjMZNZdizMsxz9wrhrTPQkG1hQaWgqdKBZTjAlCtpetl87dK3KSYqDRYE/vFzOyN
y3ZlGSXmnAr8LwSbmAIDYgTUnjUKkVIbb+qQIVY0IwIT41pyLa3clGLmvmrz4yVzDvcp8aVErOGp
n8AUwv4W5a9wrJAWvIkMzfqo/siGmHxJpYc32SeGr0HMTzY4zNNCy5j3KpwfTSgjMskzPhrhzomB
UmF4DD9NUzAvif6PvfNojtzqsu1feaFxQ4ELj4EmmYn0TJJFFovkBEFThPcev77XBfWJ1Wr1+6Ln
HSFlpC2mgTn3nL3XRqpRRwYHmDd1nuM1JH8+6W1b4YEesJQRohl4lok5dOgBXFhTACTIZ6k368md
Dwhrk3bMavk14K6ZYPZTtQGCycSIVTT9fAjlEcuOg65YN8Ku6Hc120SdYOUReJcxHnIYUuisUpEw
Z7PHSQvOwHBgT3a/NeWZRAKILLLjhlaQnQeNU5lt3HA46IW2C8kQQAAQtrf0FL4rqcC3kSl7EJFS
GlzTAxm756TLCTcxHI9qXlkT03L2J6a1qknAtEq7cUIsbVq3FquhozBvB5WBGAk2cdDtF+qhHQrC
IaB1eCY7u+Z48fDDFIqxDn2BrNaVftnmAXP3eNJgQq2ujTyHwF/M+yo1OhSxZgjpb7zte8HKu6aY
8fWYVmjlXKC9lghfgqvZl8WyYOOkLkWQ01yxnWewMV3mu+6rU0Pumdr4JJT+BrzeFR98XjkNCzby
kfGw9xXk3Pg50ZNk1xCbuOkyDn5FjkoQTLc2oh7v9RZpycT3q8rf3UdPqgv/pPlu+kO1fNqMSnuK
W+lTzHomkFNKgizQOAk/hwbD3GUEuNfxUxotgw0zqdOrUfb5mlK51OFrN5rHemqTkwuoeTU7BmOd
OsDlg6TVYVkRTDpD6xm37aDDMoq/FSkyhiBs30IVTUVNc6BqWfS4zNVHo92oNt7+fODbLWnObIMO
wY4MbYXoyOICjDhe7mms95wFMEDXOjpd9IhWZRG/Utjb0jUH2crA460hios0v/Ms6PfYkLT80NXo
6zpjzlltG+tBR02u+qWz69C41Agfga5bmKrqj4lDr+mG0znrwGURUWEhYkR9NLimvwFzPRBeGu77
fr6aYZSdcgfd3ziXJ7drG7gsPtpBP/LM2L9NQJ1hBtFOuhzvmAYHJiNrHiwQ+YqqbqzhxxwE6hEg
yAMgPsRcfWMT8ogSiN8z3BvKjCqGECUvNyG/5R1GqRbtNIEf/pApW93E1zA96KmFFVWdJdsIZVXD
6SBgqx/mQt0CCiJnqS9+IM0o1Vp7m6u7UIuEJ4/6Nj8oBtN1E120KMIbrEe3BcKOUkNhWE7VvknS
DTBl/04lDGM1Mxfmg6Ui/ZES9NnPB73BW6HoAHLwNtIxmRFbDLtc1T44UL6Hc1Wt7ZzVXd4NxBfo
2cZvDAUqGcifWEvXJmg+zwJpvIkd9z6fTHZCiw3VZlgITplGKAcbzFn2G3giNCEI37tGZbVjDU84
qFp+xLo+TyYfNkRRXZU5GV5VzJxDacPbyXp1gm9YHEp6UqvAhWVoD9qz2jJMGeT0aHq0B1YuqdU8
ayrLOhD5vvHoF3hLsWAd1RadR9qFLwRmUE7BDIgLiE/aQFlFnoXXVNUjuxwNJsjXFFHGU6130Hl0
hKeqlWvI3NVX3Rru5pqZRmtdkproF5goyPkEArIheQ/tKL+ZkeprBaMywuEJGmIJJ6jhyiE4Kxgn
nIEWyJiKsz9Hzp1ZMxAZGF5NNL8CPRIXuxCbwsRG1fRINcGhw9HV1VenFOEra5t302eXFtZ97pp0
NXVylkT9lFn0Xsw2oMq6LiCEka17NMdg3AZV9GSoBrqsQzdwQo0MzLxNR1uNQ8M5Q+Ey5fj2Ww3y
VVbtzIAixobVUOvDllMXowmDMCqwzetc9K++FpdrDaU4uGx9Tby6j+u634dGKrajw+Etn8RL6rvf
8znGv5IuByuGT/54icb0yRHNsJutrDlXo+Ew71LExoqI/3Dd6qUfjJ1cZqwljdKbLGM+uS4QxZi6
pZjrfNsL/4oDXXxyiM5bBWVOc8MR9yU4ulUKiRWpJ6Y4s3vk5BXdJmM7rUk/vSOjwPX82Uf1XzXf
nTzfWFNlEKxSYUst9Duj5fiXC6PepEG5sxVV2aFR1UrsT75DvFCi0uMZOfblo1pDHemtbVYbRzIM
rL2N8kBP7W7nKxShDk5O3c85CmUqfgSqJPKQ8cmz1OtDjihOaxwUA860EpTrJI/dvU5tcQwK4y3K
FPc6isubWcXUOWj6SOAqq73ZwfGS5RTyhuVZsbn1K3XbA+5fG27eXnSA1/ChOfCvWRFWaHuTTWY3
TB38H0BePWcmpgdI834I45e6LOwbh3Y0q4ZpZfX2g4v4LsPqh+fFmGCJKR+50e0GyyE0YFau7a5+
D2i8eUWNVmIo9XnnosSYS5r1lU/ZLbv2hZoVW/BYyYqIIns/+NPFgdq88m1mpKY/UchVFAc2QN6V
r6BBmDSOGIL+VTDXGlLWUVnbXfcUBMpDXNjmhjggxstl/qhNc7bXzOTk+40KCxH7od5JkWXbbggh
Yqo7cCCVUQUgt29qBZ6iHsBDt4PQ3DbPndKd6mZimjQPmDqsGl5B0zWcrJRm0wu8PAQcNWBcc2b7
M+2IkTPcOiYVdx9rJFBUGt+qMqpvVmd+05vMfHIVNFZOXD7H1viitspFq60z59qbgV/2ofRNEJd6
ug7zBsVKwz6YpQZxJI8jq+K9X8ORUVAz5OdkwMgfI33PBg7+LbYsTiTjivUI52ereksDyH+RcJAX
F5K8889Xw6m+HVppqJIo4tE1i/h6eXpQ2c7EoFouIvph2rDwB3C7PElefN0kqgImwnL78+ry8n98
/Ovlc1/zvr5u2w4TxmEnlOGDPwnAG3rzJ6p5ubZcLLzm+i9K83JzeWC57+vmP933T0/xoc0ALBe1
700JVuElXthPSj7NEjL8efUrdHjWRx5SMmgfmlvcLUjr5YKtC+zn121llqnCy+0Ffo2PJnq0s9kE
dausQcw12tqglXlME8kqdpT2YPjke5eTs/dHHVqOw/Q06yvzGKqheZxD39m4DiXNcrOt5j8fSORT
bMtg8qDo+68XLE9bbio0hXbWEJ6Wu4CDGsdRc3CydWpi4F+G27M8b3lkuSiymj/OovNbHOkYt60c
Q1cs38bycKuZ5qHQ3iZDMxEMuz3uVgutQARF7EThAGVL0orsimG+n3IurkqmvyTQ3LUxA5q+nuq1
BSr1uFxoY4sgIiSjC33jjEIE6oxdtO+jgtYid2SeVgxnL+EEbtRMzMKmYVyoKOsE2Nh+iQZeUoHz
ZQP/K1I4W5KBO7uu9zVM50L02BuWZ/dBLmYPlv3PdKAr//W6zxhh8h6OPvEWu19ig8tAkeQRpT/x
cSKiyQBTLa/7/CvLP/v5nOWhsWWSIgixwyko9zr5ppK/3tlyc3lgefLn6/7Hh7/+hdKJm53bNYev
5/7yN4vI2UdJfUoFBTDMLA5/TgZIwXQJEAncu8FAuKgJfHb21J4TWs/gpKBn9E7OMEyJaF2+JIao
9nblMxUowoOdTPnBInzkrHQDU6WEOX4b7PuwJ1YqPShEwJBxCsoLxMrGd5WXvlY/LODrx75iEF+n
lPo1lQsrTpNVNqQCxbLoiTGz1HxWnm6ujxBgYBD1brPzmX0oRGN4TUt6XeLeU4AVl2TgkOZWKtJZ
VfWClmTQMugrzEoM6/u8RvjpsBYxRqAGDQyPPPvZB5Hi1SUaKGoBAkymm44W3Qa7POoiq7hvLQYI
VQgZRKCk6OmSbSi6mXe3+BVJnQwglIo7zc6vKW+b9ZiqCBGieJ9yCt73lqhXbQ6DR7AuU/0IOZWD
n6voblJRcDKL/O4yCgZLHRNMoTOm66QaPA1cokbHaeMnmLZiBS2xOZczuxZQHBJjr+B+TAglnVKp
bwpmixBoQ39O19kMud4R7bsZJI43x2RQaa44FeHQIT+FCguG9Rg4GEBU2/2RIKtsmYNsgiDCQdSh
6MkbmvfKS9clKbEIzatqb5M0BU0LOBAfVHLTyPCr2CzRUIf4dX3UoBrDtZNhPtum/qIlHeZZmTVo
TGJvWmjHwwJhQHHdJ8gN7bT6gcsgW5FjQ4ZJGwSryqFPKpLI5BTYzAA5OD4oRjEeKpu1Q8AMNgGS
e7IH5cKcoO7b+0qlLhasTNschslEBgvD4MuQiPOgO+Q7EsXotU5xpbSEtQ6mf61oxmteyb4tb0dh
E6Y5okHEjDuQgTnGmMTPP+w0OqX+gHE8qJSrMKeHxukMplCk8J2k2iWAMqKrfb2uG9oBFRKYqQy0
dZ6IR7XVf1qJQkIg5gpeekU7gB0mnG9Isb0DxTze0HvUAoq1xEQBZpm2u7fh0cD3FUfFUCdcU0ly
EA6roNxVTrZ/lxi9edum2oep4eKP0u8BBQqO+hzdrvHUNyq4lHb+Ee6VAHS1Omvx3kikrtdq3xgG
yoXfoHhOxVqvLTDx6V3qlTFHNT0TM8MValY9Z6SNBLbJbXXDGEvzisR+C/o6fChob/mEwm7CIdpW
A+A2n77u1s/8o5pERJdk37XK8A8V35Di6gqtzsL8Lor2nGYuGjiHg6iRDdjqDHPf66Gzb0v/qgmj
+mgYOceRIjvSErhSMWGNTf9UpfWzWvIOshIRbObfloW4acKRpR/fd694vUkpqHfTO5mQylUd4RPQ
Glp4SihQ06DDSiJk4LHpP4YRouo5V2HqhBlFJx7gNvSvitmi18v+AT1CeWO5hqJCPeQuBt+gOxko
7AaMPU0NUonD+VYfoPGVCqHIY5xVr5lF26AhZ2OjW8D3DPRtgtYe4pek2dqzMdxlbY3KMEYow3eL
gLkNlQs1PQA/geh2yk+tHQU3dsc5OWAsZBhRQOqmeHZiV0UNk6O/1JLvkxF1uyZhGS5C27z0of/W
0kLrhAkSQ0PeNXa8r6qLb6K2BB8467hn/Y69e+x7ZDHTyu3pTJkBoql+8LfmPGpeabfDfVcMjC2H
+6ppVLSl4U9N7/R1RbNg25pofkcCuanh+UeZEqNx6aQTkSCldY1nOm2yFt6J5Mf317xFbaM1foti
lNaHMTbVLodRyRgfJew4Fac8GFrQeahJEXLsZkUxvSHGVAENKEtQGluNmR00HbCQSQJkkVKJhqMk
ITC92/qx0x5asODVjC6MYdX3jowCOhq3Q9PMa82h9zGVAnuhGhhHEo7eYkipK4go72MMknAg3I8q
TX1Q1KrhW6/xIJmQMqt2Oqmmg7GtI1Iw7mjhFzoNHt2WGNAcs0U13o2thh7ciOgWK5tZK+dTi7gm
NYPsSorM2HLtoo/OSTlnXp1lZ/qk14q6CNAjwytiMlemyq53XYv+fxjn5AjOP9i6c3Mxggg4Tdn7
tBHGJztBA5KO43VC3/44lAxWMgcb1xjrmIYL96COydOA4NUex6fUYpiuWvFVNyvooyesFpaGhUmt
dUJzkcJP/XTu6jg9VttpyG7TUnBMzd2XMm9o5rdYfK36IXHUCM1MeWcx1CLKCYqoxZk5U+x3S+6q
FkG7kBHO9cAORM+Oam8eX321ugzqVALN4dPHON6FiiXbybAgV+G9cBtTINUlxwVdTlYhRPCzI/9c
dhws4HaMmbFByfuWB2YHNl5lG/dF0wYnNzQfIwJYt3EN67iTBJtBXoghwUwR5N9DBV53mNXucTLG
x1ABVNHk+nQUVHvIS7ioFTPwzAw5QYwO6pRUuThU7rzRZPfQb7TdKCNcVJvFQcU60mkKsVMl5HO5
0P66ttz8fIvyBQ0RusfcW+7oW41ybpTv3BnEvZKkQH7sQd2QWuahi/yRje2pzKd8R/k403CS+QCO
5nCVQTppvlaubwSY+f1Yu7scJmJWP+kB2n/hovNcSvrlwnDYFDR5sdwMFYcOOgu2jdHW3THxnwMi
a+bPN6U3zTB77USGu9zCE4PzQRsn88pib2FxyVCz0kCXFPJiufa3+3rH5bxpYTCqZRxPLJdPkKHp
EQV6h/oyMS9B17Ggy+Vv+XXRyBq1i8xgrTJxXhsVw869kGTWBZEaJAFrllzdjTLSpZcX8RKttNyO
JJR1rujGuKlO2ExPWMbCIl/IrFn9rW8dcbBsiEWOvJhThLxKW6XrQR0kqUqm83QlrrO6MK9Cu+AA
YWnacZIRK8u1WiXtohysgmYGrdhAMmIrXZe1mMmSg1vLe1iuWSx1SeVEwhVG59KsxLFtHHFEx96H
ln8wK2gmWoLoNyBwV6NdaUyHUP/GWKQ45sKpdmHsAGVrnuaBOo+1XrZmbFDxExbqxg8ULDt2ox9L
TejHRo/B53MOlXGS4B41DpUSnQzr0rVzaAEQb1IfmkKJoLRkWjc1hkZWE2sZ5pg3pe9HO5HZbE4u
S16vJWHnCw/fyRWGGHzE9LNOY+hfmFzSYp1NndIQqWsnP+W9wL6kcEKD6lW6CHFJuVku6K8einYW
u1GG58zyYvn+l5s6LcU0o5nD1x0A0JO/AZXbnxfuCEPFQStAVCxpHrZMqtJCHVHpsCOWJd9XFLyu
BAl/bYDLzSnGU15Ms08SoXOn68NTWeKp62eplYznuNmG6viqY4/nuG8fhrE8/Udm9E1otMp40YAR
zu6B5g7wTZIVDHrWwCfJ+0q8xLNxh6nP83vIAiKmTeghr4bn6Ln31atyX5wYTamIVFFqy1oQ5nJM
QbzG0WSfw+/zE3ix9/GaiYX/PbzP0Hrs7AnC6Tr7AKIod8pxR9uTCWKJL4lRwLTSDY8hCLh0+POo
BNrHXALHQJBsOajPd/Ck6wHQ65asAaiOYb8nW/a6fSu4OSEbXJFzUYA4Ygb4pLH7ig3CnPaRP0Ua
E978qF6p3zCjMSTMcIMjvCGG+ZVoTMTLpcuLZuQM+I2VE96pNvaonOtxhyNEM7ah+YYYBlhNCWj0
XjzdArDyopuOcdwKmzFCi3uFTqmyxXYeS9CUc57eghvtjDoNcIGHPxYiAeFv1nvJ6SxdW3fWu3nR
7pRn/ejf0Y+n1muwY+mwd1d+eKZm4LCiPcU/pmv/fcQb/mOAgd3ugrOIDgYGfqLlOWhbLCS3RrVR
mGIhJz8Dn51LFt2rgqw2LHqHmekEU6NzeopfcVyW69z3hLElu3LJXkFvgbEXwEOnrKqIEdYaeRyg
qOGGSozjBpJ49/aM2mI3vgZkoX0jQHrbTkjlzxM+b6fiZLgnvsG175R09wuu/YaKJCjy/5d32U0R
5W3zx2+aA8+dulDef3j/4zeEJ6qpUk6YtoM0VZimxeNvL98ipDN//Cb+o6zGIU51gVFTPZYKkhUv
+VBOxT55her/Dcppim5hq/o3kb2Zsh1tRfvsXM1vbCHUtWj0Usl2mayNIHGLsumgpJKTGge70Dn4
+Q3MzqGEobrRlZ3iaszYqRt2GpK/R4gmKAMf5g/ofttsmz1B4bjCA7ovH/rb+Ft2Xz60dBzW2qb+
GR8h1j4SNI3BZddf0iPnfnSYKhssxvq9vpuYSOzsWw5maA32yGawUyOfxrevY2yadtqwNjbsHWsw
byhLZwN3VPtgX4FhHulmn63ec7vtz7p/t+6zMzje8ANjAoYG+wMHlDmvrROrtA3AtKf4FTGk+k7f
GvnrcMdg4b7iR8dqA6uYR9ir4TUoyPqRkh0wzPpn85ZNtmX8+A2xWUU8+Nq5FNsLRgm8uvSGySDh
bXvWkx1RZO/TV7T6W+VWf4CCuXW94Of8amHs1nfRfSo5jdqjo3vRuTuo+3BnXPCFGs+Ei2Kf8rDe
t7dgABE8Zz8KyCK4XlA2ecidMUeyn9q4AV5jbx0dchKqwxV72HQtEQD3urr+CZgssj2qg027jjZ7
YJbAPplghxgIT500XpzwKYBT98Q3hpUipNI50yKHLi7pDWy2yPgu04YqY6NUe4gMBz5isNVvxHuW
Har9+MISnLfKCXxnHqun6eQ+sa7cUbltqc33Co6hjQQtXJ7MZ5SEKES9Y7xzvH+z5Uu4/3/b8C1N
FYZlW66rGf91wwdk36Do0oaL5vQXPEshKTDS06Z/t91HTSpMVxG0rmdsMyibMBp9x5HUSOK31Cr/
mzdDEMJ/ezPCMFA8qwbZB3/fC824Ha3a7YdLpNEr5P9WPYS5N/EVgWjDYcP5Y4PPjrxk1lXBddle
BwxwsVl+xz8SXS9v5//yLv5N3oXj6Pww/3PcxeZn+jK81D9/Tbz4fM2fgRe2+Tu/H7EWlmWquqta
JE4MP5v2j9/Q6f/OIdYyHcsVBg98JV7o7u8OGgh6KbpBL1kXvKgpujb84zfd+d0whDBV/j0O3dr/
LvHCsO3/upmxaZmWEI6hCsd1eHt/D7xgcRuL2a32PWOBjUOuziz6autYzhFtkH+MMmamzLqiFVWf
i7dQ6S1viCqQOyg/NhmqaWjyUMdMAaQyZledYurOgr4guAskVWbMsX+LyKT1Srly6vPQU9EgYZzE
UD4UGjhJOPJpEp67plC2SvDsWGWDIK4ld9yycG86MOV1pVU3ogpfVMJDdo1tXQZzyg5RqWG/McwT
+dB5qLL1z07gRVPxMymyeWc0Zrx1+IjrpKc2zuFEjOalANSZ4Zevu/TZUGpUj8zwxrFq0RlZztoN
7YdJV0FUhf7FIYADZT3Q4lpjxOXXjCVnn2iB3Nz5mWneFSiV1aDGUtWZ7br3w/mEWIiEGyKA7ai6
qmmAeJNDGZGNB6dT572tttXWaJIbLQieLT8Vd07EETdxEBFn8Khn/O/qRNuDWk8hM42+cl2tKLgr
JAMEeIwVy6Y5UJ+YfK6cnHj7mdiGYdBKbzQS1EmB/RSVW3Qqem2Vh6FFHFwb4uecY/mObdyTqSY1
cu6aIrnZaBmQ4bqJngkUiAJF8+JkMdFgvJoi1Is09pA1lVuEuVRSiNks9SMZigIpPnLGmmlHGZSc
cWki8ztr7UOmBWgpR9Sk5hycQkhmvRO8k2hLX5oOEycI7bbutVszYbbouglIwi7k0AphY3sdJtqF
FFA49kHyMRkxWPjjjOSTQ25BdCIGGoIt7hGLY2BvYNc19XQyS/Tebly9C5q9K5MoNCjQqJnMOLsJ
+UOWjrIusturlpBXEDnabQ47a9JtYIcda21KaZo4d33URuuI3L11vTiMqJjThOpzChhFOMGt5mRn
VLNnU32tSzSFVUKUC11kMq4TL47lWnYKnl3WX1NpXWhH4So4pLp+m0zJM+JybKlFcUfjybPJEXtI
UBuNqzkDpFzqIWeXRJXhlsq+U6HSR+gIS/866KrrUfc9HA4WzV4+eY+u2zKJumuACJX0CLcZ0omV
UjH77lR4NBNppYFSwk7T1nVXYHKlvUBEgIuiqB/3xTAYW6uy911Z4+FUhvHQqwgeUQ4jnNdzeqvw
LuwKYkxJhU/Q8D2rzRHDditnctlH7Hxz2/DUDA7Jbq649pH6t4GvYFi1LeIr7rq6Ga6tmhaTSj7n
TNcGNw3qecpG/Py5oEmrl6TjDdGH0OjnZjkGJ3PvO7NDYm9bXTeWu4+nOxRqjZeOovWMxLnvwis7
Jdc6JX+cwKpo16Yl1Z6LIb/J4jMTFTCIeoKQO1Mx1WBl21io6pqEQ02CN+hQvtap6d+YFz0NCYXV
lYvNQWdbymObQsgwqapBDEEC6Ce89kDtv2URnEi6duhDEfR3k4YA40gXhxZ+jcrfwpdvoEPzBqu6
raZ0POuznIG0dGpp2QVeqOcITKPSAKaPnllMHJ369JtTucY+i9S1mkDU9BMmPDYeoa0Rqtcui8gt
S4cB7eTaj0IIn2BtSB68w7pXUcFmH2nsi107B/l2CgUN86OSzeI43KFT3vcTcBmyq4WC2Efc2Ghd
N+40XPrplqblqSV0FMA77tMSP73jq29x1EebTKPk1vK7KKB67TXDXpsdaS3kzdsssntc72D6egef
D1mw1I5jAR1co6k08Ab0qq1P9FXrkzbECWrw+b1PRhhG01afxodYmDi4BFVKbzqgBQh9mLro1h4b
3JMCqHGBap6jUm2dNM0MDmUXbOyMcD0O/JoYu5MqxpJwipx4bhWb71xEJyNC8Zj4MQzQtkrOZgoo
JphgWZHxVySDuevQ23PQ4Tg6uZhayQWsWYFp6Kf15kOzmQaW/qycCFZTTlHamDhrtBslN00aDRFC
EwXeYZhW2SlMOxWJCH+O4TL+4gGGUUxnQKkLwlgnaBciA8s4AxsJRgZGlUuqTK7/cLuZIYVhoxbu
K2ysrnVVxADp4nyKvRAjFAJksJrLu6jlW1muVfNHaMf2cbmRtcO4Z0P7fJd5mIynpJPxjDiMZnJL
+6kysz+vVjhQnfbBdIv5GFj6faHqZNzAY5oERsPaIIhBp3HI6qgPSeJeejvLtVw2eAxlalh6m4Qj
zv0H5jKYSBMKIS1+7FPu9a10l1ak6tSaAalogo2RG4k3ufPVEhgYoJs5iBQOfWePu0GZrypUHav/
K0DzNmqnf1OAaoLYs/9fBXpV5O1L/vJrAfrna/4VuaYav6uabtnUeIiEmP/+VYEKYf2umkJQYhou
UxKVv/S30DVVw49hGpbj/FWCGsbvOiWVa1N90h2wDPG/CV3TdPG3GpQKVLWEzn+6SXPZcP627io5
TzIon8Jri6Yw2jyOYQk5HDljlFWmqIc5R9hKS+KUSf9YipHMkY4y2pYCGixeTgAanZoT1jVzBO/y
D0eeusvWfNIcYHBlDamnZ7yFVUbbCroRduvm+66yHxqzuM0G89qVjjc6rI56n0zt6zzLplYM0SJi
dI7I9ond7y3HOmdJD10q3XQhtrqcE0wifXapD5zItGbaycbo9dKNN2DL05ObCpOeYmY/9AkyQ/ER
DLR3sfLV0tMnpLsvlD6/Kh27deDDPOFlFEiAImJsgan0B0b29D5KxyDf3tqRHsIZM6EqXYWTOx2D
/mWcVWJh2sLrXPobjXQi2lgSlR5vYiddiqn0K86D5Iu40XvVkbIhPY2udDf2G6ExV6Mk3xUjDbDI
7byM6hQqHtGyWumvKjOxwBlz7AldmagkjI3p8MkN+qfnGAF7YFpbS2HSFZSZs+kGcAlmEW5ibbqB
xpmnECsrHJuatG620sQZ4ebEIwU8GX9nK42enbR8ztL8yZQHMWkNvUsmbBvQA2p09hWqCSGto3oU
BtsIkTN0a4ylZL/iR2yeXGk5pYWMzKVTj0iWhnNZgSrAnxpLo2omLauRNK8GfAOy8wkQzIYm1X+z
ZnyuGlXDOjeCaeX0dKIm6YctMMZW0iEbYZWNpWd2zMAuy1Z6yxl86vk35qR+wD/PgdjOXOLBtRcs
7eMeVbI3xmF/oMLIN6r06qYmpt3QGi+KzsAxxtA7SmevLj2+uXT7Rna2ZU+5olJ7FUHc7SyMwbl0
CBchbWIkjLRSL6H0EA96+ZK1FMe4FlBRN/GlEnVC9322mMyedc06IpgEpiPdyU5agQDRPlzpWw4x
MKvSyVxLTzOiIxKQcTnrNSCj1gpOrbVvirdEIccuzqHsW9IhbUivtMoSjj6zdutKH3VY46gOwwdf
OqwxyjGpjkBRojneKHEmVp10ZEsFCAbtsUELHMZeZbyZzFuli1utr23p6g4EwhFocfDs4tSGdy79
3wlGcM6RyWHCGu7qrBhKzOKZdI3X7sLZsF8AJby3qkoNJT3mNa7UiKEV2kVS0Sfzp52PV7qKXruN
QQJnFaXyGA1s6n2Sk66Frx/zUYcTCW8fmu29gt19QuEcUGbUnBJDET9WTFxhdOnzTc2cZZSe+Vq6
5w1s9LX00/touTDsZ92mYzBG8x9epR3s1EoSbhz1OYqQY0mDPkZ9jsDkMmLclw7+VHr5k+Gmxdpf
S49/39qgXXFITtj/R7bZGoGmpALkkg+QAApAQbEtEIvsTbkEmi1JE5BcgQ5DEXwXWAOxFj6WbnhR
C6feYI3r4QuzyUVJqdJ0hlZAdi2VEPyCFJDBJIkGqpGPu9IF6NP5Az1duAdF+hhIDsIgiQgVaASU
viF9Q2r66TDSCpMEBSFZCmhSXxzgCqjTXkxgC7mkLpDfiKpVkhgqkAwxaIbwe4RcnmEY0A+5qgLg
4AJyqCTRQZVsBw3IQytpDzU62wH8g9IdOkmDCCUXorWAAuZdTw8hR5ZLFNhMEnFUEKiZusRoDmad
7txAPX3dtTwD5ayqVcfP13w+Jl/4y20tDPGWzNADYlyWx2QuBqBsXCO18WZWLATEpMKFuthpiCeO
YqzLo2lCrlhuLhdYGzLPDIyPtp8HTO42Ne3UwHnGk7dqkwI012iyLzhDcI0G7WBpQLR6Hwl/FYLN
40ANghlIEf5x5RKGpDPMqlz5saRx5XgXjTnj2+XqctGUZILMfA3r2USWulws481lsvl1n2hHQTdk
oKU6zvat4DQ62EGzCeWRMJ5r5oAkQ2Q+6BZtvi9QFelJ4Vxmc96HTZSit+quVUUXx+WiNMn9M4KQ
iVVm7ZCiJcfKPLFdJcfQtG6sIPjR+hmZYAxTAjGyjgqunNZxD7qt4tmtce7ta2yHS5B0ZIpqi3rq
brSKXF0v9zUyHjWtJ/gu7fcsJYLTyTdOAjwvyKI9s33kJqPz0mJJaWNiflgsAirFpqYQ8L6L7QZk
sk+ai5zYJnJMq9qXPIc/buhKXuw1rh9t7c3tLX9vTyztLEA1eG6YjgrykZeLJQu5yxre8HJVtBwe
66Agh0uH9CUdk1VrSasx+RtDIr0hBsNQa9FLdnKwvMyQ8SElR+PWNkdgZ1l/zEDCW/ZIKHaY7rBN
nYPE6g/snM+qUAtINNYhGtDYqqkgPKnX1hm2pk1m4OPq/YQ8rWUL0FUY9q3RR+uvafVnqqfUWv7t
Pi3AVNAMGh6Zoc1UWjp8I1kDDmou6f0v31IdlfQHourn8t18XSwD7a+bn9foSW1tkyGeUXfH5WJm
eL+ZIshV8VwwgTOwva7iGqunMVhjucsACS7z88+ptRxd4wYyPVtoj3kypsvmsEThBoYORgmvjDZp
QOCCzldzfzc4UxS+hmn4pmDyZRwmv99FP+1IOcbXzSzp84wAMqnmtsd69n5RZn+qrm3Uzn8+Y3ms
VoytnMRi+JkMkgz+9Q/3ObYzCxPBp05bl7vf8u/+Xby93PnLn1lud1n3Hcky2+nyVv66WP6ZXzTj
f3t4+WcK3/SMSXGCXRbbz1/P+Hpvy31/u/lP932+1c8/tzz+ecfynf3yMX65ujzLd7AIyCjf8ZzW
SvH5dX79uV+e/o+f5J8f/8en/tObtjPGqrZDPlBKYV4BhjiNRhyeikmMwbZSxQ7LX71fHvAnUUJ6
k8/J0H2iT5FXl9tm9p2dhF0+JMAWMhEz7/E/2Tuv5bi5rbs+EU4hB5fLFx3Z3QzNKJI3KJGSkHPG
03ss8PtPy7KOy773DYnOCdjYe605x0TKkkoO+N83m5IpHk4pdJAaGAlMDAOGfJFoOyLZVvSUtuzy
0OXy8kcL8/6q9jGHa72GPyl1203ZUBIxq1OOnmtnmlThyoZwLpXT6Nbse6puIB52tigvpnyEjAOd
hpDHqLxzMoyiMTt0IToVKgn518UxUvELXC4v91Fkz1+2/nhIMZAy1bd47ET9c/ENLFt6Eo8bM2Ye
sEj7lycpsgIc9rJJtdpH4Sovny3XLpu/XTu4xmtuMSGxJYR+8kDmukX1Zmszg3FIKaKLlfTQ9uWi
w/GU7Zjoz1Effg90m3WQHF7Ln1a2YibD+Ftg5epT+pFP+tGLDca+mcqGWYJA8rqrUAYLbdSPbe+t
S7eEXVYE+JH5boz2R4Yj7rA8IQtT5NfyrBgOWkKYD2ADfsyDd64yH+6JfCQ/sR/9akh2eSWujeW6
5Wtg7CUSGkvLv9+fLmfMfkKjcvkWy8wR8o6oizKXKo9v4ZSpRZTETOm111S8ighH/rnLYn6ojfS1
HDVrq9Ypgr9JzkiqMoIscvGX+8bDCL6XKcGInJkgBZBKV6MIYPQOLzb+Feq0qYOYcXmXXgIb1cB1
vbyF5X35djQeWijxRk4d3jTuv+6Yjdlx+T2Xi3knukKKmii4cHcUSKso9PMqnZwtetlSmpCPtlxO
5olNLSOaN5ngQjTE8moZXPrJavPhpsOOegVepTq6MvcZoq46si/8KsOMtC35/pZfolme+t8Xlxsi
1/iZ9mAkJ6/eWGHicZQ4wJnVgoPA7SU4gHNpyVe2/DLLbk3V1cASSfUQOf3yaZbblj+LT+Vycbn1
a4eWH/tvF5c7X76Yy2P/eKo270fmHjfLIbfsa8ubWS5mRSqOCDlML0fk15UzFDH4ng4lVvkFAqWz
r9SZjr7ceXlZ1pocycvmuBxqX5vL8b28G2Z+/3UAJssLXd4ybj245cwTFa97wjXL8SPHRqj4oEmW
w4SyCcD0YDLfizov917YE4bbhCFBEnL3r01fDhQ4VVbHnOJi07kYeP64DgeZuZs0pLfkFF4+8fKZ
lj8tUqyJHAU+o7fMTpbNr3dfzuOdFd+MRZtijR3vQEPMZD/jy1tXaVMcbPPDXd6IWSM109XD8mV7
MnAtW5fv/nKdU1CCzQNLIfKCUWC5YXnJy8XLY5ety894ueHyfH88Nsqfu0RpGMMIBFycU50T1oSc
/dt7xTeetKfl8tebn0s0m5GCjHJ5ruU3vexb3vw9UJT8sOxj9O0dogfkNwgXSeKyp/x9c3mKr6Fq
LKaG8Am4/DJ5w/jOuUPGkuXisrVcd7m4XAfm7//xfsvDBv8TEWB+WF5/eX/9soMum8uVviu78dfO
vFzr6Xk3by8P+O1ey+afl3971q/n+s8P/e12SAYIV+wnbQa1vQwzy2lk2Vqe8W/XXe6y3Kov3rtl
8/Jn+T0uF5et5XH/8VnLxVp4echyxz9e6m/X/fGsf7xSIAP+qCJGJwN2OWZbKglGX8375Vi//IH1
V85rUETsDTIKXP5crpuzjEN8uVwteZxfd1qG2+XJL3f97ZZl0zcxMWuGzpAsx7U956SBXA6U3y5/
bS7H1W/XLpeX+/9+eBJHMEZIv5JZo6TH5Lj6hJGB/sY8pzP9ejtod1ZegpysKL55w3My0lvDzas+
M5ygvR5L5566MBkRc1c9l0lzMCsDg4JmT2+5mV/ZlaHAxPc90PTkBet+/5jECK2LevS2apxAgY+o
ONjWQz7GIGUN6EEFrJbrGUoLOsU2PmRmdj07EBIV6iTrcCLjxe1xdQ8O1bp+tHfKMsb9+YG/hpOZ
pMZOFlVzRnTE4sNbTq/LifXyx7ucbX875S6bf7v7H9ctp+7luq9X+Nvjvl5hSLxru9mrECIWFfvy
x12O3cvlRdA+UjqnLLacN2VeOcgA9XXlX2//4+G0n6eNYzsgXVvRWS8Pz1wnj++We/YJiUj6WN0v
N0zLIfj3zSigbWSlxacWQZjQiggYHJaKVFy+SoTfN8b46+TXHTZgXSteBvEFR/lrIj7hqCGqSpzD
g3iIWUcdexdXcYO9WMNm7I7erZH33yPxH7sYkXVxJFtYk30syqV4lWV43kbiXx7EydyIp9kUd/Ms
PmeQZOpGCfA+V+KCpt2WghlvqWuKR7oVs/S7Lc5pXTzUlbip9eYcpGpw5Q/4rFNxXEfivR7CYian
ornyxJetYdDWxKnNKf41Ee92JC5uRfFf7A5bd4i/O0gzfWPRxRups1Hl66mCUQhfVa5U4MUj7olb
HIuFQaVgwm6Dk1yx0Q3m4i4H5YN6gKLFJM5zq0O7EwzzPmgaZIGNn25zs/ihaN6dqdCGnPt2b2Nl
zxTQypmiY1khijtKrZdUfO8OhTmcRWBoscSH4o13MMlTHNg2mOY7mt9uBvgtJj0iFV99j8Fe/zDE
bd+J7x5b487CiO/Uvr1NseZPWPQtpSfuJBzHHYvkDlNyfq4K1btj3ffpeKFyVAvHRbddIG6hfq0N
qUnAO+IbB5FlA4a3MimvzXaMxxJ+QCAkAQ+XGss2KudABiqhDaRgB5RY+ANCIhhAEsTCJvCEUqCV
8AoGYh17F95QQNlCiAZGS8VTyY3HQWgH1gT3wAGAUANC8ISI4AgbwQSSEAstIVHhJsQAFEIBKQhR
oRC2wgxkQSmgLSCWpxkvBIYOFEMuTAbAaRS0DaJG4XOd8hpyA+p2a90Bc3CBOkwZUYzlTGpWKcSH
SdgPjobvwFbyt869zSfoELpwImhJUCjXnOcMhASrT1aVQpXIwUuMwpkYCvzVfk6ZqVPAWQOjsIVK
4Zm4G4RTUQGsMIRcIaN/KCwLXPnscbh7gFy0QruowV6Ewr9ohYRhHOguKgRIAMgQUkZCgVXIGdmd
KRyNVIgaHmiNGcRGJqyNFOiGCXxjBsLhCI0DWdVHLHyOWkgduTA7bOAd7HLabSs8D/ot2MWHkyek
jwHkhyPsDx8ISAEMZMTYeTWABxmFE9ItxJDuZyAEkQSUiAtSJBK2SCyUkRzcyAR2BFLKo96pH7Pw
SBgpIH0Ko4TT0FuCAAqlL8N/DcgkFaJJ5NXOWqkjFofxwRKIXAL+ZBYOigcQxSsgo9QgUvD2FgBo
E8ApNpa8XTy9BkJUmUGrEBn9rriwVgqhrnj9Vm0epvIzr6zwPlaRwUP2gTOCSHoUbksvBBdHWC6a
PbzpDmmEHTXiSXgvYOo+QYjbu15YMLZFeN1Chym0koRS52kKzGyjNXqxRS2WQjMEeS98GV1ln41V
EEnSS0xLSBclOJqMUluGvaH0idBCVXLvgM2iHItW3jkkAG3wYZLAztmQhNgciuik1MqjG/Aa5AIW
OnVPVBJ700hQQ4nsOLrl9GcLQwdJ0SEQqs5UPUIR1j9RvJRAdwah75huqAJH8ddNyhepaOkJV91I
xDX6lGB60YH4eELzScH6gATkR8H8mQH8GYT8YwgDyBQakGu2hEZVHLUd9j/etPXSW4V6rPxvwIah
MjtbA7iQyXxnpQtvCOrRya3J4TJBEemQewphE7lCKRrAFdWpFMlVhS+h0G7cLroy63K8NUcFziTi
QZwSnJeyAMQBDQAyOyh7VOCRTOEkVbh0WsBJsxCUemEpRUCVWqErtcJZyoYuP1QmK0JbNzsamhzl
gZCZUn0a9i0/6lQNw41fIqxyheRU0rSJvLK+ijrEJHGHhZORnyOwQ1adUtjd1fDVsB1BiAIH025c
760UdpQuFKkAnJQStJ/BTBpDa9z3wpsyih6fY63vRBmIVZHYbouQMmPWny2V0Al4c8mpU4yjMX2v
hGiVAuMlYia9GRSlAzsf9weaclBiIW1A5UAIwmApjCxHaFl9n5HSV5OTBGoS+dmQfmN8PNkeWtBA
eFs54K1OCFy6hiTNwPpMNX7TCqVL5RsjkdVDKJOE77FW3MZuoRFrRMeurSHHUcsnRbE/zwDAPCGB
IUr6YMW8b4QR5kU3NMVhhsWkddHWoxHqBze6kMU6EGO+qkRrQ6hjnfDHKEfdWxFEslLYZCaQMkQr
3umoCbls5HA8qcpzCn8QNZ8GLRTy+tqIvqmo3Lbpd9+nq6/MXbobY+bY6KSuoumlF2Jar9xXKRmk
Oii1EaQajbkkDKByOb5BiOh07Q0c4hXOrAb+5xp+1DvdbQ5QYbUVQm1DALrGBvicTGF7HwjZTQfx
5oJ661K+oZzBpfZGGGhqhWPZ39bl9SCUuCCCFwfavhB+nC4kOWfsV4Ow5XwgczGwuYSOcgqQNA6s
82RHPcM4LH3OUEddSHWDMOt64HW5UOzKFiCzH2kMfXP02OkThtDMZjZdKfQwcwEIKk2w1RWbSRqY
PB992ZxCLsBu67wb3pyQadBT2tKrrRHO41a1AWFaoWXRi4pLYOFQZKsRH1cXdSdLWH1lcjKV10kI
foGw/PRUqdc9eL9ZsrGE9zcC/osaCID5wgIUKiDnrn2+cAJd621CqTFm5WkAgodWEAmqIXTBqB9e
3CZEP5UTMRTXBCQ6OAxD4+A7sAkLN4RSCEHe8gImzFHorEblHAI0BFnMOBlsgLTOD7GxozKcCv8Q
ue2towBlAqK684SRqMeskerpO5U2H21b+KMEpzgaDkk5ESd3uFS78FA4AAQLAIyzgBgNlJAMTE2E
Q3cUViN6xlWQ1EwwyxmvX0cnuKs4BPFn+aAee9QXmwD4owsE0uscDeAecBQv/JWBiURpAi6JusR1
DUISXLOHYQqq5AheMgQzaQlvEkEMzgFhUDZCoww06zF0vmWsf2hHw6ushVypgbDMrBtHeQcEVO2j
jnLwpJyUYR6uB+lVTYq9awrmLQEKWY3RFDJj+BBBbXWKGYYawklCIFt01wzKlV6RmoLLOU0HAvy6
VQKAUxcS5wCS0wXNWVcwOsvMNtYiCO3D6aZHBpDUFYGrQvaEHzuE+MK8pCvB9J89HaHvZHMudsGC
6g580DDGOhWM9kFvPNihFk7nISMazj+O/FRXqVuQj/KaDzoT9cIrTnpEM530Tc6G5mPE6OC4B0b0
Z3ilyEQhmKr1ORlVb5dmw+fcmb/8XNweSIAihL3rzLxphYY6g0WNhY9aAUq1hZgq+OzD4Pu3atOD
A68OjvQKI/qds/BW84W8Gir2KhAaawaWtRQ+q9EM524cjx7zIGZVKRGGsFz5ItnvPQTXCohZZYT4
aoBfwPZo3meEDmBuFjKsByI2BxXbCDMWSAdSkrBW7tIAw1WZ7+ywLG+Bj640V81vE+CzJjJuXWi0
8eS+Z5lOg9Ag2KK0cYKqwGtDILYTM4DRLx9iIDoFkFuzh3bbCfc2FAJuag/XaT5vA9qSm9jWXyZg
uc6M0ru0oM1FQtItLSNbp8B1WTa8VkLb7dAcpCr8XSUBGecOnD61Gd9aXu9HofV6DmFq0Ht1ML6D
8Hzz+Nyp8H09l+ReF+RvnjnXTkQBCDoKQYUTKguQAv2JOjwmwOCQdsIOFoqwJzhhsMI424bXAtBw
JcThxkh/RLFib3yhETPdvRqFT5yaqMzhFac14GIBGDdCMham8QzcOBTKsdLCO1aFfAwz8koDhVy2
MJEboSNnaQbuELFTDDg5F4JyA0rZF6ayKnRlwDvf7LAmMB6zXAiAWbEhMccLk7mGzuyPADxs5gNw
Y8qNKwzngtqdFm56xbgdjAFAiZGW+1K4z/m4doQDPQgROhA2tA0kuhNadC3c6MhkoqMLSzoQqjSm
aqATyNWFN604kKd7ENQAKmWZsVIpbyJWgWQ06+g8hVsdCcF6rBoXI0fPlCN0SKCnGppy9j/Ww0R+
aYnJQxCZE/LebepeJyqc7EiI2RnLpRgo9RrtqLu2hKvtI2Gbe0jbrjC3DaFv17TFxlpiI4XMnQmj
m3nwXRtvbGF3h4xkKTBvS6jeofC9UyF918L8noX+bZusknu32WeAXVPICldTE99ntlNsQ288cFDj
ZhOeeNw6d5gM/J07GsraFm9bWWMdJB/W8hFvhY5J56RGnaYKrZzVOQcce+BOE5xtIFTzUPjm/pS+
qEI81zlpDcJAByVPd0S46HXxMIJJd6OH0Gxf4pYs4k446gk8deGq82vUwln3ocp6cNcdIbAnoNhb
YbIbrYPRWTjtLsD2sMScQd/7XhOWO4oyTHImjk8E05uuNtEIzrDfNaHAx8KD12od0wwRHk6IELyB
aAwgbl9Gyc9osD/o3+/lLR5iMPMWVS7yxNPnGgC9KiR6aId7TG4YSEmcwXTxqvsY7IDXRySdC8s+
Ear9r0oQ977A7jlFPOgsQVYGruudiYUakLyBip2ftISWz7piFQg+Hzg9pN+xhxctcP0cyn6ld8+z
3r1mgt8v+PbuiEi4JVNGOgIC6RdcfyLgfg+Cfywof02g/hp0/wzKfye4/0YD/B9VI1ElEgbgSCwA
kKD/ry3++X+lLSbzAr/Xf3a33YVR8b8Ii78e8I+w2FX/ZWkYyFSqZBZwf3HK/WNtc81/uRqdStOz
kfR+Gdj+S1is/YtsDd320AHb/LOwH1+8bUBgVUSZKBQ1R0Nz/D/+++f434KfxT/G5eaPy78bmc0/
fMyo6z3NBdHmACPQ9P9NVuwPStCHLFcPeZhuHNfE0+1hPO0trARZYH3A5AEe8eH22kPpFeo69cyE
Zb/7WnluvgMfR4zhEDDhNvsDcrZViSZx4xkxNCu3P6dFZlGWGv1j4TjzVe5WzCbr+1KjLFcKqUkb
Mp21IcwwSivbIAq9wxzfFq3OPDnVmpWlviWJips4d5kTPuXFPp1mxmZGAsyd+lFrAL389uv98xX9
/pXof/lKdJXvnG8FRbgtvsLfrd1e56JeGDzzMCtwnFiuQ2FJWfSVESd9RdlTIiFcuCnJvJuNWzUI
r/Q5eVc0CBQxdOV64pO2pZesOy/n0wTXXolirYkJ08M+iNOOGVHg2a+Tg/Hs//zeNX6+P7yKrgjE
MeeignVc2zSQpP/+7oklYbbaEZHoB/5rVvkGxqnsPhvRZWWtV+ynWbvLh285Vq/1VLJaqpxqOJi1
i+lZAbhYM3aNwKhAMadQeQsdb9t01VFhsMeY7CCKsHoTQfqpPvqydDaGrlSrAntKQU0W7nx6MlKR
+sbzXtPn+0jjHJcr9c/MShq8HO2pSiNQVZL33gffOGXdJIMpZzf3Ve+DZ4f5w7qItIM6k+Ha2wct
gWJhu+cgLKxVU3YdwubkmcJM789XSq8DuPG9TeTO9lphoWYCcjK8EV4UrK7Z/KjDGUeW3X9O9PYr
14Ru6NMkCu9cOmfbRigemk3h2G5/IHYM1tLIdmOyECm6Y2bXs6vUtL9Vw8j9GtKcioSMMuWlROi2
7nXls6UxShZFa91hg7lCUQ4is2f+1fohw36nXlcDe8sQMoe3EFRM+PJyJmLrmgUZIRK86YJYw6gz
780s/wx8JOz60O+dWAgTlCyT6WnsExT0o/ndDUGIga31q/YcWeRDqkT2zGRzgfWBcAdIIkjjt3mG
XOnjiCxqE2uXORENnjU31FhAmlPB5Myk7ynXfp+TyaUsRVtpnmHj9fVraeGhLAbcPRXz7m1VIJAz
3U1boyXyZgAZLVVeagkpaDzXgLpMdDnuNMPXroOp6u4TymCGm1BR1rdeTBb3rKGr78dj5rQffk3c
ajgTYzRDrYhyAH/ZyFMOzsZXe8Krivk+cHPUGOX0lvXPdT9RK6/yl5Lmfd02Hw6g8tjsXh13dFED
5z+aOLrXQ4LBtSi6q5NW5Xvsv9lV+UZIqUIDgEUdQIuZ6VjgdhvL9E/lTNbKqJpwjCJU3fpNpc71
uoj1PQtvsllrPI+lFuwpxMLbJUCIKac7rSr07GpY7chlWSVtf4esfR/q7TXiZnocUAnG4dAk9aej
3xtef+y87LnR6CAE6vgdjf4WbfUxMeIthGeOlYE/8wRIhOSGAF2/OxFuNSGRUFhxW0DsSUamwqua
39zEeZLCCYDv67hEtBCyzKH/yOotN6GNZ9Md4P2H2G6+F3rzFqb9HlnkzuJIWuWhpOhQwqHOXzgS
lOFeNZosNT2fRbISQ9j0GVjtp7mgfOykH43r/vJ5L3U6HXPT+I4CBixzy4DuNGgBR+8c9dYrNcmj
FocSTQOPKd63dfU8InyqevhnlvXp065c5eZ3cxrqvaNBg8z9B9pLN7FHhZ2UB/RD1kNq1ltWCpAQ
dEIaA5+VzJz1+yzQfuYceQAW4LP0ZorwYNrZqqBXbMfnGKJYrM/0jIzRX0WNWqwap3hw0FJoCS6X
uU3JRrMnZOapcUd3Y1OwBuaZ7yfHPUdjAlBiuvUM5ap0vA3CevwhiC2goICE9ihGD83tFAGbsMEn
r4kRIGSwO8R1CMjJ/9Ct7FrJw0cPm8HansbnEsn5ZibhiTQw9fz1uiBcxfa4o+hwFczx95RsFzm+
p6aIAfWEpzqLDj7TdyNGRUSTajaDN3KbKIv348+UOircRWy+CqrPVjuzULiXG2LPeU0GAFCj96G3
/gPLMBSs2IDIXlkbrvvOZP46cE9+cnAaj4ydqn+dD5Mq9SRNbK3+vkgpOEUeLdyqawCnq2BxSntf
MMNdOXhRcS5Y1a6zwyd/sLSrOOoOOlakddjawKS0YKeZwx1YqEPeat+Y9psx8OPEcW5ZYnwLvBoR
vvUqJYCVOwN+sb+rEIrIBx2v5wgET+5R6iQTI4xDFmB5gwiwI9+ta52npu6pfRG2C/SIEggL27XD
6W1tFZHP+esFQ8sV+njsKLlOP8Y07tKyxlcxnm2nd0CJOS8a6clx0vwII7rSxCr9MMhaLlryFXM2
aj/CxZP1tAS5afKqh9L0rnOPnLESYl0WGu/6GKzmMiX+riZw3AO3qWBcXZNDgbuZMAVIoQrumf7X
aJDUFGEMD7IPWx3VI4I1eiq2TRmTtXsQjTW0nJ5QrMm6C7AwbicIHkXaPVHXGyhB43yHF9Mg1FxZ
ifaZVYiEDb8g9BzPkmNYtFwag6WM/r1U/G912N0Yfkdv0yjy3RioeCZtFi2YYBxCNzCEKisouqS9
T2SNeJN5U+rJfsBjHFsYBVznNRPQZZd54eadzj/Ns3nb2dA8LSYicRvuagVjC9XbDsMHXpmkdm5N
V89WCApg5bf2eXb5gNjL4UiXjCxDcgWFsT6bRAGELF9XcNSw0JRGexfSU1m7mVfeUGtVTxgofsz4
xUB1zys+A+UWdnilaYg7p+3SwWhXLS/dAPT6GakE0MBNVTGdN9tsiveIziEFVvw8Le5u13pqKede
9/5hybKqM+esmgM/tomoMTLwE+vwaib9Oawb/DjkOjK4VOvOcZ4GmzNo4B71tr9lGW2GJbhhYMK+
wrtl3PLnFveIPe8tdokb6sHxzeB33wiqcBiLM3ul6NcDcT24tDZOm7Rv8tW1fgw+kt+DytprUHU/
ZvKi2JXU14HVraXQIrdN51ugZY+ZQ12wazWawdqrU+vlzjHpCZjpDzTVFD2ZbWMNQufiVScvVc5D
17+bnBDXs5jk/PzZzifMuvizVlVVvLho8wcjvaUkdegm+4F4v7u4JPUjSp6Yfh6VbnzyQ1i6gBEZ
mgBp0VBpeBQlWut5+XScHtcmqpGMLI+DvCxuxp2eeI9ubAOzoUg+jc4LcIb7nk9omxi4E0L8/Ft7
qu4Ur+aNmwNerjU1LQhVNZGxGOPSc9d/zH0GdBNuwb4GUazaxtYuKWxZzUCY8eQcYLbAARuye6MA
G8ZQr006OTvl89BOb3PlgAoctKtRgfllpJO+0q2J/LUhctbAgI9jIYgHcknp5DPz8bCslbZZA+KK
trS/2lPhDWcEorAsMW1Rt9DJ2tCNI476CKYj9K2uL68TM33SWrffxTormMQ0Pslk005DBoS4mkkT
iCCgKlQ7RiVKiQZ2n1DK2GRNNfyMJN7CIXjUunWeRzlksHjfFQGHv0aaaZsTDZN7P6MAjHg+q2hl
Yr54aA1wqfSZyLoGDgbHYb7O/PqW5qpKu2fkRBhE91WW0DnyqLWVORWOPkNSUcIBS5vDGFDWVtJm
3RDmtyldG4G1DrpaxcaZpYMKUFc5pSZBxlMPvSkPTEjGfnbjZAR5UK2iUJQSMxviAoWOu6csinqk
ohxsz3axTv0wvWojPU5X1OqzTdFAaW4H7Dy9/FFdoCaXi8uWNtmn2h7oUcmNZEhC94ATullu/HqA
cU7reWRmhDfo8hTL1qTO/c7plXPVmSXibtXbTBXEEN3Yh8FsHxQq+eSlRyHyb1EPKXqAHlt2mOWP
Lq+5PNFysRz1cx7H/e5Lkr+IaZbNRPVZX/ggyFz3bZHW56Hhr3OLZGon1pUD9L5DVivkLTgOVf0R
b5lTo0dgARccOX08OqYIuCf/ybRKvhbEvMvTXJj2wSJ7W65MReHrmkiXG1ogq0BJquxqsknI0zKV
36sarqMmcA69A1kyCyRTRcsPXq2qJ98jND0N3fk29mTFZFjl3lAQOEYEVrDLhHe1ooV3VLa1nUIZ
mnGAVKC0JF470PA2hrTKoEVQtS4DDKpkNj4O9IXWo9/qD05ACRpcerhjBsNsLq36bTBM1sYUPANx
Rda9pWv05zLq1oFZ6evJ6VGRwH/ZRrDHsmJSbmAQVMzbh3zdJLF6l4TK1u6Ld+YjxcFE93gdhfVL
izyGWWK+rVIdhWxW3QBPns+AdrGZZvk2nCdvp2ilRROd128IE7keeuuN+sLnXM8JqRTMUpvaR4i9
S5GhHWDrkE6olOYDfkOS/HApWtYcIeJifMhLThVtVjILDK30feaE5MYGVuOyr0+VjLOm29NtCer7
zDShL2g1aeND/Whq+ngzzCym1Ay+RAsg9mRT6gjtOrgjGpO1em4dWOMTYt378T24CroTHDJMNfKP
vr2eE8U7FiYnsEbJYC+KITuuguY5gAeDG9BjdumQ5e2HffqKHua+8A3iP7Aa7Gh1BU/DnP8yKsbv
Af4YTZb24A2+cSS77a1CI7N3Bme+YRdxN66OYmQYggCXV88c03FPg604J7IOqc4+TG1J8STNX6nC
sNwjw+zOtPtzksTePumCD+Qj06EszI90dMJT4vfJdrSbalNK8m7rtxFe28FckX1J7xhP7DRX05Ni
E6GS4H9GLaA/WJ7nPiHxyg9K32XrAhs4q3r7TNyqsXaB5WLYi5mx5rGrX5fyp0e+OA0WyhtPS7YW
eo/nyLHPSTlk0re/aSalPHuefzvEGoA6et+nYByeU4dgVeblPol1Z5d2Zhc/4DSl9praV2FAR4ul
ycOEARQnFVXooTRf8Svb/IhJDwvcoHeFww6MdqAD2uasqlavxIKXG05ixgHOkYc+qsCdWpe3ZYVQ
xMyIKbdTyGyWcQ6GRIWj1oUskfCLpA2Y7eFJayg8zKZ9Y2MxvtMhY6yCVC/2Yx8cI+K8qMVjs+2T
8kEb1U2c985+Ck0inyneHhRtfuvrMbmKWlpVanEgb+xk9IT9Wey5NTHIimo8Z1F/DEPLoCo+wpsO
82/+rCUPDjB+zUc4MJQsQdWMLEuHHaKfDdRuWXAKqMo4WB8h8bW5P9xSWwZxYY/30aR5tC1m9Hhm
YqG3Zx2vWSXG8kY3VroSKiffRK3tTnhWyWaHBPszTtvwrhvdNz8zXnqPmcw41/sSH/59zZ6LpTo7
IsXdzN1sHLSw2ZV92K2zicYDcwmdOkT0jmWyf6iCYKu0ybHO8uA+nspb8pz6LZzFnAVItg7h1xo5
MA934tMZGXnE88usph5wIiIKIijHVEspvbTOSEFhFRCTejKHpDvRI85rBArZOWJKA3vcNcc9NISK
UHGj3EMnUk8hRXHm0zHy1hyOorKfk867U0lq5FydKtvAmW79ZNaPNY0bdhvd20etZ99a9sAoU+cT
ylDo3Z2dP1vK8IqOX72paZIp0VM3UvunynH2MaHqIxPGTLUeSMxrmFWlJmpBjXr+CMST2TnajJpJ
9oAl22j07Wj5MLdH9wciyGk/D111GlPgz9a800EwENLb78rApbRmm8+07zArWcC/sJQQOUCgT6l2
PcAltGbJMzzfG6f3AwIQBh+70dpty1NWlBU43eakF416T82SADh2TsK5BrzUXuV5R0f+LFsRONyK
U7JSKajJatkcEVdRUTvmIarCoI+vhqnPrmKvhNGpUktSUAvTEFRy0EkGRstMKZVjGla/ckWDtCdU
3ph68UpTISNg+fAzwA1Ae782o3I0qChU6TGrDm4+qP6dnqbGhjBsaOHMS6gvxjtg64RzeizgW/ov
25RG1zFspB3VkQTtDzAz5arlz9R4LyNujV3SFkOGHlWfj72j9/9sJkUVHdQecH5mqUfUgupx2dIt
GpKrvh3+uYx+L9qocYrGRtwgZo12fNnKWYczwzeRkdtjYLDeIeVe7tJFgQtaKUbWJROXygYGp8e2
t1ELXN3Ldf4ydbncbHPu3wZN8s4wb5ON50Fv/fdjlydY/vxx3eWiSog6mvUaHU8dsAa9PIQMBaRh
uTr/+YQ0tXnIcsevTdQL9J5CNGqXR/92p+VKV7GxlzbQmP/8BMvNlze0XPRc1HVjEBKYIB8mrHxI
nfrorC8v8Mcj/vYsl7toI0du1Kq7UmaLDITByiSlZOsXkTGvaQ2Hq6YAkLDcXJn4rPRhQQnXD1Hg
qAf73xkyjh91R4qneBuXK125ZURcDxssxUxFTma6srOs39g94oFqUh7T3H1Cj1WsddkDOK4+PUo+
W6uYCnXLLo7rRXaFNqhZ4Ps16CtXTx8JaDhmPs41Bf7CdEobWGEjjQVKABgZY1N9H/P5UPfDjzAr
hh1pqXbg33R6eaRhj0C39zlBThb4TMcAicU+BS19U1v9s5kgGauT8jGKnF9hUd6R/7kJDO9caMF3
ANMFuvvklkrsr7rbNH10rsZOBb8AbLa0owPL7lcYTUTbQ0PRMuPDbhTs7Qrtd7Um/oMcCXt2EI7P
QnUYP5MsM6h9jBCplM5cO4HLq7fTjVEovxB5obDUHvPBfI6T4SmsgMV3unteOgi5j2YEDcunQcM/
gM64Rlv2rTZ/uiOVXMvt7zIVWDCGRFUgzPVA/kzY/jSFHWWMJydMTpkS7HUteNflMyu0K2Da65pL
dlDsM0EMeTWgqsz/4m7cjR28/iDIH5UkR/forVtU5Qlg5dwy73Sre4kohoUU09PqpZ+sB6toMDWa
5h6i9o8GwuPGa6I7vRof4bDjoID1pplg8mqvuEaid0XiCswEb5MkfnIsWz+4yrzpoQzs/rb3fzkI
r+n/JtE6HFgg+02zamzjpgoMwnLtlnlnahCs7der2qQPPWisBrz0eTRcglCGeeeeaiZbKLpcb+NR
h/AqNOL44OGsx0z/A6V6aKvnKZmGXzpLUxpp2BrfJ2XYVaN/0Dr/trKGK6/3btocmmSLkCjSb1U3
fjI1D9994T064yaebirLXOdtf1O51pUdTRuvfe+HhgSDgWwMr7omhQWUdmC+lAg29PgbxjtEVn5n
EBgcn8hUy7beMJBdH0YPrq6DQbPLj8KAbeg1ICIZSPbEOzjrqTOi3VDZ1o69h8R0HQB64Hsk29BM
kpbXuitpQmRGgWeg/J/sncly28iWhp8IN4AEkAC2nElRlERJtKwNgpYtzPOMp+8vWbf7uuzqquh9
L8yQZUsAEjmc4R9sNF8MVqHrYgBVEMgHKpGRRYHzZPa9RmUPHDsYjmZnppZHEA3fE/tyfzHHDGA5
5NSfoGouydQPLtTX6expKMSVs/vd6dIHC9jCUox+AhYlYzKCZa39cpHloPspKb6gJjqtHdt/hUmA
92RzISnbk0tInLV4d5bugQ+17MfI5IHL0Y5Z6TPmOumPAg+iMHkuUu/THXTsUhHH9BJAkeaMwr3v
ifdGNyWkgXE1J/hkWlRUgZ/ny9mR6NHp1rhyqN+LL0WKYmCRORSC0oiOBJbm2NBWJXLeRbJLyhTY
AV4EFkJJ5VzdDQ7j5gXJ2+Tpe6yDlhSKMO9jCMpcswGhv+NHlMAiYa2VMiNpOZS2gYO2cfLB2+Dr
wWqZSnOdtJyvml2/MOHZaWTI1KohSSQdAvIFJbsKWCcAFA7HAoykVY/hEnkytGxiibLOrLSBilU0
lEDeZwkmWQSnjFYBp5lzc+o4os83SQ8ZnwlxzDTg5E6HnELx14Zyz12DAtVmdk2ooGM9roqkQY+z
Gda1m7zVlEcAJIM3Muvq2U+dfFlb6UPSzJSbtLdshGI+D6wr6VCwk++i8Hzul4E04p7+l52dyFbo
avnPvTW9N7b3AWKZIl9jvLvboMYhBawLKgzjj5Y+ZJ0k5whOrTNAHfVl8Koa0nS7qgXige3WRcet
HqpoLTNslHC96pdD5Y645RDSGzhmLBwbGeppAJHmhtEqzzJIuK16fBxgVm5FpF6bNpU8Z5vin7QJ
LfLB0ZRc0Masw0bLSUPhv5fVh6jCZosAVIC6w76hkVanQHACYdHzsz57l2wYERG71x5GVbBv1YrM
u32eFsFKdJCjcx85PU/7EGF8TCAI1aqeLvo4pvtRF3f3rgevpfd8qBQIazlyh+d4uffF9IEZgltT
dgZvfekjSjftFH31x89Rm5SHJKaWRX0aDNq7GqXvhEmnUzrV5WdCyWBTlrQOqMgs2zSHjT7noJ/0
epmRzMD8dotpOQOuhOhPNw0via+RQdc4Tj7MVKRrO52pCMalg8bN8DTX7geY+vtSs1+dxLjLZlaD
MMSDlvXjujOsa9sguMj6rpdtwz0BDFzlmglbN5cPcZJhopw3CMeOKA/5Kk+SbrQkgoir26uwXmis
lUvfq1FirCYmhA/JBXu8s8uyXGQlwkot+LEi973taHrJqsWlQftRpxVqJgGdnc7WRg5RvKyysbok
6UNaYEAyzYMAwbQ0zVLcdx0qThDxgOqcdD2v1mU3rXOzu/d0FMxQaqiX1UxwgPPX7tbw/3/J6X9S
/NNtBWX531E599emuX6EXfOjbZs/wXP++Ml/w3Ok9y+AsS4oGssBMqHkpf9beNr8l61LaTo2En4W
AQdAiv9G54h/ua7rAK9wJRCRG8bi3+gcy/iXMF0PLXJOk5ti9f8FnfOL5p/FQejoSAjaho05jO79
ikQxJwnlUkOXvx5OFJtWPlB2JyzNjeYWtD9d9Pp/GqS/AL/81RWFjiqC7khTwGb9M3okhTFqzaNR
7gbcis1eGcW+CnkEocHp7pPw//3llEvCT2LytwfkQp4SXBSW5TL8P4NVglbz57pMSiQB0TYBI6g5
0wVe11VW8+X/fCmwB8LSbS6oc7U/X6p3UsPDVrIEFJl8Jmny6WvRZ4RURxJ8+/srqZv+5aG4EoIf
hsMc+O2ttTKcqUaO5c7XBm+NFR5HSwhmIhmjfxo/41esEjOESr9nuY4HwwSpyj8/VVDqGe6MPJWZ
YG3Wm/rFrSgBu/Ju1Dt6lpXO1gaKu24Jg6eKirtzMoNqjZLt/d8/9W+4I3UnQniCt2nI34BkTp9h
W+oN5c5TvheJf0859TwF4wUlhMtYjufGcn74UfAPM+j2hL+OtgSmRd0ToJxn/zICoCsK0zEKppCG
8bbeAn1HcqkYzlU7nutOi2iFHON8vsRu5S8gm11rukXURVg/FkXb0ZUvsUxe/n40/vq20PwDq+dY
Uv66dGVddALuWLlrrYZOQEoc7nA1AoVkobvt906/72qEttvYT1H+a5dtkT5NiXK07/pnl+7LNHcb
CpmImv7PLvgXC/wvX5PtoIovHV1ne/nzhJk79OaiIiPv66p6V/YCekPXo+kOmnqwWBHAwhzRfi0h
i//D3mIAdfxtYeB9+D/XVv/+k2eK63pWr3Up6HLbfBh0whQgwSYMBZg+9XiBWcBQxONukPJbFL3m
td/+w2z5i/2GLfs/d/DL9oYmWYiOBncwh+g2Cme8AGq7zgWqSgjvfP79UOOJ8ftoey6bHPPS8SxK
w79MzgLxe5fSXLYrdFq+lXNH7v456IRUk96TBFXZtsoh60SvXYvB0BTSMUjd4WzX5q6F9gBbbLpz
+Zkpxe/DZ+6YtB3GwduUjX4pg2jpJf0p0LszHtbnIkZbq/gyssF5UXyVRgMYux8vM6LieXEscWen
7IHiOr9H/f9OTihOk20PyJpOJlrigC0KMS8b9xjk8x3tCXORIMy+sFvKC2Z3gpxbEQAbzBXA+H6P
FiILauyHs2XJfS8kVFuQGgZgi9DsSSG8/N4JI8QTLaNYVdN1aGgPVdZSCzAXwgW08LjHHNPWGW4z
FV/EykNqA1kGG5sshQA42KEJtGni+QLpeGc135MOTA3ewokZ0Eb2NpGVtCSHGLF4McLM6Wch4k81
nxA4RZ8g5xmi/Mm0mw9XbcVqZPRkEMtQUMOm6uuM4kOjoLrQ+/BThtFWOM5905B2DjyXMcrdMPYv
adutbbtZ1YznbfNo5XgX1rAStRoV+3HKrgbXtGoGCEfPy+Bh6zNM09mIIIjq3XXA/RBcTLcSOOx0
fQuMz2EeDHSWloUxojTg8FqKEfcSBPHQmjzfhp/mMkY6iMUW2gvQdEayyD7rrAEQHn62DmQ+U/Hx
pwxjx5A2Yl9+eNSnrZFHRXYd1OGsE+H3tBV/jEA0qMkMl3DgnMC/fNF67Iuld6hC46EsOqigFneC
yDxa2HgDcwh7bn/2vHmXZfZdmPT8vKoAPCVkdKjQBlcPdXEcC6pVjmZuP4JJxJuIS+TzcA4HNdHw
QVXXi6bqvQEwAf/8as76HSyIakHwcxrxAXAS/BwHAHCW9pkUydWIs2vv0J8xxwtxvJLkxhYrADGA
B9RUG+fYxSVKb5lTAYYSPtyABPl42MdQCyf68IrATwm5OPaog0KUCe8smVYrn/Bi5o6WCKxuqjKi
RlHFV1r70N3ANcig/+FGXE6YvKxaetO2Sk7Fj8xYG4+2g19cm8sD6+p4u3sHPjX27v1Znbtx1SB4
cxWQtOaqug4Za2Syjl7rpJhvUgsANk6DV7+oqTyow9nU5UnrsJabfUrtBu8m4ozdIhS4RKXjYtbQ
CZq6aPZJPL0a9D6O1si9dWnY8QFjLPmUfg3JX/dH5ocJs8qMH27TsbIDxHhZuHPGPKi19M0UwZPT
YlPsO1z6tpW4UfqJFOHFS1krxY7tFm7LcDFDzilDYy8mfQVyMOP+VPigXr3w2qKhtqASyuL0ku00
PTczMeFt2+rVUR92YjmgkrcoA2s5jpCf43a6GOpFgQ/WP/x50UfOE2pmmEA53Rndk5CqGhzbVGfr
a2uQeGXyikDqVauQHozadztCjos10DNdjCC5uho8G12n89NxZHkDIfCImNFiqPDHuv0HD/3iamCR
Of3FVXtmq3Fbo+TWydb4LVzF5xxaUYw7NS5UR3e6G/HBLqEhQtGoHbSO5xq2a42jM2jJe71jbLxZ
67aDvrPhqo+1I1a5CWsMvraNRW4Qbex6vEf7CI3cUVwkAqvKCrDkF2FF0dJatktW+liH2bI24BKR
eHrrqPVXReWnK/9+tgP7mGgMTOm6/ZriDPS84VCKJsd0eDiYJrS5ll2UFi/HZAH8UdO5rNS1F9YW
PuRS20ya5oLYBO07wfJ0QyX6UFrPYU9LShtLD8BA/DoGtEns3KLGlzJwqaGvYxBETE7GCrD3RU8H
SFtqQt6CF9nFn+o4oKXwaQdyR5IPEXi6tBQhqXro3ytff45xZe1142nwkfPv4g20Rii2MBXRrFGv
aGq/gIrdjlmAEgkzsMuGYuUezE45nkZMKFzlr4aRTGsjRWO4mZINxG88wpjW4UjPtpi6H52PQY1d
yOcKpi2Ewhhck5lv4PZCjcJPhAo4ZB0zqF+rjhEJmmjjVtmxhZ2DOIXxTXYNEnUz/hcGwnGrpgUe
JuNKrHQFpMQQZFtJygsTnMKlLbBXdqiLR+UsluUIgKs2AxoT3LytsQ4tHzhNAI+tQ+BzVQKkENO8
i2cD80G9mVaVAbAQkaB9lOfmImwrjICUE3zEIqxlcZ+Xir3XE7a70w8kS06iY9+aODMXfv9D6qAl
sopB6hMsTFJqcZ07lhvT5mI9m3mFyuvCjfq1DSHpj3dXpKyhfm4/cwRe6u5hHJkubYZ7sumJaxJO
7irRMeDrgXuL2k2xb+C1O45x5QdPwmqiLe43O8sKgMyqmMgS44cXo3/tejH4HAiaXmJCiUyh1hUU
gekokV+Eg7lC8R0Aoopl/Q7d0O4HGsbjkpZdkfNQsVWcUZq45CNLIPS75zkfniBwg5KTp1m3I8Bh
LNFgMN8cLFQWty3I7ugHxEa2DpFX71AAjjjbysa+jI77Ix1Ztqarv4KT0FdzHtvUYhEnKiKvh+XK
V7yVdNW6IwoeDpFWmR1INLHTswKxTIIByEcHXFbQEw/yF5QrorXjI7otUXJdW5yLq3mSxW4Ojg0U
HlY4gUHHWl7l1WgfuzzCp+dZgCB7Ro2MgSqaezG7H1M2PBmOO3yLaROGSMIHwSTfcXjGab1pteEl
Lqxj35vljuQ7WsVD9OY2vQ68Ph6OmmsDoU39rVnEd6Lqt5VfRvcBRhErD23MZSsAdVlpONHiKD4i
D/L5XMXJNtfWemRcPAjGcgKYKsb0NeIoXenRxhnnaj9VAAc9CLR6NVdrJjQN6jHHJiNzARTWmr6S
UTWtJjFhES73dWje642g5QNpxHm/5eQW037A4KntHFx2fWMTZCOGVOYxjzDerm3xaCM8sjKK4iGR
qODbmrtT2jHeBBgIldoM3rN7MTCd2rdJuapASS+DrHvUjZ7/DGQ3E01wZ2XVXWV1CoSselTt1APj
oPYfV+13bZAnnDy75SjaTWRGlOvK7M72rIpFkZw9BHXs7IKMNNhvFTLUIxsY2jMaIj80/MJCrlFz
dpE3Dz9t56MdOT50kIabFnDBMi0eatM4+o6F8yfOJUsjXuloeiz70XqzNBB1U8BOrgUJgVZAYlKZ
LUtfsv4ndO57jK8XYxFuHZMLepXt0U+z8SVIOAJ60dF9i9wcCxfm5bSm5NwwvzxlPApXU6cVENSJ
vupoZpPzYVmCLIm9CwESI5dSHUOjORQQIDmRxk03NT0iOPUDogI4LBbYlOetBSUQb58GbihxbP+1
iVhp80yXKu1rwig3XeVulGwRpds5LmrnDgJ+O1QJ6N2j9dKg8OHR3NwOnb0rNB8ReU6YVYvy6UqW
urXQqLBHAZGfofnfevyCCCHUBqGuLtt229qUzG0Zfpq1c2ANptvbSQdkmSTTUgp1qN/7I2AbhfJS
Dg47tjNv6+f5WVSW2M5ZeMDDzNx1nrkKORW2oxasglGE955yNPCD15S2zmbqm2/Ia/ibKYDumYnk
vUhbb41AZiVzbaHTN0uMhqCojQKFAcaYVL64ThJtyN7kxo/6eyAjr54bF8spg5UTRiHIa39c6YLY
YO5wnxwxiMpzwnQDC/XcYBIANyF4N0QP+9S7s0kfFq5nXBD/92FvkGFohMl2pLoAZXpVB+Yf1aUW
81o4rxHxT1wwfVjrkHqtL72NqbHCUUkVFCQOCCoDg5tCSew3gjhLAoVU/Dh9wAU1hha3vYWtSWji
HwFowmi+YCvDCUs2E/cYj9XZ8Dh6kMh1x9tqxsidmrygAVNZYrzlbUxm030p8uKRPekLjK3TLdRt
Y9JMMGZwt6L4IlyCtyRoz8aiLsSPduK5a726eiWCIvG18MUlxyvWEqCGZK7320inERNpX232DjZB
ONJ+kK9n096pP57goZM6/ryxlJDGytdB6j9oAB3x5gW+Ww6Fiz9ehzxYcq1zAg14YiujcqOdtjJp
URxDF+Xnyd8gQLSMLfpSPTIxs0l04Xbkd5mvraFasXBB+WtGtU41XmOskq1O1Vo6NQqhC2yK5vgr
JP1vc6FfYOMjH2YmV2Ex/gNAqSwjT9OkFx8q3lgbg0JJyUi2Imdwi/TR6cfT7NjPmStPdB0/S0U0
i1scn6pTgYgYrfb5YnNOg6GvVkVc4qTSVc+2SkMAtryUtAXotafwVNwGf/emAAaWHzXHyjYBDSZE
RfKvk3WyBfklMjFG4pPrka4EqMBChWZkNdUK/SOkahElgqJc5iRfwGahXTb+0ps5UFVaih3Au2h3
GhBzQEDGHzM06OiE1958B5hk5ZbY5tUZ71rddkd3dwGyYNkbZAu9nu6gxD7IwUS+AZ/oJR1knaah
8xylHk1KTmoj68+mUjDPQmOHKsnZHKa7qCY47oC+q8ieBG2TRdEnQMhxHXf9Get2lNvT4BBkBVA6
qAV209/NQlxu7wCPBhgxOeL6nboHta/mhcotVH6sh9MXS05XJMThjdbRtHZ9vCUcEzLBLUs203k3
4g+g24RaUqdYDZPjavQpk0vdhGiKladS21xm9yqYYpwIxFWyiirzXWe/OrEHMaGA+CTQpqpYEyCg
n1B1OToO0I6khe1mgmidD9rET4KNJGPnV6v6hx3034bi1ZI1LrlTuoqZI7kZPqKD9QSJd1d07nvZ
25jAGOPRmAl2Jye6mipFHwJCMv/Lrfx2u3lDnTmlxXwVGYWKmEPKiMRnK/MVdoJsNAmE2d7r9lSe
Vb5boBvGhE8ieUINhcRtvHMz42k0FDfDxOAj5sTUMJ1ADYiRf1UbRpeXbymWXTq7jTMawE4QIbql
bVpFooNK3JFAgyCYXK/DecOsnm/V5Cpgp6ttZLskxTNBeplYEwoo8iSwkG7nHBtg1rRK6vuCkJ3u
HdFl4R0ty+YEwJS4Rf1hUQV4g4Smt27JhJnB/ERgIvsRbA19XN5W7ayqY5Wefi/b1qZLSxrhmhUG
YLeFhm7BIe+ad6QwKygcLEborP33usKNjq1EvdVw7nYwPK4jxhux8RHnyRK1AVxA0pxtRnuYTGTO
ADmuZjhhtO4knsKsnmAcz7bzgpoZHdINtiXYpkgBXQdNnI4tY1Zj0vtP4zy+qceUmqopsynCkjnZ
LsVMR+Pdq8Jl1wiySYTT8/hVsDoASbDTWHiCjRkn1603YLYgV/yW3rPvm9USsOil0prPsUzPlVds
ZrxDESxmTyVQXwRhvh+rQgOilXzGxhQsagjQsU7Rq8/fJom6uJWSd6iCjx2E+EJS1ZADdx022p5W
z9YgSHTU1L59RLUqTsENLTrApRFY2SncyVSeRohN1EVoMNGwgP07Pjoynda3wkL4ktpTufCFC7Z0
YOKh2KLKSBk8BSa4MW0KkH2E9eFn12G7aNrU2ROqHngL/VHxMD30Suru1AMQ76mdSFvl1sxKMWbb
RpPbCF+G5Xgrn8XbyEOtMXT9+6EteXB2dY/BoWe+Uo841sM3iofrqh7WaQfmsDMI/DIjU8DN+9t6
aH2LVwg1BgUoSmsaSjYZ/uZzSy5UwY0jD9wEIwJC7hdTip3bzkzx2/JrnBfTx331lmr7UUUTPz0Y
1Bj7gpxtgr25FExold5z3mN68ymVvhftbQBLpEWS/n09dOd0wPCkFCagWBUfGAh2hv24KFVEjZ7E
+ZZpBapUlqJTOeUluMMW1RRXnY80XBa3GikWX5TSKLrlKPloZKtxyG4gA6K33LOWfRlQnAp5ITao
g0U1CzZSKnfg0ohwyh3pqbaE1Y5E3BjiWYOLRu3hGlNN0TMOod4W1p0Z5ps6SbWVQYKMb85TKIkm
gRGhKt2cBLJfdsX22seveGUiEdCwxaR2+j2ve+N0yz1zqMdR7IYroHCMjZO9giI7DjFciMnvtGXa
ZgZ4J+fqGBkRwykwLWTkss9blUbTeOgaPGZVSmJ/3XW3NugeO+RoyylN3g47QsVkXWH9Htmkxp4t
PExFCU8n57sTuqhbqpJcprAaYez+cGE4r+pM46QMzeWtkl2WVKNRgiM18FLKTsTIEBMfizhzNmor
mVTeW3r0kEIj/2KN8rMbAXi4YIMKqgiRGX7G5WM2cYTEMxWluXhr5vah1Ei9fdThV1Nqs6EqDZNg
0pDTje5uOXNuMqtvZ1siCaNbR/6oGm1YqGL1rEpTwmZh5mbiEDE+UGVY0KzOFrLpVnUAZaIhIBF4
tS6tLrvWuJy40yZEP/H+tpYbTZCjljNiMfyW24MSek2r0rbYm0nyqMxmnnrpJnQ9aWnbHozwU2BU
Z6Qgv3k0GEGr3BuT/tW3CbcxrqSomr47UemuTBgzlBzQq1FjAxWsBEmxL/IgXapZPybnKkkIvtyU
VVnl2yafvmo+sQrssdPsPQ1OgOtJCPXfVAS2FrOaQwcFwKAY6NcCqVp8tHi0gzXudbckKain77Al
vmgWEqak51u4SmxucD+WlZe9wb0/BGW2QbioH12mlp2nG4xhoLV+lGh2ovD1AIF2r+kQwQMXlBo0
1K3fNsfGCsp9njgaWKW4X6FciSpSJO5Hve+eJz17hUaw0DJwaklKvU7zNrM9onsB1cWhfLeMdA3/
2KlEiLTQ6kszb+bRPhQ+zKxiNqujYabxA6r8oFiQhRpFt9H76tQneEpqKYTQRPTuRnZ40JdBZy8r
9N43yH8S2HbowEemfkQwdhH24bzRXTpzpe/3uyAeXurOlPsMbONAuE16dM0BRK1899W2ko2dQd9F
lvAdES9VIw3i3VyipVfqCcpDibUdOjs5Gv4gtpadP+LBERhL19bPsuraTQ6UHesbILKJ+kC2ptrH
2PAGYHkPtw/f4Kvua4E00oG5IP/9YRfOoY0nwn/d0yh05Kaz6afyCeCMPNw+ZNrJA36bRDlBsW+C
kl+f5g9pJNHm6bW18mzAbwlScx1SL5YhO42BTQ4VQnY7P/HEShZ6gypb+nGDmHeZ/jUvaSikMRqa
WQhwsxjwNbh9RIn/1asnby3Myj5AlPr54/a9GIj9OqySb1GBWF9aTHtG0zq02WAdbl/98lczBBAJ
BAgrrSq/s6xuXEsPgSctj/XDfz7KAai44ZXxuq98SjjVGDX7OK8JDMo1Er7dztSSgtVfDRVcWXYB
Mzomgfmcoea1GbwOO7oRJcAQgbkWw4/bR6c8SOtGrSsK/uv//EPsc6E0oaJhKPep2wflfqRQ1F+7
JEHhYVZfOoOqTerCYrVG1aOngZQsSv3cJIZ+Lqo42CQ5pcHQl/swz51jIqJXU9bVESG0msQxynYa
Ms0H3tK5QPIPdeDyWZf1kX8eT9LowqWZpPHew3+RQmQeLaXrQafNa/PJNjTxFIV6CdAL2qXnoRvR
GnazsYgI2HQmD43lzm2ZUOqvFNqrx4Fr3P42DraxpsKvrQYvd7ddx+0Ew1SeZzMrz5MFJ9ctqFPc
vueQhrVeJx8tUHKJXjzN1Ymi2LRxZgR49SJ9iFYjqaHEsybsqe7PVmJxEDHOTYcCxeL2pZ2H37HS
QevEaWAqUJv7yf/1p+/pEi2owHpzB3xx4BV2q0E4XzXdaWG/JtUdZsDBXabQf9F46NXH7auxD58p
nM3QszjBnUYfcaDFLpFG+zqhbXi4fev2oSfev/9a1i1m2Ckm0Gx66R4pboQPJhZU+M4NPiU9s1wU
CCTa6LRNT17r93Sb+HCn6YPjSAEmwUROYltAeLM1KN51MaEOi8i3WsWOWp0tyNJtZ8XHKmsCph80
a0wmN1Tcj/Zk8B0RCOJ/W1+348np6gTeEuVws/ZqhFwDiPKVik9rvPKM4FCrJd5EKHdKANvLIdKN
vRU9ZdgIHvpEuvoyU7tNqjaawi+2EeQc2OxVDIkx8UN4unBsdXLKbTqKU4iPKa1EsfNbVF8RDvPN
5o7/KwnoUGxJ1K+SuAVs4sx96CCy3yUpnNFoHguq4Br2cjL/qCquPW2tTucWLMy5CnUzgUiIMW5f
6i7qM3Cj4zWlCBiFfmQdnFm3Drevbh++hUL27avILgXgQZeTs9tPTjlt07yCuyUtLoLIyx9f3b5n
B68w8uY91WOELPyR8ngYzTlTIIK07ysddM2GsGc075PBsEYOR/TUP5Zh9AaxBhg7hLywrKedEbSv
AlbRASf5cJr0NXjJlMIDWs9+BKcd/cGlbP3yWHo2RToZ7C1SnjwFPx6V+jdoUvi/3TWxvguL8d2r
ystst1+SkYjRmMzdQFxK5iviwyQI4YPJfLXjgf5chFk7BmQPuI1la/T/qHtY77oA9Nj3zfeKoLyt
026LwUa5/jRLbREZaHYOg2vvw0mgmImO4ID+h4sIPpBfUPGe07zFdvatke43EhMUHyDTIb/xbaz8
62TVy9FpztiYKH0Um34I+s9auFcPoIthS1wGSZtkyITVRawXTwS3HYB1omTnpQ2HFUWWJQIFGxTz
qaAqf+3KWxqmc0rxQ01q+R6l5td65pegefvpIsW2GDrs7ENKjQb+s0GJ14Qdui/CC76ZTvvNzA3q
Xk9RgpxrGhDB4QGAXlVWv8F3Ps7mYcZzdakL+r0SBziQsCSzUyuOaPe+sQvdo11VQwKkPeVU5VZ0
3aOoygy9mG7awXtaQD221maPAMcQwaHCuHtJL65f1E8jHOU10Wx9nCUVcFpRn7FADvpW5bG0bpUX
+p16jFAlAmn80js17Cd6yrBmbv0632vFMi520MyfDL3fdw7p062iF3vBpyoF4S9OQqVTYYGbu2yF
f9B6FJpje7jUHkI5qB+jsEwZooV9YGI6RKIDK56yQFxRIHHqx6Qa1qZMrqiKPJsEi9QOyZndrMWR
N8fAiLqAfSshASXoKAuh/XQVlastdlblHf4eb2MpCN+foGDIrIHL1HX00oRpYLn8J3xRM8+B1TWU
r8zC3uUTuUppoB1mzGiI0yNxyuwbkR4iMhWGClgzdbdyl0dDrUPtwgtje90QdVOgiAy0i8gMbkOp
JHpQQUrNAe1u0llCHlUWbk6wwOgy2ySXnU++XdogRqZPaTIJupiYUHd2uGqW+EpG1yKWxqbBFcwV
V6gF2lIbVOkgBRWPQFNQxCsE6BFF7/9BzcxQgK7fBgUMqeFY8F/FbdB+Al05AcR5eC/4CWbGpQNO
VKMhe7ulaHTvDeduHnZot6xGZEFXf/9CxF9c29ABBVrQT1Aq03/RImus3s4o9ae7UnW8IQxQgcQW
LrzYlBk0YZ8KMZ0laJFpNC6uI+BADweVhdEWPfsecnK1pS+II2gpt/d16u1Hi5LP39+l/A0U5ul4
mdkedrOeadI0/PO0yWvoE5ZMmDYudxm2JIhu0wwLtmGSyUmV13IjQQgWDZbAA1cFZAzHtE8F5ogi
3mIGQwxEhguzGzJsJ644G1NTT0F/OkV+jevsmlIqZE5sLEFQFsThO/oBBLePNwhioKu8XZUD28o6
VW+xosXAY/43ToM04ZNGsIS3H4LuJ5EXCbKnMQcu1nt3ibpLZMHEsulpxY11eo8GOQROO11mdn+e
svAHdh0PXz2ZnlXCRp3nKuvhnNZIY1rjF6GKjBFUdDsnvg2vCGz029qcUDsJ/4Cr/0l+8GdtPcP8
DRzLYNuGMG3pOLr8DbBajlGhuZQ+0MtJ7KWn45pXKdkHhTep1U5mNQoVlWF+MSuCSj5lqxiVpZPR
WxupGNS+S0XZxc6AnKps7tB4HHZNr21TdXIjk91u5ix18JLCKJOCd3+2fBrA2FFhJutlm16fP7NZ
QwYZVMpGVtPmVmyGyEhYE4TLDF++RgMIZ1Cvjnh1qqGYRxTJYqVVWJOj6GBUFmZG1CUoiJqx2JX4
oC8pMxQ15TbJEbqO28chpDGVGAi6YoX25sxkxPS0r5lAriCaEduZ2Hlq33lPW4eoUP17mPJx67d2
2o80HsoNNQfNaHFryNsPCD6qXI82MZGCuU7R3gj1/NoJyo2ZqSOH3tLy0rN1HvT6En6Wao1EwWbI
9VcCPepVVHwsSnOJqI8aRS4wDDy17bXnW6291IqT5ST7sNR+FILpk+eBscIz5qvRE+75FpL5cUKC
pYMra4IGIAtmgDm2G1om5KKKq3JDuwRqSFzuy6sw4wnXHAClCS4pNv9Ih+AQFMM3a4BuhoODb3X3
ZunsSwUSkBGthtqTO7PW3oOMda5utdoHRfgDati5g633gMC1uzAwO4v6bryYvg1YA8JIMrTw9orm
9e+3BuMvThTDRmZThwlge7biAPyMWA06MCaW1iQ7Uz2yOg0cvkcM533X2rvcwdYhROcPRA6CTIVq
3qmGWaGQdJaCUVVt+g/43d8R357pcUjYrCPUKdHf+vMttZMcZIkAPV7pwdcyix8Jn/eq9J0OE1jE
ae8rxFkx9BcFvcpchPn16ovp2v8wNn+xuZseeGsBRcICEvkr9Bx9+t6XeRHt2hDp2bFjVUFmi5Gz
ANkCEc8THzWpWj/bH7Km/xIAOW9UfUMq/Bh4Ctxl53yFE+WL3kUvwgqnNZUwfwlb/B+QuN5vMHnP
0tlzQMh7hmFav+JwCbAt2uBDuBsTSKWQ2TcgK1Y69iVL1xeqmU1aP6fSWdu8tjslJCD84eDoqNQJ
fpAC9XFCsn7dRW6GoyVaREJVoyJY1q5pRSvqrCbC8wDzis67LBpakmt9yEgj80JD6tRr9kMyYkIT
o3g1g4oVWR1Q4rBWnmZ7F3Q5sVk6ixpea1qvbzXxQPmiTPW8E4mJjBdOKf1AYS39UtotEotV3kEz
isINywJmVBy8ykxsIAGeZDjN9x6CW9FE3wLCKZIupTzENcvGrMocdq2B05KnfanLBuIq8F1msP6G
YQXy9uZO1RxvUNGcmprraS8hDVydMyIU4U3jDrxN/uyFYKMC87/YO4/lxrE2277KjZ6jA+YcmEFP
6K0opVxmThBKI3gPHJin7wVmR1cVK0MZPb+Dnz/FUookzDHft/fa2QjhQNt7uryH7fZOzgjJQtbO
j1OiUBqXgjZm+U1lkzFjT9Wp8sryUzoDPGxY+NtsbIddHUU/2z4qfq0+/r816g/WKINQVXTt/2sK
WL21b//vF+r47i37+V//sUmLOvrBuPPrxf2P//qP//k3fzGLoRG7tk65Rf7dE+U6/4kriJHQM0zs
SHij/tcTZRn/qes4n/CA6Gy6hY0U/n88Uab4T8lQNa+v7F804/+LJ+pq1Pn7gtazLbxfwpB4K3Dy
GDca/qAfdFxJRbeTCUCrKqujixYjmGKddmkHZYC9CsNtRDrAKfJ1Y9mZVbEsqgQ4770gz/jILuwO
QAn6yLLuaUfU+UmyU2JTgNm2y4m5NNS5kZW7q2nab+nA/WlhfGMLkBTdXNOl5aa7Dgf4dgyvqmDi
/hzarc6pWuJv3CTMoOSWIOul/0x0fWUuOo+eBhX3PyzKbzcEv97co76ro2PllNxMILUVK8PIZLsl
SmLjqmJbpRYV2DFcpyaTV+cHl9JmN0/DfulbaKX/dq3d/zpR/1gC3mwKru/PafMwoHCNCevGE4E+
MoHoKrj53ebeguyyMnqjXzY5PmwnoOGa7KuoX+lAa2H+4Ub+w/vfzOm/3p9vL7i8mRNu5/RBgexN
JQdfSjrSca0+BTWFZGuUBtIchCmW1QagsKPvtUIjiYYfAzuxY4AgYLksrJIl3scf6fefaJ6WuLlg
hN8ckXYIaf/S6d5qJCbhah7CdW6I6vTxuxg3S2++uMSiYjp4HQlpd28nwSZwrYYKdbcdJnSho1sQ
0jXYAAD8noiuNjjoQe7fTU2xdE1l7Lpe6++dmlgYahdwnSwRUpaz7WMc0S36+LPN19zf7unrR8Nh
yRxtmFySt5tUWSnTCo22o9jyg3wPGpta+F1Y3gLlz1MkdH1p+3H5hyvh34ddmrNhbfZWCvapN/s+
P0zi3rWKbovWTlL4Y4FcoglYf/zVfnfU8Y+CyMLKyRZ8/u9/23/rbmPGoGn5asHgQrzha9SFDU7W
Mqo/XEe/O4p/f6ub68gWeoAdgpKciwqUDalaBV38o4yxb7OGa+BqhquIIJmPv6B14xm9njwXMyzl
BXxu9u2APCJzdfueG9p09A5qQ5vvvAz2Z+RkYCFMsVDeJYzH7lyW/VPriJj0M7VjaPAWpQaYUKUo
jPtY26IkMem8OeT5dIgDbMZdt2NxMg7JqZLwMhDfKaT70TuQ8mmr+ebZHwfITnXw3hj2tBuT+3p2
nwcJ8AaoktEJJEfQPhid9lVUMtr94ZvPB/TmsrVwruoGAH8HNNN8hf3t3LpNYFOB58ZNzTbZgI17
sNpZ6x3wrbRQPbQ6+qSeTpejvKcmFeBWxXjfgwij3CLV2s4f0wYJl66hZoIahPS/6FfWGDerIEIA
pbhYTKXIcKyBXqayuHNhy5fknlWVvjIm0zpJU5Al3XxH3YCiDTrFzkcLQnfFjLuTBtrj469s3Fra
5rNt6cxd82Al+d/Nd469FBCuTNttAX1o3XXTsa/inwOknEXTP08x8ZGIKLU573T4VYTT5Dv9nju9
jTblFGunoPiRJ/y/rn8xI5stcGl8CQGerSOL8qcnDVqkslharb0BrOI8eZ2/84hE1NzwORsoCvTQ
AGBXokODQL5tVTYuha/POU8ZXe6Gmtxs+BBx9jAo98Eryue2O8GRX4gcybRrOWezpTORS6ofx3gK
PPTUjrmI+uoAePUhKPtnVx0TNCjLIuuiVSEedV0+uzJ9rGOJqtHWStSPHSYN10fhfkiTPFzWQnM2
k1NaK4TtzKMieomWtQvk120HynzBsxVH952jLjVyuzSi+OyO/XekIaTrlTnGh6BCadpRKk4O8HWc
FbGW2k6V3ROmZrRDWnsJepjbDZLBoXyuIhpKo6CeVKj0IHRcAFdFwijrGbqufTIKZxaPfA9r+b2g
VivFkw3XcwFU4qs5h05OYNAzVPwa6TCZYc9RJlBMWpfCE0KuZxvp4SqWqILxi1LnMJBd5HV7QYD+
h6vq3wOXKyWrVoZiwjAc52ZJNzSB7GTPfdQRPFNCP3QVMmsjgmI7oIQLQn3pp+wcP76Wf/uukllX
6hIerHfzrl7N1UEgG9Mupiyrf+iK9L2r0T9N2jO4p9fEsz9//I6/WXu50mEmYBvqeeTx3Ew5TeCp
XEs71l5CtYs8yRjb4seaFKV1/SYdNa09/ai3NHdLOd1//Ob/XnTiSTfn5TmVWAuc7z8HKwQHKsaU
w9d1is8laYfxCP9UALLclK150NudoyGyd7I/HObbigUjBm8sqFmYZFOwCb85zpnua1D+Oc6ic+48
7rC1BXxrCSRm2Cd59JaRgLKUCt9HGk538FEpruWoqKlgyM7406f596zPp8EpTwnFIX1F3nyaJNIm
A9V1s726Y/R52AjKZE3GHXU6F21b2jfGXeOg4AoEZgbfX6Upncgs7J8KpCtbmeqrj8+M+btTw3rY
ILhDWoYhbi4LkM5iipTTbE3LhHIHpxCksbHBtonHd3xXTW8vroI8YxYjan76ClHp0+j4+qlJDXDh
UJV2jWgPoauNQH1m3aVNHY7zumr14MmIzXNLXj0iLkNt6fn4LWTgam4eCbyDMkHr9/FXuq3zXk86
1vd5R2h57NVu1iIBlgnND61m64jJ29L9D7o7w6GRmCvgRqlBFJSaw5CVJbJFnELInBqBHkvONz6q
lVWj22/kqpQLW+VEyBJFWpYE4c7u0ykjYrhHSo1iVl8lgW/tO0EVySycNcHB02oQc6fBO3mDQ6BT
wRfGeIA5slmh2tsFHKMiQsT78Ve+tpf+uRpw550xjTDHEgxnN+0n36i9bHT7ZquSBi1euAuBvDkQ
KXdTZZxUWxE9Fop9SAzjsgP5TLLzO9FopD+y4Fed0Chjw6whQNFesQHE9GoJ9AqKuNo+LgAhVdSg
581sSypqm37T3P65DlP3kNKMQnM4r39sa5WVFB6vajJpltbSVsnBDUjDKv2GcMdofJsaFAppQrs1
9eHMU80lx9n+8fHRuK76PjoaN/dZ36a9gN3ZbAMy5QjzGeulORmIYpyMRm1CGY1xoVzOycW2QTqm
Zzbm0nHks4rby8efRf5upGcBziTNKESi0s3QR3ScoB0CkNzLCP/qBX5PdISvne/RfTDGUyQJEUBX
RL8gIFxQT41LBpDr4njl3hPpbuKDn/yCPsXVxInA7eh4lL9qokUW2dxojHNInSL5Jk3+SFQVb63R
EUdJ4Y20FpvmYS+e+LNPtdsRkAgzHQ0oIiTDTXD5udF7mhOU7TvmpU2lj6LL/pyVssZk0o4Y2/xh
m4QkVVj6PjQZosCPZCti7DxUJx3ZdvqrJfw3wyme7S5mbsfo6bTVa9eiIqiQFUWVtRR18MM1oKv+
4dj+awlMnUg36PCBz9EpafxzVpEm3ho/Zjh1RfKGL6rAMKxf+/fWHzZSvxkkbRafwmOjzF/9VzMx
Tey8LoxmWwY5GsxqmaEvYOi8J08F3ABpQXkmiE3JxdPHX/E3S16+o+l6pgfFgNyJm7Gswl5eOr5k
eM7lulMxDHh3EPukbb6bljMAyfFXjtmBMs0TeyGDOcOSoB8iGjSP3gc6Psf9IWQXbaHk2dil63gN
Us63jfAPw+5vLnRbF1gxLIvFBRvbf54N8hEq04/1ZpuHgYcl+lg08RuGjvtBk8vZrkBYyp+KWbeN
gHmop+JnAvykFyDt2xnVU1ozRBF3l6HAX5FFx9iPvyxaTbaDxZLmlGmjGdU8Sstt8AntC4GkuULd
hXvKKsT9YNXtjIVUGwhegCij8Sky+mOr/WkJ9O/92vxJmTodzgsdgZt5lixG0IWKMal3CVXXSwcB
cwI+AbcV5sEwfv/4wvntFcsWCSsY5TYqff88G5iJUEN0Q7O1cvTr5lkI3tXMcQoonAIp1y9qjgHq
wZ8u2H/vyIECUSXlcuWE/IvFEzeAmg1RkgQ5ta9QCLCksjv0Q2dOt64vbFeWRsD+Mxlmi8CcbBmD
tkB+yT7cR/zvogclOV2hQk0O5EmVf5gqf1OK4gPOXC2dm9lFrfHPI9OPnZzCJuGO0sQbowowTQGh
MCmbM/vGn2HE6lgJtLIm+zVnfCxFsKL9CLO/JnqbUezdGjmEH58u8bvzxQqZM8Xu1hW3F3IbKN+0
cr3ejl0QbwDDh3sNCnzaTPGKnAbnrmlB68dRoG9osAYrFo770qSI2MVudj9mJC7L6BEt588uDvvH
zggeiIVt7oL86GkWPBU3vJsYaeiCVDiNCUrC7ODodznzghcb59Y18NJ5oXeeSqaJXLGEi/TRXoe2
p16bCss4O4RooMKzb1oA1IP8TN42Smcrdl7MiqwVXJiwPcMtgfLDOTWY1oj3Lk+Y05uKNcDHB+w3
x8v1IC8xGNP/+1cHEPl5hPbarhCTA2+conjdiUmt+xxpKALNpygkKEer31GTrT5+51uU0Dzm0AAV
DqA1A83PbRE7ivF4VjWJDUSjOsR4d2IXYVvdYtJKlgB/jX1f1weS1/tD6lPfhJ4gD/To/u97KvZS
ElXV3I3418xQ5uXUlq6otkk0XmpBmkaV6PqakIRi6YTG2+Dmxt1Y5KdYmM0fLtffbSZ5c6q5bGIc
avk3qxpzIlG66Hjzdnb9dkG4Nd3iGyJnZJtBZa4jDTluME3IuYNNGRIc/fFJ+M0og6TH9oRt2IaQ
3s3wxkopbz0So7ZpN+FZ8/YEa8QoZ0iEzmBZ6n/8xmyFLAaGm1UlK2x95ilB2GMc/+fA4SZwY4PJ
4D1V5n0rTDrwfdkSRUDRZhO1NSRnQguMofKeNInetOj8HwBywqMz+NU2GHzvPtbe0G+H6y7DQtVH
5AQmvRXcd2Z7aoxKoMXCqdJCLVqljqU9u6Bcy7FGfKs3yUlLSMVpKDE1ul8+mmH62oxqXDpNHb+1
g7exxiZ9aMjHpotQSGZAnW1vPgCzasse530GUNgcrNdEiG/KDuW6B97Knd6558CY/5Aw/DcMCtuY
VHBAfZ+o5mhPAoytDz/0hehDjDpO55/9KA0QGgjtXuqqfphMH8Vmj/J6aKvn9t0qXDKLB2W/utZL
NxnxT0Vdv8a3XNNrd9hBPBS91M59DYO6zHL23ETiep9ikpPJuRiPYRfdT9NovDS5AetgtLzPfhPn
W8spZs63EJfcS19YyXT7GeB6N5ggfcrOOLSYT9kEJefSGOKTO+EWZobMX4YxftLroFtl/eRtPKMd
v8zSibkD/CYKmTJ2kALaTgDbEgAky3Hsisc4coCbltN3PTEecjf90maRhmVBROfR6aJzN7Q/yrHp
0dT36bSAtdWtsxl1HohUIdvP2YG16VSvoqQeZ5jEgEEJEaWTWg1iy5JVfZe+kuDXbUHIIbWcH5xw
cskkFdnK0nGwMLNHd21RtAeEnYfrS4ZbykPrmqh/ox64HA+FLtSvZ9fX/IQMGFX7JMq4gJwteaL0
aJ+uz/566LNArcuempwrMbSMwNcWENmis9+PgB/EQK2TYMU5T7w4kv+soVTQ2uJYOfXXwS7YvUx+
e4iCvjtcn01ZlpIob+qLRAXTRYN3eEGtaRZ+dbm+QudvvEQp8jB3SnZFbZ8IjpD3fz2gKlhGrFXu
nKwJ4RMnw5bkqWTXjDkMY7MUz0NihTusXdu+7chy7H2BwY8tFSnt1cvIGdiExJ2sU0P6j8ItNsaY
G69aWBTHBrmupbFM1stS+9SWhvZpKKoHlTrtuYhz7d6oqR17JGWglrYw+En/KQgTAoCaBo7t/GPG
Ev88zuaaZgCsrmXaYoDChKh2UfdjqoHTi7r7hogbHYJGE/oPVYooGvp5uldlheAZwMsm1u34QRQq
fqDABMxnjK60D8rvtgqPlh6poz+BcW4tx3tJxzjdYpxw1tCT/BeyubVlLtqMtZW7bexhehkFFJ04
UNM5B2f5Asf8AO7Me8j0un7Jvqbzi6IJidnqcm6G0tlWbF+eZ072o90SwOAY1XM1whZpkiCnRk5Q
JAZpWnRsiS+kB1mX6zOWrviaSYgj2mFj9C1rpHi0uF6ryYHVlXy1UlceHIAHhyzEgzMVYiFw3N4p
qDuA2dp6KwlPh0fnwD+g22AmLsEeuJc3McnRjxBnkoWm7ruibNbexNf2lO89Ew9sr/TBdbZWwhur
CHLSYPTlWSPO6jiU+HPMo1H3CXbkzn8Aptt9DQbxWXX90UApgpHctO6KhuukAC+A+iZrz83sRLTL
8EdoZ+PCFIGkBqFXmyKQ2Vo1DQc0b7PHKeseRnewv2Sxm68bVQ57bdCaz3J4kdLJyAVEPV1qFI7z
WG39rHK/dOGhMmGu0P8FF4/Ye9cA7fgscVk18+u2xSo3LcGPqIFh1XJRjWGIG0H/m+MOjT4G8yl+
ycfoKwNJ+jUnei4tk8fYLOp710jslzAGMRRlL0PXdw+WG51DmKWiMp5cKPIXNxueA3hRzzKakru4
1b5ff0pFFJ3zJs2RwRakkxOJu5XUXh+YZBZOYPuP3vwwtgIIXDiJY0oLdFXGZk2CZ9euwAdnu9I0
xmcPIv8qikqLflsxPhP5lazh4X0b+iFbVkXcPHZDaJw9EX1C4Nk8tvODgYUYPokLZCdIAM4pSdk5
9/pDn5v0qOYfYzI4HqO8XNm9/tXLavAz7uDsetv7PFh5wn7N5l40E64R4WBKSKJvzU9OdL9TWo/w
qXfFvU8S5D0xJnXaSGzQs3JySNytiw6OHLu6wuSt7BNsGIxRbRSuhigYLwHQ7Mv1mSINgYRdvHeT
Fm/GwaKfB83wnqzc8GKnLx7ZMptMAVdRVmAedWUZx9KkYuNUDkwFzTYPtsHcS8rJtPPGzDlaM8Gr
DO+c0SmOgZGUR0hA+roBTb/tR0BFicw3tGibBzPSyVEahHOsTJdAFVtwlToTiezzZAd8NyF3tWej
7+vT3fVB0jcwEvwzelMHJ+FVa4x15l74/tsUtUc7bLN1XP0sNPXd9vG9ptTZ+AJHTzV7PF31hh21
tyocMjlFGxwNHTuNzOGw50V2mFlSNduIhRTRWlPYZKzyRwS7nGQCbF0pULYp+qmN9bYuB4BUPQE0
jeBTsO5TQ7MuHHc3mRPNVz8+NWHz2hIY4Jv1j1idBPP4rBAdWvFFRfYnXQNaQPmL3CC5ygckKU5C
6teoZLCqWENqmTi5Xftqju09SBm6s+UldYJ51qWz5AuUJM5COsmra/o7gd7PNMPtTJMazAPELoY1
7T1XEXJZ98fUDgM21wICJIamDlTSsk4NSJH4u2mFAqcPCrV2QC0tNUJl2QzFB6PAPDDa95WtppVB
JlhST3trTB9UDqCALVNa9ns0z/kiHrCc59O2ibT1qMxtEtgkWNFydMaf7DgfSov+6ujUxECX8M/Y
4lkcNpaskq9V5qyV9eSoWtWf7PI5SSoFHkx+ioU+4edHim4ocnwsSb3Wz/RVE7nfXQMXcRRlIfLB
9iH3/E82CVorbRhxjsSsTGY9LkVGZ9lTjasK95LGnbvGXNBi3M72bZMfMstW9Ca1SzQMb9Fkb2Qx
GSu9Js8ztoyveanfUSpBi+duc91c4U4KiLGYfoR4Rmj+mftWcX0xJ6llpU1YX+ra3YxadTYTPV6h
CCmWVWnd6/DuoFqk8VIZ8TI1P5udezc2CH+U5FJNsrRcE1DWrKuwuusdLd/og1FvaFUpKAsqIVLB
vJMa+4i8LqNNo0xQbzZDAmBfrVV4fFzrXcstHXMpCs9k8u4SNT3ojccOGZkt7BJ7LUxCgJO8DXYJ
2WNY3hN9GRAuBRdQ69ajQ9PCnmCGqu4whGhEJyvYIn4/mUb03E4TEdK5PFAJfJ/9lQFB402X/XTj
+N2aiZSkqlWLjpXFwlH1Jsk4x0I1L7ayvlZGicCgrhfyk7hEGs3owCMBpoexAHKtXkQmvhXISAgY
JMiouD16CPqTpgQO16VnApc2k2m/oeLAcFjJZFPbklQPgjotLLwrI+5d3PTtyYoFBBB9+IwHUts6
fX+pS2WtIjqfmFv7Y1cwL5XK2WdmVMM/ghwT6NO+qbrvORNgXI7RQzvWFxWj9kff6UAcK1H59+Nw
vD5rIn22hHd7DPhnyjn4e6egPJaDVRwjh20udUZplOUxdfF5u2N49HKiDCqdzFkvIqIBiSYxEzHc
WfLljm4XkKANfEstC0kJ/vpiB1zuWLbBCQ6mu6V3Ux0NraaiWOrVSp+djib7G7I1+tLcYq07O/Mb
kpJdHh3cXsfMGCR3qQvPtKYwXgh3ef3sYTbkG8uJv9MaiI5xMERHm707+no0p6pWJsNVoK9SPWmO
sooF8r5Z9lEP01pF7l2RJDszqDXY5Nk3FZT52gkSGECqK47dfBCSmOaClwuQjBAej6F0xl0xym1I
sz0bzH6fYfSjCTT/wmzidWs7X1ik46xcr9vh4MEQ1vvIZB2zOV4f6AtunMb0drUm10NDdHPdYrre
VxlITzBGRFHUbn6MJGpaze83zfzT9SW24KcIifh6qrPj1UEM4yo/usP01ZUslqwOYRmFqHLd2aSE
FGTQFoCLOMpVg1zaKKf8yMfL95PPPd9m1j52mfhDPT2SQ5Ti++CZ0YfbSYbtLsm7z5CCgIbI0D9c
H4oJW6rIDYhN5D7ptXQIy+A/xqnHUHl92st4TZnO2VX5GBxHErSP12deOO00AiYmvxebRhj9LioJ
pa8rAUqgrl7Dshk2v37UQi89ckl1S4E5ASUFuzxyslItio/Xh1GT0XEoXkmtyH697LbChcQT16se
TE++aYXVsNcgQCrrOu1Q49A22JiuaWbMhEhgYkmg7qzZGRs6zRmyIyZjlx6a3tPxZF7DRtit0pZU
b4MzviizKNkZ7ODWZi+c5QTSAlS+e06pWJ3TAfNG7MFjrrTS5CZHXV00Tr0Jwp+Ta/hHinw1Buu6
Xtb5PsadspG+ZHNtuYdR86Zln7gYJ+g9EJ/GAJbo3/uOnGiD5PHlqHs/RvB0uM+HNQHpXE2EN9ae
EQJVvoaDZlS92Y+QEzpFomiO3MT5wb6+6gWaC10GUfzh+mo3/5asjHht+ZQqtNFYT7oe7q6vA+sg
/PX6e/pMFEBwMv/69eH656/P9N4Sy5gUoV//9df7/Hq8/tNCM4ih7TTSzK8f4fqPyuvH/evPlbVj
r8yeaNi/Pttw/fDX3/n1SWApvEpzcn59pL9+MfRDez0M4rUwVcSae/66iSZ3JH8yTQf4ha8Aguuz
dHb0/vXj9dn1tZvfQ8qRbrouf76+fn3og5qI+L/+rRM0clMN4eX60hQBZamz4ltDOu/Bdn1yjz1H
AADlx78eppiNNO4nzvb1KWN6RyAdmc9uah0Kg7U4xlxcS1j3VnVREXOpiTMaSntVTpjbkzaeCafG
nB7kuLDo6AUO8YgRWrTvQ2yAfw0MuYwy+zsTUQkHfgy3SR3urSwnDDDorHvsmSAh/Hw42y478ZIm
d5ZRnKkbz9iKsiUHDoGVmfQ/U5LHt3PMysJ2J+r3K62j2xvp31y2LpeQUgf77MfM+cKKLVzVDOSL
KpucZZNZBHEJxh4sbz+bob2rpfmAYAXZ50DWsR/6rwUVe2BoEyD/yfnqOffS0DfFUH2D4JcefEIQ
19ia2f377XOKz1braiCfQGa3+F73YT3ZWzyaj3mLuCifqh1bq/tptPAcqBHjkA8Zm+KJZbSntE4x
n2JLXHqo/Szbx/JFLIvV0wSOCg/cdl4vlZMRLpNW36LHXuHGneMmS+youRfcW8Vwb8bFeyvkOiNK
bMH8+VMpw9+GLRsPokVXqhGHeCLWTsZ0EQYUFmzsKBZRY6EiVrNCatmUamqNm8k9ZVb5ZegunZ5/
8pOq39aB664oRnr3jiq+qTwO4VZUPwB4PGltNUL2hJ0Y5cMRV99bRsoSvFXO7CxL7MTKrMMajGu3
xQjoHYMabcIMuzXyXtt15k87941dqJ5D5FufAoPlTBn5Jw19ytEY96MqUCNBBfE8HGCJF2NV7uDT
6lWWg7OLDKbnu7j8UYhgWDdsgTeGJKYmkUW6nCK4XkonjBSuY7PIQPqkI2Q7Ax+T2dSEx+lGcqdp
dbBr/OknGsfkzhHE1mELOxK9Ey1GqfoHC+FZlJWvV6udAwGDXkfHakdUxTmFKySV0Pc4Y3aUnl7I
y46PktLHovRJNRc+WLtJpGJTOLG/a8zyjd2tWtHDKbYBYY0X7JJ6x5Ivh7++LTsAEPng1CtFexNB
ekVHMYOoVBTs3SmBZeua6gD/IXpiQzNuI9pEi5i+LNTzB3RMHisT1gYzKt+u7WcFo2qRkKOgpUhc
SGbtMm1/RdhcU54zOy+Bl2JZzrOSdTAZSBaAAQiQfYoqKvzixDYz/ASl1YrhELa2ASYAZZbIXDhv
MkCd3rufB6NMD+63pOjqS+VvY7+OlxNooy6gwtCQHr4DSnGnG6g/lDQY+sNwWMaEa25s2XhbtK/e
KkzE154kr2WD420ZYtoHdMqtE7H8NaJXa0BcGuUdEUoFGyfiAHV0Cnm6BLKy0YgEp/oRlSun6Hug
okSYFmV3L018RCF/xKPOte+IjxJ603PVpO56zIvZrmreEQQul4kuWNrjf4NfxMCc6m+zBqzUahYj
HB32dVT00+k9p5WsFdEXrSjfu34Qh84gjJKVvL3NbORa2VRuAull3Eb8e5KmSGA3wu9h5G/wslfg
r7D4hJHnnMM+DNE/g9SqoEstZE1PmrrfCZ2TuyoRbDN1Cn8j6mHc1UUxbeM2Sla+2f+IomJ8YARE
CKO6blETe0jEaFxtxpmFWk8ZweHs5gwU3zB4wktgV8UR82JGVc98EVrmbzJ8LfvC6CRLIM3bjco/
Vl2MR8qLgXQM1g9fnovyDlyCzr6byC7WEfH9VBjeGXvqMpska7M649ae76Leqvp9NRgXJ6jZxHkq
o0fpbG1rRJbJQvlczQ89bH5BaS5vQeaQFLGFs3dqvDI5/3owGRtby3v3q5AFFk2ItQ5bMWK/SS11
61ThCYzyeJJRvHRoBzq0ACkOVhj051zcBuH8kQ3lsDJd+hdZAOcDBR0ZDEBpOcZNY25lHZAzTmXF
hPe2KrXcXbRBv84dZ2ePubYBwLJvQdxhlH8TBjyO0ioj2uShuXppVG5vUkRYlLZ8KBZuCBC+DpC5
MlprY0xhyOt3goyDMZ/CveMr/hbwSt9r1swrJDFP4dotoxK/GplhbuMR0OW06TGy4MjmIQxz0LLf
+0x9NwEARgmLnVwnaBNjtsE6ccSMau1H29qOyWhTC4W0W2slCeDxVrGCvTcAqcZznHqHdHMBDwN1
TT19jsxAbOIofwX4cCYffTwGfRZv6eVoXG4YPaBJ7oI5eRblVT0+NT6jbBq2ck27+QvFRrlkcYt2
x8RqPEwm3RyvPuZAdGtzm7cmYxQBzBuPv2nhRL5UHL4xvLBM7TdlB50RN1RMgKEB+jl+puSN+cjb
dLl18SYCIGPppJTUo3TplP1dPyPVdEQW6z6b91jAtA5eqi0drRvuw+aIf5fg7da9QJTYBalWP9RW
+T1KPC46oZLzkDSfkyqOtiPFl03RqY2karZmnRysogJhXD2W7qZKjHMo2IUURIf05IAcHZrpRO0K
ct8DMW36Wh1USGTeSKV+KVE/Xxrs1o2lPhlTgH4urkKmWFYPChPqevyCpSP7pGggke+WEx2a5/my
oOS1AV6/UG67OQ1oxPcqSH70RlAu5+ygBfcEDZ7U+pamHlCqvmaMpda1M+rJX7dOH8DIqffUZca9
nJkzTe0sgdz6ew0qA6qo4RumSetYtbF3GjwvAKJFcaaeTJptxNET6eG0d5QCdFLxqiW5mfF9BVX6
6I/mhRSoAdJrV8T3D3o0THBkpLkLZKxCRluidKU9mDucW/W95X9StZU9lmmwSuPAvEejkD+ijU82
LpjyldF9qTu/fJIwNs9DGH3hdqueWrdjWS9DYpd9Yjzj7DNO2eqol8TI6fOPKOOyFRS05ADFdtjj
+YaH7WDTHnrjXYvSo1u269obVqqSzmfi6YNZBEiVBKKGhZ3y4pJThr0BtoZGKUn6cbwzzapfOaC0
LhaHeSFjke0JtYWfyh/akrkBTT/8Kge1T2NXPYCeD+7omd61MLSfohREla0M5GjpeytbtbS6OtiI
TH+HexpD0jhV/TcKEs05ibFptSnSyjD3iHzuBFAQy1zHEew2o+m4u3TsG1qnjjHNrB4FzDZD1ENv
i2UnqNqUMbKnScLmJQ/8aGeVNkM7yxTJhXvQze+R263lSNCIngbGWkQ+G1y//WpaxZ1tZsWdNCgX
+lk77GUz7fs43wwRZqVknDZaGdr3KpZbMYJLo2m7I+n5kxSyvRvjmvQ00yBmuxhhaWbMrr509mj3
wq2l694prVjD9vnn2gwHVkgRvT3D22Wl+c1pyY73Yus8WJQRrIH0wr6rt/rYqQMgMuDUzRxS64pT
NgQ/sdZREHUc4C0xOMQ0B1yjF/a+JUJ6ExAjg8Tf7pZOABPV98eUesIgIJYQzUWaI32U+KIYdWF1
yocokuC8/cwhpzAWGzOnIqLRAkNoMq7tSFhLvW+63VSn/h4pz36CE7pK3RRZFSNFX9sbi1LVClNu
ua8TMqVsf3wJq/9m7zy241a2NP0qtWqOu+DNoCfpvSMpUpxgSZQE7wP26fsDqKOUeG6fWzXvCRbC
ADSZCMTe+zeKsddgLCC5DpTZ7xJnldolLiVVkD8oMVo/JinlDHTLGlNRlOBcB1kg8I5nh/T4TC0Q
GUVCr1PkasuK1AH9MBsSH41/s3V/JkMuw4Tzu6K7zbbRyAxXmoHuTMCmrw1xSSDKRuE2YLdg8xqV
E11aqggBKJHUr5K6wGOWcHk/EM4Cd0UVqjOCV5UU61a3nVevdZtjaSwVP/QvXgdZJK4xfKTQnrC5
sMio5ER3RLTlRgasjchuemj7HcBpAr8QCWTLN8q1FmCH6aK/E5vd1o0QQSiQTkcoAf/HNrqEYWGd
SnT9AZ90T3I1d9GLflY6qjJWeQ37wl1JWveGQ1d7SBE8HZNrBzt0BwwgY6jcuuZuSv3ZzQx3KQWu
9Gq231wrNZ+V8C3vETp2jK4/6HZjb8t0oA7nubzUI//ow6efK3r6lKRddXRFpNya9jGPVAgQwBKO
iFpGJ6wW8CNVy3UE4OSa4LmCMkhgHpsYCVpiOc8GNW0nXsXOthJXlx0M/lGldZKCngy2AXjVRCQu
sCW+vznphcZAm8lKBthE4wGVRLEqrcGasW10To58pex1SHp545W41OIS+5j7IjxQouhvGB3PpQFn
iKYOKT8Z+ktRDfZ1OpC224SR+j3PNIp3cmwBQrXwTq56yEBe/zi4YXfkfdDc9EbewS5/bUkTk7Vu
qND4oNIsyamOA8KuxAVSuQANxL9VS6+ZFimIY9ctqeGaGvuA7HYWg32289besmPIycq55UUdFrWx
mlRC9VTrl5Ypp6vaT8KDhru3iOwBDYemxERZxghOJucpSw3lHINyc2H4a6V322sEbqSlSFmEnX2A
O9rtHA/wdpC334OiLagZDfoSWn23MwhYsyCoFo1fQKtNEM+ofdVD8Zu0ooI6mZc/pJhdFKClIC0d
eux+ey31V6WBxYWKpOlicH08rSXXO2AXcEHuPdj4FBjIgPZzU8tfKL6ziuhpsOrCMMG2QfRnLeuR
G0bRcqXGbr1M67Cc+z3FIMX4ChZV2uKhjZy+EuzAG5T76SCVrTPPO+RTc4Rxr0mfIf2iKI8NT/wu
bBAyiGq52fWB/Tl1ve8S5M1LrCF6StS0BUyVIeiKHpJw03w5REmy6FutXmSlSuW4QIEsEV43L3Hv
WltDXWyMHBUU1yRz1/cduVeo/y4hpo94GwZ41Rr6f74sAvtlqIZjXGfA3rW23Hfoj1IUSV8gxgq+
Ek6w9CXla4+cEY51cbsTxMQI4djFIjSTqzrU5Slpgu7sutm+73HU7RPNWKWsQuu0xWChMZE0Uwr/
ua+Q7NFEXC01CQCfa4dshcLWGo1z47OBr5X6o7Aa7dnJWnB9Zvw5GxVqOr0LP5NXx1CWr1iL5xmB
NYolGYS/1kfCGUvucuUn7WOihOUxY0thJMG6NoU5s1lHt1BgyA6sI9EEGzj2j6mPRwYG0tq8tdDB
NIRtroJI1NswKoCuOHJxwvUhsb7btQp4s0DwRDX6R91M9G0t0F2UEVF3VUDISZryiQq03DIbnEAN
4A2ojUARTjI9yrXDt0m5NaM4TvSIBI1a9cU6Q7aW+gTAd8ggyPrmq0m5YSgsIOtERZGIAOUAwiOv
Nah8+i7CtmWdLqJA+VK4y0pR2elLlP0Ewq1xrnbYYWebXMebIBn123NwpkjzDJsmzfNFlwN6x/4D
CVKqn/na1DP9Rzu6cJuziEy/4QbaBU/iZucW0iaT42UUk7hSsRpJTLc+ouX7uUu6N08lF5LUo0/D
0KOlPOjKNpP689BYDlbCiKYpGQrPoKkSCpoUUQu0qFNNDXDl9cdHN51HHYJtWvcSZirbFGtXiIT1
Xi8WpVkUvOotb6Y7IcaabKewBMM6Pe02QhuFalAM2UqkZNhLgK/LW7wbqeYmWYj8Wei/FLVEppYc
P0EqeB7c4kBi2ae4HPodmqzrCOPsvWesFKUCOy5V6cJKSX4h+SI2khOoM5GlGiK46Fk3vKN2mSG+
kQ9H30crqhlE6XbZUmSLo+wLZTJz3XsaaS0Jag27oKWHuOMsMLGUMRAP7bTavRUkl/qOem2N28Re
Gr3nulTcishHZQAhUrSzJf1BpF9wTY13wGCbmUhwui/83NjUY1wvkVhrRKBteui9c4RJ0qVBKhzO
LdoeUsHOMbGefcmxSS/m6bqQ/Q4ZZ4ScErezVqyGez6sDl5DSWwiF9q5SZUd9DuMnnT0w1ln+RpC
I5tBhNLnvl9pBx1UzjZpk4tjieyAijqZn6osT5bFntMUHQ6FbN5xe3cQlCUPEpBbC8IC7c1KPLKD
GgWGNMAyfoVRtxoudLj8FD+9pSdK3DTkBDhFN7OLDIGlpChPyHM+KlTKxoyUtVPUOFnoNQLxqs0/
rs17wn9Tckl5Ko9FNCCZC2Fe780I0k37pW5VZR6GiLNXo7S0v9Rdx1+qBds3L1O++rGIqXKk3yqC
9nWXpy42ft/TqPIPQOww2jPCb60xprpUL96EUO4NG3lrFRbhSrfdr6qant1wytuSyO5V6mSVD/m3
5luNrqu5VVLfQDOd+gtSU9XcE7m0r4yQjSzUwvngpTrrbPKdOi9BVsL2xR1GwaqGZJEthSQW8u6o
iVdyGFjUBNGz1W57gZNLpGCPrRghn46N4VLuJ8USAv/OGbQvpRXKq0D2ox3y+Xg2ZcpSRZVpW+DR
Q4DOUsI+8pq6PxSrzK6ybvSgIexymeZhuDY9nkzLwU1dZ91wiDZQoPHRkxlfrImzjeL2s4jLYO+J
/pqn1twri/wQwyyYh2gCL2Lcc8gkAMPCVZ3/MfuBICYZ1Ef6m4sl7AJTSD7lFjcbCxMc08BXLWoc
bWfY0tcYIrEMp3VFypH3QdPb+07jz9M7GyuntBCIEunlwqPkeHYQxdcsIF1kaL2FXrja2qLYEvko
Ho/uSW2vZFtbMuN1SNpv1eifZUTm0QAWKE8GbbC19FNGkkWTWHEkCeFQdLVaFQt7TCl4kOPyWbOQ
GoLYl63zASfMjPJTp5sU9BHrAUWSs+5jSLWfDnFrfMvJrZH7C4oVyYtgS73o4tq5fvBL7St7Svkt
LvWr4cr+ye8Le6X4wdFq2pD3a4NocmQ3KwQ9eZ5rnQ+4cmNiTXNDviV4Dp3sNLSYFWFqdwzzsTwm
vEcBnJUNUxzu1DTZFlEV7zzZK7dpZ1y11OrWasGiNUQF5b05rwzfw3UInMebYLtWl/azG5dszlst
WneRHs0xX0cRH5nR0Eo3SV19wTcmwiDFEmvKZSA8Gq04JXX5yKaq32IkBpQgjT+l7JF6X2jbxikR
zuzE0rUiwrTcr1iRWjTwIxKmvQ3BvnBRvReqv8O6hspd5xIbFogKB1VEKDDAwlA8jF4QNDgAmVuN
QPZl2nn2tcIedi51ubzqe+fVArg2l01stfQO7gHUrdEnSmwKzBYxDPSMmUMsJkLSbxGyCCQacJMq
EeaW8Zg5OoPCe9DK14lHLaaPJNR8CXSPo3NilTmEOvDL+Yzd2yl2Y3MVOrW61Aue8ipXydD4qXtM
5G4jd7qzi9lLb5sYlrmZV+Cd1PjkN7G06TyMkAzicim89ZmVgrfp/ZMDZdAP4U+onhKvE+qUlKC6
ajvkOqGydAyzCjFPWQ8XmjLkW5GKdmVD8VrYMh6QaAiT0jRfYp6VS6LgsaJW/jYFQXVOcumU9CVa
omZUnRzPQ/og9+Njy3OJ24iyM5IMsEnnIoQAFs6PTr7Q63kVGyheo7E17xuhrss0ZrVK5RD9WRZ+
uyGatCR8DzKhqlveHafJ0FAu8kvmhWdNJek76M0ilsJmz4dp8RUSLOR5Lm/yqD6SlS/mZVGaD65J
cQIlv4csZY/itoCPmojKUBMoX9MwTy+BVS2brNA/2yRa5lCB+JXgdyzTItE+yc1GNN9FLvTHQpPF
xQ7FY1qBnyIexjRO82KEK/3vmWk23zPcRk2jx+arBA9rSITCwdAfGsnUtpXaRUekONeD0+WfeQ2m
YBDVEN3ezN/VGjKtTt1bJz8CU+J6WTLvGgzAlCLeSpTS3UB9xL7r5icDXyKZ6LzPtHwOQboHspho
J1Hy/nBDYZybfED1HiGCjFTeuRgPqNjjNF6V3UXv0KuVW1l/GkCN49L3CZ6cM8a4yGq08aXPtW5T
dfmPJI+KuR1ahUnQD6BI77tL6yjeqZTlhHLDLXWJfEndWHuDPOfChsxA+h6bP1VO/aXk1Ra2eZWx
LaoygAQAt23I2feXYGlDNrXg4DI0FARBndoiEJx70atiKGfYydIa2qa/UktAbiz3r5YyGOzIM7EN
MqxxRFBGywGtZhhUfrXR4To9RMnwI+f7HdhN+qg7tbYpiKNnEc8yrjHyue1YfkIrArM6tPAfcWA7
JuUIbNFthOPdwd0nZU6VZQgOEBqjk6ocvJLidia0BACJcxUxDgytmZW7qOFbB2Oo2tumKx8bPa1O
ahVvMc550AyJ9DPMnK1dlmxo8KlRLXZciuNpT13v3Ej2i12DGYYORQAZNM99ACP8SW9tfOeiIsIR
xo2vasUDn2lOsLC0gAwZ2byjE2Yk/9RRD9lXkwM1WmKsvNkkDv4qdSjUa9ZNpGBjUdSxeehMrzrV
snxUWDMWVZ2pON/yFpFiUremF4C8A9vUUsDCnCQjL1iLmydl8tXxdxWGK42I3yLSU3P0NatL1Vwy
EceHGHIBgWekvABMHOXbSwEXbGifiReb9ujmuv1ZC0VG9YeXokL6h92hRXXJ83Bq8fAo6EKgi2au
7xJErokI5L1a8k5wAm0pQwe32j7bC/DkfCosTlHc+Je20x4zm72ervhkSMaDTYEKyY36GvL+vkCD
uGKqMTPRCNnpYQWKKFSCfdM71lwU8I0qA0MP12v51nLwBPG2NLTtJq7rddNEyrZwjPDmAowz5WJp
sS6indkMe5MExqY3vZaUTLJrJWiBuaN5n8pRyNhLKvfAp57CYCxIQOtR+hq7bEQQ6wiuSVqr64rq
6Cdq28D0rqNlkR6d1QTAXSJ2uW3ln5J6jJ5RFyibDU4d4qh78pNLQfNHphW8Ai3jYtZk+ppK5q6u
rZ2oCl2jls0QsrT9skclapHVySkbcEzkE69ByubyUSbXP/Oi+kEAUOb/mgbPfkF6p7Dhi7V9udIR
+SaiVeYGm9AmafJjjsbgIgGVSR3KYREODfdSJuYX2zOztW82D6rknUsfwG0dpd3aNdHPj1x+TKnH
V6O37T11+oxKcBuSJ4ndDZZwNXy9vrkip/3Ywjt4MUsSn1EUXBXYhhRK0AflmYTl4W5h/63MSjW/
4Skeme4yyshNTYcQQfCT7unyETWmhbeQqAe9xHpR7jEg4v0apfKLKJsakJpv77UWeF9d+dY6xt3q
mAch2G3DqJ98vtwke6NPgKnCNelDQqrBQ2a08hQcg538a0+JqA8U+eCHSB/ktmPsVA1JVpGZ4Dsr
SvVaor3htxo9VaRw2A0Yxdyy7BJMRdvdeqxB95Jwv3ekg26BGw6rPAWo4Ez5qhSMaToazkzpK7Os
EiT5f1iW1HULTQPZiaiMMkfhrl4XgoeSX1x7MobWnwdqo+0qt9GeCoSr35tmzvsOtbh+VWK0sJEz
YOFx2iXbvu0hCyTea4+fxFOc35zcyT41quvdWq0FcxGGV6f1pTPCB2vsVx7J6vSHSnN84HmOdY1S
1/+kTLWIust3jZvOsXEyH/14OAjHsEinRP1jlJFpg2S2L2NAGIQ52r61oEQhGV28DC4lLMgF+Q5u
JprBJTkHBzQbwgK1s4pqQmgDEHY6wssHo+zWVYIlbNDG6cno4UFid1PPeqDmywZhwRXVXRCVRpWd
VEzOSTXY60KVQTCoLf5beskjwWZj1iUU+N1eYplhpzuXRTesaodYlr11j7Wc1WJ00Tbs7yRl4yi6
OOOJy9MceeqnntqDqO36xi/2oy9LZzEAD1liQ91uUmBos1JE7gHYt1hS1aTA6pbmOQJRbEdzgbnZ
vvHY8CZV/YOPkwShV+HzF9TaKsU6hlexol2IdPULYWUN5cfYJ5LRLUWXRUv9uTeS6LHwpPKR/Zs3
k7FBXBv4QM3blBi7HcRwMjoSZaK3nmtNrp+A2BLiWkl/pbSjnAYXpfLICo9QOAwqkP1raQrlOB2k
RqHYAweS/AV9lMk2ZeFgFBoMez6reAdaT7m5xi6o6+iKXaC2d5OONU0hrDEt7XFQHoQjqc/KW1zV
J7w5vU++pHpnFEWeO2xPFrFhZfDb/PZcl1V7TuzhAAPWdXZI3mDBNJA3WKU9W9QB4itl4lReVUVZ
TYoGeznC4jLUKoGtTqBeaj3+EjpgL7sw157BSfmA7B5EQ0QSmoq3yrSmPPpVerb0RjoTMAAC8hty
PENY7hVP2lU5nzyiKc/moNQbvbGQULSaz0QWyhbiGBKuZuxtuk5JVk4HZ6aMh3TpgAMlcYLYd0eo
6ltL1cO4PoM7B9us/OSTFUdDO/0S66r/NNQXHOsSXIHR4R+q+nuTi1ufK/ai07P2iFLFrsk0A/E4
78lzCnlfJ0KfGb00LHhP2OtW1Zt3wuX/VzR9VzR9y+pUlP3tuwcx73d1UnWktv6/9Uyf0kB8//Zf
D+KL+F797bqfmqam+S/HkjV4o1AgFGQ3//u/2u+VQPrUUv+lO7qF7hQaBqozCpdSPxX+//lvS/kX
3F40ryAoKipXVFk99iv2vxzEz5BwAjvPUqla/xtBU+2DyjTKSNxddkxFUy3TIRn1QbUhJlWMAHZk
fC+07GikMvvHgkJe7qOcozSm+tTqeJQnUIDW06hsS8r7qIoVwftoHEc/R//dtdOtpsn/7lrF+RKg
sk3CIy/208GOY1S1722n6wsotBw+9EH9zP+aKFUHM0XPFxxBiYHkX4c4d35vBnqC0W20gaOjYbgR
JwekY705OxHtuehTedm2vNFVs9CfVUt8gyrQnj0yfYrvQ2opEQkY2v7VQP8jFYrz3IxpRScUVItk
a9AX0wa/p0K3n85A0rl7doJmyZ6Krf/Ujlz8fRpquVEve0vdIlsgkEX1CIsGZd/FilWsJgjR1PbN
GialK3/No4AdIjSTQzj42SEeDz75zXksY3bzYWBqTgczKLNDlEdShcQ5p/nG8droMI3FXSctPb8L
l3BuG3ygBvsUUkldeblrn/zxbOggzJQOKa1cWRO3V58oCkgXEWdkkuFVYl7ZQPEbDy42UyfXQkPI
yFOsPkQLUwe8GnuavPCgEAlxwkxmOHk5+V4lC6qlOvIayq40HnwY1Ecvr56KJHEXsi9jHRDBBoGG
MbfAqt1qORY3/o5mkwYkWqa+6TA+Kwhkh952apqD6t3+6aLpRrHRbDTAXVt2/PhrGEHd71v8+n47
TH05tY2PfY2eP/38zNkm92GzAaEe498d+A+uKxlrcHQKenym/9BVvTJr2qpbhGor1tiOa3tFoRac
kxbc2Eja8coNzWVqD9lN7WzSIlLkPyNCmc7azmn2OSgSkE5dPA/bKvw0naEQ9vOswibrve9+Bp5e
3UDewACHBOYc6Q0DDWEXTYSpjfqjsfYSx9s0Sg/pYfBxFa9a/8HqyBMMZVNsvE62bzn04RkM1/Cb
37VLUfjJK2GAsvB1KTiiV+wePA35cFfgjYwKALJ+ucv2FiyDQeACESCP1YwMoA/6kATsCdZTdiog
kc/QNcxX00Bp977Cc8MIJTlYyEX+ZtXdsXDjVxUqhT/PnULajU20wAHIZNYggcjPXnk8R5GHv5rY
qJVX4BiKNiR73IU0xPIjXdmHaRwRxkeZWGotyJ2p830ckZKvZp74GysxgmXmS+a8bqTQXhvSmySS
7hhZrnZKOtK8oRUPn5oYTyK5CDxcsW0PILRi5FDVjai/OIPRvR9SfcEVwe89qK7OsqIc1phC9pcu
7ijiqf0a/lpwxYNKnal9mbwFLbuFsO6ejYoSA6rP0bhaTAdWPRdqO+vI1EymxeTe5gM8uwMyxVap
hAd8R5Ojj+49eypjePFQaJtCHdINDzDjgufEdtqlTJR/yOCFHAOUDt6nNumASkSS/QdpxY+SCQhx
y46qIyqMsiIlXFX+IBNhKUlQ+6Zvf4/MIN6OCgLxTHWCfCflZrYTkUp7Ov3Y/jj1t/bfTj9ei7R/
NJdAtix1bZCf6sK7FUbfndEgCp+yFgBPlQBp6OHWjh/zdKCapLOGJdEhjcV7f6JmVLOmUTRpSJRJ
0EKmeffLfl1x74eIgIbwdMV//hlFWh6LtE0fehuL2qrJ2mugAvh1TT9cGKbIv3hRs/M6cgFsRANQ
KC6W3aWdf2nQuMW2vEqyagW41cY9N6o+4WO6TcKRiyYeOo/kvGQK4wZM4+ihWfDSG4a/GUxTXyqW
qF/SBk9A8lP+OTEqb1N6FgWXEkI5Vob+K8ZQ/TyR5e7QpHb/kETFxRr7KxsKopwMLlLZBgBHlP2n
/toJrVUvQhUudOS/KuIMbcx6cYF4bpq61KEt0u01+laEecC+1RZ7AXSaVKkXvGqUyX7biP07sW97
FOS4C3bw7bMs5PBUXUMGEB+NjyKbQ6jZlSmbwTdEkDVUlnh1hQQDr7o8mGhrq+wZcle71YPNqzzr
X+XYMeGGigq3ll67Eco/9zyw8N2xSOpjNzqUmgwaJS9/nk19Evo7RGmIa/zZP83tarND/Hi89j4M
sedSaqDf/93tpj4ZeGnu11fL0LMlIMb2IIvEOMBqQwwyG7wXYYZnqGG4CSOhUJi6/DxNVX3959Rm
IOn7a2pmxda3TNIuYZ4ozwSw2VLJ4eOXvvCATUm6NJCgtut2yyO5akM9BMrPmRzrsMW82v959ufo
x3lSBzQkyrjiz3mZXSk7taR2aqeOfJD64feDkyvbUDPL7Yf++1yy9/JhappGdhBd4m4A6vYgEP7N
7aY+I0vPahvjpTpeOt146v94WeLINylS2wVBMnXJuH/k5UlWylbIIvVwRANht19hCh2HyAPQHkYC
ZLxUI9cZ5DNhOOVNCchNSEb6hHZ6eFZ9WX361RrGfCw2TU9qk4SgP2mNY1NL5U11n/k/um4Yf8Kv
u9x/Hspr7z/919j9541j99av3wzbWmsbwbtGmCTwj3aOB2pnYPuaWLp3nPqms/shmga8mAK40v2c
9+8m+53rbv75SZ7Eyn57kImdtDFMUlVjRCHDffxTeQdj+ww3As3+Jnloe4zefUgMTSFFhl1jrUqP
UwOGZmvk0mOOsvMDYpMN+R+EY7yjaZbsJ341c1dmPwGh/n3UCQDWYfi1kFmpjAHqpKYTwFc5WSJj
PNPGvuls6ruPZrkrre/zprM2aG9KSoK/teAeY1/TrUjbVucICPP7YRrIaqcjnPirb5oysDyjGsRA
bqCvBcWA69A3/XmbafY00Yko/vzz/9j6U1EJIXH0cXUUlTRT0antf/wfAyGWVKq40rcglB/EUNpX
2wrDYzWSv6dVk23XGwBy+8r2MjgWv/rB/b9Vv/qbIWhxvFD7cZv2BojK+W3+1K951lvsfglK5+ag
j1Nj3pwoB/fXo/x+NvbJQ1WA7gW07fgVWd7pOZ6Gp8P0RE9n00R2IPDKkC2tZ1Pn+81hVaZz1Gbl
hZQReBQx+MS0ceDJjoFHkmny2pfh2UxNGZmfq1DC9xb8YeNBc70cCE0Cv9l4HUSMZw+ZtbgQ1blV
YV/BDknewOvNQ9fsXhNCkeV9hmnA6NhVjW1uoRVFM6GYfPHubfJP//wpmn//FK3RUcBGLhLBZWL6
P58UAE+BJONS+c2AHDOvRp7WRNaaDib0bcQyxk4hdHaHubfURFDB2v6rq0h5vNAH15ZDYOigNiP9
RNGd9JlfHfW+xtJ7PEz9AWzzpdMrJMP+HJhGOwcMWQnqSdToBpE9w2LrJEMIWgRq8oJPsbI1IH2f
q66ugBFyNvZjQgFrepobhZQxcGvbUwhTnwY1gwVnBfuyzbUnDXP1yzhW4FV9H6vGlq4jlpzF/TJT
pWJbtXm4n85CNDfez3Cr+nl2H72fea0V7iMYNut//mzs8X/Pz/GydLS54QkzVFO3DQO3AnxXoDH+
+dkIM5DDnsz3W9SnCwWpWLDCQ0HMIhO4mIqdwCOnWRguxbIyHMgOskueTcMfJuJzb1nz9+nTJHxp
ft7oPn265dScbmnnxjmGMbEKQtGfwAnnlCbcuD7l+6lnaLX+FE3dVh66K6+VAWPwCKJOP14xjZPH
qmeWFUdr2GH96X34510U4mr0HxJjmaH4i9osADTYmQclzIpkMZ1Oh0qKqYN6y6kht3p5+G3yfVo/
jvgIze6lGPUy8DKzqev91K0DFlZLA05UxdmxStN+lbOLmVlkI45T33QwiLXABY5z7NY65HJfblFH
AWd/nzOd+cjdvt9hajq58Z88QhXtb98AnE9sU8exQUY9z/mote1bvhuHvVx+i0SK5PTSyp1V6ffS
MbaLCxyNZju13rssxcUaJ637hYfSNUYoU3ucPY2HyP7tWquERmBLRy3xwTr2TvbbbaaBaW5gqvpC
ZC02zDkcwTAbpM+Gmt5QHANhSIasF0AOMba4dGpavLZu7mFTncoPsj90S1zE3GORyyEwg7TY2qav
gfmI1KXShuUD/GG455XvvY539CML8lF50F0vumEMWWIKmGtIdRXJG1Yq66Jr+5egAYY+SFa7U2LT
vUwz4tJsT3EYhjMxLVrj+tTptXywpkWrLZAeNkBBrOpfI/eJmYoulOY16Rxv+urqdNkshoD9oBeO
/6C2gNQDx4bbPPb9miE6lL6VDojimEBAoSVdqa4bLKqxOfUFWDmuCofNvzWlHLxf7ZRQ/TpNnPok
J0RZWQmr6zRwv1cyZS5SfEiUShI7vfCXhbBTGJodCZHxzBp5JTnCInuKIcsP/dOMaXC8cpp6v8gY
ryzHK3/ddpox9U/T1KB7v+3U9eHyP29bAZz95+VO0f/USxzXOyw0Cb+I//mC/s3b1EPGy3ByIX2N
qmgpyF1g9QyUb6FkNbTt8c1yf5fYjdOd7NepAx0opk7vFCDUxSIahp/zp77pyiEYulPzxhdpvOv9
Xn/e//2HBqH1w2IBA3VbXZPx0Fg3X9aLy/vOb9z+EYLfe+CGRJc8POg4eXSsQtcIZewHR2q8RQVo
eE3hCYL5YIZ7s0D9bRrtUB15GC/QXb4GUxcZVy4AhBJXVbqedqiSE9UL3hAZJVKy5x7s7IUaK9lG
Hpu++9folHm/j06Z92kUHe+/XatEcvqUAVcFY9X9gGeWXHzZT98Pktd8G3KgB1PXNFjbcbMN1fIH
0Ij0EsswFTpQ4PwlCdClVah5i2bc1QDFRzxd7Y1z0cv13qoMlLMq13utLJyyENh/GQb4Vh58A7er
/QVri//QFJr/oEQdpgZCOk9dXdBR2pdzfwFhkiUOwOrSEXUK9i1o5oaSOedCd+yzNZ5BbvZmZFPi
7X2gixz9iLrQfJp2759uUgucAu8D5AqHmSZLbDZG09A9iiFkNyL25GGeXWTJfKPC2b1Ab09XFjXb
tZnn/YtbZ2eULNpbhHT+Pz8H1p9KtbpFVkzWdVkHP0DZ5m/eF3Xr2kABh+5rV5Lpl1Elk/Ch1DsD
2p52zQwoanNL6D+0xnf2Qyg3D6Rtq02EVv18ak6HJn80kTO4TQ014HujW5a7mpq+khpHLzSuU6t2
0+ahCdwf8A/rvdpI+Yncqv6e5+p7aQlXW4JMROrrPVcV246/AtGHeO2vedqUxUJTbwlkZSHFu2kT
ljjEO1EOc2vad2V/Np3egVto5SvKXsZRi7OHKbk/HfIouXhNmZ+mFiD0bhmjPwOObqwGhKV5n5+B
GYFxKXQgNp22mM4Ss7MfkSk8QFXtX6d+bBb0nSNw8BR2/rFfa2XehmEAagBpM/c/7OTwxviwlVMU
00LfWjYdW8dv4W+i/oVaib4yEfXooY2nrlvCOq5PYddD+u9G/WNYyt1xOssibP1AYpyINSpjN00e
mwn+rv3M0W4x6LajAxVmkzugooTUJkc8feFap0n3wD7KmZVQ0L5YSbePaoAkVJQBlzeR+s3qexQM
ZOOkkhOEh5umZLjsnroSL6RiQL14BnolvYwaq441rOsE+Qq/UaPgu0plc5H2WFEM40brfjD9oDrY
4+HeB4ECbl0HNxZc+NLh7S5uWWNuU7d815TVQh/NyFw3tkieac/CtA+u6uQ3xOLaWyhQtqnS6FNu
nS1riA78KtFhOpsO9lD21UhYQDI+VjZTH+bJVIjQ14PPPoZ0FJ4eAQC663sQOMWN9+YU9E0x4a+5
U9c0w5TypQuMcVtharK/HwYoEvskTjZJItSNpnm4Yd9H39uWz1fUdIetEbb6eTBRMkiT4gi+UD9P
XYK3Ds453XFqscb87G8yOVj1odzO733TFGo4r0o9asGT4y2/hpqcLlvRmVstNQm/8t77nGgYvZO7
7PdZn6TPShm+92fQi7a9H4ZLMnP+Zw0v71liKs5ZT1LzCuDkyRz78QyjWul07hp9C2S31N7HUt5F
LaDfN11rPiCDFzxhQj0lnvRqVDhDL3XMUGFD6P9qxOM0wBX3aV6wKkIIBv+8SmoyJe0/oiPcvnBl
xD7AVtk5IOz9Z3TUaW2aO+n/pey8lhtHlnX9RIiAN7f0pEiK8lLfIFo93fDe4+n3V0XNsFfvibXP
uUGgsgwoiiQKmb+ZjU+EqhqQ66p7lAfFFTyPCb7kLWaGLbBG1Li+xuRpqh755ln/zJJj/2jK8ZaK
sl2KFCSqpe1TqMCLiQW2Tx4mS12ilYawyT8hOwLyPFV6LpDX5nVYaNjJxlYbdyljxpBoKwtd9Y3q
wUgtUeraSxXoylbUNcw5Krpj5T3DFKp3SQsqUzZj+L93KP+2C9nsXGCpvWqeZCsJ5+JZ8HTERHnI
7B5n29i5BF70I0YvFZlIks6dOUKgElvWSew//4ipIpb857hbTLGoXF9rbX/MQ3BqurMGPYEjFHx0
SZagxNAra00PuaVMgX+yAbwCy0nUD3UOoF939l//OTRxuPuYYqhV9T1Ov+OwdevQofLSh2dXHCqV
dC6qUgBi0/BsW1Wm4mRNh2wP7nhmr2/uFeSVkMYTYzy47edaQUXUCKd8/du8StHB4rngAKowTO+N
uf02w9l8jW22aWZG4kY263Iwt04S5mvZbPQ0Whvu4G+vg1M/XOppX9/JZqBU744Vdvd2UGuvIc46
rmH97IRUhTBbfAKYF51KW3uXdzEZojZ3x+NNdO8UHgYUifkI9pQ6p9yPa6CqF6VGRvC2Ub/tymWv
XpH9+2O7rvg4z0OhROZ49vn1absJAkGEm4/gJ8RIUlCNRDJOHIKsRL1OnM1FUvBrB5Txn5A8k8Pk
CNmUB7V1ELLx8Teh6h6hJ9y5qNk7BtjuKHq3i2LCNB5j52QI/Fdvug+dPnpXfcu/m300F2RTh4+w
guSa7WWzaPM7iFb+Y1zHH35jf0+0yUHqxYfCGhbZSxumwPr66ZuMRyKOY8O/xh1y6ocIE4OFLIeO
kBjQl6cpa6KyGio7bmXTW6xDgxdmC8osqnGCllJsuPmpFL1p3g7eP01fReXHqsxoK3sDHn1xRRLd
daXHpzna+2VlnGIvRhl7NPO1MRvuaeQpbBEMQ/XBc+O8jEIbsB755Zey8/myR9WHmSjmNtbTdtPM
avlR6eYp4s7+BGndu06fxbA/pmcdaiEizlbJXCPBgpsO9oY3+AM6iDHyI45xkDF2Atp9A8pTtqbc
AfKG4c8GnUUMhbqXaPTRBiMHxcMBxUb0oJR63UsDCRGzbC2+1xFo7lBw/W1Ybr0nA08+GN0o3oM5
Pc4k95Bz8nIEbnUj2lhGFz6pXuWLzkpgH/ze/j+MlLBK/zdjLzYYYDpUgzSn++c9QlWrvHCisCHn
z+avGzN9maFDelAHK3iPMlhPuCa/uE5N4tCE4yvjQdw5GxUWBjy9PHz31EJIrFn2meTD9JIhPiCH
5YWV3wWhh1CGWK2w1G7VxPBDbRfpm3Zsy8OsDp/gZ+NfWXn2LBMT9ZyUCYr47keW4T2v8zj3aEKb
ROinqo5t2kPmw/ti28JUvxSVFqx0iMFvYp2+9aNf8/y1jq6YFwSpFGgloGRCgLl9Efdn35hPbpAU
fDU0YpVrglzXg+404xI4dN1ZjpJh2Zy6agaQqH6XcRmSnfIw4b+L3JhlL69XkMFGLNloiL3jCoba
qWj+djEXXhS/Ns3db7Gsz7Nji06MNVTO14uSl7LyTt3q8K2uL/Qak2MUqy5WvYUprAz+8arroec3
h5TZNm+Cah/AAzDS0ck3salBHnJT9i8J7kzHuNT7O2RkkM6G54rKh2gXbhEs20CL1i4se1zFbEhA
oIeXg+dGO8dGydvpQuc0m/69bYa0RKhLSbI2rWrtI8/KntQxMO8UM/t1GzFY6i/ohM4agAs6d2Km
bmfOvgVrsZBreGKhdMwuaGpYJznCTKtkVw0TKv+iU8ZAyqybXAkv1ytlHkoT04TmnhjhoX0EhJti
bo0fC4BuGdUbFMeRL3LW1xXQ0H8wyAbeFoWsgjdoZJZbuSoQaP+MKwN4WO6pOEi0mJqV/oSi1vU6
beCbx7HN3uRwuc448z62Lqhv2fRD1zwo2kgGVbwweagCYHKpjZaoeJMCN1B2dcn/RL4qGTP0/JDj
l3WW4yMTWVnS1+FKvjfT6H8TG9SjSwn7vq7ENtLkjigOxjzy26YZ3rq10asBXYE8RuRApBe9zezA
dVTEb6muF2s9Ntut128mq0m/g8VJN+gegIZQ9PI1nf0dql/pd7P2m5XdFjrg/H58VPr+U6t8jMHy
gWwmgL2zG3gQI/wZn2vRkdvjr75ylIfILxJK/i3EfnGB3sruyEe9T0U/nZ1U6fbOyL9CXiT1nwuo
GR9jO6bQzwYPvJdSYmmpob9Z+6ggNPGGxzjzUWnvhrjCOrcb43TJr0u810iOPqFcnx8ggbMTGCO1
Ao2iL30tyB9kr2ZHCANHSrCVTWjN5rEp0m/XpWo+wxVJyDOKseqTrk4YeelzsZZNsCTqfRxZu+tY
nL3RBoFwSILc+CFXc0rMPTxzsJakmzSYFqP5mLEHFS/rGuE5cZlVYXJ9qS52ygd+2zEOEEOMFBw1
xMH5YDSoZkfN368ZGPkKAZJwK18HIsMmFdT86zUPtnvfdqDuZaf4OID/ssAfiCVTq5rvZ4TAZEte
Rb5uUx8Q8Bcj/ttrlgPGRvlfrzlIapXqfBHet/m4GZTE2na1ty8TypFrtCrtg6IICzx5OqWAU5Yd
dpVl5GCwK3tcBS5hmiP3c20rLbe/2HJJ0c4B08Uag9rmGz9y3xDGKL8WU/OmDY+y+xotexwx2Ef7
uYKIe8QNwEDPv6m0TYeCHE41cfpEaj19qrI3l8/TgxzQOTo8JRdSjWzC3NcfmSwHyilZOrmoPgyw
MMTkhqQ8hT1oNsa0x5J3+TVNdIVtsrK7KtvC8Eif1MBq7yfN3t5GZNXU8WciSCbXYsvknXhHRFoN
YWU5Tk6tg9FZUF2Ebij+iHxUh+Nkxh9zNXd716jwvlHdeGu2o3VQkzw7BWMNWWNcIdSxdyHZvMwq
KpNpWE4/wxlVN6dBG2b+MaiZ/or5NDJetZ+fARS5e6ojzlbT2+Bh9MOJ16JneAu6d7mYFKMyzS+C
/j22DKoZ7Zw9yiuPU2Ed4pjnaAC929K1kalBFvaujcOfxqBX6xDZ/F1vu9Yp4q6xMUtUnhRMSFZT
UnlL1XfdF6VZVyZ+5Wk0aJCS1DNcbcSuRvUS4gURovJebcJIL/5SuuBHpfb2O8S1ZInHo//UBIGC
i0yi3rvG/HXtINfLwx/XjTrovr41e/g0QY3sIrIfuub/cb0Bk+VwUeBe5wH939j4xmzqFp0WH8ou
NWzNWaFVpX1X8Kn1e7358JocvYN6grabFMUr3kmHKhOrogG8BGPanYyx1+7zKLHgCoiZIvMZVtOT
72nlwUEfcy0nZPkW9JD7DSpCutHaodmLJObz7NkX2U/mG2FhrRrOYamOZ0eZUN8RVwJZ+jDjnPXM
166FPR0mm0qv/W9+vblONNx+rXdzcdDUbn4awvr9+kJQNkQUmzcumYb+pDuVhvs1C0aDciiiLn+d
3XDa6e5kb7K26z4S4JdygGLg0awUGuxJn+yo5wJckpdqLGmUpFuXAIuao40RIYLeLKkgluvxq/nW
uYa5dct62oaw498Kk/+8GFBWRbWaQzc9BsEcYyLWAxEWb1dhwP2b2PY92orb3eG5alyXrFEf0imB
fbSzHWyha9c7e3Cn17nQ93JmghIMO9Us47FZ8e5xIIezzi3pxcpy3FcGbATcKtsV2GNc6+GyKG61
GLQgYZxhI0t5XMa0wHlSRlffi7tprcTWYykObsreDvo2albi9onWLR3ujxDw2fWGiiz1jDZnbCzl
JDkKSvfTxHbyJFv22HmH0R24DReFvmWbqx2ctF84kKwx+kA+IEHkXPP74G10Ct6cJLMRro+Ct7rW
RoTYs3Ete+0swFYQQt5e9vaD+SstXfUsW2JFfcCPPBcr9jOgfrGEVXHdOastihA850NYgld79FTL
PWIdze60rxDGw3zqXhcdte8q1eq3bmjzO370bSog6JsutCQj/2jpf59Ooa0u23n8K9C+DWYQ7yAU
ZkskkzBsoygLDZx75BbeNQoBQIy2eg+2u7GK7HGu1ZDiqnr/NThXeDwfOxxQ5WQ9RzRCr6p2z/M+
izX5U2Cr8UMaeenjYFnBnRV6Pzs7pQ/Hg2yttw0fM3khHqh+dGWLcgUyGuuoi8h6F3b8lgaKvc4U
r9jKZjXgVeGHSXmUzdHQdxEIkEez8EURqlwXU568BWGdnIxShejkqsmbsKHeoob31Ss8jkE3+RMy
7vT2qvPdRDbmXk5VgvVsqONrDe3iQurhRV4ny80KvhYvCo/Z5A0wyL+/KNmb1dr1RSl4lLFZQLbK
FyA/X6B4PIHskc18QATM50lmfYu5oUD2uBIIJKMBHsTXQc4Vy/PPQtdBck24ZhiPZBl8J8j404w0
cObFTzBa5xcSieukLbtH2VKHgi1aZD3IFvqJezDBybVFovVoBMVwkX1+i5rLhEmGbJF5fqLgUFxb
vmG8daOjnWVfHmSfWmhFZwdO8ovqU7FqUhMGg7i8q9bIfcBLhslHrya0QXMPc4brRboClREtde9k
b859Hv0as0aTh7m+beHgq6fOgSd29cV2kH3K1FNr18keVFHxjKtpDPNCRS1BNINUbU9u7b87ZIr5
FFfJIph89VF2qi2XKozGO+SNUjyPSV9s8hh7Ftk7+Abs7olftOvcduUkborkAEORc8K4ywvYuIur
hN2AbTqIwY3s9ZqqOFBZSeuhOaeGCSU0ybQVYNTmbFUFnAcIt805Dl2Y5zEKvNdgFQIVWlSNdokz
MMB6kE8wZsQaiJssMiN7B6O3H2eqFHni50+aN2TnKgrPqqJh21GnMw9smuHsZa8VNS2Smi7KXhmE
eBnT2Sdbmd4dZSjyBn8nH4QmuQDi5shAFw2/vqyOdLK98cO5W8mmnKHDTED+7VFGtJC93mSlwELF
BUKUdi5dP12HyxHD6PCxK61kJ5tu2PaIW/SPszN+y/2+PcpwK0zH+ID2B9kMmspEXwrWiWzKw1Dr
z8iBpSd5JW9Om13E3Wt5G6FaqxHdTj4o6QXSuLo2VLzD+KWpNnmLiJCc2BeYmg0/r39tgwvRaiJJ
tpGrAIXW75M03uqkTZ/kcCuf86WuzvrXy3cDk2cg640KNVKpM04w4IyXJiCvy+gYxiUhm3r0FPdw
C8kzTAk3lJzHk2xdQ0OvLLxyHLdh1X1Nb5LIIPc19csxSPZhOTrr1Axg4IrEk0xByYPfuI9qlPuH
aw4qayiVj2P+Nc7wumGDRFK39sIyQi0x0E5o2rQnKwmzVTKm4Q9/L7Emt3688f5rv5zPrRkZOSst
NllPmrKKCvOuA5y+kHWPW1MCem9NWS8pxODWRr1VF5DeW6+c23Rusao9ddzD6PbuG0P7VYXG9G67
YbhBKdKGhcs2jF3baapT77FlFypH+bHzMg0aeUXcETYkw5mjay99F7UP8Ayrh9TAAzFNpvcyDtyN
U4Il6rh1voe8WfbgL0JHLUg5JvmlMnrq/EqdHUMeWyDGIxl6G4LYJwD2MaxWY9iP6wmJ62nheAj7
oBuyt6hBnq6xKneHkz22DeJQddjty7FW13qJFUBvqy5vGlRy3MPQChOSYii5GC+yN3Eg0pQuuh3k
jzcj/KNlqQxw3zUdqZow8dZa3U4XQxymLJou5KQ/J71ODrIl40jQfU2VMXlQbWWk5hg595aR9IA0
QXVOTtM/W0mHwmIVNptBNE1Fc/Z2jOqw7C3MGMBBbQKeolOGSgoUnqFqD7LllyHCxhOQzxhnmt9W
U7VNFNT2A1jRFtj4qdNzIQihNI8DBMm957fqQvbJmB0oOVL4AwkhMV7G0ONu604/IsV7vk20J+Tn
ZPOPiUZuqelSiHiLK0X+/HUlOSHOcn9X6K6bnvEzecsHTSOFFTg7Rcl1eIeD/b/O2OFTnPdfZ7Ul
e0QmjSyFqT7a4FyHqreOstXh130XasZ32ZIHtOwmQMAowxnZgCxo7waPPflUMVku40etIr7d0QrM
CIasYsUWhcUjUIPw0YZhraT5McoQ35V/Ujzp9soMbXetirdPHuK6vkPmUTnJFnX17Igo8ats1TDm
jnXhztsUCMUxCkLteqDW+XVmRV63bZPqQ45IteorLptTigODWcYncLMtkk6wONENBVecKs55qFLv
XhUdmegoTN9E21BFJKcYvPt+1L5mxLH3ay71XY8lyx5FuvYRBSPzwUy2/qw3jyhxtI8OP+0gx0mj
yAEyNowVGCWz/JrUgEN+cNC9RY7JGpd2okdHq83NszwM6NyelTkONn098aJFR+gixrmYRI+JjNZo
kFKT42SvMjTPfe7z37aS8ZR7NsQ0270bbMh0ngZHbSE7ZFv0IvD5w8V48SEMAe3gw6c/3c4CZcL5
T8SQ1kE+JvF+772NGwvrWHjtZyiKHiRnx8XAv//saZH+WJXeg4zXQK5JmzXlThVFjJDHpAy9tlfU
v+q7qfB45Bbx23Q8pgMAvk5yafXa5YHAD954kHDZInFWi5g8kzHZK8cNfR3+2QvV7WtugRortimh
vlUw9Dq5bRjixlOPh6mc1jJ0i8uzAqf4E5LKzdazkvnZTP2TUlbjX+IkoQAnT8LqK+LUKP15WHAq
Tz7/CXS6woNSaxcpoxLJ/5w8bby5Qu1jGkiQ8D/FfBNIjpBaMWbEwry/Z7j8pWcbNxEeKZB837mO
Ma/0YkSfzK20Z/6VynZI0cSRTawO26NF2mYhm82IqSOyLaugjvRuaSj6ZhiQ4pCdHtIoCMlOOuoh
BoaRYuE6rkisimZos7CXk2v3yfA+6zMAawvAVxnq41ni5CR8TsWWrzcXWHLA/jSNNzWO57smyUqq
Qan5ptg52Volr3atXxlvddl8TJaRXgLyn8//MknRJnWFirF9yruVoihQ18iMB0HPiYLhlDwZEFfk
xoWOnW1tMgVlZWSMsXoQYAXZNBrEWOTNVzZxAa6W+F1VD+i0mgc99ZQltf/pXVW7Ytl3VgYmfurf
NO2Um+b0LkeFpQmoDXm7d8+dyKCLUUavyFFy8r+NMpCfXOWajTSalvRvJtBcsULZdl+Xlc0/Lsuo
Jh0KtCsHDScFPcOb8O9DbGwLciqnWyTDhgF5eURI69oqj7KDQnt+RmqpO6plD40PJeaQ+8xL1Kb2
Lpsqa5OYqvXe180qRRbrM3a0aAWJyT3GjqPfj0hdLGB6R59iJqYhyQt8hq+Zmp9dZ8oBgI6/ZlY6
GtxyZqG54WeF4eCEHB36M9V30I2j5Ye/YD2TfSl7+8Vq8F8o+iGibKokd7Uy6kghw8oh00Jty+mh
kgDqkbOSYsI4FTmNlmT8KrcG6v+YTh80i/ydj8naY9xQlg+kCQ9oK3L30S8M/B41pWze58hDgNeC
w1h0To8eVvHBpj9bVaNJLgooHIKUk/uNDecumrroF+JfxySu9Y88wxcRlezoorW+vnPdxN4VhkaR
KCIXaOnD+GHaxcnzuLdqiv/RcUPoNMs7+5VWPCP64S/LKUl3aPoXzyqlqh13i3lZmmH5PEyDet/2
yR1f2QJlT0ZYo7sL5im9yJBdew1+5W64l+PnAF52lWnpSvaSxIcsPzoP8lIyhKfXCuJ19yBbbWh4
iyRSg4NcO4pqZWMX+DDJph0g5YBD3Tc5diwyhIkjS124FM3vECzPnkldnfs0L74ZUeOvTGCgh9p1
q1csczdNoxXfJh92LJ9iPhRlrr6X6qccrmguxpouG3vZdLWNU7TDR2Egs4wkQbOR4QkX9NaMs7e8
zvR9oYfVWi7aK9ah4MsIkLH11rFh7su6wFS0wCctwoJy0ziIZOEP63MrrLhXk01+LNsivQ8nVHoK
VJSXIDG6HRrDqIPJ9v/j5OtS4mr/uoAWCD/jttiT8CAl2uKZovfeS6zlzanTSnSMRTzXxnlVBugB
yWadY6bzz7DWTX8fhti3sYfMVp8wH2C/saCIiIVq6y0aR+uOXTubb/B0yAw00auqeljM2rhbzOJH
lP1Bv/XiHIy8aNpCyTUhUXCUTd946QO7fQ2N2jyPWQBtWCzW2xYiVx2GszGSo9nU/WiaeqXqOckJ
tv93MYoi30zsDwXTXX0sbQfJh6RV7nwPnE5NTm5jRKXyEE8aCt5dEn+zekrBcv4sPNyGqP6rzC00
H5x2eBmNOlqXvgeAvZy6vRJF0w4x7fY+m5RuVSah/0qB6GcW9+GvQN1ZusHrqDT9xU3d8d0R3z0F
aXahdq9tDdPuDm04hycUcKw1bg3Bsyp+KChjYrdhNyhokhMzA6/fJYbq7yaso1ZtoxtCnsXdlRVJ
CNlEW8vewU2Ir01F942d7uHJLXuHgG9plivpSi1i8wUXM6rlRp5zf6XZollL0y6ugx3K1bvKjqtr
r10H7Q55C95TMTgsHPZ5GLZce0ub6glyD911ruGP2c43lf7am1ltsutcdbz2el4Z7QJNma69qUDR
Br2mXnvnNPa3lNj164Vqh0JIVBnGtReEsbWFp2ldm2GkGlu1xQRO/oHc27Tt3DXudW4+DvNWt5Az
k71ar4+oP2DTk07NvnHLdgc5+0XDFXdcVH2Gu6E48O/9OosNOMbzePxzhBwWhtBjKeSlW9lsykZd
ogScrorR9+4zU3dRIUUrti/9e26+eDGEFDc3VYAdoQzKcfIQFPGnE1lILImpshO5Y1K/2bCJxfzb
0DglF5XG1MJuMXnW6uqzniPLflu7mSPlzg0h4IEEd7ADZXE/zr0V+vxocoiFtYwfn0VkFecMU627
28X8oo3uKqW4JDyQ/3b9IeGmas55vJZjbxdz9GRvuU15vMW7QMkOtq+8yivf1o5ybOBIjGnXNZwn
39FKctpJdz0okdkdQy9Ep6UEZ/93OE1Dq13Itl6qt1OLUlrBjRcKhoLVJrCQ4/VUDm1LnOnDtsGg
TPT8l+XaNAL0FVBaEJecxGg76Hgqkm0TZeFlkGPxrMVY2JjJ/O4NmrdHUqwn20/TthKH56awOEEM
QbsQuJyMayib7KtaZRs7TPO71iBVZTdudwrLznzJyAbIeJJ5IyYiIL6vi6N+RI0kwheF/AQKpZQC
5KEUxju1OMhm21rgLn2IXzI2VBVFamr84JWRoyAzFTsn3GCcU5I2q84zMPdgU0huTHTYvtOvSXxx
X0lytsNyoOzRAEfL0aGYe4vLM8/XvqbJ5nUu/nAHyCFjyt6oQWJYV45AGtDrz2B3cZjMKD8N4iDP
ZCyiYLQKHBWY+n92hNySf5sW4wwxqRjk/RGXi8iplMn9Tc12+XrFf7uYnKvV3icJRJGZI/WbDv60
UQX8WzLrbty7KyEvtV1vbwfqupZkvtuYAdvgpeopw1ZvsNCzNCt6UnRsvpwyS7dDiFht5CcPRjBl
P2ZEbPlYtL+P8ML2/xjhKyhhT3OLaoSHDKnXtSSv2iA/6qqDrEds7m8hJ43tBlnbv4fcZtR60mGQ
UJ1csYiMXwc7k+qs+qxScRDqWuRouUObpkqukdyJR7mvdnYFREJcla32cg2WOXhtHRCgjOHs216a
Gvgoz9jqSi5z7dBwWbBBv65vTMxRmdDMR5hweYtdKZyy/SfP809u6G/9cnzToLnxx3J/LiTb/50V
KumjkiTKt44bu5zi5tW47DeQCwHxUHHB4CCYoBZMGkLSvJXqXRUjd2Xgpnzt6fxGR0EYcbWFxX95
I4fjgYjitj8Z8SqpUcY0huaxilR+S/TI2bteQrpkqJMH3X2XfTJSeX4M+B/T91vMtiJzEeWpAM9Y
9WMIVuCxeJTD5SFF+WNXqC7mGeIaMmaGqDsniO/v9MIddlqmgoHJshT05pCeGnIfu7Cb3iq/wFDB
QuthWMgeOQaccrtskAFfaWK07HCKTtsUvTFRlE51PBGSvnn2szhbW5Vq8zYFT+gIjR9alvCYZmUt
deiq3oxpAEAib6bDVCEjzMYxuCC5gMekYmqv2KPz1J6Z019GDAHIs4ZgkSLA4YyGB2bJ1BZJGnXP
ik8Rrzfq9Dw4Kuq/aRLvcbfLoVJXxdoYp/G5bGAVRbYTfmpusr+uhAoByRW//QvdSH4Tsvzsz9mq
MNryzrB06rjOlJZUh/5uyzN5aKKm2JmNcTarIDjZ/xxIrQUntKiVYxa5+lZ1mw/ZeYv/MXYeq1Bg
2/51jdvUEFH4Q5vpa7n2LS7PbrG5dCN8aZ5ukdvQW0y+mGQ+6YqbH29hNwfQW9lI+Y9CsNwN8WlT
nMDAKzlr1lCti9WcPWD2YD2h/+w+l7l+KZ0puVcppD43mE0uZgfTwH7IPJyDumZF3sXhPaDXbAZh
deWmmBPQ9BBv388KEBy5UtzX2skLw++y03LC6NHn68Ke+1gnVrnPJnRv0YITRz/KsjsqUGAZZFue
ZnyIDiBa2ztrHL2XzHe+8aUcUA6jpXfaU4YT9f21FZokttzxcm3Zzi5DC/5BtjwcTHU7NR9zw3lT
9WJe488y38uDDhB2nfuoU8pmXplfHTWISkRzXHcNULJDP1j2aDVeCbDXd7cVqiQGehaE2xzpgOMt
3g2lt8b1BHrTUOUr8IfmuoVVdWkB3VxMrFl3k+lgKIH1z6USB6wQhlOGq6Hu8zTCrpRYZwRbo56R
BhMtOTaOkAGvbay27S7uL12HCLiCoihmKauMzNZnvOLZ2f7EJLFbqUmGpIdSOuepp6wmOyqLXyaj
UT8wcTQoILc/vUxxt1PTFofM75EC/O00toDgUtZt5iVOfOhWaRin84Di7wXpoE1S5DqtunyGQ1dQ
Mcshg+Vm+ZyxwdnWjd2uZG/mjNapHrJXktEYD3cQQ90uahBbo+Q6RCEOPM4A3w23s23Ro9myQEde
PTTQvq+HJB9+b34qs405laZgng5R6k6e+XMR/taUHX/EUjGjdPMY/0txqs3ozULJ2dXUocYwpOIx
ZbCNQ7VGcTaKHzSr7hdh1VSfTW8/e3hVPScdvnGJg1FqioHPG7pZpAXK+rOaM2xx+qk9w1AxTiPV
Ttywxvx+jEK12QYoDa5zUF4XG6v7vdYgFWQ2un/RxYGnpgpTU3NVxaT712Bg2aQ3A6rndMph3KJ/
kr6OD3INeUCLBBB4sKFMBS4tNOfXesacwjSmb0ZZDuuOQvp+dLoYqXEQ4b4gkOBmEp2LKsRpC+N3
MhE0bx2haGYmgtWaMQG9+GeGAkPlpADcdCphSJo3zrsR+ANPPbWDuGNZvg3dpy3CaIbY+04kB6kS
VAsQzMFOUzPl6LaDciwheR0bkNfrIYDxIjtkTPZaGo+5C9kGDlstPbgvWE86914LQtx1zOhTndLH
pqoQugHatWtmJKrSKlfe0e5YygHwlZJVVyXmUc70c6A6KOWHnwrO0pmmUt+9Ym28FkeQBnWs+9i2
9HsyksMmyBSkaP+JybM6DqulSGdsJm/qk3XCk1E/jS4fTObKg1Wn+tkrnmUDQxbHXmSA/vZj4fzl
1FOXYI6MXojZutnqNqsS8wOj7BfN5Dtb2SFfig/2YUEFOkI3HkIhNBzQmk34OpVtgvcAsgUU9Ek4
1/OESW3jrOUw16dEgBod913R+/89C/mU6qXrmoVi6P0FGdH+Ahuhv0Di2ntUko63eBfhO1rNs8vj
IMNkR5KqCBY4+l5OknH+3mk3tYNIcTkGcs6kG/zBtd9US33P0Ln/FXtbSK3OTyVosIfS3PLVaRR7
1Xvg64wghLKYu/0OZBZK6iWGTXI27+g76OFfRtD9JBCc4ELHA77inDpVhpufVaN27acJwqLEbh1t
P96jjKgK3jlg4MY9SeKYZIXFvb7Ftc09yZaMi5Ac5c2hv70WfvUc3whJ88AMwX9QskdJAJGHWZBC
YuRdrqQQ4KJkBPxq2lbx3D+HbndsNHzjrDnrnzuq7ksXJOBedkaIvG7mEG6W7FWddLzLckMULZha
Z134OIHjkp0yBNMCqK053cuW5ZNj8Jujz+NNjmTtgCWM6QWnHkDpCmU3chGiifgK9R9xBt+bt0y2
RzGmqfCXwnE5X6iOO+5ruJJProv2gK7o7oYt7/ykqBA/XW98mURLhlRdf82rIj3J8Q0f2S00L+46
YoQLjOihD00S+CzmQaao9RVIMSxSRj0625Cthmzk16dMHyYVq3HMKE7UpdQVL2h4wO9ZuM0v+N18
GOu+BFyJE9uUTRDulf4dRPV7gAjZJTnY/Ng8OHDS0mmi2ppmztYku75x0R7emEUKSAD7FMe28Uqh
PLmjHLtXnDp68Hx+3BG4G765JLoxypgg+ZnGquBR9izPFAu4UVXq2ka3+bfG0JOX+P/mq5SyPvkn
7tKkYsmccUseVL9YDo1vrtxCJ4ubCCT5zhkfJk/siDxoxAHXX+RAdQ+GXs/LFz3y79w4Tg98/8cF
MLYfguL6WKpGsEeI4cPrg+9hHHhbP8ITNfEVcls8DnOXjPgUzS9WNKVbWwAe3Gbcx3XJ3+rZKzc6
A2+3UHgvw0tZGd4m7C564oM+r7TnztC+oVfpLlQQYSuz88l2Ks6iRl50qU4Af1CvXfYD3x6yBHm4
mtsmRqiyUy+eh42sSp1woc8IwoGuadeAnh3lUEL8XFHpQES4476spvHdCGxxERbtqSMdjype9Fdi
YSutV0a7Dgqt2qCOkS1QWF5gmd4v9TIC6BR9aHY3f8dQYutb0b6ZrXujrNU7DyWzBTenfu1FNV4f
0fTL777XeRYtefb9GY8a70XzkSMgGnv5W58BJtHLbmNMqMuCVlsMtXDeU96CPFlaNV6nPGOf6iI0
v6f5u10mG4N3Jvdq6jJO81Nlb7CyzFfYANUByDFPJ/X/sHVey40y7do+IqqIDeyijGw5yPbMvDvU
pJecGmjC0f8X+Pt+r1q1dih1gxiNLDrczx1IBbczBWSgaePOJBgJgpXzj5maC4Rv1pR+SuogF/xA
HXloiJHnt6q6S9vkt1TArF5i6nZO3h3lVA8n2KI/tbGq3obo39bPARJl966BjrJOWG4NqdK7Mo1R
QU8Fk8fi7nXDvMHH5H+ytNkZN5gZiuT4l3hkecM0YNyr4m1Qyni33FDBoNxpUfJmoAvZ14gzMbkQ
K+JpX2pZ3exlCms8MV5JkLyNOBgdDCQyZJ3wx6DQq064a8owJbm87Q+u2diXqJYWypfxZTBSyeKz
b08pCVmBUsMz1I+9LecRFrIdGrWnBTqKfZh2w91dagqWc00caFTJMMlGHDDg5uqY1WF3s8u0QT+P
Ixqz2q4gvsLrimqfan/qvpOJSJmIzICwVM7AcC5unru0r659SIZWnPohDf0q1XcCBmRSeeK8LOgY
bIa4AN8zI2Rb7u3GAU15G+F7hGLNbvsZFoceouHuQlYRqXlo5xYPsFxMEqcPXrbo3kjH+zq3mDod
VS3UCbbmpW4AumBHcul2F4xfOf15g5goigyTgXJaRiyj0yocpS3xg7an/YTpUUiQpnl0Bv1JN5s2
hEi+8ISlnnwq2B/vO0TRp8Gc/zKJCWQyi08u1pTtNFYGAbNfHArzmGtVTAime/CSwvvzWk3Dj8xj
Aze7bRpU5i9E5ndMjwOTmt4ltob04Gbqd9Px50n85bmxRRrqDTZxVODrqthBm/WfZIFDaO8dYb8m
b1W6tIdigIgsh78lUV8BRF0X1WlD5KhGNJuS0aVcvLXmHyTRnF4Na3ivHDT0WdP86KtCw7yffIas
NOA8EBusi0RRwqdQbXT1vUsVgXd2fyScSpxyQUGlGYdjpGRF/nWaX8uS5OyUL6QkkS4wS0c9tjVf
llEkb+VIXd9s2bqQT51n5XEBUD6LpHsoy1oeMeJ+HxudEK6oDBeP4loR+2Q4mfmxr6MH2cg7gWDd
QTfUcxMZRNW7QDWdvOrsN/AUU+qActEJNVNLwOxz+1Ik+riXfftvYtR1YCO+1uW/JlavwWRn067t
ir0fxS99ZRnnrAxlPDh72Qa12931IvlobT3F52Ji6+uVt9QVuH6TnxIQYOGH0i8vpsEiIffy76Qj
LvyOvHnndg8NPsuemEWQ+JVJRDAR8jXlntsAZVHGXX+rnAE0lyi9aGINhe6G9GatG97B9ImcUs53
i9wj8p3M9CnR/fNY7HoQ+pCszr/Y9ZvYeP9wxvI1d6zxUlF5CtKEcjGT87SbHeh8NV6U5CoZuIhW
/L7dvA3aomyv2dgzBnuTfRSRIMVSm8a9VRgfRdFMcFcxv5o9f581qgjGHHFqMmbX7aASJ7tSHb0S
ZyJCKFAlNF5193IEFiBL+DhowdDLfzPL+XDG+bc0e2pgqf0AGfvaoELE7gODAoGHkhXJbx1mNXiE
FG9eOji3iekew71Cnpu4K5+JTD6RMza8JMMS2ENZHEoWdXsTYdaeECKMn40RLm2J87XRlYfWTKyw
qT0ilksvfsgSqmzdaKXXxS+dS8RKLUzS3Aiz0UKhmVbLtc5yYkumbMYZU1gnLPLnR5WWMYtZZK3Q
Y9qjGkcTSnVnHJosd59JrUwPMYbHA7IeOxEUU+fBITqGJXHVWtU5hSlOaHxBCnGuUze3YZ87SeK8
CcsnBxO38veuOxNzlu7I5PTee4r2O+k6w4fMUi1Al598s2blBBmM+m9Ly87JaFX9XWupifo5se2N
Yzt7NK5d0DNcfp8clD4pupbvyIp7yMlwH+Cp4sgw4G7EBDYEPVKt75MYhoCMbP17nTpD4ICLfI+d
ck3WWsbv4Ols2PJWfTf8SAUlLKnvvtOBLS6e/B7XDBFTVLTfkZBNZGDb8jnWrDCdWSFhdO8DSLjR
fmtmyWLeKg0V0ZR+X/q82aFLsuF0E4rd2hOTrG2HqWBPHMW2uvV9Ot46/q/XyZNHCGfslZmA9o1f
IrUsXOeRtTaIkv+sLVJ7I3P6vV+zCklQCpooy3ckCI1Boxn5YYgJllzSAZJmIqH9xh2/kMk2dgLK
+FHXte6IL/JPTxWUmDusWVodex+dZCCVxT2WVo3YtUCkgTKs4ql1SDOek9w65EDAgYU1nVnn/svE
7HdcmpvK2/k8dFl0W/i/aJl4gLP4XqRR8gyQOgQFmwiWG5r+ZMSD5LFfngXJcGFdy3kHkAC7LlkX
1RE7WV2RjIiYoT9anrOLB9zobN3Kn8Q41BdyEL3QSBeL5Lfln3qoj72sl1PbjawoGv8DcvB+kGOG
8IXnP1pg/BJbmfBfEXBDPNJ1F9ja+BRFeRoHUQHQSi4CAY+8PGYZkqEkQrJCAsCz0PKbuQ7dcQFw
JciQXG1i9lojHSbuBOEDgMCuGiJnN/hkbekE07WS6YEQavE6Nj6gulMeu8FqgrEG1Kj92NvndSyC
jsryoUsbsccmXIWWI8RjlhgZP7oF3kIHXGbYDKgVS2iMJzKyjVpIutbDrPXkDzq4XaLtaHGqdR0+
2ZOmpvZszAQkal107XlUAzduftsuKVSEDDpnpVsPmKUDIc+ucSDfoj7VcVLs7Oy9E0b7HM+TGYCo
/cPoTYV5TOYQAwQ1K6xSu1h7IidyuE1i0oKKcv1jl+C+a5LbMOAXHxIbjhwWmCfv5TNoN+SGAeJP
LX37XBFGfnINI7kXGGuSrfzo6cTkIW888pOYbn1HtZEcTz+MI6/alaX3WOisAmOtCJSnP9kAOgdL
zGTN91pIDOR7kgj3oeq1v3LiDzU5hvVoN2116Ob8T2fB35H49u3z4bkeZPZQqHEKtGx2CSoYn3rm
fRfpOeZDJJOXuh0dZpz894lCKT1EUViNDeGirvbXnuzxivObRcBuukuHydl1Cb+ToTHLUEsUElAL
YHSeyGud1YhIp24f7NG46ZItlQVVxLLtnallGWRZVmRJKa5y8qcQF3sZGFJ1J0S2h3TCRcJrk+Vc
OsSHYx7z1nf1i4b1ws4bKDu6XffDSApzZ0nD5gkrePh8PIuGCZUcPi1e3N7EiokOOLwdxpW/hHR+
3uvsPho/JSHSA5ESeKR3hAnvsICXex4KDB5nRuVlmpK9GPwfRVTZQe8qsI7+OE6FvE6dwBWkn24T
JMOKAfZYePGHi9HOYfLNZpclxWGZYsFmWPEFkedwFAQUHBK3+KhLwslaILNDIWGUFylswlqLb0tp
Ng/VlC6HLmKKKoVtkWLqk7ecKQL3SpKBkyg9gcEVISmtF6Gb4soan3gTpz/bWfZsGYZ2aniQgmh+
LiBwjGWWvHTsZ2OHQjOWhcz56Er6tmPHqkuTlT47u8aKydlqhLHPINgEibcjJPmJqBSH5U2ndiUM
yb3j5i8peWaYfcpDTyYodetSPxIj4ZwXV/dR/LaYbhJaEpgqL4+DYx6WQdTHlMpzEGt8c9FMLKVL
sBty5eKIqSAjSZTEhz7rfxi5wCty6Ma7UQILlahvWtNMAt0nvre3BNhTlE37wpR3/lQeGIv3E/iz
wFSv2ceztXcLODIxoBxsfVeuYb/ZfjKJD7DSKflIwWfQue40uIGQ2nsyrlhSHFsnRTSOEwTs8Lp/
bQskXBaFQJ+av5xg0BeTPQc6K2l7MIp1/PmFzcJ4TbLiRYvaZad0IyI8y/ohbOrwi2rCjHwzAlwZ
rm1yYglHC73GvbrsMpGeXsnE2hsLcHhL6hzjXoR0LoKnlHdhb1aQvMhOhrrfBkij9JOusWdRrSM/
D84CC8KuS7XHQ+Al8vPliEZz2hHlUrKQ1dipT2UGEcBvL0Y2DuE0JircXn0dYmEPIZkJIDYDT+bk
ArfDbz/NVeGd+OM2oVXoTSjAu479QpbJlC9h0jIxZCWbNh9dEimG3NzrKQYMxXRqKTDann8FvfAC
oP5bYvjkebbVh/RKAJTKHuV5SfHJZaL+x/SKOcRsBDNXa6gOCr/ToBZGiQ2NUwV8CfZFaYUCXjhN
xC2HzCIVm6ApOjhD/SFSWAE96QXcH6ilc3AAsmsyiWuMTGcvCrcDy1fWoWl+c4Ddj5Gmy3AZsGYl
0fkkGQ5DqedwF1OWpUEr6zds7n93fTV8flfbq+1rShfHYKUSLV4A8JicIqOs2NGyz9heeWtzYsfB
33svm2riQ3MQ05oxHb8jamoY6A4GGWnsLqjK+m72YVVxZew6vc0vfb9QcCeEecxfDM3P1lxkpMIU
RoxmdYJgBd91UbRjkFo/QPuk6u6WawwXCYniaT6TWp/qEWZORXseMS7eRVXkBVl6GXt0iRqLNWiw
kxVunwAzD+rC7vJO2a4JmRi8Zbe9xAyNPGBS6nD/h0SJVQjy77e68tlajTZ4TecZIUQHM0zQmO8a
Fx1b+8tbil/gLh7fbDTxyzUdj90x7cpUAe7qyWX7WzXmVIdyPWzN7WBj5sHPfP1T/l+no4aslK+r
sY/vjjOhPR5MaKMZd60SP9icEHVsF6Y4CM3GYKTKz6R7+BR1uCBuiE8l2pSAwzmQvoSfmbgtlDsO
Csbfcf6TRNmFCuBkaP0DptDppdBKkk6fhgZfsyFVhKk3DznjQFiVBFgWTflzLjEE1KzOC8ph0MLF
fOpKH1/KRfMObi61AGI05YQ4W16jtqwYu5eSLI34xaUqFpX31FXvUvesk1phAt1xynCK/WCS0rzO
xrJHwu+P7n2QPMO+8uBLlvWbv8kgXSDEGCGlGi9aLXIeHW8mbyjFlMbVOlZN4Iw+5g2tKkJcn/Qz
ZqQsqxBjXflqLnjBaA6pgaUZaBMkLc8yg9yP7fvkBFXT5KFfL3/4Y7tkRmvOxR4rL/DMrN+nlMjM
sfdvY7JYJ0DlBtXYLmMLsXdkVz/pJaJGxTZqlxQ4Mw1rmq+TUXGuaxznh+qE0H7ZU4UhG7pOo8Ca
EmOnd5SOl/w7rH95jarM3kV4a+w7bWkfcowzLKPWPhqG2aM7Se9SEHb4QtonNWln6X9PeXJyl/6k
IMvcXTepTzwC1TkCR/+oKwLIqkz7OUR2s8M4XsEYTYqbprPv6Xx1aIo0+RmTxgKStKvdyf6h4uRF
RKn7t0zA05gXzEoTT0XE8qWKszaQ+nxu7U78Apn3wAIYo1y9H86AJa+UBtG4DC1CK9CSfR13+cXU
qGm6pb2ch8hfTgulgz0sTWu/aH13YPm4r5sxO+ntinf4IFIVSGufDOIG0f+stYl6xRfwxcrq9EdE
0g9KcIoJ5j1v9HoVr6QH3RLLazfqP/rO+F6NfXuNFIJJqv3UYeoSyXPm4wM0Vvs4R/mbZHmJuDWf
GaQO/VwW17ZsxquzonczVN/Rku3ZV1J71+fskPgWkCqKvX00FIcpzuJ3mIK/kt5bHm1J8ISlY5g/
K30kor2E2ejU6ZHAdO+HBL+Wvge3vovmK8BnvC9s7JQUFeSzNYNQV2yoOn8kqzV3jSd2ANZFNml3
6tCe3VO7R/VOJfyv1M+242d/5MwPBojFevHrosExpSSaGNPYF2LcgTa0pPpdNH+xFUipkZJOskjh
32Eb4+SeugiG26ViQZ0vT0AMf2azvyxz0t/HrvdeBowt0go+86yYFopUMhxt9e+CDxtuNe+cWloR
fLU/T29Xbp1beztsl3+9+6vv/7zFdlqQLrqO85FZahf8DXEr1VJmlc+X9WiwiF7b26ttvlGpzkVb
+3+8/Dr/dfnWtx3+V992n61vNvpqb+kNWXeK4nwAJbhhUl1f6i5LGODU//ZaymZBsJ4vSD1F/rie
39qfb/08JjNlQM3RjnGetOF2aNZpdrQJJiAwmU67m//b1hKfVaQilWs241fH0HkcvNLaQSKKX7e+
phSM7pk9nra+7aCjTdfTMXr47CpF/hwzjH29qR99/2Kb0Hy+3lR1i6S+w4b/f/RlpAMahtIvX33s
ODFmFtZTbRfGISUe5uQ0MeEkWuvc9MbWbxFRF0x9U/9TesZHCRH5buraFC4RuaWiSsRLPS9sn+I5
wAa0/pHCuDhlVpOfKYygWkadOBbG3jB9tVeyAEuJKvJzVfdgZ8XJY469SjGxRFry4oJy7JSz5b9W
0u1OmLu8V7JwV3dI/aCx7WJYicXj2E8ZK3z9MZ/6EDOU8uqPrD0Jj8c5M2qWg+UbIpi1Ev+4evmZ
uFa844v27wD6j6SD6j/wW6v2ySiqg74Yz5SbB7aYQ7MTdT4RptFWJ1vWVHp0DJkME6EcS+99rpT+
TrgdhFHye1FTgCQVpQMf3o6t71nzx+qGjp0yhMYhdj6W0W72Jdq51yLFpKCZ6l9g+ZjQrl0yNoeb
XxDitba2A0Lh+Ngh/d5v1299/WC++46SD1tLpfVChWl67PvZh6fWJ6Q85+NrlUQVMth0PGh4E75u
fWnNYhdy1G1r+UPbXtO2/IsNzX8uWCbHxQ5DwUFZ77EdSvPfdHSSl+02foMJok4ISvB1gRqadXkv
i8vWR95j+tBr0c0nOaSe8RlEvftsLCVhSzKfj64Xr/AEw/bWFzvpS1lRQd26nJpA9KSof2/j+taV
jsu80xvDPG3NbO7q1xlU/PMOVX7UTIhKG+d1I7lCB33Omsw9Zx3jK5Yt/yXdfl7SYZtqG9G3r/7/
fR0QfwUd0jKP2/2+LlRGep+oxrGzwZ0bB6f6EctA+2JNq39OS9LE1rcdVK3Xj/16iDONqA9zJip6
fcfXia+LjXxxz42pP391ba9IDqsfv/q8rPyrE6EYVDL1A0922WNtUjJOpvQ/r776hNZDIpB+uF2h
UWH6vKyK2+KsmZBhCHIcwantaHVv6d9jgKBDxJrhuDUNbDqP7EnQXbtOhzl9tJJ8VqxwvTgdk/Kc
JQmk6rU5JkNzmVJ4Jlg1sfdKxLvlF/DbCHT5bNoU1c9mB3O/HwfxPlVyPGMA3+63i4upy8+9bOZ9
bKOVV71ww0iyKBE56JyuGQkmaYV4c1XFFsxPPraWUxr5fa0TbK3Ui8Qbbt24JPXly9ZVDzGribJZ
HrYmjCl7l0/Ojxafh7054a3rpNjaakOqHRzf994MlkZnnfDs3dassXrBf41FznaxxXDxjILhup2M
YHS8fTP5WavdOFs8V03zrK83zXuWu73vVw/bhS1B4LtoHoiTjEQRbH2Ed0aHpMOFymd/76eNQkTD
FDdtE9s2N3km6bCfZRyiHbV5ZwlzObtFd8RhtYD7GaenCreQt3h8aRpJ2rTW5seCEG99HMUdkMCh
+GsMhxpW1ruWK9CpQv+GFyiz+1yV744xzazzGeV8VxSsxS33uqTInd21qbSJYosffbTFULxDEa5f
/ME+ba22GQkSty6MjulBLO3JhRUUuqbpI9/KjfNEvvt7N4FkFS0lKWQ05tmoYneXUBNYUT53p2C6
HNLCHo7AWCs25rGcL+8Eylc72yzjs2/uxapCFbqSL9vBLM6WrT1Zlfw2mFp6jL12fuJDY8NRT+DV
BXsXzUIWmVE83sWiQWpo4iGIa1b9s6/UcxS1+lsW4zQJ4yaQth/dS3CtvGWtrmst389swC5aD9ur
ZF1jiNp+jKu4+OwypigNNUu9Zl3xuxGede4sC6k4QX3BzBL3Wrbld9be3W/PTm5qKo2/Ev+G3O8c
NktPZFMGLMiJ7Bz7HrqEgy+7iftUvPKvk0oGsWc473bWXVKIvL+NEmM47bnwHefVFPVVGnp1rA1w
2krLqgMEloaid/qNRV97Uh5ChqT3kyBC2fVsq5pgulSkv2XyU48XcfI7Y2XnV95+1sEIKzzbiTzx
AG11mLFk5xIgMFZv45Ct6sIiCbcmKQKPlF6MB5T34jkaZupQw9ii1bCm51Taq74s646wgrNz1+IR
4mjV2VJ5tcsKIc+AfvJgr7JydubWK0t//vmFGiQFij0kqEOmUeinqEXIlNmngDcisM2XUetf44UR
yGKoPcaRWT+OWQXrSzOad8KZuydZVi8Ou7V3tXjGS9+Zx+0c5qL+dSCQJZjEn4HBGUNz179jghwI
YTrvyrHm+6JFwXZuwggOrFknM54rdfwWX1sFcr+2yGNYXiuzOmwtklqb187Pj0nUOPijt9oL+P5p
Ozf4jv7i4oX/2Wrs9qUfl4ut5zq2FuY5b4vlVq6HXh/JeOhN4BpazdCpo/I0gZeRKW6Tabjseecy
ANHBM2DrtNYzmcMcM8/ltTSluOmjwdlo7peDnRKh8dneTm0HCph2V6vb1vi8Vdl2DkXVGhiVaN3z
qEpgyS6pSSp1ZIJgCOewrVmv/wBFAMG7V9ozVQvoRDSn3uTqxdOXy5DMb5/N7YwhGxWmTn4rC/Xd
rrP6UoJ43ZRq/3PAAdM9NLlod//rxKj706PJR/m6trdcwwq6yWgDCORYi6x3SXvAoMnMMAwgeuDJ
yr3pmCjElEahx088SYgEhFrmhxR61da3XefNTfy0Ncmoe0ZxB8qwvv+rf2k77Iuk0PBljCVLuYiQ
4zlKUJxyqLK+gmCMxHIsGorIa19qM3piBBRD5xD9W+lU703UJret5ftztFIrKza7nBz7TDtpo8jY
SFfDmy4q81E07jcYIz2kF65ooaWyOb5vjURSYyplvjxsTaOHyoEYrzhtzWausks0+jCH13di41k+
LWP6+Q9vXcKZd6ks4tet5ZQjEOuIJ8rWTMdsOgh7BaLXtyfCaUK0GCLYmoXpOs8SCe7W2j5fH5vn
QpTyefvs5crzmpxMu2xXtCuxaDaN5rA1m0Rf+GlW7efdfFFig5RhBLX+U9vd0kg9Fw0QL4VlSmuO
UenErncyFBQLAJLnlrHarruzLqgMxcIo3t2JMTqLY/cnBOKr5FWCwuTZ6pzlX3CLjxkk9EczIBeh
KJ/cK3zdAkI56kCxX7nB4CjOTS2isLeWBHNzLT1Th6zONSaeT2aZfRTYs/0hDAaH9mT6cL3mT1XW
IqjtfAoNIiSfvAz2DdhP+udCIb4DwWdjYMRediumKoOJE8dXSqSnbFrexFJZAXac0DeaQjz2y1Av
Qdka/Lx5UlVRPm0HTYjiCTTUglD108XhcadyFOjeSMgagKaCcAX1HA2djsfmgIrF76crZPnlIrv2
V9MVGrE45fzmDC0/u+nZiKT5IZbkd7V4uOjnj2puomMikr/tUOZPaZbiW1u42hGZvv7ROJnBorU/
Gp4p3hNxoiRWfLOWZTxa2hpcqBXXWPN/s1zXQ1umf+20/jVMiU15p3XPBoxRqmzeIWswGptkVuDA
hPjBT6z8n5EiUTE7HlSklmKly4Odt5O/NxPKSy1EgNe6PoHIZ5T8kuPcV9m96HEnpkpgfGuX2D87
PpVPiO/FoU2wx7RdyEojXPiuU9GD84+H6vs2VsYrKSohQvQ2oAoVH/UaRMzB7hLgZQLv1VmbS9d6
mqZ/zJ5F0kvdC+88lwP2hxMEZbkDZ9TOhkZdDU1Te0Q7b2IPElnhb6ge+q0AAdvjryT2lagCC7fK
C9MjFpsi/tGWnrwvJpM2XeaTS+EecrebgJhy0OwpeZj87PdcEZM+jXjnLkvz74IMpulN/594iLud
o5L+heKtcXJIjQxjpwKVTxtvH1e69QHz8xchSc2/Ni6Y1IL+psNAwJS75qjVDeYQYz8EOiZ1JK/E
46teG+lzC0tla22H1umNI8J5wLH1iu0QNSZMl8m/RohVXrFRMaD9ZWe4EYdMjCx4DFu/z5RWD75J
rXtrOhgp3srMf9xaCnbhfbQQY09CPWxdFuqDk5uKdt95uXH3ldXD8oRAtLa2LsNyMHzrizzc3rDO
PheLmZm1S3qujWh1+2yG+xxBabXT5mVr1aURHwovqo5bc2JnQ726D7eWbxrDPdUKGAKumj/7zNk3
LsqvBExe7rYdWJQceTTK5+0NsafNh7zNddgIXMGqOnseTKoP69209TCNAH8aooHLdgVQ9xhGNS5Q
X7eMvSLEfDX//MxlOta71J/vcwbcMTuGee8iF285mYRFmTDT1X32r+gFvtKsnV7dRLwW45/GX6w3
MM3dbDnTK/OE9dZMze8kx2hiOwdEq+8wp/TPMEbtN2H08LkUqe3btZVlxmFLJsNuOzvqVHr0LnWI
l39mvm8gw8i5JF+BFQRStPR1O2COUh+Ia60P+f/vM+e0DOLWx7xbmOnrHE+wvCIf72/7VCSpdffq
wbrni8agD6flsjUzzR8uxgI9ZLvEGIV1ZwKb3TL9vL7qKCNPuLSexfr2NpZH6O4Rhuho21ptcF+3
Q551jHbdOF3cOHNfe7zRb1OmITM3IaDVdow6ulzAedZ3gAgmL3jJsaeJ+moH67c78AVNB4jN/7mf
HP6tSy06oOyHGGXO2itaOvOoGd3w2dz6elvupcF8trX0uKtPSwvB7rNpRrxrKU8RxI2nrWuyFsp5
Q6bvSEaL71vfvEShUfFgbC3Za+rcO7LmCv7R7aDE/NRADnn87EIFeRlZ/weWW6XPrsdj3uOdJWYS
AantUim2xvh1O/h6ctJra7ltrSnyuhsJEafaLNJ8t3QrCixbN9jO1imzfOGYQGddnh2/+iw//+vr
OpOearoXgxzk4K87HJ2p01+3A78jHDwU1eqvvsge32WqTw84+uivKo6yB2mI718X5OxTcN7outNX
n7cH9p8+b9qpEcMKbIR2ziTmBzPNnvvJL2/MgSWZWGWoEEGEW4twTKEH20u/SF6N3u4v/6Nve5vT
1b9kH8V7oyGfHkto92U7eBKU0EUQgEKdvkbXIOlSi5HjPkejepdZ1NyjvAFe87P0tPWVaQVWmUEx
T6q62c1tRJpPWkaX7WLb8v6Ja1yKLRv6T6OL/lAwzB7iIZV3uTSvPUDhI36v8l7nmNzaiRbtdOSg
ZD2MV3ewFV8AJxPoU3sKqTClDCHv+iyzpy7zLtvJrcvwLAPwvvMvxjw2t9merkImir/naL139tiE
/iQHWEFzXD7KuDlUzUHTx2bfda7cG068QDyKuqOtWe6jypFoZGrNlLf1gyPab50V1ejh1UPUqEdH
xTi2J9Sk0CX8iobs6CQYHuQOO52aFQCB6+15Sgns8SoYbPKiqxjlhJbA6daVue9Zg+w6Vh+V/0+X
mWWwwATekRWCkDRiNt+qffBjUNfbcNB1bQxhTLwb0k1PMRMCALcOJR2SslLmVV/wmusNzaK4gDrJ
007FZH6w72Kwgb2wbyz9Vg7FZdZc7aEdGuSxavQupUIAZ1nvWTdmbP889smwPUuVePeldIxwpqIN
3tEDJlp1UFZzj2Yq0CdrwJMGtB45Ubf3G0Xo8sIcyWb4UVcvRtL5z6sJ34yIQcytje4xth7sLtOP
2ohdcJ1+4Nr6RkVon/ZGc6xF711Vac0SIICXX4d5xAFeWO0V07JvMCymS6T36tiQ8RrA1IhuqvrD
bZIQuxUrwPd53Lm2ReW21oyHkrVq6Uz6i1Vw57Etl6uD4WycQBIpteVQk646IkA9d8YoQzlE8qDb
3rjvXDd+KDy57PXe/BZP5AfAmBoOMZkvrb40Lw70j5fWtN+1LG3PxOb1D9gkwithTjkUnds/NHUN
SmKO6LeWaBe3s3qASHAeJIaMvcx3lWxOfjn5l8qaWxKeIEQJZSeBlaKNkGo4O+3KCIwH42CP5GBB
EP6FVdNPRrnybFMl3/FtqR10uGGHOxsIHr8b0WnQ9fK+vxoc8UmAroWXBDv2wWK2twRqG/1Xm5sz
ujpbXkeIBhdtBTys7mVbURvrspolCj+jgTpIkWDMUhFwdknHXn83y59KaLeiQOeLOcquyF5gL/+7
eFYbUn/TmQlzieeaHs51a7zaKDxsfvaUe4Ucc/g3bruzqiR9GKo2DuOJFUZp8PzOSb1D3km+oD+u
v96mBLJyFZ4Ubvo+kw9wsHIwVNFKeUrE/MtbA8gmj3wqoMA+AQr9JDt0CNykEu4lVgmJEDFiGgNf
TqOWK1LyDSFAtRuz9E9XNoTEpvaZuVzlkEqwt5JHvtB/ZUFEzAQMT/WBUI6+dZ4BRswgg122J3L0
TsAtGjOvs3iIrfqSSMbBTLNJ91PdrhnABGT1jKep/qD+H2PntRwpEq3rJyICb27Ll7xaarW5IXq6
p/He8/T7YzEzaOvMnNg3GemAKkiSNL8Rt+8lcMzJYqseake+C/XAP5odSL1Q05mhKE5H32s1xyBJ
3D2grFNUBL8Udh5QYohQFGIp42dvDeVbi6w5H+1Ll/v4nrhwmvSAPRB1hJ7qMTy+DxqAPPMzM5J2
z75nVZrYQKbZTmUNMo3VkMs71gKhPkyQix9HjwX2Wu8mdoWDTwir8PlsKxBKPkrRJcpSdyPIS8yI
wGaxGAtgXIXDY7YsXs9pcLK9RX226n8Frp8hUGYAb3R1jIPRmAJ46J/D2UFvH8L8rtOgMrV/DpAG
I2C/xwYDy7C2HVadnZ2Zt+oeoeniqBYdCOVOwYBFUxXkI9GLCQKfjYXSfZmq6dMY2s0dS414KXYT
omhZ+wh7+RMrzc3OQk/+6k06KFDdt66O7d4ofu/dKInv3lgLTqeKux+N692VEd2s2eAOqqZVdZlR
WGq1EDfmwj1XXfcd7wMDTrAdHJUyme4HvIruHBaPi4VAHKT6S+q4t+AfJkbZiymcPnwfmbWzuhEA
X8IxUDc6f9cUkCiyuGKhog1Mdt1K61K5VbGzErs9A10vAMV5FqAbPgYnyMw3Ts6mlF6guYV07Etp
dS6rPIV2SOL4XE6tee7ryvuaeq9wmTq19X/Odn2A88631FsgMsrPyOj3uZUFN/oYjHu9UpsDM3Xv
0gM8O1vgQMGdsCWl+EzeOgj3jlWw6KGaB0aA995oDU/pgEaRQwoxGcyEzeA1zxT7dguqoXDWpM3I
/2rXUMTq2XqwfMaO3mCBY3QzgJ6V5518DHz3oYf6mkbXt2fKvNPVgFfRN43buY7ZNmX08SvN9WMe
JNONOiPfhFDUsxYHf1qLQxRUnTt0i6UxMjvjQ7wEi3iOmY/anWrW7fPQ4zncxkvPTcorg/a5jhjq
VnV6LgMH27vU4TGCCbsqLfOPrk8ZeVjRW5Lq6ByaxZNljPZpzCPm30vgu/ez18FDa7X42HTPqdMk
NyHTg5vUd6KDUUAAgI0d3Vq2+awHBuwNb6RFYQI2gLhifS8+Dkr9POs+i2uswdD+ETjTsotgwOxl
RxqqMLBE01q8rkBg/hMoHftFPdqmeL7yqoZIavklSI0x81qWWfBrcJA9XzYClFk/6v6NUmG4BUei
OyYeHOugB401BcPEjNPnWJZG7hCUvtJQi9vGnJ4Wp3GoHb59GFGl2WNXOdLm2PfrTR6WmboAzZww
hVfSIT05a6CLPLO4BZFxGSYYKcCVHjqze1Za/J9yM04Oelfl814wc+FC4LfAnx2dYcrhFMzuw5hq
GkPBLnv02Jq7iZvqbQZu9BmvDdCGxY9wiNLPao5LjNf+cgufxi2rBM6yVFDPOjOdlAbleK52L8HE
JwyAlaccfKmNBnjAoFJCBbCnD1JgqnNMa5czFLP2ij90fs3iki577JxDbcXAQ9hSAARXzPsCxbTI
KWzeC3tv0uXdDxqU3hqggNIBrEoarofkiH8fs8B6SebwLUQKDvHRE66L5cFxRgjuC94IgPYBmz1A
B0mfKqhv1b+Z17S37ZCd67HmMwkqMHES/6wmkIRaeJx1fXXCb0VeGl+QkEeRc/ykJ4F1SQfl08wi
wEJvxc3dXIwH4u9qZ1xibwzZrT948exdw8h6iNlK26c6skqtmiP8Z4AYt29dU5/utDR+HVVmqWEV
IKMYQhleTJoqH12bpOF6QIHeVgWIIKu7k82GN1iu0l6FI9Lpdzc42guwXRdpbGViImDST2sLrj5P
++ZQpLb3BAvAeVSn1xkE35MBGMHOg+ZUxcmXkoEB8pVYKPYlm6mSnFM9Y8xXZgA0FVyOOzdk/GSk
wF+sQx50xr4qi/4CO6J47cy6uWDzae0lqSdOA964tnZhozT3DJf5P21nH/Qy+DXZynQu4nS+Rfjj
qZ8Be5uunTwGSLk8Bo1WszOMFKbTO+nRqu3qXEIDNwLYGUqCxFzGz1uYGu6AVLATsslY4MI7j9mR
WfSjwToHvfghyx67ELAYnlavmJa112zBzJQLri4EYXE1ncdowY3WxqReAUaEC5JUgkmP3hTF8I/x
P1mSL9Wz5bWrb8qA++q10OlwCE8JBejZ6CCntboKDv5pUg0GhuFr3IAU8F/GJkhPAXReuzXgFg3j
C0LlqBviebfqaghGSHBDmcmEwY0dlLwX7Q0p6PwUkuT4x+Q2wQ24LGs+Mljll0hU3mirgkt2kWgy
s4IEC4u/N9QFaF+31VEQKpXztEAKGcsCHOqBWwcNXg/+LlG0ZR2B3AAs1pFdlW+Okh8SNXCep19m
P4BiXm5cs5xRYhs+0cZrfT4KVFEyxzmbsovUjJyWO4MsYvDX8e1yEqmlheq0s50sPcivTNCaZgMW
4bPF1e8cNOpZFEYcbw/JfbiC4fzZLc9vNCPnkqNGLdvBEiRy/yWKq3LAlhbGd5LMsuocloqO/8zy
m3JwnwGuGxe5pPwML3gMo2pAnKSvjl5Z/pLj0jGAY748xvUJS6bgpXKfXRdrIY1ueWOpd2ekVvBk
AvSxYn+lNUC7ZYd6nNLxqOr1D8EDSzAAo+5q+HWspyI5klWDjRlR5aT08W5zlE3vFecVqsH3Hubi
0WvwukfGAWpjmzQv8uztxH0cWPc5zbVBt24NEXp7DN3Z3ipuUofpXxui2bY9NLDDOhDqJjjI45Kn
IbFSc9nWlai0AivUffaVsZgu+vwGX0cP9JlElwAiAm1DOVcasyj0BZMZIAIw55QZzXx8F5WjHRwp
QCK7Rn6zRue0Bw1lRxe53tg0rFE3h7hNvsyjfiN3br1LUEt3hZVOB7nXcleStmD+32qIrywQa3km
coTEJG9tDpKWwEhxDGm6EIgmoo9D90ke/No05dZsrUFKalY+dxUY9oPcCvmRel9zf9qg0PesoDPK
tao/2sU2BLnL9f6audPPAK+ME4bwFq3uRavyFqZteMpniM6tPn3Sl65DPttZbDvnOZhBAuO6t1Oh
c6KE26AnZCV58f9c+N1vkCi2V5Dd9VBfa65PDzWZHKSJoR+kC5Dve4fc+MUGkDV+SuHyrjd3hVO8
e2vegSo+3kGDbbwigjU5NycjzLX5GLvhd6XL1ON2h+kEb3THhdK9dS5q/5RhYnmS39L71WOKO/IJ
jcZ+3jdZeNcOugLMY+mHltdajpTYf+Z5XTkjHBAmB2kJfZyeGMIwdVkagj4i7WTCsd6az1LBrmYq
mPp+QILtIi147KzhMuUW05LqmDsDxkfuAq78z+vaRXr1Q7DCXm4AV1gAKVvbm+N7V18AjEZh14u8
Dd3b0i1LS5Lkllew+rP0SJY+O0ffqQYwK+mTEyj0kVJfgu1tfddE16iUz5U3XLzG3EtLWA/BVuCs
vLUNGwTSFzJhb84odF+3N3xry5InyWBphWrfnxpAeufQiU5SZkpjlxrb8R+boKTlqUlsPUbSa/RD
uSQ/5K3Ntqxs+6+uB1s5NvhT8xrAldulwGOKFJBbb4NwXj4cugfRNNCZqE76CR8K9ukZF8gTH2wd
Y1DnMZ/bZ4exAfPDO50Vi1ktdi3UiRxQylB3t9aCVZ3H8jkf3O5kmjNDiUZXD2pQsHbTIzCzY4P3
JMyCKV/sIs15qA9BVD46WfXuwctVpR2sr9OWlsytmWxtRaoUQ9peeuwHpTFKUC/dtcT0BPqSGcN5
krsvJynAM05gVmh2vQ+tfi9vCax2ciX6Lndwja+5hYiSzFsmXIOPkOq+2cKlCLlhXaykV9bBoYbE
C75hTPTPUQ/cHRmTo9xjCeSxx8vwBKFc5shT+kc+6TdebGQndR5vE7NEoMzrLtLJaPTaLZzdEvXc
Q1gE6xfAaH9Bys+uckJ58hKjp28XNowdDb/mwXvCXs5dMct+Yr/4eJ6dcmkRW2egaqpz5bjt9+nt
qB36CeL9dhfLzKEnTZbPTOZm1sG3oAsJqQRewFdwyQYjcQ/5UanC3hqUEwNdlFGzjquOmQy2wOtW
58l1rhPAHPZzz9Aj0SiO7H2GY9g6ulpnUZEWFOy56draCcOlfqiNxDjJ+eV3+XY0Xlv9cTby9qSa
xrM81e3RSizvup+xMUW7sShQ+odC/tcEbes4FPn2S3od2DE9LXGkYfoAxv+oZXYOO7/Nh3sE2c0L
0LTqRlg7Q9RVN7SF32WYZevzlSex9THbg+ED/Sfe4ztz8uqDBUEaWQzHwOGk4CVw6cEPKAQeS26Z
PBlp1oHK2qMFPNgv8A35pzOXCluPvj3JtUEv/f12E7ZSiUmV//+pGKuNsJfu5X2SkYL8GEmuY/Et
LbE1c46w/WBAizCDDHSVzr6oeCxKFbnsOuSSKA6bvGprlH3tv2D164dSfue7UcZ6bJm7e2ABd2wI
Yo/Bh17Gr2yOsHQtr8liPj/vg8n8jtYK68lhn1yKJgzVo1Rfo/7yBY0Ag3RBuo7jpKXKiG4Ltrxp
zthy0FCK1ICJLYMw+TtbsKIkJf1uLLv++nIeYeLcjwW6bj3xBnj6yWaXat6j11uwCfWHKz/ErG90
V1evcrNlUCex7d5veWwEoXkdQADZKsvVt+R2rMS2x7gVbOf7cGyUf+4Q6qAPo8+UjhMJN7BFkpY3
jzueMI1fytcfP5dasYuUQX03jJRHuLa8+UcA0f4qzTXSVQfQ9PIMwq5DckNayr9H5ei1qwKU01zc
Mj18pIIEMEW2KdwHTogQPKR0K9jmgFIgwVZPkoP/c9Dq/Lr++qUlr2SP7Z1ZxzNrY5ZcT8879k/+
ee8kttaS6Me0HLSe9V2tjxf4eJSisbHR2q/ajNSs9Cvb6EGO/be8rYqUruNsiW6BPI8tKTE57j/P
+m46I7Wl4odL/Vveh7N+uFKwdPgYzdVdCKNvecXxcGavoprXuaq88BKwlAI5ExoRk/dlmW0Ltrw5
wxMU+h11qtYgulaS7lZOvlV9VyJR3wxACLEFv7ZoeVm2N/7DS7W9QNuLJnnbYXLEf+Z9OOzfTr++
rnO+kPuLGLTfeHBxaGNYu4yF5cO1BetMdku/W6v4t+of8tb5xHLa9Qpyng911isMiXenKcNvtfPC
vXQNMgeV2PaNlj5kS0psG5BtlT/kfUhKPb9HMKD/qdVIIiSFDZGPl5O9d4a30oTXqORKemYpm2l1
VmUn3Stetu4dMBW08S2tzAuNXNLS8zMWClhRsjLLXZeO/MBq5710D6z+I8naoAz8F11t7TRslTUE
6V2KcoaEifjbQZ6kBFt3K0lpCo5M+rc6WzPY8j40oe00Y9CkLFm4kLoGdTYPnaOn817mvwkAA5aL
kvE1aIfotL7xclO2YO1Wt7Tcrv9MSsH26koyYCHlr+5b0h/OIHlzloCd0BJeo62zXwfWa7k8n+3I
Bq8SJm/Z1WJhxFhWSN7NHLdqcqwEMjDYkhL7UE860S3v3R+Xkg+HDF6lHGfjHlTgUw2VAtcAqcFK
uaGB5Fg+XCWOeO2LdF1+lmTZRe5MmfR5dplVZ9dkjnWRJ7w90fXdf7eY+W6osFWVmDz8qOhZ0Vsr
rYtcuYPoiRFHyKToaGUPs1eyHYOaizY9yCu6rlNKCxhnPW6+yov816pWrQZHrLPZOmnYHMzz7Jog
EQxLHNKaBHXDbuVuS/tWoKB/Flq7ctEddmYLAzI65G3lw9K14Gzq/q1wti02ACIV7Rq5q/Jc6gwq
k14Vr2UMz0T45PrygOcW0Z12Xc/8cPvlpr57ROvUdb3rMmeR6PqaR2xOzp45HeUuy2W3QH7AlpQb
+yFvndVJyUcy51ZTire/pIehvrex1tthY4hVXJD7b10Rj2cDIcCjDmOWJNQzBEiLKz6TlFo6e2eG
g0zPUup5wDz1JMG7qQ5eIi07a8s51KTO7sugbndSa+6y8aLMpXlQ+wyQ3jAUuybiVZfAy1xzb3sA
PDUwRXdp4p7UKLTyI5JBGC4zsz+yKglqeHKujR40j3Cy2GtGNBbieebskyJW71J/fF0Q7Z8CSCmf
4N/UB1TjRlQ5SEpehuBRlrA9UY+oQMR2lX6KPQdlQbO7n2K0EBxgCyedvf2zZ/nzU1o1P+E7XnpT
K9/G3MRVK/W/5yVD8hof+Bs/UEGKZ81r783WD4/VenZ2/YANB61FHWcYdkFT11/qGUwvU/Lys66m
9h5FHeBVEbJdarHYApgsJc+5VaHfpKqHColglKFKcNwYMVYP41LCUhJmAgOOAmGinZvCLh/mKake
JCZBVhQOumd5jrAwi/BWEQeHskJ+yJ+GbyabZ+dWXaT8MrUysCNBieOwLADvXJ+ZW1zEqF6rED4N
HyNRFQXDQ5sVYIK8dmA+3BTuDUgNttc8FttbVL+mfoqehiWA6BI9+WryHVlN5SpZZYZJN7qLqHIV
CJ8ZFrs1TvDUoIb9pLIT+pQqmrafxjFgBkFBbHtAq1Kbe5ljKYqH7G4ahu5BSzrvcV6COgO2Z9O2
YFdTYysI9Szda6WDK9rA7ow5YTY3jjq6MP6fUxLND2sKNAfKvw5tbju+iizvEZWZaF+F7Q7dU+Po
aJZ5mKYmR+MNMH1haOaN7QB1BtaqHXRbT9odVvDIYOAAXnpheVdBtbtrlmBL0j7PScEa6oC0kQ03
rdRv8tlMjb1mGtqNBMUU/J1Z9JWynzxY7l6YstiMqMFr7wMYde2x/5YM+VeDrXRw4dD9ebdM+Mwg
E0ErFBUqMf38J9udX8I80b9NTQJaAUGc12DMgF2jg/U4a+wlW1Ni3VZu3t/ofdxe0jQuHngEGpT/
Vv3UjAqNK0vNe9XoX2tUg+7dKHkc7KqB+qrUn+KejSMHscejJKWArdDPyK/nx3rc9Rh37Kaleqyl
mPLFYLmW49jBJstRoN3SZxzeHWzl3510Nm/lVHVjag+OF14gh+HUmSGLduKDUx22X9AGye8wnJP1
vLUxt49N1x5zFVmbvY/Fch9kLxgVzizaFw1zZdu8hWjRfIJ73j+wdHyVFEa77SdM6yBDZSNiTUsN
yXOM8uNBifuquuhx4RoIUBvaDysWS1SBQXeHflp/Vw8sK5cpaidS4KBkcUUGMwHNxq3QTaU9I7ap
7SUptydL1eVT5YAJW+6PPY4AXaploBef7fH3+nfSJPfPdlHDOVvuH4LTIPKyycOfnjYzDibKKRKV
oApmGO5bWlrb2CIh+S5TiqWkg9xxGB4BzoDAC9C5Zq3+B/qhdEp6/bWug/DS20OAxntYfS/Lk5TH
Q1ifUh3VpmpWHBasFRe3cNYDr00QBXfdEgwJuieu4Z/fFfR9ip3MW+Db8REKQ3xbjhkehksgMckz
mWVj2WCjqBZrUYPf4H9UlEPW2tvR3Yg54P/lkNQdwFeo2vnjadquQOT2eXwoVVYD9x9+ndSWi0xF
qTd3abvwKNh2NK0WBiyKlPfREuQITNxLcvJ9FAsjf4C8rsYsri/FpYpy+W6rJDEc9G758HXsI3Nw
7LKqEpaVhyfGpCg3zpsFFB9lKSn9cKgk5cItqqMXByHw9VC52rsjMt08diUAjY8Fy6+ayhiy4/Nc
2F9T7ElBLs1uettOVXrrjhGAEw3lzS5jn1Flt+KYFKH2opbhcOfq9R95qKkvg12oL3pYP3R0sA/s
TcN0QXSQr19voP/l1K1+awMteXMzTsVmTnmfombwFlXKF/jIwaMUmmVw7xex/SRlIIWPKYS6T/lS
c6zfkkEzXzU/Kj5ryVWq8M3JXtSmgX75ENbpdNcHWno/LgHifvqwM5OaqN3MO/ps0HhLUupANGUj
x3f/VJMB91KXtUuYS+lb5tXoaGtGu5ek0TfDxcA19VCaFor4O9vq+k+YXiFdZI36MYJQ+db02CKo
8PXOC7/yDShYebAz37yMWGY+lfb4CoSm+2aVP2a3cb9YitveZGWEdJKtd9+aGSCF6lj5EyI6aOmG
/e/AsdtvQLb0wxzjIm43/qsG+AwN23YA70ksDtvjjDUsfOG/s6BF/lX4IU+3HFCx2XxXDl59xK+t
RGHOKV4zxbJvmrSb0Nzui1cdxvQnrN93UqgAY3sFgfEFJq96L1m237C/4A7lWZIjahJXzZuSvSTr
2DWfZnbpJCVn7Ab1XkXrTYcRfRtMM7iEwgqN2xqtGGjRtY8Km53fs+gedweweMh6Ii17rPzBuZGS
vvW9o6kNFu0Ot5PZp+dBMCZ669Wq38PxiW4k6USqDUwh6m8laWNEhA+k7t9JclamHy7f/AdJTX32
RH+dPxkx+B5/DC5hNCjPadaq95EPjTj0sasa8uoJoM8R2Yn+ufTaz0ncqreAFYZnXW95VWJU5avE
vZMKko8u4qlU6uxBsiQwUTmKbAgMdadjuFrgHpvZwbNUj6GjPeXmc9MUJ7dzKwwL6yMy5uWtPTnF
bdRBllvEgstbRSVouspFZladDrGHi5ZuR81jqDlYgU/WKwph6TfVqrwjupnlRZJwdIDU68VbaY5I
Uho9WIKlmtZP/g5NP1A1+Yi7stoCFK/Sb6CoszN0fOeks/fxzbaM29xVrBczzJz7MrEAWCzV2kn9
cwIteeXTpt0zrNNwIyLmLsGspf6eFbwG/O7feVsViVlK+2fV69r5347XWwAwnR0/1uPcPIxKBVy6
cJG+A9Vl8iX6M1f9z+Y42G+NM6IPlOvFXRYaNsrGVQoibpi/9JX7LFVHI72rI8P7Wje5enDr2LpP
Sw8DlrpGLQVd2M/QkX4qiF8d42LvAhu6U0teKneMf3QaADHLcJtHz+yCG8V2knOUhuoLqir1Tk7v
zF/V0mt+duwbASMyY3QYJ+PCmm2J6m5pPXs2muO87g7Cllq+S7K6QBkXjaq7kj71zi7DQ+/r8U2N
OPlfBWsdKS63XHgkgJ+R8T+oc6DGBykPwT3eydlixyXTrqATVo55XZNSrHtaMp54taO1ZqDpz5aZ
WGfVHuBub6ewHPPWBl5+44SWcky1QseWanAuFnjfK143zZ1mmM7JTrLpacLH5dC3avOZt1EF+uM6
3xk7P6PNo/xuvFd3SBiSjoV1en6x28L8CScRsUiTfp7Wx0ubJQ4klWA+1lVVP8R6W19MoxpuIre1
cPf1S2wJOgd9LMCqdHwwM/USWSy/97/Fwfg5iUzlTwWk5XqhLNeQiiusX1M6/AgVxfmq2U2G2rE2
v4Q22uAMUYJHKNTuOVtExVXFT2/7NLbOLAekjy5UIDDOjcX6GR2Z7c/hNzrg75APlV96gA8y6CRG
2AzCk8A1/8xQRta7/jV4sYym/dR3YJbRKW5evZY5YddX2iO4jQ54Dg5L8K6cA4trvn/RdQMPqtFZ
JA3UNLudtS67lZjj1GwBIoFw3yXIuuBf80lzBu81T72v2hQr92bvedwD5HvrMK1vJNkZKM/lTtxd
9bhHmEpjXHbtSqBuReN6nwMI6btqCNX7vir9z1E9f9OtQH+Q1LwgwB3depSqnubcRprlP0kq7INz
m5bpJ7PQ/c/+zF5iYTUvpeE4n/3z6GfOt5hP5bkd1fbstEPwvdDP9VDb30sQWVjmVPVlCIbiKzZ3
+96K3E/MI+8weSgeal9BPD+AvNH1obZb85aCqGDHGWfdhckynhE7mniJEF4zIuNPsTu0EFMLnaD7
vFVojNo4VHZnnQYsBR+6JaBhTIcGb+SDJKWADdvioZlx28Ky+hawE1cOugp0A4ajO9buigdjCWyk
eG9dxbjPnWr+xCrA166Mpu9TtAA9Wvgc6EAhuZfqX+N5mL6PdWTtxyU/WvL/d30XyaWtvu/6nAd4
2r4JXATf/j7/lv9f5//f9eW6ejXA3PbMo5lb8X5gwv5cDlP9rDumfraXPOQy6mcpyJn8rnlSBaHI
5rlc8j4cy5cTOSvFO8c630QJrIVt6VWNeqJlZH/lqdhHe7l52qpJ4Rh73q6u4RsE5aOStRaESThf
o1YPwdHhXT/06NgcslErHiUYTZ5X0b/pO62pjnqYqHdBBRGPTkoSKLSrd+0SSNI2FEj3azqrDj3T
NbQe/y6V/C0pR0ge2na3eQSgbctaz7SlUzq9eXQfS27Xjx77DxTJvG8JfCYaVZlfPR8uqT46nya7
934YCNCxWugNj5brYjiaoLdSpGrE7itsYojH16ZUTobuzV9QZBjOHWcVwdM3aFlXuUaYAefrq9a6
x+Lae/A7jY2u5dyYVzzq3LXP4EYsXAcM46Q37Xij1yGa3f847KzmOlZYQM5l8iUFEvRodR9dQFYw
0XvnaqZmibhO6z9nTqI8IxDdHfSLh41YMs9ouhhoxyBC7pg7hiDwYuKxPitV1p+Z/CGLb/yuzPY7
EiPDlyjGCT7p2v4xanrtosZtdvXH1HwIAx1PDKWc39Iw/Q3oMPvNwSF28DeKaaKOhfXvM34yZ2Ps
goeqaJrnYgkMleFhWCCXuFQw9IWK1ADZsNryQUvhxSOZrB4Hr+gepL5Uw+DpiGnkhAEa4jTJ4skO
ZB4v2T55DhDrOOJLmT4hOoRBhIUxmtGp4wkftPrBCrrkXEGtuU8ySBXGaM53jguyGHa8fetkQ3Qt
kDK+9czIurLsUdx40zzcZNU4XhU1Km8zo8DYx++ju6TxkXgaHPcuKSe8XmsWSaIu8U9x26o4MKj1
yfWKEaIrossIQPVP7E+UxzR2umcftSd0g8EO0uOABqr6/mXusPrB3Hl8jSzkkTtz13chi1JBoX5u
2IPeh6NqvI2ui5Y3uqdf8J7pd1U0jfc+PlRIUOfpoZrCCCUs9OP4NkH48NP5j6Rxjz5+ZF/ZvW7Q
tYkWrv0cvYAl/R3Z6vyHkhh/sPALvdwKWCgPXP2UtXyc/cE898sZ3Bj/DnBgJRYPIxMqe0KkE4jJ
HwW4RL0zf3hgDZgCZsMt2qjjU504+qLGPyO6Vt971tQhhcwbwMyovGSNhpAM4n3jQ4xaC4Py8ZKb
SvTqK57z4GiwacX5PTR7KHeWP1z6dJi+mjZzJ00LXt2CN0Wb8gLZAHX8GgEAPAbl0F/kKD1OrrUx
aDe5ow0H1hKLGxhBMVPVBRlseRhy+O1uzTInBBGlisTeZdpLiWR+LNmqj5noE3KB7TySV1UuPDQ2
8PYZjoEPVtli5dgq3VuHgeXN6KsZ8hXckgy9bdYtB5geSxJFO+84tQU+l0tSNydIS6ZVXCXpp7W2
g50Y7zB5gCRnO0wKlkDPQ/yeSnMqb0cvqXCwICbBVkdikofTOLUbHYjSkIPG+j8cNyMYVUJQ/1/n
luS7Szv4CFwZCe3e5W2HyPXHqJxvsvRrM4XhK32uvytix7rqPtyKPjdeVM/xz8YQKvs55zE7XhE/
2VVxkZQcZBreS9tl3r1lKReki+YHr2ugFLZ5+6UfnWpnDE7wow2UVwhF3i9T0065S3eADvg+0HI9
ogKivF0W/2Yx4xF1kPiPKqpjPjtN+3Wxu98nVlfes859qyLifg9RoLrPtSo8IWc67xJTre63Aill
gPVXPRNLnqJ19mr3BkQG5+blDHKIVNySvT06O2eo2bP85yIfTq2MCXwh3X9LwagimLlcZDuBJNNB
vbD5Fd8c3EFx7roxwIAI61AcX5Q+hEKiO08mSo5Pqb30vloBwsAM3TUPpi+WSql7cVgquHdUjEti
Fan/Nbnk4dQ93EdLIHlAMLUjvmjsgiylW4HUk7yqVrOTOeAKIMnWNvJjhCzMoYsnlver+o8I4oJX
qPU3LZigv/Xl9OaUTNrrqfFf8jnvD0DF+me9i1HDdMbs0TUQVYkRcbufrH64FKBqUXCMwOxjW3W1
Ug9NkKUXHxw1eshTtTplzHWfVLR2WTFg9Tq1aoWF9SL7zK8L96x5u18SGwUUazbN73iKfvWb1P5Z
Wv6NykJmgBIOvKakThhKfy7K1ka+j0UGNjS63+Pk3fl5Xvw0mviHYrJKTW8JgB7UkGX1uGGZSC1Y
SHpmczZ89uuhQdOcCYSUjk5Y3oYZVEApzbHwvPP7udlJaZyGGZ6XaMpJ6dTa6UOtmN+T5UzseOSP
aV29SFlsuqw5IbTEmDx6LFtVeYhxEiIeWHP0KDEJ1Cz4Nutqdd2yJIYbaniI8fFZj9pKVSdzzjEb
UTvJc5oQuUm3gXeKOOh+q7ddRx2y+8Ys7Bt/1qk7x7hSwUR6GROvZIvIZ/NES7Vbz+20WxUeFZz1
SDunM1IxUiDB6KIatFeWOrWiTNVpO0bzlZ/lXKJs989p3lWxnBgOmZx8O1uPTce+d6bysJ5Xiv00
5hLvas62ouyxwzIPhu1BBFtOrww1FEEYrO8OlIL1kvIDw0z1T55pvq15hvyC7eKTl9AEfadTr03Y
Hv71P221/zqv9isL0G1Yf8NyFyT27scuP279TVKyXrQrs8cYYVeo4merddXbYqkmFXyzZplHolIi
wSS3X6Km2yHdMPzhsSN0r3TDidEGdmpjc98kUbWvMbAIIqhmQZP/sIpmQkMPTGOvXu3Qn8+O1/0J
LHc6pAgrqtHPXk+wjjRt/Cg89MG8obuGafurznzvxJjp1kXCNKr06KDZ0yJl6/20FSyy426n1HTk
CM2ayOG7HmuMDe5Wbp28Mc+8QML7bDa9t+t57dD1mF5rvwJc3H3WgpGTQfNDETt56NXmzonhX1ag
nljQOaasbhWm/iMshjuFXc+pwBJxQoKhXDb8CoVNhwS+7wUeMdNUL7mNFO25bhPlSY2Z8pb4GT1V
/q3JWAR7uSVrGHtoUmlyv+ZpmLjs5mLIrttRASt5h6xGcgnfVOVJCuCg/WhnGFdV20PlnF+a6qVJ
zeFpYCDUOjVa6DlT8mEGMoJ4WcwPCT4rJSYrOORge1B1DsoO7bgboZqaHnhDK33otREHsCWYUv+5
HuDxZ8WtEwwWqH+CgtXiPRyz8aQXaI1JXo4Cw3nGZY0F07/zupmBBJKm+rnCRa9wLf8xWwLkKLzS
qZ5aG7mmtEUXZ2QM8zQvQZQa5cWdnGknSXoQ4ylGjQLCULNmbfmNbX6JrNa4kSxXqXR0ycYZu9Cm
OEqeBIbu62wTodkoVd4VoJhnTM16Ycm29IL93anIr3JhyfPDYWd7rXFop5od6+VHSmGUqPmtZSNA
uGRZLKs/OI5yGIIwfi7KYwEh+KnVtOiZPfPfY1T510Ez7hEiT+9GzKqeJHBntP6RtbJOW1469Tkm
bijzJ6oSK1AafeN/2DqPJVeVaNt+ERGYJIGuQF7ldvnqELXL4L1L+Po30L7xzm3cjkLlSwiSlWvN
OSaZ18MpszP7nma//e9nh0Rulyok/SjuO78sXTZtYU7G0GLX7v7fxyQkNbu2yoWPzpevx7Vtntfi
Oe3cu8WjOhiXhllRM4h7z8u0Ozs5R+sHVpL+z4Oy2/eBruVpFvm6LcTvQ/ofwoz/vk9lUI7yhaX3
+oscvZJkVyT3BN4Nt3U1B//OqKVOIrTG/QYqcndXtUX0IGiSPZhp9ViHkTpfv+36QElmbogFqg/X
D6/fa0BZD+wG5fj1p66fw1GRY0nIbtjDKd/TI+8+Ly3vHi73crKs4SMKWygh6+dNpxhJkko3Yeri
/L9+GwTMI5P7+Ob6HVR+93piWOdk4fyr5qQ/aJEn7zGLOvckiDVbI3bJMlCLc3/9gtED99RrhjPX
D69fAJgibpucgpHkDQ1ybNwzSrYsf0xYf7PRvvz3vTG9U8LMOmefm026c2cUE+As44caN0RAPEu2
tRzIaL7TN+HO8izI4fBbHkA9Jw+i7/CGWhn9A0U/1LVyQoXWLJPrA7XLQloWaZ7moqg26og4PI2w
kHAl9YWAh//n2fohfL3XsifLj2wND/3dGq0SEg59uj4jrrlgfn3qV5fQsEoYr8+uD9NVKLk+sKlF
OHn9JOjaYe+ZTLxVCvClmp/if8KrVeetU3a3b7q50Gbp2cWuxof/HqiRsTpcPy6urodRFK9iNR4N
q5OmXf8FsolwHsmr/8huALtBg6QpAHf3dH0wm14tBBy1K3/j/z81c+8ryUwYGF0J9vH65XFccIhe
n6ZgZ0D+ZyljDsD5DO2g7P07Yu5MBEkGZyR1JSPE61H892VgL+e1K7OHfULcAQ4z7Atiq82WhsVu
+JkH8R1Ci8irZq+I/wps4zEi1/FUDeObw2E9J8SB7XpDfMSz8LZqVdVm/JrKO7PiFNvr6/3vaF+f
Xd8BZljxVkQcK42UtLM+mEGbReLQE9R2klZVHyWbhKxJ242mD/tJyOecV23bCoc+pg6dd5hTwGip
yV2A9ItmB2mLiXk1pZWr4tpZ36zrswJow7YBC8J9dzROHWSLqJEMuqwaEl+Wq8v/OjBYlDlu0utA
KDqGr2lFSL+fhlsT21+iiLWtZV+qqVWnLpbTvwdLJOoUmuuRK+aPwjCbE5bf5uSVDdDx69PS9UZj
e316jV69Prs+ZE7YoHbyoGGs2vlqjWOprQaDDkXH/3li1Z5THpMCEMDqEV1f5vXh+oL/+3AoLMgy
BrmZ4ephWlaN4vVwVFfP6fVpv9DwKgtnDv57Z67n6X8fXp95xkS8FQZeFu8KTiAP1ir7++/BHkS8
H4R9zlbt/fU8uD4k64cTI47dknSX66fq0CbcIXKpRq6xBuM10UBqI+/vWFV/cqNrSR+1Sjxgq2vs
31NnMKdjBuQLkzzHdOVDNIIYg+vD9cM0gUJsJNpvS0k5nQmG7DdL54ykomipOjtuFVjEdPWVmjdR
QbRuTD51oLsNuxhTD/f0fr69XD0Z9QrWpR4hN7YicA4r/czofGsWI77R7KaomngDo4xB6VLHF4kW
5iYKB595e7eZ5uK2MLhFlF5jBx6U1bPe9D5LRs0Inc5i3QxHcAPr1nbRH3Dfm4dlIkFIumTSOq99
25c7wRAGFfswksXSRbukJ4iSJHBtLJiPIBMMuOGyaKR3wjSkPxuztg21nliY0dzB/gdPtzxbIj+W
dU3/jkiipBPvzdSQWTjnO/BLydbG6Ff1wyWOWn3DzRFnclxVQYchIx4ugF/Rk6SMdDWd0WuU0lTB
S+UDZUt2U7NmRPcWKlxaFAyn/aU2J/KN3S6oQVR0Lr3GUf12DgfGHT2iUvj5ZfQu0ZylfkLAVlim
OlxTIkoTg3b1qAO+tcg/nwnNbMbfNMSRraOk8tViu/sQ1o1W94fejDkIcOgSITnSIsYr3k0CXcz0
4rlr65IgSOqx7tvh1r2uLYYBO8aRxzLbW9qMEVhD7z9M2p6KYvGZP35QPMdbd8a/X2syg02ETMdd
qD0F3hwXPBryTV54VHrzIXMfFAikAxNP/YKYlvQMlwQGveSNrnHp4pkfIoDBbuTqZG0NAuYUrqdY
++1DsmVadbOeQWYq+5s8Xn5svuiXHTfKhk225oS3lTl8NQV0JJNL1DemkbCmeWLeGDsk5uipCGiI
XqqsIwFX4hPDwR3ktBMsgSl8yfTcl/2KFIG1vFFm/xpyvwigvG7IZSYftGCE4/K3ZOMlMCGW0UeV
M0P0sm+GRtsVURc+zBDXl8b9W+ek6kV69DmP2q532QhOxhisBeAorfiMVm5ne/G3Bod1UymyiQ21
vHkNDQsakIb24xCRCNfISo6WQSfPS/UHiAuub815EMbj02y4O4JwkY/ESLE0oTNtZYekZV9ZYwy7
pVFDMMd5vdPcl1gry42dFuG2zUv6M2O5s6VWXZaYXzj1dAYTw7iLVNqDppyPg/7Jzj/2vdkZt0P7
2GVEtbbkddHP30qvfjf6ETwLgCTXIvS4H19Q5FrAjtLYJ8Wz2FANGv4Cf3XjEZi66WdVbFInPthC
0zcjyC6ZihdAYo1AJAnmK6c+avSgTElfcSGG6sZwMKzI5mvza+SNn2HUtECdqu90eVvMDPhaHn8h
zi2CznwmQvF5RC/J1AVa6nT2QKaus41eDW5Ar03Ng0PLDBGwDM1f2jcgTOR7Otm3lWJon3sXYfJt
hTHdWDrVP2t6uh1JHe7r7hIuAwGy5bwnnleSLlvGh/kvydn0q5+ycvgwBgLl9X6+FymV/7CsuN6K
RiDR6Az6BCt0CWRyQDMM2DDinPDbagAIln6OHKRNWxMKrFnasVYUWbEwGr/fc+z1IHdo+BMpcLbq
XVvY4QPZhv2W0U7qq8Z5lqoIrHJgIdDA0Ob5Gxn3eWB4DLy7tk82XVe8ohfF5Nizh1ZZQl4S6k3Z
EiS85sSijFbbTstfgPk/gE5zN93rKCHQNUmG7346uon5XWnZd5GYX11jERbYQubX2UPR4d6X0zDv
3IJhQWKgZXdzdETxHL0ZdEFVAexvmqtHPW1um7VRVc7rIPbH6hyiFyb+4RipbDeKDdy7dqs0udqd
67sxTjdJJemWrELdJlLHyuCmUKARksD7YL2wasrIT41jWyR3DkKMTZ1Xt0VW/RaWc2wa+dklbLyU
uI/dvAiEnh8QqtAPCnvyWqYQX707nXrSzCJQ1UGDAn07WClEnmnMAqmRRm9q/bzR7FIFoaV9uZCN
4nBEiJ5YW0GolNk7cj+r9omYN8bQhdjTBdjbC53MuHwulb4TpHrv3FiiH0azkticZlr15ulVehr9
KHZXhtif0Yqhjecv89LnAfyZp7hdviolX81qfhilbxay2clI3SygOTMJea4jf9KQ8qYCY+1WHZzB
ymSiJrpjFobItOV+SrTATci6f5+T+sOL8idZDxcl0TTq00vc54cODU6mOCfSvtuBZANNM15iwIEI
2gCjtbkdZDU7cK0NrJbrE6q8nR+arppo4s4w4+BDAw0guyKyP+ZefZBNXWycXHvuXEA2fWK+d0X2
NYHTsxr1jr/sB9kuulhrv4zJcRDF04yN3M/16k89AC9P4DCNGYpqjsejIERsXzEGQPNn0Tvqlj0D
SGBq3TEahgcyjcgQdOmPT73z04kONAV3WDK2iXovBchfAMobTUxEXuol2Kb8YvblQwaaZ2Msk70V
nrdX0ju+Fx2APmhDx0rZPbz9DLH8jDwiJkeTNPYzoRjVLb5hJHwO2HSTK7IO6ezQFe7tL73oL5k+
vQ38U2z9XhNEGJA+8xev1c6sfI+Iy+rNMDgc+ujWIJm+ss19n04HVYW77tBN5a7jsLBIsPNndqg2
zPYS6v8JFLBT3yZ0qQ49eWp6R7CY8i5ZBetzsDLmKeVuSrh6Jzf8yXMilDP0aaVqX+XQX0yvvx/c
3CfP4aHuow+7YN+IhYzohil/d/DUwyetRp/RDCkPgujPhXODiQDY+JKyoTUmKhq1dS0dgfGwF+wz
jh675aq4JXq0pQ5IdHpVXC7Dq+xpKi+5qzZweO7yVHWbxoEIqAsER1YRPVUy/6l71W6KPp+CxhtI
jMR02Mb6cdS9P45FETnHkLPLaDxbHVV2PYQfQ891twzmTgLzdrrxxqJ7BzklC0DcSS1nGtqEoETR
ToHcfYVBiNApooVm0TtsR4uD7HAYiTxZWNCNIhhMx8Pw77qbMZ2KoHjsChhRY6bpO9OC2dC1yR8C
4PsQtj03OCrJB+9bV8NwMQCRsRuzD27YP2liBrvpDR+ihzQ+awm6l+Gj7bxdNIIU7RIyir3MC3Ja
BC0DjhxhfFDqGhcPRVgjUr+J6AgMul7Qsc4OxTK6R0ImX50EeA938GGsv42e2nieuDwr+DppchFa
RcLcBEMx5XRpkj8Gy0+AOwlVE/k9S9JcoqT6JWQ03ghjYKxkPYedS1BJ+deAXOcuLS4Jg0SwMHHJ
5yxvhqg5S4rFqC9vR4+hIfkioK5uMBC9UGu/uAwtfDtasyJM9TXb7AAyd1S3rsetRs5B5g5rwiB3
c0mAVNrBUW1eM7Ph6ph82S76nT0WimI8zzbCpQaTObqNKPkd6Wf3Z7taCVm2gvempme7mraGaSsK
K0IzEge2gxzutUnVx0TL7q2IgpxM2tK0y71FZ6pplomCNh73mLStThYBDaFnGUd/4VvBTs3Q7MVG
wxXASaP90vT7TKrsGEpLkQzcM628LWowZiDuxSZHbXtY7KgNOoiY3pT66WLftIOHNnX4sbUTUcuX
hGDWkiY0wEe0d1m9xcp4n45C7PSyeQeycBrKBeJztSKaPxpBcLXyDMz6VfxcC4dKCA2US5Ng0+gR
dWeVgJlEgl66e0RLNtGQzuSnEnOPnHGF2J/pAAJynGYy26W5E9b8ZOry0qRcgTFHOBOESjCV/LGd
cAzyHuJwsY0NuU+k+ljUCeXMc44idUMuSLMtDI4TUeK3ODGQjSzs1yVepX5eW/D2qwaZb9W2+dBD
3szurBk7SeDRxrO1R1GJ3Qjgdl2kqg0cVKxQMwLq/UqXI/0jY2HTrDPowPcxtv6aUpt3oTkCS8ZC
CtGQ7Wmeg7ejIrQ9zv5KwztAYUJsYox/hRq/T2IYSZn1a8m+3EhFu9+GmsS6SQvRBi9o6g+Jq5tQ
5ZwgI+V0o3mcJY5tftJw+SFDuT6PGVNrk8H9TFRRZhp/APYVAVIZDJSWEehZZa8/sE3oEQemyWDf
zfbChktrKHVwjNGlDkhrH9RcBz2lf0uNBhx1f9YSzraqFZsur5/TvMSOJE+AMYOlon6eeo9UX5oU
G5nH+4nEcaidy61Ewl6L79nwvupiSQOEbDWn6fDglNO7001fkEQPyzz70jQ+KpXY0JInEL2YL0LV
2vBJptJnDqLX4nHMnIehc7FlpMXN6A4MUBqdQbb3nto9ifaF9RT2fwahg+qGIUqCGIk7uhMGKi5v
cltchCG5dKOePCfmGK3u3NXsOsaqnII40e8JHHk2R1IxvaHcRfH8Jw7tES2g88BAhQCXNITZvLy5
3h9XaohEzJXFV/TK7/uUApsCE3xdFKRmFcxQbIk534ztwLwh3mt1eVPmz2DzPIad4YFz0m/r2Nqq
1GAnNhp8q5mUW82Ulu+eughgJ00/tAtkg3sDmpPS2U6N/qblOaOWwdyHCuaeCgnDy8GgNc7gR2P/
FTdI723rSH3RlTkFxuRsbKpKdl/TnZ4dqaRtqMM5KVWJ5xvVKPkz5CHknuaHaHPLxjJ8102/Zyd+
i5lTzvNQ+NoIGzD1zPnozK+VSPJtaO5zwUC6xIeKBzXaSnJgKjG8ZWW0dqjZ+Ycp75onW58bArOS
1qDTSl6dtk8xkc4ye1aKu7dNqveunig5RtkzJuwYD8eERHuOB0P5uw7JyMji+raP4p1FkMjOm9W5
zsy/uYZhN04hv6+8oab/QpH0zEC82mloVDYNV/zW0xz2hh6X0jR1t+W886AAzzPtdvRcTRBmEXS2
CltggxMhZ6qVdnj/8pBeSJJ8V2F+0R0NqHlakywU2oyeku4QA9jYIFpyNm1lfk8W2Kn82ZBOSeKW
8eEY2sFZFP0TDzWPVX9XFahTeN3f8GY+qainXWPGtwvIYci+WeaTBguFYLlrYyJc7xV3Uy5FDIfl
J5IYpN/jL/mWt6FHxHLCGmUQdF6MzotnqPPcAiOBM0eWvNXeja34LHmzQKI8JJln7rU1cjmu50tu
61Dfk3LYJQn7NJ3av66nF65RZCCI6tflUG7baN7zc0zBhwjwbXwkVug5M0wtIAFr/4KRNNxMTYh6
6NtTr41rvdLbfnKKgWoTYaq9oDgjuhrrxDnPPLapLFGhRcHLtYnIll5v0yKvedel+dEYaKkKNBM0
bP9UHLxNOVkPWp7RMhTW28jc0oimMSD9Z+WpeNEltsVTtMiDkVOgi4hQPlYnKgBIe+xhXRN2azNY
CI0hCdOwuvfi6KH+YeENmfxMOCtVPD7kgp2abPHTpBOxKEJ/i1uCGmazIg9qegJAmu/QcN2nznhh
rIDRT8tvRR71AZvAy7SSW2fr0fiMSvfTGbqXTufEzOwXsi8eTVkGIiKnkAhgKOAEyc6nruVqwdaF
QvzQWfrb0Nt/NWekr4zSrbPIrkt1mjEp939nSSwcE+OxGW6zBg44CwAyuBXebLyH6+bV1aLLAqkQ
pPYlM+VC4677qhu1axztJSeSeOPE1uRPFYW3bqNmCDlbqGKGsvKwigt9Y4v8VIX931JgoYiHBSgl
8qd2eHRycbYK2fmmNlBTlcjvdQDVKtW0QKz5vINnbLGCE0WfVl9xER8AV5zaJN7pmf0duy19qpYp
IEmqRCkme3OubzNJoGjb5Md6JDJ10OstqvDPzOiQi5okdNvJNs0YPKc9+rewBBxsb/kXzkN85yQl
IuHpUmoGfCdpxBtMj+Fk/Ql7LBRh+LuU2pNJlJCSVfykZR8wE0t7MX0t0lFjTebtDHsssHrjyxn6
o+klj9XEZB0H4Hcfrgc7zj9mY3zNSnzVpC1Av6p4zcl0O2fTTZUizwujT0qIT4JV441TjTu7nj+G
evXl6dzItcJDEbhUsMdN1HbU5munUu2Z4sWBNdOa1ROTAHiTbkL84dkkUmRdeSly4pQq+0/hToIJ
uva+RNNFb0BIe+WNyRIuHHffV5XrFxOQu7LfJlPyluSt8H8bu/6yrfxvWNdoLc3qoYDW2DsFi4ts
SVuye/B456WctiH58aic8Gob9Rmf0aOpjYjTcf7isjjME1jCmGzQNNVp6g3lyNmI5nwRVqAzU4XB
FeEFKSdf9/tFpSQlJtluiZwzDspPKZqPfFnuRjhfjNXkDVfIq8ygtWlD4JUVGkw32ptt6jvTgOBY
Iy0qXW4xL52g1i77xra2NngD7j8GeZS575pcXeOijwcyHaDoIwNX7gBknRdVW94f5dC8ceinbCwq
Os7i8sbKXwaRBQSo3rdx/xaPjMDXU3CZiZhCWKLvIsmJgn/idsnDPR3xt9Dpb+nc3oWA8tkl4EPL
G2NLCtE5F8VjH5vvhZKCjV5MWYufyvWgPImeG2OZPF6lApFOU4bmcX1gN/ZIqPZb3adf7H6fcIH2
R7D5ZCovYYDv5c2uL20dvlMeoMeIKVFCGvUXjUFOaxC2Msx2tnUL84DKiLZeOluUDE1EPqR2qZxa
u2Wv+aoKervL4OzIyy6DypYTe3rl7YoFFM0i8uxQtjdlpTEg4Bds3Uz7Yt+7mfFCiCR0D2rR8E0W
ICsJyYqUG53GZGLTCDmB2b7m16lNbPFs7+euME5azgSrwYnAJMJho+bGOvYMYz/PXnPEHpds2pkM
JmVYxR9t7oDGO1m3v37473Ng6FOuyy4PAwcLByD+2uRe1RM27hQVWQZr+pN6c0UCjJsAC+mo2W+8
+Vg5WNIxOX1I+siGQH/qWIN24PXsFoNCdRAhnT4g9mxtXpa87fYjFXo7cQ8bWxqQSf9IvvDn0Oer
s4u7z6JNR2GM3t4Jfx0yO/05Nz7RkXGv6ZC7pbqIyDnO37UBoGplUdrLyfgJS5eLhgq7CMO/VioG
nxaRG4ANEJ4FxFkveU2SZcltTsm0lmyxdo4dNHyh8xV75tfYId+eWYTDITxCYgaQTseq98xXLwP6
be/qWbtp1j+XrBMYSyKfmiDfe+4L/DywhyXJEkvpj3N6WXT5p6jv6lSMmzSfHsuI6XPuuse2FrQ0
nbvMxE3uuN+tsoH4R839bOcP6To68LSCtqFqz0KPJr9rLa4IjxR4XGUn8jHKoIkaxQy/DyiuJy5r
61iOgkAdm93bwYpiAWwCZYcuIRIYTg0TNbMcCI1Ru03t+q5NxzdVrEGLKh33oVX8TsnS3fSQNiLa
27rNTtmKPG6ws8V8wLK2Xqy/JbNz40W/Zmcxk23JQ3PZcNaJW7I8po/F9BJaCXQhlz1aHFnRBov1
RvWwHFSlfNdL2Ts79rRhprpPE914zTxWa9ix7G5psaiCfCgjOYuB7oscxS177CepF69d4eZbrRUJ
QovoDcYIFnbX3ONm0n2EHiyDq+jQIXaIziFNqsFf257b0cSsbvIem+u0ddEIhrSzbE+QKT9lni1m
YTvdlZ8LTv5iolUZjgxXQKhgcWfiPvWKPZxG7pJb5q6fSWngaBqfjBwgoG6BfBmrGlkVDSu7/s7S
BvZLOR3ymT6zkdve0RTHvuiHzRwxmOoWmk+Ok30ONPm421TapkT00OVVfIzScS2gzXcbi8uGbmUE
7kS193pRMFgx7b/VOnoKPxo6LL6RadSu/aWjZ4lMtj1FWAMHipGHUHJWlhXNzkHHdzLejvjrfDQq
9dYrbSjpM2MPuSbWDA0dv2QZJuZlnDCQEbJ9G0OpoLzbqDYbHhoy04OOeKMVyH+mL38T2Y2fD/Rt
FEQNY6KtSS1VH9OxgfjBHSFuROg3Q6Lf9JO+K6gpN7ODczpZSCwX+p1XC2sv9KHZQYg8Lk3qbGRW
bmOTwJYl4uYQRaI7T/TbMxeBe5qpF1kiMtX7Z6ZmvP/lgvSHjmyYdOkpr2irs2+FU5tKolfGHSwG
KBJNmVx6h/lp09K0ry2lYYqFB5l7xXbpLW7GU/cGomdb2mv9WWGNW8ajnbGS5kn1UsrFOjhmhZpZ
VPNJdOtMqEVOQ/wGGj4na6lrc/LE8W5sRcxpoU0CA3ZHI5ALjW2WtF+KvC18xyhDH+RKiZYT12ud
+kS2lQCg1kvyLlf8iWzmErby1vaFEGueQnOxRfraS45taPTykCYZAiYue2w+L63kFTc2fxI/EZ2Y
SLKsMZKR7vhqezbC4qy4gPpU56h60GmhcEaVm5B3ZRtnHbjvrmW7x9826nlH0MjI1Jkqy2HWs5Vu
XflpNB4EG3fihQsiVgdR7hkWWzBidt54U8WEt+CV/dSlIO7dDLdjOr9aE67L0RmfuxCvJzKgdl8S
RMMS3d+pZOGbtF9BShBtnehvbckhcNzhFDFDpXHomYBRopm2uay/4TdziOb0ftQHjfBpFwfM6BK7
UWJMaGr0tCYdOpOwkYGEzZIz2Q7BrXEh4fqvb8Tcs9yo0jwCKqkWygqbc07UxreK7E/d/B3V8g16
hnALQOF2c790UoeME9KHDj+Bb/HTwpQ7PcdBwcgQek2HyYS+hzaNtxMzZkmKTxqP2y7W3r1WuNvB
aAlcS7Lqhsmfs80Xl3Q8wUyHsZevG1Q67HMw91Kxsq/dA/YRPkyMLOC2fUytcD7JUGe2wdZHlEhy
nKhSOw0WPDrkx17L9V3r3sO4oDDU55dRGYel0+kKq/a5H5mIyKn3zajsfDV5BoVivvDfRzdx17/n
khGZ9WuOyb3Lbp9NMHfFcVRIjdgODIoBdOxp1OyHFt/4XUQeiVYRZk24UzB12ndbje9WRK5XHt5k
A9pKMXxPLg39OqUFj7ryqacpQN6bB/e3lDQ/rOcxZHuYQm/YYtD51Fb3WuzMZ+UQXVCk6YMmauj5
9swpt9TVpkKKEhgjez5nZeJ3dfmjW9PfftSpWOR0MFh79it0e6ryv2g3SK+Efsq8l52x6bR/eEUp
Z1Wc0n6x830MAhexYZBp6aHQCXRuQ+u+6bz0VHWc21YTRBzkzVx7yAMZghuNZ2/jfppua3droZ4N
XCVI2xg+57m64w6bUgVbG1Fjn2urEh1IvZvT1bDbs+8gtA2B/FJ/p5is2Cqkj6buhX7c0HqNKzvh
GY2TPKqGu1LizNW+6LVPH1p0YPqqg3YSt2PHmG1R5ZfjrGwWwdao7RDWjbwrhr7sI2/p7pL1wab7
VqCkPV0/JfOGKCM6D3UmebXdGkETqkOB/BFNrslaSrC6q3lQ/NtxDuqGdTisjad0SFLOA/21Ay8R
GKbp+JF1cKW0A7F4r1ESC1xu9LSrrpi2bchGppjwQaSbVlXNsVHd0+jUy95MrWQ7tvmtQjLG7Jjp
nNXmzZ6Lh2Bjd8jgCCtmtUziKOFYY3Hpg6mgO7y12m64HWv3T15yQMsl3xS10d72Xl+T4b1zuem7
NUyWnvEG1LG7Npxp8tNm7GP1dxoMKOIOY/l0MF4sibKw7j7qBpILji5KoWLrtc5dwUQsqBfR+RSt
2xDr4MiIFWbOGrQx/aTtHIRy7IkvPGXtoHaAv1EuhrfeEt1Ekr0K27JdZtaxP2kZ/RhjOhnkD1Dk
qB+WXOBRjntvWO1DM2S0YWT0ks/MPwX3pQiCdKvNv4r84DS0jNvEtsagL4top+UkIzSG++vYaDSL
/kX1Y7gRYJB9Z9Z9p5tZn63lWyj30FrEZKe/juQEXYr8q1F4a3Wnp/bTCDEq5+g8WfVzmyGm6Dm5
zO4JH8fZa1H4RGG8DZMWisdgbhxPfK2OEwpx6CSdZ1p+aDoXE+V1zvxlO0by6CH5OWFUfDbWmPGo
1pi2VxwAR3x3OWZLfEQVzdedCl2gNmn+5Enm1KZDRhEskJOs5rvRYnpgi/A9vkeBwqrih9OyHUyk
+2N7Mw9ZvkeWcZzH8I64EKwv9CIyQyHVcfid0Ty/FqX90y7qRojhjioVbHF8zkK+g7NTQxDU7TIx
cHav1RlzlDuZxoJytivonFiHxu6PhiIHvVCP2rwYNwNaIBMd8K5KDkVLidt71o+ZWcOmlN2rVvUL
fa6MmwHHzcSZ2SB6at343DNLo+f2aYq+vxiExaaxO++0vveCbql8T8ScLclDDpnBj1jrq3YPVumI
ZpJbeaab+Pvrj1wSJxYqi8Rp7Seyh89MZH/7Nl44+8391PC+iITwQvLWd3LpPiKLJmSarnb6lAma
RcaTWbmRL0CU0WFgYmtzmMd23CF8YoU9pX36zPv/x/nb1q0XRPQLaNPS9O88faNNbKvs6Ed16k9n
Oj913r+6c/fIFCL0zVSDk+8QnOVBlGpCtgPCWNU7zFE1UoOlQJJN5IG7GYqlYcuvM3V2QusMKO2v
EU6u35ToxNZpVtljz2enlgfE7hxHJYE/nGZr3jtcQWVU7QsW7lBqb9aQ/AI3K+k8N2pf6cjasL/H
7U/pdK/kTNGNLqu7RuyMkDsnazp0Ze9QiBH6cfnXzFy06Wo7uAmSOl3U5DLgO63X+BltRmAXGt+O
+cNA093Gi3ejkKQFpQEaAel10uhoer34pOzF2KRJfFNXGqmVVnGRuNWysin2/WzrW2RzNtXF5A+l
3BuTiqCN1Q0RLM0fk18MYY3LPxOnlk1phKOTdMcY47XX9Kzw+7lOf+KqWaFT/dEqNV43qZxC0sWh
vGUTtmagzdOLscTemc6Grzqyx107MbbKKZ/iur23BoIgwFTzbyTBVKB1demW4/e2b2TGVqhhXO4n
s05wlZVdYOo9IP8G+qdqJlaKIYYi3Anl1L7ptXo71Xf9ohvnshh3U6lFQZNRlNXdoSoN6lZ6wkmZ
8O6pcuvGy01SsACFcVNu9bo/RS7B7ZFO7AKKI8PTuq2Xa9iVx7dctdt27CgB+uheMyj6p7L6jhjo
NSlhlF6kJYE2m5+yb+6E3h8KL5+3vUG9m/eZpB9kYRbKIbKE030fWX9rcY4sVk1yAh3GYb8eGodK
2NjcR++HjJRPml+icV+YoOwVMXB4Ws4Wm9I4ooxQkXmHYeUunvS7ZBpQexjHOsqLnUF7QBbyXpne
KuWhHK0bghRntK51a77+P8rOa8lxZFvPr3JiXwshuIRR6OiCnkVTLJbr7htEu4H3Hk+vD8me5kzt
rYnQDQJpyWKRicy1flMP4QsIS7aj6FCJpoOokVnnbDKePSO6mqwpG8dut3E1bd1Ce/B4kkMWXbY5
CTKsKddRRDQSx84orBZ6ORgrYJSUHJ/NTgEupk6JmsPlDvNgO3baxm4adiUEG108CxaFkhzNofrh
Rd2PuCZXEU0LrbwmZdvyo4Hy5+Wf9MD6EQ7iZ9vl6PXrK0NNii3i9+TLRoQVSk7tVvCNkCwJ+yKr
CJ4pj0Y+vQTCfovsYafqxr4M2KoqjX5Efge6hwlGp+WBKGqnXRz/0ExlXaoFDwykITrX3IiSJ6za
f6syZAPjb6Zh4sMW7wnqPlk2kbikyd8nz11V42Rug0Z7dfFhLUv3c9DOiPgwOCo9QAqAdrhApMNR
pPie5joB7tR5VVFxa738EcGjDuRV91x2xGIaHzJsblsniGMY2nnFNYXIsHCn8Zi17iqcBC5KdCFj
cjTQSSHN6myEU10NkX6tarzKFNVGax9Amtq9uCbhZcOFViCc577R2LCJFUsuGWg0EoDhmq8xBp3Q
TZAXE0b1NVPblQJKtcQ1dAj1R0uz8QxFNzAi5t4W3m5+5JEXeJ+yWCzMIIObDtXHK8VTadRnUQ3O
klwjx25M6xZKaVyS1qrXGZie3gH5ODQHvSUb7JNOqZTvKDlg9UhsddFXKEiCS9Vt/rU9+fIk0TiX
2ntC8KyNoVbwXJu2rda+pSohMFSRZkb6VoHYXbsWmxI2ij1slTkNiJ5UiOyE6o8EB9j9evWX0tE2
bWUeW9tGD6XAGTJmzUbQws4JaLbNqS/M5qTlYXsiADGR1uuVHfCRflErxbBPa7O4RqYSXzlWz/ey
Iq/hP6JTxGPT8tCC9AJfW1ZCrbe/mumoDN0aW8PyUVYBByAPIczP90mi3o9Yx51hLaa6uBKHKa/A
xZ4LFfEOWWVg73ouXXV36zD3SjAw3fBug9V9IgLpsPR7XdnLfoCth6ehxL5+nlVe4JbsAgiVpK15
Z7KutupmCcJOIOPyZ10SOksNUZ9H2QPtrhG0S0RAW8T9ozl0vy6c7Z4cM+sfPtSb7A2Q0ulJaP3Z
XystVCzMI3lS/XyvTrBWO/sgjOSksj7JR6ynAnHhLLIp9NK7RHh6vpQewKm86JsHWbTcPJ494KZ1
OETti1v5yUEviSVmft/y5GicJzwQlgn0m2aZ2cOpV1l85dCxcuulD1hvL4tR4kZbiA3m6jax7/VH
vAoJms0vWyWozsXarat8Kcct3sm6mCf5Sn2IZePkOT4BCbr3bZnuOE4rS1kMYZ6eeld/TUuF96Gq
j0ap1c9yHo2RhDKq8ignEhmgvjJzvY1sbSKxHMH0wqpJ8id5EUlZbeKKnxZSWUGwbK0crYs+rZey
GURz/sQLhrsKD2ZW8blPGk4BqCuSWvd54nocOA9kW4IU+qZpjPCREHuwyfshuZCCn5EDRfGERJ29
yv2wu8ZIaq5qVBWex6q0lh7smxf2XtXS763krSH6xu9O9O/BhJ6dnQj7UzaIbJEobf7FrIqfmMpC
l6yyd6eL0u9DkUEbjIwf2QSQPXHyP5qBHUVKToUMR77s1IKFY1Iv3sCOZlEdiVYByU1RoTGtCPgB
1sRsdzp6T/k2IBfyk0TEwWim8kdS2U82CP9vYR99drKg+qpyJmD3VrufdXK3izhKxk1Y+FijuFr5
hJk8upqJzRI0Gy7LOj8uoFROCpufriyfZIPmazaLhFesZVE2VCHBochPFLY7THXrV/jD2gJitpLF
Zp4gt3Vn3Q0Oinq/XwOv5xz4NHk00Zd5sJwqW90ohoYK8dxHzu+SE9wOpehub1U2ZLXXbrOanJbs
IucfFBWcfxeQ789L8Gww0ndTF2MXSQr0EbegdNeWIsIStAhO/MyUdaMM0TMiBuGy0kTzJU2Usy6K
3idH/DQ5XvBHmYqvALzd997SHSyQG2izvZ0QVXHLg5LlxsHWe2fD4bXj95/q5MWN7lPvdZ9EjpRL
INawB/gHTfH0lNmF9Xmw9Hzp+/10dbUw37hWitxOWncPoPudLa7N3iO2pvXKKGP1DURhhGBScCnV
+JpNun42ihShBcPqSU2QC2zjoDzzxSFR5OfxOebotDXQWjjFsZls2xKVlCQjwZXG/XiKhdFsjQxU
QWaS/G9NLT1p7ahvUbbxT5qrW1t+KPYxjiEC5Cy4/MoeMkAn2wJq/84QUfDEboQtnWZb3/3kAV0J
60fDOXxRN/54lV1DMSlEZf7sOnT1h64GNOerisf3tmsEq28bP4Oeio54n217D21T1JYJZ8g6Ap7b
riz6YN1jF7oqKpWsn9c/pXqNs3LkTWs9nPonecFe1l4ayElsZFGb+2kdTFzfKMS2YGnDuDsilo2q
j7/Xw3K4jQsigsqO7lUPJMF/TLj5IVRFpB+s/6UpXGRv4ClxGnR2OS4qYCx7yMDwEp4MVIVXgHaG
tazrc8d7YncPRh/FTXJC9JN1dm+s+hF5JlnqAy89I1G2kyU5Efw0dxfhngecmTnkRZjCw7iZ39C9
DjxnRSrX0vft737kP1Y60naPsqpwnQxJt2qXV1ioD0nSrFS9B11BAKXZKJHJ/w47yGANGxE+pjLF
xLL0+tHmsQAQYK4kNhkvb+W6rBDgI4576ymLCOcTapov9ylkQy785tEipY7mtIMMTF8/at6o7mTg
PlMS3gRfzP9HpS8sdadohPjlQNlRXmQDPFTSwfPgaSqAj8eutffnA2gZVMa5I/7z6KclsBZUA78Q
NaxJ8oj8ohcIVYgJPk7eknA07OxnpufuU+hDvHFL4umyPrXdZ+Q+1Gd33u6WJbQYJWjpn+WHvEAV
Soy4TXtjVq5lfRtwIurb4p0sjo040YC9akTqMhVYzmpBrxxqm2/TQt42I86l2dAhZS6Ug6yqophW
Wb7dytp7e+dCXEtS5Y8P9bL4oU7ojrZPy3jdO8RQ8b0aD4E+/rqoav0UtvytkwlePA1s8UmLIB+o
RVx8IWn3Q5iF9VWxs7dG05q9aRnm1tGiYO2mBqofaMC/mblG+gyGR6Y7rKe+hi5TlYTvOF5iasyC
CSpDWdfGeHBQ2fLGyFiBCmf9y4bzWJbpz7FA1LOt9U++qFUQpLnDib1XHvr3na51yIqqpO4Xam/4
Oy/NOFo3ULscPf1auNpn/MmVK4LZ+SHTkRkM7QlAwtBuyrRI3juVJNqoJNpGgcL1xfKWTJCu2/eu
8osHraySjQpBbJ+3fvrmjOOeYGT2VeuNHNaT5x3SoIuunun/IV9u0h3+g+WQP9p52p09nyzDMA+Y
3wcISnJaEdjAzPLNLXKS3yIkSU/yYmRDeyrNFnitcJA4UDillwAkT4YemsNC9oHLOd8C04YDZx5+
FX9PIbunRfGepkm+u0+dGMCCTaVr1m0JNWAYpj26Le5ZlrIYAprdIXsvi1EFigV46r536rNNQrDZ
10RAQIep4TIvlep97MirRplZfrYn8tbhkNRf8yR9B+bRf8ei+dSyH/1ZdxaUrMzHwT6fFrkDTWCh
cJCfw9GuD78lHUDIOL450+1TeOINPOVZXC63SxTmdK1YhFhLb2Xx3hAnSooPMjjLjnD3Y/imdNiI
GwhSHx0rKN1NXQDx7Qer3gdG+yBL8iK7iLmfLJYzu8jsfeJljf0UDqqyzxx4XSksdU7pHSIKOuSr
VTg3yz6V4qnLJCEmWglBHx6r3znSKw+3IbqWLCvdF4+3zvyfzhrOEqIS9hOEISb5/Rq38b2XVnyz
eI0aSMFhKJp+s2zAYV/9OM2u3nzkCNUKrM7vOqdum1VMCAzoDpJwMFf0S6U6zrHUo+oIl+WdM7F4
UaFVoTdmXYraRlI2Ak9u80U8ykaBqv0KHEixUwtwgk1nFNvMBu+aNIb/Gnq5vS46xBH0aIBHBb0T
85wOqtuQWi9TAsrGzX3l54b8mvcz69iSGlUjXlLmWgOQjY+DMIJVESUQiEAKPBPNXA/MdTGEIZ6n
yiNwauucMCHZcTZH1N0wm2ghW22DTOfY2N6R9DwCo2GYnIvaqs42iDVS6FX4rbTThyqLxFtlFDac
Ch85kCkN3wuFAMLcwf77SHKpNUF1J/gGXuQ20mLFWhZjrV/ILRFxt8vkpU9gKCHgGT5FnodulNbk
pEgSe9uPln6IeEYAh0lbMtpRfmR9a7Zjqtpnk89nbcex8ZQn2N+FqmK/DLNkEXq8i7I0nW3detO4
SGcPhtYetROpzoTAJapbc1UGgv9UzJdbv6Yyc7wtlF8jZEszjjgk96aHBSHkdnLcaxCJ7dUy2uC5
sNCsCBF6W8uivNDBtK32ys5+ZgEhPHTvIOvooJmEA4mA9HvPbU2caTv/YGVJdeqDPl3HadK86WH0
Xf6rNeOPUPTBj4jvKsH0EaOLeYyDVNHBnMckNjGFKjLrt8mY0we999PMbmMyN9EWupP+GlNa4FLi
JDtAqXIPWjO6B1Ke5Ld6nYREGWX+JubZUOGGTVMmmz7esgk2VkobbpKhTFtMCkx4fLjqLmr+elSe
8VEffUQYFkJ1uGZzxf3SJCEGwKBeXyaItOt2wHG9DgfjmGd6vA5FpLxDkn/s+Rb+EGF3MeveeIe3
kJEWr/+tq5e2j3LragbDpXDDX10/zGpOKh7reRkTRvyqV5nxqnpV8eJ3fymE3Vets/Rbi+b+peXj
mMIt+m1deYBQprLDWbxWB56xMP5JiKrmWt7GGoIA4Xwp3AiFSedRRbfrUMXzeU3eZmjQKniq/r1W
llGGrx4mg5C1OyoPmfAPUEbMbUKq+IGsvPIg6yG+EzyVlVo6OOgiz71J+rnZQvZqLa0VO9mhlrXy
Vl5KR5Ars9toUaCc8au/bBk1/0vrVsFhZJ2/+Pw0dslAYE5Ly+ziZVp2kXfsQt8akqkP9/rB87Wd
Y5C4l0P/3he06a++Ddq9CzQOWmSHHf8kLwKhT75Hqbm2yxTtkqaF+y1v733qkXTHxz6y2VIFYi0d
xjIhMEP/RUH8/ZBljUp8er7VFRBf8k5eap9nF/CkYHGv63RnLE/3cmxN8SZK0TGTg6E4otT0YR7C
lSRp6tpiuXLIkf1lDjZO9jIbBxV8TQFXC7m+zg0vCBlkF18NskuZjDYccc9YuaOe/rVh13QI+N1r
C8OwV2RajZUcKC9IK2eXelfNPWVF3YMPs9hybOFppDjNvE+kG0+YIZQLWYTKlG9rA6UlWdRNKKMK
XM2jLIZWuOIBqb8Urq5f4tR8kdV9iHZrY+IhF43Z+F5rpHo5Qth72aoI9REnzekJo2zzuc6m29Ru
YraHPmoL9JQYRMZjXKMrxHl0fltagppgLhTj3OOr9K57OJP8+7s153fLNizYkEka3u/vVk4Z827T
GoHmEpb+ViqhpzwuNk3ug4uexdJv6uiznvq9WNYBTDQXCI1slQ3TkLCyy3KiZp8TLcl2sjSm5YGl
EopPoq3diL0utMAwvKDtNqxq4tnrobZHoExBuvQQKjjnbIWwTvIE6YcK+SzZ+zbQNgKw06Uz+3qE
F6HU4QW8mc/Ron+K8b84IiB/aJXBeVd1Xn50B1hHrnspu/i1nqszF55NFZNOb9rYeR8aI1oSiA+P
srWxIjwxxvjN10BPNyYWO0OvOO8VpLFNVkXDRo7S9Z5wZBtFZ1dJ3LcpOsqXdJROPaL0SgZwfikv
ikjkVpmylcUxHj9P+M6iYVUXL7XvreVLug25MW3C+brtEv3NhDUWh86pSQwyHqoKuRgjqxNO2fap
LwW5l0izPHCh5vM4JiZyQ7+bBwUMw33INE0jiygS+4JHqyFgnQTdsx+03TNGS4QOE8Chnk8RyRsM
ZPrx672H1nqvfWQkJ9kf15N6a3QQLWWxmiecs7jzXHJMX6ViiaaIu3UNsW3asXocMvj2bACA2lcK
v1YVkczWsPwfwVMbdPkPPJxScIL+7DVgwradGgeifx+9Cqv+5hpK9iP2dOAvVvnJ0EW5blAmPBKN
tE7FpJV4ILn2l0gpV7Jr6ZDn03vVuU4J3nCjGvIkEVV/nQq3W8jXsyApJp1VfvUKoIpKObAZU2Jx
qCFVrvPQct4BDpxk1ybSP3eOCgdRtzTeFBEd+TfkXl8ubc5Rf/4NMWeo29+Qp+yp5N9QwRp6DbPy
G/DdbuOVsblJ1HjaAQ5IVzrCHq+y2FVxttIDVX81m/pX6+T6xl+KaqyXO5JG6Qa2M3kSQ4neVHzS
V+qoVmfA8P2+1OJ6h2wyOqJKmKxsdPM+jWP3DgTa/MOpD3WiTD+bkmUCEfIIQjmjJ9erzjXxzLxF
cKE3sq99WgZb9LJS5O+SvjgSmcMyar77UGwRecZm2GyWnAPoXZb9CDsCG2ivSa1zohlrb1DCI2kj
Z5kQd13L+tLRwQJBdM6OhsjXedNjGeG3jDDcEOMXd3BuE/R7wzZx1dJmez3bVo+mCRZ0LpWRD4on
r8ZbY1cF2rqqOhQJ5gbZRba6nZ4fSCCgoh+RoEIJbJNUvjiZxDdP1nyRxSDprcOEuaQsyXrZQ0vJ
H5H0sVGmziKo7/PYPsfjKBDpJsD1ZikF2GG6vhYI/T+HPoDJWgNnIYXQ7al+tVwnfiadHtzqi8Re
tppef0FtA7Z59wO1cZ5hwF+e/ML0dj7SQVsnSLLnuCfJ0Shq98Po1SUC0O1XFdWmFTKO2hnpVBzQ
2iTcDKVSv1Wq9upXcY+kDkZZY+a+iwgPlUiz42NblD0eIMaIav/oXzhjQMbO/Cdo5f3R0BvrScwX
Uwe3KPKnMQqtWVGsPQHBPMD/A2tZmXG11ye2Fff+bV2HG7XhyCbr5LAuAIU/hm26lUXZoIbVT2Tr
xcO9mw2Syq7z9BHypvWUlF796HTK8t4BZRm2ZtH4/T5Nbdjltpkg9clBsqFtw2EVJ4EH5YKJZJ3W
ZANm12G6l8Uu96xNFhagIVS8cVxfvDsc6Q69CwhAFutxDNYo1ag7WbTj/LUh3XWBTOU9w1Df1E0r
3ovRh8DmXrUhMk+kLpDg99U/gGGp26gqONLIOnkJw6w+wrmCtkxfdcqNjTdVxb7pss9ggaGeu56+
0lQnuvZjJi6m/q0ltgBxBruKPTJmUF7nxrzK46tqhupKJTu0lnW3Bq/4bIy6dpAlpBTFxc2+ye6y
JhSaumfT+td5oiRXQUU0yrqyuw4iaVN/9uFQ3ebgcAFcu5w+Q35xlpVLZjoi9a/NC1CI3uvzveR5
t5JcqwZULu5t3d9Kv8fJRe53TzmOnFP/rPfkqucF8HfP2+vNbbPgzn8Y5w4+6Ee/3/v9GJ9gNsYn
EXvXNh27HXIs8eleL+9udeVAwqwH2UD3e3VWsdIvZLmeuu+JDzAff4aTl4r8JO/kpS5HNFX0pMVA
7M8GT1PD4S9l0w53ueqnD1GPD+VtmvsMXa2May2atfvm+eVFzsWmoFv867/+5//539+H/+X/zC95
Mvp59l+wFS85elr1f//L0v71X8Wtev/jv/9lg250Ldd0dENVIZEKzaL9+9drmPn01v5HpjaBFw2F
+12NdGF9GbwBvsJ89OpWVdmorwJc9+sIAY17eVgjLuYOj7oVwxQHevHZm7fMwbyNTucNNTSzF5fQ
30Ms99qZ3nU8YIDXyi7y4qSls8wq8L7lQgl7l40KJgHJxo9i81xNwrhd0kk7myytD+SG+axRSzLP
oPKLraL57eLeTzaQc8NAMw+RTC5CgqIi25WZ059Elg4neWf8vpt7oJySsY0DdxpwNDl5urZvwjZ/
KkKgtJ45/qXkZupeBO64+edPXrgfP3nbNCzLdFxhOLZuOM7fP/lQjOD4/ND+UWHjerL0ND/3rZqc
cbeY72Fv1+Q35ppyLUacyYBtDEiHzJdf1VHlIhtY1t5JIbm5Sk1VIHgz1E9uaFdIKFA3eJYATqp2
Aay+P8tFW30vk6rFfSZ4K4HrP4Zkw99U/S2Jm/bVgDR1jcFyy1qnbaKT5kExlMVEI6kyGAri+fMY
Afdg7Sd1BXm/FW9gLZLlZGfJQbZmefyX+YfiL/Mrhrrv2wqipafheup5DWIddXci+vzPH7Rr/NsH
bWkq33PbdDQoX6b59w+6dTKHDauf/SQi0qMXw+cnP2E/dflQBVIWEPtQy5Of8b25z5FFrbPs4dYv
qFuYwuiIPgTmVB0J68CHjfnCpdbYYpo5V3bOjB+Wt55nzre2/qtXIayfXcm+q/QLd49mlbHunGb6
2jSLsSYePmEQs1FTvd23qem8CE+7yPaUUw4Rc72AyelZ5wp542XdOdNXr45fBmLML6wBHyZMgB9c
VdcAaLgcEnRLJzFcOtsOjm1fnGQJkcDx8qu+u+DzjAJfV2TeojNQfgTmYqw8896FoY2Z3Ybqilmt
JvYnuzwC5REgHYKEfThcVa98GQdNw+CtI5bkNPPf4iufbHs9tkL9rKL+vwMsZN2K1hieMzisz4aD
SVCYixTDVEb/p1nn4ZWBFsI/fzU0of/tu4HCjqU5LICWqhnCgqbxYfmzUyVDRAt5jYL/1zIda+ug
dmEGxCXUuN7uLU+IA+hrdQk8DJS6bLp1kE23SyUw3O2hild1gOlgmiVruWCSOi63ThMAmpzXUg9r
222uYAQul1mrg9AtWyNcg59cd9iodpWfA2gcZ3nX1u1rZbfh/l5fIBB969H/2Sj7owP2a5AsuhxB
oqm+5nrGBi4O8XqDA9Wl0yei8+k+ABi/Mvxq/OT2E08hdQjOsdvfuimT3Z3SAQVlL3PVY19H6sYT
yCs4c1HWyQuQXwR9nFS71cnivbNskHW3znO/e/E+szPP/GFSfeiOnK6dR3doznatW6iFkXlW4v7d
rDjQmZAdjhghuSjezjsyJUo/1UZ1DtHL+dq2bIv2md/4V4+VFLDejIsUYJR7XX3Q5z/aqEW6q8dK
X8ui7Ka7EIkLrSMG56HJw7c6vXSRk15GzFoucGVeu2JQH9w2t52FYRXDzkh5isku8tLMnQMrf237
XH2419/7yjkJoTKBIvLbfBFiwCgnBdXSmpL4asSjthpqfD4KV0RXedHT8MuUmuNBljykxS9e/EkW
5JjARoUaPEW9uNd9mGfIYnX9zz8goYt/+wEZOqxGV9N4hFnC+rC4xmDfUy/Iiy+Qf1Me+llwkt49
BOdJTBWuuxK1yPAH/G3386FZFptCfK6Bhh1QXyW84D4iO9JdZSHm8bjSEbPcyqIytKQNvOHKeuEV
S4DfP8vc9o9d5YjdqIEY9ZC67jETBGlrIK286qvR2pVR+x6yA+CkjrJIw/IFUgy4BVB0493JiJrI
OkvL3cdoVLQji9lWlqbRbBcJaQukWbqivo4Y+JhAn13zCfzuWr4plu0MCr8VrAnQdM9e3gZPfQTS
Jvf7Z9mjQtwazGKS72WxtC3noS/56sgi/LqZLxr2iIFM2RFjw1VjOOPZKsbxPJVNgalUoCKJ3QLv
DxyA0ivZVCvqF7dwzN3oYjzv40K2y0ccKPxh0K6BXSP8oCYaCbQRjv98F811KIXoJwIY2niwY819
QEJde9CT4CLhBxKIIJEHst6OItTywCtMKEgkQeQeHCu2L5MyM5T4FdXE+TYdsYmthjPWgb2CtQ8y
1C0StPhlfqXRs3gfuJhi8vwNnuUF2d6nOLbrkyzde0C+CJ7lqN9zyB6hj6CXwS8eHcA/10W52EEv
DTh3/vhQLYt2h/K2393a7kumXEZlm9f+uK+p8q40T13tVNZ5/n2DOY2Phg2E3aVyZ0WiP6lanm58
JxmeOjsI+VBF9NYGYALxGsq/lmlzIeTq/WE137pstAhqAynNrUn/UTfal8xys88+iPRlZgXGQ6FH
0Uqfw2+jHtmnaA7RhdCu9pkWPzlIsEz4MVMnGzLn2QrQJexUhRD2bCq7zDrd396330OWbHKYgnwL
nhwIyN9/3yR+dKuJ/ryZmxrNflQCzIUtNXFOCvsbxO+qHpipgNwuKxFH4U2UjVdswGSET2EkxEOh
gp0L2gY90xodkBUuni4JWFFfWX2qp2h8TBRnW7K5ON7XPwLP1iacWBNuS19H78DB2EqL/H0fxjBb
JmAUntl+Q3ceyT7Nj6/CdOsHWwXPX1ZZ+WWOQ8geeauFq6aqEDRD0elseSYLQWnre8XBxFdnx30o
0gxa6nyRxfulKtVtbyTB/l7VWnG/NcYqnN40KFJbYftr01SDMzk/dPRtw7g4SoTAD8Ls2842Yerk
TtRtgtJSl7LZnDuGQxAdVdU/K2EZbZ0Qcp7RGfjPJRVS6WmWISRBSBPaIl8eAFjLWnj2e2mL78jo
Zj+LGJqWC04QNu64U8pq+BYrIV5Ebe3hAmwiXNvl1XOOlh15AaIgUOifsaAI12obQzmbG42wsYnk
uRvZKKuwDEIl3iqKvSwqatIfhD/LmvRxUyynPnlN5jjtVBbZqhC1UW8wyEvXIUYthyBBgVw1LdQE
5K2slBechFAXny+gukW+QHTsV3dZKYsst9bWMQcyZF4A+nowq/AhCKNPpHvcRw+K82M33xFeJPUW
F+NaNvRxPuy8CgsJLZ0QGfdClhVnGD/p+qZEROq96HTv4A9IVQK5A+VuRtPblKkqX1w9usqLr7y2
HrBepQvja4Pe5kEbqy/3dqOCQNoXg76Sdbpaf3XyIWKjYPe4oCUjUmq9X3xtBNx0F2QhWH4S3EQS
+yXflPT7f+hR+CoCsYX5yTDH/Oq76CzN4VlZioT/l9Lcxk7DuLXlCHjcS3PbCHUFR87UQyqkjS5Q
D0gxzL+3Mqmz7WAj+S5/b5wNm2tWdwfPrDf8SNPz2GjKm3DQxEIdACZt3V1VLdsnSa684Y84HEuD
DHQ/94qKHqecMoBkOrcmEdjIoC60BTlQdyGn1vMkuWhNe3s1+ZJd3+XbygM5LIsRHJIt1vXRAp07
tIEmndiKDYE/GxG36pAHW2sAZ67ygijVeShygR5i/SgMc+IUT7YWZcxGhyHPtvJWCaQNZUK9jPEY
jXiEIUCyDiFdXwqjyzi0KP0jqkqy5l597xpoeDvKhiTVhrmras90/AJE/C7MIYoNAdpzLsrLP4lI
grHxftqpg+ii1QBKS2ajPq2djkOhaQfEH4d2ySZRWeWlPn4xkvDBtabuVfXt6qHznb/Um4MRnaD/
f0v91Ljy8FmqieG+aEPpvoArXLphX1xlCQXtTxqplZMs6VihLLu2zPGvoWvnw3grlCnZymIIeQy1
BltfydmssRofbH1GX8M42HRaHq11Hbrs5FUCsYxRPFa2xqETsto3fntPnRb7r4jtOTt01gyU9vLy
NHoEVPImI3GuhD/shNgjS3D77E0+yaZgHEGaW90VSnWL4C9doriDvMpuI+kV/iNd0JwmBNe3/7yb
NP/DZtJWbZtTOpAMgRDN30/qcLIzH7pn8gWHy4XVlS1UT6W+wquNH4oaJVQwNM1V1hV2rbHoJ+1W
FmXDBKXuw6hB0XZj7jbKswBskU1LZ3BT1CPb+41piRQDR18HjA2cA7pmUx/khaBbucmF+nVSlPqQ
+TaCFMgU1Qd1vsgusogEOePk7X3wX8bIeYax+vzPH5dmqh833zbPIdTGLVczoep8/Lxq0DwAVIz+
s458HEhlDeTQvJ/Q5ou8K4KEx3qoNtcK6ub+nuy75QKd1q23tgK4QSYIZeYw1Q2gyp3NESj3OYxa
2uOHu05P9Fvd8Pvu/79fr1ebRvjTVp0xIIQMHCInVnSQx2JZ9M0oPsgztCzGQJX/UpSt9873sU2O
9OKHzveiX1e8EKp3S3XQ7KOT5/mjMyKaCtH3WV5guOF66BrGVpRu8JxMbvZoIbVkYkT2Dd6vgmZA
1pA96HS0tjlEBo4Zcy4wDBB7nUXecVHz3/5hxQizpckQPRQaS7JVoMkHNzv75I8s+UowaFtZzAb7
Rcnt7CnTp/IaqAZpLSNFripHaERpm/WtGE2IIPTeeOqjbnwzsp9ROmWfgGplYMac+ZvN1EqThqvc
UesH2TqaWIYFWfUK83zgOME7kJOpaQgren4Ht6I5r1Bd9tS6WXmtO3FOfRD2QkToKvuJtqoGWxzS
pPAuYTSCFYnL8Bs/js9AEo1nQ42MvYW01KYWUfXFsb8pjR18+zAQW9j3f/7+69bH779hWxZBUksX
uqqbjvFhvZgMVk0FpP+bNbDteDM1x9zUQQSpx09Wbdd6B8UyvEPQlU8B8iZbWZL1TdraeJfMrbIc
QTaA9F4Yu743SQWhIb/IYDEhJAK5EbzgVO+NTgzXsrSKC+InS0SLx6usAp7fbToF9yBZlA2m7j5b
VasfZZVt992xxpldluRl8LQChUSiKqD13XWke/6G7J+9zYHIIehQGO9sMpG8V8GFCGLf7wPCdsRT
xtewM/x9GdkADzpEAbcmfrUwmm0HJC/HhdtPXv6UwybfmmZ18FukTgWPpW00UwBAO/66wKuFEJ0g
4HBvQHgPEPo8wp5HyM5ZYX3TDM8iA1YAKer8tjyo/5e181huXMna7RMhAt5MRStSNPKlmiDKwnuT
AJ7+LiR1imp1nzbx30EhkA6gWEQic+/PzGaa7Z+zWrbIMt7Rrov6pQMRx4vXsqMyqEeU8c+f4gCy
eK1D6XgCynAnawpeR4drRKHFtnyPnB8SD9BuUAV1lRf8ZL6azP0nWeraE1637jPqKNm96oQnrCKV
F70Lh71KXgzSXKe8aGMXbRATWTVC4x1XkYF9YK6O7xv+Q3Btth6VmEMVioL8S1ztZV1WepuizcaN
H5f9XvGVDsWOsd97qe6WN9eyPLv2cefessi27xh6yUrHcGp72cSFBC92oV8+X7Mn8swMOyi2BY6y
lxxK4DUf+lkFqEfkniaWB5p50shkLOyaFZQxF+VBbcHd5mZ5XwA53Y21FTk3bY9DaY3qwaducYUi
vYpcMCvFyTf3SVOHJ3lA+Ts5uuNZFogGQspwzfCl6PTpNp9EZt7IFidyw6VmaqgKzEM9fkx7l4wB
M078ADAHvDOED1kqbSRyAuKQsiQPWepVa4SBqlkbI36QB7OEjNmViPclfXjI6/Fn4/fGMzL9rizJ
HE2sTB9K4V+lBrO05yTxP7T1fqEvCb1my6C0px2SJepOnrVimC5nsi6ZBMqRIgXr0KXVzrFcDCMK
zVdXttOh+HM5R5co2WSo9iJ+2Ou3bgUCfsg65OBR8t5UyugfO5FNK4Xc5APqidHSzMP2ObdI5/mi
jt+GPvoVs5/8YeUaP+cB3RzkVfDSidh0NAh2OUmQwZNK8XmpFPe7HTa/0Q93v+RegalIqWXPBdH7
pY9gyn+I5kH2+scFhWsYrsrmkUmVyZTmecL9kA1MbD/MRdU4z3hnqTfy1SvKDpA+2hM7Gb4eFORJ
AQmlO/nqla1Z1Ly3qho65LL1Ola2IsR9i9hief+vxl8HhHobgA2p9XGfVzh85C3SXZljBodYQ0FA
ntkdptlshnsd6u8cxHJjDzqlHjUL9sviuQRUvcBXTTybbNq7blwqin4yzah8ndxo2g1OoaL4RJFI
obpyA3QTZNEOHJK2VVsdplYrXi2rWMBQhu1lAdoO2tDeGm5Tbaxet59RonuQG8GxnYDtt1HziOeH
tW0CpIaCNnae0cZ4iBS73QZWaG4RrNupTZG/WQr2G2RftYNp4D6E5J218gq7fwFE9yKj3H+6Zk3+
3hWRKO3S1UUythClsrRa3TmY8AWmJZYQqB8W3R61BRZ7HeZNB12Ps4PRCve7nk0PNg/ldyTTfjnh
YL9BdetuvMyfXn2yS4vStvtn5CFRR/L07jGN0buqOoIUqoLIFv4n5inPgSIJpw6PIHXVzdCZ7Z0t
TGerK4O381yw5IZS4BwrhLp3K/yORxt3IS8qok03lM4RlUQFtMg4ndGYD1ZFIbqHPC5S+LBu+9TU
Ont5PRcvTFwG8heD9iVykDtvSqFAPJq+8JfUP1gAHKBYOL8sgUdvV4S7gKTNthL8OT3Q69NYjNV9
Xlbf0UPS8Oc1VYQHtWoHP2IGO4obWZ8NrbOpsfleD5A43sLA2iIkFj6J7jTwcAOoGOMt4JzpHiNc
pISaPvlhVoiLVQmWaxUU0s7uSqgBabDWAU/uEUUEORtY2Qrz3uA1EfaL8Kbul5LE665D380uYn07
sqdBXzjpHrLCN9ZGp/Z7Jx4TJsSghDUelo/YvjJdIqX03aqmtVYCO0HUHcV56O8gIBXncpBFhINg
GNdWuJQNmqMBKZSnahZzKjtdTr15ONzVfJ9EHy4jO7tRi9+NWqS3uuJhvCjIUPqz5mqHNxZyH272
hAcu8nmKmf8ywjcxhdOPnBczOclcvderKd9Cf3O3phLoZwUJ21lDu/reBDXANsbkrvu709XiuczM
ZN3x09tbRikOipY7S0S6BsLRtcprMc5gpwyPkqMolZaMeZUi6+tuerxWXeubSXuUpQu9MY2ayzX+
tk5eRN5h6NMvmQE1wY5ca+moRvDU9VVzbDP3rCtx+CSrbKvdNYk2njDKDJ9cr86WFjYVG9kYW262
M2OSAbKIzhfxOHtjOmrcLBoI+ShRHI10ak92q7SIo2J9iTAzubce2xMNAdd+jmqRXY5BK3vNqcJQ
8lHvgg/durGHOem9GokzbkvCdHjekmzWK5cMtDW+H2QxS0b+/4A1LAkfGWdfKzATiHaq5ROvlFXo
qn01VK99r5tsHnQfPWlE8xjAKqPc/4cFuv6PGAfTNS0XaAnAEYuHUwNM9I/vkwrQxVTEOTZKbUgy
Zs1cW+7E5G5s4m731Qy2mDBO8dz2vTS3XUtzm+zZzq/14R96/vM42RNsvfH85w5/xkWJUm9EnU83
eBKQTvE7QXrFu1Ob3joMrj0eZY08jGk5bhQAUDefGho7ZRcgA8Wum6lLCO5QdS3/gJhZ/MADjvx1
7W9lSR7MBkVNJop6oVkhgK2+dTs0P9wRTjkeVrbjYkvdeSdnjPxdZMT3UR57J1klz5SIdE0XTEiH
/2kgulWvEbWCP+s1KxiIOm6kLFhBSZdLeOHY5Dq59RjCLNuzfkjwv9C/18R5nyLN/TUhUfZca6in
j6j37DQ/sY6IH4ZLPQ2a27IQHlZhwS1hDOsBLd7yMSnzTZLZxaudi/jO6ogNyiJkc51ZC7XkesjL
13HSo4UyK1KV3VFJc6CqAK6XRMNsHnNhFZi8YL3emMe0UdCOAHe06jNNFJtxmr5ZOiqCYwIhj8i0
+9yV+oNBsvVH1pNCQaqxfrTRct0Caebl+s89iF+ir4Fcy6YWpbae8C/e23qWHdgDlytcObIX3mU/
JRVH19+6tmvO0JYdc+s7eHPpZmkRvUmts0gLbRcTKUGesrG+qMiXhYOV/dAUmFiyB59e3XUjrDDH
Jn3VlAi7hFnCErwsxy+E1AEJ1+yV9TKKvozGIlJcsfflMsUPu+AuGoe7QQ0qjLTIorRKM7tpxWhu
jkL/HWjmkTBz8r1GOh+zRc9/dVFYW7AoTZ7GPtKWPn/MOY28dp17Sn+wwmzcDq2q78aoD/f+YBXb
woULSrgxXcd1EN3zP9Yte4OE8hhkdrNmDT4djGqcloVeGLeBqoxfsOxaOOXgETP368MAFhtvOepN
HxskIxzoNk9cQ4Vc2p9ualIh2zTPYMBHuVqLW4LsliSYciXeb17tyavJV6gZU/0WpCJdpbYLkCSu
QB9rib8I0k7/jgp7Gqj2j0jFHXDCIPZkB56+a9o64sPq1WuCQ1BmJ/aPLE1/5Yqon5yqKv/T0tf6
R5TQPFV5mmHqGuE01TI189NU1Q6J5mDNND6rVubBFntxjY6JN0e/yOo9lA3TpHrLori8sZW2O/Vo
4d8PuvYq65MpQTEH94uyxiihHJJbuRGRxaixPhZlq120+yoq773JTe98LRLrsB4QXAGRthiIdrwZ
2QTHuESrx3NvS8upfjd2+Q2RKfdVcTWIGkLLbkn+/G7bRt0rakPypkNaPXTyh8b09Md6rg9B5CG8
aIxfe2xekAESKqF3uaOHK6KuBVK3C7nfl9t/ElzDIUK77dZOHbOFzaGioGUZ8cZJe1aWFkoAB2zI
6/dguiO0pdf6PeblOZC8UB3EnSz7QSHugsHqyEqgfP6pQXaxS5shsmOLHtoqcwdgtPYZVfjmvs7N
+r5DUhPUkX1W4r65D1EduyswiFmWqq4eXKdFIk2dN0OqWuKLEw0/2wiOLJTT345bPcS+q3zJ4IAs
krjWzpMzsxeRDSd9+ddwyJ3vw/nmLsNtKzB/1+iRTMYYnNDMFlsnGvIToqMwZQI7/1LXEZpSjp1t
lLrJv4SO/db5GKJH1RQ9eviYy+rRy91tmjThSg7KR3Z/pl77d5jvta9RsTUNP/viQYPfkyWu0aal
OCjjozKVJ4kEz2v/6MRW9RSgjLwXGlKGsj7Ig5OvNdWTgfVe7iGthkLV2mxbluCs5O+aUXw8XOuQ
MBQrs6iNG9nl2iCLnYsJb0leYpmLBuC3nqX3HlIxK5YbKi/K2fktznCEqhAPTlgW7jKQC3uDB3Rr
xF13CGv0M9SgR88nxjZozOLhAdVff1G6efOMxrR/A7ir+6KGaOFmqFp/0/05B1wWSKs06xGfOVSV
QLJbAf43xujfdEmAHxG2a3u0wdsfXRA9Gv2Ux78x6GC5OufPhoa8gN8l9+pcKtwI+Ug7uZdtZHQu
bcYMGf7TJnNy/zzOS+pw2YtcXwUlTFwcIxChKcC4mTNPd8bP7ooy7BHjnEm8eIJBlk7L1r/hF9k9
Yu99yzI++O1wEvpF9EYsBEU/ZUiOqZcaO9WAxpHFuvPo1mSxZ/mdXzid8fQD/9QqFR3dXHlwNZhW
qCdHuyHw3WNQsd6s9HR8K6pgH3lpe2jUxNg4RPJuCHwGv1FMyHLUULBffStILr86XVIuK7ebToZT
jtvJ0Mtbw4eemigpoo4x8P80bLS9UWvRQUVjfwXoK3k1RIokCp8JlAvSJ2b4bUwcjZ3hGGI9OTDT
VHCog7o37p0wwSEIy6rvjvjKkhkdWqzOxSEa4CeBSyjFfs5PijwcUEihAUTQ+5mpjcNNa0F/V0fL
PveifatLb/jSu+O4dnKTWOOMKGk1c4kGsfc0pgJFZreIFmprRl+6AhNMg5/HVha9qYZZH4gHLJVa
tD2SR33u5RVGus1aODmyF8E7Ip9K+CO3RHckn8BXUSIpfgVJTYiqk2mOiOX/AVuh/r/EaUicZBWi
HQgeYcZErsDAk2WwduSCvI1ZNswMKuo8kPG6J6hz9g16a+JrG5T3Mb+OAMm5FaIvRXiD9c1+NPrg
eztpHXbukfmsTsfLwgBXVSbqFx/Hltey1aZtl+XoiM5Fz0NMXcH1YX9p5c8SeWAf//063f6nd59t
GASIdct1NE/VnU9xdA2hWXu0K+UJ5iI2PT528mM19SdVZMmuEfXsox4WT37BssTUM+dnCS4waHmI
r31HC+zqiFROZdEdsiJKf2F6UxaGfe2eqe77pVMFbeBL3/nSFr4aN43f6gs8Gp0UTUDscNI03bdE
fH/BO9gNXZF8bZveXKBIkJ8hmOjbgn3HFrcgiJfuHAbFcuNrNsb7gEW5HIRtU0IUFJzGBG5CEgRK
K4ueEIe60efsfCiQdksEyd95BpFtf0qYmn1um8eBcnH+Aw4VyNynwNssAmJYvHpsg3+m+glGR/jG
N4ETOk8Gqd1l0o1J+ZpaiC6HU7IBKNbs4ZNNJQ48nNYd6ch2PlxacnP0FrJSpA2ZyGl0F0FmgSS1
p4PEuUg4jDz7hIn5VBTCwk5ianEJbnmabs1uNjkmn/aIYh6LTrfv9ppSOXdoSiLFbWvmc5ThpTPv
gn5lJbYbhfVTDsqUiEEOvlIofr4PapKAxzJ0jWcnLVnqpycdpd+fnRArV294SqqgWMBOyX9FWFE4
6B99wQ0MqQNDtR5gVVqrIonsQ4tE3nYqE/U2UZPwYAEXWJsT4ideaL6EPgG1FJDNHSE6bO7nIIyS
TeIpBy7Iu1KMvxCujluTHwh4PPAePYKu+Cyt8I5+H0QgPLoMYtta/Rk0SqRAjSVRDXH2Mggx5Ppu
3jZd7uTrinhSfZsUCQCgTW8ie48sYRi9TG3wTbNc7U4YSbybythjsUuUsfFZyzbDEGxlDLKCgXJj
VaN3iUFmEUAUgEnPJe6pQgW/qSgaRnD97ybtx6+QqYZ1TTxl61qxM1dXRlycAzP5ggGAfwTaX982
jf6at4N/lFXyIItelq4JvMd3n+rNRtcXXSbqVT4+JB0aNBLQTgakvpNn14OsS4K+3Cb5HTOU27Nv
Ux9zXNaw7/StO21O7To2eFrdzW2sxG39WbaOnWrd1d5jUA/NrZ4lxmsyeWuSdPajOjjhfR2Kx1Qf
SIKhq7bV4CXDHteNldIN0boo63wriL8v5VOruWO+9Ua3uxRla2Yjm6ONG6tsf1vz1mzwVfD1wLio
oqjE2qEC//ngFz+N0VHuGvyoD3KBG2rryFGrw2XNq7uYkRKd1/slwWmWM3inrQTWc2RKQtDVYvzK
LjNYjk0Y3pVxmD1aU/yxHhewuyG3sse5v9Vl3pup36Wj4R6yVs2fky5cmfITRVl5y9LfXQqjV7f2
ZPEfkIUIDLUtdN4kLJ6VFn+4ue+Yd+VtRnx4IRK9exyHsNyUrhGvZaLQTzIDormJtytf2Wsen0tV
G2fqxdMFBAPWy1hOBi6lrI2dXeZ3Ck7wLdvLuK2+WG1yDuZYZx+XOxtx6DeRoBGGTEh0qvzIv0WW
ttlEgWc+pHmKKDhYlZ8tfpJJ8zv3VestLx4IBmOw8OcEuaFPNR+b4AjliOF86JNXrfOGVcyLTDmA
fZlzRDBOZVIhb0gZ6REOWbK1r2+BXo7fXbzPRvbqPv+dC1iN7THFXOeug0K+SnGZe+uyGgY5XlZZ
gU6Gp0GWT1kkAQS0IXnCQ3rO2v5J9sAAmg1rlD63JdLqEEiiWw1nsIduDr7JHg4y+aXVj4eSOW2J
GXhzqueDUG2xVMNMW7paiDRXYsdUOraBd4cTP2dDdDT0tDrLl09BiQHlWf6M57ZrCfWZD6U/4/Bc
6v/Dy8dTnX9+/89wGzI/Gok6zXNmlsSHtI9hKRCp1WF8mrxdrWiiu40yMEmeZ/ZLZA3svSRGyLOg
89kAmXoaLePGV8CS9f66y30LsLuolhqxiX2FjjrZc/UpcRL8O5iqNsiSxGvbz4kKz2BiCTKOp6A5
Yb+LEUsJuUidmr3NzPoClecldxP9JEtqgElHHj8lEVEbzc79HfM2vhW5Y72N8MAdgHL3pdcox2Tq
h1ktTD+OnoKweDLch23ffM/C7qeFnvtbTWQN7EI/vsYIY2Mgmp6TMRDHIrZKVGHc4lh7jr+NNdHc
1uxO8eZS4KpU/eOgq9NdGuHIPun941jl+iLGrXVte2QVSt51Pz27QfoHtFGixRjz+u33EQuEh8zM
0D4zA5hcmld/03jac710Xs3RxFHLtPONXZXdfWiXhxQo71uaIWo8AwzVVoSLURTh2Ymre6GE8e0w
RPbez+GiyAOvTxCKCLCyzgx4hRZF1P8WOu9bMjRR5X0J4ZuvWkOt9+iXtSdSYrxKu2hcIX9VrevE
N081sxMErMpd4yNL8sH1QuRAu8R5cH2ERIHBfdMAzCCKOnuZOFimsbhYF6r7ii1J/911o+KmEnWz
iqcu3tiwihfMAOLVsxHrqM2w/xFY46YOKhHedMZTn5veb6tX7tlJb1uy88vRgbEwJvqibTUEdbPQ
3SAY5e0LJNS3tqvsUB/OVxryN1OK+6YKuhpVYIwDenBx68Lv2IHn7Ukvwe81gA6/d4k4uyRbf5Fy
ImbjeAtE+bEnRkd+h4YAUG4rPNIhw02s6EPMLKce2kJ6NwRhfC8PVYV8t5IA4ZurEkWpsZBAN0jq
Dwlnli0S5ZfBLc+VnZdPAG+ftNpLT9DP1OdC0V6KQHOOelw2h9GqzxABgPRjwcEW7lesdvmdGgUP
mDGNt4GTReZNHRXmnUIA2ltNOLu/CZuocdmp9VoWldE+uSXbQ1vvxbGz2wHf3Dx/M5V49l7twr3u
dQdgmi745794OKHHWRUaP5MyDDYQV9/5OZJjkxDEJFwzd5FlL2y+Kg4uG70/PpMZyU9VGj+zOmmO
I3JZC5ZP2g7jnv5FdZmpgYZnG4IkP3nvivvM7Y3DMDhbKzVDlCDtmoCeCQR9bsSxV9z3g+Psyin5
To6RHkKzxlsvSkDayXKkO5g0N5hu4TnQr0oiyy8sY7oV0Htea3PRNmwEWT2tg9EzlevIK8eFaBul
IBVn5PvLqWPiTOOz4nIXYq5NAl5Qrq4sQrQTRejt8mY8V2Nsndys3bD7XJme8bMQGIipcftdmFZ/
ntqsnA0A6nUdvU01z2HMTmfs4ua3MB8RAxTPTRJ6d5U/YZyCW8hySPAU7mKm9Ejp/K0qouym5HE+
Y/RcnvP5zDG1c8akv5dVsrEvmmwjUOdbyCLgpuyoaPV3SJf7YlYpqxO1vxUNrq+y6ETBROQt+RYr
uf0UdaN4yLAqSOdSWajAN4MeXUp1UDA94wCa7P0sTYx+04f2t2vVtdu1r2eUFakN7v5npIOJJCje
30jSuruhauJbt/O9PfHLbBuZWnAQUdRswtpIjqQS8TQqjeo0ubWDzqGK6owIzh5v5m2RFdk+d6d2
F/L4b7uocO+MYsSTdcSudahalNbBfTxgCoGYsinUpzK9R3wf1IE7ZQjVxvG2N+v6Ng689oRYAB4D
Xlq/6X5+UCuedOzMbjstb77GNfa6IPWys0HadQuQSt32ZZcsKqxyVhpR1FvN5mrCUuZXBmIcLt4c
36Ayr3S1tn+5ZfaosYZYNAQVz8JQVgJrw98mpLKQufAt6PmEIkyKM0aU3bYe26PLo7RJdFdsBgus
jOq4xBbsUH9Vrea7bmfx79w+gNIkkMvDfLbJPb85ITr6Va81DxO6qesKgfc7F6s5LyYn6AdKc4Zh
1C3yhkxAhXEbThfpLxXN0hsvZ01iI4e9hl5Y7KfJsA6IUWnL0BPaFxMpWmIgLolKT2PKXjcqciVR
aE3IWKrVjjClA1xc/IJbwURJ1p4dcWPfZ00X740IgXA368dj5s3bF8v6HmtlAC2jHbda2HYbO2CJ
pEXjfQdK94cHTA77mWx8GDOERNIUCdk677tXwhMkSOgRzQtntyqye13gJdQNzVZ1gvTWmZAZ1SaU
4/i/TDaj2tonz0RYJBJVgAQZ9OJRj1CiL4HjD5HnP1mm2Zwd1LuSMr4RBprs1ayqOrTpIZoqfUMG
uV1JcBceMMXSFlF1K6FfXTyDM+DRHmVr06Gs41jmk6r2OXTVgpApBmRW3acLw+zFbddpwWpytfwN
IsYvsi7DufKgdhRG+DOa51wLX9+yV0psX4jDooFl3/ZRP26GPskfAl14xCu75oft4VGEROgvXKZ/
VWrkPFeqOaFYnLy5I/6uRW5452w+jBraWnrMDxW7Dl1BhRYB3ql2ylXo195ZdvQ8GwHR2PRurnWl
gulHbTGxzFeR3VJrsM/u5dqXi6W2tglANfRiekVrNVy5RZlDFScACGeQ9XNvpHde7H11EsM7RAb7
67B5nAwjWuiTfjc13t7Man/neC66fBBUFtMYakBP2mHrpY2O5WE6nsr5EG3zMcvXbI6jbclOYQlz
X3+18ZEw6mH4TX5uAqnMQoXddq2keF23XrESxL6ZLtNgwjmTidpUrPuBeWSrjkq8TCtbe7bjwNn6
Cf6n/OR5XrX0C5iZdDm5DQsuFVfmyQc9khmWs45tY1gKK8HlQh2du6Lquv6GlNyjhdrhVtZdD1rj
/tWlcXXiasgJQ8BpsDJrmle3EQ1er2b00tdFsewzyzgnXsgWFSwEeO5NbExQBCAkgO9Jg63QK4EJ
c3sQtcEWkAjVY0ae6aZC+PJW1mmZYd/0EzLGMLjOuDg5v8hFLTEjbP3AfQgMVsmRrn5TFWWEYl5M
O1NhIYh8O7P7OIcmKkWwEEy+IFqVvgk1BLAOHGgGLrsEwMMdqPR+302GvUgGt17ZYOitMCIhGWTY
aJZDfhtNOc9DqSrYKE2YW4Se/zA64iGwgwPc6ACV8FghwJJ0G1Tji3viaVCSFQQzFa1VYGKwaoJS
Wz9jPBQfBuIahELa+jkpC/foJeYTvx9kMUfYPNBl3S5ITk5HsGfMLyxayQer2MUtq54EsCTVyroY
DYNjW/6QBTsM1VXhiGSWoJzOSeDDpNLaAWaCMZ0vdaplb/TUBXsxd5EN7BbMk6XcyZpSIKetWrj4
tkoHTMJzqruuS9/PUqNMVkVP3hX9iWYWrqfP5ZSZiN9VqvbrlDfhobawDMWJB6VvzfMP8sDPwLvt
YFphDTEdrNrmBZDF91jT4EtZMC1KyVNtGnD+4pu5tWbNU1nXusVOT5BrKmJXX1QmzK4utcnCD8lm
UnHlKiqEi0zfOKvjaC0MrB7uQz71ZnTGdKuwtaz0YIKNNs4hhBMI1mVvqSavaZCbXqnDxYnNtx5S
3yHsf45GQaK1Q47EcwncllHi7Bq/YS02n6H81OSXSlmWh9Y5kuUd130XtSvCpqQoSpiQQknf/CRM
vloKQX4sGdoX5ntt0cZ+8AgWJVqZce2fbJUfRZR8Y3NFAr7DMUbvLF4tc1EesCkAVWt5RAfgtdGk
D469yxGGFql+NpqHyGwgNqp2CsWcLzj2YgzmVK9Ob30bs+F80lCULyfiAWZipRiVKMa9PFQhlEBW
W90aV8X3urrtYBgNenU7pLV56Sc0fMEGQlFoD3vrEm199Fc1c4eNynTj+WPxpIV28yAarFuHrHgy
nX7lJapyPy/U/a7RXg0Qq3cECPxL0SozLNFGEa8zvYwR2OwHZVUWITaCapqSiy1+4JRX7OMceUae
tYgdszncWygBYW2fThvL8919UisvYYx8j4AhaXZ184QfTf1UgEYqDdSbykCpnzxDIJI2jh0zLEWX
PPBG6wnN+K1/xCVJHKBu+cc8tn9q0xS/Bllc30YqZkmVFyS4S5PuMUUTbWUrjAicq0KzBL1Cq69Y
SyIuyqPqmuoD7w9gLFQPTg9vMUTnwWajuXeUCcBgbxlby2hQQfNVG8ZU0mwzAExLeOD2c0YoYQsS
X10S16cV36RNWfB6VxLHIsQS1hsTmOhKjtW9PtiUWtmtLmM7QGe87YnzzZ1Z4TWYSYKMl61JT+zP
RIPsUgSmxQsLWce17JyLlPzmgM2x7KwGmJvWOEVtLmOHAUdlEtob2dnoWx2LGte/tKZ2gzOmnVXb
y9hIkHjrSQnJPyGZsGEjw5pssHTbWo7Xn/pgdNYYX5R3brIHfRI9Kc2i11TxpGhO/5TVwwssKu9Q
mPmwrXrIm4oxiBPuyrfIqHpwh5TIvtS12jecIMrjpapHrOBokmz21VLH2Z0dM0DzcIe0pjjJa+Q1
Qm3sn6ONmw+LzMkFS7zIQW03TvdBAPEb1tuPnODUt7IM9RtQHtYp8614Gw3urm2n7NxZyXOnJsEr
fGSEekwNwzuUkl7rBL8kYu3jWrYCHsD3o0q9nWwtzPoxa4r+HESu8dJ9a6os2OohMlGlwIIOfc4a
6eYKV7aYJCdS1tO480o0kTE8dv46xblj3JnIlOqLDx0+nJqZhv/dSPggsB58SJgvNn8eCVlgvIMX
vBj82u79tNjJkmIJ8xRjkSBL8ZQXRxzXf8hSzR8NfTvCKXpAcn2qq27vDuTo5FXjdkJmC2TKMrYV
4zT66vvBVG4dRQSnazUL/nKX+sGz7HStR1tTW4UjmeJPDUUQqxi8wRa4dpZdiEew17HdO/Hndn7P
htGqNe0ZPvw6Eu345k62v5xaQM2jlqsHVSfcBXZ66cbskcOxDjEjgwQvD9WsBCLPEDV3ebxz3uEO
KiCyTvtzlhYZwtM9hJJPDbKzbBWdEnxohewTkMIWDVEJYq+XqzYNfmINMudxB6mYAMs45VgVRe8H
9BTzXTof5Nm14drv2vCp33/R5Xr5CUB8gsEQN76Ok8Vrn+ud/osuny51Hfu3n/Jv73b9BNcuny7f
YG/z/vH/9k7Xy1y7fLrMtcv/9n387WX+/Z3kMPl9aP1YrbswepBV149xLf7tLf62y7Xh01f+v1/q
+md8utS/+qSfuvyru32q+//4Sf/2Uv/+kyLvULM6NIoFAiEs7aL5MZSHf1P+0EQqilG4qr+PupQ7
E0MWeZVL+TLgw7B/eQdZKS/1cZSs/Zf9r3e99lHJO0+ra8vHK/1f789mhq23MGNW59c7Xq56uc/1
vh9r/6/3vdzx418i797CgbAqgV/6n2//+qk+1V2Lnz/o3w6RDR8++vUSsiWdb/qpTjb8F3X/RZf/
/VJg6ju0eLE8MOOxOXZD6KxqEPEYsFLEgRzJADNvQO5QBKOFs0nl+kvFbQp9kzZYJza1x4pybpYd
hzEAEwd4BRHZtt7pRTuYS9kc4Bhvpt4BzC8MOlnVT166rzxWgaVe6ht9RN3bJKmEz3a1IM0A9JLg
9N4i4LoXA5r1N/gLkg/HpPj91BqmRFnIWnnQnfeB16rL6Hmcj8ulsqib9Jsf4UGOA5y1yLMs2ZCT
Ih6lZsUDqMytWeXtEbGl/EEh+nJnee1ZtsleFU8u5lb1sIQWnj/IbjrKrzchwZad7IJRB0uknKUp
V5Ud0rIAw2XG2s31Qv/l3fGnOTuW7hNE/Rd39kaUl3T/e5AbROBmwcUJJBY4sFlsUZYd3QkRofPe
m68N5p8utqnQpRjogj/cZZgcKw+yn/fnKlaVYCNnQt7VShgtRh2TBZCn8kCU0ImhztB0PVw6Ja57
AH05bj6MAXn6V/cPtWgtpu5iMFRxozRhzl7TtI89ZnpHeZY26U3f40TzqZ4FUbRkfcpv6NOAoQ3v
+iRAreGva8ge8lCyvUUFyu431zp5FqZOv4UG+etTvbxI2bj7upzsnWyUVU4q1pk6zqLOwgIzSZ7Q
mg9Gjfq9XXuXetko6+XZ9QC8zt7L4iQF8OSpSzLFr+P3sXJYY0b+MjJqfKazbFgDAcCaJJ507wZ9
veaMzTZBEmwtFH61QKgJ29nDOvaK9iwCtT3XWunsnN59klXXeuS3npCEdtlr0FUeMuDIa9sM+sU4
j5R1l3vIK10r5X1cJxgv95ENajl9QdG5wVkFmq48QxTq/p2v+4m6iwifV95c2i7nkrMr2bthO4J2
aJdeFR1Ccrg7tTX+H21n1tw2skTpX4QI7MsrV1EkJVOyLbdfEO12N/Z9x6+fD0ldUVb3XSZi5gWB
yswq0DIJoDJPnmOkMPlXWXOvVAqC8CtfUetfzlskytW1hPtt3Y/HVoMIMmh61G1i47V3OlE6zyW7
QRv17WCUzbizyOaL6V3Ix85r8QexSzv2u1BD8QeZLo3Y0BesIr+LvpO9KwEZ0yjdpK59DBdQBNKG
6vesgB1oqGhxeIsIbU1DSXnI1vrhA+gnyQCf78TozGFxov/VIgGyKd6wQXAaHRFzonK0ZAD5pTxF
VFGPkteTgwOB1p2dtv2VNK+c0ethS5E+tVTDrnFALYYtrCcN1HFlc1kYCnZRW8eb0IqhMQUpmAMH
QXN58L36Ug5TfRGbttg6mrrDdUOOdidjcX9YZ1TjRxRmgkNvN8Opp/f55A0LjbKMYz80jq6OaG8x
5purg+QTeIDR6X6ERhtRuNf7taoE5ea2QpfHr2t9sCGnbhx9/eGD2VYjZa/oKAsvjwZ5XLx7rlyf
NnQTzWtyCNq7J4xE/ocn0vUhM/iRug4APa3p8HPWvkLFNENgDLLVAjXqOqG8wiF9O5uA2zer21jc
/ZBcZ3ywy5AddL8H+f+tGToXSSuT/a7i0cScmZFyvh1yv3kdmkG76oCJnMQp9uvcnm6cdTDX8/Y2
jay6v+nLSltDpwRPK8rNSAqBTt/ophFFgIA1hOOc5jdjgmX0vs2d4ZTHORvTqKkO8ZxWh8RIXfVp
sMgdqEiyrCWmXgITaVWYFuGejqobecgHMbkhIpK8jA7QgzSamq09iI5X8+jMdzzmtEeaWfVHOcsg
VtdnhHxvdt0CIZfpFtxFhHoqoNqVNpbW3uFj0+KH8XYgrce/BNT3JlK8pTKwuCMTRWft7Wpia5ZL
joVCSYar3T5AWMMa3jfoOP76wcI8rUDHmGs6WPXDnEYVHB85KnxdBlGlgrCkDhd12GXDDxdNhHVN
U/8n/y02Mpz5Q+zgfKu5TFqFD3agUQLoGsjRUq8hnZQHdwZ8TcPVXdkRGUmQDq+2gsaqYqzSncy4
TpZ1EGskqVeFKHksa9XwmGkbWdEewzsJ+ThlWZvW2ugoM8SLfNwm1R1ntFEZW9QDG7Rb+a+zf9oh
fSJaUv0e2jG8HlaTPlZ10tyPeojgNn0unyVW6Fp+jVX72aJMA/RB0ZFlcTQeSdIz0Oi9QjNMwnBp
KFDRmr96pdtAvI4L0EG8MrfoqEO+0vD6rLM2qZOvECjTaR42ycBX4KduQ/FWUJBcvVlRHqPaBNDU
aPsYiAdkzSg1QlRCB89ydnPcbOHiBcGh7e2YbgWJk8PQOq8Oejd+zlT45mGgiHqbIJf4sJJcYoLt
ZCUOCb5dO10+FOir5lwBazIcE+naCTheZI/xb/RBee2k/hbwB6BYGJlbAPjab5WlAbIqp+epGOjP
UxJIzfoAyuBcdSh+qv45SGf1SYv4wi7TZdW8zevDSL73f1vVR5VbGxXFcda8PB6swbX2mt/TmQ0+
C5FzpT9FehS8oD1wCCqy/a0bz5+LqliPCzEa/XPFg444yypYomha5N3ZRltXvB6iGvxTWFK8siRd
ecNJvJGpvlsyn3IKxazhtsVPSgopFQavAEHvdE+qkrSHzg3tXUbC/qsyRw/yHL5FpAA/D2XkWLuw
sVDMMGGnQmR1tqq9vCfPyD8fTSdff3hXpqmSN/BZVY2jFb96X23iiZr6nWcaefysrq/qFHzujKJB
ixquBSOFkT01m3u06ZXh4W1IUTQ4y2HOnQPN0eXZVjywaqNb3DWaGz3JwQPgUSZg8WQEt4WOmGN7
NHqzSeBZzsZ91g09N1kmzPz+nxxU1tZtFGn7Aiq6ZD216n3Zds5ZQibdHx5sd97fJuioQt1xB6Wr
Xib4amGtW6uKrjHX687JY1kU4XURA3rHx3Ci8CmfwgGGf+dVvrWSWDmAmk43YJuGnbksPysu7Ntm
Ejwr6UaN4XYtumZ4noJaX0eDFd6JbQRxewIV9ROBuOFZTFVhQhWUqWdnMQ2g05HVtnmLXIYlm74n
w/omPgk3kYtbexktO63qm/dT5v8Gd8hw9BA0Pk7+CApdTuXA7V1R2uMt4GMUOp6vUyVGhn7RBtVK
xlCdRVvdmvvrmreYrIgnf32bLeta9fS62HUJGZeZ81kd6mD/IcRuVJ6ogfcltGoTmmTPvHd7JQI7
OKucyuE2Fr9EituBKus1Usb2LfLqklAKEtNaC+AZkSBZQ85ul7ShsTPW/3g1iWSPGsI6CDJR1Zvx
0YFgcIOkZrKVYe+F2HpjfIRm3VkNcFDsPjj8IUV/KE4PH+3FeB+WmXas8zq1V7LI6D7rUzk8BHrQ
Ak7KnJ3HzvJiq1m98ut5OMhQDknnot/RxycZVajfXjpr3ORJGD4Wy8gzg+BCY+ZtSgULx7lDWM6f
0PhZe10Ly4CX/a7R/h2t4XiZ+YnokP3J9OXCoxkOuybKwClVNdTw7XCpHTV8phEAXKX/LAcjtlsQ
RJZ/ny42twGoOs9w/ouXan33mAf6fWV6rxP0HggDgr78yDHRipZtnbmHNnaZDvY2P/WF89ctntZA
4F12c5GAqq+mddCH050M57bsAKPZ0VqGipsaT3n5NUvS16uh4laRvrSdg5G2CaibwiBp4y5qGXCJ
omeNqs8GivXiLLYIDeWRrfy/xubBoFHuLAZ/mSRRMpSDEdkxOJoi2Hxw3IZoaJm70EI4uv5qaG55
HicjuNBVTLEJVv61BfBx0w7NvKMKHz77bhRe1MhdoUCX/c0rc83OW0lsarjBs8ynuf/jfIkIIae9
Rtyu8HZ9cd7WABQMly8gdM+K6A8I4fBK6gSif5vmnbOrtFs6MwKIBKzhj7qNg/t4wVivJLqzI2c9
hcb4SQ4trKnn0m+2et1On3KbJo8s9pHuWf6FUEz/5jdWfbqOXMpojWKNq0T+HG9e+XTZP3hTUmLv
5nbLXDSFw+ccscI7atUBHU4prTdJWd8DF4RbCgDs0xiu02gp+C+WQo29e3vM/xLXNWjR604rN9re
5gRDka6mPnhdRxyQq/5/XOd27fG/f56un9U1mvDVtkotlDgbfd+jzXJofYP3rbTvjdNUsQyvXqlx
Sm0jvh9pAc4Xh5gG8V5jJLyiKWertR69JMsUiZS1ZaiMswpEIIDwqU2qaStGcV+vKOEjTUhbmq8Q
YXej5PUuXU7gfFalaUx33dxuVbOKzDVJDfM+qjIL6Db3/DbgkXeSsSf3d/GTy5ncbVm17d3re40/
RgeyfMoDP5Dg0e1SF1XIFomdN5u6OOyopjOn1q/2HOYd83qaFfO3XrfKg8yXWTJB4+uz4ZsCLcoy
XxxDn7knW58URCVH+jkQKgMrUZ3mN92yD0NxiG2C1Rr5Rlpr/3usLJxGwe+ODSNabT+XiqGs5cwE
tHI9yxdbmSrWs5z9D3Gu4yqggklmuun2AzeWDHVgvEoeAZh948wSex32wTserRRoQYrmZYJA3Vlz
gvKFXuOVaWZgnEfTAMAcPxuLGVnXBJFeUqIytCpa7+FIUgAwz8WLrpGEJwsE4egSzBv9dY2Zd5pP
sRM+BzQrvXBI+NmavMegcGEjNK7ui9J5any7Prwb0hxy6AMITfZK4129AWRll9g2rZPolaDEerEm
ozuKhIm/iJQ0kQILdhXpG0c0TMbYTk4o/V4nyCw5uEZ6nSojmT9aSbx1gNJsSrdKyXV2077QIuNS
0mi17UryZKZlIWi82HwF5bqysJtriDgmFkAD2svvS336swss7Z7UsHGB1PRejUP1rHWti1L4y0Sv
2KVdXFPXKmfNHu9aw/GiNbfQ6T5R9L+ukSbNWqDTzWIt17x9mDSA6zsGFlOCYT+KPW29dl0h8bG/
LnX7MOKWDxg76fWD3JYrXjQvcQ55rAcQJrBjNJb9pBsp/R1Qf/q2FLb0q5tRm2Zwt7JflHAw30RC
Wn+NuS1xc9xst2XmZZmZ3ylyxeNXUmgvNFQqn9tisvZFZ5Z3bVann5UZzjKAj3/8GjBGCF7UAWkZ
oQKaVPpkDIi8hAxQDW1jY1fZ+6G5DCVYvBJ8G4r3w9zCBp7egrFeD4teW5aABxp99xv4Vs2/DzTo
0mnigeWrLtFvE7E2crvGWaKbESny2hiORftXWljmfQjF05FOUv6rKqWEYEcZClSwFqtrUFQiJSTe
aQmRMznUDU1SV8/HsR21xr3d/1F60Nq3EifLyZgkUkcrNGpZUwBde5D0GW3QHIxZC5W7sSJhP/Mc
WfcWclh/pamZHUEDl6Q+oyw7NiCi1ugAI8q5TGrc1NtGXRfxbpU7inmuSpWu9WGiA3CRklqGsEZN
j17od+HaQQxYvJba15cZqvIzDXgv7DqLb10WzyutiPyXrgOOpPXF9OJXkbVCUC9/8Z3UXRVF4KGi
0KCCa9Gz2xl0NFE28O41x0DybenTNuPYvw41oXqAhubd8OaV4P91bpoG0doZ2JK3S/en0QGPMWqk
wKPIc872wnZC+QwU+0TN8DgE1VZsI5DLGe3dxb1MyfoCMcllBZOGrq2n6fXWrZXyDvoUd5vQtvub
nsRfG1oMLmpf6Y/oZaYrsedZb24yFRi5t4B6aX/m1Uz75s9Ve88foEGpJEt+o7utWTWB5z+ABZyf
SqW9iD3Qs2qX+qZFYoyLRE2760zgRC08my/RdyOMx5/DHCBXwG3t0pftfIf6SXWnmlnwxHYQDL2d
2z+j73oL/4lEQm82XewYWpjXN2v4Jul8yqdwA4VFSg9UStaoXnr4xEirQbqdJic9g8ZzHvMKhUsl
sHiavZ0FOalSsUVvZzfv9Swei3OXQ44VBfYl5O31wHfReJADTezmgxX76t5OjWIRq37vkOEU+5ey
zNyDxN4i4HknE2aBOe3T4Alyv/xZq9N466vA/ouGxrFYKcu11TvpH+0Yr2dzGr8HcR1v5xpp11tE
s5RI/mOE8ESlcbTOonD6bgYKDR85VJt72G0yfkWKGj76yw6kCT1nY6GFtbbDNiQTK5sTZ9mGiN8P
6G9QIuvowRnaIUuNQ7xe6vKjQWB+UsqappBlT/Nu2rI2NeDx2NTnNkqyP/SehK9ReeXTBDDxMLiK
vhvnUvlKBusaYdD0s8omiIfsmJaonPqwtvCtIz/3O6Vn7QizbvsEj+L0APf5nZHzsddqMRU7tOuG
jcTKwVDT36GwQxxymV510UxPJQqLbEo/sblc93NNWdLPzE07OeO3tiEPVxhkR+amnb44er6RFmjo
UdkOI6eykS5nV3e0lWvbyPMhGJiGWq88R/40bWHdL2w6ZaDFlUNoq+q9Yi0HsOYZdxFOwdaaOi0F
3Y+MeyOVgsUj4UtP+787zYMJkhfaYel7rabxEi33a8i+LGo4qcW2nsaF/M/Zb/NdUwYTBK4cZnC3
xxm50dSdnDsxGQYs4vBX/hKSx8Z4TKfQXM2wcGxuc29xchYkzT5+W+pDWOI+Kp6Woa4O5Yoeb9rM
2rStnX+yypSNppnE+1pHobjRI3aaakrjfKfOB8usfwxl5u30Xp2RIkAfMBmz5iK21uvn9U048N/a
1GUuHX60pt5iZK20boZ1h37bRgqPN4Loa9nyXR0zRL1o5w/DF6laXt1X7ui/n1/Lm6Zh0CQsS3ZF
Z+/6ovviRhvIL1eWPqbnYer7cJsotHoiPPhxmCxdxqilZie0+fYyegttl/uY3Mze7LKijMQuEW/x
YjdDvXl8i5dLSqj33a4gYCoX1mo5FKVvb5u+nlc3m5wt/JlnvfCgsZUYy4WXkH7913mtO9AUJJFD
UgXncUicbVEtwsJvMbcVW4jX9lSjfqJ8YN9XlfVw/XvIENYr2qL5A9z+RVTZrmFicnOH+/nb1OtQ
PB9sZHx/94O6Wmn6oG6bljubsAuUjfETQH3/GAAtBsOKoOJCVt4EVYb6MjyhEiWTnKCHfWHx/n1S
2yTn11KJFmnj1jNz2t3KZEJDKiimVVLaI0qojAPkcXb9RClRbMpiex9I1/WWu9UinopH3OSENSqL
5N/AXhsQD8V/mlTeDko+GZ/kMLe9s3EGpORvtpr2OkqIarDKctVkW9wHm2ERDpMD2Wr4Vmty3vno
w+C4CIeFdmI81ON3CXhn7nptB51tthbbbQ1ycuCeGse5riEOO9e8sx7wqrlcqnu7HiigdDfPJnqZ
vzp45/iD0mt/uC1eefwMSrPjy+fpdzAoQQmz0KpBalhfDL2gz9oxH5sckrVqOSwBYpIAOcTOe5OE
LhMBK1vXib+udVv+17Wmov3mRbF27+rhyrGt5kkOsVaY+0Dzu1ddm7aAFEmfPfPQLZI2fZ95n/os
XHJUaMkMwWDufZXo65jEFbX4XHuNdmjH+VSwlfkYfbuezFCX9cU2maP3aWR9GXWl9hJl4cuYRM5l
HHjdqxIjPMhQWne82TnShdacpYcniz2ksLWjDCQohJmeXkbzc2S2r40+RPv7pAc1VVs0g607pPM2
WsMvR2bIXDqQXy91W2q5lEMS9yxhWluEF7+mz29ZQ6Xz6jRwmcxbKluqn6MHHgKyAKf/Kcx6VHPT
6SgmOZSwOu2dOdEhcySMzCNIi5g41eqmY6I41X01mrFT7bSit+9kK5HII05O5QCHo79pNU1byTZF
bLItkbOb7Tbjg00WMKn6rVS36LYhDaBAhqAFe0caRrOoc6jVFCWGhU6MdtdXwrBiqreWpUOR2SMu
uFPon9zVS4F0TspsR5tBsquWaurNOwX6H6MGgoaSXrSmT8nZfoDJy1C8JSXHq/cGkxc4PVXa8Dr3
g+O61OJNZr7JaBuS3aKLCE2jr3MJU5evwejv9pr11e/07wgy5Y/i7Fp9BUme/rnKUGad9HAv5jBD
iM8Y6MMd9cj+OhZqc8jVMtmI1woaZRt4MXW05QK+U71e4Lrk6Hy4AMXEdxeI3MbdQWUK6pU2l/Zk
hcmaIWkXGWYWgL5J09dp0t8rU+6eOn+KNo0VRT8qGjlmHf5ThODM3aAXNqQWRfJlVOqLBACgdCC7
CIzH20zkAcMflcYm2PPNb+mcWTvEXfhaWbDWp2MGP0zE165fwC63g9hyhFegt833N7sX1cOuAihJ
ngtxsA9TZagImHKZS58uelFvC09PccSXyeqCulx1iz6FHOyiI1Elp3UMBKtdDje32KY5CDfzQCJI
HB+XuK5T1hSKyUJvDL22T7fD0PXNfV8CXXqzB6CRTsYI0d7mX6e0HPZz8y6maKNxn7TeD1EehitZ
P9fKVaX4KjxsL2rQYq+yvQSJRc5EERqhaP3Mu83NHCAoCacdRdZfFn233s3+y6IBglh93kSus9bp
nFr2FLIBsXzX3o9j8v26RVnscvZh/0Gj8DdEv8DTLhHgy/RdFI9ki5fhLdZZVqvC6Pt1ByTe636m
r4YNACf3GBtZRUonr5+blAY+VZlpRskqBx7hyvk82XSmQ1jzFxJ27heN+yc5PM0/zXFdH3UDICT6
RcYzf/NhFSqt+lNpH0Xna5ljVfrrHF9T/FMTRPVxTgok14dpPWUFu2Iy2t9b7s+rHhKXx7rpofNQ
A3ZfYTZ/bxy4H+CLnNZpA5ejM0zFhopK/Aj0eDzY7qTsdacpLq7mVex86MMyPOiWF/KwKRo+jX2j
f/swSWtrBbZVs7i0NbwH7qQ7B3PwpgzVCV4g6Q+qnV1i5cbXpB4f0slN/0iMhE5K3t6e4Nes6TEl
IlRU42s99A+SP/uniLc1/m0ETWyIs9MFvHG75Au8FNknATp0W5Xq1ldramoawMLPAqgoQtW+H+HY
usIcstIA6okaxs4YYa/q4Nvdl0berwu03u8FCRHn0XVRmd9uZNEJtKQsKhgKGjud66Kdhqh7jGgJ
0GJeU1Rn+BSoVX5C24AdCOJk1yE99M1FeGM1TOROYFhZTGJfTHWs5idZ4m0dMSHouXZiRePPDH2/
DeiRxitIPoLTbOvJY7MI6XVhmP/RLfv01vO+I3bsb1I2WtcIq1X7VQhIxwNpt7ObmAaqt3wqdADN
Y1GmGg5k5CbJn96MFjzYyFwqbF1kNkWbaqXD+bA8kAN7U4wz6bUpyx6zEi7ReuF766p4BFD1d0dt
K+wlFkdARu06I+k9vsWLI4hL86Qb8BCfR1JVWdGozfNrfmcwnGw3UqAWvbuN30/q723yglIoHER9
qK4jb5ofNPBNJxrYoQh7Dcj7aFunCng+JXb3U9vtLLV1jvbkW86GdEmyyyFSBGWkRVd3pOjOMeLf
A/0QepUprXeHVKeJXf5lwKy3Buj/l26E6eNmhxtna6ZJ+PIP8fZi1yOvANnYwEVWQO+RJjW/0iUn
KWPVDeoVZWMLQTtyF16pjSvTzlokYyvjpaHyUrckIUkOPIR1V66EZXNyEyitFPgOZWja5n+eVGkm
4Lx8OpOkKqC/XQ4KPJXAC9HPaOd/2RZHjEwZijADsCcVHXTYjUvNrU5xM02XcDnko7VtygJ292Uk
BwD/ZtTw0rlYvKxTHztqxTKC0hE+DpB9SCIHx5spHuvsOPTqb2KSg915xcFV9fY6s4nq8JDX1p9I
9HRHuD+RMerGpEcctOjWEKFb1JiGknz7YhSPRMrZNVzGZpD9maeqCl4mGU9smbRtNffDSrCW2kD3
De/leGQsMXImB1jS4C1ITjcz9L1xtyq77nVC3SCxXc3qY6I7SBkpredwT1Z0/nJd7W+nKnA3cWJM
n5s+JI9qeRddBcsVjiXsobamHMU5D6pKQyVC6+J1Xau6Q7TaX4vX5VFztifndzqLp88WXNDPyAEU
dV1366JWHqsBbjGJLCy6s6spVw+yjl7z02msYdqKV2+64V6j3xU2TD4ROI74U6yX97KsRICEhLBP
qZ5kFOUQUbLlrE6yGjmrDhL7aoJGy0Zv1EQPz9J6tmFzqH/xaWal4BFBE4US6d3AF/lgQKN7piub
W3MdlJ8ryDFW6oAyW8EfzSfhEyAX1GzUIB7vuiAHcLGkTtlOa+soCitY8RhmehEaK9AMyZmHEnwt
pUmzjWI6m7iNtXXqZ78Ehg4iAH6V7dS8QgXYovqmLCU4f7ZG4N7D2uvH9kFM4rQbCGxUzxx2EiEO
u4PISeaL7baIZnVgdLPuQexqowxI0qCZRb++dqq7Kr8rQ//iz4oJ9ZdQWgWZDpGVBkfq7Md/ZDzL
IVdZPGHjcYoWTLKz0Q5eiRHuZsLl9BoKdWW+7TrKUshTbzzvJSza6fGWApgUk7YAP1LuJHEgjqgx
R4Swm3rDDdb4JI5Ub6h5F9oLBBnpvVMUOTc+T9+bWec9lC26BpkVIajgz/NarZ34pR3cYuXMmf97
5VYPw0BCfjXO30s2fPxVi5YOkr76MzGzr9aQ5N87hf9a+penL+wHsg0Q3+bS9QUJAdPSzm44zndT
4HT3leoNqPLqf7tyMZrvr2wtV1bC8qGcCvIsRfqdov37K/dd8jUuM3Ud52aP9He+g8QMNu7ZVPZm
MSm/GwPfc69LdMiwa3cLxb93oue/v6eOjqjgEKufEgjN1k5Tld+spntZQNvM/wtqIyqdc/K7oinq
S9A7yUbnR/8pSH1lT/92fB8lcXMe23jeWt5cfHZCH8Lo0NR+IKTx+jE0PobiB8GPziAJ+OFjTLP3
t48RmW7xy8eoebE5G7wnr7uR33M1IF9BESL7DBVscTFabivLyPRUDmD5cmfKH8TE21az8Rqj28tQ
poczWCUZtsZ4nU5ft9Osl6k0BtBjDimyM5vRpjdCC4F4Lbuw1QKY0FrP6AlYz32wJGEQQTqKrQ6C
BfW7cF1BcvwMwii72P7rdCTBqCdGFtkEs1NPXWu+HprlLAH+bis96NJlZEf9TG4lNUicLh7IeVDt
0dSDCkvlRgQbTI3sAiWQ+QQbLJp66h9iRl0UqZglSnRqJCqfp+lUVuqF9xZ/HZUlfJjTYNanfmFQ
kYPe9j3vx5BBR9A/Hm4OpBGIVt+ip7HeFq1/h1xntzbInx2keJcmcF/BMOFChgrOWrxwXnsHKfxl
+owcrwu9rO372ytwYB7CcOX7g7svIq02NiL+ri1GNBXcvQi7i1i8nIlXh8Vt1S7eqgU70w0tquuQ
hD3OofFZF5baZTTZ6mehsBXfMrr5lkj1LfLXeQgMXyNLozZoJAMW5g/WtE1aOJTkFfD6NijGMSrR
CVleFqVULodrtNkadPlSmr8dvEmZtlPJ2+8Q2nexqRiAFKLpO8CuTZl6ycsU1SWtftiFmzaJPJgs
qvRqd6eFYcz1p++L/Rav6eafvL4N3MPIvYwLY7sc2kSnW2ToItJt2G7eYInLnHYG7CC7xTzNwodA
48HVtgOdFkuZx/P8YDMamX4v1R2n+DTPU/PyIWpw4qW2eJ+yg78o/Kd1hk3hwo0cc+PmIQXORZh1
MJrxUk38l0pZo9fZs0l5bTQU55KaqvEMy85W4XmDZorVnZSU/Zoo1eipxuucHtJEtOjYIPuSA00P
m6N429S6n6CteAqC0JQ1xNwjLXoKM9aQJQ3yYOCRkmyVhUWCglUXPpdTVUG/A1CpMqLwuYC4H7IW
dz2PsM+uK6NH09D3nV1l2q/ehG21TBXTP81fIsTp0GC3tdCk8ep17bTl8k9prgTmTmFWJ/4pzZWz
XLXC+iTeeamMi5fqOMFL3fzmlV+TDENHfz/3n4Llt8ZdLTkNxzxyxnVue8pnJZj+djaN+qtteDv7
EKfEaLmPTT3umzwxjuHoQrqzfGnBQTxN5Tg9W31rHMtuSlE15MtZQ/dtsHt5Z5cvs/+v+CGGC3Tu
i8FWt6XtkCCCxOQ4N6F+nPTW3iAJb6zEdnP805Bcgl6tZN7NbeSzvWlDFLI/OLRl/ZQn7qZ1DSS+
FC18lENWpJ/pX3VAPP7LJGfwunlrOOXTbSF6mWIs4wbaFNuFAu3X6CgE7J7aP25mYwqi2xUyp3i9
gmOB3VpY47y1HoTpVmbcgm0lew6G7KAosGzSvRSvqmyMdy0qn2jJufqhndXqQV1KtUqYeUe1A2Kw
VHp50jZPjQfFm2FV6LYuEeLIGvOg0UN2nUR7cbdpEDebtNl/QI60XSmpV/7WlpQjLT0Lj5nfly/o
kV3t9YRKEYJE5rZK6uq3kndVTSuKJyP3YSvKJpDGi71fptMBFdymV0iuPgd29xWRi2KD9l7yPKik
W+RMbMNimxabnP2/iVMK0gu5CnX5OIba2jNm6PaXO5q1n/up/Wbq4XScVDDLYk3STFuPA3eUMjTQ
r9h2MyTYHiI8CgR5u7qJtb0IXcyO8WBphfqUZGPyKWr0n2KWKDdy1X1umtO3JUr1nL2RgYcpFPOZ
d026mS1uAtTjrWexFWG4GWlyvBgW+iQxQs0bB9T1XiJkgjmR7lwEYJ/Ftkzobdhbr3kAVw8iQHzJ
Ftbu8AW4dH3w+1rfhkvqy8FutdZ7e8G26PsS/0/2YU5Rn638VTiG3UOSD+4u0ftiW+Rh9gUaQ+MO
XUpvHfpt9mUIa5qWncBZKR7DePZJSiw6RxKsGfD59NnwIM6kjOenBBKygFenAZ2tTRYU+me9G6LL
4LTDXZ/Yrkoazm7vSx6W6WrQAv9gGnvNapr+pziUArqrY6aP7f01HNk+9GYQoQKMVcHCMpfjgxkV
3Uu7sUdzeFGVpkVwakxRM2EYlN3CMKkgA7sMUSUtEVeglUWG2YiCWWANz1SmvYvb2Wcx89eFoSgA
5F4mNUu6qKBlCMHcidfRpu++ObW7JGV/d3vckh1Jp1VEhgQtgHePYXna3h6+/rhdmnrfBYgvFAUW
nDMyL9dntUzUyUFHkCGdTNjd2UNqw65fqmxZN7ZP0ezv2i4MHsXUqS56x2H9U3xiuk262X6d1I5z
ddS64afE/99OijrQYrA98NG6xiVP6oyPXhwA9Sibwah+THVwVGLeNp9zvy0+54n/l7a8dVVOHa1c
XibP0Aka16H961C8t2AyVs35NhwSOs60NKg2nnLwzaWzeDTc+ROjQPqM+38cGU6er4bUrp6AhOhr
Kwv1i6tr0w5Z6foEEVx/PzSI5XiO2zySXzY2CoCJL3OFkMZUVPUPtwoPjQbedlUA54akAKHQzPiB
8k74zdYdfZ1Qbrsu2SsL7aOTvy45zACWusF6XZKW8lPAdzdqm+GbUug91IycTfTgrdA5GL7lDdeU
s2Gx/WNcYczQxHoQlq7HNgt3og3mk1Y52w4UFxXEyVsZ1l2NUDiKnKIUJpphZaY75ze7SIvZJDB4
GCcx74JnN0c2eMWJ6fP8WSHVcT157/oPMSqAn/t+joxd0BndJpwd/xB53vTNQc66G4rya6MV8TmF
IXo1ouvxTcIilB4PcASjs2k6q1Lvvbs40f19SLPihsZkcxsNJf/XZTp3G6NI0f2Q8dSaHbQiprkd
ERVCF9Set4bq7MEy/fStKTgIbz2gq/ZRzt7sN5PYZ0u7xgvFvZisBTAyYuepGhzELiZx/lf7h/X5
jr/7PL+uL5/TE0TH29qDbu08utp2mmKjFv526CGynfTuscsTeN+rwaV0kcc/asPxky3YdvI/dQfJ
yDLhGmPMMUIvsYMqTMxd+u9L3Sxvy12nx1D62mOGQviihmAW1vItasq1p7npTmyindDBfPowpOrK
6HV4sXmUGmagHSiNqlfc2OCm5spq3O7swDL/JaqM1wdwXL6GXWFkS5jXFt0Z1hD7S/KvsLkd/7ba
r2EyvfAD/ottvv3GzMYYBabHtrTQpDcq5xI1kXkB7TnQP8wXvVBPaQuzhUQ2ptHe2bbhwpWosylZ
4us5guowrOG6lZhJsexV3YCm06mxXGOWK8C+bL27grq5hqeDP5+gjfgk0bLs6HHfMq7FIbUZ70cH
1IrpK9ldig7mV7WkJOE7fnCWIVR/+zpro2cFRbrnbDI209LjmqSGTtdTU6xkOM+acQcZs3r1pmMI
EGbM8zvxypIhghtnGS5LTimcfLJkDr1O2gXt2Qp8aFEUj2RFuNYlb7IcmjoDJo4c3ElyKV1Qzmji
RcFOhloSDkddRbOor8L8c0Dd6NlMr6kUCagrKJ9v05um+j+sfdmSpLqy7Bdhxix4TXIea66ufsF6
ZJ4REnz9cQW1ilq9e59j1+y+yFAoJLK6M0GK8HDXA5/xjdFbUCmMUv9eNihVM5VaaC0G0E6wHkBj
PoD94T89hNefWolX/R8eQE4hLK5SHn9Zg+H8vpaJBX147FkKcwMkDkIqrmWjnRTt/pBqWyLSn23z
OEj1QbLftGCBdUrN2DmNjayECVZTVAQ3Z0ZdpEzmLiFsCFMTC2c2LZiaj0mE1iGvDxP1yPVjooly
hHMcoZQ6Nasbz7MT5AfZI6DB7JGZ5gvKuNoLSGIZJMsbb4P4ttzQYM80/zIiZNWrQTKVZX6tWG6C
lRazs8RJNyipb7c03dM7AyfR9vs8W02ClMYO8P7kjky6N2BTBeLnHX0COXj8FEMPeEWjtIaJHFyp
m8M9mUStoYJIsGxPHwHq2s3RMV0dAJB/PhGYfaD6pT2QpdcLqD5N38M0GQ4UgOtAkLubGl7PATyR
WP0VL9p7GqQvGbKxEH1P43v6gsVZj7KPf0/virpex64J+uYy8w4J3gPA7nqH3m+KJ8dMy6cC+yRL
ZvIWNRa+445pB44Zd3saBEJ62lsgSghowsd0PK8KkLiObOO5VXq1rEcCTZh4Ca0B6Z3AvgO++6xB
UrkVMvkOGtxvLoe+D4hG/EMRQ42R5bnxFRNpnCaOteatnRSgmXKt6al5cBQE39CacY+0uKGgF909
8sLOKqzbfOuBtUBABukLzxILbKc5Mhgqs9grKRdlB7LW/GT/tz9yhhfTb2N+QOmyBIQ1A1JBRf7+
iAHWLKkDK0FCYxn4FCxsKRLIBFg1ywTP8GGowKUhwnuoeIX3roEsC7bH/m6AjO09OAIQ83dR+iU8
/0weZpgad5J/m0bHSYPcj11FH/4rZMJNA0exA7dqSfKlNWhJp2mh2afu0Awmgrcc6t3hgKI3dbLD
c8mFjF/UH6jbmvo6Bivsc4KTB7Yt/+lGr4rBgYK2X/R/dWvUagRk/nBT55h5NbLTTTVud8tNaTU+
gFF5yASAExAm2/VTlp2gC5afCkOzdyNQCLdYVICxV4b3yEOErhvTqd7MJH5LYlH/alLo3WVMxitL
AgLdxtUv7jdvoxaXb0VTppDGydjjaOLHXGtxfoNAxftdGkN+votrJ+kGebAW9MdfG0t/Z42B0rQ4
AbNFHDGfzNCGnGll/majSYqCw4sMSGz43iZH7O0RIjHV0UHKBsI8jv1Itqj70gt7eBAGXge+A9nh
dgIX1uIP6StAGjsdu9TWaO/n5nXoJ4iWVvadM0r3aKnNqgvsxtbIxhRp7Km7IdkugXb9t3EWjyej
pTzTjX2Unef9rDL9rIPlZLlgrjFb/H8u/uVTpf74kvTNV9oj026ZNsrjALH5LtQPZBe+d4stD9iH
fHrjEWQHlvAuhYGV3TYhdm670ZYqD0bxUkdQqoBUhLFOkGeE5Fw6Xa2w0wNycPyXrG/sIC5RrN52
UR50kx5tp8SxrxoQt3Nj+GZ89jt7MxQhwls0QC4CcktBiR/ZlmwD6v/WupNEEKbj3W0QoAvpnUxu
q7LDv19TaQhAduMRm8bxC9hzGSQqHe3IVdc0t40v2WsNWpqT40G9L1ba0UYxsYB3oPCfmFaCCav+
VY+W9lVdeFn9fmGAHzfrIAjiGMgulkZuvDRe369j3tk3YUBbIGuT4oiEARgdwsnf1CZUEVIjLIO8
BvlOZE8tvoG44h7Q3gDyoK8bSPqlUjc2/92HHKlJU7CdxMp7WYyu4uJbWfY+jlvWmY6cQxVPd6Y2
nUmGLEvN8U6N0QmTxloT3xZ1OP0Y+9/mgQ8FLPfS/tpClmEF4qP4MbZCbzt6wNgI0BhezNRPNrzp
jJdK49+KSoa/zAQ8eNjV/QDds7WSapJm/jMJ4Ft5QUFPCmZNTX+ZpJwnQVZ1ntRWCGgBbqKFQ3ZK
GkcL8kmkAWJO2SkKJUjaaaQP0/H9koamTEcAxSmmoyWRQCtVWWWloRA8MSC8Di2w5OyHYNDQiq59
0Oy0Dqq6i7+OhbgxB7Veq0F8Gzqv/4WSqd+x53gvLLfAw+xJ+5YxPYPuUxcf8S9bX7LRMjed7bFH
M+1ekzDaTSp/RI2oRh/Ymhh149TPLaSLM0ceDcpAffL5GI69eDxSr9ehON+P/rQjSFAloVM+tIjo
zQghBR8CJcvfbZ0LBgoSpSZn8pMfcwl1ROuR339dD9xe0cXL+jP4N1CeojNtvURYBlt/Aks6MDcq
SFPaAAVWjguqMoWOVg1NCqHttFlsU+pfDe1rg2P3MfH8GqdkXZP4N4zWc1eKwr2NokhRuZv4CBeA
OClRDQ2AyS5cWU4Z7z55Y7e8bsd8uCzODlPE3ln9+MkNQu7JRjpFCy7wVxDE+Jeuqh1r1SMecPCt
8LU2zfA6dji3rAG/37oWyMdmF9RcTas0CTU8XcZiDTwRRA2W55M08xpk1ht6MPVkt0duX8u8L9ZC
OdNImCMDt9I7AATTbnb+4+FHqxemZYBsEWXpiu3QVfSIkVmiLpMudSI+XIbIKIzUBqoP2Aw1hTTw
PvnFg1HFa3J0EgPlQVbNrINpi9k2r2CN9b6FTJsdr4q6gNyEYdh3STY1eyfp80NpOeNtghAkNOLS
5k1C7pFpkfbLE83erUz2tWeFDGhS4abNXuQGmEd8Pt4sLDlPKnT3Qk8Eu+z3iBG586QQuLY7Px03
JhT6VoWqVHBVpQI1tWwCBK38i2ULA7gadbQH10YM+iuUHoCQ8d0PpyYwl3R1A7w5Qj6rj8l6lYgd
9NEgb4x0zg2YYXkrMtFcTBcK9Z1ZuBDfAY+KnrTjsfL1e+q5ykRX4C3J99xV5QlqKi1CA6UWZVu9
BvyOhW35voqf5/3a5IikJoYXJpvSxkFTZiYICZdbIbeETwMEzZ5Wk2O6D9O0u3YgVdh4nkg29Iuq
1M9KT8pHKLmZZ+q1od9fyoaD9w9j1PiNLjYuEBebtPLfbahcvQ8rzZt/i6iqLS/1ZN3In36KII/v
NlEsms2ykAi7OwuyxRdaB8Fh0G+MLEWQCZQqteK/MrLkdydSducMEO/uQrDWk71zHRYYrWGe2qiU
z2Ya7/rRM95yYUDJumzHHbllSKHnBg727TSYx/+27GRq9coVoOGiZYtQlEeLYIGtxq09qgbDTeFM
/ZZYyKibIrb+qRurLlGW6W0TbpbRUCAooZe/I7wWngdoCh27DH8lde0Y0fLK9VCIoEZTR3FExjVw
iaqrp8Aedoqmn7pIGSSXrO6zuRuNQr9EtfZrXgkZj2sald+oF3WOcx16/YVN0/Tcl11/06AjRmOx
YcV3be5faUwCuXjXjhY4A3BHMGo099hg7UMQrDwn2qQBUzRuaawYTOPBBWEgzeMObx/HPglorJ6i
5Mktftf45u1ECqw7D8vhURRlBlqufDi5itwJsGFrn5p2DS0d8EXNLqimaSzHuadeWuYmMICJsaXu
YMjqWmb+lXo0qcQGfYUAwXCiLi3JPH7PsvRpVLQn+dBmD5qK2pZ1bO+wwRggdxPXB4na/Su5ICkT
X6FBcVgm9EWn71AIAASFWoQaXiTdvEhUNMPBAnR5BYYJH6ns2l2ljQ80c23b2srUnBgiW52/tvkU
3tV5Fd6hWjLfJ5A3Wunk05gosytrfqVRash5PJZ+5N7NTlmLh0uL78C8buaDKUl3smi/TFruVarb
GCkobP2sdNYouAKGxI908+TgH+djL1CIBGht6n96+8tkzDecIQhe9/ou5fmwd1Et9BjFzs84nYof
pe4jc8Cq5wJ0aX9zyFr27I9VPTvgxTvs6xGHLrVCjsPSAwOPzCpxoWlfGlF9YblmvZrddgqL5LVu
ZHOVSQSctjLzUsS7DMDxLZJR1usy6b2L3XqKSNY0Vaf5zShNH7+RJK5Q3gd5pE8NDwF4i4cRKr8Y
aNW7la4g886uOPAklvTXZPFNE/ucrKp2YV5CDc+xfci65t3G6cz0uSuwFUz6qP9ZIValmbb9u0Ma
q2Zj+ub0CGrkwGfjpM1xPMT2+2jULYrt1PQQYjfz9MnT22ekPIZNmmO33yoshKvwEV1r43XJ+JV6
TAebwtRnXWCMBvAdapR74n00ilAu3zgVEFNq6sd835PlVvfBYJqAwhqxABTCD6pGJbdAq4IfyCPy
9h64onAWGJipf+XiicZDcLutTcufTjQxVxN7Km6Z5FOTJ+ORqbKKpvfKq6OuqBu5IX6n4XA2Jmht
g4UD/IxNJc7kRh6TFlW7noMs9gDwEQ88p2iQ8Ry1uTYgzNNqlRi6uDMGr74C+6IBzYrUqSvqCt/P
WomT/jPDijL/HoSA4DDP7R+s87oTvZx4m/hXyKDt+hhv+qA1o2ELJr12vWz11ARX5P2JTAI0fVvd
swCSRni0S135NczrA4h3tF+GY5whXDq9dWAWCBjq/W/gzdL2DteHPcpLgdpUk5iDusVUbw6TjKvb
FNrlKhvL+JKritMsATxaQBJo7n3Ync4pu3UhimNpgUtxIZkBLBS6PhpnYFfVyyMN5Ph6barcRo7f
DKHkyvXx0oAh7ZX/roXBXyNTRuDIBSua3/jWawf+r21qCLklJ7C2vs8x3cZ+NX7YUb4XTZnc88aK
H83CAjA+10Ff1abJY95V7RlPnDcanOK4voCi+lJKNz9bY5avoYwLgUXV9TnegCu6pCbUUjzC1Mgo
M4wwCHcqoR53Q8bB+Q5IXH5vj6y55sCPrvrB17/ErdTWVWOWB+pmyFhAHVM8Z4Y6ggFnu4rBDPMl
TBsJbIXuHVjspSdUnboBtkMrnnXdy1RE8UXXRh8EuoABQEi2X2uVFx0r1VVunXLToya+IF4JTbSo
RTIMKKw1qGziI3U/3Ay1GsBi4EYjUMHUfkdlBxi26uqb7yKmriLmqd4KIK24d5V+WZ1REeeuPzyQ
kkAJQCpE4CqPsAelPHlAk6j6FjXva5CHBsU5cBGBIxkPJP2hRzJtMzWoAZFVYzyglN54yDt/2yJK
eSOPIkktIA58uUJ0Cjy7LHWnFZ4244GcbQuF2d3YAnOFqTSjVWsiHNlu7EpMRVC72lYOzpsJTa1D
BjqmVa+YYZwprE/UhUiN9ezw7r0byTHZJihVXsumc/d1CcEwOqu7+Kv3XSWSNR3kaZS6dFpfnO1e
hCcEddIVZbV6uwdVcFoO26T1NICUC37sbMs76UBtzdmxLAQll0SGlSaQnVJn7SiT3QgM0LzSMuHP
NREpgirhOoux7TFzAN3iYsju/AxvNDmx+yYsYQKG4CRN7+tiGlIXkgh2IYKoz3kasLjo1qnWZ9u5
X0eT4ixPrMPcN0K8fJuqvNISVeFmd6PkOB+qycDbzevnKLEFSZ085smpiER2xm7nvZm8FGCfP/tx
VYN5vT2RnWb0oW+BRlUnqhnryhTYfBpCCAYz1FJaoWauyOaoAfz3V0EJUNRmoQGhK4TRkUYF0i5O
isfJGZ0n2QEmMyY3Dsq5J7JY2nQAfQS/65RpsPRmldacncijREZi3XZQQmu11sWOCqWSXQMOKZoa
Q0r2iGIsf0VdlMQa1//jTsxq+F0CiEuLLLzPcweV0lNTnHrVJNJCn49xAczQVJzoioYrm0uQE1sS
vI0fcyJyp3HyrKcafD5/XtK41g7NBlJayc7Oo2xNuuGHQlWH1fierM1WFxcOAP7FyfNsneumdZJu
9asLM342BH9votTmZ7K5Hvj1HDs/0eCkPDjYGhBH+3ChEYkKOlA6g1et0O6XNNU0sPikj81b91FZ
biPNQCZKU1Gj9aCoVF7UI1eaOMX9PHHOaP2z1rL8v9ci+8cdl7XMf+5IK5tlaZ1Qi43HJx5GTYbK
W0Lweh9dHHfM57THY2UZxXbic5dGkRCPc7O92I4mLtLswgNebcfeTIHYIdt86QGgckgN40g2akq3
Rj2zalBmAJLS17jHCQK8XR0bnzXA771Ue637pvpeWt6rhy/Cd1BBzxfAk84X/xrSQ8leIJVxVMOl
mvl/LPH/3QcSYKjyAn/3xuGOc26ka6+I6KGI83jbQqd2ZoewGJRd6lp3rj3+5BfTe0om03r926TQ
M9uZHeI/J8m0tl4jy07OokTxJS80eUdNn7AcWpnBYpkQiLtzE7Uhz2Il+qorNsuyNnZGgjOqK4zx
09ScB1rYVOG85GCAq0OXKiih7qBiendNGBu7LAQRLNlsZChXbc9KUIOW9WZATf0hZF3+MmrTrmxM
gFqVXbcyf7GLqHq3MzC2HRrg616cCmfID/vi/2971aB+jbJXc+JLZa9AeQlN5nFOljWgrT1zv31a
8mf5YDa7wfFksOTPBFKYiMIm3nZJinE7essjW57INNvjoApRUUY5t0kLs3Ns1U/LrTkeOLumicdg
WaYNh89L08Bo5PPStJAOKuc77prBZKBCsHMnBAZzQFKuee26gdZ2BeoAZHidR/CEGg+oa3kulI38
WjOEgiIQJDtaYZ5LC3ysIsDug4ImtehHg+3pvNJiWtZskmyH9w070SBwYA+pk/PzgDL+tSwYdtxq
IzPvPPDiq0cbqVll8sAzva/yEVRdqkvbFaeMkGsTYXYim+uB4ACg8BsNzm5qXRep8O1iK83fy7La
6H1elib5GoJZqegynKOwDaJlBzBa0yA1/ceyYYejwlhjVyV7zTnUPXZ2tJ/xIuAgqEv7Geq63iBQ
iITUxNKlUdSy4feSnb0Ip54BFcS7UE7f/B5HoojpwxmE4tjjUZ8pI11Rk4QlJGKzdkdTQ7Cs47Wh
plB/WSGsQPBvDe3DH/Z55U83GXM/WTGvFFuEOIaDZNGjaQ/6VwYhVj90kh8FT4eglal3hQRwfwaN
B8oJx8r/ZjQXcnCgShxUDJzyjazrSwkdkTUNuDsLGlPfoezcrN1GJBc/joprPAF7gNRW8sM1n4ba
mL5ZKEpfQ8e2VNvmcIcUMWIPHYQ78c4dvxa63a2SzIruytK1rzSAIwBqK9SAhhK7eaDWwL8cmqij
kM2RGTGoFR0FgZKdeCCb6B2g7MZhfGgQGdxakSZuYR6bN6PV7zu1qU2RSqKe6LV4q4ExH4rAEHmM
GDOPiKocqKhlKXShLtSdnSPIz+dB8ic7NSNSS0cncfd/2tWyYIfWjpXR7z/5KzvdIJu0+ISCnHnw
j+mo3kX+WBfzx1vqbcgNkMjyNNX5blnWBKb+knoiaLROXlwXCR0JTP5tCPG6RqFZ8tBlPmC/FRQb
ZOuXgWEb9SvrWpTxiTb/6nlAAQhR/vAzkCeVLv/N7XKdZQWDfugDkkEpTil5F9S+Ff5G6gww7jz7
LpOfqNFrnm3Ox02MR+O50cvqZCC7up08G5tKkA+sosLrf1hmFGhTXvwGB/cLd0b71dckgvuIvF9d
TdcPUEXVdgxnsvu09IZA9LrxdbSHg3CN/LfOpiMf/eYrQJsQ6AL7IePdKhbD9KibZboL7SY7NqzL
brYXR2vDH8RXIOl3Y53lv/Qx/sLzdHwZhBxx+jTKs29w+4xfdrVhA6teGUc4ULla/XRImBefmjZx
gjpKOSiwne6UeMb02HfGI3g6nK/QaIaaU2j3Z+iH1Q+gaftOdvwxiMoMjbiUoK27b7sYQOrEW2s+
iutAgBldtaJMLo0R47BvWcP31tm4aVL+ALgGMlnKwezccYcayniTmll5h+KX8q4KUeCFgEONeL1T
3BnQXvNWdYFPPOU3MqGGS0NmWvhWvJJatY+0Pt0KBfrAf7V2b3p5skLYWBwt9d6bB0JUC0xhdUe9
2A2rS2HGl2VSXuGtP8YJSDw/FiqRMF7jx5RuNYKIYEP9vjD5sNjoVoXX/iCyt0nxcdYZH099sSod
Rfk2E7/NLflQ86lfy2g6dcC6csM7QsJm5bhg8ahy6zpjFiZIYyA4kG4J4xCVZndBgcYLDZLJjY2L
aQ3v/h0Q7kiTRc5Jaz0nIDoKu2q/VIltPJgImp3/Yh+a8rM9NfsvTt69+zcAAAXEXoHvzRc/TM0H
GaGaao5kleHQvfO7IglyZi64QQmTQKVqBfgX+rYH90Ro3+EfpnoeIMm071HCve1Hy/gy4cEbcRZ/
xysM9Cldpp1H7kw3qFR7IMpAQbKaiZxu9SzVzK5CYChy63kmOTghisBopgVExY2nEB1n/8yke+oM
EEWa6cSe/qUD+IgcsNND7UW0KaLWfgBCPN3iP8M/iywB3zDEq/dWZ9XIC8QW1MK5Dj1qC/Sqlpn9
gHTRdqzZFKEmMd6Ao8v4kdqoLARiNn1xJl2sfVOYt0pE2m6Yhv7oNv14Rp4d4uOsah4aPOZRnjeU
b9hGPIUZwL2r+GHiLRjDalYrVRH7rdP0MvjbZ5u49R+fLar1T58t0TSI7KraLyrdimVXBJ0V98e5
OEt1gZrvj1T21ZnaA+pIukMtskysEFkFhRyF67yWNRsrAWPAbHSRtt14MtZWSGOXOLX2bCshZhbE
MsS/Ohm7KsE7OnLOk1Lxkqopuc62XQSxc1bLnSVZedQACbkIl8sLXVHD0woMZaHrrpeBpgm/J50e
roqWya2VRtbBY3X84I2qpG0E1S+QJ2eUeNav5DHalon8pvWM6h8RQI89Oko8Sqwlrf8pxj9fktME
J0oBsDRxtkLGOPaDjW5EcNdhHmpQwnzTKFhxZ3X9yuiBDBwAC3pyHUCk7Wz6Qm6hDppTp64RgRtw
1kiSvr/2ym2IUMunpv/NTeKXvysBRYSMFePPbVHsUMqNvB5+eVvTiaddoboir4MUuiGvWdnox8x0
ITuuTfqb7shfY+p7d0g0yxvYtFGxrvwtw3eDjjNkrtSyBS935D+m7H3ZCnHj/VSgsh3U2mDY3XrA
jAXILiYHOtpSt9bT9DAffNUoKjaST13EMpND2ujIRDeoLvUIuBolzrAyjMHZ+KWvnx1Cu+IlMbhb
lGfcvd8R6jSnqEecJp/M/owiE9BLFCCqPkOgMzS3UY2i8opJsaVxajSWfEvd2tzJ0uSoYUGTlNFw
qbqmQil/7oBBxnPlioxJ1b37WC7nQd11yP4qbxrgLJLgv4TSQlYjeQutdX7hIgSYEPpSQV9BolFk
QPMjdY9L7Lz6LRjf+pWH0KRckbFVI3TlASlzqBp2W+y1YYL6Yx7l1tqoATSU2Bk4eI2fOvqh4ScU
X/rMxm+OLmPvsbbyFApniJtTgxxVLhDS/affg1+oBK8/WT7NpP6UJQY0ywNaa5kDISGE4lVjFsza
2DJ38yvowfqtDi7wa22E1kXnz4aCe1FDZrqaYmEFbjqWmwQ7FYYzSOidp6gIyCUj2+iXLfR7Ynuz
rNAm+jNOJzFo+jxerjSokh191dBVlDl9CSYFF0ac5/wNWfuptQHfVV4Os6F03o178iGT7VT/zKYl
lz75ULeqCscOlhHXYNXacCEo2QokjESZvDcpopEt6uXRz6XXgHAo+jXbchohd6dl1XYotN8UgfwU
pMySBCo/McjTe6DZzzg7fo5m/hHcpMmeEz1rifYCFLR1MTXwAworHqEUP6aXZsxLcC9x7R5FaGbQ
9LGJGE8ercAYWf6UUbYBSLEE9iOBcI0Txr942nyvIrf/0o7I22turD9gw+OBe7LT8f9YZQe8tAaw
4LSo5mfZxsXLFb8Hp8S/RSrG83ypWVw7Gi32VGXWoJJIjVDjCiCzRtDiSZwG+8RE0R7oMN4AvLyH
WGf76E21f0axYBuQXeMgX6zauLlloTXd+Y7E/kVNiMEVgIxR5Zxs1Bc/eRXkdIVePkfV1K4kGPnO
1IxCK866ahYbdbngXeDk5raaAAgXZXfp3Kh69oGCfei8MNDNNgauZd26Zf7syL56RuQV8MaaP5Bj
VOVXoKS8G/XatP0py2acF4FeHWhV8xi/Q7VmpQ60eBCJA3XzyZnWwALZO+r2Xo30IALcW+qOSdjh
NNZ6a0vdFFyhyQHZDSugUWTitWNTgd6CRj13SC59jx0qjerSbG8IGdzTILauyap2Rn1faJo1gW05
a1GQ0R57bA4QSiqy8ILvVnihK03UX8CXLfamUTnTymzCAQH4EUzwRoGDYQFlZnVFTQRVgGOYoFm6
f/NbptEMcqFpS/f/fanlln8s9ccnWO7xhx8NsE7ww2A8hjFEljWohFQrulwaEH8468qq5QpCCflp
GWAJKOmbqvhnCvWXYU+tuHTp6s8b5D0ykgYDy+H/vkzcfHwwugt9ktm43JWMbtvY1cq1jfuJJzi7
qQ+xTKHu7EKXNKWu01cobzYHzUqqux7SkA5SQedSMXZSU48OUCBaWAejab3bBF2l2VaDqNFlVL8A
YKN5t215hlqJj7k0o0qBlpPMvCz2SUft9pTjSUR3XQZG0OsIV2TX0ouxM+fx4G6yOvGD+Y4fCyNK
hcJtcHgLunfOS5ySGyNdz0vR5Ji/5UzEt3mpnBv1Jk60ZnbxNf9qgYRoB4YJfnS5zo/zFcuH96u/
2MhFejbL8cPGPGrKj6vF5qplllVpYLE1YAkNUhu/eNC7+Q/1wMBNFYNJnbqhk/kP3ISEtsjMW6w8
Gsir7ePeGQIabGzPf6gQbykaoV/mSYJDKRBFPIh8ASJa8q68eZZ1BU1K87OenKvm6vVPm7NrzHBR
wuKFaXdmSQ5uJl8PD6yVzwRIJxh6pLDoiATM9sVEHmQvmumGKvOVPuJAkDvpHQj07Ps0SdkVD6QN
9ajRJrA551b/cxijDJm+Hoi82m+6wHNDsBiwIjq1ua3O84371n9cZanxbqOrIbfdtzge85VeFext
Ho12uuE/Zpxn947jZPfgvXbPXT+dyARxiOy+BxD/FuJZBtU8GQXkNgz3MciY7siLmr7t9plViQv1
ZJJm921ZvVasBJOGWplMsgNnhauZ0WGxDZXVBl6qZztyoYGcFyi6qFDEQzZaM24gJxr1drZe7hox
bu0yCQbqZb3Iys0DMyTwWoaHD5xWk3ey3f6eptGfBFxEA5nT+tPqRgMa3nT+CMufkOFEKcD+dV1M
ZdjeSZ/F5+WTcRYmKwM0iahJxT8Y+XZuG640zWWf/qrGDAEjNUFXRS7U+BM4QDqjM+a/ihZlgw/R
vaLgwXJbvS+9vdYAt778pUM7aEfdE1+WfzgESMH7z/PD8ulk6fi3Knqjteb/Q1/WKuo63ubuVNtH
MGwIVUwjDsyESIJWFfJb2vVPZl5kTykkG49M14HQVXbo2Vla1V8n7MMB/vS6bQ8qo4NX1PYzB9Ed
OemuaQS9q7eXxHK0teZUxYpDgO9xkMaL6MfyIlTPrf1pC6wImJMb33hsXdneeSC96r3MeCTTYIDa
Kyqi5EQ2OUT1vkgqPZgnOGb0KI1tyLkBJk5A9LCvHtIDLQ5O3OyIqIixoi5N8PFl0VxD3pNpmBBK
zOXQ7mhxVJsU59Qqf9EgfVwtMU5I4Ua3+e69JYA2S9wNLeaxTFx1u76SPzV+mn6rMmacqSexPdyF
zBxAJ4I/aNJkdA+kypoGyVRBInNlt6E8UjebamvPEgTryIU+gkBlnD49kkFj0Hjxm0nf0wcArYd+
jLjEURJnKpG86ok13E8243f1JH6Gwve/QNp93EARcNxHEt2Ya2uQbgGjmfr+uW4LKPChgvoLeApt
UOIW/akeEkDXzPvZPECBjzcN+EIQowneT9ygUNvPOL0Fm58h9XEaynr1CahnpR3ExA3rQcPHrqPw
lfLXkV5+5x2vnmok2fa8g8QPorT+k3Kg1Db2gN/t7quGIOf31AEAMhP278zKb30+mm887UfogZrl
vWslw85rTHkMGzdDnCLTwRpoy6dshDJuCYHOH2o6NErt3wmmswLBYHxFw21o5fhq5DpKElQdeeJp
YLYwMhSf5bF8gUYFuJxhX9yEqj7PfYY0IgJqs5uL2ntyQ3XE+2qjcltWS9IfIREdQPJ4BM03yju0
VTH+LFgMdKlvvkJ2uAEo0Sj2neyzl2awz6w24u+o58mDGvDoK2emfqmMEak1a0y+f8wUOcQoaGbl
RoBtW5a+1tIUCaKozF/oqozcbL4Sf7H9zS/SDR3PzTr/lGfTXGs8gRls/ymrN+fYnPFRcyb3QOm1
eZQhS7ZxtAZlJh85OnKmVfKm25NdpvmqnJDYvdZDXe9c0A+8mkU981m5uWdsMstrD0AhQZw3r2Y+
K+ylYU97EGibvvai/D3EyVClBpiCQwLiZi3MjcLOB7Hrgwe7ibP/0hdByldhwsOTn0F2BFCZrLoW
k4OEiyHWNIA8YXVNoCFordNJroGhCk+LWzg68XaMchZIG9WcAkCNEy+G4SkWZrkBS5nczt0JRGy2
2+IjmWx44sKYQOCan2mQGsFAGIairnvq0WoyM95Xsw3xvlpkadF24GWPiJdnZivizIL80Fl4Rnul
Xqfn3T71izagLjUI8oKYM+quduMDsKk8OhCIBbaSEiHbX9aYPdSEf6/xt7tYDbRf6wHck/Fo149a
ZpyImyGEOuk+Q63VRqofBTT6EhWLFrcGot2PtphOOsRfN3g4slPcRXHQe5N97rLKetFBlz7T1vGy
+h/2zmNJbiRb06/SVutBXUgHMHb7LkJHpM5kUm1gSSYJrTWefj73yOogWdXVM/spY8EAdwcyAgG4
OOcXJ1Qoq00Iau6jahZktX1t6OHeM8sBUr34ot6YtsW4oiZm8dDpenfVhYO30cM0/tLnN2Vt+Z+H
FNnVpVvik55nxZM8UdU3aYmHjglcyIpTcUwzriNaU7yGBHyiqBu/kC0d14PtR/epZxiYuS6ojFrl
goly+tbWwZGlx46x2BgkTwcUetH+sPXNpPYslqpj0XuEC9g718o9K3pxugkXdw+akNwgitmH+xZA
797pbJKyPT1RxzQCfX932fv0Mw+1S2pd6qWdf4yomzetIOiqfsssGpIHnOWkB9e94+vO5wytXcwU
x8/mMunrPk1GvPTC8dCJQTvoZDrvRijha/Jyy6d6mq6VhrZfoN4Zl+Nnvc6wg4R/oY1J/q6Aeg91
m72wqbANpUt+pyX9W9mlVu0Vut5ux6JBGcimo4SikZ/URw5Ell2Lunk5f2L5VUSF2JdqkUf9AceC
5NnPq+uy1Px3CYJPJ3oU+RaO82dZnumMFmYU2SfhIpXyc/lCImNVGm19oPubbpjwTzeLI0b8oe1y
n5pVvKr1CRMCVeNG8bLqaifal+OMr5mGD4Lny6CWPLyUuWk2H8C2NQ+D3LQI65O9oEwdqopLWdm6
7a4OzGGtUG4K78Ya+MG1RXBU+LZLueYmy14HO7zKlEzrxdnKt5oHcmvttujpPULNMO+K1NG2sdwL
xfy2p8r+qhZgKfI5YCX3CU/PySN1sGsXt3pumuLVIsr4GtftjkDc+NnIg3QDfmq+7T2PyJ5Rtrsi
c8XaLBZtFXi5ce0pRQQVKFbHDhE55jnhSRWpjSujyGqPNAVertWCES3g1V3i9rCVJeFOgbhUGQIA
+N9Y4oZATnnry+636M1PJs5yh8R26JIrbUqPtq4xStQpHuhDG9qY6RjJa8Bb4ZnCean8KNkYjpPf
+qnuXUVL2W6nvujhesMXx83z1W7z73M5dO+8KO72QVDmxzB3cEqTF1MtFgvH9bh1XgjtJ5vAXYqN
q3vzAQlBhVFXG78o6m3gOuZWHY6Q9x7FWwPbcvYiz4GLz93TUgRQ+9M4P5LTgGCIw8MDziBvZbV7
owXJsYjE9q88KwKLoVZWLjIV7xaRvgGyOGpPRNe4C2McVhvF/U9JXR3I9ZoMYbg8IaTYPEQEY85l
6lBVgG7vDtZacxFAGOzBfIYGPpxss5La1B7hwwZriMuhQECR+2rdJFYIQtoT/jqVCuNYtb4XbRM+
uU6XXQ9zGqyVorf4o7wvrey6tKQ9ExH4LVq+GaaE1YrX1viC3kYP5t/M7t1ezGi98ENkTjw86V6D
4JDsaufore0QoWhsmX30GBmIV/cBiSzWhstnW8eZZ+rnD9jFvJUrIAYamedy1X4pkmAbagscg65L
D/YYRzuSHOT1vIV+kVw56jaQQtIsOxhp3n1ULaIutvcJ5nwrJlv5+iw932n6tP/LYyU8T74Mlozj
+QdTIA0XiRb3M3VL++bHQ1VLxH88qvtfx+Ofan8599J4kJeqPa3fL+FyGmeSrlih11cTEYBd0RjW
UwEkDJvjYnktg7tqGoNv1lJ/txzPe+4zg5VlOAXXoMCb8zl9XmnbYoappN43fbabfaJFJbEnOQfq
5YRnlJvMX6y1rr9cONMXXnWFmMQxrzH3sWFejyJvMSie+zcm9qUdngzMzYf82dZbned0bNCmya1d
5gAujtO6uoEEX2yBPdXvG9f4qqiNmvhKt5W+Xs7R4yXaaIHzqRf8mIq1BsK43l0O/Xaqd9gjR7vM
DcNrZ4Z65UwfFPq9LAes6aJgvvVsb7w2exYycR0YL216bmBNT/pkrMgW1CBEeCVKZpiEhe3qWtnQ
5PLQkYeq1hrgdqpa1orms6r9q3NTEZG5yAsEVLXilmkC80oMaM168q7qXmeqKcvHRiAYMHef6t4r
re996nqP+NFuULgN84colASGPr5GqduxvxZwiDfIath3WoXr36y56XOYlc0WJ6nlBspXdhJVKvZL
VVr3VlI568ER0afBLB7zrLS/Q+wH3+j3r1H9x+lu1APfGFITIX/GCvQRfEIxfn7tdEMAemB6r15/
VW7ahdi7VXN2H/JnM7+H231VFBgjXQyJ8irq9k4fIYa7YEh0qTAqG8MP7R4FG5SoKlD7BFdWtROP
V+qwm8u3Q0U9ZHT4sXb++VDVJjr0sH97brmA0amLfIO07bXTusXRlxMs0Ig4snl1Ht2oY7WRTYJy
KY5J6sbXBpNPpWeQ9OO3wCmjezFO9qO+pLdKDMEqRmsPbDTZqVZzvnyDpRfeM7c9t1LF5mzRaspo
JWeu/7oW+hXnVkVbiV3vtdaWCCUA4anRP8QW2nC818FDEbXocdP538CRIQcVDBFBl9G6WYCKY47Y
Wo9d2Xbr0iimj4lvvQy+m34z647TZR7KyWqWSnr6KnyMVqfQ0TFkC3mnwxZtlHEmTTIY8U1gaC+Z
FtjnCeWQGvl1mUQvapqmFggeLNeVZw3pSU3WfJtnEDJ8tVVqXkrXq5+C7EZrGCqk8pcq76Yeaocs
t0dvfWmqyrHpzBgY/HqFYO+yhzSTf3CxFy8ML/qSB9CgXbTYbpMsGm89CNRADbroS4I1gKOjvWG6
cbD/+czUiJf7Irc+FMxsbpBgKm6Y9RY3rECSgzNp7z0rjq+sJN6FZl4/ZVky3IvUBdAy4gw6EXNZ
N4GuH1StNjjddRh6n8+1+ixeW8gfV0yOWLUIW8PykgiZaqs2CNftnLHQ7tRRXPti89s//ut//vvr
9L/Db+U9MNKwLP5R9Pl9GRdd+8/fhP7bP6pz8fH1n7/Zvmd5jmOjYeH4qI8I4VH/9eWRJDitjf8V
deiN4UZkPtlt2T515gYDgvw1KYIQblpYE7r17YPlS1UFmPSPXTpDw+1795XUOenz4uugbc7r2HCM
0isYK/tUzbBGxxkOQM2c7FYsUb73lK4cdqn2KprreH92GUzj7qdjeMS3EUCYyzQjSZ1kQzYmxyAE
ZSK1CdPgxzLVuM6zjc4zfsKeGPSs3DhFPt1YcjMlXbMr6fRQZPqjNmv6j4jp5wdn0JmxO7lowCN5
w7mJOlc1VhfATUFf/f2tt80/33ohbMGT5TjkoIX9861HHq/UxtYVT90YzweSwCGoKWPZ5rZWf2pS
kiZyOjEu8KBrz27uVQsB5wmqtg5M7K9bNUWgnfLI++E6oy5lNqypx6xYOzlOG33K4sbcJFY63rhY
Yl7VFToZM7mp9wuiz9xe8Sqboj8Nxls21QOcRsJsvlavmdHMd32UWCfbNulzoTS4/+G59K1fb46t
E/Xl7thAQ4QjnJ9vzuiltQd0vng6T9JF5cDLL+33ZCjKBxxlhweo+s+qO4zbQtupLk8dylbAtYqH
ucKr2Iz8F2LA/VY4eYFqGh1TVLSYNThO99HsmxtXzhEZFB+LRC8/OFqFZVA10nQu7avWvY+0srkH
aL8jYe88lVJNv0bbFrmDNLhSZUiGpfuuQv9R1aoTmnjaOVKXn6gZrrVNbMPbs/I1wankuLgFqv1B
AeVxCtDMsMa0WbcBLMKoe8K73nn6pa1t3LfCPHo4d/wytVcOc2bv+CdZqeznliGEnTQS9GD6q18b
dvytGf38XSc3RAqrxkkQAOMgj8WwGqAennK/Kt6ZvdHsNGMpt6pWnT2O2fnsEvHeu3O80a5MfWva
XfqDuPzQubJXNrqdqqhNPfoPT4Tt//REOLruGfxzcMx2oSG7lnydfuip6FnMGSmZ8MlhiMI+Tp9u
RwN5ZcUzjOv3ht+aL2oSZmvDdB06wXSrRT5TNK3BCjJJb5QF7NklVpnHnu1h1W7jV1W16qTbWwwI
EO+dOsFcJq2v1EmqQh3+27LzxUI9DfZt64GymS0vO7jjYlzptmdcqT17Sq16VcQzaCsSRfrB9pLj
pfpPbc4FdtPv/0Pf83O3L28mAlDC1oXnmwjR+eLnm5lGjW5kuR48ulM7k4rN/ZUBf+HejDUf0Hdu
bIfMLz6VurNVc13VomkiWHqjPaJwi/AsacTKg3s8VIeWPIPsZxvZu/6wgWR0M/SYt9FAFePxQdDJ
iAinhUuxblIDeVdTzx8MP41XKtiiKvRce6sgOxMTJUDWXbP7Yp1UFVo2gZ89CHAuf39XfPdPj5hl
u7rjGiaSu7pt/XJXmFHZYdFl4lHHLvfGkoYZSJukQNiky63SRA1Fkmym6iEWS7b5QXq5xNBAySWr
MvTzIMZ6SMkraeXAncHBTaLbtE2iocWdt2sFBSwd5DmwQg6vHIkYTMK921fuh0urVoBOc3WsG0cZ
GqqCBFGMWAsP6rCXZaMHQymarT+VqXaVDDWdG8t2qmxuPabatvapkfLeKzdc7Ce6YXxFzDBBqUvU
R1UT13hsBQ02XKr2h9a+3bYY5Nr+ddSb8hGYP/M4VbvEbJdD4QBUkeV6OQn6CIKKqKaw4kew3wOM
73irofWnJ1MSSCqIyKRuWSnJI1k3zjgoZR1hOSzCorBA3nk0giPm3tVt38XIzC9dcOXl7ses6LtH
VVQydG0ychg7dagqjAwKlW68/P0zYjp/enV8/DZ8A3MB37FZhcv6H/qh2dcZ7marfowiQ0adiw9J
28RfihHQYTAJ/Z7MTww8DwAw+nrRlwpFDPL7waeKtNIO31RUMlwRv/v5TL8ZdBYw87WfazEcV7RY
xJg0xKSQq1WHXrxso6pfnobIRVUkLHYxSqAfqlIrb5CJBWoqD1lhdAfPlSo38jBvEB+tPWc6qEOI
Rm+XVIdYIW9joGZbz+IpV4ygODDbbbyI7gfqNWxxZkZNcyYOEahajpkN1e1MvXZyhCRwAjPO1Gvc
5sq7wHJ+oF5X4dRu+zHvz39C/Z0ZYg64bzN1P5mm2z8I0w/v0gH+6wSJ55PVmziF63p+DULBfWeE
9TGIKuMTqiLdjj412KtmSYL+eUWua+w88E4DKwhVLuzu5XJZK1yIAMvT1WWrvgwJxVfXbW8v4Eax
bpzrIXqH5roNPodoXeO2x7klIwCtwF2jfhG/Mn0qVvlSB8/psJibQJuyuwJs6KEvB/OoruR0ZAAv
Vxr1PHz0qwlyMj5ZQzCtTUzjCE7DTfbkRpU7TTdvW8fq14ZY3spUhWo3cZal69b5Gl68x8SqvfNC
IiiF3eefEYA/KWfILumunGnxPwFiFOvEnSP4E9inul1jHKaYgL1hWhafwMs/e3F7aoPiGTJDeqfT
HT7MLIzwvMDg2imHd+S5QuzswvJdmS8tNgHVsFeHos76YzsAHFeHmDBb922r75LeKh+IsBubUs/c
R7Muszu9dvfGPLmPqmiKg24TmMGys2SZadctzh3n5sGYFbdmVRxVsBbTINQNM3FUAaNIZchkWTe5
YKMHHUI4kyUP6bZPWmE8xI1DUK9sj1bQ1N8HM32xksWD89oGa5bp9n1tWO3ezloNPNCCXAMszl0V
9+XjX10nS49TXtV7AhbDth6wxCvi6rGSbBRgkLgkSyJKoZWYNrZZwStFmdo4GAeotmKhl/Limpz8
NH/0ynKzzOX8nKQQNLxaGORaWLEzu7UhaJQMpFLc0MmqDcSi6TQ2XUMGbhzG9KZNynrdGrr/gD5p
tLe8KsZxppyvU5PoPJBE90mYJApEGXlf4FRtszy0v4e9fzV0ZGTU6cAB/Ac7jOI9gKZl9/c9ofXr
aMmswdYtnYFBGIZBn/JzR0gYqu7MSRswjDcIsY4B6SVFGUBu6t6PeuOAVBgREVU24B0VdcO7pRM1
hjeo5Au3Mh6SoWA+MNb515KnEnCZ/eHSAgx/SKI6iA+ulFhROis9IqusfwZ/q0RV+hDxI7WHhSPG
uOuwbfPzPMICfbzu7Tm97aPOvFcVOhmQ+7+/Dcav81J5GxydeYP8Twi1wv5hPHCnCZy3p/e3b5h2
15dMUl55HedjRLwIA1jmgl7m5aXPQmtjT1b9a2egzqgyQP7q7Y8q9OzIlCXrv//ItvHLPMc1PMPz
+OU8Og/7TytPmKYGRoNxcnue0C+B26CEHsafiQlnMiiP2k66r/1A3/9RrMb4xgBK9efiEN3Gc7Fu
9fFnrDYurdukczdOXBdoNG1VmDN3/fjZdNByKbPtHLUIB5Py2BSpET1qYf22hxGCvRl7aB5FaNib
We5d2hVY5P2H5bhaP1wiIQ5jOstgm4WFJXxb5/jnx3mclyluFic9zAFUL2dtYcoyLFhtu0w0CSC5
j+MyYqgrCSdjn94DemveX1oEmr2QHzKn1RgGuDaaUBniacLKKUJgOmPMgQVaRk+OntenUdaqQ7UJ
SQTPYgqvI1vHq+pf5xejk8ITNowv+nj198+AKaMLP39dXl7PRSXENl0XTtbPXxeqRT6TyQoPZw6X
Va3PERli+/6NGRYkLtFQaeQmXcIWHXDKh7mA04ZA9SoVqDiG/YAwn+4Stg5Naz+j5RyxXoC6+8Px
pV5xwrzm/DT/108xrFbFtL6W1dzEYdT9cvg/jET8+295zr/a/HzG/9zEXxvG8u/d37bafytvX/Jv
7a+Nfroyf/3t021eupefDrYFM9D5of/WzI/f2j7r/ojFyZb/t5X/+KauApPx2z9/e3nN4wLUOjGC
r91vb1UydmdCAiRq8q9on/wLb9XyK/zzt/tvRdGirflSxExyz9f84cRvL233z9801/5dsAYkEmgb
lu4RzvvtH+M3VeXpvzuGbyDrK0zhO5bBkhsxyy4icGj+ThHuOIh+GL5lOfSKsOdkleX/7hqOKWQn
Y9E3evZvf9yEt4Dk+df76wClYeq/jDOos9o2K35DN23XMHhef35Ss9xql7zS5wN5GJBq47IN8uTJ
nqHQBxhxtMLfkaK+w0UWuB/ZbtK36FnlOPu0ReYc/NrNHitzlbcIxy8IQ+990vhbEduw/gSICnfS
yU9kxAwgQz3gu9luSbhWmymamo0XoYp8nQ+I7TRBjn9bz/9WGG5Da3qcxqnc+cYHoqVkd2PS2aU9
y2ul8KgsDc0d6Hb2bZ05wX1JmHmIjyBCBjwobMS8/OgQR6HY2pmI1mmBslVbpxXWnT2Ox9Jlrk3D
D8AyEGHXnP7U+9BZGyTKEaHpnpPoMU4aqL4+k7MuGQgwu58wLm72Bipqcxt+H1uxby0j2BJuBbgI
Z8MuDWxUGLKBZ2cnFE9n6BljvM+HTF/XwiKFP4FYgMEPKjIuzDXrYbJr2GhvligVa9RgUzCczRcW
Wt+jwKsB32vPwkVFZkGrcNXPqMIOmXfMh8jexHBY3QBNWD8hyBHb7U1q3YxT565SOyRNPcRrq/DH
dSAAQPW26x0R44zWrt+jImainNkQEridozlYgSY8lQLWVogSpIHFWdSm19Zg31iIR9+A3ZaBtbbf
NlWFXUU2omWI14UEtqc7qzW3QCOGtTuTwZgr/EH8bsCwkrALQQtH2xO8/2ATI0G2eSbrESZo2lVw
lcsF+uDitu/EUl0Nzbgc/Aoa4LBKPSdd6Vr3NTDKl2YCezQt4q7HJuXOIeHNTZ3djab3w7pru5sl
y7RjVoZ3aBe74C8j89aH0T+V9ifYF91dEFZ4Z/vVlTagL+C7xgG5/WwzLt7eKrX5HWbUKLyRFkjS
0b+aF8ddES88ZiFef0EfPE/+mK9F6brb1o7y7ZxZq13RFfpKwxxjZYplWHth3WKeYg+H3DOnAwEZ
DBLd0QHD9tpkKPTGAdDKvB32LB93TqF9q1PIqaCfzRXWwKs8DMkJebto1NxjsgwbwIb9NcufFl/K
qdrhNGBcc0qNMSLPSZBx41ytQ7HCDu/7IVy2mPv1x6UawEQOCNJGUXrQp2peIeGBSnjdhWuwGR8n
H93/wTS9tT1hSe3WryOYaJwY2idflN6GBNPnXBuvc714WrD3WfXwym0PtMWYuwi2pGKrm3g1G4P1
0W+yJ0TM2w3eHgveUM2xCTS+KrLuewhjN+ULq9x5NUys62bzaY71/ABS7sHXvJ1u1OjKmuamnXPm
tHHwLhzR0419VO0mJA8thEGMxNy7dfo0Mw3e5p2OSIBRfGdVgbC8263BsFs8L4G+gvfqGWFzjZh5
sfLIwK2JP0fruWiv+LDWA3f5S5yMpxJFz3VBh7TNTPdL7Zb7MvfrO8v335F3u0bw0NoASUo2wgdI
26XPSEFej0zRmNq7q05I74fPxjS8pmTzV8vUd5tZSJErnRlW1dVb+m+YMn2yrNA7TT4GtQE33EHi
Atn3BRPTwptWqK6vcmFfBd5QrgBXGqsJPjCGefYXS2TLyaijXTGh4jKiIIAYQJftHNN/Vwg9Q5wA
2izTOHen2zHwelSn0pp3qTZ0prFhv0bjdKeXzgMZ6OG2miDam2TQVobt7slyHNo6WoXzflqZfvGM
JbJ/LPMaNgKEgZoF6LTSdPoHB117zzQPjbngj4m2Ll4aHx1vbDcjSoR7mYmGM/uhzCoDge6eiNAw
RwfscFJ4l05z6Kf0/RAPAeB7KaNbJOMW2jPpXMCWndO+X2w6urF7RxhshmvrhQdjobtYcgDItRGs
hZXfzZAp3MFEa2Cc1/gRuqsymZ8rFMRXsdt5jx+XDBcfDIyX7eId5wE12tx11pOebtwpjdczVghr
Tz9ZSaZfF/7KAYU2jrheLUS4V30fljepiOFfOF9r2V0jMrjxIYJt/Nz9ikXOwSzyYK8xgyN8r6Nw
3tnkiFIN0NB40kSwWVzn1c6NRxb3BJqDRNuCgoC7ucyo78dfls7CQyUuPnRb+H14fKFHpIcwdCyj
wUNcoEl0AFb1BaHqegt3ba8tdrupKuMQlp6UT+mPGhpNK4eA7crsNlZofa9F8T516DDmxjcIz8dS
rifZIbUM+MPRka3wMzCI6aNZzjwKnemvg8Z6ssz4xsHXa4Uban/QCt5jJiL7QUcRiiTlpmqtZLP0
886ZoZyiwFLWMNqrPF2X5YxJbXcLnOChboKdnZv12vJ5iCqxL4kP1FGGgGA7R7sw6hPkSYdjp4/z
KTJBrzhCrMbMe9LRKVnnrrnsnE6bVpM+HBfPM3focDMUZ3gJBxvW2tU6LrjHoSj3dcrEQwThQ2Ms
oIWjrR1VD1O2HMuER24uetC4Qfx50B3nJsT2L+lTvopD7LrJ4CbVE/hTH+N0vzhobbqwzjCwCvVd
fubOG1f+OH71hjpZN97eTIKXcJYSskhfWHWzJZ89nfSlXKX1/DXVvBDVuzDm5xn3hk+eKUy/jj6Y
epELhOE+xLP31YlyY9M371tP249ph44GnoTDMm+SGkOLRIpXB2vD9a86kdwFfMCuSDBE7W80225w
r7Vu6hDoapwxyLo4kRf0Bes+QPuhJXKFPnu1Yraxzyrc1Yaj09QIw2sjmttz+2VaeXkcMRAJ9Pgb
79qoEH2O7BA73SS8zjt0r4fhfTrnuMtNHhrxPFydZRHfj8J9MhX2WjrShGX5oemB9DX0bmtcTPex
0T77yIWwGEtfzan2dpNm3VXF8LwkTYmhQ4rrptMB3nJN+OXznocbXjo2snWFKvGIuGRSZxtW2o9F
HD0Xdf2qQUxP82JC4UfsQx+3uszDvttBcy139wH8FBHhRod+QoUzbLOLpxW06W1lATPLHTz9egHu
PEgGWDNQXElzYI8TVuG2HOFkqg06PfBUsrzcpmnHgDtqgnezzo5BiBZbUxU/blSZmILxXMEDwJRT
DCkdeFafsn9tsD+oTg15niMI7hnvi1PCmvEUuw4qLOqYlzM7Dl2M6lDenjCibE7LIBA2rjBLDmLU
spLqKU97ez3EjbYqpNNlG1ZvmxTF7vOhqnCqEWkG+UW0zvTSVSBpp345FKdIMk7nrji2ttHuVbkn
K9We2qgWbV9/dUgTbC9Fak9d43zNy+WMKmCUrOYUS+r6y5IIC++OpzDWfaJHZrqvtPSWDIFjrfMg
tk+qAe4COg4EcOPQKk5xQOWzeUvB7vlPyOOgT/o1ofpsnXpWcWowTz81Oc51K7WrCi+bX8rUFX8p
g6q+yVurOfxSfjlEcZ7kVUKECo56uokiDf6xXdWnRm7CNKrhSY3EONUxoKz3WTX721H+opefNQnN
8pTpJb+t+pmzqWkWZvs0EtP4Pk+zAKUfWaa7YXlobX9zOVnt/XLBJo1YrwBU3lpFUZ0uG90dqhOk
grcyMKwklV3ECtVHUJdK1TOmLnjeDQPxwUwJek3zUpx6rS5Oai9dZm4thgtyMOlfhzbmmQEUuFnG
kbdVFO68xoopP4kyO4ZGmzgrN7Ekvlj+bGFYc/Z5X937RNCbl04XbHQy5nRY8uerzKk8qT2BYvNJ
bcYOJfhcP5qLnUJNnBq+kdoNa8Ft9MK9U2spX6v7oF4jtXHdhF+hkm9U4YB/92IWNUblO+vF59UB
DdKekEXnJZKHag/EeHOyByQw1urYBxvASrTboq8qDijmftJ8r78qwcmsJkrmtG3uKcYCumreOcYJ
vGWwNbv5c1sH+5RA1KPRXtszGu1eDOe3CT42QZOdsAaIsVubzB1mPc2ucoNkG3ensbCrd0VJyiX1
8geklKEshqhDRSV+GGWPCBv9JYs5gQ1GuciZh6mlKxtRz1UE+wpwSZYc2kV8NQ0jOQy9wE4dp3Jj
ca2Tk+i3NaGfjS+1mtrGT47GxCwiTLWj1/YxnHfk5cYefrsxSJVZE6nwWkgHbKnmW1kiPZH9XE1O
WN2hUrIBDmNe9dMgsYPxDhwY7jxh0yL+bVqbOpxTgsDFd97wdzYD/bHxWZdpyO8cel3Pdjlcrk02
biLATvddq9OBCREe0Sm2b3wkAXxGBaSSh/jWtJgRGg0mrxjdl/khNTucuiXXppKPXy57ZSBKdFlD
w9Cidi+Fv7RRtb5k01/ala34BGISeJfl36i6rBaCXkY2Wwav35WTeR+UPGmLF1cnQ27U4XnDsmTt
Z3Bum96uTgnLmQUVlFocI32P2CfPPXjcTS14A7XBv5/0ZUBcjGu0I8+x2mtSvTqlzYL15nR/qQvA
k28GDYaJKqvlEh+o2ZU6sZdnXy5xOSxaZ0ZNJ843bYwqKbPXKDvMYbtNM68geZKDrFO7l03mJe0e
RvgxydBesZ2C7Jt8FXjYeUcyuJUsQY1z2aVC7amNaHwCqk0RVvu+cOkrOFdtwnR+MdtEpyP5o6hq
KxtaJmN+Je+Xui9J5ZLZCOyrKtb5DQHQXWea4e1A8WHrJzcCaBhzb/ljhzkQlrXaNeW4BHfzg2Gh
ndvomskIymYGan6C+hFKsqe3BvYYbPqcr9Y4oXkak8o8eEycHNnBMC/Hd0zu+ciBnfcuZbZpeGvU
n3ykwu1gExp8jUIOv/6ovnLaXNXkgLFgWx7KPMY3ZRGrKmYSOc43puyJzYFvqfaGPJ/3mTYeQsus
T7ao5r0zmAcWruG24dVYscgBXq4+y6I6xFJ+NvVhmtE2ccYGjKP++iRmZ1dW1q3VaPUpQdX+6A2f
52TsT2OPFUilm/tADpCmiJud7XkPlvyGrRofkzTsrtTxlE2oZrWBn2yTKYzRx3NyWL8hEWE7a6aj
l37rZOevNknn2/mhlyMCoI6mvQpxg9r7egbonDK1abs0WTUut9uQD5s6T1X0Dgqgq0yNH4na9mkz
b6KcZ+uHVvJCl7+o/pY6/d+WISbGmHK5gtpT513KLoeXy1w+3qUsqXlZg5CYWesm74PLlVVjNx8Z
w86f/XJOlHnRYTHM7aXo3AQpMKImTodILWnHE67OKB4ModhVTXpnZrzvJWpL0IRBoKFXRd8gnz6C
V1F5sImenFRhuUzPY9dhxwxF7rCM4dpF8+5UhiWAlsYyUM+Xj4x6ctVzctlMrnfbBLG5a8hk6tvx
IbGS5uRJyYTYY/gfFxR1FtDnkCxLLcEUgXG4SjCWXBny86gPoTfYmpii2HnevA1jKz8IzW1PboEK
sudVOcsCIz7xFQg2dycrr+NjZDeJ5HrBYMHPojvFs3GPoKIfrxmyQQyl8CzkNRjFF6QHFqfbNzhK
QDQc9nGXfydqXZ8zQv8/sfAfEguE4HVi7P8+sUCSpAl/zim8nfOWUyBx4IEp9kmKmgYJAItc2h85
Bed3oftAukg5WTJHQNVbTsEC4/lHDkH/3ULiiaSD45FM8Mz/lxSC6Zoyd/djsst3fbIVvqMLA0jq
n9CkvlkWXlCCx8Oa9VuZ1Plq6Vc6dBbfEadJIxnX++lznNfXuoU2ahTFay8aemLkxs3cpisXlXyJ
jA/xwEr1dRawnPJMHciVhj1dHrjboPGR52z9CENF48HrtVtCUoiAlpa+rjzrezPr1Yb047dF1Cdd
aD6MhSHe8fiimZzYt5qG4noryYzGBAxzgsKBDnZ9a6X4kWV5Vm1Hp8u3C+GMrYWdQm5+xO0LsFaW
4NiRAFwpnftK00pomDJGaLU3Gnz3XYP66IozoQsmiQmKzDpmSFqtotR8LZiVQXC0Nm16iPR4BI5n
3gKf/Qy+t+CCi0Gt2M2J/gJ1/Z5Y/rBqWyZPfn6clxEV/qT3tqjk3g3kHCC4umvXKLbejOeD6zrG
PrbtepNE0dOQD7gNlBH0RwixTex99XN983/YO68dx5Usi34RGzRB90ojm5LSuxciKw29C3p+/Szl
7enuaWAwM+8DFBJKU1VKiYw4cc7ea9P9S0KVsjHoOwYNY2uuPEvzPstbnm7zNPTjBELwWFfruhfT
yBEL2dlKXmFYNKLE5jYJ30VLD10iuVOs5VsUyk0Wo7ozkaGX8QaL4TYF4TBlBJIkRQNdAhgZf/Sl
uCNlA8Zdu29LbQ14rW7Ven2GDZQdoqU9WMMqfS2ux1D2hElOat/4baH5wxU6ZVsJFF+j9pd+pmmk
O18lNafMlR+dzmIP/VbNtoaebM3V/HT1aFdU1UsVO1wPdBcG8zO348lnyESc3hhEq7y1h/4lKsVN
A6Q27aM4sBiGeJnTSR86elCnA/7RpQiy0rmfevGm4HoUst4a4kbvh6/GZrLTE0wdZTfLdcWsIBZa
gApDw9XDshM3QplE2MJKiha5VZb0G97BxrET5Pc5TTmj+SJOYytECumqhEa9rDtOqge465nHGDsO
mGjHR3LDiUHTSFsoErlx6JyObRwfraJ7MCPNF+ryaZjfC6GyjM9UNzRW8CWxUEOaoZVX5H26sbX+
RDHXECzFLYP659Q4YDf1ISKJrTL1TWdarufUy32WZOUmpVl+GtRsL/JlIJklcPq83bGwlHdTe0SA
Qi88nR9hdxQ7JVt8o1MY86D+3Ztu9Lr2hYJayNQRGW6KNsFZkCniyBTkNI4wTVOlDMysi+mYZgWj
a3h9dZoqnpPoR1UZopgi4QDD3d52w+CGwNVwR0XdIyHyyT5J2iWoBiyu/hLFVcipzPEpB1guLCSv
ufpOEB0BWov2lM3suqltbaSRHdppXW8yJcWDzLU7I/zaauP6lowoR5KRBNJeLJsO6Zel0F/uhbjU
OWNzmxax587DLopSJYxYpTYDA8vRSSF2fClM+PZ9HkM70WcaS2k7woCMQnTb1rHqr790M9869Ls3
2jKOJPdhYi7baKdYztYsEnc7aZoSqENH5ZpQMghsdOCijPXRSHhpXMARSseUY24f5sXJL6jzlmtT
9yBtE/sxbEe+ZxAUknEg7E3Fy+qo3Vj2a6642tlshqCwso3hpuYN9fQnNd9Isak/TxKMdD3xwv51
Go0H4XFXuL4hND1wusnZlEbrL2UNcwrKMCptpw5mvXkrKIM2AlnwEQHVLGswFvOnWMv00ZzzYNVk
FlrTWHrI0lFaz1Ybmo5m+11p34BUgAi/Kvw+cd77Sn5UbPr7uEzK9Qs5DPkNGqAk1KmnrB9t/rae
0d0r5G5SBcZVNWGxtJ57YdhByUIzAu72OrhQc5/I+zrW9oQzzaHaFOhkJ6sI2AuPHdGavtJAyiNx
eNfF1ZNBtbhZXHtrWHN9rJduL5L0nQ20DMUa3adkuuqaPd+pLcfk1XDDHIjNzSQ6mxkOIHGFSuy5
r6oPWyUeYhbTRXPYUBw3+iwzhf9f5oFTyQR45R8lqzp8zmuDFUKaPrSBJ85Yz6VUjE1XpceBiz/s
0i6lOJ+KsFSbi8NloFtjhfi28V1gNzustZTfY8XMAX/qRl+GIyCkgiS6qAcsrjYeIdIK85nbJXMO
yaKKjTtCF3Rdp9zG3fyW2EN91uz4eVzoXLgp9AFZL1SQDqMdzshBD4nWXIEhy1i9aC4y2ykdfBcP
7KtAXXwW0gaab9Ja6nmqWsJ4wYAkFmiOXOEepuTzKeotLrz5OOdOHsRzWzJEWgMSj5OgT8f5FSXo
iQ2t2+nSSA9Lc1vVK1KkXDB6baPuaA28InoyE0kB6c8ZkVwm9V6PqpyVNHe3VYSLNTM/yFZP96VD
K9Xo5ZuJQplJGsMuY+H9q5bpZoi7hPnucr7aKEMQYUPQmfUf9hrrZbXF06I/Egk3HwuZViHgkYex
ymtPd+RLvhafoxG5hySNMJPl7m511o11ZQqvTkJP2txK1f4ip6ri3Gu9Zol+7VJl58nljDAdrH5F
F2C4i0dKX34Td6Dpm2U94m4xJmW8r8aMOVvhXpykGQPDnbOtq7XlwWEzLsohPzuZOCVlSw5jIzgM
JMtZrVwnGBSpPKrc0HS6+rfMZsAugJ9vZZ0TSO0sBi9sHLMfm2bgFrYaxmui+DgsJQeaxQKMi7UZ
p1VyGDLMBDm+9szUT7OctlatbCOuqr1c2QNHCHJnYA67dpT79hrVXLOd6KgQj4hJqU7eyjqBYlU3
b6pbDGeO2sN5UdsPJyMvKdrMTd0E6EGb0OSmbcpG9y0hE1+XiuarUYfFw0FKLOuSV8bVZ39tymJb
aNl7rowsJLQi2ZcKxZudwYL/DkbTwDVxyCwrVIiO3k6oAbf8DslLLJ+H5Kfr3xe3rzGNMEaHmfwY
27p7jyzXTQzGUBjNtjDjU09PNM7tOY3gaSn6XWPF0NvLLShUGo4Vo2xrNhoPy+gzjIvzMBJSUC5Y
dFBAnjRGvT7tSnnMa/sjAWEE3vj6HqNmPrbZQwo9P8JA5Andmvd6zKVpq40WWk3xTTnkHvoYfZ2a
O5GXY+YgYVJj01z1F6mTv9cbjEwMqNGbvudWETqOYCiAfUP+Qw3ZpGrHH5y6gWbvxq5KXkU5a1ur
JE+hGVdqrNrCqBFd/YDmOIPbMaJdKqiz9Whiuqw3Msir7jNzcCoYjdns9AHKcrkQAGl77WBOpwJT
pmYtRzUqnbvrJQOb3rybCXJvlTJs11wGitWDSahWgAnRcnC52BhVpdbB1SGrkJN+PxhI15EXcM3G
8Wm2KfX1OdpOjVX4g2Yr2yUH3p449qZZwFLLKgtyp7tDw9bdljrSdVBZ3qoN5q5cjUfHGB6ZxMae
XJqOgWbb+iKx551WGMwpXUbpNWfUULOl4fc8t61l1XBAB8vmEmj+9HGdE5nk1t6U8mOmgXFKJHnY
VLp+ca33MkEcGTU6PqGyrfykm1/jurlZSv3NNFgJ+ilhaDCS15X3JQPj2PGVhU2ajFfNd6JKhE3D
VjCrJe3F+VKXlRqMi/0+Lq6vMSPdMue/xH0RjNqoe6YcDN+t9jOli1KS6p2693k1fljIpxnnZv6w
RCelqb7VUuwwzrea+8eWqmdXA6ZYfZ9Pzp9oqr+Tfqbb9EaX77JgXGQ6HljPNGpHv/4YU5NBVI86
39inJkLCfrgoqthHkeWPUX+Z54koYzWIbfIM+1w5GRQRA+hTB3OcXMgFT6Ztnzo+gQ6MNXFkKv0W
bcOzOZOJAZgrUI0ELanrBtq67oRh3hsdrRfHtv+Ywxo4cX+DYP2BH1TAUiSbRm/unNJ6ZKdFj5l+
jxTeoJa7l6gzIGImKDVAL+XttNV7BxnFlMdeNWinJmjMlm4OmOwmf3JMdzcvDBiy6b4V0Y1TmmlA
jOtDrcljpxPMnGquidSBndZwj8Vi3dWLc+DK/sGbF8YxsQp5s2kaxhVjnyA+GjYNcq52FRtHNg99
Hb9M8g6EOZoSrHrxLY13vHhOuK7xsTXEtyVuO8PIgc/QOjS6nTZy7iCeEkAhUaZgHjNRPLciB5js
HDhQe7nWnSabPV4hv7sWD3JR0NZo1WZSEj10Zrg/6kQrxjaACToE904WMLRWvd4gJyQm/gS1z1rS
o017sq4x7zNpQz+V7hZcwhw99ijgerQWteavwoUpZHkrw/xSdP0nRorUcUwkOe7zONPmqrS3uete
J9ndzMNm1tqPTo5Pij90+b0dafq5URoy4WfUDWTuOO/odF+iJKHbCxloSO+rvHvvBIY+quu0XG8S
pG8C7mbT1ajR1FtEQydLUrAwuHWsJPN0e3moZufRWipjq8T6qx3nJ2shWlcb9uX4UDK8HihxKOhD
pyZeYzKQcmh2aFbFozkWu+TSSDZXEDcE0RtLoEhaXkrF1OMXmEPrK6ubHKUYqhkz6zewGxFk3NIV
3c0NOhWpNhwebJO24OxeyoNJTYnXlttp6I+CjrBv+bU5ocW7H5vrDanftgPZy0DSYpYIKM6nZFnD
BtCm2sb3RK3yYvTzQ+ksj85a3thderDyYZP1+sYczPNUITVcGbK0y0XqdukXtbLrnfbcIgHROIZZ
aRpYinlDa+BlRESmkCcCMaHiyjEOZZe+wfsjhMSzyVcNbKa+mSnuLWV47fLxyCLkj2P3rRriKJTq
5FqpzzDlzG8Kr67YzTTzVK18X2zjrCzO2RTtdz4jXCpvW7Wka6Af4vUJldRWThR6a+fRXf7CoBsY
hnbrWjFulI4MkgyJC1o/xBLLiFkC+EYGSJJg9nFblOWtnB3a4CKIYUr4kVjexiT7XTKrQmy6orvm
JdxbTvKh9gSol7vMHD7rOA1Vy3go6+64TPUfGv+bRRkCOXaPjr6FbXFhuL5Rwe+JjuNWWe4dkd7V
VX49MD7xXH+gbt9ZQwSxyiNR9t3u22cUcfsVvVndW4+ysL76hNiGVXeexlI8qVr35fbKH6QHh4p+
aR2pQQ0RMdPqwJo+MfNvVUCD3vViic3sDeXIB3EP5ykRZ1QRKEyTVzN6rDot9wxVbuUo9nMbn0Td
QFCcFBIrmHOtJrf9UnZ3tQH9S1t+9Ilbzm7VlwqKi5eb1wq4Dhpbe+17B56IGXaQdWeKiaoxXyej
ZTRT+3EznofcCJvibVCyj4r3JHLzh6EmjAXm0iIQrEZutR2QxygqZ3RzeGDBiJF5aIHSzCHeYURH
M9gD6Zdlgui03amILjIOFkamIeeKsEEn+0xo21hfToPJpW3NoTlAO0VPvvIUVya+HIl05bos7q6K
0iRHwTkr3VER7/aZRuPF0alGaI6hn02nxFvS57TFgNoU8GHyASWjHm+AHF6IIadjrIjgV6i+UC21
JDdrDkHwZADeIza8ReuI18nV/UWZv8oie24SmW1jbH9enlX0SKa7pZKsbrnyKNk2vahsTosELkAc
Q63Zz2vDVb005bZK1Y1ckn2tWefevWuy9i43jc7rmuqtM+qNnUkObevtKoSn51d3o3o/uTSdwMyk
lnxx5/quNWRL4wvBbykW8oYkEpMlRbE0MfRRdnTkVk7ELBx0J9SMFuHcTP1W6bt3rbbuwBWvlXau
0uJS9uWeVKGt1k+XalQupVn6i9aFWs7RaG4DM38SU/1EouBxscebAWnVgp0m66pXd1kfs1J7EM3s
eO1CKL1SelOkS3RHGdqRjCNRbYbLPJCmRKHXRitau6u0dtezmFhZFOiIo2jnBHHsEwN+04JASozt
jIg6nsW9aUy30q5ek5I0leqYCXZcTn8qgaDLlO8kWeSD8aoVA2UyxnuuEUO1Nq0ZHbJEvqpj9th4
iYQMxBqBsPdE6/G8ptfbvu6ee8pzOFvvjgXnDmA+/1nuQ26sRuuO8XkfXv+tSl1uEroUFVYLv08J
CLKC0q6/JJLLzPi98O0JuV9T8q4UMphM8a1yoo2j4afT7UPVEaWKO153l5dcm+5GfruBjUKryE8d
Q0dtv1FKdahJtcoz1xfZVifSW8NiRdNnjLeWRapUq6B6JYrOzxgz4h26ub5f7VC/jdb47Or9e9kV
5741YV8X26EOBQY0srIZmaj01KxFnqrlqxDxDxhkr1eLj8jGhUpwAuJAY7iHJkjlvmZpEHU6FuSI
yKvMYF7OT19Dri0xUNEb0SVW7IeKVCRN7w9OltleNrcrFVb90MuHNfKRPlx15+S220MV6DMIZlEB
tko3HZ1sr8MH7ZnDtG6qhvakJOSYL0D2bzc0VFLEZwMAmEnFOj2ZAQf0h0y8Qzu+cHKlYCrAQtnL
HfNO260e6g7vN7bKVzlCbLfrBr1WjEKvuqgK1Gm9zr25H0kWLr/ybjnMw3fcVtcF/LkYLREYRENz
yRbbyXC5NzT6pu2AO1vJ2iPwc0xgTqV5klM9xBLAWpZ+HsTkkfwCQaUjOYRr+VCYHNDzufXtdHQO
wgRhXqYqjBmkaS0O0anFTLnS3a5raiw4Rr7hOD9FX9ED6/Vd565jCIhdJRuDUDiNyohs640gRO22
Fyp9O5elrlvT0ms5wm9yeLSea0Y6ovkqZlVb9pwAPCcYe9fm5NyT7dt1D3OtyxANahKaXYwkGdld
l8SPnAj+rInIN22Xyf0w0jKPC8O3ZaJ7BjC6k54suae14jGz3NtIa/XthFfTmsSlI1bKcw3luXUL
LO1x/Ag4+FZE1XNkonI0+7wj1gCOb9K3Ypc1+bwtEK8DENSom9GqpkSiIRdMQovsCD+fuuchL9xA
XewXvY6MTVrNe8m+JYX1airQDjqOeim1nBfJWAlFe28ijQfgl/WBPowS/jKJ9jFaLNlxnnL0CuFx
g6lzdNxt23a8Qumyoc3en72oIefXTbCnQ4N4qotPhgwfcjqLYcXpZz/JZkihKzg71ATCLCPU4Apa
Rla0Jd8aqWnduDZqfes6w4ldDuMV80WaBjkRxzFmzDr7SBqAq0s57E3N0KnfGoFVGKF0VrZ7o2jR
oCPp7CN8mNky2LwbQ02mH7pNnPnv5kR5GqdN6iudNLeJzZlz5lIy8usY3hqR2I3oEcw59nSiyo9m
nT8g5fvOxnUHhr7buBZPTxIT2BTWLZLnn9IBSGO+lHXNCYChe2E8KZl4rhNd9VNTecB4DFlBMhbp
HZSWi0bEQFE7OiTiHic12GWm/zi17U2Sc7HJFVxLxPZUDgnmDTKbSpC28jbLjEfgnM8J41pxK/E7
2E2FoNIJ4R+VBJGYBcXK9LZoztcqtpbDRLdg4For0UL1v1/r4hskf1CsmTcA4vAWM0akOlfPzWTG
noJeftDRafTtH7a4kzots4+XENGInDov7iQUYp0S/FPburpAy9L8KfUuGBwiAWgsc1nEGSmq3T3n
65ITVPEMKJvWISmLZOK6CCyMLwTfGa8PerZGMUIySFJzVzhNiKQ4UBNlK7Bg9rwFJTdw6er7maGD
UBDFzvYj/Ly3CONoktbe2kCGtMy9FWtPUUp2sq5oe7Zs0+OKAdM1aEiJ+53ek0cxzV8cqxhdDcWH
lZMcSAw4smKt9NS8eiOPb++sUwB/537K0i8Vo0YM6SnOjD+6XE5ZlFNrVfMnmbG73JmeDRRaA0YO
ukNP6sTu40qQdS84XZJ9xM7b9Rb0Qe5kWtIKQ/G23HA1Jn1MX9b0SMVRqViyg8mumIG/9DJd+WPH
6qHLmnuS6Mg8R/I1zmeGXLAOSSJfrfk7SeQdqp9icu6ZoQStGm1UBd0UIcYP8Vw86uVw0cDUqFly
Vw/FkYF/czP16p4OM4GFdtqyiZcVqDgw3Ip1WOqZUYgl0bRUX1Yf7fI5PnBKCuy08lD8AFDFGdSO
xUdMfe+LyLyb8mk7j4Cm1Yl/TNvP1vRdWPmbGfWvGNQvvSKHMCkLpJ9XEtjXUn3HGQ2NirpR9LTT
iZGyS+2kuFaoG4pnGKSyzctwlprr8ossO2QpH5pQZ69bbNXTUgIOVXjW1ug8dCmkHLv5MGaOWq66
UscUXHTrfL04ydkbUQ0hW8E9Om/LpvlWUmR/zBTlqp8FZP+0t9/c0X0CPbtdzQK5UZ02njpRjKBr
m5Xy1lFQUpeyf45bRorZuG2f4nK+ZPbo+K5MdqBEwEPO9TeSKeR11e1IYkaKqXaHVtqze+IF6SqC
2oQGSLe3S4IIeebh94Mr8+mvR7+fKtdP/+1r//bpv/2137/x17+XdogPDUZPJVK/0npIs1rbqCsv
oWyvbo9/aH0rZgWMmFeYSSj3xVWzo18//D7654f/xddmhifIpmmL2FOa738FnEuCfBBZAIqSqxIK
ymz914ffT13b7vf2+iTxV/XHfxHEOrMdB6jd4Y5EeP399Crt/RWMirkEh/X7sPlV+f4+XHvtEgln
3kS/IjG3nBGNXT8ov/Kx30dAmWqCMHZG4fZbtWn3jjnwfH+f5l8Pf2XCv583S39t2EUeIMPcp4RD
zAYR5jBo098//H7t99Pfb9hOPPK+/+Pb3fWRXeSFz34x+bVwSCL4/XZTPYt57JloovBhgtYceqGz
sSEyR4l5lQ7/Q0T8++k/v1ZCSd27wx+nGW8jZfoqkBDtLVkH2PeuMb2042wDQwjjm7Nh5wsFQNKH
KUz3QOxyPCe4gdbnQmWJczp6Vfr0neNS4JTKB4dzT9HV7bHRliVwXSVcVpZJw6yioESF7Oc54JbY
qS5j2iwonZedJq/A8mU853JuQtu0Z7/i/pnNBrg1myCnZa+ezRd1XIrDyCEguxJ87XLJfL0bl3Ct
3XwbW3ulyH/whx0MAl8O7jDB4JzXeyeb8oMuov6Y1PGBkPg/Mkva3Qhkm7O1l3VTde7aZjj3onVZ
Ua0jU4baozkf1ua4t0E++HOn8d8gY+V2482syzLbxEwuqUlttipH6c5XXS1o0pLOh67ulUm9Myat
O4+mPGlEhR7W2to3+lrvqcO9JysqipMaj8S29cZ51A3jvPQxd79BtIBiXVaj+bHLPA35K8O5NPOg
rMRJpqm1Rel9m/azQ+aIEQF+iKiAjCt75F1zaaM4jf7d6X15qmrq95Xhy4AtAzYNkbhzRLcAxAa5
A7R/E8lK7XYf0ywzttm6uijdWl3W9KceTBMTEZ4+h+5iNqp52Fu8K2YXUeKq/YpZoawIprHLs6o8
Ml2aT+YayyBpCkYqtNuqFRz9qMmrE0i3T/jr7BM90j0O0ns9bm1aWe1yY+1cR/0xaBHAUAGI07oG
VoM1DujkXY1qCNppOq5B3nKUoA9QhlrDcTMpl7M2MxCuXHLLrs+E2ZPCdI7yRlPtyiNzctjO4JDP
GFmIr2jKK7TULc6wZF7Z7wA+180jBUioXt9EJkooTRioIFW+/lRScWXleF/D36/99e3f75ikIQQz
dJfAOWJOq4jlQ0havhiu8zVY6w3eNGrXrH4QONMyIc8R6X6Zgh9zRtc9f1it8a0O2SMOwlNekpVq
tMdp1h7TPi69HtJebeQIZN3m3dZhdEIe1hlx3E/rOBzLAj6EooJKpVLUrOmmZgCzA0XTtkjejPSm
q6jzMkC1CQnf6dWDYseZl6qjSWD1+CJq9KF53wWFqkM1i7rQTRJi/CLqVIDs921czH6dYm0mc5gJ
ijY+uuxVyuzcwYFmnjQtt63WNTS0DhxvPQO9p+f05vMUTSdnyd8mRVCmcvBUre5WK5HOaPJQ7Bht
U5bMbhiZ2LCmDJuzSXpqaZ96xqijEYwuWegQrB+aNAqKgbbVaLfQAqocxK/bfE4tRZhdqu8DyQ0l
VLJwqo0xULSj4+S82avxY3K281pN4FON5/soZetY5ppOH7kmFrWDZt1GRG3i/0k3il7PxylHyzuX
4+tgGfdivV8TLhsANreDohc3mYtmo8ACpRN70Iz1keBtrD3KWcX9yEIo6K60td+OykvUMHnVk4rZ
bl7vpLl+RBG3Uz7Ke0cT4ZTdm+aZFf/RxULl4al7AhURKItx07ZaGQ6mdedoCVnq2afQbqcxWWiS
M7Oonf69QvGBc2LZLPgHqQW+q6Z295IJya0yJ3bQDIzUVF0/avXGIF5ot8ZQ1U3OeWhAssu6qiIo
J16GAgOlqd8AsNjlnb4fGITNFQF9Xe96U101vjaTUWtwyDFSjYuyXpFmqCs20elUx0ebKg4YAaGz
hPO0IQ0K3Uef+W3H4g/6XNMbmFWqg0FPMnMfli6ddwlcFkTcpnZs448x0fSXwaThYnaH0rZjcotm
IwAv/aIpZ/ilzHFRoAjZfhWtxjI9Huom+dHIafRsFaiHLG5dirMRENSwxGjFCMnxbGy0suYArSS5
X0h24KRb0VL3Xmeox8VkZAe6tQ4tOWi+nOlEpEv3kTmQyeMGb1ZEXGfsMiGPv5zOqo52hdvT5vCD
oc+oLzPtBE9fnJ1tre2O0251L7vmCcXUn1Fk39nwZQgyXkd9iQJrjXesu+IWZptdmjT1Kh25Hid+
5gHzE5QeDArAi+md9f3mQzWrYdPSXu4t8CBL69Z+388XLZmHEMdkFrQRusA8N8wb8yMhA3BjcqLk
7Sb9WDPfIlP7bpP1YqWlvq8s6SC47vyKCb0nQRsSV0sOgtvTK7R0ymaaHgnUSyaag4J7NxJBYjQu
MiAx8Hy6OShXri4iXe4Kjp6hoku234j5jLSX0FW6T32strFSrI/KCqYy0ZNDrFVns+7TbaxqD4lJ
zazjkiP56uqoH9pd0pMOFhXV93w1HHRou/FZGTktXYvwMyQ6dXSjOuIsYlyZrLh0xnAyMztD+2Um
Tmjr8n1YVBfPg7yjLevuDEe7pAylpJncFznxVwaTitBVyWOXckdnyCG3Xom5ohsA10mzegjDSrzW
FC6OqRSMZGuSjmdiv43hx2rX53KqRv5t62Ba+s0QLdlzMVwS0cGwHR9btAcUajIYJzUKYfVuhyy6
pcvibNq4pftMIBCrjdiO1MbovLU/kgR3r9Sup4XW+sa2DVHAtjE86/1mVt0vtUeTOQ7KRP2jfkaA
llGoNDD/heOlPRrHsqA9EXGkTq1W3bTVPuc382XvynBxtOioxN9VZyOvc3IjYDCmH1P23U0+M2/K
id47kWDtnJZCCbRJ2L66RiLERYCl3sRqk/cG4Rt2NwSx0yLQrtQJ5TW9moY30e5OOsKkA8FBZ7ov
BTxtdDrqJKOwbXMwNWSCii6yvE4g5RrXhmjS0spkYPc8+1xJM6QHMT6Y+mVWTIhUv1+5fljl9RSQ
PMIKWf1KJW33XyIN46Yjska2L5Zs2bnQnGyl0CZQO5PYcMhmuHgt/paYiUWeHH8fWTSRd6OZhYTh
RIe0cJFw/j5cJQ1nUoIJVam052q1eyaH/MjvB3uM6k1GSgOf9TuSudFoqMWxi5FGJNdHqcPRpS+N
/UI/lVuw2qvNWh2brquDVJGuV0UrR/vesloWFasJ9WERnm0yF7bn9X0pk4plq62OLO7HpLKzkDeI
rCunOmIHqo6tEk2bxFRefr+UJ7iSUJZUftubIt9PXZnuW8UMrU53d07cbVAzd8ffDyNmfn9usJzC
wNjpVqcEtrRYvSDTHqZCmFhS4YwUs06rasy8ajG3Me84ekAFGVbFD5CDQlrxGjfHYhzqI9oS7N8s
gVzX5R8gBBD683w3pEQ/yZnhYjmjFWkzEeRq3h2RO+LUl0gFypTLx1RR4qXxnB4NjAM8x+yTYyvX
AyrS48TxxMdq2PoZEbKFNtMwgeh1bMTSHOktNMdeHVB0NPoWl01NKfELU23UNqC74NJ5BLWqz5Oz
rfv4ps+ojgZyzo+EeOi+1sXX1SVmEPL7RaLWAy4pmuAgGDi52zJ0SOBiVJkcc0fQ2/n9D1M6bq15
qGejPo7XFyGeGRgMXYqF2R32RBIHv889o/10/H3Up+ytAzhw+gLyUkVleidH7jRNfuqxuu5dZr6F
nsptPdr7vlbnjdpOx0QIFycx9YyyDpceEvM2VedXnRE8rEV501Sd463qaF237ffWogPWtWaOIoVy
btGtD17ozToNxYmxdoMjYlOjE4oVE6WUQzcJElSgRXHnmdM0I5WYglSqmOXuxH00UesBp92mifVu
jN1zViKEVlR4Nw2Sy3HFGKN3NMztLPv51fj/vx3if7BD2LaLneC/d0PQQa2+P/v0c/gveKa//tp/
Qpa0v9lXvhiuZIN1y7mSlP5uiLCNv9m6aauwySEwXX0K/zBEAFlSQYNDAzUEjC5D4Mr4u0FCqH9z
HbrBjgEhVtMZTP5fHBKOfcVp/6tBAiAxQnBVh0Rsm0Cd/g1qauoL/gkMqjvJiSlBf05cX3tDWnUK
yYT4LRxJr73yk0vj3mEW5zX1CgpgmCHzZ4y8KqdgqVCQDo9OBZJUXNTeeSS/MT/EVROhrP2ZB9Jd
HNFxALHOaU2muZruC1VBcJAh9l2uw003psZjBZ/pYYtttTjkB1pwJqr1KXUx/S7aetYScrJdJfUb
w/7o5vzJdvW7ArSVp8bTSSiSA8StGprRxHwBCYbW/gd757XdNrJu3Vc5L4AeCIV0yyxKoqJt2TcY
TkLOGU9/ZhVtU/buv3vs//pcGAYIEIRIhKqv1prLpfFnyJScPL8ZR+L5jM+JQUt4LtONPr0LiG9Z
m7F48OdHoMfPDQNWlC6fmyV6jRrn5NjJl370SZGObnlO3kxdcUz15pTCBVlXXb4A7HAweQzNyxJV
z1FQPg5B/bHNmv2so6jV4eDgEHnPWNA9FIPXgSbt2rGrl6yk+x12EgXE1+w65oNT2deNbdyYBd9T
GnLModu8iHJbEU9i5Zjz6MolFDFkU0E3xN4jsH3wk5dsCAhaH801lWPEVUQw1cmWx9FVTBd0FbQl
5ALekgR2tRp8Ymx4AK4oNW0tZ6ZBwMi+4/CrIh/yGKdOEX6u9ZpjgO1sUfjNDjq6v9Acie12cHzo
3hVy6k+BCwKp4X0xDYVVBjaiHPPruMhtCBimpN7KM0VrGRtcPqFy39BN5uYagWCiJnzl1IhIhlQ8
LC7lusoyD3LHiQhoJslfO2i1b6L6EM58D7BVum09eR+SXgqtk4mBmDJ7aMP6aNdQIfJkHZNbvkqr
wr5iGGYzDtR6Bb3JuB1PfUEihEUgTA/OjrBJhx9+Cd+lcIcpIPTexi+L19ZifDRLikMZh6fY5dTh
377zWjo9bkvgaOl+aDpvuPaz8GuA0XTVNSSIueSyxeFtyMhlS6+a2BOawXqCFDhHiSo6j5E8d77X
BuOr2Xw10lh7NOHPQyeOCFKoUAtHG/pFjLgG6Hd0nhKuGx9ooo0eEnWr5VhH270aAvcqGoq1ulgC
nxAAPRq2Cx3h9aK/Vu4A9Wi2HnLcAEiPfJq14Yd4oQzCYGBq8AXpNhlFjbk2jfCh7vBep3OQbQQd
waQu+DOrXZgAzJyDCuVo9nWiFFZB1Ng4hfnodx21jkd97Lu17rsnswTw5NUULzP/O6PrUZxDWLO2
RoFTVeivlEwnagfywqvTK1Iv8U3RN57m9HXyCV8xTb6VxgS3Px4ixoIDkXIl6B8MvIyco2CIDI0C
ZHMjRk4RdyjxWOX8VmEB3WMZwxcyxLxNx4gapym5Mk3bvIwJdFXtKqfcuBoyLjGNiw7N5L6u8pvA
4nSIrWfXp8M+VOkhNJbjkn5J61Ca5tdmzXfdcxS6Eb6KBmAKfdQlfo6XaQdM5N6DpAoxi4uG5sG0
ivJmlZL2VQvgPFEeXHfUTrdZxHrHS75YBpVC7o2oPergBfn9fOj5CV3hPqM4x48iesaTETFXPmyB
GP8o1gjup1YRxIRcMQZiI8D33fbFTflcx62plfXTPmrnG4+7J0arBGr4fVFxB8plCmqdj1Itm3/R
uJGtk66+yituLAUVlHUZrYEp2VvEVvrK1K1VpUf4UDLjsfesbJ2EcHdg41VrswJwMjbzsAaBxzXb
V0hqY/c0Jdwsy6b5bJb+qzllKaOb2aaN6mkT1POqTKtgXwrt2qPste9C6z6NlmMTkShh1fxBfvS+
bbkdpS4GjXm0buIRlVnRl+2mbilY+p3YNUkM/1dH88EXQRSHdxsG13qMignuwBN9sO2EoGftLWIl
DDRNepK+WmUerCOtKHdDhPxNGjoGYdM7DkkyHujhr6LZe6ej5C0pu6wNsoFu9ZwyZdkn5UrP+3bj
uwQD6TljosAKtmGEkJ1uuyC2ZdgilURMm3rlehT+PYPBDObfaTk/hRYUN2YVfE1Ndx2SFk4pNPnW
F9mTNfJrpSirOnwbi5sueK0bBrHn6kuV6vzNrf088PCFIRVx6WXezEgiYhnB6SLvJWFrPgB9SDah
3z26RGjqTf9t6qd3jZOZ1N86bhZOeO+m39RZPvmHLmVcHa4g3RVG+CkJ56RrriCW0oOOd16O8Bqw
IAJ6Ql5QhHK60FGCzKRxoKUGIxksLx0M3xrWiR1/sYbqDgbeZyQfrxGFnmTpP5Y1pwGd3W9oMeJ1
bnXksKFfywUI1xhdWtDqAOZ8jd6JHiFClxlibbC3J+hy3O1nyYoKYxIRTee0jO7tOOrrIIGEpQfo
7GscSn1MyIDrccNf9O+60733lhCJdjY/LBaEK5q0H+N+cVeAtvjyZSwmQ3XoKB2u5WWQNQGRnbSW
ofylIBnCTfLP+ph+aCr9aCwFZCGekxQPK13/bosoQRQzfepA3cMhRD7uhJ+FEMN6qG7s8WPUlRmy
dxuwncGwczN1Opn33Gx8GEg+mSdEpHfFjqx7zFP0Jxi+XmsZw5JuCFSqr7j5jK723A4LtwqPEeeg
Nx+GHhNfP0079CPz3pnI7xpQRayAKxMpPVzXE/SuEPEDDrx4PfaM9yU4sPazcOlZMS7D75rp3S53
YfupxyEXj7UqaXFksvWVMN44aUCzyPNYa6H2DEbsheih9DiVYH3o+1NMEQ86rJPY0KMd4yXLKrJu
7Q5ZL6Gd5lqzCVcd+Vsi/9ZqDewBZaZvIpwdN62xDUstIis4fY3JXnDbVlu5pnGaF/1FnTm+JXGC
6Lc8DbhWoTmUDTXgbzzidgR7AZZfGP9stPZuHIIPcZIf6MtCmDz5LmySXEC6tCe3wzAY3Jsyc69L
EEpFOtxHo4pQWM44Rovv3mjURzQc1Y4h6s8d4xbbYYi2yLfpMK/K2n2flzSVUo1mlpPucP8hJeqo
jFVDsusM8chXXtCtdjAMKtegnNRz2V0340Bfa27oJsMFnQb/aIEw8jp4Z7TAP0a1w1OCumjb5qpx
DJMJxhml6exDpk+bSGvlLh/tyP0cAujbeVVFSTRoFuMYtkzOy3pLeQ7fjbMyqyU4RkDS8e2CvrT0
J08SM6rZao9GASWidAkpD4G79DAOR9H0R7vX+2MVJ4Aa5KKa9HIO+1jY9kdHfCGoogMRg0feqTsI
ZfOIKCY26SHn3h1jbuBhJMvJ9+h9N4nhrDWLUW2z8XZat3O80TwskAWmVpyMPDL2euzYWEOJlcfE
mxjQJ3t/n5vFvhUdQyGFPBaFhJry7J3d+NmuVitqSZLqJEnKqMPuyChrCFhjix1R/p54g/w0WK7i
Fotn36RUUE5z2um4n0Jz5aBGvEF6fFP1eHuaDGF/k7fhDZhBkt9NfW9FlnP0sh7DhyDczBETZIGO
6nPxFNjfnakIYD5C4Wv94WtZNsNN5OrDzfKQRc6pqhngsjLPhpgfvnOiT5UXOkeLmnbMOOxV1mEA
rRtOGK/VSUwfAoxCajZ1TZo4TvaqluKKIf6+R3lgLMlTkkPcS4yGipqcy3CFFC6VYVkKSTDt7iaw
rAVlgk3NybpeeufFZcxkV5oGyL8otY6Obvn56rJsTqF0uETfUKibRz2eXMZg1axIxXp2U9qOAZ+j
NZV5NLTAyVeYN69zcIYbmjko0icPaWZu3tTloF03CRyR0Kb+JJfMMaY75YfEi07egEEKh9O1mrRy
9XlxrBCiBMHOKTsXryCZtmXejded3xlbc6xQY7vOcJ0DB1xTb5lw9cTjDdI0l3BNCuJzExJ2rdvX
hufb13VeOOe5AOfeRnQa2XvyNbVJXwfIKsFKOonYqlcs+Saqcly8TTXhD9BxVNi3wZgM3ysOtpr0
5mPaBMXGs3XnNAYIEAa/H67HenRuZw3/90IrfBHjU9y12qlDb1iM5rSqrTEDutIbz1qLB80k2Xyv
Fu0lOll5xGj0SNusGnVMeXFi3LTLxBjWAMAbQXy1yxCJYx+0xk/VQkwLaFmEvmaKDXT6mPdu/r7q
fXuLgsNapYVN8xyor9XzbUeu8/ymvvCDkfw2tM34I4JE0FsXDvB2Kmq64/kW1YS3ESSZr5mLKJv+
0OVtsTcpW9NXjdPZoyLqPfcNrRpLp1syUI0XMU+v/5/PF4anQw/XXRjyv3++PwsTr1vVH1p3QiBf
n/Bk9h6dPVKuv9HYN1v8mz3QP+LM/iW56E+Sg/rTZVKdKQxfZ8z494+m8a+JeCn6QzbTT5Qdxrb3
n6dsxi0gpBZNP+gEd/wfY/zMA/+32pcjM5D+qfZFCOjnb+VbvDjVKt7zo/AFtPsvHf6H79uWQyPZ
I4rgR+HL0P2/dEfn/PFs0yZCkHf9pIsbf+kGZzfv1H2iqnQ45z/JIM5fvm+Yvoemy5ZQcP+/KXxx
GL8XvnTP9TwX8a3rmRZAwD+p/zoXvh5oi4YHNwJwSVX6OLYQFu1fc+fXqgndbDJz91+Nal5t9R/r
pqBbNs0816s36+X+1KKaoHSsj6YXjrtwRBzM43LZtmP2EA0MZBRSRpUqhhCsC1JZQlkDky/GEnKk
JtUscXrnjfAvghBVL6utst83fbO7yzaXPak5FGoQrvrx40DzloHTnx/zx6eOQqKYLqvV3B/bnI+s
1ZDY0V2PN5dtCqP9gHXB32pZd1W5zbAngQYm1oLkSRcOetwx5SmPyJRX1cR12t+W0xJBlVqzRCj4
CL++Uu9WL2UDhC/jWc1fNlSLanLZ8ry5/Ng3H/B3q/94LSxKb9emzq30+VDvq64ue1Jzlu/eunrt
7CKJzJoQd8hBdWbVhCb6jzm1iCWV1QLQ73k1bUDcc37rnn/Ky6/4x4+qFgv1+3shAGRcw+g7nMqR
3EhAoLM81RKBTqGcaMzhMeCsVSdpSXou+a2Vft5Qvabecn6fOqVN9No7ozNO6jyd1WtqNYOdmA4j
2OryQ7IRrHQf4/d78141a47i3undcaeWzheHPCK1eN6pXAQWOKEGUI1YESO3PLdx1TIZ1sMValrV
vpzDxkR1I5utqu2q2ptqEVw8lA8NAkts0Gp2S3AkBzXbIcMrwzq8MqCEbToPN88F5dm3k+T+jA1t
qB6fkTdv1UqlFVRzMr/PLBp930iIWiDpWomfwsO7LFs8X7eZU3w0J4BXakI34cecJRldhpyoFaDL
Pixz5TEyzRa06dcAXgR2OXkxwWJlim572PuNy+gtOEIFxwxd6UJ+M2vFD5M9c3nMuHjom7FW0VRz
Nas4q0jPwe/m907o29hm9Fv15xQLadznL+CsV8RFh7TQx+1bMOiIF8fFhiIpYYkg2Wx7OXzXSNyN
WcP1VizNSn4dSueoFtUEb8oP0maa17cw1Tx6XVKc6GJeWdFE+UndzHPR7Za5fVDfgiLYqjn1aXqv
Ee3AOLZqRs9+TFt6KcIV0qx6O6EvRmHaM5ofxrWUouNQ2FS0sIDJmC660NplYLvSVnPSdkSGyUMS
2B2RiCScoaXpuxi9OCj1mzA8ALu4NQ/qJfULXX6rYLdUsO+ygFFvUIe06Noi3J0XFXB3TkqNNF/M
ra0ux0iDEFopZ18ArdXHn7cbxQKothz2i0Z/Tq1Tc4BMtqa0SfKLN0cNWfeZw+tPFQpQrW6bY00v
cmtAR/W6sUFhSsv6aKUaNdZGzqrlgg6H4eEjtiUcUBssRifVbIDK8ajmPMaXOZnCm0ySYpVgNu3C
iS/ml4o2bBjeJluO9/rhi65FsBrlRM1dFr3Fr4CQRK/qJZjkH71hcrYRFlZuKbKb6WV5sCNb7bb/
1fOMws7co5k/gN74UImM+/2vP5YB6p4/9tcyqRsgKCat2lz+wvOfaZGutXJaIExVZ5hXen6jBK2X
v1Itqr9XCV+hZu0mrwn2cWZACRd0TC7KYRewFn+qmiopMQUtSqp0d5V2uEc1TFh0km7fnK/q7CgZ
HqDehpHGauXD/3wFy8vY77V9HkEpv7wkRH6qI648U5EVJakx+TUJl4wCkR1j35C/SunVIzWM4V4h
fBU/V2mm1SIhtCja1LJtoP4usddvfdUgUEBdNdE9eItaXQ+7DF4LKnbL31QmkSWuPOcVNTp3SQ5K
8gGolwRLq9eCgmQnSiI7yAvJtZoQVbKsGNg2NmOUY6WCq0fhhqfjRbp8likXCHavGvfJGGdv5RLm
uC7rhZpFnk+cDlThj76cSColInpsJeiFeH6nJvRAdYKfl0XdBevCj7i8Q4D0VcOlpn5+hT1WkwUw
B5j0efRWZg12N1xc0KjmLxRxp+k5Ih/A3B1UCkUiVie3mrssdugTtyVDFlsPnaI7U4dRkzA0PtgE
AKwXCbrUFQpUThQ09PKaWiS3HXijmlUbqtWXRfWalYTRnuHTa7WER457s9ruPKtefbOf86xnjGun
476HFFrbNW3NkB91H4U7NVu0FDquXsg7GwoNYkPJG+mkhq+ytH3i4QoA0mYFwTOTTclONZmMgruG
kC+2alat56ZyF+R4cvSscSg/A75VAFuMWBylmlUvqkklV6s5jVYzDw2J8Ly8Ry0OD1Zvx+edqFXq
VbWj2ZHPrNQkapFInoqmiVyO5U4ue4IygT4htgl9o4ESnleXqj2jtsTxTiNXvieRc2oxPRM0fy3/
7epctZvVlupNmbpiLvtUu7ssnlf/8WnJ5T2gPcp911fnI1Dve3OU5w3P+3AlkjYMPJNCgKRzTvKh
p/i6ajkwxbAJgw5D8EhjQU0uzF21eEH5XhC+6r1qsV/qCHPiSi2IUHI21axuOwsMVrlTDYryj888
v3rZz+WjeCLiecsyalAeT0P1AZeP/+O43uzxsq/LMamt/3jLZbsp5k7hxWRUYN4w5GWrJsuvuT8W
rZlBKh7wGJjkJqZ8ttWytXGZ4OVr0BTP39RL+t/BS/+OZfr/fK0sI0rh8A5WaoeWai9cPk697/wp
f7sew2VAXlItfhzxrz9UHbv6K+AQcJNSs+e/Sm6jVgOA+7nmsrnaxjZCG5weSkayA8a4Xp9BwPKd
6ssbtY6f3DVGXF+p88TobMtIZz8QVCQbefkw3EZh7u4UrlfhgF3lVlHLl8n5xaagyu/XtcmDSVpa
LusV4ve8S7UTtaxWn19UyzpxlQz3LqvRw4kWeYgdqZxpdGQbKEMZdSddQwVcN9grvCYJt8JusELX
leuuhcVg0dDCrBeTWMYnY2o3hDO1h0HoyabHIsL9imtJoWR71ZZUVFvIzPz9nmR6z4ZeboPex/uB
8hmeP3NRndvnOREP7p6u/iGST59Wtp981apKcL7DMTOb9cyYjb4mihk16zFXLb4ppu8fFRlNrlg+
ukM5US86WqutBxM1e+kaj2bkN7tMDyccmBHayQnUwdBTVp7kpBdldQXAUeYmgdCQXRc1l4NKxGVp
gO0q9GMnJ6OL77htLDnAYn8RssI/yJL+ZaJec2ghbCzDgr3rtTHIt3rcMvwDEapdGNrVHBsudvKC
/tLb5upxjBOd1pmctAu2FuIzdG7B/Mbym7Blu0p9MWpOTdSKrEJ0R9kb/qQsZZ8nJJiBhvd2b7DG
Z1Cx4iufZzt5v9YLsrpE4u/mMRqOvmP4KOdi/t6wmQ9/bnzBKKs1agcARCqLH6NsQAJfJtjm3i6q
Feo1YoVK7BMTJn/AVMfAn4cjVeSC3zca1+q1ywo1N8mvyp+ws6UyPkP9vmruMhnkOaB+c/WaWuwM
WfS5LJ/nlv4hgs68YzDj51q1Qr1ZvS8O3ROqb2MHCy0/okIkaEJ+U5dFgFE8IiPV2Wvl+pqUSQYX
fm0axYVYBcQLUGiXm6qNMivexzEjEgNdVX8pgxY0EZhoxWj2TdejcWQgUoBbRXhvxajD6MIgGayq
v1GTnmxyt+uRu+tTy0NBwsnVpM+pQ62EwIWu9/C55J2nxoj140amlnMDTVM14LMmL2o+Erm0wU+E
1lp20Qw5uSz2i4iASPxarebUNmprtUhCVnZQJcj/Eyr+S7HWR+T2T8XanyGS/1O+/s+6zPr8y+8M
5/P7fyoWqbPqiBE94Z0FixROfyoW3b/wY3i+q8uoVFyzl8Kt5VGdFcAcfcvwPOE6rPpZuPX+8gjs
NVnp2K7JOOt/U7g1/6jbCh/fL+VhwzYFlWVL/uVvh0BmQ+bFzpN+0DASVDKi7tVeYFgC8kH0ZeTI
CwlUTDxvExjf7RaB7/DUkxehL99MNIctWv+YrkqYJ4dxvB+rgx7fdfWLIQDLx/dvvua/Ga8xvb87
WurZKJ35ekzC438/2pK0qcrzQo520o9GhEoBEPW9TuwU2qeX2SeLfEhhJVLfcA9arj+6XO3Vcpq9
4VBr3RcTmdYgGKHNISqOKZGRwW1MQXK0HDC6xN8hOInBK/cFepo71/reVhgB8LdEwR27ITScPIdg
jRbzXu5udvI1yTpqi7RB6lSXX+U2yF1WXZVs5MfR1TiMfoC7QGPX3q5TcR433tCrl+Qmcpd1ZaBT
ECuvGndyV6NNK9frt3r1Fdvtr4Oq0Q/KY5IHqA6YLnBJIrADqEoeeMzuQsREAfFCQcW2pYYspaGv
YK7lfM18OwZr1DkrM093LZCX2NPv5DZR7myhLdQRb2W1KLD1UBCq5aawoAOw18S7wQ2+Eynatj7H
zcU/LOXy3SL2D3oefHLamvFf9hGXxaaOyOrAY1Lz3hpdfTgjIys2Y+7fyt2ZZHAOLfS5YSe3SOPx
oWZrlAopOn9+jk5/heKJN7dH3XNnt9eipFkGQ6VgB3yGOi4+vCYs7+efKj8PBRXif2Pf0TIthoNc
hWxU/T8dbP1LC/HRrLEOyT+A/Yiqp4oYE77crOTfLj9cva4l2xqAlZyXXyHo0p1c10JP8MtNkj7r
HNpsFe+lJ95sohYYKGoTRO970k2RwnFpMGjqMA8lJTGfGWfe6DGnA2h+lBVEFGzloty4xfuEHu8w
6w2tPrruJIWJZNj1Sb7ue4wSvA7iejWAxk6WTzGfIfcLVmyHo3Odsju5C5N5n3RQcG84m/lsE8jo
j7d6ZrfGprBKR0QRACcD5uW6Wu52Wwn+MvaWihjGn9E96QQN5rxdHoF825jtHP+jYWlwCYLDUM+7
gSosbtfycw6gynestQBeDu6U0//GpKOto8r8PIDpaSBGTVrw7IfoDDKr+pS2xHsbzsqfrfsgz96P
lZNAvERs52HHaKH8zvhfG6B4JB52iUSLmLc9zYJNIdERM9GJHYURFJDPafFithmcpzio0eEgB5v1
8Wshwg0mE4QrIReMZkT3qJu3NMA5zyS9tXugcQzKocVYu/ANWnfcxP5vwPNHAPK/PENt20d//w8D
np8zRNnNH4nK53f9HPI0xF8GJjVXBsMjzxfkGf8c8jTFX4LnlowjMBDIuTwHfg55Mk5qeDwdGTF1
Peu3IU/zL9uyeJri6vIsHrz/ldbf/Ju8esMkRtlh4B5fgZDPqjd59d2CG6fu++lUwEvaGqW+Ayso
bga9mvZhFQ3vSjEVV72IvU0d295Ga+wGWFJc7eOgf8JelT/neoYVqLwZJj9CT1+cYgcRc7QB5Vvc
5bqvHWHzfYo1ryK3MxuuJl9ASKrejR6U0iKZpzuiDp3dmx/ib56yNm6I6o2HQZfft04D13WFTgSo
I1Pv3/xhopir1I/64RSaVr4ffVT9nfiK9szG0RAWpDvj6DbyPtkXjRZwa2q9mwZL9qmKxPcuAnrj
T8Nd6eBwN42sOFg9wigPUM9tA0YYj1x/T3oviQMCXpkx4ehvvIBMSy/4NqRjfNCn4rGUAhM3L+F8
wCvYBkk14DgrAMPqxWtXRuN143hkZKJo1Ypa+riK5NrqR2x1XUsmndu6+3lOw60zYQSkJwO1QfM2
reQdKUWx74roGhwUZPkrDBLak7NU1gH78LAOwyb+l+/U+SN7W32njovGxPTxqDAS/8d3GruR5/hz
dyLcp9sxQhzD80a+HBLv9TyE+tquSP0hHpSDjXkQFVXyqSvHb54I233s1+Y1Nk3GUFL9bhh669CV
Xb8tHCxmdbJvpsZ+SihBP2JNk0Qkk1RHD81XYL+EgLGPQ+aMyLWHAicXDR9BCByu8gXxmT4+p4SU
rCIneZqyCLRflhKEmUVEcDKsVZ7EZER76HHNhosOYTjhH3eUbTY61BBctxDIcWKNxrMliZ/+gsLb
yd8TG7AZSOwheLWKblOjvJvBObhVnMpx2Y56gv2Yxt5ySKIuf292p9ru6xvLyp7edJll5xkdJ1i7
OYnPOpTfou5/U/7858XroonA0uLy+KNhLq+BN+e4O2vhqAGVPxX2lzRcymsPSw5fXaKB1e1R2AVm
fI0M2rmdBhHv0wZOV1Bsa2SAXd0kJErZpx4g2U3cFVsLKpLfbagC6e//+Vqkmf/bpegarktfFUsR
9xgm8rR6c5i2PoWiAnB/0k2tPSapfVs4ub21ozHe9FiN/uXj/sx30eXn+biWXHorBlqOPy79ivN/
qZuoPG1aHph3Gq7pLuXhqSFSNhpDQNxIi22Mw+Op5oKib9ASo4xD0tcBD/SCBvcj1PbwfWfp+RVY
FW5n7pek7kktjDVwWxkMzCao9pA8i22Lv/uWdHAi+Ex0gPQlnNt/+f7kAb+9l/Ht4caic4PQi27D
n38QZjCi4Ys8BqRqfUIKHl27+LCAkRsNt6uwXodOqm9d1x5oGVTajcWd6LpZenOXOPVjHJshffho
20kBNAXW/dhWIAfkJBX+dwPmypUVcwniqMJfghkGkHDRrVtCPUz0YzfoKZqdiwZiN2ICTYJ6POJs
pK2eD8Zx0SwDZWItdm3jZifIqTUNvMT94MNkX0cRAssgOhlJ7+KRyTzsTx24taXlFlC1u7BiZCew
0+lWG7O10THqXBjmRJW4AnHU9q8y1++kNXoHccgUG6q9xo0nY4QJAl0OIVkj10HJCEIluuL0z9+7
/Ye8jBMJgjyPRzq2JoxhIa+/Nyeu7vR2YduBdjt76w5nvBSajAxb4y+JNG68A839sfHGjRnN31LD
S75bxOuaSTl+rlMX+EAqnLtIS/SrFMz+HiBK8JgAGaVZyrZDu54sbf7WA9gXqXU1mU7yKSlp+OWw
dO7SaIa7AXgBuXbGnahwxGdhBC5BXY+i9uxN1rT+dh4Wl07AfJ9UuYzHQVuKsEm7CgvjaTRTsZtN
yH3R4jHEhYD7oNl6vSsotR7iAna9VoyHaSHXWThFdgoZ7xuC5uOAufyO5m3zXrgPDUNQH/A9dbe6
sf3nL5jh9f84tS1hcUdwEF0ZgqcK2q63X7HTkFfSRJ112xHauq6NzLgGJW5c6+0EXzeMjX22ON5B
rVCTycPgvNbkNo2mzfXu8h4j0L5WS9W8eenNJjZMWUns5Y2XvQ0tXrHBBY1z3q9aHWQJH/Fmy8UB
HAhJkCFRB1KNers2NvkVzBDGmuUBXbY+f6Q6wCgHn+YL8f78mqWO4PLhs5/yY2A506/gkW/+9m+6
bP1jv4a0e8wUB/mm1DvU3OXj1eL5mNTs+UP7Kr9LjI3RDD1sbk+/LuX71QYocT3t/M2rNWoyq69f
zQou2bQ+AacP98ZgLNsADbZmBdcxwryDTQ+57W8Hg1vf4E9kcGtVsOsGHP8j7dj3g728LlmX7ubu
3ayNr0MpDDgk1k0illeq5Q6I+vgZ58rnbEIsF6XTlwp32iYh64BSpZeup+m6B3jwLujdU0Koyipr
EesuTfHBjGmulvZyW/T6Nm6McN8XOdAShsOxGwwY/7WtZQYWdY+SQMUOgHdY00yAfXgyzREp7/Qw
ajzOQ7wjMaaabnT6zRjEeEe6QFulrgDxJLKdGeA08/TpaSQ8cQumkrFKzy3XevKd1tmyrrUFZFB8
FIBE2tF0PrSeeXLib3UynIbUTW5jS3nRuh0kvHvo+3d9SHQSZguQtx1+qtwhW9aVQgIugw3RGvHe
tMrHyAJmHDoy6nP4JLJPXg6ry54pcIElXdtWK/Y1eePrRKAPAinNUVUJO4PuoOEMT9PqpgRntAVq
5698YbwsE/UbzzqmlnsKiSO51jrIxRlEU5j2/aFxmm1bNOaNDeyCl9OXFNZKRDVqbWTTtwRfiMmY
xAZkH4zR5tavO2+z+PnjEgq+4Lai9NBGe9IBtSJ4DvyKsMspXjPujjt4+Ao/BjZske47svy2U1lb
d5b4lBKlFRBDue/mSltHFjHhxFxRni/2SPKN61LnzmhseF7GV01FJotz3USOc+SJfZ2SQLIBexTv
Eq/Z2Cmk0QH37JJMX+M6e8zdQrvFLr2dS2EdKnfahYamX81u3W60iROs8JqRKtJN3pf9qhjsqykK
wS2joWzC7mAkNo/3qL6pbYw68xBc9TVWzoa6zSruyL01JriDJnQQMukTWjc5t+LUfWfUuBgXMywo
HoKmmJq1Zrb91l0Ac3mWTsjoYKKe0FANjRoqZXN6dUGVZdN7YSffnFKGxTbD1hbJYwFB6MazXSLE
wLGVI+HmNSKGxBy+YAQi4NQmQyh+7HjOU68zboo6fRp0Yq2qdhOLAuzrOJsISNAaGdddZr+fEAfd
jaSnVhG0rqod7pvaaTYdPb1FL58gxJjrviTWJGyqk2ab/bZMYqi34Ohu4eXuhlqERz8wtkNSPOMQ
2+teHFKgq4h00UWJJh5i1zyhyOoEt9ZkyUCEDog3qg4mSrcGlR2uAbvZtLohjecdSa2jfhMS+lA1
WrYnmvZkm3qzc1wibLzIXPmpFx5HY94VifsF3QOYPtKPvTZ9P/daSs+umg+FaR3nYC62dqof89C0
YThmXKRO+CDKANhkn2yj4HOOPWRj0djYhZO3o7fegYWrdnCi59PwTObXHaa9rc4NEehVEayXRQ6z
eP24tafk1LfCXOf4bFaJ3T7DgOp2xmLcaG6JE9rlUp4KSEy0L1dkfLyjsbVLEv/d6IQJQt7yxqAU
fdWZ9UfOIUxrhecdrDTH3ZljLiYEjBpRbZOWxPc32dR/qwpakyjjADwrHukJQJ9TkhqQ5QamRfGE
6D6E/1gUh0E3CcaE7bdJfO/72EKo4giLjRa713SHvtiU4DBtoL9AJrAVnvZei2VanRN+GFxQNkM/
rasFK59Y9nac3E61N66hZhFgPZExR24YQN9ZXNsF98mMXtGSiOQh8+ItEKT2Hn/zJmnEVY9vkx8A
GhT1bWR5QY+osfP93YKhauoSwgi79FM6DOOKL7J1HOhN3YeoTa+mtMeU5gI2byZiXfy+O832fVlr
cFmDFkubrG+Ny2RsIuehg6u/tWY6jV3uXxPFIvOkXIqD5JFOmW6B/+jh3tcYWLCYeeZ1Xq1dv7Of
Yj3bE8FSr6MmBXOGFIZaZ/5UBBkt0E70a/pFB2INi71hf+r94YYQOjQshfVsm96NG/ALL11ERm7k
YYz2CWiMlyezhlU1daBLzVKS76zPXGDEE/Txu5Qb53puYBanZr2PaFUvKbHv1ShIQU7DPaR5Qjtw
ZsxNX2HCYrFxq/d1qj9KosLHAieQLfNpCh/HlWY5L009nSJunVW+7AnV63eui/+txKjd5zY++ShL
d9BTiS6Itf2UMPQBHXC+L6k5UJ/1r0bLoAVtWU+GlkUUcEruAKYWbbC9PfcaqNTaALELJdLd+Z1/
DdrV3lOYuHeT6UlSiVFK3JLQ+L0v0u9GzzAKuSMHe1nytWFML3oBHM6QiuhY4FqOqwgEzdTfgthv
NmIEjRxCZu7sAu4PUGQGo7lb23jKG3pNkV1fRflNy2g6N5i4ssTXkVo8YiDj5X+5O6/l1pVsy/7L
fYcCCY+Ivv1Ab0TKS1t6QWibgvcJ+/U9AOnU2aWuPlG31XFL0XxAiBQFEUmkW2uuMVEityCfjO7Y
+q5yzmpImPM75sP8NEYjekWRTX/0TNjb859Nfy9omB+Oz/9ux1G5ldTP7lBZ2ls/9iPoe+rf5nPU
GC2DAW2eSubTjZGqGm5ktnI1KLB6xukcmXPTpon8bkVxuMpNEZx7mdeXSaN7GGZVynOLKGU+l40l
JZo417nRlD7fsxVLtw00tmMUZCqFwMmrjdH7Ty0VR3Ky8ptiTC6ZmpJfEnbpTooa9CtXbdIXhULD
+a00PcX1mPndRUE7sHvr4j3ih+qmQhmI+nI6W3uKkHv/0HCFXwLoVK/UzIHlHijtRhBqefAK95s5
vVNt4hP4gODb0EAL61U/uOwaaZ78mCmjMNzhZfSTdSes8mdvQ9UZmrK5Y8lzpBQ4Xg8Upe7aVogb
tfEIpU9vU40n3SiM7wMyl6UeZtXV4PcCaYEsN51ahY84tD7O7zRH4xylgfbU+A44Pbs3jqlS++dg
FSuTlZTbKi9ZikNGaVY/HT8kg2Dp0Z1bVQqiukHb2dJSboxSE0g4uRbqdxcoKOrvfe4aywovtKvG
zt2DRUnEplVh7ErduZ8bSCTlNdNV+ZSYtb6mH3THMi6rs2l30SpXteo1z6kUm85aWGGzMPLcvC1i
L9lZudHuSEOUt1An+Gant7isdp3A8V6hXuGFIxTj7GJuf1SURFmXOMg8em5wN7/Vb/wJ90zYoFSd
dVWY+THlvjtXeqqwVGuMV5kA45sbEuEMdJOsvRXeWMODCoqdIHt0iwt3+/aPMTBcFo3jwnHiHGad
WkhkBhKGADrOcuiHZaCm+Y/OeMLpVXttPdyV8ExTL8GgybNGdPDtDRm1gLqRfI9CeCSKAsikVSjr
HfiMS49M0A/yQknVie+pFRTUfHb5aTA6/dTmIljN/yJd9i03nGoJIFSOHE+eBU6sa8gMldFgfwcu
+fZRqoboqrTdkyOr8CQKKu3TfAJA13py6bW7+V0s+cyl5H+d817RL+c3qG7kvA7K7fx5LCrL8WoI
1XOcGPLSrU19hXFm/dq2xP2ma04DCtqxJvLOQyGiS7WEDp9J03mx+bLmdxCHoCzZScsrBk/zGAxa
tJb5IF9qMHrzfzHdCcodCnGVsJ2myNEu1gEj3nPAXTmfo8YLeUqVBde+Y6bHdBqaps39swVxcH4H
UD13cjmpr2Nfdw4j1M31gMHgc4ZAZP4vHjVQC0oOdyG2n+wNyvHQhhnqaDMcvkUUqM/nkYopFvjC
xzcUIyNQYc7dWJYSfWv9bD+fJ+gJJQRR1d+ASKWuFvn7xsT774nlAa61fIvUKTeLkC5xM5aw67UU
ZlWUW8tGs/PHHLMPsx/719CJXfheuDuVZq7dmqX6o1Pi/pXOA+nXs7wr3J6qkxoQ0oB61r+qoDKJ
S5oPiYatG0WJGB4FWvci6uP8h5oZ9WtJXOPAfI5bKDV41BRnD/MvcQgOCKAWlGuajjyDOKPSajor
tUu38ACa+6iqrb1ZJnDs4nB4tToWNxTmy75KN2Tt872bqOWDRoBv/vhAArolYS39lPlefyUS6Ofz
CduW0n7Tju+aWtcPpK0jatH5R1kAn6aW3XMx5KxOskjuut7UHjFhxMKZC891XLI6fxCXETWe16Yf
yLczWrETstZLnJswsrRjOzBWz6e0PIpIkyb45vRSbDOlGrfoKeJvamis5lO2fTCsnDFk065W3o0c
MmgWFps0xand6yIT2MvUpbhGd6tfjhJXn/nae8ygCPOMj3lmsj8Tvb2JMPp6LjCREHjSX5PmaBaW
4cXrvsCRJoyM9K5xlOe3T4U2YeGFeXelhqZxoiIfkNrUAnUwnmMfJmk7WsVeujF73L6JX8k0z5+2
GTtzXdbYtwFkIZWtecSItfz2rXVqDJmQsdWM5Z59NnE9fDtrJZqHjsDoHarEhKKnBGna9AVSqKsx
0b84wEU2OlwTkiO59eBUIdtTfq+Iqbh6usUav/Ou5ttucNgaanCWtQD6DFO3L+KeOm8cMHSWBNLD
ni3H7Gchm6TYV5H1ooio2KW6WZ7ywGdpkuntFpcE+1TElom38TAyErbMqs2tq5r5PrJ1uehIDh8E
VkSdim1b5TZ4NLitcxXJ8RavIOOUu/VadQpsPtnBMsV8pwRAuYarMpJ8RUHW1p2xcntrWJF+eQHY
RnpGhIKdnZM/5I67D6OuX6ReqR/61tlVE5w5tCXVYVRnL/3JgAXsy1qMWnunJMYLYYxdEjnmY6Nh
CaNpbbtrLEy9Aps+CrOgnzyBgUrLuDx6JXXl88FPNbAHxJOmLw31+swwn3/sZ7lZqx2rvgy2zgQz
//P1j++b3zwf9EkE//a0MYKtn43H+c/mE8yvw9pAnTb/+OeLDOMgZmzqvpu5QLA24vwQYySAGN1e
tiDBVqNTDyfOlS97S0nWbZw9Zjau0mHIDihA1LqFgPsYBt9SMlwsiFMIHBZKYLwt0J9Nh7hRWesW
MOiHDL698GpkZrgE7ipVWZnOaC4cmmiTWK+2VIc9iOhJM5jIBVXSxRpzhoZJoI/WTntlGw308OkN
LdyBQ5wjL0ynw/xTfAQ8Hu70XruLkw4INnUxUv2VK8rEnP17DR8APty3ADiRjdE2cGihUKQg+8v2
W1j7OZZ5bAA8BJd23aF8LSEg65e2X9XAE2geelm91tAywM5BPY68VAPC1D7MF0d0tDik1PyrBSNH
l4+w3r9TwwOZmJ3KJrPDB9EiOaxreY8lA7DpSXeOvJW2Eiok30iKy1DkymZ+bf5tVrNEt/RiFTRD
vMp6gvQ2fpkwclYsFBCq4lk5fbBAj9xVXrCLy5OJyz9GCt40FgVF1X0d87JeK9fwjtp1rrVnA5eh
tGFrabs6WmDqF/7EWOQ+Ey/WI+3Swzjt4MUIrole4Tgz/Z+3s5sUIh3m52mIHV7Um80iMOReeNGu
JmW4G0WTrX2GKlIskFJGstYryyTkEIUYs5qjrSytNsLUWFY3jYFLpRqQSKW8rN9qtY2zEojORRhj
7EYWmoQI2LjNWHWPoYELeV46u9x33QObRUNS1BCoiIWpOa8OVdsThISmsjSdXiyiKaNXFEAVRaQN
axHo1kHpvR9dXf+MbDDpM8hClvrZaLMCK1zrKhlLH9Ok7nGu4ZsL++pZJTv1zWpWeVZKl21kYOC7
ij/YLqv0xzF0rZOXXFpOY18reRkcRw1OXhYVzr7hJKe6w7g7qV2ASaXCPj0yjXVkh+hPcLTYena1
qxsLmDisnaUGr3ZrCkpu9VY0ZyWE6OuP7aPEJvMIbzM5ZrVR3I5DiRR+8K2TiXXpJtKxzRyawFyS
hLQ3Ho4+h7YR+sHrJZIXqifD3mNrzNSwdKm/3KImyK4cnFwBH3hHP2ZlXWCsow73vtF513HuRhQV
JvnaVJPxVsFdbsH/oQChIWYbB1F4EAMZjsiEtpPgQI5VbwJ03HBPgyzszVzZE9smNVFNmSfbWo+P
b3VS7JMPaa9fuzXFS0OuXc5VkHNV5J+HWBHZssth06i28gNjqgeQAnLJAszDGqJ5tAIk63FPsoGA
yFzFNFe72e0LTGmxGXrtOtCRgdsTPyt1ol2gs9FZl6z86dctXi8TwqPVRLVFzXo5czr+PICYaLHm
QkdFifV3L0iBy+YDPq+Wg7kin3+u/erbBPYYOt3VzHeZDzPaJbQf3bzt9zUd9CBldBVmiblJtF4e
5pfmatj5JxCA6DCoQpyrDZO+p1R0rj6cK2K1AeGTauMti2RyS7TmOhUwi2uQzDDYPbzFKGVJ0rf7
3F7qk+IaG872QDnwUvqjuu+ceDiaaX8ZR7m7UDWPxZHNNFombvN2mJ/CebaBIk+/UQmfW3mX7+ei
3vmQIvvH7QZAKWaRHjJoDkjOcRrPqAuES6QvszE/560KjJ5RPvD4CPMBBsX7T7NPyfwaJ0NyVZLL
jyPZHaQlusP8k9F7vz+df6EWuLRHVrHzS+p558PsohGX6YNvaNEmmDTQ8yEtGcfmMs0/X3Nihcx6
4BvLuZINyspUXYpiERthTOl066HxwZZBpx8WzlThOVe9BfqYL8207JeKYff7sWUnOWFqhesk8JpS
+MVk3QiNOoztmtoRhiYFqgGGzR+NdiRQY6g3nsx01hJFfuwElFo5MF74Uw5WkTC5YRaQKKWt5oPF
an2Rq3j5zA3RpDEuwIlLlHKqRp0vJ8b9a+uxXVexFdQd8DRh/AoiLTqarb8qB5DMc4HhPGyBAyDw
QcyQRIh3TXitofhAT+Ckdf3BNIz+gNDFIxvQZZQpuuoB+rC/j+t6+VZtmU412lqmpu/PJ6YjXnrJ
XgMAt1Ino3oj1SfVXXFogC8lusdcHGBIJxsNxFBi+9km8Jr7uWryz8q++acPr8F8O5SuLMm4cl80
gK3WBWoD7EMwOqY2PMApPM4uyRViTiUcKgcCEIQjVRxb7AYk2V02Y1puoMmLy43aR85Vb2mbhm3u
KzmYdJW6yEDdWI58G16370rlsiQnPSv7CAH7vI6vtWWP8aWOiufglfUm7IPyxU21U0iK9T41q/7o
tHqyigGpu/0t4Bv3nKExyHWlpcqchKAekFsySIkj/gNBNWDGcNWVxbCkWDBbeY4FVwoZVLmutY40
TdIGxGI181KY+TaNreA67aA9sXpP5SpI0cgW0bRdsc0zipfuRiPCu+6dErBd0nU3EDbYRgnV2wU4
D2ijkl2nuEQNloW00cGQWnNJ3VT4itkEX74J15CLtJxG6whbADNu40uBTgzrUYwuLS2JLyFmjmRn
HG3VYjd+n7TRzwo3ntP8jFg8S8CcQSWhpH5Zu6bx1GcwjRRbvDQG3DDdEKgvtDR86o1yPb9u43cK
WT0QewvzkMcqhcWcR+at2+XP1eBrKzfGkjYtpbXTBgQw2mjeF6pZPSFOF/siFMmq8bP6KRejuer9
jKTQ9FsH4kSJP+gCPn6G4ZEP4zsRgbJXc9a4djtUT7blHVjOu99LA9ocbkfrGOuwrarKgFDOJky7
/lbCYozqq/mg10WIeKJ3KQFHyspiUbxKpUI8kJr3fgMHj60a9olmMlw3pNvZezyWUnEedWwUdlkX
n0ikNNgUBdq1P/00hGMKWhNzi8pADkqqPj7UsTHcBEmlLDXTGpZYW+UrtF+Spq7LZZ9Ew6KNVGRu
E2LMHhmBkmao9mpg4lGYJb/SqlERYRfFo9vG5DbCmmCbMSorTUd0hqS/3bBukLB04/B769+5cbsD
u6c+9k54gLYbLCPsA+5tMJD7rG+h1pt3xJPVM1Q4kw8BrAq0WI9Grh6R/fXyFCRUillx4gGIjZkK
XVnfVGXaHHuRe790jM3XdY2UaC3qZt9VZfFYkeCAjJFc4WOJ6KvXz5ab3ZKZ0u7DQJf3uI8mEMFh
kchoX/VNfZVxFZY9pDupy+xy7umh5eigaDf2QKpr4G/41pjqstskS5oTJWAIuXkmbER7ilqSubFx
Y9F9oE3eGFztlD4xnuw+2VZjnn7vXOJsXhv55zbpn8u+GC5JixL7BlGztx1TuzGnw9iOl3hBQ+NS
DaT07PqWWslN5kaJvEb7tGyQVixEVUH09qzhBlR+sW8Dsm0elglejlgkG0hoaxMS32sz/ZtGsHIR
UGpmFyL47tQsJUBKkdduntFdWStMtSl6c/383nUJW1il8+JPoQRClQiZlbJZggC1NkVswv6ES/PD
Say1Mwbjs+u2KKJglmIToE92aHm9UYxB3smJcdmUY/ij98OVg5HDL5w0+3ijtDAJWZ45WHbINQNZ
8IwA0t+kToAhQKO6N80AkdHsn4Tr6w+lqYYkEFm9a4GqPZhe+f50/i0ZTpKkJkvFHP/2O9Btl0U/
GN+wHRi3pecjWZmellX/ra0Eijut+1ttquO5pXbcb93kakAMcHQilwWuQQTYtNL4iqhlurQqn1wp
ppHRFN5VrR9uSvoeiUdwb0BO25IlGXY+Nc63o8DKtIryEpX92N1nW9P0jb+psv2ek0x+yrIB11Gl
T68Sn1US7HlcNaqQPM4QR9+6sNqgTYwejLB/xsswWtA/nFetdm5KRyt/dVZOasbDsnPMdwR/cLKo
Y/hwhcmwnCeESM0Y0CL4vsNAIc29B9tqHbEi2Cr2qIF9V8Ra79vuCqrBcxL6494Ya3kyRnsFLq14
LBjZ08h4aC2ru0vp85luyKtQwaUdB26x5yYy+DacfF2pcbpq6kYeBowNj0Ur7/IyuRclTOVIH18S
LQ90nDfZ19QyvK2VWqyqplV2/li0T/zNt7iCzi1LOkZFqnhZ2jjEDpL4FqUrbNEoGXsa895ZGPUy
rnXrm06GP832famKK72stwls1Q2mULj4qcFOJ5Q0cX/DpYkl6S5rIa0yv+ZrReJRHWjEZXQvqa/I
CrNhbLV+aQAHWmM3bN9VA+z9Os+sQxLr5PTM3D7AUPL3RI/GrZ6YpyhWg+fAx/B2TJTvgVDI0UU9
e1d/UFYDI/KPuv9p9B052E4vTrpi5CAyW3GmuOKxVzDZcvLUvIya+qWqRHWX+AXFIFN803Iq89V5
7nO40LU0xX0ntOToylTcZkyek2tCwso30x/G0X6NCuyxg1wuLAv/khHg6F5ogPfqKIq29UhgzslL
uW9N3QHh6rI7k06yJS3CJKb6wyVSmYmsnNtbsl/5yWhcyLiGcooQaa/JFxe3RaVjEiLB6r5/g1JL
Vrqv3VspXi+OG9evdRhtUCMrW7MLkr2TT62i6ndlHOp7NU7wa/DI4woBFbs1+9tg7JWzkO12fmZa
MBuZU+pTnUkkICPFOyS3VqYd6j9xQv4Jq9zYpHz7ax8nILYR9muHJBYMN0uxpZ0F5VlKEhllOT7U
PcIL4YQGZokPWRBhCdY5A4LKWjnpqpEehwG2OWaaxxoQ4Puhyre20vwik3HdRR7CQkVnaQGV+ajg
wJoEInoIlcFGFoXBFjUT7tUApvKKXjkg/oYSDc84/dWb1L5HgTHuSFNFd0m6r6raOVTQkw6+iomq
7nMX1jURUksbzzi/nzITvGXdZ5TLezLYUNo5brSgxF532kzXaSOPXqLtu6527xKhIIAJw+sG+vai
t9z6zBBl58456dhWFdMVon9STiCfr1Oqd6PuIVWH5kTwwjnXkhIopWzNxyoItqk7jIveE8WepHGx
Gss6X4cZfyvN0sUEJH2I1e4pRJLzCCgSvGyXrWFJFc9T5vE1DKhzMqLOWg/1wAotJYHA1SQno8DH
WBJfOCjdILeAUH8Q4b2SSahhvonVTUx4bFXUEe43DnYVZmfhHGPVh8wo60cQlYfQT6HQTt2krXHo
1aBW38SD+V0t8NVhC9/dILFPjwZLe4xfRAievd7KlgBvrHsPPu7jTNpJ8INKpG2lgO1EALvOgVXn
zo2ulzZg7bbFplCurQZzYeJFCfIgEV6P7ZS/95SVqo3Ng+JF67TOQ6a6yf9qzMEnM/5tgiyOLs1a
vzNssixWqIxXmhImqw4R9s53e2+TkPsghV+/ph1JoKZK/0aMhqyasHEFAAxz0KzwtsS/aZUYUb4z
HdApmc6APVpmcjTSnOI13bf3iprku9oRgrYHzrEYlW5chFqv74zAWIFeTp5MLHexP4kXmcQKm2Cu
+11lslCpzr8rcOuqbCD9Rmu5V6Gmy21hB+1xgDp/TIVvbUVOPlVryGVZ7XOalz7J2zQ59rbY1q5k
Dgv9byamIHxgD9W3sqLatz6FEUwqlYqTRam32bUWmVQfUeS18QRbIS6bD6U/+HKU6Bv8myKKxZqP
nqwJYInbtIzUWzpwRdmwJDNqGGz84K/PUvE0C6q1EtYx5letYFwJvC3UPGxMgUEvwkarjnopq2MR
Msvn1bD3EeBvWXF4C+FqyVrNEqwg+c2xcvqKGk3rrFhosjzZPfRVcoIYq+9Zm+DxYmiE+aJAP7LM
Ynarn3Ghjq77xiyPaqyckkCLz06cSGY4IzgR+UoBNanBZYxZupHK+ihCby/UVLn2/FEs+paunBAN
e6picpRZ8yj9TZiE6VmCPj8r5Sj20gyu55fSWCCnTanuK5LhXGjxPYgA+75VJXx14T5Bz7duwvKp
7bc9oZPbaKpbVCy8tds+rylCi9dOTpzEFjsZ5HSYYqToupoMtVjqpOZWI13xoltkfKPcfDGtpryN
Ckb7Gmuq72oplnru+3fxYGO5Jimj8cMXNJEuMC8r20lf9k8SXVKUYboBUCvZK4pR38UmNyzpj53j
+jW8K9Mn9Jfqk69udkdrEJSqZHBECUMR43fZTNtd/aX3hY9Sw/N23ej2hzCMLweq3a7yysFPisqK
V4msGDPIDImdrR2boB8p/KAlcL3unyg8GRcRegoSTHb/xJoFIaVX3TaGPnluxDfsIaiWzCoM53Or
2pkEMKbYgX+aD2Gvc95MtCsXz+DKkPb9fIgJ7Q5atejCtH/qUsRQZYTvc6gH1LZYLiU4inrwAnxz
ao/p2MhQwOC0Hu8SGaiH2Ou0FQ5ixQuRqms87r9hqLNjL96ytGIoiBq2r07jJOfsRRsY7qIGzLhh
OZRmks5BkJIoyLbwxAJIQlEeaZ97iSUEJAPjqS1xFVYNcfYKJSVib7BXD9N7xY3zo0q0NvKRbks2
NG4MBDtsavwRgBsdNQXyOBWPaMg7Q99LRHuZFOI01Gwz88QuWZso0RaRrck9yb6t75KbxjLkCVji
pW/1AVvKHJFZSsJZQdRi22izZVGmB5XAt1vT0eJWPxhYA58wmBnXYB/cW6fGCjPxX2rddh+b3Aba
x3IEjWjuPY69mW0e2eRnVLck2RUCk3WLB+VlsIWq4V/5QRk/mEG4aoXanUptygamtbiqfMPel072
TVQBDm0wrzMZYoreWNmDnYlD1pcRCZnSX4dDXxCsiMLv/XCQ0bZzNO++7IbuXhtx6qvin6Sw5AmE
Y40VBVafuud6q96jwjLF6Zxin6g82R2JV7XudLRZDSkIVdpLXNHCXZwPWCABi9xJbFBYYHCw6pjg
mN4fqQxKL824inasgcSx73vCZzkWp3anmveBlFd+ZqSvruboiL8QpFT+XaGPCX5tcf6cFT4JHNv8
pZNmtzIs5Ra6ySredLdl5kSH1MzFiTCVegKDoJ6Q48lDVymXMivXGWGpZ6wqhnUpg/CY+96TJCa8
I4NHuI/tOzHn67CijKnU03tPas2NrjgLE7PXvcY6NFUr9bVRwOBjXiGOjVARt5E13ZuAHZBjp/qj
6gD1DweF8D/o4UfNQi7QD3Zy16WCUL1T/8Tx48EukOkAaBjZvtbFhqS2sSGuVwnNA+aO4XVqF6cg
TtcErYCW5ATJBhgdoclIB1TfY/Wm+vpGI6pz1beqz56gfrJqPH3ml4KgdtZZ3hY7s8iJGTJrJiHV
9EyruB4XHVFNZJaXg2b+MAhpLfNGeUrLEa9buBPXoeH318Is/I1LCSCZmwYREdnkyHTQ/fdq8siO
70ypUrmqAPTsyMfYC4nwckf2XSfy4VuXkVZe2UggpKP5p45yrVtJPIOKRuXBbuAM1qaxoTQt2uiK
bp+sJjwicC5uLZPOlCn5SlMMk9BWQlJkIDiZEVTdOSJwt9Q2aislyR+0MaHzjel1SWXKGrcvxlhH
PFhhWO58P2bBIHK0DEOxIyuGGLEKvXXujf4pMdz3Q+gCwomzMU0Zp4rXNFWs43wAFo8YgrpAQi5Y
8yLHJoyQl3eI/cWN3eS4+IUQNwo/gexdsQ9FABGyau8d4wav2sCq5E00Hcp0USoGCiS7tFaSrOoK
SmfQqfGzgLS3HAbRrq0JeyZZrRziUo9QcSoRmpvGX+gpRjfkosU6cUpzWfWFdhVW2IFQ7Sd3rULY
cOiUbgtw0qa4HqIK1kzOIetgPIqwvGssG1vcdnCOrh9Eqzoay7ViUV0+xnV+GSrZeFdH91ioJCtf
hM62TbvqHmkIG/la4jcg65+phczEwOx7VXR9gWk9Yg0LfuEOlfoBBBMqmOwVF2L/NLSzGHRorrqQ
jumpD3rbyJMXI72KS03ZK8K/HUYFq5K8se4HSX8PKRR721fjszouyUgTo0YDJ6sXt2zHZyyDuYM9
PdrMTxGIXFr5iEacEMECI9IAfqcwrgqdgm14krgomMU3vZb6ddf97DrRXI81cIE2Rw3UEII9sZfE
N87GU6obEnanbomHubHDccJ7inDv3sSdqu61sLmmo5HJ19R25TXoRa3Ks7diulUDbPLI7oyHri3r
tddOCezQM479fOjPRH3AvZFaxUEROc8Ove3BijX1nHahXFVd9phqXblEaKw/W+W4S0fduinxuEck
BQVIt34avo+uuIn6284uL1kdwHgIVeS2eRw9kA50z+EkJ3f06mBWrK0diMm3meei1CamF+vBISUc
VUXQ2b0ILaReNNh0YcY0atnPsPTZ8oT1OYk6A8h80O4FAZWD3bQLHSrGLbrpaCniwNjNTxF7tSub
0tzr0RGXfZGhWWsrfRk79BVdUU+omfFz6AtrCYRGPeVqq+IoqDGiR0yJQvfru755TvG8udXsur6D
zrRVfO05s1T1ATsoquSU7P2n+TWlBcowpvrWlgrySYqu7nB2PxFGaZ/HgRBXMbQIm0Q1ORu61sLP
GTIEGiSKUcFe2P7wQmAUn5eqvwvLuiOMHlMAYCFYbrq0AvSghYsoGfXlWLfmg+Eg1hxyS37jkkiM
hVH+2kjnofL9m5Cuvg3MkfiiKq+bkfIT0ixs26UHzNcMeuf7VCWrRTYK7cDHn0BF86QCsNoTjfPu
jRrttIbltB0k/VlXKTYLwnqqHMiTPUW21UFThXeIN4ludJdR0k4AjAbfDDNCG19Y39rItDe5tH52
NpFf0SQoX2BArEs82W4JIRdgPrL4GeHik09y8piNnKJjN763JPKE3FX8G8ZP5PYxZXwJciNilKQK
krIP7uaDMuDn64+ufdC6tFyNtjuuusIOL+cD3hb1tgz01zmCG6CzFBAOV0XT/NIYIvelfy0ZvXax
0je7iPgr+fTWWXsWaWZdUdY5mTbk1YIqSAoZUbOLdIsSq1yUXkpSt5Ut+axYYYNnENiWttyqkUL8
yVDMrUXua2cS9l3GFWk8wJ1sgchM7pzv1KC5N5IA17JOHKyOc7teM6TpyxwvvqPQj+YUHi6NTlvM
lXH/31CL3i9k9Spf1yzs5HDT/KqG2191k8j6f/6PtxLm6beIyzN5n//fvemvT/SvMRyoyNMoOP4H
iMP8oeZP/FfnSF65sObnr//8D0MDZORaQAQAQkwPCkWTPPPff63gLX+BNaNhmKr69obfv+2/aoa/
vsK39vzr9/zVFfyav5r9z//8D8AOFqWXn2sF/cLVHVARNOkfV/kPraCptAKxDv3tP/12j/yf7oK/
vrT/d5evm6qGLcbnLt+4QNJKFbZJjerv121rF8RsccR04DlNDxga/Kf//sv/kTeZnHqhD5XodxMG
zYAM8K9c/Icz/NkDdPfCVHXTBhn6jxfvYtsgiKYL4BDz462v/fdf/OvPNMTEpEZE/kP+fvG6wZfz
r13+h3P8w+VPVcqO+ttV/n4LCCEuWONqM8js3/Plf/jsf3Z9aGgTL+1f+fo/nOO36zcvHNZkLsgZ
akd40Jl+v37HupjquE2IK3///b+lC3y4gj9bAUSG9S92gg/n+LMVDL5kDUCISZ5/fnyYBmxxYQK6
Uy3jvS8wUHyxVjBAcHzyXsBs2GClrhsg/+bHh+HQ0S5s0H6mo4n3ZvpyraAL8eklgQrWCSaiiSJm
fnzoEbYxDQjkJP9ohLeb7wuNiyRwxWeXBLoJjMrVbRNnnvlBs/4+LtjuhXBMjKxxh/qjlb5Yj4CV
+9mVgQ7HC0iILQy2ktPjQ48QqnUhCMcxfH65lRHjgf7p2cG90E2LwBfI0fnBVf5+FwhhXViMGC5r
5D9+/7XuAmE4zqfvAvfCpbNDHnof9qDF/N4KzJEYXjE7uOwSpscXHBFg0X12dtAvLIe9BhPA21V+
6AvTHGmDq6KV3n7/1uxfaVycaLafbQX7AhyuCXzK+KetgFHZBasEFB76l7sLdIpfPz0iiAsDS0KD
zeDb9X8YEdg16Dr0X9tmUTk9WEl9rRGBRpi4vHyoD7GM/0rYgHmBSdbghn+7yg+zI21zwfjLuPm+
NP1SvYC785PXD/9Zx5jPIRP6977++4joahdQteA1/7GgftumfaFWEK756SWSccF2wVGBU7/dBB82
DVMj6C4Latppfvy7ogcftj2/bZ3oCp+9FYxpgwjhS6cl5sfHAQFKqgv7Rn8P03yhe0ATwv1s/MDg
JrANaqSc9+3Ah5vAMS/gr7J2mFYQ0+PL9QT6qPHZrmDY7BwFUaTZY5Or/DgezgFEy/j7gPH2D7/S
vaCLz4dRCSajxjaY/966wscVkkmUgUATE8d8K3y9e0EDqPvZdeLkDWBqtm5+WCXbFtEDwHH6ZBww
PWidr7UyQGZsvH2oT6wMtAthE1A06PX/bDhklWxBhobz/NbOX6kLCGLpn10YECLSkNQ771PiRNn+
fWHgsDo26QSG9t5FvtxwyDCgfXY4pAsY1EBOq+B/ehO4LJ8cguts0N+6wpe7FxDTOp8OqhIoI29i
6tYf++b/7V6w2SkAVX/vKl9uQNC5Uz+7VeBesGYEPEPf/PgwNTrqBeBfEMrq+1L6y7XCP2Hl/1fT
rLp9QQrBwkXmPTbwYZHIQoxWsDUCbe/LpC83NzBqfXpuUNkw0AjvC2VV/dAKtn3h6A6GO0TZ58fb
vfeFpghW8sanswwmGwZSNuZvg9/vU4TlXoA8FwaQ77dW+HJxFDb9nx0VSDiZtknZ4B/BtI+3AvOo
7hBVfE/wfaV7QLCX++Qy4X8xd23LTcNA9FcyfEDGsZ3EeYAZpgVaoIXhUoZH1RG1Jo7dsZyW8PUc
WVLqVdJy2Ty405cm6bGylle7R2e1cTaeGs4Y0sdgTUDOjCLQFLrcXQg9rCARpQwZ1xEk0XiRwd1n
oeBgMYGHQEVMnDkPMLi5P0Hcxg0MEsgqUkzuzHOE4ZKYjNM0RQwdOU85uCVxks4n3EkA5iDJIGuO
/ZIXMAcT9JeZITaaI1ge2mqIIwDYRHI6Ri6Ime6T4WASdMILs9+OfMEnUsPyBNhmNX05eEQyiBPw
6dg+dAqjwB8aIjnFyfPxcLfcY0jFuVbAaojYL8H2kfX6mPD9kACbCnCXxlsMlUmdQzrHNILhTRbZ
FN0OXWochATQYY2nKXpGzYbnDg2zx/36EFqCNYpRiEVvPhjUOENIjOdkoPEgunXhXrH8AFR4CAew
e+qD4sAPzKdwAxn6jE2cQmlwewlw42zqEGpcRP1oG5oe3lxdJNAqRtFsErn3B8ceJWA7uGsCkmVE
xpCULA5bYQ5GATlilnpHMbi5YLZY2f4AmmT0lIL85oEX6a8J4E2MgbAPPdSNFUhP2OwRJHnofYSN
ZjQT9JQAsQJkWOiFhT0cT7h2jmhI6WInmuI5RyTDIAxi8Ii7pJAYYQYNKyj1OHIUm41HBmSEGBJb
br5gFHmQY8M9WiOE7NECbgNStCjymoTBWcGoyLjrJIKkCNICyPXt8xBkDaDQogmkvBm6cnY//+Ab
/2K+7ApgTgpVLl+ZIgwl9aEKmcc+4FUn+++7cg9b05HummZ3HzTdTO217ea9+fsF2dbvihJ6b/oi
hf6/uy+4f+mDg/IvninZiCYvtt3X3bphXoo1ymdeluJarEVflA9vjZn+MJLnz8g4e/f/D8B6FeAa
5pGN26hfdUWBu1yWD7wSFc7Z8UM0t9FqTLjIJ+KJVrRdGdDBXrc7j/uUmdEeHmc8LOv+qG0qwx51
XVUyb1W+aQl4R51ywU9lKe5FI/vINghnI7syk1H9YwTjbNbXikwW68K4V3kNq6slAUaUY1hVLvIb
WaNNAUW2jB0X+QwWV8qPsJveCagZ/8L/z8HzpSjIBHTkGnfA52WpqlrRJ9KGZGxoFDmLwItYnTEb
GQ0kvUk7G9usigv7bt832W1uNjAANvlqS8Zs2QAu9Pt6o/SemS37zsW+EKoi3sNtbPFxm20pqmXf
HE5Tw4fWWuTFRsu2JXPaqVbY+Cov1I2g1YVWIMeHxlqg65bM7NhqD/nYWiv83t4S3xRbLcsx0OtN
E0Ib0SQbuq7awIfEVp/ORb6U140Ioifw7Ial5UPfCbpuuSoTPvD96Eysb3Wh6LIOfCMmPAb+W9lo
STxVbMvFjgF+IX+qnCxjAD/Gin4p70ff62blbdDlB1asyB53jSPBRicCh4Erupq5CrLjXOBUoKcG
ffbtzgkX/gNOxSRmsTWQbNhViYiEZjUugWdDN/ImLODuyve5wB9lVelteScqGvzhdGgjW+HCfyrq
pRyd6721zdbecuE/15tHJqJjEo9zgf2J6GpBuPBfYH2ptSQhhavO5mOjaZO/g+bhd1U8XNyvrSgI
rC2m58JeyWaNlY0g2yMa2MjozKuC6e3odi70N7TFUtVNSx9NJ4xng0vdjq4ODd6qC9n4Sud1heZP
xOZWv8nG3tY4e+GGInenrjyNfIhp2p2bsc8/+eNADv0bJdfMJ/JSiubFbwAAAP//</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GB" sz="900" b="0" i="0" u="none" strike="noStrike" baseline="0">
            <a:solidFill>
              <a:sysClr val="windowText" lastClr="000000">
                <a:lumMod val="65000"/>
                <a:lumOff val="35000"/>
              </a:sysClr>
            </a:solidFill>
            <a:latin typeface="Calibri"/>
          </a:endParaRPr>
        </a:p>
      </cx:txPr>
    </cx:legend>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_xlchart.v2.4</cx:f>
      </cx:strDim>
      <cx:numDim type="val">
        <cx:f>_xlchart.v2.5</cx:f>
      </cx:numDim>
    </cx:data>
  </cx:chartData>
  <cx:chart>
    <cx:title pos="t" align="ctr" overlay="0">
      <cx:tx>
        <cx:txData>
          <cx:v>Sales By Category</cx:v>
        </cx:txData>
      </cx:tx>
      <cx:txPr>
        <a:bodyPr spcFirstLastPara="1" vertOverflow="ellipsis" horzOverflow="overflow" wrap="square" lIns="0" tIns="0" rIns="0" bIns="0" anchor="ctr" anchorCtr="1"/>
        <a:lstStyle/>
        <a:p>
          <a:pPr algn="ctr" rtl="0">
            <a:defRPr/>
          </a:pPr>
          <a:r>
            <a:rPr lang="en-GB" sz="1800" b="1" i="0" u="none" strike="noStrike" baseline="0">
              <a:solidFill>
                <a:schemeClr val="tx1"/>
              </a:solidFill>
              <a:latin typeface="Calibri"/>
            </a:rPr>
            <a:t>Sales By Category</a:t>
          </a:r>
        </a:p>
      </cx:txPr>
    </cx:title>
    <cx:plotArea>
      <cx:plotAreaRegion>
        <cx:plotSurface>
          <cx:spPr>
            <a:noFill/>
            <a:ln>
              <a:noFill/>
            </a:ln>
          </cx:spPr>
        </cx:plotSurface>
        <cx:series layoutId="funnel" uniqueId="{C8A0B61B-7E39-074C-BB91-319DEF1564F9}">
          <cx:spPr>
            <a:solidFill>
              <a:schemeClr val="tx2">
                <a:lumMod val="60000"/>
                <a:lumOff val="40000"/>
              </a:schemeClr>
            </a:solidFill>
            <a:ln>
              <a:solidFill>
                <a:srgbClr val="002060"/>
              </a:solidFill>
            </a:ln>
            <a:effectLst>
              <a:glow rad="127000">
                <a:schemeClr val="tx1"/>
              </a:glow>
            </a:effectLst>
          </cx:spPr>
          <cx:dataLabels>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sz="1100">
                <a:solidFill>
                  <a:schemeClr val="tx1">
                    <a:lumMod val="65000"/>
                    <a:lumOff val="35000"/>
                  </a:schemeClr>
                </a:solidFill>
              </a:defRPr>
            </a:pPr>
            <a:endParaRPr lang="en-GB" sz="1100" b="0" i="0" u="none" strike="noStrike" baseline="0">
              <a:solidFill>
                <a:schemeClr val="tx1">
                  <a:lumMod val="65000"/>
                  <a:lumOff val="35000"/>
                </a:schemeClr>
              </a:solidFill>
              <a:latin typeface="Calibri"/>
            </a:endParaRPr>
          </a:p>
        </cx:txPr>
      </cx:axis>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_xlchart.v2.6</cx:f>
      </cx:strDim>
      <cx:numDim type="val">
        <cx:f>_xlchart.v2.7</cx:f>
      </cx:numDim>
    </cx:data>
  </cx:chartData>
  <cx:chart>
    <cx:title pos="t" align="ctr" overlay="0">
      <cx:tx>
        <cx:txData>
          <cx:v>Sales By Category</cx:v>
        </cx:txData>
      </cx:tx>
      <cx:txPr>
        <a:bodyPr spcFirstLastPara="1" vertOverflow="ellipsis" horzOverflow="overflow" wrap="square" lIns="0" tIns="0" rIns="0" bIns="0" anchor="ctr" anchorCtr="1"/>
        <a:lstStyle/>
        <a:p>
          <a:pPr algn="ctr" rtl="0">
            <a:defRPr/>
          </a:pPr>
          <a:r>
            <a:rPr lang="en-GB" sz="2000" b="1" i="0" u="none" strike="noStrike" baseline="0">
              <a:solidFill>
                <a:schemeClr val="tx1"/>
              </a:solidFill>
              <a:latin typeface="Calibri"/>
            </a:rPr>
            <a:t>Sales By Category</a:t>
          </a:r>
        </a:p>
      </cx:txPr>
    </cx:title>
    <cx:plotArea>
      <cx:plotAreaRegion>
        <cx:plotSurface>
          <cx:spPr>
            <a:noFill/>
            <a:ln>
              <a:noFill/>
            </a:ln>
          </cx:spPr>
        </cx:plotSurface>
        <cx:series layoutId="funnel" uniqueId="{C8A0B61B-7E39-074C-BB91-319DEF1564F9}">
          <cx:spPr>
            <a:solidFill>
              <a:schemeClr val="tx2">
                <a:lumMod val="60000"/>
                <a:lumOff val="40000"/>
              </a:schemeClr>
            </a:solidFill>
            <a:ln>
              <a:solidFill>
                <a:srgbClr val="002060"/>
              </a:solidFill>
            </a:ln>
            <a:effectLst>
              <a:glow rad="127000">
                <a:schemeClr val="tx1"/>
              </a:glow>
            </a:effectLst>
          </cx:spPr>
          <cx:dataPt idx="0"/>
          <cx:dataLabels>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sz="1100">
                <a:solidFill>
                  <a:schemeClr val="tx1">
                    <a:lumMod val="65000"/>
                    <a:lumOff val="35000"/>
                  </a:schemeClr>
                </a:solidFill>
              </a:defRPr>
            </a:pPr>
            <a:endParaRPr lang="en-GB" sz="1100" b="0" i="0" u="none" strike="noStrike" baseline="0">
              <a:solidFill>
                <a:schemeClr val="tx1">
                  <a:lumMod val="65000"/>
                  <a:lumOff val="35000"/>
                </a:schemeClr>
              </a:solidFill>
              <a:latin typeface="Calibri"/>
            </a:endParaRPr>
          </a:p>
        </cx:txPr>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title pos="t" align="ctr" overlay="0">
      <cx:tx>
        <cx:rich>
          <a:bodyPr spcFirstLastPara="1" vertOverflow="ellipsis" horzOverflow="overflow" wrap="square" lIns="0" tIns="0" rIns="0" bIns="0" anchor="ctr" anchorCtr="1"/>
          <a:lstStyle/>
          <a:p>
            <a:pPr rtl="0">
              <a:defRPr b="1">
                <a:solidFill>
                  <a:schemeClr val="tx1"/>
                </a:solidFill>
              </a:defRPr>
            </a:pPr>
            <a:r>
              <a:rPr lang="en-GB" sz="2000" b="1" i="0" baseline="0">
                <a:solidFill>
                  <a:schemeClr val="tx1"/>
                </a:solidFill>
                <a:effectLst/>
              </a:rPr>
              <a:t>Sales By State</a:t>
            </a:r>
            <a:endParaRPr lang="en-IN" sz="1600" b="1">
              <a:solidFill>
                <a:schemeClr val="tx1"/>
              </a:solidFill>
              <a:effectLst/>
            </a:endParaRPr>
          </a:p>
        </cx:rich>
      </cx:tx>
    </cx:title>
    <cx:plotArea>
      <cx:plotAreaRegion>
        <cx:series layoutId="regionMap" uniqueId="{862C2933-EF70-3F4E-90CC-4B6CBA8FBC81}">
          <cx:dataPt idx="24"/>
          <cx:dataId val="0"/>
          <cx:layoutPr>
            <cx:geography cultureLanguage="en-GB" cultureRegion="IN" attribution="Powered by Bing">
              <cx:geoCache provider="{E9337A44-BEBE-4D9F-B70C-5C5E7DAFC167}">
                <cx:binary>1H1pc+O4ku1fqajPQzdAAgQ4MX0jmqT2xWtt/YXhsl0kuIALwPXXT8qWqmzarns77In3pK5QW6SU
SuIwE5knE9D/3HT/fZPeXVcfuiyV6r9vuj8/RloX//3HH+omusuu1Ukmbqpc5T/0yU2e/ZH/+CFu
7v64ra5bIcM/TITJHzfRdaXvuo//+h+QFt7l6/zmWotcntd3VX9xp+pUq9+ce/HUh5u8lnr38RAk
/fnxkxT67vbDpb7Wd+rjhzuphe6v+uLuz49P3vnxwx9jec+++0MK6un6Fj5rOScUWZQhan/8kOYy
3B83HOcEYW4RjKhz/2CHL91eZ/DB/1ife22ub2+rO6U+7P//7ONPLuHZWaFy72E0vHyn9KfL+6v8
4+lo/+t/RgfgukdHHgEyHqR/dwpUz4T0hdKVuNH4z4/bvNLRB++6ylMhrw+D84DIk/f+U0ToCbUc
i1EL/Rz4x8Aw5wRzSjDDHN0/zMN3PwDzVK//+vAboJ6q+TJQ/0bcExEwKN7Hf3Pj/n+J5Zc7pT98
FlUopHhPKPmJTUzKODZfhJKjExtbzHIQfoDSegrlE7XejOTvpY2A/PL5KIH8P8CQnVCAD3GH/MTo
iTkCxg5jnBDz4Tx9iuFBozfD96qgEXKf/zpO5O6qLJf6MHhv96OEnCBGTfgPrOoJYuaJbZu2Y3Pr
wSrHiD1o8nbAXpEzxuvqKPG6uuuu1fuhZeETYluccLx3hfgpaBCOWJZlgqXtXSk/fPfDrHevzpsh
e1nKCLCrr0cJ2GVeQ7ziXye5fscpDqyMWDYmlLEXpzhA88S0EHGwTZ4i9lifNwP3W2Ej/C79o8Tv
6k5KCKHv7g7D+HYXadETTsCeEP8VSj72lNw+sYhlUoKch7ltFGr+VOnN+L0uaQTe1fYowXu4P/8P
kgXrxEGWQ8yD2xzNdRBh7gIX8Kr4wTwhy3tIHR/c5lO93gzjvxE3wvLSO0osvwh1k0sl5GEo326I
4EVtCEaoZe9zPufp7MedEwaTH6WO9TMIfQzjT5XejODrkkbgfVkcJXgXETAIHxYqvZa374gfPrFN
DgDxBytzIDp57EgZhiQCnKxN9mQKmOlj/B5r9WYIfytshOLFcaJ4BnOh6tPm+l3TdbJzlrbt7CdD
hEYxKGMn3OIcYtC9lY5i0MdavRnF3woboXh2nCnf9q79sLnrxE1+sIa3e1IL4lETOBVM7J+e8rEl
YmSfYASZH8yJh2/d82Y/tXkzdr8u7JmoEXLbzVF60d0FLu8qddcfxvDtyIH1YYAFJsF9BgjB5mPk
GMyRjFMg3Pc+dpRP/NLp2aA/JsufAPDA2D8jp38j6snHge9cHiV+3nUqfuTVu3pPi51ApgDuE++T
hZH3hAgU2E5mgmnuETzcOw/290unN+P3G1Ej/Lzj9Zzz66xQkajeMR8k1onNqY0di77oPHdhDGM2
sKEv54M7u/mp1ptR/L20EZDb+VEa4vauub69PhjC250olPMsahOgW/aJwjMjtE9sCvUlSh+8LJx/
HIg+6PMO0O0u65mYMWbHWWPY3n2vrlXyjqgRsCvwixbY1k+e5fHUB+Qnx2jHfO5D0xFjfdDo2YD/
84nv4dKeCRojNzlKaztN0usoz94ROWDQKBTJib13mOOUwYHqEUSbCB3oUUjsH9vbQaNnA/5PkXtV
0Ai509VRIrcRSuV1JQ6j9w6ekp9YNqMcQYfD/WMUbjrmCWHMsq1DTj9izg4avRm5VwWNkNucHiVy
h46JD/mPD16e1tn3d66wOwhwgkLfi+UHSNkRBmqGsz3xMvKcL2n3ZkT/I6EjdP3j5ELXeS2UuH7X
/hd04sBsh/i4butgoGcwN02+p19GCeBPXd4M4OuSRqit/zpKm9yIm0iE1+9LYHNGmAOtLg92OCJA
OQUCGzlQI3y5DnHQ6M3QvSpohNzmOInP3WSx+1cU7zkVmifMRBzIlT2zAkHK4/ATqg82tU1EzH2L
ywtT4V6pd8Dv5wU+kzWG8PIojW+Rt+8YgBITulwg/GTk5fYkx4IAFCEbo/35EXY7bZ4N9D8NPl8U
MkJrcaSu8lrI92RYKFTUbSgDWb+6ah+bmu2cmBjaKQDTB1sczXGbnTpvxutlKSPANseZ423Erk3i
fXtcdm0QDibWIf3GT/2jQ06wA0meZY76I37q8nbEDlf1TNIYtePsj1hdS/Wu7WT8hHACjAnU6u4f
Y8gg++PQ3w6t7z/zhsd5+YM+zwb7nzrGV8SMMFsd50Tm5WBpN1rc1Pr90vIdFcYoptaBgh4BxyBW
sbgJHdWjTO6RNm+G7XeyRth5V0cZhHzpc1jNEL4jbuYJGBK01eK9QY0SAKAvT4BzJgSikQeLO3z3
Q/Vnr9CboXtNzgi2L9+OErYVOKD6JukPY/cONBjAYkJvEbFHgEHGZnLwnsBtvhiJHFR5M2KvChpB
tjpOyDbXVf++zUYWP3F2mNFRmsbsE4ZgqQK0Az4gNmoyOmjyZsReFTRCbOMfpZFtrpW6volqdae1
ej9Lg0wNqt8WsCQvl+aguGojWItn8dFKuyf6vAN4j67umbQxgseZtPl36XV7/Z6VcairAiMJpe9D
vDi2PQrLF7hNLLzvABxFJweNng34P40oXxU0Qs4/zuxtkcJiyly8p9lBW5FJYIEC/dW09zjjBnIL
E74r8xzYr4PJPwQmB43ejNyrgkbILdZH6TV33Rrf8io5jN7bQxNwmDCXmQSW/TzkcDCfPUaOUWi6
RbBwGe/nuxG1ddDozci9KmiE3PY4I5TFLRTF3xE2Aqm1A90KhzavUWCJMTTyQSM7hJYjuuRekTej
9bKUEVSL4wxNZnc5rFG+fj+wLFgLSSCd5odldRB7PLYxbp0QQiBoQfvOk1FMuVfozaC9JmcE2+w4
45G/KjHk71ojJScQ50Ml9OD6RrDBch9Y4wqLDaBuc6C/HtNbe4XeDNtrckaw/fX3UU5pf1XJe9OS
BErYwCJbr7Aku6YTy8GUQl/K/WMURh40egfgHi7tmaAxchdHidw0zSvxnn2VJj+hu55J0xoF/hwQ
48wi5q7Ja/cYOci9Js/G+Z/G/a/JGeE1Pc7g8bS6C/P3bEeAZZEWh4TM2pNXI9SwiYCNhFWRFtDL
jx3jgyJvRusVMSOwTo/TuKCLK6+ub98xZNwxWg6HDO2whwag8jgKgT2ITihhHLrxnsJ1UOXNgL0q
aASZd5xNeBvYWeNdm7QI9NVBiQY7EBke3N5TxKBnhIC/tC3yFLK9Km9G7DU5I8A2R1qfuYalHTLU
7+oU2QkBjwfbEb2yVcO9U4R04NASO/KNX37q9GbwfiNqhN+X44z4TyPxjv4RlsYRCAqhCWFfzR4x
IRCEwJJUoLDMw9q4pza30+bNmL0oZITW6fwow8W/0uvv1++6LAAAgfzLhOX8L7pH2FiDE3CgJtq3
LUN88jgM2Sv0ZsxekzOC7a/jjBoX8vadW4+dk11/KoP1bfvH0zgEYIOUG5bxO/vlHqO5ba/Qm2F7
Tc4ItsVx9vp80tfR4XZ/O0u8W/EGVTXIl3918jyJRHZUCIOucdMe8cM7Pd4M1YtCRjh9Os4Y5GHn
x3ffMAqiENjpC5bf73dfG6dmsGEUtBwAufXyXPZYqzej91thIxS3/v+bue31LUx/7uvqX+vryf2G
sI92Mf392cP2p6OP7mehF83yYYJa3P75EVvAKz7a1nQn5Mn8NYfyqxAHI3/0kbtrpf/8aGAKRBg0
JVMT9pdiQHK1sAHn7rgNu4URG8p1mMOWYsCTffwgd/us/vnRNGEfMSigg+uFXmdY0gP3DSwJ253C
kD7CvgEcwUZjDMMZ/HMn3rM87YFZ+DkW+9cfZJ2d5UJqtbsY8OLFw/t2mhJo5YT9VR3oeLdhYyxC
OOhX3FxfQDy+e/t/gftPh5iG5iUqYmOe9mk9N9K8d2OJN4lIjC+pHKRbtHKFdU0+8QFFrulU/TLJ
CmfW4OGzUgb200C2EyIQ9tFAuqVGma+T0lghVOeuHeJq1jgq8DqNs0mh9aKtrcyVJQ0vWm7ItZWo
K1HwKdJizog2ln0SBUsUpK1v2NjTjlFMmBnoSY1DYx40SE3CVs173Nl/cyeK3BQz5qVO0bmct9Zc
aFS4vWzZ3JKBnDiNGs6GrpIusnPt51GXTBNen5dhE3sD0ua0btPE1SrmG12Hk0HZn0oZ+aajLsu8
mxM7KCaDoekqTOikq8P5EFvD3AmZciVzi87KV5jE6RTupcpDIggnQcUSP2ANciPSklPVtDeqKlyj
L8isiot6lhVtPWsN+7um/RcuSbVtQ3Zukqo4bXTF3bTPJ22ZZOc91emCK0bdPHaIm2tBL9oi9knJ
9BfFgx9lUTeunTjZtLNsw0UkLSaitr0yw37SJmpuOnU/QVjJeReLady09ZaScJN1QbOIWenj1CbL
PO9+5HmbnLa18dUQ6Ezl5nCR0a736kSFl1JUU83szotKUmyaKsSuWaRkEUv0o4VrXIkI3cTasbcV
SyM/6OLCD5HW83IYrsqOhV6hIzkrclaeZWEivEc298KdbEM9bXwj2zZke7soFNZU7XY8eXwjZwMh
sREo+1KWsZegoJ5Tq6aTqEv7SUCbYEFxoSfwvVGWxn8jKn1aZLnLUxIvaWSq08bJC9/IMfPtNp+1
SYPPmeyor4bGOivd3HbCK5wXzB16Hi5Z0ZyLBDWzIYr7SdrVUxNLMWtrvE1xUiwKQj3H0Nmy6zsv
bEs249WQu7hkwreMYlg3TovByibIUGqbZ2oW9UY3sdNaeLZOb1iRXLNmUF+UFjNnYJ+btKYXUYEn
zdD+bWYy9BsFt6oT2l6trPw0xv2FIlx7Vp33Pgtb86pK89KVFipdW2fO5e8H3ETgBZ+OOHTu75zQ
bkM96HUkUPt8POIFcJJhgAp5ycqk9qNes6WO+knbRNbGCjPPCegXGUbhabrukqJZxb1x1hXN3xoZ
hp+IovPL3grdoq5uaC0rl6WNnFs4q9a9qE03MTcCi3gaczN2091TWIbCw2E/TFTR4mXctdSrgtoz
6tg6w3G+qCPFl6L7HkqSLNOi+aISg8/jVJyVUYJcJFjkDzz7XBmB24ad+GQWOV7BKMm1YVozXods
mVatZ4Vld0Z58DkknTmrSimWdoFbL5Ft4zExYHdgxbcWqXWaFnKW1YMxI3ytikH7Pbj4Sel0sdfw
4ptAip/ZLVnCDq3ZHA3WrbTrdVuZeM7AufWWErOswaVXyjj/3IftmgSWTzPEJpoY2res3K15V0yj
uGCeFaPII2HurPo+8+oWJb6IcstNs4gsYxMvYB7apmgQLu6p41uaziKzXWSCebjJ7WlVNIGrYucr
o/VNPoh1ElnBuiCfMpWLS0qaRaIV8lIVh15oJbMojy40N7g34Mb0jDZ2JqgO0Txz6llMpK+0rNYS
qcqPU2PbREq4STzQVWHjT7YcTmvSllOkks7vu9J0UyXaqRPxZC6EKl0nYhnczf0KDZXpmaLmflGU
8zJNyLYOfVb17cqIOMwkDZj00BT9qhTItQozXzK78Hkb1gti5F7g8NZrUtRNS2bwpbQS4Ya4qN2B
EnrJeT0vmrpf9n24aRqazcDQb7WdmG5lNoZbm47wAp7cyEipeZZW5lIgP9UabeC+8jhNfNMcknVJ
Kz+KUbGqwZmYxSA3bdvLaY/xNCjDcFqqITnt+nMryshZUAvpyYDOOkGHSd3TYgY7Kxeb+ycmC7co
63LZw5W5oUyKucyodB2qNyQNen9o+d+WKcIpqqtkigt7DkaQzGuZ+U5P1cwIJHFla3bzGDZM9Jo4
TJaWol5rhtaMDET5/cBgekrCddTC7Gjy4kzb6qauohZYjZ+b6r/gd7H11PFCcgh7wcGSK8uCIBci
WQf4msduwAybIAgbZlzEaUXdNsK2a8rScR0WO35Dh8XgkOo8Kfmy71ruV6x2vKH2IoOJBRiLmqDE
6VedGKg7SDCvTDafw0oVHobpfdGE3e0QInopsmUQgbOou7WigZvScsmlYc+MqqCTrCj00tC1l0WW
3pa8+No5JPHLoasXLYU72Qh74bW6N9dOmIqJzWbRKdKMTcyw8gByvM5FHbu5UnqSmdiYEEve2YFV
r6Kw5m5kYu3mRdCsBsi9vMqUvRfKdRl15TSv0s4lUQDyOxFPKDJ9GXiOGXzvMiucZ4hkq0oRv867
dA7LbpYoZeambMD3t0YjPFg+1a8L+HqXasOc9GBYa6vAjqdRINy41inMPSmZaYNlft3pbKqtJHYt
adBV2aPPTRb93RTiu22EzsxsQs9BdrjKcOUWTYgnNe3pSrHWi7Q9TKVT8gkj1PQcIdtlpQYvLuLC
HcCAV7Zjmm7YWM1UBLp1BdZk00qrcHmfoUnm9BCX0SRciRDg1V3c+naXxuAAkpmqAFFTtHPlFMlG
d7bpw28JSC8P22TNw+Q2Z9ielf2FMJxoShg1PGQZ6sKMUb1OS/vKkl5A8myNJZ/lZZGt64GFZ/dP
866pf/z+rt3VUh7NXbub1oLgmSEOu2NDcYxBT8Hjm7YtsTLCoQouVNA5vtOEziqwC2c1aFPNoXTz
uaiyuWEM3UVDb+LB6TeETrFh5p4lhvIaBdbMkGkyMVAKUbDZKV+YuTmNErNbZ22iXWO4MHoVLztt
G7Ok4ucGTftvXCrtQUNRdFFkTHrCQWJGdOOKUmUToDwbr6CV4zm8anwis25T5uDLLFYN00F06doM
a8fN7DaYgRrfbdHilabJMOnUMNHK2jTduQwYX3eBrTxb1sw1NEEXNEgrCKIBNLtCn50o8Ac24Hlr
DdqDSNBe03aiwXLO4qzL/DxI2YxR5ZeiNqa/H3iyyyd+5Rv3A092uQ1sVIAsdr9f+eOBl0OiKhyF
7CK1Bz3pYtxtywK851dSD8GZ7JxhhkgU+jmn01Zr1zGiVa5EvS5gwYXXEyO+yPKtjKgxKXXaT3uR
2H6dFJ9RgOiqKUPDq0jjbA1duDCvWG7OMd3KChmuiNIVhshgEeRh6nFwGZ6ZKzbPzRRyAtoUq7S3
kiso0J2mCf9WyShfDk0UedIM5NpOuMthOr/UYaD8AaXhFKLkhUFUAPum/dalOuiFQYLeaYxNk0FT
4G5zgMeD1GaVqAbS0guIEWHGjBPzVOBzNaB6WUUNmsF3frXNOPHspquXqB46SFfixisbTBZZA67O
cKicJarWEPt2rdcHGYS1pAz9ghXlRCYO9nWMV3boDBvkyNq1gqwCvy3tBS9Es0y02LAy/pLXiMxz
tY6yZo1YkU9VEeFFa3Lp8rCeajtzZo5i3/soo3PwisMVc5RbdZazKCy0GrgS66bJfFzw3q1QPEwL
iBh9k2edj3ncb1MCTi4RDVoZQk0N1EOG4+RkWWrJ1xnKhauCtl70sm9dnmzjUERfIeWmcym+NEZd
rUVNpn2dRBtmW6Ff9xG5QrgvPCsZ7FWmCsuFQAIcyTIMRePFIoP8ykwaN2radmZ2U2Ig7ZUKG55T
xNzVJf1qt2CWLeQ6k66V1K14RFySq3DeZjb2Y2njVb4wMUrd0LGNuQFB0xkmrZgYTlX5hk6zTVv1
nhlFwle5DTswpPWFGNDU0AFzS13a2yEPmB8LFK0dKr7WlgK3oTrPypPvZtfpa56YntB8cEsa8HkG
MWELofhZ0Fi3jfL6LpOu7oPUlxmhLq4rMrufgUgkzzg4qHWOyq0ojNO0xfy0Ko1qyqM0nxDTH2Sq
toS2ixIZ9jJ3sJezHC/T0MupIVwzZsayiOwFklX42Uoy6tq96M9FGS0rO4pd0aMvmeb4U9s5iySt
lC87o4es08Bebwo1aRqpptrgchVzdqaLT5mZxadlCVmOqaOpSZ3Okwo8T5jNhNlYK9VJNyubetUS
4XhJ2t4xXDMf5XY4LUSF3N7MkitLLCNhROuSh/m0UKlw71/yUM1YFt9YeZYv+g6iODApSHtNBfG3
U8I9A8NOUnMN0VLqdq2+tKw+m0Z9G7hMh47bdyHawOBy9/dWDM5sbMUOFLEQ7OIBWxnvCJtRRsol
zmqVNOUFtSE46DIn9gtas6UCRmULk9LFYIPrp5UkpywxLs0ooK5ZqmKStl0564My8nBsQ0QB2V1n
0WplxaSeiODMyOQ5MWN5RYVrm3o4R2YczYXVO0A2ROYnhyviCWgYcXmD5Cw3iysdczpDCubtez9r
VTpzRaraRRT0gERYt6c8CW4b3lyg1HKuwlBOc4B52yRB7Jo4rqYBECgezJl8Qou88MyGdzOIcJEP
7EztQuKcTlWrEp8ZdjAPcBF5XWQP4MAD7aYtm1ZGz1fGwPk2KPNwXmdl5hZ2KeGLQ3lKa2tl9CKA
1MkZXCrD+hsrhkUcJ8OVjctmkoYompSdST1ZnDdSUyBk8uiTNZTlPBHwvanRxVdZcGk7u3ejwdh0
AU8XDlHpohaO6ZYBeDfEwvMGZ2gTOGjwM2St48AWbssrYD6o9UXZOPWi3kzWdglxfhORzA97FE+c
mt1keSgvwhrZHlS0wxWzjNQt8rl0rHaFd+FMGJMemBuH+UXTlS6FkOlC48HTwCHMlNNpV1CYuYSs
F1YCCV2HB4jmhVFO07SZSQj23IxlwdYsc8c1kE29CMV6xqMqc7U25FZ1CfAarfFZNHkzkUGBZlWP
wcfZNaQZEHTkuUlX0rxCKCpXNG+oGwT14AV5TCe1HfnCikp3yFrbbWonnAZS8Mxt7QpunbLUE17U
yTx1QulGYfwlisPMLTtk+WmtHFeGmLt56kAOq4J1E9v9OYyDT1Vy09IUX+a2TmY0t8KlKKQ6tdPU
ZbmOPd2W2Q0mpzDjBtdGrno/0GCRIW7TRZILCwjFYBWQLNkKLpawr1L6KcX0OxA2eFPuXunSWTnh
cFGWqbVMgcy8SqVOJiEswZza4nOmDPNUIWWdBZHFvKJK0ilXSLoByjhA6CQX3GSdm+SQfpPkR1C1
3+2S2+fxZ9MywmWk2mHazXVs5efCuBU64p6uKr6KUhq6IZPWrG8o9zHK+ScypNkMWMRyYsRpPkta
yLtgGvhsqMz2Iw1zZRJath9I5FsRzL+dynrXHDJxlfZm4elOxouQyk9FmNezGkm0LNBVY1UQ8uSW
+MabbF5WGz2E+XoIKZ/qXN9iK+arPjOrKdO9dodETEMciS0Cnvy8DfWCGo09DYkhwb0W/eckgNsO
gqMo0sPXsuvh5kka6WcUS68HL76Gn4dL5kR+K7qMecRmbG7GdN2QIj9jXT64RtOlZwWpLmvNw2nq
lMY0p066GeqycZ0A6MlGdBCTGapfhnX8RQqTTjjEUF7NnWyWyRbB3dJELjVx9DXDrPTatmFnMS2A
c6hugacwt1FYOH4nROLKJBqmDkvtGWmI8rTAUxFqfjWXEBtdQLSyMOSA15xEn+JAG5MinKexruZl
38ZAg9FsZRc9hIGQP7m1QYJ5ZnA1xVVY+VaMmwtcTDNE8wnSKvJTGYnBzargrKNAnJJGpossbLRf
EytYkiSrYKBE6DLcChe2xjfB67SNr8v2MszTdGPyvptZTb/MsrR078Pmnl7rtKgWkLxfDkGfeH3v
xDNp9OZWCD91+llRxzdp3KZTlHK0NkvkDkbD/ZYFkZfnygvtPlgbbTls2yYJXacoLbchBIJZWNg/
H7D1jUk2x0p9Y3gw5yjru4WDIUhIdGx7iWDtFsfl3wOQxRNkZchteHsBNQQHBs05A2OpljGq221a
dAq4JutHWobDJOlw/4X08jSsItMlRQk+jSTVRVLZU8f5jB0lv3Lgzn2dUuR2sIxwbkPs/jBT7ms5
ew7hoSpxkxd9JcJo/xOBP1/+6yrP4N/9T9j9Orj7hcFfr2C3o4efJvztu6C5freWSY3ftNPmpyxQ
Zq/drprz5MWz0tIrxaOHXzp85eR/WFmCbWoexRTPCkvQ0PBo5837wtL9Jw51JRMq+MzksIc70LCw
Ig/414fSElSOoO4Iv7PmwC9COcDOQPloX1mChZcWgfZdwqDUAz1tu9LWvrJE4RRFDpy1dmsgoFr1
TypLsMTlSfiz0webUPuCHV6gyQry7R19/KiyxFnTZxmkD3eD0j+qrgcuaqBi29Rp6jsVHq5FbLsJ
1vFtKYHutSNsnVexihdQymlmeZVD/NB252HUwMxWZ90Eepbzy6pq1HktTBfm9uLy/imsNfXqNAOy
M+yLy7AsyKam/IwxHIPDbRztKmDqlw9vNni/rEmn3GG4zwLTYmqJJtwMhRuoNN/8egKKP9/wSEed
2wNt4SmYxvxfp+//un/P/V8NUGDrQD0IuT8MaePnimX1lIRG66uoxF9Thre0rOo7nHSrHtf1t77q
pN90FHjbMEmXCRjvLKRaXBLUQPTPzGbCBmm7EuXVJjODckN0UMyDPPj069D98funX8dKnk5USZ3l
/XFD2Grd1ueGlduBl5ZFt5K7J5WE3er+Jdxp6dypsmfHgXks3TYvwNndv/v+6eF13iVw7l6Q4O2i
Stt6Du0JcAy4jN2npOwWEuowkIOpxgXzVudhG4Ye6Y3Iy1JgxoymprkbJU22SvrQfv5nILJsRQoD
IjnPYsmkkrzd2Dtu5P6voc2T3uVKxavd2fsTGuLLmaQa6omxEblVUpXfxBCYftA04ZI4If9aJJB+
OMU3JyjCWZdjjzl1t406mKvbHrh9jCEVkRVRKx7X5DMG4oe1RfmtM205ZzBbT+/f1gp0nufEumCx
3T76OBQWiWdYYTQrWE2ZLw0slpyXZw8vAwEUtx0YpZsFdjOzJYKJi/BTIKsCMJCigTuiNPwSyren
DOfOKd09AQu7impMVr+O15EMlswMz+8P3T/Vw+CckjRpfJG1exkRBE9uHnbZVMm4Xde7pwbRZj1k
TToxOri/Rifu3/LrmBLZ4FqRyicFi9lKWSSaYVV+uX9VD0QD2bg7MX4dGSmcgp+MZas0zZgrYY4F
CuLwTlllZuTTxtx/8v4M/BTsBAj1xG3gd10v7p9QqmcVM9g2k7W+qAusV7Df+3kJKdVtg9W2R1F2
bRUCu2nhhJ96lVm+yJl5ahbRMLM7nK2CuC1WTIQdBKhOvQpRYbSfIl0H1SQwM2Mb7eJFo+wxsI29
OHt4gihpLVO8fHRod9LgJfWACHUmv06IxhFnt5C7R/vP7t6YxSqYxDIlXmzmEElrIF9j7Fw1cEEX
90/EBJwhLieTX8dEMKyd2LA2GbC9FxVJ6zXixsOHgv8l7Lu25NShbb+IMciIV6icO9hu+0XDUUIi
gxDw9Xei2veU3Wef7RcNFIDqLkrSmmGRCbaPMoT/U+X6p1jN5UkWW1PJxJwN9/b7IZ86/zTFNVmz
1vunRy+nCdfi2PlwOq4nYHVJ29n8QiaGfUPjn4XCvKfyhl9ABvFLwBAuYbr1WVJO0t/exwGt+6e/
6OwfXuEcpoH3WwM3dm0+PUcAQgA93gvt1lvWTVHaNNK5t80RZkdJ21O1NI2sKE99JN8eJ/W8DdJ3
F6X3C1RsuDbM8fA1LoBH3q9n21VnOqN2b5Kq2wgdDamp5uC+bzFghMfYR3swAa8oLGtIPfymD8Vc
ZsnsD/SshRunfAyK76RaWVY+f7P7sFlZqpBnMuUYEPyzKvx9QCBWVY1g4rf9wL+RL/b7RRb4gock
ahDDhgHeXvZ+ka0QrlZ9Nwc/QSypXY//+Gn0WucElAURQYRYadsU/QcLaJVKCr+W6x72vW29/M8V
scDLucGVKXxRzhBUe3sCsdQunaaNM9Ae0Vjyw6yz4OwUYl/4rST7Uohv+Rzw1LLbbT2zr9LFE5oP
zfhUgxMzNVPoYZ+Hqni9V+rsZPM5u/VcW69BH+QJxInqZDrrgum0LNt2b6p2UyZdiCg4EqS85nlg
Hbx5wtY/t8WnOW9ujBfih2Nnb1Iq50MVZt6mzGQEPg64IR/CtNbCvmXCj7ZtDvCIdoNz9ou5XofU
Lj84ZV0nHOH0dsoztRLKlQdXlz1wwcF/thQK5P8cQK1GFLiSWKpDfilmdjI1M4x0ebPKa9x66iL/
+T5srxyENNz1ilsFIGY7hsLaxn0WfYAI6Bq2bPhGmQT378YQpTTtfEQgTldARKtv9KKBfa2dootW
c15j+9PLEMrI/4KXQcm925khURh8d2B58P4D2JeddzuzSLhjUXUt+6GRY2WVD618BlM0P3lsLYU7
SODI8ZjMfXMLwfxsJgpSzBNj8WrXRX+KSsXAnovx6DU5noDZp0fMJ9ZxSVuc0AJqoKYaKKCe/99h
jkybGWeq79oe577r+LfBjzbsMN1kGKN9nrnlus784Fz70to7IO+3cvCHW2E1JOW+5b9NkXoBUOP/
ajVEB53HvisOlqxMmBecNJfeIYg676Bbe0FEljrHFqFIoqX1fmhawx4MrMuz0334MtC0x64GxJCp
/KSB2u0a1+72NQXcHAsvXxXSi99I1V8np6I/M6vcOkNT74s4LFIn1vYld4HgaAF0txsKVPtidhNz
OObNVdShPJhxpmmiYbUOCoFlTkYFlobg29jI+NR7+K3NVcHXXTV4ayps+cQkCrvubbRhV9D6lXzy
Bks+IZwutggdGzAmaDPjfKuxdgUZ+sRUTaFJYx2UmN4eTf44FOdo9vYe/uUrt9XuDncROqml90G2
dVqMIdD3pfC9Rq9pDjqyXNb9R4c5Mm2gd9p/7wb97Sajy63Vu/N6l3VtEnbe1znX7QnanJ9+PjqX
kajgY5THkC+w7NWZmX7hEFIVIrCea9uqTnXssdTpufMtjPwdZcT9FM1FsOEDy/eacfsFi8t3M8CV
+c86CLoXQPTN3p98e1NbnvWpVWTrQ4DyLaZMpHiVnb6CHKpPWH3mlenItyD1t2x2i7TEG0XTis7s
LKeSn6cQlNMKeqO97lx2wdaYvzS0v2UVt8+NH/IXp7LinYgGDmIYnaYYrPY2tY59NrXHiMbLcPpy
1v9cw4wAj0Pv1+gF8xPtFgAxaAMhH0BecrgfisohB8sjaP3tcLzNerK2kfKAtgbK+kgHPq8QxgU7
jxPrI3QAJbaqWA1Mb9iOKysi1guXpfWsC7UNllFDOTfbv01bf85aEEgu4eTiKIYVC+9lWeD23+JJ
yuWYWTIvf0o3Hm6VO9SJFrT7Vkt+HGQ78URenKxoeTKw4ST6yP1AFJikXlgnnpO5SDNvtFe0zquN
Wd2IBJrYTTw/ZENZxRvR62kzRzKHmA5qxv/++Iua8zfi049svPCQBEj2FyE9nIfXjP758S0IF6Mq
j7zvzAPTDnKcJHUmh50sSJ3c63HG+a1r/C4ZRV/t7o0EaobzOLdrQH+gIDn3+G2253A1TZhpzSm9
dGjaVrOf4pcIqsUvhlXZuhOEZqG4mjZThHkcbrsM0kjTESy9Ueuy7UCAWum/bE4W/OHPvxhAQoDX
s4R4HSCWGfLuL57yoonncKQ/IBw6N3FZfRynEoE68d46r1b7UjOyCj3PfxM2YvRhaBBCASJ4bapi
P9Paf/OIl+2yyiNrU6Wq+pF7XXvziGU9RQF7uZ9dl9HG7znfmms3cfXU2Wc/U4dSf8nGuTswvF3o
aOM/Uifm8F7vo+5ojmQAwcEGwGl37CtlraupHIDGVmK48lilXcBD6DBAOFBf7SUJhjYZB0mOWR5F
90KMnW5BqKCuBWlWc+06yVBYU2rWex+C0KzvyZvv8G4zuhXAu6puXzBr/DADWsxnSWRb4ITmPAJB
DdlPN8bd5zwgKVgxiTReHJrVEZN6AI3ChxkqyE0JdnNtD+HvVX8KWSI866WIIPEUTsbP5sgUvEaA
TSCI2rzryGZW/IXFXl55/P7rR5Tv2VhrvQhvIF/6f/u9Oh5ok3gUIQhL0oaXAAIXNoTteSzsa5dl
07MX9yii2F/xzOWbYKmajtzq18INp/sw1mm65yxXSajzJHbsfQ5Vg0uehCXpk2x5fLRV8XGoCH3y
Z02fJqcGDcHAbA55FYnULrWXylBkW3OGGTgz9gmrU3A0Z5j2MImXq5qGkvnEXNXUzBnmqoXD3fRx
FT61XiqCBiKO5caZrA4N6zae1wQHR/bST++HS90cmUITHhx0iIgHtBMOlZhXdusFOyVl+Re9hfOn
0GV5WQSkWZh2kD3Dhd3xfYCggi6upN8WP4pwdg59JcJju4IKayagcnmu9m05RRSRnbCg04YyBPBc
85IhBUCCi6b/PQlCnP77M2E+jQ9Nw5JYbEkx/H4SHEHkukPE+Y9YMp5YkWr3yqp+DoSLNfR9/Wr2
Y5mEoox3ZCS/PEsiIWs/npSO533lk21jRzItBojAQ8sdD9TiCmF1Fm0c3kD6OhO5VwN/86BKvnQz
v8gOiFvoDhmCaTffKo9R8GBiTrqC9Z+sKqNQMYvXTDUv/TTHa1brYgWwKdi2tvcpy0F4C5+0Bz/E
lxk5dX0UKlb4dymxUk1orx027Iuic1Me2EM6QemeCjsKrqbahiFAOB1BNj7rM+R7STGWauVo/QsB
Ad8GWf/ZLWd1tOvquQJSf3CZc9CZ9SK8TnyUNs5AErZvRSV54k3KPoZ55e/gpa03lZWLbUDd9ijY
uo3F/KTUr2Dyr0M7FNu+zdeTVurUUqlOLnTYqaPjYFdBv9g3qj9jcm5WITioVJJOJtIm2WbonJvi
I1QAYAX1upvmX//9/Tt/hqvm+zfPI9yAvhvByPTnnFA5TEYQ/Zc/ysgeb0Mb11tKqa/T3o9eOqjs
9mUdENBleDrrpuJPARF/WYgN7f5QIOEzIFoGuo3fAyDuAGn+//wMjhV1o0+m+YdT5d8RaPUQsIV5
MiEAXQjbbFs0VRq6EnDrZGMjN7A9hxJxzbs6TAE3kk0WuN9cCPbOY10H28CdrGM+k62YwPmB5nJP
s8ZM9Zd/nbdI0v743EvaeweQH8xC4Meid1GbI2kxBoxHP7IWD58tg6+x0sA0HWeE4JA1+zIK1/U4
9x8Dvu5JuWck975UZNxXopTJGOCxGNxaXyzsnJg1xIcumvJEkL5aTbWVQvnpAywlzmvWOPZ64tWu
L6GE7Tt2dMiwiqnILmFXrBrdhfuRzd2qRra5rSZAkHSfOxtV6DqBZD5eQZryiQJX3EQ6d1JeYV1s
wrzEJpT2KYcQ5xSFE7hkVrobqOzKo6pElzRi+lb6DU94rapUWpNaT2yMQD0SvoY6cFh1YmjWmk4x
dnDehldB++RpSBlInkfrEQzwhsIGcGB9rFZBwPTOx2p5rlqvQdzD+pTWbQM91dcoAunbfLMgawfD
7ASAdyB9dAhkCk2uF9Ahm9aupq9V68d76FJ+qY0MYnr2ojrbjtN+6ES9q7teJf7CwVcFdQ6k3UNd
RL7bXg5Nsjh57UAvyN7O9+HMvMRnw22YoM0SHvf3HfTnax1Axo39U/kSzwKC3UH9DNrOKpJhEYiD
B3FvdbfR9Cq9vhWJPR75gU6n2K3ljjfwD0yDDy4zHMo0aPJ0mr355kVWsB6aIVppO+YAUQAlPmXl
W+m7SfURW8XiqHk2rKfSWTH9i9ht8dJVfrjzQfSlfZ+vsP++NXUZvIaFTZNq7ru/LAMGYHj/KCMT
l4uXOUDwiuxpf/4ElU2hNLUjis1PxveNGspERla8kfnUb4DpqE2rhuGC9Xm4+IAfk1awY5ULEO1t
vBn94WUo5K3p4um1wJfy37+0/z1BLC93CUCELW9Twhs8300QnqvnWY5a/tSZuorSc17wFlC1awOo
4inm7dWk2hwYlp/vADSljjt5yQhDStoHkZVYHjY6XedUXxCLyiSQkXdomRheIv0aV+TbBI7qlWnb
/wussyTneT8/kAUBjJFVNYar7J0dI3SyrujmKP9pMb1C5AtrVRV96HOBhasS4yYc3THhFq32QEFk
orsxfMkqEP55fCgBL+6Fq+GCsb2z1Y3dtS33wMPkulr4GcdmQYIMDs9Rr7uz59R7UcC54BBmJcSv
+lQ4ND60eoY8n3bbilvfJxXYnz1JxhWY+rMoaLstgli+FkO7NbNPr8ZP//3Nef9rsxMhET6YSISI
8LP9rxBxLpQewEmJn6Rwu3UsQ4b1hM6fSUeevKyWR1AB4Xpg+udkgfJT4wEa3QCYRLtuHB0cLc3P
iBHbU1DwessD5y3K+3EJN/aEHgdg0x+xg/ZWU8OdlZ6gXGy6fADR04KgE6y5zCX9omyFSY0W8TEA
xUARXx9bZf0turobmv78EUF1jyUU72KHmtZ5v79udRF0hCFtfR5AhKVqW18QAwG4cwYW7TNseq5F
JlcV68tzPLMXREi/gAFAMmC7wSYHDXY2RRULd01ggku6AIruwF0LpeQTpiq6r0n3WRI5nqzokJG+
WGdWe5FAB9dV1JOVhR3WQgDf/IZsMzxbu9hnKmlzy7+N4J8vsvycRXssbPlxHOddH3wdIZZKgprs
gtL2PjShWlMKUbX0naOOhExEP9jfAiyrUuXpWBawjUVYS/LRA1gjeKp4HCUdg4Oib2zvOD8HCxfi
w/dWRUUPgZ+sr1Y5gEyApOsGAK9Je0wUSZUV+GALoGFNAG2FLq80FNXFHV/7fs52iDIY/CKhTtui
rDeBGPK0LyM3nb0P2KBEz2Wnf6pQHeOmrVYhZmsOsyGyMslrjk1dMjdwbwmHB4nhW+EDdDZBU16w
g4yPJKyyI8vsCjocACkOiJfDRKZf4+JzmjETH2jEhxfqlj+5appjB1MazBB8PNXq1tFGneAUwSSD
qXATYJsC3moDE+SMxZsHUKYH5OSAf076qjmOiE4HeBE/hj4wtTzzVqNLxrSAnHBfls6xAyt09odf
HbDca47dQ9ITsp+aQm992sqPECweaFsMh2r6RnKLATGbms3Icnvd4n3IiZiYv/V6Yh+DpfDsMKn8
qj4xWn+TY/Ozhbh/51QBVH7Sf/bh19hFYBp1blVXN+uPhlApVXv2Ie/0IS+66TpubzrI0s4pnkG5
Vb8ihrUwvFRSRJ9KZw6TqYM8tLTdy4g0PC+Tw7cTqeVNI+KBkHvqd5iWitTVXK9KwkkSVP6wCzMY
YTJhYzGui3gtsJQfBzjUzkzZ/XYmcXdjVWP/ZX/5TveA/WUEry+UFA6Epg7C0Xfz8FDQCU+dr36G
UV6kkk/Y9gCFhuxfYQ7FluEKIhgPZLdxa+wiEgFV3Sl02IoPXrcNs/l7AdPQNpdFl4jA4ZsvTqQj
yJEE9LYiTgOOfTzWvxMd3fwYFl6KKY6dbQcAWFjqp5pQOHA8CJ+ZniBaY6DdSKGnk919AXy28wTP
nj05VODjS3WGCD3YAAD8BU0wgUjI2+ZaePtgrMbEHXv5ueiGfOXjhxFViq/NvXSRBZuRd+7W9zPo
BVlWHTXZIuwe5LqEF+RFwY0Gy9ZrEXC6H8tRrO2SsJTP5c+RdM06HId+y+igErk8wrSFMEQM0zkL
g1s/1+3qv1cGx2wpHrMl4DdoWgiytHp4UQrxoJv5c8vhZnBr1Ni4/8jrrk0zPJzXos2fY5Ll8HIy
eTXFMDnyKjJPpFVN6o1pM2PNUdtH3lo7MUxKyxmPjrHRPXSG09u79mls5aXWL++a5XJ3l4lTX038
+LiMGdZZAoLI3LPudzdt98LDPxeKfut+90dHB3Hczu0xLzzazFHZMXnGWvvbCY+bWU69hUTZOpqh
pj3z4VflpM0h4GsGcH4cRS/jPLnX3x+aARSv2M6T94e/nca9qsGz8P5iS723amsV1la8Uu0YnUOI
487mKMKP2VfjORDqJRvZi8dacmoqmAaJVtUm4P00JG7Fycn0hNAfnUx1gjBl0+usgRGRyMU9oj90
rvNpjjv2DOnJeImqyE4ia7Y/50XcwRcpHQgtSfla5+7RtINFF/CekBrbu8z57IbPkzu0byHkKfva
aS0onHH2v1zVKZv5Lw+uu7ya4rdt3fLg4v3WLoxKgQsoFbDenw+uqCpHIqYsfkDtgG84pOOcKOWS
s9QwZGPGPppaJVxur7hb5GtIrfrUNP7Wo8VupHlzNk39ZCOwQ57HGNyTr1ePwePM4vuYrpbFaRIU
Ckeqtjb2wokr1TZzxv7iwKD4BEcriA/Y7uOojJ9MU9mX3cEP4E7zS0Ke3KWo57DdFMIqYGhC1YyT
PVGpHYZqa9p0Dr8agPg9aUuIl5edmDl6FKYt5LzcAKlkiemI3CZv74f/dt5v3YHU0w6+s8OcUf/9
9f/P2z3u3nRAhqEv/behcQ/bc47/0XG2R+tURaV1MkewuH4cZGBt37WPy7BHm9eC+oLhZeEkICB7
nP9unPZZnbY6DFbvOqqqoUNiLohtkVoRfFpISv+n0VwxhDZmF0NAw1XgH6nU/hHaFHGc4yPrZAvj
TY9200lGmbVJ4WXBfdzjDMhunii1p+2j6XGauSb3txl9gazLhuevVPC29/pj7wafvUXzJsdw1UNg
8DXEVJ9CPdBsKSRLN+wtsLUgzRcykXmVTy2oRdVEJ95FCMx9Gn6OodAwfH+Yc+RQ4Hb+Mrpa7uBQ
6nel4CudN/Tq0nlXk6iGFLtj1zrvPxe0aj7CHFufoFueILZCVWU82hcSjuP7WOCC21bNYi2XXt3u
rehUZFWT8lLpmzeKdj/Z4byt4Y550RW0bGWURz/s+LMg0NLmjQMtopXNz6SZITYXBNtM6S3Atpqf
az+KAGe21s60BQJ5KKaM3E8wTVD5qU3JG7ViTMzP5kqUeU9xXfGzGTGMFf5AaFvWjDY6DWMBedi0
aJvvM94YjEMSUcg/JqcBh4+Z0hSm9zEzPjok1hbosrPDo0mbizwm1MedHm1mtPM/l6c7+MAW+JrN
M+DsPpZlYuDte33pmRyYrZlDz4+mBwru/AsobsY9MPJ3l3uci39B/s/dfEfzv2Dm7xzNC1WHABLv
J0EISQIIbN/t4Lw27wCoyu6737K9G2b1Ka8pcoQ04ufYxvBxBXDpnO6HLP7U14iOMFPa35kFxAiz
+EeHe/aaAgk7dnHUncHz+KuirWCKlQ0/RmrxSHfhcJ5hlAPM4m6QPIO8lU5Z7gaAJusx4vFb76uv
NTJa3HL4FZ9YzD5D3fb03xujRQr85/ICZgBYR4TkLw7wjvf8gBNL4o6uXX4PxeinrRjDZyopLAY8
vJna4v+GzwcwXm5NTZkWYfWEHWt9Nr0wkrSH3IV3kMaRv5ENQjRJZ3ocp4YezVHtaaAKM/QYSzuE
v2GbmENTBFO3CufJPmgWUGjzQnporKE99rK3t0PV90jVN2LJBRn/SnjDUhXXfqJgzkx5RyzcF1r9
EwtRQFBkHc2RaZthkdqriG4fTY9hZqySA+sS02i1y7WybLjAKN58wCYs2EQkKzezaKyPPfzPKZyK
3cFU8WaUTxYclldTg9+7WVDXGD6Zm2rmJ+zHxO6/vybnXVSxPJMxHkhsDxBX+K7zXrNDLcce6zaw
vmUWcgmo0vriIV3Gkylg8cyhUxQ3fMwY6oYM9qbMLndqCsunLBDlU6tYcZUBwEaroSztKQtvGUmH
bADOqdTXQFv0aq7lLFcl8JnNNlLSPO4RZPhOEVqdzPVMu5W1H5hTItGPC/Khhh1UNjQ+KhrAHyn6
eZPT0H3ORcHTTA/6q+4dpFeo/F8k19syD8lXV4dxwoKYvUxi7jeDU9KjLaN+PcB9g5ijujxUkf7c
4KN6jvxdKdmGz3EceCejlJzgYz3nTvOvJ2Wqt/M0wwnA/jyoX6HAtMioEIZWwE1yuL7qSf5+h8Bq
blmgdQoion8uikadYcu9IOlL/2ya8KOY1g335NpUHSSQ2UBNwMYKiU2iEJk82p/I7VDdtJfFT6NH
XjR+VW9t2M0bNWL1K6kK3xqukJUiFi9jwfNrqwmyLS3tA6LAtT/BwVbSCfmYZJ6tIGCpjv6Ub8Je
W+dHwe3wn2rbjx+oHCA1e+GLtxJyrn8Kl/reETlk4ImkrPP3eZCvTJsZMvWFd+Qdd7YS2QOAt1bq
k/u9jQbvk90307lobOi3l6pl1eOm9aZwA/DW+9RigUz0ULLLP+dUrPGfHcbDLVJPNBfiNX6a48/4
3oXn2a7tLxmy7ujQGk5Dq6oX0ADPsy3KL80UTKsgs/xDpPvpAzwAuwLSwy8eRIhrC0bUPV7Pnr0J
qPHN+II7EX6dSKdkqnGQLCd/Lj3ModAzqb9h1o5r/8leLn7sMAqMeAMkzPLa9j+34uATkBVAtdU3
RLBO6iEBzhW+5vDazHxM+8IWG9OmVd1CU2u7u5ZgnXiM46TWR5rTU6O9/kigCEhUNDpbNqn4E1DJ
tRjc+auIiw7YPWEnv6LTwZvA5FhueyuDEAsSLIwRz4BcLE29L5B9IOic5NFmOoI5xA84H84UBOGt
aeMsaYsKiJTtIjQqPLgPoJqDaZETH/pr2ClMlbFaIFnQknjlfmhaw7BzafrbAHNY15A+CjHuTa1f
rnYfvZwNHzTAKSrD4wBTWuJbtH7xR57tOkkgeQFR9szasE/KOUIGAhFNG9FV/GQKioGnqS6bFHq+
cvVoM0dk6f0/2zzku0Iih9fHKDMUUtEpJfYQr3jd2VDiqmhtWY0tUj+PmkSF1N0HS3RCl1AmrPtN
B2DsYpqmKK+uVjGvvGWAaepgGTtAn5cnmUvFzY0WoghhmQdr4+emzdnOZ16zUXU4feYZP7rYTr1S
pLWB+tVrYPLGMHwxQVISmV10Sb3nofWfTTtMIXrdThHbm6qLCEfMxecA1nT4eJJYVPIogq5Lhonz
134pBgc69Lh/ubfwAsBPPtYHHrbBVZZFfeRBf3RH1eIrQGH5+G5yrsVhdsIWrCuzD61wusT08nmA
yN+e6r2FjcNqguH+ArdGe+hGuB37Uqpnd7bjBAEr/abBuWe9T3+GYfMJ0u72k+50sLKXkxpuIQUF
C8UG8JAqE7eVCJTMYVQiZroXFuToqTn0bEq3tWjHBFKuxlu5gU8gxox3zO+lva1Z2SXEKnZG4lgO
wHAD2H22Rv9ow3C4hw/kACqbfcImAtDxHOdnysn8Al0P8kUgkGe0DNayt8aVD375EIxzdON+H5+c
wALehVqD7GQ3c0SAGsZwoF8IkkdlIFE30p4oqLZl4iXZNOx6N/ts5t2gpHAsmw5TL+ZxNU+1e3w3
P2ewMmo1AiAWWY01qqBrHlf6CeRMtWKtm33IY+ide1nwz34V/oikXX8fq+kwkILCEqifLDnDYClR
gXGcXkxBmrBYLMxrOxoC795hWQG9VKXzls0eNN2mw1Kxe6mbYRuXsX2i04yCFM7JVEmfzwoSf9Tb
Lux2TVTf7uOWpnuvqePnYd9PMePwiN3MpcYuv2ZIN7ZyOOimWdjDiykcKNTgfnoOkQfmhYomX+lQ
tlvTxypenWtn+GBqipbDS9OKb0HObXDRUMLUJKBXU8SN6FYE0PD60aZCaV01BRNcdOHp0R7JaInh
hp+4k3V17QYRGObyAkkTAmdjGs1guxzEvhXlRcKjvIcfIn+bvBgURQEJKJRGN6XEN9MsMl9uZQHM
3VQHPOiJwGR2DUtKXuPeWpn2nkTVAWJypItySP4mR46ECBIZr4jDEPaFlfOlsuoYyCImgnKc4ltd
FvBIOXH7lUqo0eFiYU+wAEG972mKzzvojT8N2WqkVn80hUQO+jp51Edw50t2OSSDW8YUppshveBR
IjHA0QF3sle5i1wpwipvUWwVadda2Y9+TqOxH79D6jymyMChruDfQwiMFdYwmUcfx2J8MiMz1/4o
dEw+BM40bayc5oeY2++uxYgvobCqb5GeweMgGWMD5h+H/ii9JjGHo59t61qxve0TJB4Zvisg6WCn
w2EfsbD5gGyF/SrMdbYboHb8gNxHPZh+GYJ3L9oP1UTwj+Qd0t8tvXGhse4vyQdMbwT3/r4LSz81
VWh77IPvjFZiqsiYUp7UgH2KqZb4wqLcD5/ZDKmBXw78ZxzDpER1xxJkkTlBIBd9EbRkaeaQ8mXu
OmsdUIfitzFUB4twJAJxUlelTi6jSzPVfK3jyn31yx5kSlRPyAtqH1XrWV+k6++B8LHXsOPkNnvT
Gjt90aWVJT8jRU9xdi3BXysbfHygfKTgKP1yDyXydKwCrDBTcTKFA9z+fmSqyomKk16KxxCLIl2J
E5SAgno2bZwSiDtcjkdTAAfujz4SFYI1IyFUjgWxkDjLV0i3p/nVFFVcZHvkVfj6aDJHswUmy88q
Z2cVRb/KfG/6UrjxFX4U+dpHWXM07WxpF7Z1teT0Mg6td9RwrqxaJinSKfDqAni1upgjO2qrSz5M
//ROS9W0md44hyNE03Z+8zuONBOTHVy8cOzO7ZIdxKoh2xhaK53rsPg8MdVuOrcY9kHduC+1x766
M3bAcE3ueNy3l2oS7cUcuUC/VgiywxTIEb4ni6Db9JBQQOPJghbTMdoeHeZk8MMNEjBN5dZ0mLb7
FQI3e4mwRdv6bgdJhp/CqJpdha4h3W6Id69OHdP3KrLYIBOqVSP530gP1dxOx77WDfCRSN7metDA
Y218dITLSahG8H59JFbSyQLohIX34f/xdV7LjuNKFv0iRtCbV8r7Ix1fL4yy9N7z62cRqlvqrrkz
D40gEgmodJoigcy9d2a2URKhQ4+l+ndXqsx+Dem8OKZfPRuZGrdMtRcZgNJnp+lk/jKItXqTmOuh
bHRgFHJ9QBA03MBEL66wFrTFBJJtqSMluOGXm6CEqb9lYSbvtLknTOjFJpfEaqOF2aIFkhkgwvmz
MJwGcblCj5M/bFWe7MIMbkrfTZvGtOQ1zN72M0gTWFVm+6KEnXUsZNAxKnovn42VSO7QhsMpVM3p
uVH1k5PaLYi4HCnTUIVDMU+HxoIeQRZdSynaCPw6AQoyVTN8XTRWkDn3KzGQC6D7wwdSfrDMjHKl
SK3+rOrRuku65j3h93lIAX2hOxY075HWF+s+kOz7KP8rFbcue+soRuWsXmRaar/oTYlKFTpmVjTK
p1z2IhhJOVICTh2dchNQ89wTJtFk2ec4mNpFqK5MklMgmeM8yXEWLksVxRqvrOs3NTV0t0kr6yC6
iTp8bcZ+zqAymHnQ/eUyuomeLa18a2if5dQESASETytM81iPPSpDhV10LpIIv/vCGPaD55ZVnawe
jmLgr25r5RoUqeIf6wm3/+b739ZsSoCxck+CUIZ0dmlVP9xqVYjeCYGVeJWwb16EepQi9vc+mq35
Y1Y+RC8ZnQWCaZcyTKTP2kE8d9I0gCvz3dr18ngYk4I4dN4ra2WU461Hfn87KFl6MAow2hVPkS++
EV0qXypehD0E23S3Z0pyMdgn3dTua5OGwVMJ+MMtiqFCcrc8W9Hgvxkeqk56xhmsJh//VhF/EA6S
iR5SqOjDJRwj5WhObcHvw6+/ZUjuDFC0vqSSqa+qyM73SpD0N3OIQCzOa9tR9MNX0+J58Gttp7cW
sjjc459Tjrjb7KChPooQ8lSQmtOtc6HBLc7mgT7Rt0Ee9i6JvsiVIijRghctGkGDFoxpcfUY+Mvv
r65wLsMgXtjmQIp55lk/FvhrvcdnqGzoIahNxTI05Xht5OOwrcux+bSrdd618ZeaWjgbUHcmSHI7
/kKQZ9F51kgsVJsA9pflSrileXN0CKK8eGYSIswpyW7YjNVh6K3qEMpxfXh0u9kW21LLBme+FP27
458pD1uRD72bx5W3/G/OQVOFALZCuFV57oaxxl2gOspLW0ffg8LITvrcq0bbWMS9ATBF8jRXCnll
BQgso4kiAkr8eYylYSJK9AhD2UOICqkZ3INMtkPkLarD93sE6THh3o8k/1DPzvJUyEt+0sFe6uQF
+a424Ow4/b6abZIelb90rViAjHeOmmlxLJkb0X00OZo3h0b5+bD85YX6trGYmgT4LsfFosrrWzxT
xEYoNbDamnYvukoj6WwuY7QPIem/mJWdQT+SPpEosd1Sm5xFmCfKSVJiGU1kJ/tMymofxJ75Yxys
N830+7fMN42VXtXqIUottFLDUl7WKJS7fZFKe9VKISp7ClhiRKkvpt79bgZEyN2eU8sGpSX/SQw0
Ut9c5HYtOghgopJmjVW/Jmi3B7+4yBq/cjVfjn8qDeJkTvKrC4OfoWyT65FiTgXBNJ0CUlP7aupT
oB19cYOhFywmXtDfkiHBg0nskdAjc8wPudajpZMZ46U14VNrg75SkLcOPKdeBtLUfCu7tcCphKWN
SFNaAnydyW0K6hRjPuVXXUp6V9Uz9VszSZegib1XpQn1jSHr7F9jpXrVbbQlM7P4MljG6ySnQOeQ
4LkB6GKjUGrJRnTFgFQhO4s0wVmYUPkkl01arNHeOS2DAlCKH0pcv1eph+aDVTdrzfGHvTzF04Wj
4YCm3ZB91/ODPcXlj7QrSdkiDXNNPKnc8U+vNw7p45egiUJXuNSjCYBH6T+tvjCXfml5x8lR7WPP
627ZdlPzCVR4Kz6XgDg3KnvUG7qU5qrOvP48mNPvJgenfEA6B1WB/9gde4gIJkUQ3UuOTYuH88Nn
RN/QzUfFc9vYuIaeHG2ioQze2OrJy2II0u29C2pvkQR8CdGdlChbRF4yofuMsxFriNzUsnMgmEa3
IdtfKoC2xWjYeB8EpK0zj9LwjWPwuRis9um+EGlnHwXym5iI/L/rASG+tuh039/bKdyrPpYUV7y0
ha3tI3KIlXl6mIQdrlhfEk1uQBpy4Iuam161wQbW4lel6WBRloDNdnkyfYc/O21buU4veckPpcw1
UpGjErlxXDs/RlKu6pgD4Si1+twSSf4SZka2kKeyvXnefBCUYJyaHjr8DsGLTaFkzZWouryQ4V0u
gZ97S9MbQbaUUI4Lx4huonHaZCfLbXq+98KaOK0pAUhO4ruDLRnTRou6dmE1ueu36l4y4uEkGk9F
RMoVl6Pz0U3Reqp97w3pwuDQA11a6PHkvIUqcGw1s5D2m7tO7yFU3SjOToxWWvKjyHT7LKYaSee2
MuEyAh/FTUuMu5NpF+qxQLHRFXNy30xQRM58BJtQ0tfZmky9Xh37fHSU9VhY5Wrg6eRqUW0rnArD
+ihHOeIsYgj5SPS5Z39N/C9IxwKkc5Kqi5qN0EVp7W4faelV9HLDby7/tstqPxrs/fBVk6QXvtos
EC9MQir+zxrCLkxDOPZHQlWvuZyuxGGILJa66loyypaahu/DlNztqTyoKzPPq50z2//tL+xdlecv
lc+Rw9Q85KZbyNTzlZrCslYTJCukmGD5MErTNi8nHkx/Np0IXmvQD8qDMNmW7TyJW7by9g0Zvl1Z
oAVJeqV//z+3d2JAbYyfRQ3O7uH211awjXuF2HObuLX5QdCk/yQC3m09A5Fwa+4GYX8hPspGKInU
k1+T6hF2LXa4sauJd5tsZi8d+/yK84avaq9SkIZoveiILKSy9Bmr0pfK64wrwtNowznIjgm7abOR
42heENByupWad+YesLu359Yj0P1HvqBWrGSRxMADBd+T/Yb05Kkobs96B0ICoYjkaj316rAUttQC
/TpFbb2aFQeBZqhP1VAZz1FiFUvDqcoNf17jmaC5DJ9Bi12/kPRn4fJnwgDHj6NyBG/PkdOXASDy
pFrhVZ17ccUzMU+jl0jq4SDV1r4zJ8J2WTN4Z6H8Z/gpumQonJP132dJ0hw630TJtmhO4wxOE406
H7xiw/rw+q7eCVM0H9CCuTEJai2gAcYkaEjhSZMnITbmj84yy1tlr3nD6d4V8UM9Lk5hYap70asm
lQeqbZdIoXjo2g/es2jg+b1rg1nCrneQOIuVaTUXO1lVc7eFj3HUC+mLHjcWEpFFsWZ3NaIfx2Ae
Os4imlrpvpoWznFnKzKQVCqlZ03t1Ofp+9DLZrWQxlx2TR312aHpjTVQf3OnR28ZaJVfsodkg2M0
H35QIA2fmT/MEE1tNUo5XodxQxJDN8+yEtVX9DSrqxJAAJlNWdZxHp89mqGxzmJQuM0mG9YGEgfF
lhMggDJrhpFZZh5USyoPPMuVnG/Z0ExAzWbYgxi+e5bKNC0HTasX/5gpnAzf/xFTQmMxEFa7VbV2
TXV9/JhkjvqEj7q16EKb/5Lw8Hqqw+nupTTE1OwG9jUCn6JhT8PNOHWwSf/YMj8LdmRIS6gzjU6t
j2RyOxnCJ4U9eBHW4cEbzOAguqKZoNiQVkpyt8wLtsLCqCRSEKzFZQwixVyISzGzWZPfLLZNbZbb
JOhQtCwDZKh0q/sBUIgLtfsmJzJggEqrL43X9ntf4fXk9SZAu076Qmqi+6FG6t6LlWuayPI+9dPW
37SdQQo9JNtvZ1VwIlbHhqpr4av0cr9Sq0x77SDypwjNPQlo+EAvnntirEd4QozJs+c8VlSxch/7
3/PEmDITY//M050EinEQB4s6LuqFNmRk1Eav3UE97je8BornXEO6OJ/BPUipuzoxwcik4kwa6t96
UELu2KbqkzRVYF3jMof5R4CvZG9WTNq31p//l8vEMroujM+ALtWFGFC0YGEqnJiqnh9NVQfaPjQa
btDS4lU4r40s4GXwpfAtUAibqL2Sb5Umlo5AemI2vbqxj8rU2NdJ9/tqMPOtB1Vhi+btDIOZXR6j
4uoxLdALGVkVLzqzXXeHUjM/fEtFkDCOh83gJN7HkCpukOnpV15TzUpV0nhv8nh+4c/0ZPLgc2GF
JnCzQPN6VQBUK27lNcKm3YsUxQOR8zpbiNFOrpHlIRyhZRY0r9KuF32rxTcDlakX5OIIBMv6dHis
VFuQmPN5YfxhDWjVQdAVU8fRFpTmkUA2w14UHD3RdLapoZA6c/bujvNVLEVvCnfS5uEnrsrJv4I9
A1hcVG889utf1RxzmKz4B1veDgVLJ3kpTMsHTtoWx3oI5YMeRtGikIZzXFnDtbPS8TokFVsigALC
JBpjKBF3rtuL6BHBHq73UTEhqNgrdIhKP9aA5wjjshz2jzVCKIgHJ6jehCnlUXJWih6Q0KyIBWvZ
OnSzalYzN49uKvnvIUWSYNDMwlpiALK33Kz1DhEt0RdNHXsxxGLID/MCf6/6j34U+rdS1W102YwU
3H4AYtyS5Dfom83KbJRu4/mN8kaJkhLozWDsy0lJdvAhJddXQSoFWZivkdRMXwML7fakRSE7MLPk
NcpKdWcGFWrVvZy8dkYcHM1Mq9x7N0CsQ3XyV9ErJbCsECuaxeTE5aGKtPIgrh6NFNqkSEQ/IpdF
SZLZs/bb8hA1DVzmolVWptS+eI4BzdZv+tewjup9NdgQhuduZBoJyrgIepdyOrzmAYqEsAWRRZpH
rUGyj6ieJm5iGv1rH9rGCWXF79ncywh3nKNofBNjDSq0FycsKGPExNj3tKfRDw5iLNFD41pa0lqM
5UVh3Twfwb15FSfjjddkP8XQoAfxq8LTyIdquIjibWal+ovwg1zsRhURUfHZVq8vSbPbS9Q3kSps
zezV68ddbJCqhEKev05B8y7nTn0WYzZVOBDxHuKjGORnni5Sp4r2YpSaG/lSZ0e9Fd28I06QDYO8
1iOFvH9hH5AUDk/Fv5txXHZyrxyFeWqrggi1Pv12ixTisErbLls/VKGEzlPlSMJnaqZpm6jV9XdX
TBTjYnbURvLaC/QUuicyhYXZy3u2A8SceGUD6TES7ahR+2YhkUxfNp4G71oY+5KiP+7dyQ7BFcsT
wcVenU6PZppVvdVIT/Yg/HbK3BODwh6PxL8RSnOqTT/BeRXGTEHMzX04ET8PV1AZ5g2N9KsrQLeR
8gW32iuQqgYzOYom8IFJd3fRDtHabZPeh9Iyu4WjNctS/vERl5IUpUeLP3ZujcMltsaO6jd+sS/1
qH4LS97ug2P4xGPoVmp5m2I5ehI9vU2Wk9aNz+xeOGrkaA2XKBZWZb6EPFS74SRp8xNLvwZlPBdH
SP1l5ERBtGCrky21Ls/Xsc49t0gtMu2+TN7s3lcq5xKk9nRMdVW/inXsghd4pj1N83p5FDZnY/QA
YPMRwgQtbqJQW/NLmO72CRnrPEDDV/wjhK2zc9StOr9dBZ2SrxWn19k18YyMJ7+++BOiSdQ8OjXz
gauaG2GXUGIMkDY4CVe97HsDjuhv28NNzPrjK+ypPZZHReW+b4tw/OJ56PopufwxhFazHVqnWUdT
f7f7njl9UJer2Rpy2a4dvQxdNirBUS8jOOllqW/atOtuo5X2t0DZBnajX4UF8pq6Jc4pudbkeMkC
vQGZnJJR7yTf6m46IL4nhfP/fRRAEIoUYeAsxOQgjX92AGuXZjvGb+1QwpBJ1avWJjH6OiY0Dh4U
Shrar8FXYaxDu32uOovkCxOygXBFbjYHMWay37840vguxnzCtSdVrTO3bUL1ZnfGG5LtP1Qv716i
0jefC3NdS43TLFjuVXI86aTPY2ZSwxKK82YrXDtbmzZodtY8LBhNJ885/llHHWuxThSzX+1DFLRq
Rb1o88monE9LRaY9K1GvnUTPlxtiQc3Qr6Scw5ITetV59heD+ewv18bf/sRv+5UY9LSpOlvIGlhp
AGgpQY1+QhqCelxG7BZ9od94Sek3VPsMqGlOvmuqwLhliupfxiLcikHhFiiDvqx9wvGPWUb/nKNg
chVz1EJrN1M8GtRfY0XhNSjVzfbU6CR6npTbe3v+YH32+OuDRdePomNcha+m2SmXyqA6gkwlwzdU
Q385lTb9DLSXXNISBMgQ4FJsdfpsQr8FraIBPuI1sy4rYzrEuUdgTeIQlIOQvIYWGv29ZRtvENm2
KBIsynKAtT03ld/DwJBAyGR5kj5T77E+q6FxFD3hYZW15TqO3uzELKdLo2M1Ot9gQRs5y1JiA1Ry
C1LL6neIYhWuGgfxGXl/dZda3QVExCBDnZzb0IM1qsifwuNuQo8nPos+XNgVyDj5oMwmYTcnDidZ
VA5Uc2i7S67VHEGSuPycaq1alrIy7uta89776gXKbvE59bK37bumXRlhXBKDTKCIxGjkB74kL0qn
KG753OheQ2HFKSh2wqYpCgFfjkGt7d9QhclvHkFY0B1554ox4VWgdwhNoTwZfaddtLkxMiTLe6OJ
1sJWK7F2QVNRu1iBdeXgou4fplJr9TNlWNSafYErphdAxfnBpwt+0RBMfkxmbBxFI9kOoS5xmXcl
l7nuj0sYu/Xi4VQP7W938r0GO9D/dKk5tRvIzO50L/rOc+PngGYtcc9pOipeEPILzrtndK9gfNqy
9zWjnJWiatIvo3PWki+X30aT4g9pkxrPYxA7VEqwzCOSIso+RFZ4hlX7V5QH9xT+BKdlLLWhtj6D
JLXXSmQMG2XuSiTvEAs23m3Ns3ZRp/irPCbJngcoMyaTp22NRNLeKRXwCuHOeFIRtn+ZyK4Kcx0H
EcXbsmEhur7mOcu0S/X/d5JWxAgZTBXoLYLThRJ8MwNDXRZNo/FrGP2Ln/mUQdCKD86Vn7oMqqaD
/EpZAO8ozJWCoNZYUVOsDZPyI4vNwS2G3iTBPIRvZGLuswdVJYxope1TYlOgkWTMJ6EYhCzBCa2T
YvQ/tTF48noweRKP0Qth/BJlWeyIvipLfhhzcNMPPstp3UdG8RHAn2ejMUXLIB88ji66sgJveZQ9
AigdJ8ZTp6gU5Zmz21VPCGjstOgEcjZ+4fVyEGlulBC69WRTsk8kx2F7LXqyPG8NqPfDWFAfQLhp
cGFggVXZRa+pUDmOxodYlkJR6QolYKBM86e0K7v1ys86QZbZMhvKV8zWbvL4L+yJfdY1T9SpdMWi
UyFRxgF0wK4evxmdHI2uoo3PEeUBtwW5yZwygnawzWAAHSeDPELcNs5GRgIBWkPTNeemg8JAQbAD
wVUYxb9teXhqfKqXzR6G3nVr9sPxTjLRS6kKSlPWfeogNjJKF2oLHEUv1vTpZZb+nIfsrm8POWVI
5rAF3BoIa8e8Ik8ftrD5PJQbuLvy4CO1ne9FZ0g/PK9ekKwIA5jQ+druq/E7cpsJqoy98YaEajgD
jEqguUO36sOhep6kYURRukR5ce52yFU9OXKwpKhfQ3hbA605849XlEn0zoVqd88+0Coe5Ldw6On0
abmMNbT+xJgUFMMp0JFPmgeDOsYjVn5Q3i4+xlAK1nwuSS3EPBZFx/liKlP9UrSycgeBqUP5K5PH
9NajJ3Sw2OAuBThM6YZ1xqH/XanqYoumDZi3QTM/q5yQa11/5Vc8rJIAjTEerb9ULxgRdCsTlEyR
/V3W2sgTmCpikjJYe9FA3wCQKS5x5DIfTWtfzs3f4/9wfczXmlmx49EX0+/dirJbfpmpV7slbjQU
cffVkoGFWHI+6/PZJRKLALWDS+hIwVcV/Re37HTnpSqRAQMJI18IjysbB/4oQuRVfZCiGukjBHr2
VWp4V5SXu03gILsBN9m7ClsPG2LBvaytO5R8XBgM3IcJMrRZMZWbFsjzx1iZX+28jJ+o5WQ/Z6m2
CXhAcFqlNEo8mSCRee6Zq3YgSASKoT16at3bp7EAxuBAKjdGEpAZ2I9bA0hiKwdqvgV3I92Cnt9Q
wb7pVYspjqJodUpuzavep2KAP20a8cmYu5IjuaWdh68o3wIx7aybMDcUPNvFRUq9XPYK77zjPUD5
WrcVo7Zj/IKk6pzFoDCJbpP3h1nY5nUYeqoQ97G90vtW+SQidqI4pfGsZop/soL6JR5sy83lLppB
Dnw4hXzW1CF0VurcBWNXbSsvi6Fm0oWYIO0lj0w4Os/hK4IZ/lkJiOtLxmeWB++yMRovdY1kD1ix
fFXzB3jRvBlJa1XBoqsl48UmOXHWi+g16dFcUJt+WEuVdmwNq33uZoQnhUIyAL5RfBhnkCiiyv5u
SuQY9ACjwi9qwkXFBvAqev2oIhKYArmENH8FJFzswdmZTwFQAO7beviutCXHiyz94ulRsGJvz/ZG
teVzW1DlUHgUiKtLefS9IWq1qG3y8d4EqsOqLMphIY3xtaZQXi9NZ7MMj15F0QsrUgLQYnG7NyiM
9tEjM9DzGnptLbM79wUldHz+EB9dYngrdqLqRqvGipI5xEfQvkZIQgHiknfBKim5zUMVfUZL16Rz
BLJzPxS8Zvj9Gy+offmuVhbFVUcnYptqknSi5NvvRk4oHYU05e5hb0BeJvrQUA+tV2EgDMOnNOWX
FozzLy+Nl5UpJ9+zkIieWQF2goMYr7uWc6I8yP0BBTh5LaupeWsKFeEz9Eu/WYW6jlRj/IUyGhVS
e/lLrebUsB5952igeONKcdW6MmTjt1DLoj0KteNCdKvANDdgVsjSzaNqjExjkHrGGnxa9UbiNl9a
imVvx3nUVAkYmTraFmKUzRAs3ob/ExLBibcJzCtFH+OrWKlo4SDkdf8CTGd8GamAK+aompptvSI3
L+0wfAXQ1f7y7J0uN/VPksGpO8RK8WpCp0G4TM9OqUJw3wjSbEPtOO8qA5dcjIGRf43tagtHr/mV
lsauJ9DyJQooAkp96+kaU4V2E0pps88KhCJ0Oc5RfWzVV21O1dpQN3+a7YL9X/OLRwCaerH81qA9
BZjAybnjYIgjn+dtBuT8ngwHBDD11NYG9XRnGH+3l7IXQKNKuCutpjog2loT0xoplLqIqLtyEI0Y
enRNNQRUZSPf/Y85WQKrQikdacvrIz9Xc1ODOVkqFaVqKL2Qn4kvAWETw0ptx/8YCTnTsWPHR4zC
anl1OEk0CIXZvIvvjZH77I76Zl32CXjVeaBHvQsJ/1r9RDfa27WiW0WRfagyAKuzi2xMOlUivI7k
ixIeyIhXuSsuZ2U8LqcMdSCvO99HqLAVHroOaZK1uPyHf2BfRgIsV8p3rUOiI++TrGUncopAyuZu
2Pj1Fpk5wpVe57+juaMtCZpMWzHKm5oqV3nbn8QoSXUErCX52RjL8nlekkL00ptYMmwnZGPmrliy
J/u1FF2f7c19SdFFK2FjUHN9y29Q3tcN0SofOhZa3XLoPmziirI+097oq4HCS7P3oxHzHl1x9bCx
YaGAanMiw6NDrX9t0C15GrTOfqIytf1kw+VKzHw6Puz6MKhumoCZEB6cb+2nZEYlNkRiyVD9Z6pa
8adRza53hd+w1zWSsjyf400ftPapmq8oyPj7Stg4Kv0e/cvvv40CSrDv6+WJf/IoahLHqrVvBviE
CPLCkEW0StcX4lLXJ3Yd4vLuIHxJ5qluYHf1faqwVWK+uPzHJNIl1r5QDKptU0MaooBUbcMOoC7V
m/2nKfV9OBsK20oqkrDDdUg+/hkYY8s/QyZfCLeH3UGZcsXzArg9oWrbFcONrp5AFfeHh58UqeG+
DsePwTCsXUMZubVVy8NejZ1h3xlUbXVFf7KTkULSuaevHuN6kTEuXIXx7n/vq7qvggsEBIr4sRvJ
l8zOpq9+blYrmXJnVD8M+2dVaT6E3asK1xjHYVaezNjmJarvX1PKWD5lNkLi3OzNsqpNiW1HoNVb
Uo8you0DtVemsjEPoCzv3mIKm0vnEhcvokPuj1m9Ia0dUlwnYRONloAtBsLLU0UOPLez6zl4OrNk
ERPLdII8scMvK5P2XR9DTfXHV09Lm2shq+U1KeI3vSjGDxQEEOlfl0EhvzavlWd1r7XXaVxTlbN7
FVjn39cmta2D1J8u0LTtRWRSYLfXCpXzFerBQJZ+VlprHdUwGV7QRCx4YXN6CiNveGGrS4VBduBL
MSrVeXKqJ+ebGExKTWGLdACXkLSLcKrWiuZftLED0aiXzkk0aUuS2zWojrjpJCdy7/3HuLiyynYr
64m6RzBLbqnQHHrLIiO66kTUuzc6YhWU35Pag+hbs1Fc/WWzEwp0u0Qm2YhpCGqoOngfWwuPTWf5
l5Y65/cGeTmKKkZTuf5rAMIA4selLbuPAeJ7/iXVs+jE/bL4yy7W9IL8eUS5Yid6g6n2ZNUIJM/c
IMH2mZQ+3xl6DlfrP7QfYTc4pEFFexCJ8Nlp+D1M9ysb9tBjOWETa/7xFaa/VlcD/6CYZb3VhylG
ljJEusLw2q0Tp1EBE6EdSdP1eb7r7Hi+pC+uMgqGuFoSHtWACrOx5WlndJ31s67O6ouoYSudVJzN
0TOspRKifhhJUQboXmgzsn/oO8etJ24UsMp8u2oM30eV2yjTu3QlulS7zJdImZQ7cMPRu6ZEP9UZ
2iQGY+PGr8R6xcd7IsH4VCpS+A6W0dmbHar+wskfyorHVamCbmB9ftbJAjxkfRDOQ+CdKtLRV9s0
yadxTwhznRoV1VmoUikmqTpnOenLHfpQZJ9lbMZPAtLAHqW+YoHBkzw9kA5g0P+y5MpnFHfxE2Dh
+o6X+L/XuX9ObXw81ugHyGLQlfdtNoIpINAcHCrZG80FAHqgYXMDs7FZZlPCcyIrWuiKUhsdUwir
R3HVCOM0Ibwaz1Vh705iPKzV5rf/3UtMiFMy6uhfA839axExfJ8UWUF8bPc5J6JD7LT1pmudFwK8
0iHQB6M6icuwz3wYVhhHfpA8NCA1gPazOjB2EB25D0KPaEjkSYeQ6IibZ+fB+dHYXrScw4gF6nMk
HUX68b8nJcUQgIDf6UlJC9ZNX2V7ncK3SQlBtVRnNGnF+fyuzX3v/xmu5V7qz3+6Q0i5JlcIdiuo
AdXLJB4WfWnEh0GJGn/zkPdutPH+AciGOagB/qd7XwE9nwHxmLSH1Dn1V+XTNAztKprKVNtTpAfA
7Sn7ueiCWtqFFjVHu6zVrhlydNe49GGMSJ68eNgcnsHLOrZIvM5LiYHcqjwK9pJhfNhk2fxw4qk5
iJWEnefqsgY/Do2ImZqSR0+ShXDd/HnCVNl6Rnq2vYk5kQXhtmvUXcgZC/J+MQDu43nVeU7HDrWM
3AzBjpYP7iNauTJIds0Oo+cvpSIa9v48sRBO4tLzSTwqkV2vHrux6t97tb82Zw+/x4bt/3ep47px
AXS166Hj4DOBb/Bbv7p4wJkpujM3Zv/kj8awb3nNow4328rceiMCq+9Ez4qr6oIGaXmxnPLHYJSg
qv+YhMeoaglIkqnYjgYVeeKukE4UGwldL+jG92SCTjm0XnMbqF69SgrJOzlNp2x1pU721LIk8GZP
/kbLm+pJ0lGAjNIwfZ2mkkMzRU/fknboDlIrg48iQWID06Tx0yE9FiXl1EPnqHo+g22n/x4UHqo6
RkddDVyZg7GcGNFTPicWozCyzrbZrURPNBJPgX2iNT+60Y8jYKhhvymcsoax4JnL2kz0fe1DNqfy
t7TRx8l+6aSKQ2umHhoDTCEp7ScnPFuGEVMTgCae5SsbhDBT22ouone3+86es6B0JAExzVy7+gul
f4298JCTJLna1CBySV0bW93yZX8BQQNIQl0Fm8fqcko9jD4jcf6w5XUirSYtSZdiGbFgW7bjhrQ6
32j+RxlzM2RxsyuCIHfv/wRH1tgbmMqLXk+jvzBRpjgFTYf2Jd9ATGtNLXvKCZ/++9v1AzVlawQc
H59HObL7t3uY/nzDx78AMXNSIpGP3K/4yIzjBkAVtg+Pz4wsi9IRGRm4x6d2oeStoML9/oZiwSrM
fn/D+18rDOz6/u3ua6uGz36Hbye8xfriG9bIiD3+kf38DdPm/v/v/mfpUdas4uH3txOzkVTfS74N
Kmr+Q4jZeZp9idTK2D+Wt0g7ukMlRUtgeOUzuKOZ7yoXp8Js7Rupsuca0cZPyDcozmUeAEvFK99z
quIWppRSn9zRV85ERb3Gyi88mIznTCUiF0weT5kwJuuZ6OpRUrSvYlA0JWAMDd3wu3/VQZpvCICu
RT60j4L2aBfxj4e/oxA/5J3PhtNGtlWT2OuVc7WydBjQt7aVW+Dn6g1FqaM9NNIpmntjafX7IOLG
EYPCzfTQ3Wa3HVAcARevCZCjQChbDIpGbYphlXZW8Q+bF9drx7Tqy/1T/oe181qOG9nW9BMhAt7c
lveGVtQNgpIoeO/x9OdDllqlw+neZmZuEEgLsIooZK71myGsiPm7KiqUzCFG1XqAOaaZJztR7JWh
OgFuvpXEqL5GzqgwCzwqft+vr3agDxT7IqpCBB82iElkiH3/NS/WWT8zOa72okdch/7RUqvbNUWV
YhrEQfvIJ9v31yDtLfLa5vaRAPbP13KYAOPXvvbOUXNTDLElBQLr4AVncWbECdSprsw3omgZMYZm
hQoCIdDrcPGptxPJ/baE7XifQPQQB67gpsOvK9yrzSgPIeP/dYV7Q1w0v66SQULBRo31kNxiFST7
yRIoM6FtFh0YNEsalHov2rKcx9NpdPo9WWebdHtZnBwHx8Be9uurBrpgQT7HfJJ8lDNbLe2/GFXn
z5ReG76FWX0s7db96YzkalCKZU3YklVmaebNYltlfSL73y1d+agtT/riJ46NOleTPqvwehYJphtX
qEtsTTVNPnG7ytr0W2tvYUq8dVKUzHucFQ4amrqTGykrL8X9zsM1HIBq5ehbi6PCkr/W2mQrWnrN
mRhHKbnkmdomw+FWa2nOrOdFsARRkfIV1HzL6TyoauL9Ep7xjcLyBEviKZ2tXNOo0h8K9IfWQZVv
g1IJiJk63ll2wIOAL5aQY0SZN1KT+jhWpvwQytWzqLe9SFuEY1nv+HVX4FRqizS3pDfwrMrKUV28
pafhfXfM1AYnlk73tzwaylJUs0PcdzidP4VXY/RtaGBmXOMI4sCzXLFMJAhJxjfedz1SxlWV13CU
p9NRRbXCNjBtULyM+CIG63abL9H0TZ4dk/RZ0+MRaFtm/JxLuAuiHm3ORLFtoFyFmfxTlEapts9O
6BzFSDRfjAfMwuYY5vAung52ugFZUj+JAiLH60rz6qsYm4Tjs4668EmU+Euwp3H98CC6IuYKcI9Q
/ZbwgYRcesjHqte5PNPzKiBWz0HrlWAuY3O+HIPgVx2G5QV97AqgsEHYT3QMe/Wv5qmj2Yw5evQZ
eOPf9bkxBRpaOeKHdHyJMB0FVl3Ery1m2Ljg8eYXRS0n5qmFurfzAGm9sgZ4kY0ivEBXH18aYyE6
KakTn7W85f+YGWw1hM9kKqwEpiGxbZDOl1xQAlMrmsDIClmjfRStI/lvcEje8wC66mpo9ams4+RV
V+xgP9ZBSTieQVk7ZisTjMVKDDJyWQLlG7B5wGh0j4mdu/ImxqQ4IHyMe44TYEcbT861olIDS0h0
FCmY0SvLx5Cw1hA16rWJtBILngD9dD7hlWhEjdc9k2e8lURV2XTePI0HHqFpuENKe6/UBhmvPicB
iSzos9R4IdsEZiIQ7GxDyAUgmH8qRvUNZQdgP8FEE9et/BLphbE23XHizPWIAEq8sp3GrCZmtTPD
4Sp/ryzoU8qURlcaPJOBLn033SKfRUkmP+e+SapFV1UC2bqz6VCI2jrSOOFJ8gA3kSx7rmK2ZvxT
dt+Jry1uMxVptM27Vn+PdJgKJsTwx6Ym6lXHQXLU5IzMXdR7mwC9/7NvadnCVqLkNTClH4llGR9x
f73Ng/fzVcJx9K0xuhrwVStdHVQfFu44Ylbcx8/jpJwfYIv41FborUdW+iCqwkofZ7A2QFZPjUWT
FKuMcPpStPLbGOFs3wERnVpzTHae6v19LvJxU1Qrqg+i3XKSZNlY/JNJb6nTtE9Di+MFrj6vjWEr
wC8CbSaKWm5YKxO5bvyc6uqVnRiOxlEPfWLqrCXuisRH+6i4SYlqfnar7s3E36fZhI6eesUZzxz0
kX49yI2x76Q6numG1B0nfYqFXPndXDfH/ijqxAEoQn+Mp8MY1uYCZ2O6TCM6hGwHsKu0iLIqI1h6
bxZ1ohU5ONBTqbmXKwwVmm7Eo8L0rGOdWf18wEHnnRDczuvd8SUf8THM3KpYw8kMvnj6iMVibL9L
EJoXqTrqh6BVwktK+gZar2q9p+HwqmCp4ZHZmPlu2oFr7ILL/WDV7rFiobOHzFjYaD870XaUTH8m
usSB9auzF6BBrMvpMcLwxp2ZhOpmhVFXPP+izO5iVSR8PIGRDiikeyjzdUB5BDugHeLv5YiykmAO
1JSA9PioOSE4PzjBd9lsgpNgB0xt9dTz/2KcmEU3+q2tlMFZHqEKSBWJeNeInAff6JwHuwI+YptX
UTPIBH2QyakXok3UmXa96p16PItSbETRpupQLvPxQk/npltdEK3tj+E0Weaq9moE8x2ohvngYzWK
91vCxkSrzQc1G+1rbAFzoU3UVKYhLV347Is4q1BtDKNwqUEAOSqgsu2yDOdhGJUvSpb+OhN10Kya
x6HP52Aogq9O91Mzs/KLlZvp1oLgthTVrhfsHavRSfbya4WDKlIGSRd8DUf5O5T99upHTXYatMGa
if5VqiEVkVndydHk5Oqq+oeoN5zcZR1QmMjW8Jw5dnEQ9fy21mhnJs02ROv+S6iTnJ9uR+qkGG3y
vFyLIndn/L67rrOxJJjuAoWZfdFYv+6uZSk171R3VSGlEhZd9lFYypmIbPZlDDNjYUa9fHRrp9gX
GWKPXRdEz2MLRIE4TfYBG3we1b1+bjQ1WTS65iJ16eGFOZ3dD0kjDWuzjQ6O2fxZL/rqsv7i6bb/
3Lb6XolN9YvbF+iQpZF/LJQGerzsZks1ca1X5NzPbmArP0ItewAVl7xqHn9WV2bSPtTG7og6BcxR
3a/ewMpvPdbePxQ3/4pDtf4sl1K6snOC71pQy6fOG4NJNNP9GkneUnRFDgljYyevnjLY36tWb7yd
DJX9jHpUP1eVgYd40FukuHHv2eKxam210NmwwYjmk1jQ65iW9awbh/irkQff8qRyvxFJOGUIdHwU
6riU+dn3Z057RPQkC2eNifwNjJEZ1I+VniXlh+PLFzzFm29aG3yMrW9sJNPpVjIGnI8u4L0sf0Qu
Intsy4IN6OAqK1HXjnp5hji2SbMuu/VArtCbO7FOGAOj9SELHvw0dM55YIBins5g4ldYmWXBEiek
LFn6KI7xDTj7UiUpzeuVfaNRRA+31tqFl4QRUrCMLMSLSHc3zPPXkFsdn+ptiJjfVzJlGfZBvYrt
VpqFUiydXbtT9/EAUC7ysvK9DV/AH1vf4rJx50hvK0e+MPOoIzs8L6eGZviewEN+D80uXHol+wBz
AKKSyxgQQeq1vo16DiOj8b/kXdSuAjuUt1JuyA926OOcPPXoW/NJg4P5HKS6t0Ef1Aa8Z5bPTaI8
ig5IEiUzRP2AnFVVuValQOUjIF8EFBN4XfXFApO9keIkX5X4oVpN5L+gf69usQbplnYvG1/NoVkE
Vjq8umWvb2wV+0xRX8rf6j6I3xpczdcN8KO14gTm1zhJjK+aTUShj2VrXTRd/DbE30RbBMd5xbZa
2+BcOr4OWrUQ9YrBRjWsEpWYV++/EFDG/o1LE9+xFoEUrDUzlual4eP4zV5iL87yqXivEw26X/4f
XTrd0eFTNPri09gepP0OVfd51SHxJw5lCE65CHLtj7o06bIzNxGuyRRgkvK7czw1oNZvozpt/PhU
r9ZQbn2vPn6qd70sPTYg/tvIHOYVrOV513WvqVGV12JiLtpo+Ox/V8F6r654tN6qyLKVBJFgxUps
a319UBY5xvJXLzO0Za33CJ60jrPKNT0/Ouz0NrBi+71c832SFne3nunk+yTz202FyufRcFHUqaOc
DIaEmX2EFvLFDys0AdzSe0yUFoXYkMVoqMonYADZuTQ1eWUqLX6BqeGysb59FvKwQSOBnalppmdR
J87c2DF2MINOoqQ5IR5CQJ2KY0VCKohxYLnVhSXuHH0ixwt/GORHyODerh5LAKyuPhTs9fw5AOju
KlqNuC4WVqAla1HUIrs75EP2LSsT+bHSy+aE2OIh9lxUe9UwIKNrTAYVFHVd6WZpHrq31qAb15gN
ug9kT72nWm0Wopc9sn4pddbxMmxFgF9ozQzGSJ6ww9LLL/X6JdDLeTRoyDFbRApHvW2WotjU0Q+4
8cPFTtromrL3NOoYkKija8vcLGp0LxmUYNqckTHZyJnVri3TqB5KmyiwHgfHZlKljWojOLa8/EWb
OHhdXS4b1S+XpqmMMUDo5qIbJu50IEi2aeAmZ3FQ9CJayIWJr7uWpbe6oB4T2Eqev5JDEzjj1FnU
iTMYnOVGbkhw3uswVXQXqL0oOAn1+bhs457cyKTBkzhNsgshNa1jyhfGIWfXNg0/UM6zo2ruzyDe
8cKwP8LC/ak2vfySlNIILKnyz3VW2Rv00QO0Fk391Cnwd3MtL16UMA/IbxTtB1heQ9Ocn1oZPoVP
aSnrvKEG83aoEwuFuja5FhEefJ/q26nxUx2xDWw4m1ls+D8xHazUkwOeGUqGPC51gAXHbNQUsJHh
B868A6ouw7AXZ/cD7prJWokaWNSYmTvTwWcdAutxOg218qlVyRDf/c5FvSrB0xd1t86/+4nWe+e+
VIplLOvuRoKNtlYUllgjIelXVZEktANlPLkqL3j1o+Q9MJ3qzIs7eNWnLHhcvXiu1RMaTh7FkLGo
1B0pw24uOuEek4L8gu1BFJZ3ysBrY+xgFhm9pT2boa4skmiozrGixhtFLhLwC5p5KMI4XvllrzxY
kMTmHXSSt260HgiyT0B+ll8krWYuTPbAZRni61o5h+5YP+gVb5CkUOSDgjDtLrUlbzMW8njO/XTA
DrDwXrqOXXL+hd+c5KAbOSmAsOowFYOxsgDeGh+8iSblNFAhMRGkLA5A8kIQDs24GNAS/NUi5hDd
RZ/bGFFWJfs6dO3bUOnJ1Z+kr5W+yw59WpxFVThVgUAwjmFXr0WVOHS62pyJFczEmHu9OFMnTexb
HT1uXX/PjzTY+jahnBCnS6LqbPtpdhD95TGQVq4xVgCxNGdtENjaj0VYYMTaOYTgG/9oV5q2AjEX
XTB0noxZ0c/LBqMmYawV0zs3x7FX8xZ2A+9Mn3yyUGxBxCCZ1EKUso5WojJUUru4ndoeCs0u0bRh
Lw/Y8KgK++nMa6rHtotBgusuwepETtZy0yGM2Of6dkhK/COnyGSIIuNqdDC4yyURyla9J13Okrkp
V8WXEOI4OqGEFluESWFzpiyVh7U7baJmAAuXbVcgNeZm1tqyB3y+AHy0hRTs2IBjez4VLb9xZ/Al
pEMYJ+3L726NBbrQ7mHMZL72q5tbmS7e3XRzmE3Ui9nMqRu4lj+7sQoxwQmM8SGq63ItxTbJ/WhQ
HwPTLK8+v+Bm7RvF3FUhBbQoEuxKJ1YfLTNVN5lnwOSfOttYvTymUHumrnqeZHMFrNtGdFXkOt41
EnBtUdStWlsNTqFuOouUELJB8mPio6xpOEb0knvseppRNb/UIYthvn7lPRqRkvBr5QcGZay5YoS2
iVXMbMJc4cwr12wzUjR6gnRZRUlxlaRKn1cNVPMybNFoahJChyQB3iGRHzO/IW4R2huvzOyf5Oee
3T4s3vLEyOeWVOgPGii5VY2O6tEMI23bDIm2wTu8PYkZkfpJEeVyUc1ue/+9zFid8u6aYse3GYsE
9M40o946+XyYRAp1YFFbscf5u13QpzoyYsXOTwhtjwZelQiYZ3qf4jczJMsE/SFUuiUtT65BnWfP
RVM8Z52mnga3TZ+5SxwH2e4fROOIS+88tLVyJ1qtpgrR7zTajWgl61Gg7uSaK9FKGNZYVcS6+6o5
gaEpwL9r8ZsdyAdj8iAxLbYnnut8SXVzkhsNmpMTVgAzW8Vle15DCIuKdlZpVv0xrlxPyj/KOO5n
uoYklpx3b1A7nIMrlb8OdVMNyziLNTzX/lfDp6JZVuy2IEeK+jHI0A5xtHSWjLpz8GvC0Iivs2kN
DXb4RdD/YEWGIHPf/UT58CXu2AQ4CTrB8Iq6cxj3xqaClwPXxc7PCQnhBTLb5trUB2fO642PfTo0
EAz2pmKjI9druDiKSrxYnaVbDFhT4rjA+2sMZoHu6Yeuqtwn1+umB0Wtt6KYtE65LBsDy4upMy4B
5nrUdOQ2pqLfOOg4D5F+m8rKnebkS82zGDqyK35A8GhuTV3NuunmLH2CVcx+Al6kN0aLPGbjmWlS
r702CT8/1YJ9Q+/PgCT3OD/grhgaizwaug85Vx5TsozvbmtWM9UynRf8vIZ5jm/5o9zIwRLh6b2T
WOgEYriG+PCYbXuQOCifKFI2r8t2x1LDBs9Oq2Lp8Voy7HiRRW76mEyHgcwCmYarqJFd7+BY41am
6ej7pnNUcbQbZ2kDfVo23QSXuaaTF6K9HIgIZy16xVXjHkPi8vNC7+1Z6stPkQX7yqz43gfSTyvT
Tcu5kBESwkHhRICtMzxzixxYqzxWe7OM1RdL58+zI/UsSjIhdJDXTxGsl4uC5vAO37Zy4aWW8Ta0
2Q8rMZJr7lTSCXlokt5Gx3OEz8MUjbySTa6+JX7zw+Aze+Pl0szsCFhAqDXBHMXmSzR43SmDxLQM
bBsksWO5m1Dpqm2JkWPiojc54J2D3Y48HnhaviojP5D4gGCDXrfeynRAWKL3Fvxw+GK0UlI2kRJK
GwKA34YSYfNER4C8QA/9F5cFhchUza1XfdDdNVYn6dos8ubqm/kxdgcVUy6NrX+ZfJdrlF0IOvsX
KyyuneSH274PzD0i3ihCTgcjPnv5e1b4tYfVHXzRLGh/dupK1uR1HxTOFz9zu2WtyeXeZgNx9rjF
ediwyNJQcFiVkaufy7Hx5h2xSNhCRYhStONHs7qJLGif8llTmvFd8SqUFvIsnblWnvMfNawy2X71
0dr9ZtsByiodhDNeKOHaLFFGcWWje3VM4Fql7rffPWNYl15B4q7RntpUd2DpSVfPTDe1jtjCYCE6
MkQqzrsK0ZXEt9cRmuT7rK/6jWlLO3fM0qUyOPsxrtqZTNCDQEzTr9pAM1eZ23zxrbQ+q7kdzKp0
CL6hy3SxjcL6yHl4kHJ25h4y6CtHqusd0q87B37ziQ6JPIPa65/SAVx6BAyk9/zwKg4IlCl7KUKV
fqqKJAlZscQ2luR2lGNnDcpR7vIvvZ1fCjMlGp+VT9DH4zPCzvJzJikvqBRaJzXMq+NglJcuBMqT
J2G4D5yPUG7Sg4zohBP2w9azUEAB3p/pB+nkNjAVfTN560BlrMGmI800FaXBPE+RrQcsTbtTY9YQ
1yVAbboUBotSbvy96uBjWDc2mvUT4nACJvoOZywRfkS5D0ZqQL5A1IsDZCzw9KKLKDt+9ZVFf4qK
9vDc4y10LuLwuVay6kSglSdp7MjwdVX7IttpOINkkazLoP1hkwm5JsCyj31vQW3U/WDOaiM7cHYV
jYjGd1d8EYArj9E3wvr06BRj2DpBlM9u5UC1ehwu1RhQXdpi4W0XL4UWNkvNIuEtiqZm8vpxFPRl
vRH+m5MP866GBkqUTUv3t1OLXeve1WH6zSdQxT7y9AdSwdLc7zAh9HH5rYZLMYTG2U5AtXb1Une0
H+zripkc1t863WgvY52QdsqQ+SyDt7HkOQwldY7bffWz0x8720LlJ/KdQ0GaaYYKVbvoI8gzTRhj
liI17gajOAJOPM6XBCXPSzqdkYa+JGpcQOKkSjS2GUSpruO3UhRlVU9OklJ+i0D1ZPh+PZWR3PIO
QhZKFK3AG4+DTbCM99wTmM/uIcEjHBqE+ZRncjILgAmQOO//9FYbp2Icabx1ffP976zVRA/R4PB6
2GoDV//t4GahlD0E8c/Cze1dX6D9aDf428C6STaBDsMKfibM5BJtMrbcw0rLteI82qUF2VJuiOF4
F6cusk3GUn2f2uTlfB7/De8QknMZUgoIHo5nRJmzpRsE8kMzRhYuQ538lMfXsmQBGttjcm3bMNy0
elluQ8+pz0MwJV+cuHxT3fQoFzzpUdxvGwU4E1EubW5aWnLRGkPfNO4ob8BKR/MiU+OlYljFVjGZ
DXD39MroMCW1WJfCWl6qcml+2HnyqAzYBFWZLGNbIy07I8x/sss7+fwWvnktd9j5UYZEU4Aj9lCf
bB6ldaTa3bo37OGCvqW3QANafZVJUKpmEv5MzSOZLKDjPMwXs6+tN8tH57RoleqBBFOD43qdgXUp
wUYTxmLNVV2ySm/maWVF34qsxz++jD9kv8QEIQ3iZxNo4KpF+mQ/jhoqLQZYXt/pFHL6w1GtdfvJ
dhyFn+wVUa7iPfAN6J22jK2t3t18fBUv4ofStoDiG5UJEL4J90gRh0siN8Mpccx81hrGt1DJvSeo
iAOOvXWzRvTUeWaPjlRk6n1HxgIAYZoMD0Oid9B+SnlVpm3zii7qTvQIzHqEtUZ8Tu2qbN301Ua2
vHiLJoS5Vcg/HPguI1J/tXlGesJZBAj5L5ueoPugBsMhJew76wPHfTJ0nXBQ2e8m7EmnoRBc9KAF
+zo+BgD1YNSU9VKYG3t8lgsT/8stLxfppQlHf2a3NulvA+vjqrFxnDH0J1metEjdjEVRzYu0BFKh
6W23bRqi16OtpG9ObH10IE0vhRPql0zzfwTTby7JrVkOjnoOjw+FBUc2t5hIDeu+jdIHT50i11lT
fTcRz0qCRvlgl/NRyIH1XCD9tFSU6M0eynxB3tO5JNMBzDJKquSONq4pqRKaH5WyGEswS75bOhfR
0XFMoPkhSex7XS71JtFfflimWUS3mLjSxb7NfZssNjHXac592xFsljx/aWd5epS8CgOCMUb4qdXi
A6iLrxaAyWOgGcvMrx6RoA7m6qgexsrZ6wlxXMuxlWOeRyilDzh/G3Xdb5y4Urf4kAznfDoEm3Qg
5ALKINjknhMsdLNRX80BPf2y739Chhv9jh07slbPJfH2WVU72bJDIImfy9gbd2QQ5r4uGRhF5dpG
HgCxxYWpEKvxrI0bSemcf3meVyX+4jsqMjA2JjCanA+HEbLqPNFIR4em1i86IyJCLw8WlLqmaWdR
3TwiFpRsRN39ACvsry6VrXbLzuq0GauRo06q4NWuOoItlh68TGqUizYxtEvk+M7Kh5ztJsaajNR4
gGCUbjwDx5tOLVD8CepjV2rJI4oKrKttGa0lVe+3ok5JgL6gLgscVLIvbAWsD0UlDDVOdmT2g6ex
SsZt4l2WpGHn69m4A4/Np+OSwQgg9R8asEcsBKMvUkXaoYOEu2wRYN4kRW9fZew9ZUtt2fRoJkBx
m1hpwB7HD5p57CXBAcxwug0w1Z7ZwDwWhTWqC813XMRdugePaLhjmKTwx1AyjzUIRRe+2lXKvOzK
WnpiO2MbMZqsmjzQu88mRgDHfvRZ5CHE9YzLF0H0SH/i/8cEozNH4T292M3kK9w8W5CRL0Q+k9uh
IC+9KFAIWw5TL9EQFpV7qvPvooDRqbwkYRotLKscLyhMOTNNqXuyLNp4udXJhrlWY1sH/0oX0cBu
QT8bQCSnmrwLo7lspCyApaY89I5VHJom/nUWI7WAQjcyjIheA1IWfW6n/BLxfxXL7SrmTXgsDdx9
JdnI14niuLAqOfBv4Gyb2iJ+n45HozR5ASThtS6kiMefn0VWsBZOryh0Y2wChaQ0rKuoq+2MQGOF
bGloq2yTKpckHVFdUH/rUU7TRVYMpwY5oIuMssFcc33v6nPXa0JzMdnCDtV8b7zYgIkOPHRVpyzQ
FdR5Tbv63snVZF2H+lvrt9HRb38QBC9PcTPkK8d2UYsJcCCqXEQ3xRmaysjkiNP7obZOfdEPhE6x
H+lN2cRowkKvWorfXFRRvhrYW8wMXapf+L1X5nXoeo+FXeLUFpbu2ZT5pwgiRHuCaG82ePOqjcGr
ZSqKQ4eoByxIJ+uzmWhSe+LWabeQuli9aNUDluUA8GUzxp6HD/im3SQTjtvCCiN9MUIqYderTqE+
DNyEwJI4FL7CssA3m5XiydpNwKmsG8xIexV9oUnCSfTr8LVCL9o8RBk6AnnoxYvGUvRdHcDXdwBz
PSm+WT2wnZ7JfZI9ofy4BCYpXaeFuttUyqsWO8WhTAL3VjTyJJmHQxeuEHDBYyVte2mJeam0joHp
PlR69h3qBBixtOt2PGvBrCNTdTWyCLycE49rw3EBXJXSi4+31UM3JHO9KasnbxjKpyyxLzliwqfc
k8onR+uMeTsMDb+wFG1bcdekKMKFW7snI8u7Y5sP7ikNzR/oc4avXhKW20D2c4gbXvRqRsQmiUMG
G9EawaMGI0+qTLS6EsZVaSQ9yrYuP/D+2Ijq3mrTQ+xnIJvYaAKQHH3EG8hgGloVL+BDmM9GHCHg
raIdDqPKfE4qYt8AzeSFPRWNQVbWecbrXYos4zmBpQQkVImXYqzqtN4ahe9meRvbgBzmba+h8Etn
VnjVKhtdD500poraPkC0Hf6XKKqYVC5R5pdXonPagUnXkR29tcpelBK68fP1bWzfuwsEf+S16KxB
pliUvu3eWmOzahYWNPuN6CwHHaCndkrDiuuOvjTX6zpagxvdGJbTnltvsFZJMOYHO9pnROiecPtq
Fbl7mpg0T0nZv5Cfc44ZygIbFB5Q19f67tzU8RZKu7O3NAk1FlFXK+/FCDPrVtVqXXTSQSq4cq4G
SJem+p7syM7ucJsW/dMyiBfsnwPsy3E3sdKOJV5AnlgOY2zryF0kSv89zY32Pc99FZtwzTjDSw83
AbpRNemwS2NEz42MVZjppOqOmHo7D53eey0JHa80dA5WolWpsP2oixh3kak104H0VVl78QJbe2ne
qyLxNqqfIVreEbYLE7NcVFJRrkEz896yvXHYOdhUGMvQsP46jadTXUkKdf5Hhz9O9UTJV9HE9vKM
B3fovBeTPw/S8rCQkAF60fhvu7oxRkRTSTI6/Rx6w4MohWOanQrQeaIExso4aDj0zIJJMX0sEXmy
+x6982lWDDq11aSutQhNSTsPrvzroEtbS4JyeK9mwZ/vYhcw5dTpXh/raC76Q2DOPzVkXijPCjcZ
1vfOogvxCPY6Jlrzvy/ntmwYjVJRnjEmWMHvHt7s0XQXY+10h0FJ5aOsEu5qVICDIXtkf0BsIpgc
hcShmGyFxFmsGZMOBsawo4WjkKhTfp/F2ZRkbrGn/dQgOotWVHsx/ZhmFsPw/PXQUUDIYjkCor7N
WhFbBvZEUqqZgWReRMOY7rIq+HWAG5juiHynO3F2b7j3uzd86vcfdLlPD9wMwXsx/32cKN773K/0
H3T5NNV97D/e5T9e7X4H9y6fpq886a/b/8cr3ae5d/k0zb3Lf/d5/OM0//pKYpj4PJR2wN/RDx5E
1f027sV/vMQ/drk3fPrI//up7n/Gp6n+7k4/dfm7q32q+/94p/841b++U9vzS1aHWoZp78DSLpge
Q3H4F+U/mqLKZ1RKjvA26lZu9Cj7s3wb8Mewv72CqBRT3Wb5d/3vV73ftdzhQrO8t/w507+b799d
n80MW+9OD1md3694m/Xz5/Bn7f/rdW9X/PMvEVevh/FiFF27uv+197v6VHcvfr7RfxwiGv649fsU
oiWevvJPdaLhP6j7D7r891PZTol0bqm9D5IR7BupnRQSAZvt498H0RINQ7FTtYuoFjXirBID7n1N
twz3orkkgbR1YmzZtM57yLRGn3uVAbeqNqRrFsQIqNX9E7tghGynUpxDgGzBt0ztYswY6OaO7PtP
0S7qXXSiVmOJIpaoE4eqRy3D1AGB1YjtH5CLPiPqEZ8LW4q3ne1g+NzB87XN6HZAoTI+5ikKpFMv
LYpwkhOtgSUBZ/Pkw61ONKuR/tECoCJy1iAtI6bK/R6ec67Ky1tHF1XJRWUENjrJBvySbMRih509
OEzMVFd+hJerjd6NAX++K846QQPy9iHsnqk4BFZxLpS4OCtKo609vQC6Lka3WjVs3AJkwx+jrd4B
mJw2b4gLMqMYWJk5tkRGfb3PJab2O60iqOntb/MFSdEcwjRGlvevS4puad/1R5WFxa2bPrJFs9SN
I5c9JGb8grzJ3f5mVo88MhT1P4zrGxn+1Th0a4PvbQ8o1zv41eRl7xoMEpVi+L25ACfiSI6+S7oG
VIWdF5BOU5Q+MmubF5Z/KzhK4ICGmepz4LgIXBG8uo0QlfdhkjVGc5Ie9fKPMbee1VAuuzhJ958H
jsrgb5tQun6aSxSNzDwS6Ta2SmXgVR9jtDbKnXcKmsQ7iTPAXh6+raW3doHMktem9d4g+nXOGB1H
mKVT1/vI20Ra+2DbUUzcNNB34jASOtvhjKzvxBmGacM2kZKZaEx+dxNFV9e9FMIJIzLI0ZjNSrPW
kYGX4TbmIzzWFOqplSTlJGpbzOSWYGq1uWi4tU7dxVk3yoS8Ve8g+t57kHEyV1KOpAd4jV99762R
4j9iMqQSsP1fjdqY6Rtdtd/v9SZ4QhU9rTQjy+PKa9Fyv5iDhyGoug4Jk+muf9/XrZhC1YNqaC/F
TRiWp/4PaWfWJDWsbOtf5AjPw2vNY3dDT8CLA9jgeZ79688nVYMbLvueuHF5UEiZKVVRXWVbqZVr
8YnUGQxbrn+SjVUUKNbf2sU6JDbWgpoQsoUiNgPZgvD1hPLdnA7KuwXMqiRhkA6pclvwNundgvUI
16sCQ8NGhxn9bIomjsvuLIeytzR/2ajTgzaWjdh6cfw/LbBMu72GPnq7Amq7nI1PPV4ytogoIOvZ
Q6iG+UNs5eyuYgQlpIN8W4IGNSK1QqsSXlr3RCnAnK/kGOzpm9GxwieEFtSdtIMe807LjCW2lsKW
chk5d4n5a1gGI9UYXnuc1eSz0uWcZJQWTG5mnDxGANSOrkPSQOUb9lr1xkFGUMDlsef2wgdHwNjz
guq60k5rIFUOFP4CTtILOEk3Aeop55JSONmVxlZ4ZG+JkVOaceeMyDctodL8r2EkISrLSqk63/l9
O32YPevBbLPhqWLDfSpNvd5OdZp/DUyLIyUAVqTOJkjexBGUmvifKgvgalJBvxa3rb9S2ukowcYS
hSybtnH9tWV52XaxSdhyTlXdNgO/tZaOGzzZ9/x4b7h89d+BnoO2T44wL367BXZUcTcRjLkIXPkn
r/K8EztXM1/JrmzgYreAEDRo2t+sNaXeY6VbO2OJhOzUR4ZTxHBuhEysaOR0t2ojAJakBUq7GWEM
zSFUV+egRTYnau7qEt5n2ZNNOWVU2+YmqA6/eXMkv3tpAMgBJmdzL4NVw0AOOgnhRG2d5n7M05fY
9xzIh1Mgp0o6oRvyyxZzlHUvHaHo/Td7NuYv6e81kv6JtGV5ab0yucL9n1y72tk0HqlPSL3eTNI5
V8MMnqTRyiMktBd1dqdhJWOaAQQ1554ow+deQn2gWCvr2ybay27aWT/cSC/272zypeKfJbzgF9lX
SJmOo5FBdGd6p0w0o63BSLmMZQ+dYHRJ7Obwt13pvdO/bKMV+icF0Sc03UXMbVVplWM5Rzb9ROnJ
WnqqalIPnCr3lq09mGZYvrTkm0MVILudhuYzWY/W7sqXIMhVFNQHcP1q8aIhIX9vDfajnBGXbnqt
Sx4aS5Nsrd1xoTEpuT6HeeifZS8byi9T4No7ORqmyj8HDZBkbu6/QuLfvcU2ADNFYMRHfUJ4F8dt
slxHrvjXy7VU62zyNhOc+H/MW4Lf5kYqKhROtFPDqNhXsxl8UNQaFvrKSz+Rvftsjab2E3FtzzI5
+nWD+DF1kvaz1ycc6cR9+DGMXa6ZVqyc7dZOz3+t00H6dQ6HGr4bvsQXTW2c46CU5J+gHVi1iOdc
IuQlpmsHK+Cuj4FegkWw69c4UbxtClvXyiFRzoFplmzhHesunWg4rHvfLDYZoqnaNqld5bjY5YRl
KMOkLS8N+zAnHlptfyxplfP7V1jmGzHHEW2WPfiWRSFUiriDAyv5Xg5TtczuvCy9A2CblOsuR80i
CFHbCo0Wnq8RBS7NiMYVpFoDB+d/NAV6vei9WnB7r6QrHjR4rGW3DDJUYCvSau+MflXYW2OIQbl5
TbeLtEQTJQfho2w6EwIJtO4/yFFQQYCzRAwibCAicuZfETw1gX/UkPfWqrzZcOwYXGtJklS1KY/t
fjFupRHqzPA6SUKkVARJ43+PWeYsMY2gXZKOODaCgwpWDwah0niGKyTxtfK5b1Ci+zX45amUStnl
VEdRDCOue0ZQbGOoHNbyMrhcFYsJZtxQOBbb7ToqHObkk0gXl1XZLEstjmXastQSXCDYRL42y7mu
t/Mjtf7jyuXE/TQn6MXomRNw1kpJUer4XbVu4CoJO/3jKJwQY7jrTgOZLWNHxbbOUSP0bgujrzhW
ic5urUf30huV/EXyDBpzOXQ4mb8zg1EICamP9bTtqY9pQNIBWRBy525hbPzODo85QheXzIGFiz1R
mWxkF2LxqVm5BchOylDrXTvlY7OqDPUt9OZfpsreEAkOhom9ihySZaeaaQSElyjFR5dq4zu/NbSn
iUPPtZE45hHUlPYU1o4L233gozhdQhWmmsPaFqevFpKvR8uovlez6rJdFTYwjQEgsK4+zuIcVjZm
oJnHqG2/y1EnzmxlbETpzj9jxZrLdNmT62qFUh9h6UrPYzJU1K/zPKXxOdybNYAZaes1qjVbz/f2
c1UodyV1utup7VGbG4NyPTaZdpplkzYAnAohJ7iShncu4S/g+jgFWf/WkyHvoo0k+pQXan0AvVOf
dBViyd9qg1JyUA6LqDhzLBKepamVqoRNxtGZreaCgv+XPqEMrm0q55RRB3qcvekW3maMWnm2bCc4
34bSvawy59Bdb36/jalvOCifg3RtReUPjlLLR06gqkdFSb9w1t9fTDHSVGs8AJlEykpElJVeISrY
baA+nx9kvFbNCBGPlEhJp2LZzQe9JXUvpstJvp9qAI7Q+r69gJtm1yy3qO03ynI9kCpZ2YlXnGUw
KIL5qE9UCsnXRyFCPU4ux5IQVzu98do1tXF1FOCxcugEkCrPLVU5clh5TrNSzcS55oGivr7N6XvN
uCoZPON+5RmvyxweYuMHXfcfwhBOy8hJv2VgcO4L0XCEqd2HemZtR6FeutikIzMLdBISVH7kUDYy
JDSjxxF04mkxyR41o6NNcmZZh7ND9+TnUP7+frlbpE6tuT96YF3FW5DN6JgwqOfhfvCV9myx9yxh
G9Dbsz7WB3sIpoOrtS30tJhS3TaoWpFj2ZXW2xw53W44RASKWzXbcAb/3LXFPyYUKjWfSaQctI4t
hGzSPvBBXYlxoyr6zUi5y5t7CfzLNosZnd15b5Ol2zRSfa+By/97aSv13Axtzz+WLSl9ORgT/I3w
gqSbBMWZT1rnDdxpTUQ67aD4pLnPkCI7LxCd1dcmRjLQGdP8U+5P5dYNKC9niw3Rc62unELVNp5A
5iMFnZ8tgdyUPWmbAaIDKxYe2RS/e3IITRpuz0qh5RnEjbcYjirPzBd4qbsHLcz6B12z/M0woHiz
2Gy1Cq5N6e+laaDoEpZZQelqTO54lEbZxBBD7G0AHYLnuntYGvsxbv3iAXSmw1bRooizaGoPwD0v
WMW2es0s0GyUmG5i6DUPJafVL13DJ9TEFpLDQomZ+l+qq/2uPZtiOLQgWKkQ9i/Sa7vh12Hypjs5
FQTsfVbr1YP0uWa570w7/Sh9kdKuQOCkT5qnec8D8sMwvHi28hTBlPcAYLM5Fz6IVDHKoDa49Tov
RYRA65ujdIxWUD94tdsdYNLieUQEL44uVI6qZnYIXhAmY8GxBbsuAJiyxMrVEZGrkjC8zb75who4
hmJoWyUI/J03hPAQpEFxLxvVQhpqbhHQlUMEjd8cTdlATaOqwW4JzoUXyYlhEyYl1HO/V0lGrbgP
Qt3bDl2JQNBvh5xhDWTtYsWBjMlUdjZM20dexz7mGqoxgpxSFQJ6yHKhFSxpLZfx4ka4EMJLOZ7a
tjo0JsXLYTLvC87/YXkK+gff0Pm+iZ6RXGM0AO85U36zxH4xiKwPfyAZIBx92dZUMAAmJVu89ZWU
Ov3YgycQAtrj4LXOwyQaqnJRAa7JjqVa5DyEmeU8WJrv7NsxcVaLzdQU7UKF01ma5FQZC43Nqs31
EIwiq0mnFgTR7WUW2/IyXk/FcQ83zdkLnf5IYTbF6Wk5v9o8cm8ysyMfKYYubFSU7Zsfxl5pHhPT
2QeqPoM16YNzCsJ0Hcmh6STbtAuag/RG1fg19sVRPeic54pvr4yCWwXiezaEiFawdNVo+Q5ajmgv
h3NcgaLUQu8qh1oN4lPJX3Mj7O64U6W3SeizwDwMU8NWRpWGpazqGjy/HOYOhJ06gttmxdfWLguU
FqADOjalk++56BqPHDZwJYdI4D+RDf02hPjf4Agc1w5S3/d/xZrwBKDFQmyeovLO4+OG4l1v06qz
ce5FI3uyiZCiOjtV6FdwoONRgFuteiNpIdxkmNTNR8Nr49chab34qcy79rVUux9aF+1cp6o+lIOq
P1GWDjyybnhSjELjaQTtsQmswd9Lb2Sy30e1xACAQfCE8vc58YFJJSK4Jof4QAn4STrl/Lj6nrrs
hqQlLOPPQa3AcC2ilRJi/xliedWy1E3KT+2jbCi+Uq3w42D15UeKOWdySSpkl7OfpGs3ZbuamybE
qL/j277YG6Fl3emO/sPPECQbBy29HwqulDxOwo4PGvG+E410jHluH4Mxe27t6pdJTMhzt7zWdry+
xXd2cIrD+dpJilJBPi97S9P+wzZl1v8Wt0yLY77/hdKOGzMNErDSPow7k0nFsKg51ZtQhzGIRvb6
knOSlRz/5QYLGh3CyL9I+20FOeWvuMX2LqaEq2PH7+GHplY6Dxm88LtXWqbI3t/vJjfJDY081sGM
yfv8r6+3rC3jjFCxthVXFZi60QhYDy6s0nxrk3JnCW5pOYbaJAI8DKBxsQ2jgYbRu7GY2EmjnLM0
tevEp7IclA8AB63Hvsm/K4U1XOSIlKu+Y29mbXq+N48IhxyipBgveedqqORQqTHZsY6+aa7fS5ts
+tyC5NLVi60clsoMdrfq5yM5W77/XR2+gIaOqFDTOrQCi3xnelN3TZLGo04lCk6KYH5lURLXAITC
uQ7AoAfhvexZOnebQutgR/7TgcoY2WPfepV2e85iaChEiJb+bAYOkuQaWeGGkEOMOpc5xUZBltrQ
28Iytp44MPC/pwiTnLM2Lc7OGH+ITCvbx79N0l7ZdViu/u6OVLRj5YO+zZb+d0G/V5O2/75k6Xu/
Vm/LYA/Iyd1qg5dfmzTqIVqg0qCkxmQV2X34IwfmSRHRT/4ynwy4sV5nrWg3vuam90UBkyDkfvph
sivt3uYZbWP3XbmmdN/j8KGdL6EJPHtXh5QSOY0zbt4ZZVc2RgBAvW8NH7gWmG2w3fp8WdwTFPfd
qvP5mNBN/ro4IuhhUWJD81LNio/cbbkcQ0cqR1RKmOemmD/LkWyG0hRfmqHe6s1UfJQ2NYIIpp5d
ftyYfESzOaqNttJnChP0J/p+VoxuvdiyrHVXUw9YfVloTL75GgLmt1UpBztRJhev5BrSlntwy/rp
GO+kjYejaF3pUXuAZ+S+KCckPpBZ+th79niFN/MaixFl8tXHCRb+HaRp80YOZUMO/wdA+ZjsJGFp
Y3n3PifecpI0tVRb72E26Nc1xNDUCY8TSDIfacax1O9T0PFmOUd3rRhJux7a5plnh5McuepsglLU
p2rvILm1ksZb06j6va8jFWZ0MM1JWzioxp05xasmq+Ot7SnVXVRanM5CzXtIHc244//tAnh2tOfe
5gBF7c3wP1OprTPIUCjm7s1TbkbF17CicNWFlQqyI0XZJnPlXEwYSk5eo5p7h6TIQ0895AYKFvXV
KqJvnHDVP514j6JGsOM6U+8dquceOk+310UVYLO7zlsVPJtfutY7Sa+tJDDepxNfcbRG7YMKFvKY
InGzMfTavlA2/wNKhZACCg1Jb2FamsVmw9F+KNSOenMipF0Zp7KHy/rXNGo3/3+W+9erSpt4h+y7
9G0AUr4Wx5etaDpx8iobio02MYDfy2KSEYE+abtOV/mDilhpk/PlkELQj+DdraMcLetSJZPDBbIv
KJc6dcDKhcxy9lT1KcWizheo7L37hhO2qcmrQ6Gr0V0+tFT/Wob9gWwQylOeD7kSOqQrZDGsL6PV
PQ4J32BlbNbWwBknu/zzjV/1HdWq7E5epm/ryqRURjCr6oZFI3uikSGzYGftRNY6mrOfs15O91zR
oLkew/4bxSqnirLK1wByoz315f2hivwYGRv1m8V37JC7DvQ7hVO8jBQg7T13nrZy2Ixtv0WoKd/L
oT8P8Ua1jPgoh54uyK8QujhPXCpfApisKDeCeqtSVeWK/jO45hz6tUp19edRy9+Gtci3yqGXeD5U
ZP2bVw6zh9LcToH6o59nD+ZXW0V1KDXB+rZ5Ajp6YAdjayiW8J/ZZEqvXuVINlmYCSIL/Uc8GHm2
HZ2jbpPoJ21gUA6jGreeeFinMKYaOASi0Ew6TKQcbl5+aiYlSiI6rS19W+oD3LO/3V5lGeVGrnhb
lsra1ZT7yrZFKmbdp31xspIMnUDkYjcz+PNvqgUJg+59UebB2s5aGJ262s0fjcT4hohnti+DAJxO
FxRX2bj+2F4G914Opqaqus3iNJRAW1s1EktjVw0HCA1f/LyimNCr9ZWnO8pdKwRDOA0I7vMUtiVL
M97ZyyoPzNXgQj4ZtR15A8LkLBho++Pco3TJ8UX8udPhqLQt92s7BNzokhKe+J66jG5oezgjCu8r
NEFftbKvH01jSk48KmlbKJ6HrwmPx6nhfTXJ1HFSW6pgYXXtozm7P+Q89gHcvik7+TBS8ch5RGdy
342sGyWZOj6amq19oaIU7U4gIke5dZRNxlYodEpuU2I3KZuoouxTbSsEwnPHhWm4nJ1r6dkbuQl1
YyHXlgdrzW/V+yaJ1fui8T/XUaAd5Ug20hkn/mqgNu662A1dNy9dacwVUpVq473YszFfbT+aVr2K
qOAMydzW00d3L4eZYj2j6rxGjRVNDEFbY2pxyKemhxfZS+Ywa1ayGwRu0qwWl+q2bFpqDWQ4U94F
vnWR/VuZre3B5jiPl1g0AVmYfFMbwyensLu9dKC+5SN9EhWvtplTcVjWYcPfegA9JLuhoN2JhaiF
uOFcbo1g8rmNb0EdR24aWl8QYgnMtERFN/C5aWw/QweNUXipFVLF6LnO+qEV2j0NcHnu6rFxaDNd
f1Z7/80L9V18mgaU4XhOcFfU0gXfZifZ17Fp/oRh/9jEHUk+SBrYPvpHu3GKB5nIT/VqXqlBHp7l
MNDCcFupUJO5ifPcjDP6SMn8xfbdcpe2I8lHz6k/CXtR6dMXSmahZeUrzPHOugIhdSrUMfpkuglk
xl7z1E2wQGZR/0Oa3WwI96UxrqzsYLNHO8HcDVOz6Jl/DidlHIR8Ie5b9xYeArdCOhzy3N9z/lrn
Fq0hL5CvljUDz/ngUAexr3NnuChBMSB4j5SVNWj3HVrmJmK+2KQ3UcfhIpuizp+UMXD2SRPb/lXa
oAYBQ6OX9UrOAGQSkZ4Wq1b5nBw0zn9KxF/R+qYmqUyHXfK7mIs/oDOvpNeK4s9Fo3aHudV0qhrE
jChsOQkq7Ygqvd+BsgoMSh8bgNlXtrFJArVlzwNNyUNI3XKIsVfqxN6V8JnBdq1r6iYI2p9lSSpf
SSt0Aql7obLil9g7/1dk37vhzSEF4G82wZDxl8PNHYpfl2VktFSJvwnH/7n+v5ZZbDf5+N8zcgtm
FX67vJtIvJtIyEPL6OW9WqH+MTBzY6UpTbUhx1A8oDCWPziiB76AAib7XlpkM4eoyNWD7bwL9dJ2
Yj90uE35vcJYTRmXMb/byplyadNV+7uJXJY0mVkfonhhmaSRozDezbEVeCuN++q1dIetJodyXlam
BceZqrlTA8rGKfPru0sEInR5Z/LVqfd1uODP/X5xeG3XnxuSjre3YapCBEzZIOTsfMhIO3UeiVLd
qtwPaeOZV3AvJ+lThakYHIg6jImnIzGUjrbshm2ted5Gj3kOX7OD81cNfqEG7dxi+KPe25D3XOQq
XBW6D8jXLH6wf+0RVper4yYHN+qsu9YqUu6vGUegWqMC0YHZ4C6eTetO9tygNo5B2z7e4uSUYEj/
k/v5fMj4Z5D4ZobDT+LQNka0ssWqMm5ZSuBCJ6csTreX1ODKiKjK2gzitHHou4ASvLI8yCFa5wgB
W5QiyaGbQfVRd48IBrhn9CWcW/PXUDqkrffiaFdOYQzzINg/Ix7SFfo29Qc05uoPUcyZl1nqVHwN
U83HTEOdyXubDOYu2G7SAbYOOZRxcm4b8+xhkmC+zf1rvaYJ233ZUIutoXp+Nov+rfE65zzw0EAJ
PExLFFP9cgjJ8gohBOg4rbgp6h3c5XBOQDNYaVWwkSu868plZbT0+DCI8ENDGmlWEY9CfBNJzDJD
E76NvQsl0yTZBgu19HLI1M1tTBWqe7lFTV4Ag4UdfnvnseSkQsyH9ZztN3WCPIanPK+Yta+cZ6oK
eb6isZJSQYaZUz8IfXTtlIxldImoc4V93jjFWboLyHEeYoeyqrmsrBNntvYhMIePijFQZQ0r8sqY
+3bHBmr6kpBFoP50+qQHcCLwDWl3ddrf7Lldzzf7kOnv7DJ+Bk5yizfTTrmiqgglywh90lBVd7VQ
100TtsdtOUWnWWjvDg7SAhoCertGiO0abFwO/KLCjfQGULNefDvhBiXmVvlkP6hKdOhELNIH7skN
/BcoTOcPjd0bq6aGtQcuuBWM3cZXQ+uQxwj6CDpzkxJXvdFXaewld31Upo8oLt1XsIl/BmaV7+yg
USBY88rPHpXM5I9Kiv3QaOfAH9XE7EqJZn2FuhoBoQoRoMGtb6bADiEo4iS/vmq1Qi4tA54tg2WM
dMihbEqHOnY/QJEnCAXnyxIoe4qgdC6G78vy0iwXWWxDGH3pnM/pWMy72mgCbVfNNkWLCtu1DUKk
1ZrraMNjlHBZcVJdxs7gKp55cbojgZSt/o9ZYKnik+EZm9sicr1bkJn0r5pi1IfYiKO7pbELUNTD
tF4s0CNFd/BYopUwR9YTKcngKG1LiOw1pTuvfU1TNotDm1ymkTUN9lafUXcoXuxmlN2iBtkBe9PG
SM3378JwSMV1ZffVrZPhFPhTf/JU562RNjmUjmX4LiSulHT1bvx7GWX2zbWPrNZaepfJ/3UtR7yw
0pbhAc3mI9Qe8z4anXBVCwqtFmZ/qADcclMqnnHOQw/qLUm1lUAadU0431lPVkSy168nFZVL5qgF
f5Rp1s8yBPqBCGYlBJiCoLQOY+o4PD3Wyudh0I5UzsHGrYYjh1+Cu1zYq7n6YSQwdURxqN+VrXlq
wm43KP0pbqziW5i5DXdJQ3mOYrPajI0yPNiqFe0duDXOLtIT6y6dSqTtdMjv2/Zr1jjxs1EqzkNB
IXEO3duzz3nMUxGcpEs2UD8AaVYbdAOJ5rniQ9OYKzR3v1doBT8liNuiXKGs5chCzOjJGfmRuUm3
mXjW3jjGylai5DEIu/4xGbN442Z+u08zu39UiyK+cgV8kU7ZjIH/xeVp8SJH0HE4+8akdjNWSQut
WcwVi3lO+LbY3KTdnkTwdepaDvzmgmcYQeLTw5AN5kQMYT7ZOq2+r1LYgKJIGbgJ/1LikcI4WtpA
7GyBL10cVVN+RebFgWKZLICShZwyjcmDRFqBMryv2ix5kCAs4WvESPqCOL5v1FRdTS1PHY7VlhwX
JuoKrH750SnM4iPP0hRL5HO+l0PpMArqhOPYuZOmxurri946T7d4MSlQhFxqwKYnnfo4XQ9m+y32
gu4sQzjJcO/b2V4vEzS1XatcJC+NZq4Sh4fgpIx6C6rg1D96mXIf14HCZgng5x2SZf1dNjSc/6sp
RSs+VJ57w6FmAY2ieu/7msGH6Dfrygo5IhM301RP4DaOkf0RI9lIZyEilrD/u23qUeEbG4p7E2Vb
2C7shOypXehGtlOcuedxDKt7NEqqNSqt2ff/PSJjjfHPNTqtQpPEKIJDlaTtYzMpn3ze46UQozrv
wsM8jNpaUczm0SjG9jFJP+lmmnyUFguNEZQMrWEnfdHkOXfmCE9S0LQf0lgH1lyZd+xNUebO+v7b
wC07tJT4U+t4xq7xjOhYJKp913ExsAfXP9fc5mrKdemOs6ds3RIAJKrvLnSYM2JLc6s/T1Av3YZ6
b+vPXe8774aLVwb/a25O7u8A52026+1FNp4K8wE33QIqx1822VM7GC9IBfucguQC4DllyOqqMEtu
bsZOoEnjzjlktjGf5hJ2bEnK3qGAxD3Jeeq1WTlMfQdUP9ejz2plrCH9DL8BnAQOFrnPuhMjkViC
wUl6iF2N6M4aFP0ugUGG4iZ+JpcsKLc3px23ztEO1NeQkgaOevyXouES4dlzt+8RsNkU3mw8VaHZ
nDn+6FdyqEMO/hA1CSI9tdKtDeNV08vuUfpqCBYSpQrv5Egrp3Lt3s0Rl/IHOHDc85QoyRoAAPIi
kz1d+2o21sgthd8cw9nxpGS99m0Jq4gOQ5Y9KeFLKQTBRICcmQhhknqE0UnO5NE6+jZX1i6fHOt1
GIZy3yfbMID6ewYxXP8nqtA5nFpNebH74Vtt1cm9HKn6S9O16jOQuu4Dh2vXNC1Q/u58TjL1NFjL
oZ4P2R4osL0Fp/cpoz7+WNV2PoOyV+ZDCepaT0kNqaKxwhHOqd+9MYMpg83AsJMO2Whlat/iHAg/
zpCGrZf5acMhCvJHXQMDhB/unBwVrdHt2BnXU3LndarOFTPVPsLUPKyTsnH50Odg1Ti1CR2XMa5L
NyjOdldV7q2b+WVx1lyLFLRTwsiofO8M2LlJuBVIDY3AwCfuUoUxIIvTtcOj7gvN8MyMv6e+vyb1
2P3M4v7BhIzq8zzxgzGNqnxovaQ89INNjlDL9DsjrtRNqHFgD2f3Vzlpco8lLEQ/HGvIVqGa1895
j9B67fj9qg5QAOd8sIdRlN9cM5n1oU3s7omchNAaA9suvXURBhzymN+l0ykC75EPRrpkg9z5C/rd
3lWODLtx14Y7gDgTS0Nd/M+1pLNSZvfPtSIET0xD866mmCzXivWnIM3MjUy79VaXom4UtW/5unfj
flTcddbBONSIZ+tWh/tjhg/mAFeE9ZRqsbOr+jzZtuJZu49rqG8VrsC9GKqjMd+Rtebcl5Gilfrj
mHyQE+VijlUeUfAYuOfhRyCoolor885yLdUY//1KwXMZRNx6jMC/NYHeWkBHwyTadX3TraTH66s3
txzeYtSs0Y7gPI7L5LhkZxHAH7TSJoPLaA3G7azbaJsBY+UsMOX6Kky+oD1XQ22KkGWie4vOIsC1
ihafZijyVFf7bKkhMOO283dDUExfjBnuqV/mroJpV5pV55/mP6LlIrnI6f0RLc1hHP/HK+A2HlW3
P7BzsvYJbPRP5hR87+16+g5JyEcFAqIXU48tiqsslcrNmu1PN88rGQHN4m7oPao5/bAE0N69GrE2
rg1O4K88TcK8qiptcZXjDtz4IHihvOE7j9bIdhXmzzwo79CVcT8Peo3aUUVW2yGfuq/h2Tk5Tadc
+t7Tt3MxNE8Qmw/wyjXj96I2xIXH/EliaA/r8KrLvfmpB9gCP4kKxkt8alYN3OMfdjTUrq1Zqk+B
CxfsYFlv8RFCUUv8YhfxvYj3HeLl+vID/TN+ed2Adf6Kl+/nz/h/rC/ffy3evzMV25EDlCfDs36E
Rjd872CBnpMUfRh3RSVdBOG/lR9IGejf0U//zxibzgmS254HTss6wB4U73zXn77A1wYVW628Ojqc
x5WwI148fYGRZ23+tucU2t3sIn52zf5A9qRdZQiunBszqetVmin2uRoMBwGPXt9Ij2ykYxnKXt0Y
TPnLXcTdqQtH+MbEqnLapA0WmbJQfUTWGV6mLNE/l33z7HKq+hO+3Uxx4Bvr5uEwolGzHqFh2aWl
V0PtR4OeVn2RQ9mTjTJwXB6YbQMTCrckhRKtcm6vsklKr71GopFD3xqtNRQv7Wax1WZHHluOA2WO
d4YZzCs5T06RjqmEVZaazhp6f0f93M8GUm918Fy4VnTpB0e72acYipMxtZHTVFEkYW9g3vUD9C9J
mp0qp0NFPQXNtfdy1L3hblcuJHqpm3MoRZ4NwX+Xz49jxPbGK9huOdMj6iDzo4t2ASWlPeKLwkbZ
zYSwKw8ckU2Zn60/UNw2PbajBwUusAyYj726WgejS0VBqt9Jrx2JOitQYlvNCOfHDiIusRvmYbJd
G6rhfYrD6VWDl/Bnmjw4MBkGK9sGHzGLOkFo9bddynOLXgA76NXui06F27BHeS68gwJKbDGNASlf
mLjGg+qEIAM0iN3UqjzJ0Uhq5F72qvumr8ZbX+Eeu7H0lM9sBAhEDT9VQ1lA6XlFZeK1zsux2Nf9
xCMzhHprDifHq0XZVg4XFEw/Rv/Nb4r1WE4mfLelsg3ULDol2jB/bKwYylmI5Q6janlbtw2bnTui
GKspwfjSJoLwsc3Dox5348vkxtqKDWCODgPeuUq4oyCAZ2bRiEpJxR3jd4MI5NuQ/VF8UrwKPnq4
gO4og+qfG6db8yzCqUmscdlIAjRxxJA6e0jv+nwTjwb/JcMR7JoFWGJS8Fu7bPRPpSI0xJvEu+fA
rT6boEvQhlJ66iXDcMfi7apqqY7IXVf/IBse7u8NVYPKMIC77GaHdsBUyocG5PaHIqUwJdJnaLd/
TTGjaiBvGH5aTDMknQfVIKG9LMM5KcI23BlvUxuIKdfp3OUbzUcIuQaMc01m3XiFir8K1Pa1sPTg
zoXMcyXNaqKjoGHanzRYLTnvd3dIsIObSkgobhRdwJXV/Fgntadsurhmj1Tk5m7utezeTYL81mRI
nSAMDQW2DRTlrgBZuVcNdNisppvus6C3qb7RnC9QNO9KMyh+FEP7qai18cV01GGr6HFzQeFtuBRt
UW0GvWuf+irzNxyRR4dGi+YX8gvAaIKa4otBm15Ct/uigDWhTJCRGlg832TDo5m35pMKdoo/7/yS
o8zzEM7eRxlUia8MNQ/ayolgWtbzbq+oY7KrTPj7qH0Zn43euyjcd7/aLjyYxgg4J4pQnaQkE166
cWi/VhMldIWTuh9GmMXOgwYOYAKp/bUi+WZ4TvkK8356CJwg2jet1X4WR0YyAJVeOHCnvD/Vva4/
6lH10pF33QfkAg61IH5tPU17EoijXVI70QnR3/8h7LyaI8exNv1XvpjrZSwJ+o2dvUjvlJmyJemG
UUZN7z1//T5E9pSqayZ6bljEAcgspQGBc14DCRIxqyVmX+LboPxRCmX8AaCU2Q+++EPg2uFOL0J9
59Seet/4aHsjPDb9AD+EgJbyvfKdBNxNLa6+jW113dlYzgJ1yPI6OrqzgrQ8eOOknsD+pJtxhlZ8
xm5nDiLTTsMX6tZjzgMDjbfY1g2C9s/78N5YGKFir1YW2XDwJ5vU4u+nsi0PwjCGgwqN5N8HqY2i
Unb2++FgRiV3AcAYgBFCKkEFZKaHWnf2q9C8L6qhu0bu18jQsVVP0iA7+aP3IPtstzHvg6JTd1UG
JrWHUhAtYzMw1l1uadSw5raPyuySqTlH9o3hroHGY+Fs0xKVv7EQ2m6qKElDZrdZB2tUfOoJ/DcG
ll17resQ2L/an2ULwdv2WlgOGeYsFmsZk4dZTwGvAu2MkQm3krHGE6+ppjSH2wjzVaT+gQzFhJZo
B3crB2uBd8yMfyyFfU/1ProkqovJTODcp3pp32ep2Rzw1A4Xsunbg7jgpkgKr3Omr7XWHwYB0kVx
42nXKIaxYdGhvgFARP5U2deDck/mqbsf7DI+OKZwF77n/2EU8bzkmz2szUerZG3SUDdbDCgoP4s4
Sla1V9a8foIRACjBO7tmwWLbUNbVtHKObaDWVGzz7uLNdgVIxI6PbQtKcDSU9NX3sW22bYTqLAt1
AXje94VXx99w8fMXXWpg7NEjqRY7tcAMIgKaYXfpE3KxeGG1kX3fkvhbjwPwQ2jj2qYpa9gYAA92
Vib0Y8eid+93vI2OOs8RqtXsjKmP76B/MxVZQ3zBapHHIruA+3E2Myn9YnrE3kwlPYIh22A7Jtor
g/aKf0IM45AftY2QbRPY5Q9DHfdFNovweyaM4XbC4iANxoXVafbzZGGPG7YVm2q/giEt4pVb+9Ur
CCScIfQc8WHdrl6LZMFeyH8dVSs/ISWSLOWoxIbzrScOtiPzRUi+rJwkQxZV1N3ZrL2K37RVYYVa
Ki9O4EKKdMlO5KJ7NH1lqY6nwDx3SRHiWTNkB4GF0ne9yH6Yqhm9qRrwxTBy8JXVLOquSTIBlLWQ
ukj96iztegSi/bbllIW+UPu6uzgzjUwyaSXjFixmhxx+9+DMdFwZ6mMfdZakEwfXSYrHCe7iAZPp
blFWcbcbwMRtsEdSL3EThuhXaGfZAikLMGU+oFzYbGP0iXlC+ka0LvVeLJQitR6QYxGLcbC8964t
L7hAOP6CR601C9ryqndhFsMcKbNwk+k5T8pejxXAUQmeriKyIWY09h1pKn1a+RCuWCe2p1uz7Dyx
aUwEmRzK0nwMUbRxYk1VD2pc47OFzOgiEV55Jw/pXLypeOeHWzDOdqjXGCfZqaYG6iPkyNaliZlH
4oAKaQw/Oid6urEUpO9HcGD8jHPjGnWufg3yrjxDMETV9V+hej5rUJj0htE+fsaHWDGWVt0VGy2M
fXSiMezc3W7HjAh2ZzRvt5I3xnK0PdVV/4dWT2jrD0H+kZ7r3mk+lNhsF4ZTjo9ONbn8pUZ/YGfr
rvom/8YKwMJFgxJyp2YBlTAodrL52XFrUryK3Tq7+y0+GK26itDVXslhn4c8J4VhZFcZMZy0cFbD
qLVLYbjZevAOqvC7B3kIHN5aT3TqXjZRKtdQ/EWJZ6i7B4Vv4QMyl9nWdxzc5eerZAw1TdjrWuQe
5Li+gfgST97mdsE8LBdBtqknb1zJq/rK6B6qSn3BkjQ/ydDg4DXb1dFZXgR2L8dtJNgVVCjOWk8i
btRwrtSrnmQssvzMnuJN8VN/Y1i6fyCtrD1oE/KucsRg19/IbqmPtepU+8qs+43X4BWs5tG+zgtT
x+RFeOeyge/fuuYJVRIkXPESWJnGLFKFNeEKGdhqT97SebV4uISFbbwEoRadejBoy8KznFc9qJkK
1Spil52bL6aH/UnqBMsmBzGvaU68r1NdO4FPC7dRFPWXvGmKNWqj6gPZemtp1HX0Upahhr5Mii69
Nb4rGEJ8r7toX8S6zrPNGbehN3nwSji0AZOzm42C3Q3ZeMtDWD8Z3zwzcZbN5E7HMu7s5zCx1kEx
EUd/ZatN6KaamT68ZYKsdIesq0cmAhdynRLIfPmYAwsLiqG4tMVU3XtB/1VeXjjCWqUmsuyC6nUc
pnckm/W96wI1b4uhO+u2na0D3HafzFIzobBm4dfawj1abnmqfh92vfUHIgfPphXnb2Gel0u11sRD
Noz+Rt6xZ+txu6ONbutZSXvMpwYrfyqHwQTar4VfzaC7E7FgE8UdM1AVPzQqXuP32XtGF4HzZoU6
n0dv6Sc9DYzHoAeG0Sf2W68DZVFQH9gbqEg/qn7CLhKBgqlQMwy9shuKzs+M9sjM0S4lig5Ua7sc
s2+eU4YYUHnOstIqsfNdmn2XIJbU97gmk68BQ90Y21DBIlz2DjE7tABI9lL26iWkdhtqId5+5lFx
hbNCs9j/lgRrHv7at7LVGky7UvVkhnVyGRUjm6lqw9OMMCtysa9qa3xmr18cfBEFawks+2s8nOMS
iPbXeMF64T/F5XhlKCoqkqm5U5PI36SuFmBBr0fPQacr2zZG/8D2ovi5F0pxsATml7I31xKFfcfI
E2nudV2Bm/qQ3E3aXMRp6m8S7mEoXXLoe2QKPtEfMka9k3L8T/SHMhjJQcYkQER21CZ1gRpwqK0j
dOzi0HbnTDplZCUSb6XDzF4LC8uT4q3B8fqlmgX0SQKicDYPTT7MeNPmoBplpsAYW+Msz8R8hqD/
ZVCm5CBDn/E8s5pt//Mq2UFB/M9Lvcb85SoRTD+qqTZ2QtOiS5vG9iqH7rMyC1TWZUwefKgNO1G4
uFpB4rnUVdeywIX7B8/LWHZT3PEX/rwEd7CtW7bO8TZO3svzIE02M3Hll6CietbKnsA7tGYdKqvO
yKtdhdDtInHrAMPN+RViXkHeW97ndvX8CkbR2avU08g76a17b00aTDttqH64+keRR8M3s8j0JW9D
eqG0bB4CDMI2ArvdS6DFJh5ptb1WUpedpdZlL5bawc4pRbsb5mZmVkgvx051kL2IOXRAmYL+NKph
9mK26bsb9dYZTnf2YkRs5flVHZqAr42a8Kr1pBZvYPiQNwqM6BwpbvoIc+gi46aT5yA0IA1POCq9
2X2xGl0re8H23TgWffjn5V6KxFiIivpZt5L/eLkPqOXNmvLb5YiwG0ffdsXSTnXQGHroLWOXbE+s
j+wFnDb6UrevLqJGz01VK1c/oZCeOtGXVg+cAymeBk+bIv4ysGvdqHYNWorPZOEqVr0Vo4fDnF4F
56HBnX1AH3pXj1gkKf7YrZqgMF+m0PqjSHCnKJN7qMkssWcSBnyNRWTlZ0c3hpN02pV+vHOI7zt2
HOa/LHp/hqoSz8I+jTwgrFW7r5LyIUKdWt3CCWh+aeId0+6xinooWzU/B3EFw9Bz05VuGCggzoc0
bd8T5FL2Y1diHDg2UXrRUBxfRrbdbmRTjlPnjnQUFBErPbvdoBqqlasnoPA6fXwaPLIIkV6/4kBY
UiEfzRVopDmhgOA2mtzJ3cBD7cVskkVsxs2roVvqwRscZSmv8n3RLlMTm2jZq76OyPu9kmgJT2mC
kxoc74bVe5SuxtorDnWoWivSmsGmS3iCozHQWfAY2YHZxu00R6i7BpB7Aj9ElqSj+h8HdbrXZ5mc
FWtvZ9H0Fc93NMqWZB+jZ6eJQWbhlfqR1iD1POtHBAyBtLE9PeoZNrTDYPhHw4TPhlREuFZsOPdm
leNXNJFuppqOPqL5rWcWpjToI22JbcJ28Ap7D3fbOtehW67cMRGvlTAv8oWMMNjFcCGxhuNBWqgT
UIPciy7yzKrLH4oS2BQC/xIvq8bFwB538ZTU525Q2HB2qtmdOqvuT/KszaI/z2w8d45qCFScAZ/h
34bijt7fettu1lWxChKTMWWzuA3SnYuV1a1s1vMB3ZUiepWdxQwXycPFmDjJkyx+2YrxlaVSdie7
8A/IVgJ/i63sZAmS3O5Vhq5ySAfKyUEs/CsmduYKoyagTSFsdhnz5jPy7mtFFZSLcSm8xUtP1LuO
6u1Cjvi8IAmRlnLtoQSl+a+bhCn/FSdE5Gd+GRmXV8WdY6zcGDty2fHL3XlB4xJGanHPVqJ9rjPn
Lhw7kCBzy9HSZ0UN3bNs2XX+w0tnTY4x7Z5tHN3xmiymkzk3C/DMi9JweqATXKkiWrMUvtsd2nrq
nuMuGJcpPnl7eS0Zb6wlI2PayWsHlQl77ANje/s/aCiMeB2uCfJahyLXptXVZCN7+9gzgT7O/nol
FpxVamGh2PXFi2dFu0kV9rtlKNYqAfwAeSgonuAPXm9xVDlWMfv5kzpkzYNjiK8yLu8TjjXqnG4z
Xa0M7nXXTM770Boas21TXYIwds+WMC3SEBoagk06rOoBW8nSCforLMz+qsz0/IrH5KS6QM5+xk1h
BisKlyYrNEbIDt/UMKvIUGCZQ36hKi7CruMlw6zkKGOpEUcLZkxzVe6bCPC3xip+Xbpi3McUNp/6
fLpvqh6foIZc4GjX3ZNlQ0bEIeDUz61bKEDNpEJzVrYi+Gp4mSf9UTZHL8rWfhKMGy8Gg+i0rbXJ
JHNHDbx2UcynmMdvjKoL5iUMsXZm92jgeotVEwWAcGYcrjbF29SdDllhK28NU6qZsiJna71DZJRv
F4jItyZ1d5io5c88JOojCrGzwy5xNIK+j7jeqNqj2Wd5sBqvQVlqx5Bl9lGHJ+O0ZMgFk/bC7Ifq
IVMydxeM0bAdomR8SsXwndS/9T2ymEfQS/iSF0aycUBeHEimh1ckcJGTsWLru5M9WOrQfmsEFr+2
ZyVnVwMUUNegXhU7NY5oI9QLj3UP0xxNefDi3jjOiRng/nPwl1NXRvW2TDfUh9F8nPsbU4uX7rzV
ZHm/xJDAO5G/NpxVb6vhKlQUe9WmjX3GwbtlzxPxawmKctfpug2+hg7frAGMduYASZHJeieDVLSc
W7cZBJBNXKtbDCh1rVoNvRNVt6YHvHPN7WwshYXX2KTMxsMH5i4VNg3R9OC7bDgRWTnLlryA6qG6
GuatqqoUbcrCtl2WSV1d5RCPZ9h+yjVroaMG/GDOB18gvuFnsbuXTb3zk3Og7mA8X6Hck9avXkzU
F/wFxPkHlf/yW+DHMXZJYf6owl1ZqykWAwWqLHvbm4I9uyX/nLghfkjkXh4Dv1QW/PCb965M/ryj
oAbyrzvW6GZt3SlT11iFip2hxWhaVJX3ihDzR2Xp1TWASYDdo/siw6Oukl5JJ3frzKMKW9+aItSe
2G1PmL4Lk8+aeIc+7moAy33Amap+zdKV/DdMTv1g6Wx5odPZeQEXOxl+beJuqSwoQlnLdJwwWuqN
6hQpEE4343zazVZA8lBrpY13CGMKBFCahQx+jtFR7t2aRaouw4y0o3QG1sS4yxoKVRG/yYUJRvN5
tBNBHWiCB+zn/rqvGuelseZvUP4FYzH37PfhH7cWoM1dzWpvFRht/mUs04ap1cv2vqeEK8fzuo1S
grsWLk5daceTyuu7LV/Z/DVD9KSdE7cGFJhVXMTYfyJEe2/6drzA2mz62oIk5QmWJvcijhPKpz5s
xZ9SjfJMCi7eVBlvPWy0WeV6m89xXdSny9BK9WWGN1/fZv11nA9J6ZBH94uPNkUDRLZkXPdDWKTl
yFoU/eXbMDepykthvspRn+FmZIFjijzdfXaUBQmsyAbAKO8mX69WOw28q57FX4veXxtMDeekHvC5
asfwIQPLsxQWKNSxAsDQB3n5rmnNC6aX4UemUw0VLbOuq22zVivYAhr+QTg1plKK+aGPgf7qlmNA
BicdnkQfD6usKI1rhwTMRtRRfdcKGCWiN2ZCZ9+tPvHyXTC0S6dwoehRMKPC0gf1neyu4YPiDNN/
1GwQtyXpYKR48hibuPx+ai18dDRgXJlSkHuPBeZvGE3yaYfNoQWP9wozTw6PyLPs464OllXd5ztm
KWQX68hYBfOEKw9NExXBrR2bVVYt9Bom+T/+53//v//7ffg//kd+JZXi59n/ZG16zcOsqf/5D8v5
x/8Ut/D+xz//Ydgaq03qw66uusI2NUOl//vXhxDQ4T//of0vh5Vx7+Fo+y3RWN0MGfOTPJgO0opC
qfd+Xg13iqkb/UrLteFOy6Nz7WbN/nOsjKuFeOaLSu7e8fhczFKFeDbYT3iiJDsKyMlKNlvNFMcK
8x3ecnpBJngX3YtOstXXnv0E7R280a1XZ2WJ5OVFduRigFpV5uiaOQh1GV2ybhu9ePWd0Nk7U9Ks
ZBOtwWxZOWl0GoyieG1XIKrT11inGJRMWrKUg9S461YuqdC9kYXPmZOdp2aorprhFTvXz7uFpufQ
x2UwKx3oaoF3ki1SqtW10pRxndVuvHLKtLrmdvf17z8X+b7//rk4yHw6jqEJx7bFXz+XsUANhdRs
861BOQdMXX5fjFV33yv5szSF1zMwRdlkWhtpMR916oscxW4iYTPNjsDXso9i5szIg9lpLZ4+8QfQ
vOqej5x4FLeHn6PMOVPyM6T6loEqr9ouCz8aXhJ0KyaPcoFsgQ2GjBK+BE3SPmSTA5mXMb7i1efI
NMiKXP/Lm6H//iXVdaFqhqupuqHBwzP++mYMlZc2fm+bXwfPW+uzGrY2H9g/tSzeODORKPJAGPwr
WDpDsKoocvwSk6NbavzHOFcMOOPz1bItz4IBcWB1SkkhTjoCUU27IYeRsBCw4nMVJMnt0A1ZhOq5
DECOVVXkFBgl237lgg33u6O8RsZvQygEP6NK4qOLUGvqIjczWAk6dqV//z5Z9u/vE3s1RwhXdzSh
Obo6/9h/+TELwKFTx5b621TVzUYz2nRjsIbek+5NnqM+vzhGpH7NnJRCVGuG5P2D6BK4ibKQHYVj
PKNB7D1Cy44OXeqO63gosSOsmkdMWrH2nJLgoWuiZH9rBnOJRdZZVBLX21aJMOgJkhau6s8eWYsZ
0b2PeyzdPisz8kwoun33ea286vOmvwzmevm6csRn3BuA/SKxyLwA5OVYZKN/tGHk57d2oGP3ybu1
lb3WPORzHEKCwe0KV17x2Z1EaWYte134/2W2FWKeTv/6s3Z1W9NNYc9JBke3/voJ1apWo/sOCb5T
wnLTp6qLyxI6SY4L8ZR0DPt3LOTOkVd1p6JxETPo8ubVrkV41JMuuw/NKLvXElxSk9419jJ2O3Qw
ZPygwLh1HidjiACn5Hi6diub7Whl930hHJLNSbMZ5Yt7XkHxOy+7NdQZD7kQ6NyxoWfNYqgU9Kv1
mNMS5gGpZKdexrZWnNykgC/0y2mDMPMumryrp9awAqKMd7xPzB1zmHWahjLeDr0eXvIoEWvgtf19
xMyxwrAyfvI7UnlkM7wXpeih4g2T8pYEwTdFBaSvCOeELvf0BGftoTK0ZjcBICMd3MZXQU74Ks/g
FP3gBihY/gzlDWKQUZO+GO40OLcLitKHwZqCn/28vumgX3qkK0OFWSufhfEmKy/jr6SfIHDbiFH5
amkvDbPHD1mY0KPns9iekLSXp/UUuregbALINw7NH2ZMjdxfgmmP57RpsnabAKi3PPjxznBGZU8R
OEbpW6n1peYEWCUgNnDCKsA7JUrTHcnLIxRAS8Ytv2Kv8csp4O81qvXT4XNM7rK4Xcm2JaxvkeHX
Wy9v9qFaBM+B2hYrkxrFKZ8M5+xSR1/qc1GgTWfjzcR85VGcb6iyGnuMy6kjey113coab3QGyWAY
PB8rQwfK60x4GDuXfHQNLEt2AlKOLn2FLoLpTcXSqNJxMaoRNmHzYL1xKUdn4but281pcnv1DKr0
z0OWYdRDTsDesp+fxKLuUvUcacAXkbffyHGW9qGOTXCxm9i5GzMs7AfPCt7dHnZMPJpsy7ravNoD
endurofvVZdD0PKcBByRoTxSjjsbnec9k7vqFm50oJY2nhWvUv11h8cm5V/gdm5ZXHQFfgXSvViM
p1N5lLEMzCuaoFpxIaPz3BdobFTs1P01W2ESYGBgdyNizv66MFncKhn4EXmdvESeuUEE4Sjhr/m8
1+QgnJ/wY1knQcIbG4HBWxuTF6xsthVrrRGscFDXP8MGyY+mV1mX2hbWZYxAHf79k0MuJ/4yL+mW
rbuOaTmuJgxHLhN/eXKYZYS7sWIVXxUjypY2WaFtXhZ4iwJkeutMFOzQtXvJHac9kk9Gv2COOxFK
iWphTpdkUryrbxo/+sIa8all/8Jyoj6YYlC/RGWxkPHA08Md2dBiI5tahkUoCI4nsnb6yQiG6nbb
UitYkDdqep7MIN0kQusxXkjCjXB8hzkltr/0yBvFMyj2t3jqL42izd/9MXbWPcZA+wTdxS+hmt8A
xhFapbc4bubtl4R8sgT6/jY+Iy4Bw26oROg4HMPKyR/nuuSqyEJjI5vK2OQXWKm7mHxXgfCygOEd
dPk+avPiEYNsKixN/TGOirb++0/L+bfnPM8Qm0KYyedlCsoYf32KVGWtO1Qxg69d0OIEreVfJqv2
7qO0tM99XvWLxmz7t6ENwA/4rgVb2dGe0cjZYIndv5ndkGydVoRb00ibdR2AdNHBlxy1+eBQWTvK
pjyTscAU1Gps+xCJOLvyHEfSRWXBVeKFfEUsELvYgR9NX6rFydPG/lRglvHcjOYlqKLpgihR/uwK
84N6R3MnW8GcpGyKoD7KZtqG/bJy7X5fzVeWPls1f9LtrewNwY2v9bSqN74r0kMwQ87AQLanbuYT
WbN2fLts6r4+gdoDaikjsu9zVNkLZMQddgtZjdJUG/U/mMysub6XCov6GLnNB+bnYhdHNcmURCWF
EasM1eNuHlo3/s72IGfW7mjf2Ui5TQvTyO27vDLOVW6O+3LukL0yrjWW/V8+ePnB/vozFeQoTU21
ddVgs6b9vsDrkaLuetfX30fhV6vcKkDUmkp/O8R84VEjcV/yKrI2bCmiO6t0rPt0QnjXRmBRtqiD
JxezM4CDsgWeTaW6de4Z4SKrwdWMPVJm8oBWVHZ2bOY0vzEUFll4jjuoTpFqGc4dS73933+pjd8X
+cLUVb7OugoTVtd17belUWyYpaNrkfZua96XGlLzXcMs88th6FHng++osUCZ7EWKuPQdqJF+ZWSe
ey1TkW9itvcYKaFBama5dyid0DqoQGh2XTJNd143VJsCa+Yr9LN+0etjcyxCjVy8UdQ7QNeghJJp
7XiptzfA7x3kWaFG3e0s+3n2n3o/Y5/jKKzF/2Wq/rcfvzBdSzia4eimO2/ef9sMsTCZ2LOP1XuU
ph9ZdiE9790NUWSdwxnLI/E5pkjjFYpH5uozJs/i1hEnDYOt2wUlGjULeRpNM4hYL8eNvIEcLDtQ
spmzH95xpGg9/gn17lAYKIMxQGvF6e9u8G95qg71LNU0JuueHCi4AwijAkAP3DBRX2ypYzLH7LDV
7m5DQH3dmvo8xEdzZYHW7IgMbJ1dqzp9Eo5pHKTZEE7E2dVXzWZnIqILAYumPMixeRrfxqbg/Z2F
WQbtzleGTR+JGrqv02qLdijvQMo774GaYE/vAMYjQ2KziTVfjcZ3363ebpYwF1AX0XrnWiWIsYq5
A7Eh0sF5kF1A1viXYvIQ3Zw7spG1S+ONmIGbQX7XDuqcHqIjmoovBoDIv/+Z2PJ38Jc5wGI37AJs
tW0HEKL+e2YAycpEQ8v23RpAjpd1SPILd4F1pPT2S2l4/cqsa2sXzE2lB8Ot6k12J3t5dOPeS1Z4
LEzzKWPpJMOjBXaKh9s31EDtl1YD/+HkhrqUna7AhsXjp8Jh7nXy+6Dvn3AnKs9madp3ph+KZYuy
8jdg7jCq9PF1qgtQf7im7LPQL54qpfoiB3RKVi+sdmzukXuMj4E/JevEG5SvTbiQA3KRuavCDcaj
V2QuPvEej/751vjpPbG+tZ5Yxei7QVdwI5PESye1SPv5PZ8vMkdbVYvq+3E+QP/5M1ZlRnUvD0il
/BqTgz+vVaKuvo37jIkIpSTWFH+51+/3L21QQWyTBNXzR9tWzwGckLdEx14oLodsn9eK/dpH6MbX
9lvXwKFLOrVCrcmz3uwSO3AoiyxMO3AlGIwgckYceiXUhDqzrl02oHmdQA113XLfFRT+EApJ+Jno
PnbR0P0j6HPV2B9ZePTBi5s3j44A+yLy+sWFIHA3GY3zCJxNX/cu4m4hbsSPo1912NzhexQhXbFk
4QLCfGgvcuww4eCVVIoHa5WxvkYxrMqnZCF7b4e8WRpuNN0nbIhO5qDpW/FTKEXqnfwmf/IpsoKR
9rTFivn6GZIX/Hb9b83fbtfC6FuVprAW8lops/J5vxTLsYNaYGmU282663P9ahZaQ4GDl9Xns2GO
yV61cMXt7O/H5WiGb1yVGps3Y9wtCXeXp37uPeutZdw6yE1rJ1ci5GWvM4+WZ8XgA05hXEyNaNIh
QUysxUBRq9G9POReg5iBF6bLGU1zizWmMe3tbIYLz+Pa+aA2LfyWWFw+L43sVjmLqV320SjWqBs9
G4473tvqVC+1vqu3sikPQ6a1i75z0n3XFNO9jGkp8GAF0pNsyXgxuvvcKca7z1BrRujnt9E1083m
amYfnkapuE5wNCLVOr5i6/VBvdG/uopmPAxacG5Ge3g1S0sHTYN6Ew4pv47qY2YaqJXnMS3A5cMY
XEajnpbLxD97SJs9uKoyPNZ+xC6akuHW76bhUZSjfpr5h47bZSX5STygwLmAFGRslysOZBQeTlr8
KHhGoMs/3rMNLB7VIW3XltaLtWyObhzeZ2O5lK3biLHUloYvlC2MZVJnPntkhL3saqN7hn4MRcfq
r8922ETaO9Ow+novO+Qh6YF9blxTn7Ws+mohR8uexlbvgqQoHzQX8eyyMfu72Ha0s9cCSAJEWn5L
ECBLkXX8kqdpts3QU9yZal48Y/11Lwe8h8K3D4FdKyFqdPA63Ma4GxxnIKcyDhcosOkZMsDiNkJj
JXNUYuP0OUIO84sMFzWrAZlsqA6L5cphdxxgTT6Yw/yeJdVR8xGRD1KaidV4+yzr9TVqDSXKmiQq
7MFLv+kI6JSxNfzAqAhgMZaaD93kI4+TNtbOi9SRudexb0MSfnOuZX+3KCpLdsU1y9Jxz/M4RbHi
SwvTC5O+AQHAOv/z4M7Nz1iRGnyMM9FyA8LNXQTUcl+x6ltK5YC0stHdUwFiRmVuXwKVx7JUDJjG
5MFOS3Eqet7lqehRfEa18X1yZsqSpgznVCVVZWAmIgw2qSC/l0Wjle/whkAfBW4Ol6Zt36DmWklW
vk+A/LdePRVb2UzEoRg84GHDWO6m0ag38mIkIZc5PLcvvaIg7+TF41rGgzrcNZFmPheT2h2S3jBX
8jZaZZ/VhDSYl/VIB7ToTiamZcAW9IY3AxvjRWlLg6JpvMfI/V3GNR/sNvhuaWwwvMbDMZiHi0ZR
dy6GfWs5qlDNi1FblHxBQN/pVqGg2NkPb6PZIAFQLmL81pZ97JjPltrai6Gpp9fGr2PcnsLxqxn5
8NYr8UOPsh1lEh8QpvJHDjcyIlFxKdmxBwvK3Js+T6uP2E/vlaHT7yc/zGBMm8M1Aza/hDDhbeJY
zNq+SuvtRtHkrPWGoF57UbKo0E+8uKaSeQtdgyFY8ZZu4sxHJT96E4HqssMqK+XO6zXlbrDRAYtF
eZShz7g8U3uv549iwflbhxHoynrixbbVYOHQNcUXJwmR7TEU73nM9AREs6tc3bzw79nhOAsdCgeV
WGKW32dnUwT3lChPkar3R33QjIva+OYFv5B4lmVby5A8pABtsGkZ2gOlSDKzLUsGV9WC5z4GcAv0
JQZF0obPKHXYl7grma/otLx4ePT1j7wMw+dCFdXKGVM8j9yhuRvmQyEi5B2yaqd6WXOnOjaH+Ux2
ymGloRdLExLfWsZ+G1cmA7aX1hOkHe1UCXU69m5aYqBTR0/TQBncB3zxEeKb0RjeR2cG4cJDeop6
qz+tfRBjt4sg8JWbKNEWJlDpoy0QjtVgpHUIVurdTjGa662JqrxxGmvUYRb22oBv99xkGBhUBT+T
yEyr5xKi4BpjsGDr+Fb5nOnIWTKr27jF0BSlgZGokyN6OTdD27Z3AVrSS9l02q48sMCMbk0UFd0j
vETwR/PgdLLUO1H4PxLx5MWT+hUo+PcIiObbUJfewq9M+ympRL3KHSu4h/2Xb6J+UO8GpRxIXo/q
IRn/P2fntRw3krbpW5noc8zCm4id/wBAOVTRiiIpnSAoiYL3Hle/D5Lqplrd27OxbRBpABQLBSAz
v+81/Ei5WSOxgp+PZ8rqcAvDNjvK/HMylaW/hpRn+FG7KCyyx2+KEk/feTSkNs+/p8zs3AxrhMcm
WeJdWwMR/m6XauFnZs4TIKemc5ka9YjNIg9ArZuPZVNqQR0uy+1Wa/qaKxXF5UdQwLkrKdqKiKlc
fLQiHUh0JLWB6HWUEs1FdO2BxNOrjvOEyp2z7kWVrHF6mAjo7dalLD6iR6W7xSBlF6fq4htVVb7z
MhyfkriojjU8m52JMOVTVDkKYb9aRpWFXmeML2rcV/d9yRvEiBC22ZqtRm/PsJnFC3V86tG73dVz
Jx9ELzcLKvd5m4PP4pTT5LfAlB51ZPRurEn/6XMhBRY7cYw2zHsVe0ZTHrt7HMcqoMkNll2ZmVxH
SC36dlt0T8ilP8FM4v5MJ4+Mt/PFXkOAWttBBtyTwxwbWIVvB8U2SC0NW+OnNc7fDjLtybPb2v4S
TQUCFVba3UfbJxVq/PMnAYLrnso2ejKlSHotmvGnT4LVe1wl0+VdaoAS3ZLxIkUvNm3R7//LIm+L
dVQiWf+WlSc9pOqySeAMANJf4zxDGdaxJMOnsNJYQ/hzyM5qW6qPhZp+WqO0u0H4T32MtQwEa9c+
zA1Tn2kJfbETXGxsjYFavx0S90uQ6qCKRHUDTB5QodP44TiFPUuTjzaJdhRnRCISlEWdkXzaepck
vcmwoLlVWJUHRH+S66oKy2Oc47PAbA3hD2NNLpGTV26csqSskhl2aTHjjJWbD2KPaH5C8238IPpj
bEf47P5a1BKFoahY5DxYnPjR7hwTwRSN1bhsHsJWkzYgoX2BWwo9aKt2UpkesyxNwRtRdfJmRl7T
sY6iqvcmzNC6V8+xvXzgRfyo2mZ5b2VjeZ+x5ACJSYR+rHkWvCjl4U3K4ix6QYwMV//8CyraX8JZ
ZPgcRzaI1ZiwhIxfwlmpxduk6eyJFd68HAgQrhpZyZUXY1ggjtVjpp1eDYasn8225Kbiu0K0C0mg
motxG5ZfVNlO7+u2yu4bTKxPdmb0pMdSiOUOWqIywsSHTk6k3VLV47M8MjAPhdbfRJ2N2kq9nnJJ
HZ/XcVqPqwGMM0Yc7rnRUN5YCYFdmzoOOeDD3w6HHtKf7I5HZ9rOVg8wZB3bbK4m7EkeF+DZ4vCu
XqugJjuMARe7NRucotSL9lKAPn2yf3ym43TZ2XZK3RN7RQaCfgpvx7M4B5pIJOsWX7LT2ZuJBN6q
KMzd1pgvRLzert+bHANMjDYj2ibaxCbEimevo677dihyzspFb8wnGRPdS4S/4rHSCvTettJ729+V
/nk/K3V+nM/5o/TLWbLEMQ5Ap8khynfdKIWHNE4SjwXauq3S1juliPO9MYyV/94WKcPqj4Oi7cRh
omPU1cbTC2s8vLdZho1g2qI2e2Nav4EDRx6zUwyevEg+GRphrNWYUKruEvse/ffKM8t4+KSOxgP4
sRgQjrSjAQKTbDfXWjN2n//5/v5LIlvTWCMAyDBhoRO2Ff0/JYxKk0VOovbxJ4RqkiwwrWOnlQ8Q
vPpX0x4OxtIpn+XINrxYtbSbBk39Uxuv5gGyf3WpUL93K4CDLggrbvJtIyHr75sZSFBRVbv++p//
ZO3XrIlmOYalEdw0NVu3deOXwJmpyFESk5X6vC6znzprB/SBjZ7XeD5bVn9kmZy5kxz+aJNnC4tv
/OxctdDHT1bZnaH2ATdXoFiRRoA8VRTTpwi8vlsYhXw1oRn2QVqKG7OQp091yw+kYilzLGIf2nQd
lerV0reENmcdf+0qZ5A3HVvBNpEeURIbsSMZ+AnfqqT6LxAEzf7lxcQXty0TEWXT0sHTgFD5c/II
Fj0Ig3KzHzB5YRp5U13Iz0SbkTdFa9sUalRdwhrOOQHs0y/toir2eN9XtOVGhVZrruP1t53kl/3e
q+/HVg7EHVhNKZqw+nSvIW5+jg3nE8QBYiCdvmDQYEXG3tY7erddYIJ6M8z5W9EEWms+8SZd0aal
U5xkkrFx6uxEPyJHN9/LdTMhpnFrpBWnlEbuzagdUG3ZDhAnkcImdoEFRGdxEhhmy3WGdZzoNLoh
24X1pItEyTknRsiUk/R8tm1Eqe/0ykVmedj90lEWaLW7YkeTR8VTFYRk26G2kNPLVi/WkvHBys3l
mgtyPxQj6l7bppk/wZjKPrz1m4RGmSR3F9EHOEMty/5S5XjemE2PlmsUK3g2aPIlV5ofJdEmNtnW
+8vOok30dr1unYwIdZppjeqz7AwEH5b8zlDqmrj47xvRudoI3u8rfanPov7eLadIGpM0mEnSOvjt
Squ017aRV9k2MriMVBmKa3sbh4GHZFdrX95Mb8MwIPk9Zq0D+fetd3PzQYKzJJMIWkCcZGwK+c4Y
9qJP7JUUa3tCdXVhorKN5X/3qcq4nJJQ//GpaTHLnj0bQBGKdUVBF4PGHMm9Tx1IFlhptXMDcdO+
EdVJXaRP6kQUX0OA4TLOanlTlP0L/sLaNary+rUomaHOChCXDLOpdZaJK+AS0ZGyzsdGomt2ovq+
EUe06Lq+N8kkH9xByZBJ6SfpCoALYmxqae9j2ZSuRNv7Jjaj2IvqJA+IHmdnNLxwANxKYtNJ4VK5
okjWKt+jjXqTDnF+SaMSBSy7Lnc2P4PfpnW7K5DZQFUCPWiCXDPEt+F71FToZ0xj+aHriVtPiyrv
3qrdMNw52Aapmh5WnlG2hF6aesSPjp1jZxquy3S9EPzJryJyeMieGrYb9rr2NM+quRuMbj2IaoU5
oKuvS3bTxF302DJjUZxcf8rXZYSw/KejzPG2gCTDdLNPiQuo3Ree5mABtPYUmlV7qCaWP1UV1yha
JvdiB5TeFteKQ/N2TpzxbNQVEsKzU38BDbqdwK4l2y8BBJ0RFlJvh0VfXdEBBOqOSEn/cQyjGnUZ
BGWzEvR6YquB2MFo0KSWCLqMNn6qtZcVoT4+TA6L1hCNNlbO7X4j4bzMPsKJgIcyCGxMmbVjmKj6
o94BOdq6UzsDzW2yXimm1tzZsTEHG7gY3hfSc1IsnRuhODfLfmkhniWIGVGdneKuLuDlOv15rqIf
hA11Hr+RT6jv8EBbrtumIT0FBPNTp687JemlG/QWlvvFIa5UgyE9ZqU636uoLN4N+kX0iZZWsWpQ
N7HpiSqxiztd180AT8X41CWats9kpXpeym4vroU5D6MX92t3XeQNKbzFMN4uL0LMfllW5SdF46HG
lUc+zfHcfDAwfBJHlkqGBFptwEnoAOBIeuTsnHmJP8PVePsh1BCRvclGo1PDq+NGzpvSM1uEEaQR
yctSR9u0a+DJQW5tnLfCIgo4Cb0V/uha5P+fff76EZyn7IZ2mxa8f4QUqcZ/GZbVv47KOFNpMuBN
3dJM59dR2TCi3inMYf6o66t9k+XDDfYdzSdlwB9zRKPlIKolsh1mqxIwa8kMetNACHKZ/LCKpDHj
8li1VyKIB0lQSoHE/16SdMthlrGkB1F6623M/5KaRKbkz8vWbWZFWtK0MMgFQqT9uuZh7dA1NRjq
B72dEN5EdVduNeVo6YhxitJ7m/M3bWI/p7rBNdRdpIKsFJox+SkhOB2Ma0PkMXfCYFTr01KuqXZQ
5tDaLwMjz1sdd5o9esZoosz5p3Hoc1/rWitoHARFje5Dakk5szKzPCVxUvB6ppou4zfcF5VbqEwa
pL/km9iLCECx02yczES1DR8sIC1PNXDB/djZrXmdz2WD1lxSP6kD848u7vF/3KpJXfmRFrYPUbHq
dzx/zPk2gM5i4bxUOThuxqz07CzMDzFKTjcTWd6LFc57UVuywbkRpXawZVTG8NPLLOSnXdEomcUn
FLTC0/vO4niiVHt5O/RtX3FsPjAai8ZxxnU8iTRYspoSHqJEbpirTPUTIWALJECdB+KbpI5zT+ZS
J3ibjB/HviTCyzcy8Svw4JTPKG6VlvGpLpKXOF2Lr8maftLbSmfaP4fcoDbIRswhH7YdEsaJj4nR
8KqbHMDW23TprSjmUOqS8csqy9B5usYf8T6xapWhDr33qRQKpXguwI47rINe7O1kbU7Mx+0H0sR3
mpZoL7URZigmRtq1psX1ddR0DEJbxxCv1zUP1kdHLqOTlbTjvpl44XTpV9FP6jnerTmW9Hovb94M
4bTTmP5f5znziklx6hfVSZ9geY3I+qlGQCJX8kU7V91LsQd+3rRUD9NgdQerdqTnGPEasUOOf9RO
nbQ2QF89fSgTAjTbCeVIbz17We0r2MPaTVePpGS2jiEk4YuSlXSnhl14Xoui8c3CcG7TCYYLuqSP
XVt1yJfV0UeDtUEdKcvTaFn1ZWl19JOWcnmC5pHs+0QrQeTTm9QIq0pYP12L3hbOk6WXT6gszdct
tgksSdgrS9b1sEQSYkhDsj716ZB5MvY3Z3GQ5US7Aem2B6mbpFurxElWfDC8l5PlxKMvDsJ0Mff7
0DZPSJp1V22KNsu6rAA7um3VlKTax/cqPlE/qk0dtmdCSz9XRW/SEnIQx/abu1LSRIR0C3KPjk7i
34jDIIlG40eRoW/c/KmbMFCgcUu7v/SJI6TQ2GmZKYMJOWVlGBrPzdy1SHYgOAcAk5B9RoJmVM1T
Xm3SdGEt4ytlped6CY0P2Wrfv7XnjknUDYSs3c/hHbPpV9HeMSXxig5BAEhL+W3R170bb1ATacGu
pYht/cZcm+ka/Cd+ECmyuuMAsAZx3p1V9lbwVsSvxgpEPSQZc8B2E40cBlnEcPSrckHGsmuw6nlr
axrzKpFXKfgJXLO1RcrdAlQ75GXB9BWU25gmX9opurfSMHkdp+aAU3EVu3XxpcAgPHXr4YaVsRG7
VZaiaBGtr90S3pitPX3Bfefb2lbKJ3XVZ1TBELibCXu7qMQjsxtaFpKCOSsICGwO45Acoqc52gS5
tqLYSZQ6rccryrYLT7RJLZQZV4o5RyHOQQYhOaDf+V10vx9nT1iPxfFa7cawmF0HmXO4plm0k8xG
v2aNK8NmVZRT6aTDFbgtZOKMuPsgxcyV7bUdP6MUdxNGoBVdyY/KcXxjNyUbqUkwmwSLKYoK5Ryv
IH82/lO/YE1hakXlju1sAUBjQ7AP+kONZ50TpUxEILOqnP4WBbUxiOLuWdn82cTG2ZjEQ1RcYRAv
nUWT2NWMEYUM0Tn13/e1YpwHFSM+5mlr+Kq6RDdq0a+4V5kLznS5ftWn8rhTnap8wBdLhXurRV+0
GQhMxxzaHbPaz5D1+VrN2abAp+gfnQTxQ3GmNlJ+nKnaDFo1U1IPptQaV4S2KiOJr+ytkjMNvSqm
NUfYbWqSfWdJmy8CPVaup/AQ8ef0QEISNUn7I4XiMm+lVGmKS1S3/bHCgfCtFP/R9ktvFXXTTobK
DzpADhxio7BKtmJsynIgGWxEVWwMzS7N3dtOKBsaKkYb7GpnpuJVSp3cjkhv5raWPwH5UQNbHzpf
NaE6o5eBMlhMdAC6WnFr5xo+rFsHemi1PzmDHTRR7Dy2+eDlpj7jkQL0v5zGZS+q4L5OOMkZD3j7
pKSLIYDlqG8P+LlyqZl9V0kXfsa0PfGKahMok7R2X+ZJeUGWFywzsruHZo3GO8VZFy+OYa/LOckH
bYswRVusqZ8S/WSX7dN7kyjZzaT7yeZmKGP4o2SFfcGR3GbRD28OpTnDU7eqaBObtWbm4sI5xCLS
RpwPxaC7lgCYp5APQ0i3RkpB1NetPncRKCZRZxT/vR4V7ZMul2h+lfKzDH64aOXyOwtERDtLg/US
QIM40817sMLmPrbr5GxaRXQ12FvCSerbj0NVon6Bsu/r8CXPs+p7qYIhbVvV/ijx2gM4kPdX0dSq
QWUV2SFvhuaeVScSH0WTfxkx3BRHKWN9Ey28rQDuhR6v1sM/R/5U48+0G7KEumOpMmFhxzA0mdvp
zzEvYpTxaMt1+NWoNvmDVYvOBbE+uB3f1S7qvhTZuns2BmSuUwzWvSy5WlSs8ZQOWrFkKMnNoM4n
nJCw/GtCjRlZdZ2kbXcaHF+z6uRQ1FV8H5f3edbfVFqkB7JkaAHRAgxdqjr3knEAAaNDNmDVpPuV
vKD6Necyrw5OB4MWjc/98KToku73C/ptxO36A7QKwslaC1Wkj7G1UAJzA99YMqwgBKWfVQVxrVJ7
Tl9Bzmq3a/URMzoHpA8Kxir5TZyj7PIiK6FyKNrho+SsGBVFJDDh2htHsqmFB7FSOlvpB4IeqHqr
U3djLDhxhSM0mwQV6bMkW6TcUUh1S3xa9wXIVH8K8aey49wLDaXaQ+GS91OYa/vV+DroankaCbXs
LOLjnoGQ6Z4I+OxZbc3c2xhO4ZrkR7i4YGVWcEOZUblI9ELoxENNSviTu4ocT2ag4Vw07iwn64cJ
0ehUwr1xiRnzofeiKaJm1g4ck7QDeFfvF81W3SyeSN1nfePLCLLh/ICWjDSpL1mFZN9ols2ujMLS
laSm8ItIre9T0IBACtQrRKzVqx6OU6YkA44MsYfCzRwAOHbOOBgifN5BkCJnGH/IIE16+awScsTX
DRBi057Q4fPRwySZn/anFR17xBpq15yJGKTr8LWQG+0CfOZLFGsHK2bOZDZVWrrhuDQB0fCoj4pL
oemPc2pqQdTLlp8ZyPcya4m8VHF6vCPNjhzLA6u64gKZv7g0vKSXGNHXAUZGm4b1h1ivHwyjLwIj
IVUd6mfC1zfIYpnPvHtPsY25O77jdlxeVZqZPrVSflCsacLUKum8inTknQ6Ybmx1N48t0A91jAEc
DnowZVN3HMf+ajCDFRjEblPz3GPqezXk9noVVwBUJIusONSsSx3iMivDyNpbs24EdZM+VkU4XYUL
QdkMzQxbacPjsKh3NutRl1eyfUK2FFFodf6gpO1wLTaqhXLi3JRY8MUtoKtG1s7a0gGV06xLTTb2
ZgKJ4i9mjHy/hQ0tYFtvCle3l6+ixjYeoR+6dhyfG6LYgVRI82lxxk8F/PErXZ3BRmv8jBoAV0/V
MBZmRQ+4EfykP7YIJISrrR5mZrJ+oVpeImlf5anZqYnK8LLM85VcFrc9nDzc6cHXQpJHHmPRej8r
B4zQi3hHwMI55JFV+Ygo++YcvZiqNv6X15ry5+U2bzVDMSwDuidRAyxgfkUCo0RWWk7rlN+AHalP
1QKeCu8Ya5Qg5PSWxKIL0jIaUrs6TKHWj0b9Hd8M6xAzouGTkmGfnmVBRpZ9SMYF1jDP9n958/45
kc2faOlEA4ArKyqZCEv/hamiyGreFk2dvs44QyHpjefgJFd3Ta5UeNYu01G1cFGpiQN5NWvHfa50
rjaBtBIywvWKKke6ICqu5XtNMbs9CReWLUlf3FVy6ezkNVb36/auLbMp8Rwz13Z6YeABVMVP/SK/
XfH/9Se6fCfo818r+NREwftfqv/zUBX897+3Y/7Y589H/M9V8pWlWPW9/8e9Dq/V9Uvx2v2605/O
zKf/+Ov8l/7lT5Vd2Sf9cje8tsv9azfk/e+0/23P/9fOf72Kszws9et/fnv5ViSln3R9m3ztf/vR
tQESCEip3Hx/CAtsn/Cje/sK//ntCcFGJAP+5pjXl67/z2+SIuv/lo0t+WZsQgNoQf/2LyQSRJei
0GU5DFGOrSOe/tu/yqrtY9QJjH/LiqabDv/Kuu6oZOw6/Fq2LvnfjgNpRYZDK8ugJdXffv/6P1QP
3n63v1dB2O7Cd7iFIdtMCRTS9YaCyrTuaPwJP/OmlVXtUOpicaY1z3HvWcAaG2lfYo+r38qF+9OV
+fHhP0suCI7vP33aL8gAaKhyzVR7ug6vlu8ALc1HFGSq3A3vGN1aIDRPVXaOrrRD9ZDUrv5c75LX
6JCc9D3iO8DkbC++TI/KZfatk4z8uodm78o7sNpV53/+UxVTdn69NIpNJJGnV9NRI/jLzGlROoU8
pa5cWR1rqLpZu6DcNs6ETQvsVasLxii2iDGrgOfKBwv12ZNULCOmqY3RBr0ytYEo4ckK2mxukbhQ
DbDbOmZD6pCAbNk2OD/hf6HLn4UYuLRpfWtoq3pFWuMnsAmIl+Fkuoq51H5DoIqlOXrbYdOM+xVx
WcQLG/Ic28buYlAU5TqmO13RsVPI7TKAAYhQW8KEORD1sesriKpUa3m8LZl/77NIrQLTSFaxyEAz
RGqC9w2ghzZAEN3cR2t1nRGUCsQGf2cFB9To+N7UKvhHuqulEDXWZsdH9RAfhVyug8Gqc67LUGOb
M5OcT7aPNKxJPZYN9NA1rAKkK9FzMcVWNMhlWQerPiYetI/FQ30iPGjjSCqubgJ91OtASuMfJWcr
iWrXIp2vbHr7zDEKRGOBjxOyweOPzSZaEiizxJpITlhUS3IbhCimEXjQB/wO/6hXeu7s8jl8avLm
2DeyehiVrA+Ktu8D9MOv5KTHyn5r6hGYzV1b1UzQ1QmiJ03HTCb7bmNLvTO3mmgSm/eq0qTPxgQS
VGo2YOj2/Y1tk/bRvBKE4puLX8Vuo4vVFclBfF/xLUWJyBELEFGUtwlOsaYf3r+hilfXj69tIeGE
16k2fANXxSq86drAnhFu+OnLiq+t6Hl+5HHYLdLQBZKsddheU0rIzBxGkPj23ER7xzIeRV+OvOqp
g0M1qp3Or9ZJ3pwMWCGVOR/tQBDa20P1+FZlgCyD5aBud4Jh2HUgSuLuYEWjHie9A8dJu2jiF0dh
1+Gejxy01pGQnqugCRFX8JS4R7GhG4ndRpIV9E5jQEbvM1+KmwQM1DBPKKJaFCMA7rtkJeQ0O8kc
wHWbg4lwa1bhCAzGhOu73cnj9je/ldbhrjDQU/zpfq3BMuVAj7iLu6qy90hhX4m/BkEW/qQ/Ngah
78CBv/nWFnYaT1yFCw4WIH0Q2rwqioo7R1TFZt463qu/7JLrdea2mOzhrMvvJeNjEkRFhoojSUhm
+k51UBxuXdG7bqVfqmW4sKJ2OpxZUtwKO+i+LKxClk3iEFNZrV2dD8/vpxelvkvKI4rmb3vhJ89T
R8jDa3Wu19RxvZZtI0qibcHoJHfLFilU5PXIzWw7ruh9AF928t1b90979vKrNErkFrbXVbZAVRGl
WSc3+yyKS1QqWDRu/WLDlPYlZsjYdZGEh+97hzi6eW98P5vYZ+OiuHmJC4G48tkflx/4l8Jjp94P
cYPzG+Ps6vGMIPxrbK8opWic40T8dhJfzYq4P8T3FRumstnBieTzW6/OMjcHILa99d76YxUj8VZj
SjqXOzPVLuFi7YztJG/7ir1EvVLUH2cWVdEh2t5O99MxJbz8wzLlZ7SRrYMmS3uE53jI/u40721E
4EGfqW3/jXVl7WsO0lXbbWpPBubhufUiaqCEq0De7tccjJIv2iaFm1uU3je/thUzg4ppaMlB4moU
khRxBbbjyjX+vmxf/m+PFYe991TiuPe6KP36Udtf+N4WDTrweC7DouLWLqvfK95mu3EbcLVY2Vlz
nR8lojp6mEAH2IY5sZm2Ua+B+moBDpzxE1RlblGgP9laSYu3kiFx5Z511qS3Ay8KNmg+3mtpAQVm
exu/b2SMmX+qio4yaV67pK53y/Y5MjK/LJxB+aXbMFdOPUoT/aQO8NaG1h+2m1ts1G2Afq/+1LaN
ei0UOt5X+XbbW6G8K3UuMtqFij8sjep1xorxFdp/JFaRhhvgALf9Zy7HiD2bfAFqnR8S05rdkrFF
JlgrgUXVb3RCDG+fOfK0B5Z4ghq9yvwZWXTXnp1qlxhcnrbNdqzvLRxtk36n9hgGhdv4OBYdZuWi
GMPrCcSGWS2RejNaQfFXe5wcw2M9fhXXxoCyWB0rlN1OnXqdb1dEXCVzG+8yq7sBkJYeoq4zUCw0
vg8pGkRDkiPkb780XRztJys6Olm3QPFAbhBXXT36GKc8vJh7tMG8TU8ca0C+DobgfVKNzV60bbeD
hgcp+N7NXb2TVuc0qZdJYQjpCLb4TJbuTMV5hGd2u2CCQiLijBNPFoxdYR6Afp8aI1IDYp3K22bV
B0gbZnYc++WoI2N2XaM/GqvrAw494z5dimCc6vtEYYJDIqX1IahD9SitOxQHa0/tZ8WXDQOTkG2z
vWwDp5h/VN860D31MlwvEFAJ4ftvm7c7QBQTlN1JoE4jRtY9g6wlXVsxkhhYq7V+G+sXyCCOZ6nA
C8EpnEZ7im76GZABUH7myyrzVnOwyMbk8wGWzMiAWijfu1kuduo2yImNIkZpJ/lRLeGFHFbTPpSV
/q2eldsy18Ygs7FLFqUGjJEL0L3144qHsOAbIDa88sv8VHdkXnbpW3PmxN1bn82rYzTa/PDeJA58
OwexBaZkoFMct4sqA1AcYwvqrnWQEwJfPVEc9HRAlHbsfUsfmBHJcDw4aNurzphtiJ1Ead5GLlF6
7xD7vR2C5PU3nGi7nWizmmYTbdSh7ZW8CbaNvJY6l28rcrMrrrIi1MicrQ9EGyK8dNftBXcn4ySa
RGccTcM2teuDSsqIXjb8efmAyZFFkrudQvtUDsYtii76njuFIV2NUe4Ip8NkknHw3tr69jWyo3an
1szMRZOBaQ7BPieFgM1R7x3v1ekG9LhDlCjfYcQ+TjsUmLkBFKBCB8Uer/NDlO4xcicNZyAZ8lS+
IrV7tUEqGB0PxG4eoDO4yr20Cx3CP/5Y3JO7iOdDn0JjcdXw3BAW0/2lvUcBuU2ut1VS6qfYQ4yP
g/qCSwNB9ENu73ABijPkyG+U9IAAVyGdq/TGSg+9yjNzsJSzPaIkH/J8X5AYa+bLMF/W1CWIWITn
XjrZjmcadxHAFsePklNWnLIFztS8xwJi3JtBecHGdEPve/3XNfKbXfGdAGjbH4bYs6TPbeUafP8P
eOLiroZTzM2C31/2pKIriP+eDxcJQ7AviuTqWJmpD0O8iwsXsQXs3VJXU71ewvTX1QlhynuzOA24
ZxK+RRxKv7FJzX5s09tO/pJfyfvavRD6e8H28Hp2SYMiGe2tgRYYXvp5uXR++n3Zay8E/VCe8KVb
gzdR6c6fncPs2Sf1m3JX7qZT9iz79WPjYxtyhAgW32jH8YivsJvcWjtTcs1bFp3ofZ4wObhSjvWX
hIVlf61gnFXvMqKYyT7E2WhyzYs2+jWALGbYvV9Jbuh/Ich0U56M/Yp2tKfvsjvpOnpdvuHI+52o
+QVMFqimXfFcYjHBMhsSk29cqw/ds+6/IkJ1Pg2f0dxd3eSAi7vHH8w8JKhuA20+Woca3SN9R6y/
qhiyCOO6JJng2TTPfXpM4ntkLtXGb9u92RzDvaPYbl4cinmTkPbMD2vu67htf9Ph2cfe8ikiwi7v
TM1fF38uXMzcpuGIuCssqNkCT7VjXo8RUdp5q7KD2ezK7ef2fLHuMIG7K0+mV34w58Aed3gFnZTJ
l8InOI1VdCD7whty5eb4OOxXkrVH5071MXjZz59R+e6+qRek/ovOz5xjlPj17C8f8sw3nX0/H3uw
5+Ep7WAr3AN/LV808KPrHnlhP8XhLjvW1TWQlK/Y+tXrbhczkm7/k0ZYvljfLIwwJg/xhcxyLfkc
MhUmS3aj4Kz12CzeGV6J5JI73dd+9WR8ixkHkSqBuuBccPOSfVj0pbeEXv7ZwdBC2zr1s64fx8/L
g1NfVLC/F+Zed/lnVKMA3tqu/MUpPfwfXmTuSnwRK4/ZzwFfJUh60QnLoNT0YoyD0LpQWCm76lMJ
Gt/fbM0ezS/jHdnE5+Y0XxWyW09uXV54/LH3s0Mfk1vTBQE+fIu89tXh8VF2qMdhiDMrRNz3On6W
msvp84lFv6dcaQF+fwvOmDunOJJCSF5Bjr9IX/NbfYcdYpA8qM/Rt+yhSdymIljgmW7vhdfZU/NU
neW7Te11H+/QPCTFcF0dc5AWz/lJv35c7o0P0lG7TV/LxrUiT2tczB2/E/Izg3lf7Zre5UXTfuwP
4x26vWeZZKfbPqqxP76wOsY5xp9dfSc9b8zNfejj0eoPD8lELt9VMG/laHfM/UbBUsDLeGWzgLgb
PxcnjENxDEuh4ieufIl83qlPuhKQX/tQIbpjemQCSSG4KqvfyVVddY+M053zCWOsx3ln+usx+1wc
kOWuvcS+0VCs6HbAng65HwVl50FQQsrLrS48bnjXXmtkoQmScR+CY3QxstkRkkA6Dneo9LBep2T+
571xmO++hsfowsrzWB5XHtQ88+zb/iifpi2zvwc0Q5IL7VvZcVW/+cA1PQGwBLDtkwIsuVOjY8J3
GP0chyMe61vnucFwe3arCOWjfQg5ZctbuM01DCTDs7kPDyHhnUO0y7zmkH6a0Ab6yNorlaCSeaWz
N7Do9CruPXQpL7YfnZpLuC8C8xF+n31Adfk4Z96NVXjYQNX7+qgxpiAm4lteRDgy9IZ097rcQOV7
0W+zj9FVdIi/lOitXGOuQibjj3HRLhsCPmKI1HhtFGPeHwkeBagKtYdYC68Vm4lNv61Uwor1ur6t
jYZp0tykM8Gxq/gPYYrdGUdI7iqkqhpPFCJgwbgdIkrRtiARpclAX+T4VnRkFO/THHi83qWHZNsH
+Xcm7P/3o7WsYRbTqSxKegzuKjKu+HuiQ2V9j6vSYkEVO5sL7e+btJWHQELQMBAl0dF19Wepkk3i
SNBmHJyesBtc9zHU41NH5Mqe/g97Z7IdJ5Lu8Ve5L0CdYIYt5JySrFmyNhyXy4JgDmZ4+vsj3d0u
ubrLp+/6brIku+RECQTx/UdND5eFgsHvX04C7LG1a6rkHKu1iMBiwzkq5M2xN0ynpF6rCosySVl3
wSDSy/eRy1+5CCnmLJsP6FLZTkMEAYV6AESXr+gp5Q9/fE/VN9NHIs7OYMHj50QiG3pBMsX64kq2
tZevfvyZ7g/4X5ueIMVhI3UufmfmBDOeMOmqUqeLhFi8fRR/ilfhhHcRUjilfkyTpt1T/8cgtb50
mX2jCB7bjSu68OMlXkfBH9/iqeRTGihnW+cRWpkZRdavMEuy5P74Q8uh5wH9HHk+6xTo0JchrMU6
XODgbsX/Ll85KxqMgkngeEGJ4OgPuTAjsi2BpihvysKZIvVz1Nfq3Ahd31km63H/PCnK50c57jR7
8vc/ACThlfQiZc56M8q+CKTqllOBDCU0SScPDV8xrhvsPJGAbyabHPfLt2KUAzUS9p0/INtclSPE
Gax17Yv+WDcecc1r0yQ8wHTy9cncm9I7fC+nbCz7Zc0O2g75hOA4XfE6KzOxMmPk2Hh0RfATnLkf
Lz/+bBjoBDSiK8o6ipM+EEsQkPo9b2ZLPYq2vXGZekzS7g/DCsRdILqVBQntYWDVW0E4q11RpO/g
8Q8w2TCGNxv+nVbuahVAT1BdxFYx+yasrOp3LMs+9wikya5qzRfEqTqTGy+iSINSjP22bRx9e4FV
Lyf48vLjW6+rJL8kg6FgT345vfo62muzqzMYKd8O63kk7Xz2gHfUCjp/f1kxZLtu+MM41jeFj+nM
VF0UaosOQndBWFMjpQDx8r1H+sb3MLT/J+N+RcaBBUOE/Wcy7vlbU1TlRwLv+8/8g4xz9d8QmZs+
enPdcIgk0f9Fxrnmb6veVrDuQQbpuFc/snH8MRSeK4DAIcn+ScYZv0Hy6rB3wNO6sC33vyHjPlLG
0Nkk3EHtcYCQgZb1c76Zp5OsJ2nmPsSO/9UjmsKUd4s+TkEa43H40wfz77g4aMc/M39IYSAYdceC
ffRJCfk5UC/qB2WYVUw0BZDHzkDpFLDMk8iqTElrHtjaH20rjpjAlJiv/ZJdIFqCvBBA20PxVrjF
CXuVHTRjO27GDnsH+Xo0asR+4JXySXrisc4tO3Qc8mNym3ArwkI3PZm3DRYcNoFEJ6aUkFckW46t
MNhUopsatOb2739R96NWwL78ojaJw7Cvvu5yej9SnImTI3bLPP8wx9Zh6jwmIOwoEP92iycnzPQ8
D21JNb3I3+mzOdRTc0uZVhEySjNj1N0ujopDIor3wiqu8pwozFXDjj/D3uIcKcLZkUgkWMGMiqGr
KfQXCnyqk7FnLbOOhmceB5614RJbxrbqqK6Js+s8hToR5lan8fqkGaKCWUmfpWP1p3xJPEDlkn1N
nZgitHK6Wxp9od7D50gtDrsb6DMeXSK4/Yw8MDfuXin6JhYuVofE059KiXsjJoMi9Pz0kHroJRFR
rI1L8l1PaXaox9vB4QQkrcmeD0xgoR5L3WYifncyow2oC3yo+3ljjNMQ8mt5rObZ50pVYID+8AW4
NQ0LJx83vzhXP9HRl3NFAABREsj9uEN/Ek2IxqpNVKD0qySaF+gqekzNjFGHbWs5YUhBvQxPzGRA
X6q9GdRaV9GMm8Whb0JzqyDqu72eJ2yTTS90M7pBGhdebjSMjSHHU50gr7SV9zrRL08fJ7IfMVDf
nqRFGDnxvqnp42zylbua7/SXQeQISmP5btPLEtYSSlW5pL+kFde9wmjcoPDfLpb/O3YCHm2Nes3J
2regiijGY0vnyT5I7OxcGPVzP5a3RcWF504Zub3DldSzt9Yub6N2bnfM0FQ/znRAGvoagq2hu+uu
bOwB4IOmaIewG2h54H/AbMhZtEoB3ur5d0LHnxNBVhNDQKSMPwOE5Y9TCwFJIDEn6r7wuWJ+cZ7+
zdqBlZYBnZB+1/nZAt1aZt/P7ugfpFmTdSHIRyOVdSZ3vQo646Gzste/f8OfBD/fb2LPI/rP8my0
rd5PFwYZ/i1GVd4RBfC5dpzbxcPUaq03g1P2L7Usb0yNJkTp9a+EQLTQb5xhtzKybV96R/Qu762+
jVV8GPrPf39s/+6axXRJVROL6SpJ+ri+GIQ1lnTv+gfXuPLJckLoxqHxJGvxRrt22FfOEJbUbv3X
b2ut0g2SMpD4mZcahT/Z0P3GMLx81LxDYefvk+09ipr1AAvZe6v6aBtPGQ3U3uPfvyns119PvY2a
lMfk+pj6yzMqjXXDH7lxD6JjopNsx+lECpIxxzUthtCtIdesISMi7ylq3ccsBRVVE1xN5Yp3XffP
xbAMaz8Rq39SXDtpdVYkG4SRyChf5Z/JdX8/+yDoZTozZgg3D+vcyTa5U9xaLTED+SwJK9HuSrx6
5cBHPbsxmewOYz7vC2mfOEFuObu0BvRqxK1jViPTTtsDrBdH/FttEJvnUlROsMYlI39zy5ixNJnU
KkQAeoANc7zmayeeKKABEO3HTz7q14DKWdQNyn3rAC8ymyMbM0K4Mhr/WBYzP8R7/z719pmA2WyT
0jDPvDttPTxtQR30DpPFvC48+bRcEba2rYQ1ELnJaavVTnM8ZBGTYyOanh/NoXrq9fX/5dEa+PN8
73Y8c5Q2iKCX/qMVc+NFPh+urcxXZ16CDMI1tGnVwv6n1ga4nfDIW2zY21Z9D/pP/kCAJO0Xoazo
hNgzfdxJeIKZhQvRcD3HJ2ng4w0QGVDzydJM9LYa5DOau7QcPvUz3hp6Mapw8O/YA+Nl0OtrOGjG
kc69XsZFC3LcBvNk4S7d5gMgQiJIl4k8cdC9sQcaTPtdkfIgYq8S2uMI/Fdg9RN9fFUZ+lOfErhK
2iuZebueBX3T9WlJ49DgI9jtQdHsrxI7fjgXSzi3hRHa0CGbIu+ooSBRK9Jp5DVpM8qqONklxfxO
4s+JzDGxsWz/90qQ2jDe+9WodnLQ66Bqu72RWc01KfJ/ZFprk7E+P051BO7lEdDF5UTkvayXB1Mk
V7ld3nsKdsiZGuqPK1S9tW68+n0+MoW5O7soXXgAHzlMitSTUJ9w6dlixXqBrV8H8NDnnVaWPUOq
9uI4djA1ybz3CvOpXarPUdUD07b2S0MxY1Dk8iGF9Q4U8IxDmXIauVdentWh02o3aumPUxHJzdC5
d7xvSwoJuGbfHLvCI88uGR/MlHTUQW49UUiSKMbrZk5xpvMJuTkflfXcjXmLKnW4L5X9PiuJj7ep
dxSeE/xV++nGcTnuKE3uEjbWqMioYHMyfZf5xIPnaMzCCfH5FBk8nRYUX6Rc5XOF2UoDAbfk0m8j
0z9qMZsvPL/TVHAl87P0H5HHBiZDKhg4ezfn6+6U6VmPNjTHAeHqibfxUP70sTOQSF5LErVkGWZp
g1SKgs0JoxZXA5cEgEzC5W9JQnHB2UyzwM2cpXUQZ7TylLY41uvD2UQ64uVJt/UsGogyvXidbbJi
JyLglzh/SG21dq8cIVeNUGUz6DNlkkWvDrkysYGR7+7a+8TiYphLayPcqmeTi+qWJiBF4wVXd0Uc
0ezf+bFDcro2PMSt8sNab56wcFBxpZuEzLrakUCOs94ayxf4Jli/tYPLdvZ1ZD3byr5BSJRtWz3R
WIaA2ClvYZFVrIJGbOxFQuqTPW/sin4fMvJSfQBKrIQZVHn9NBkKZN7PARqnyiQgC4t2YTTwmTxL
SVPE56O5eDLHQItBSb1yZkWZAeSHxf1Uyfq8JOaneei3taZ9Karpjk0r4jbwbGka7J4mtOt6NHwe
jBLAeo2Hb4Q428hvWlccjYEdqs1upaJwbFf22oMZsTIvJUssTV6HViZhnsq7FCMMWRbjfUuJR9j3
GoXGmoHbBITa0bmrOz09kEcMgBaQGsFtE0BfBySKGYE2ptdEJbFEF3ulqs+NWbVBK400wBGjBRXC
6GDKzS8+AGnS/6FYbY4wcVTKTu2+taObXKmH0rOPd7vRT67r2aSZUCuvBRnaNJRvajd5zorhm3IB
qgcRHVjZbtrp3Dvqc6f6R7813jLrBLp3UrNBNbFfpdsMBV3QNWUaLu74ktv2pu8iNt3d3s7UzTJ1
Cx+C2wTpsHYp9lVQkyDX5INLw5v/JaPaFM/L9JD7SxwUrhni0nICt0IOl7PUl5pnfOqI8N7MQ2Js
44zY9mzS95phZTtiwDfomK6GMnoc6UUZgXhuBrJFg9rAB1zy6STWcy1GtPiNhP1zaojHcXyBYIaX
o/P6rtb88uDiQQ98Xd1ZsaPtQHhQ/icHbYL5IPwxYm6E9JnpnTWcmidwx78vxidvbFumj+FeJUaQ
WtzM9Gf74Cndk+uXd7S5fSIWCwe9N2xSbAcBLRtb1RJd2S7uk8t8c4RptYJ6ojeY8L6a1vco27ce
Jbtdkm/11RhJycSXSD42LSqXcWbRTGAaYiEYuvqACFay+ZK9jhvVRTA2pY2D9pvuOllHHXwNbT9d
hkJjUNXGRta9xbMCIOxBDYzjE2JtO2hpWwv9BThWP0qKL9nBa3s5ca4yf/5dk2/c5Wu0IyHGtu8/
961/R18zQ5ifPbV1s7cmndMvoEjvRFNgsmuLfaakuzWTudoktWrCeiDrg8BE4TH5sY8kHbRvA8Kz
Xmvf+kwslVGjgvWg8XLcCWfbKU+1GX81jc2Qx18Ly8RrqbQ8ZDf11GFEDrscOra2xxO22hfqPb9G
hTxQMssYEWnPmbOqYfRqw6w/qC02ukMvrNehmR8Llpe1X/ZT6k5l0Ln5wR+QnY6MkVl+6n33PU1X
/YzXcKBD9TL6pha4YG1jmdxUZvIaxa+tcc5LRAois6owNf29XsMtdolxuPzsOMt4I3m8tYu/nacc
ptBnazDqNvYxO1xUhnEmHl+SFYVvSMwKhlQDOkBnf2j65Unrc7xeQ3Io/TynT2dF/Fhz0V3agwNi
m2fjQZ/1l2rBeqeEDe8IOyWs9rSwxoFFCFw+nneeGv+dlp4pJBGdWy3OnxO6VgNVUxOtkJkYjGvw
jXo6fu7A2Xl0vhqxbr9qzV0qxT3uwYauThQlBvKScLRY4sumKD5TtLWn/HMzzmm6dwZv2qIuI/DV
178lqUAXPH8pO+d2HDVKaEERjlo9vXYupA0O36Ecdn6pJfCE1P/NZGpOotvOWNvQcBTZVgeB3vAY
yDe9Cx1Sn42uPFqraldjcm0tCBpb7IWGzoIBEMXO+mKThUZidEEtNggx29VlV5kmvHM2F2F/EbGS
nBIIwOUjv26PB4hk7MtXP17iFaAo0qzfiH4Yg4nuodPgxXtqlby9s6oqzVU94ij23x1q4XnKllOy
otdpIdPQp4Zu/SyRVHRI2XpkKAoBMTHL59grYINz8vFWTVGmyueGpsNduQpuZWTw5BgRISQuvu4s
1fe9aVzXNjrc0tyUo0GWTWdcpwZQbFY8cYnz2AW/DrqYjPQ+ZjdiD/D1Gt0AwujOi4cfvkWlHGvU
wjXydlwKmEqv/Gbr+bWb3NWS2WOZ49sowhVbeFPou8ntWLVPZZs9qEyei7761owT0cj0SXjGF693
3qwT1RyvGX5JnDHVNyOPb41OhLpB1yQxWz6WJhmwy7geeofnev809fk39lDnQa3bFAtcWyw8+gDD
PEEjw+xh45qxt+Yd77LIwt7WfvHG3Dej6Orn02j25XZwoSgqRy+ItEJG3xmldRw0WKK6xskDCXKR
lTnGFG1tFLnOSk0RtwbhwYnOWvscF9yimqzkpp296HR5KcdcOwks3ey7I+QEXLJ0QO6tfLT3gDSo
UETmL6EsGidQTfWYZt3XtmOvcjm7l68u14pcELzLGVvRqn1L9tHKIly0TJevPAvuQldOsU3gTdrG
f3SMxtvYxfI7BZrUXTiUtDbiMy17qD+G8jnyon25AhoizcgdjR4ZmA4WLSmhX9pXqI6ffLOX+9nx
OV5hH+TE060UBQGCfXzyZvCduFv1UwOxkNwEx7RgEycrvA+KrVto0TavCZKEyTX6w4KduWCYXUqr
wlBBmCNz9iqK7GqJhKLpX5na2B6JVaewXJNvw37Q3pmsm9vRYTyJ+HiaLn0fLAA5+kq+TUPqo6zj
F+gMLbDRUwXxUrC5YYtJIg4siAuROs0kmSvnPVsf6yv0dxkSozoNa6euArprDtQU6MFl5F4G/m1d
OvRGDN2xNgp0I+vbych80vV563tEEqwQ3gXm0gr/UYn8TS0L+9rsYtRNv7ZR9m5NCx1++dGZ+P3S
hmJdjZyVOJ8CQ4hkKztxnxoeGNvI/+TORNMg8PErnq5OopcwtBCgfRRotdRD8t4JZS1rctz0ZaM7
foKz9jbqUDWOM1s4ZKdfvC56IE/0kM7IshszO7h5/6VwZnQBg3HMgcivDHmVY7VDBmQEA4GyYeIY
48EFT+0Q0TBBrVcMkf3ORq04prMY24Jy+lV/13RFvbXtaWM1My5uQR7f5VR6VM2GaSny42Rzj/cr
rDhWic+vNd11bvNH5IAIlON8JheN/foAUOGk7Qs82N6dQTiIJ38mypD0DhWBYWTjubEo2KG+iwG1
QchgsmkCcy83JHQbYaZxUI7W3SLLhNvt8YVtL6cnYaUhjaUL8U6+dZyI7bCUz2v0ZZCCDI52hTAS
r2QmllW6Mt4v1oQgYam5PTLzRjO9O0E8TCgVu2nP9+41STjBhHk87PhU3HTV9Drys+zlnRaB9V6u
uozcj0IXpBRM7E4IxAv57n1Z2D8ksH0rEJI1XDz4hLFpgjjCPyBgibzHPLXIlF//jqlNcUEdKWi6
nAAzWUfqFYlxC/uuaayveQ02RIxEAJD0TWrihnYI+qFSjJs+Dls+Uol+c2vidASopMmVfU65yk84
cFKkLgkE9kISr1usOK62ZPQVYUfiAt+OXfZQTNNNiqJ0OxCFHhTS8oJe0E5M1Q1Gm0K/zuvsUAI2
BHCjxnbhgifmm/N6AbdLwDiQ7fGIJ52YGBAewmVKIrZ741AsBfuFMUUPCTBc1ZY8QOp1a2gasFFh
H/tuxLo6p2+xBQqja1eDDijRpND9hXUfeSrDL57zOE5QMox6si21qgnTwdv5hcTGaZXdwY8ekraV
+yRauGlRqTB+lX2FnDCtsl0+MimQb33U5XxsNPs1hnpgKqhJ148QPGW/j3E2HLOeWCBsqO+FeOrW
C9hOANY0P3uTIzH1DS0ZS8mbZOBmeiPuxtrdFyboHGnMOfULMgUXArLgwgO/sEMqyS6cDHk078Ar
nObRe5Q5it3FvqNtwcBTtG1zarPcume702fB5RrDijluptTc6ZGauXUbYyt6dde2FpNAlb2LhZW2
b65NlspAyMLYRDMCnl43zoZhaRsAe1GovWFgmp4Q2RQkjIejRtJRRrCTSDh15Dd/jaLoekVxo+yq
U/N9MsQvAv9/SCaBtsmJJvMHerVqxS44HryjE9F4P3M/8xu231SdNeEsk7Ot1yVTCclMqQVA6qfj
QWNNIbFg0cEfoNqKGC1i45MAOcp7ov6/NIoIJtTCkUXt/Rxf+WNVon6Ii0C47BInxhziGqM9IfQk
HRyKSh4rdUCZrjYTkmxr3Md1XR1hCl6k1d2JdiQ2An7ZIFkBELuDdVPYOZBcBDycu4LNWIzQa3Q+
NzppDXE+PzmLe9AL98vgaV8bWOuw0fHHG+zglInjmW2hTCVQFLlYDfMNwekvdZ5koZynN9ceERkO
2XEw86us0JlrSp0ewHygPMZpb9B2HuzOeFRNSWwIIk6V35izvOsrIbd5ISksRN4U5Q0tUSImps35
Xe9z8vIZFqVHveMg0lX3csxcUW4If6VAWNqverQg3G7VjeZbag9km56xKPkbTfCs68jU40KtztPM
NsXp7qQFnhnI/jAvxbw1bPNbtBiKDKdILVtw5iSIzGo5XV5ILkAR8eP7xgfWVNV40trKOzdKb/am
Ft83HAGhOPkcEmDihcOkzecWQSJridqYrEtUTKIjWRuFi2B2GkGdJN/7SfRJN40qyHoSW4zCLK8i
CNmFNGC4OncrAAtIgCFyvhzF3hlzzOirPrzLMpMrYv0SS5xBCgJfXV6yTIMx5dm9zbvZOF1eoj5P
mHEzdmtJZn7/s8tfLIm8AvOftnEKTthgOUpj8yHuTXlVb2I1UklraFllEOI/9AeysrekTa2jcXvs
eRzZJFnyRhVP7SAqU6JF/vVi+7Uk1KqftjjByzMx4acLNfD/ooRfiRIcx4NS/s+ihBfZfq1YacuP
HuHLT/1DluA5v3nCwftpG0TUevDx/5Il+MZvnqcTG+9zmcK1rcly/zQJu7/hATYsT+dv/uEs/qFL
wMzrEvrhWGwZ0Cf8N7oE/eeIvhXUt01hWEQfG7rzc3cvT4Mk6+3EOVMQ3tAF2E2frO7e1ilnsMn4
3iEGSm7IigHjXswjlaFTWIp5K11T7Htr/FXC+EcOimmQw6HuU/iWjoPZ0X9i9DM+lBowxD6btgEz
XSf1LjW+DrNbfxLlF9ZuWiE8tvwa6Soknubfr/QPVvj/Kft/Ncd/NAb/4+0tApbwYZue9zP7yXq4
tEBj1rmZos+VN/QP9hQdnK6lOFVE9L+xim+Gurtq7UHu/3Tp/BvZhv5RI3J5cy4VrhUaMIWLN/wj
2QInkcR9plvnDLPMlyqas70zA+POPRv8RhqPWhoToQar4S4YYtM/nCLHQpIW57S1ur3ZyiaIaY4L
i7FdDr84uNUt/sPf/f3gdMZ8+Fmh41FfD/5PnOSoMmYRrbHOedQ227RVn+0cOadSkb4jIEwLevw8
QWzFG80uPRoNiz3JqMDWg/GQ48M6UpKmxsnb/f1xXbIWfjou7gadok0C6cna+ulDQ13WFu4krXMy
RNY+VhHVUx0hZ7QnvrMBjJ8ske5NI4c5IRwZu+Rgn3JVQMo3hHNlhza1jIPZ4jXI1Xye2VegTI9o
nHLj9JPQT74/bKypbx7MShnB7FoicGKpn0eqgpykcXiafnZU62Jjsg5ymRVGu7h6w9rypKWGda9l
9S03WXZNwcVGEKN754h0h1UK47RPEEIcvbdrlVtEajBCVRQlSep+1hzjRVAbd/X3n5b+kc9bzyIK
Ss9BMkPVKmqMn7j2VKcAOSfv7CyrSiB+aa2NY+tkfPAxBi0lXcEyqTSEYY+hB5qvVZQo+O7/24HQ
QYhKizudG+qn7KI4NUWezLNFyX03nnqRIEKPzPulx71kdA8zhWR2Pbdni+bmroM487Tp8e8/jI/k
/vfPQl8j01F+2YQl/ETuy65uNKfqrfMQJe8a2nG3XMKpn2nJ9G8tme44R79a3v662qI/cwykYPyX
R8JPVyuFBpbLsGKdyXM6TE1lb7TWeEAndVtFhbZLaWI7F3Z6Y3Ts5rPFvRbQwGx8zGdGvF/cOsZf
1xtHmIaLFse0OBE/Cy+8yNSHRdPNc5URvp2N5hVO0msvx6ROJuG98OavtqvJDXwm1DyQ7G4ZymvE
0rj9llJuyKUkLqdLvKCdbfs0ehRkElZybwKyHJmjyJtosggon+x1HM+7rGLx1sln4nbrfyGZMP66
cpOmwXMMLx1fIJD4uD7hfzYi0h+t82jN1blc6uhT08RmYE9JsZ9SEajI967q1cwOumod89aGmpyd
N7Oq1X27rB4jgQmiz8qdt8DCmLR+b6o6GY79aOJlM7SbvI23kUh80nDo+xE9RVjaHLu73DUx6DgU
ido1YxmKouYXy+9Hodv3a9Uiy8Py18vVvUg3/rT6ZsQzTkVWc91ktjoQcoAKRXC4I7PlWQ2vfTxV
35Wo//FRSNjIzyu+w9OIPFidJBKTkt6Pn+hUe03VuAqJn+1P90Ucz7e1bG71mpBi3258pl4v2Se5
Sbz9+uKxdXX+AN4tfvFQ1j8+e3jQI0ZBhuNb7FDwzv18JHXSVfB2tXbqokzbSV08EOGQ711sdPhb
5LQ3xhSDlufhWSHy89poW56EbWMePKPt934eb+K4iR+YjppfPLTtjyvqemyIdJCOOpc4l7+kA9fZ
gnhIJwZX+UXoaLm71W3SvbOB6mhqqmd6MVCgcWzXwl3bqLt+UxOhj5wLI86YG7AXLlzSYGrn0ZYR
ogJ5sIeYmdtX9KfY/r6puIxpQHMP0+iRBKkmIjZafzsZ/GA627BHc3Se9N6+gieOr/1U6TeexIc1
dx6dalZ0R2cFMY+evy1b+9Q1dbxrgaIpGGJW8tZ9X5aQQ1Fk0w7At9iyPco28yKNTZpWW10b/AND
nLgdD1KvfhXHwin8eKWhrHUIenK5cSmANR12fx+vtNKbGNnJCjshus4xaDhPRCDBYUi4SKcsPhHE
O/LQ7nGsaITJLxx7WDkEDrNDw84XNdl4SlOeI0rgTpcemZ+iUjMRITMoMA1HlwFMIu3Zse16Q+t5
XED3uHYQtSU16vM5JaTMd527ifAQPDWw45ZWDRt96pASkF5aelg/Rme8UXFKvU88GJxsjAGJFc9h
Q84b/KWFi+kSKJEW5YwDb/XZXr7H029uWh+DGHnRPGRq1/N20dKE5lInR/B8oulrszpL2hECTzb+
aZwOSJPmm3JcdkhwirMxxmXYGU63Y3vAJTRm504h6V1m78C6Ie+cztT2ygSCluULGNlwpFb4HsXx
Petacli3RVDOb7OctnOetA+JQTH0kID9+Ih/AZ+diFYkF9VkYd12rKGfRq0jOUwtydYRNWi5vuxV
mhDZ1uKMZBJ2txlypsCdW/+qixtkND6gW2sb+BDKnh71JbdCTPtsewqN4gMw81QZr64AdpZxn4fm
MH2BQNUe8vwtLdNX0z5AIkmGcUKu3UFOV601VuEyipdqiONjr9tf+q7Pt3WbGoQDUQ1Q6eTOt25e
biZXaEFXDOZpV5XKDCw0nUd7uJG96dBfjodqqoZziUY573z3YYwXH2Yl2imPdlJ/iZzTvMxPaSnH
KxCvA9klyVEUzrdyglBqE39tPsDcaVaSWlC9h9pLuvh2QLwYiF4ezLxN3rJy/mR55QFFznDvGpzz
0WQj3/X3DoDXVZQjfIjtqNyqNHfZxiePVqZchDUR6ckxG4+iaPbj5HRH6aH4kGX+3jptTItM9A5K
B25lZ8V2SHJMpR2y7NbOFxLQn7MaXg2qeyN7WNouKnDkLJ73OtaYkdOSzNbRPUdk6e3ZqKKVi9w1
JmIwNzEtuY94sbd+U+97LQrp5JjvvSLZEyk53WgIfsyCsIWFquCNw2V91H3gNmLYCGmsbwy1lFuE
tJQxUba1qZqe/YzOuSETK0MrUHrcSiiJVYyv9nKFNyVcfBFxpfp8hQj43ZdNe66W6g8fcxO5Jkt1
S1j+DSuZsamTxd/HZpqFdivmk987+qZtf9e4NZ4iE3kDIq5MIh0ho51wbM/a14mVnsdyuF5J5FHN
6qE1431MLdRt53SbdG41lo+C6njnmyy9bkt7X7NrtUQP/WyojkW8nGl+HSFt0mTnLGl8N6fqC7BN
e0CBUB/aOP8SoQlkwfBvBstCWJ3jvOvTxj2ilvti+dF87orqXaMp/DqGE8B0DUglOKsB0RPyMba5
wkp5asGAn63ooTEkV0Xfu38gCgYYv6+MFe1E+hTid2g+tfg5F6coTjmEaOiod38tjszt9kubd+qT
ReRw0S+/x6IcKWmc2y0UQrXPZPMqxTHPlUvtfPMm0VW1lZ18cipUg3EUY+72/Ow6iqE2Rhcbc8sb
TiSahp1iCVwUAAAi95sekgW+mbMlCrxJPqgteelaelUp7blhHN7bo6vCBhEZC0H1tWBLEWTEkBY0
bt/WWdySVZCR8yijayPBa20s5QM9X9HO8U3IzOUtselwTtXsBrrm5kc1WOSRDm8NVBJJsXu/bN2Q
2agh0WMtykM6eSU9/YA67jpF1nNnopGJPGPndMiJLLtJue2qdtu0hDNrwN2PpXuI4d8fex3Xk52j
vYGSu9L0LHpWlvUtXhWM3jJnjNEcyVD25l1e115QOCNyD8DMGzNiRSIwaNiUCeJsHtb05boWwj0C
hgHHXyZ2aAG5XA0Khn66Kgb/MUFLx/027C9FmkDRcEPwd8RzE4Ra2vNjfDUJPF6FJVpk/uJGVgD8
Q6zIaE9j9NbM1MVkH9tWIRnr9FsVKX7c6q+itvWuteW6IQRidxnOSibjndFR1Zg2TQI34yHja/rS
DUdjydkvPiwtwOc0WeroszrdZVHQVeW01cHZz3O23JZdw0dmoE4oCtlsRdo+Ao65EMge4tvMf4sK
p7ovFgzHdMGMW2ccR2yiE+YsSx92dTptJ43FyVwynhBG+22Z2xj63hyOpJIjeGEaCihw7LdltR+Z
GTZJYs3byskmLhLjLtYIJHJsZgnfoC0LuMHeuk5nbesyf3S1Kb8y26t5aLSDX6l+E7R1PJ97imtB
i6bb1lvzieo4TNrIvqoN7clvdIsgE9IRujjGNtvXjPEZopakIVmTwNkMkwdWFU0rTpNwzU+Et/YB
kSUUN47+q2rn1yGXzWEqrH6PbuKzRijba0y9Sgi77WCER2pSKhRiGUWsiNMYLjxrbP+YUyNmgZTi
nFWLCvoJ1EhZ5XvRmhRmabZ5pRL3rnNU8b/sndly3EiWbb8IZRgcDuA1AoEYOQ8S+QKTRAnz5Jjx
9Xchsm5lit2daf3eZmUsikqRYATg7uecvde+c1u4BF5XTyDw3MswdOqBc/jCjwNP74V2kNcqPuet
aPzIUNVJs4Ma1c5Ju3Ld552tL1Ygq5gmNMG1beBaZCvEmTyC86S6BN0pPG3YJ4uhBxOKUQ0W0wZS
yXQZiKlBnZoq3kfUpvE6SW8F/RujcdWlAchuT1N9Zlibb9UyjCfWYb2kJPac2aEexycjK1J9DU/e
qapptgwAUYiJuDvO0tDP5pDfer36wIY0vyfRegAz94hcCbzFmCqytL9tQ9IWQyPzdmrwbtPGotG3
1IRella3cTtaXvA3yRIfTUgWUwn8cmZZjIbMPYQVyuuhqMBetGTLMoZAfWYVmI6tJL2Z4fphX240
e3f9iWkT9/taMijP7Lc8MsZLGnr6lk4eugsztS/M1hKEZ8q8CCIjik5su3K2j3FculBhZXYzsYPv
Ldl6PO8u8Jxcw9S5SqIW76fTuTh68Xe0rngfSvlR1ynlrgDpAzfXh931PdPChJKEvLRRG+6HorMD
T03c/4j7amUpch+Xi24Nt6XsKVRE92Zq3rGbztrM/V0Y9U9hG++WZ/J0maiFw5WuPiXsHQKWJ+nA
Yii+9lUWH4aMOb2Okac15OPEJDVgbsAAvYzfpSTcK3qZYgsTQzXNVCm/pnLBfGMW312n/2K32dHR
ZSCTCT9XVYDiKdFBjAnz9qV9mnhkd61TMuSv31u3zmA7APOai2ETNVN3zL0oDJQg6nXuMdzA0RWN
CiE6tzea6U4HiNyk8HSB+zwwOUVKar26/P9s8LaN3fyOkFYGSTwxeUYOmdukHkVD9U0v5m89ctB+
Nn7Yu8FoYPLo+dMwI/eu3VRsRS0OhXolg9jcFpkHlMMm0VvZHyYy7S0AzHwHtX3Z9HnGAF3/XuEz
YKRuNgyACXatJ/sWWSW0SXJqORhnSPTrtsagABpFIZ8bZ/QncVQ+DDqxZM7c7wyrQ9KsGb6Lylif
gQ3AM4lVku0wj16ayZ38jBTMTTtGyoeYx+lX+lULhTdHo+aPSXVbpaJDkhg4JpgMNXVPfc0YPG/M
4eh7XhL6uiC4tjUQ5Ykxv4+6gQiYZQKgjwR2GWpqj8jexTbxV0nXEkCdscmuEOjBzna1RtpxEY0h
kZjg+4y0U9tmCn0jMTS0R/uqS4iGcHJ45R4jSrncNRmSg+ytB4cP9J70LDnJbddrW8sugSCrPYGO
HVp/FnQqNZ8zIhPvds03Q6fSN8lPKt4DscjdTomwBDYsXtkY7jmLfogF78aIVjCNnNrn3Dn60DUf
XC1J9iZqNkvZTVAuzWNeGuUOplSzy9w44ITO9DU7FuRZsoSyyhGJAAjg52xTYlgV492u/gJKh0BP
Wkm2tUK4Is0AYmA+6TGrRUEGBLTK6izSFUtjZU9UFadlbCtm3CUWlpBUuMiaWcfkwevrxE+JesTD
gccx751iH2YfZAj8JESePcPSnaAlaGienOeEWfgua2I2gjTcFUVMzlkUASS3iM7p0E4O7tBgDoE8
X2e3iTs+1hyCWT8QzguUmoPGUjko2vS4RaEuThhStB9TI31rsJ+sEdoNwd8vo7I+rLqozlZP47xw
cl81yeA3ZjDhLAjxoW+X1ZgQVWw/bUfoodF/t8r7JY8nYDqa7cMSjzRJCl5Jf9e2KogJ9ripqu+5
hjqmK6P2kJkf2TAiF68Ge5MvuKq0ZmeAiL5UOFbGzkDqbaut7PJLxEEQl81wgM6MTMmuHVbaKf6y
7LumvXVDG5/P6EXbXLQPpsn31FaJCRdytEN+i1aX4FEGNER8u2VgeF6rW2yGVOvOQznEMIksmymr
kZ9s+WYrRAq2qCbU6IcwNQ18nXaB1AJV/AgTf8Ot6/L6Z7fmEBU7ZVCOC5pVYJIR6lFNsFR8T96r
ycMHOk3fCEdnq/c4Kbsmu0tvIanYlh2WTmEXYIOUQH2Ldj4hpl3InrFrZsGemtFbt5G8pOASg8Kw
91nufLEMhV1iP0TKOJhlgTgW0Ij9NTe7DwbfHE+607qFmRM0/KgV59ZK8i1VDuTbxbgkKFy3sd5B
eCH6TYzxgfCB11KvfyFJQjQ41RxyPcphG06mm9+Sj7ELzQI0iSfvtW6uAwvix0J7+uDIJdqauvc4
kgORt+VwoQU6PkVeZeyoLRYCNugSWUujdjaBt+w+Wboz9JUEauCssWYPlZx4p+OpA56y1gRayC8x
ZK6DEbngNIdJD3oNXHk+k0XUNM4cOMSj7qeq+YmPz7iRsroMLMMnI+Gg7XtOoA+o4kz8V5gsphRu
kZveXj8jWSq9jaPi3prj5fjn19tO4EZYZpwfskqoqHS8oSbPxfWP1w8UJTXpm5Idt7aA4vQCcOjU
DhBf8ia+rS0LAFpXwfom6ujYrV9T16/NXfyB1zY+kIUV3Y6mdoh0wAlOE0e31w/2fz6TVkj4bgQ8
aorcF2uUXwUotENPMJzOazt6xzjSLsx8+KMzNpestrmFCKHzDOYETUJieJLX73lQ1X0NdiAvQOuh
op3T2d2UzrAmSGYhogP9naoY+BIU4MCrsbNI3kISnJOi/mjLFIdKlnbbNhwe3BFoFvWPU6Hzx5BB
ewWJKb5X4zy37N/ExJz4lQYy7Ho7gzSuEVFEYlY8oLjPGR6ycBYCd5z2Ydvqsoi4BX5Bf8xmm8ns
HltRdIdYQd+LCpOUbtzRlIm2yUI1hy0+32yY0mZBkqLoV8P83DbWtxmSik958qtfVsWVaHiA1h5j
bHH6h91Q2HSpt7REaaQrRx2J7Ysf8b5fWtOK73tsGwYJLaMo9xMK7RurlcNlXSnHebbYuSPiisrU
OqPWgTwD5OJoZ1SD1UIwDU0PJN11313ctkHE1pd37ZIQhRXl1Z5NatonFg9PmCbao90bB4GoePUP
wUrRJ/ucF8vHNeqA6cWNY3bxxXUb7aBqjXPBHHp3st+Udqse9AwHleJosVkKw3ki3VSR72IMYGiz
4tzaxV1r22zWUT4eEJgWxDrMHit2N+2dEqnvXPOIxk2EwtYg/AFapKYh8G+7BVFOGyd7ZQ7VvU6r
DIk1SKLCay9hijzTHL8UsRb5jDfsC77TJ9k0d0i5sktFUh9UQ3kz1kkcuKhENmVkQu1bmnEvm/tS
b50dOj7jwY4fs9xtoFglEdQMkkJrI/5e1UHnotBPZOL4dWNbvmZ2w46n5a3SIAPjmyO/c2q0rTMj
Bqqcl9TpWN7HabnhZ+UZeRhqYh+I+kQ95ekxN0V1tuPqh1pjm5DoJodlcKFK4fJ3TBvo2eC8LiaW
oUYZxZlfPd7XhTnspik6VaN14qCa7RXJe1QoQp6nsgwcitsMjT3hi/fmYq0UYJBijCS9DfCUfpu0
OOeYCI4gbtT8WHO872Cvnquo+oKeWN8mOA0ODqaSi9uUT96cBZ5WNYEr2f+7Li8uVUH/JAKg3U1e
9EXV4TckuMlJVu7jDBX0guDiBSy4cTbWIAxJj+5UL9qLPsfVo2FZR8pt168aQ2yvxadZYXHsBnlD
pyi679soBq4TslBbEflw9A9vMM3qN7lIjZtWJ0ueeawXwF1AGHj94vW/GUt7uHGfyoXTG0Cah1jo
8dNIDmiQMAOmYcURABQ6J5Oy6B4GT3RHtkJ8n1NeNX5fCftShZO1K6RF8EQhymEzYFO9WP1Id6SM
9o77bNQa8MGUNsZSzduqrOZdQ/lzGEf57OHOOzSKlGqnUhtJW3Rfk0MJ9JoZOJfOXMscMdCllM95
iJrOxg3GffyIqu6rPn1NxxCK0pq2Iazs0ur6wHsQVzwGk7bVojD2rZKjJwsWmSfGDqiWlfA0crUs
cmbhR6TAHwDzwAyTJI1V8UdiVWyqOJAE1LYmFJsmIWG4wEraK7y6vUTaOkMyarL4h4U8ebeQynNK
E7ntY+kd3FYzT8Ls5VGPXvHdzKfrB56jx0WkP4TmspK6U8OyS6sFlR5z+FFBNl4/q6a1h1+nsCJL
+gb4EiPoZBT9vmcBJJwcOXMut3lVcpeWJgle42nItS2nsdNitMkZYA5DOer+keTpnqzWwV0JncTh
yQg1MrAdOD81/RPXukA4Ks46S7MeaVPgxcYRpLmz6XC9HFtFEWLO8mke5Y82Qr0OFmddX43nsZns
Pa7Vh1HBd5pYrneTPd0lROIekgE9L2Z4ZRFvUvXITyPB+tVa8BO1Pj3FFgJMx+raXdz/LBoxHR3R
nrVlZFbFUd2XqGCzjG50E1W/bJVpZ1b/A124GtaVmA+Zu09qSr5ZWiNJnCqHn+m91IuTPCROuHHt
6GdPcD0iWq54srV0N3SsjpRkZEap6MaQJXbpAklnqqWcssq02hQVkbJUsVEOD6hh5USAH5Lb0UyC
siq/odGU7XTEkwxPUCDiTXi1Bs0842J4mpS+dkA2jhat2Vo0911yZ5iTeXd6RoPKy9X7QC15TBMa
6wa5yCgygbrNKGh7sesn1M5LSwR0n6OWN1NAaGPWIGqhDTabM1YeYyPmdLm3kJCOWAjp8u8xPzzW
jLS29tI3O61f43DAUHaJt+tTXdAGkfG+0Jhj2LXArzse9RnvluHg7Ak16y0xTJ2AGnXTCVVA6TN8
hrfhPq7JzuwichCKWu7M6QetOY1qjZae5BhKfxHTlKBR2XzoNImK3KGF26wtnwnhblx/czIzvo2n
hyWexWHJ9HsjqlHgesAKxtK9TbCRHSszDoEU9zCXxh5om2KMbRClYqpoRzNk2JRJ4ceLXp0HkGla
78ac6kr2m1r+bETRB46XPVjU2RQ+KfmW1RfJxhBEI1WPIQDGhW+FR/RgY5BGTXMAQ2OGMrNiXdou
aBl3k+NPM3U134xhSoaSlkjjhyELw8Cov7c0ww/SQ0Ybe3if5WMkkA13ZvihpPZzDfUmMQ+CCge/
9wQ9D1JTDtciZ5TWONRBSeycdKKrAxaIl9gonnTTjXaRDN/GQi5+itEgwBaGm6tF15Cx7O9VyZym
K5wDVK+dV1qvYRS9ecqC0GLNBM9i3ffnOTH8yiPpjnjUMsZHmWchw1QLnKBG2LtbTvluoW5vW8u8
deb0tYstJh6ZekxV/wMHKLfiL0L/ikPD2AlcCcCwsnZYKQI3pSmS9LtF/7ooOCbgpiGAZag8a3cO
Fg/rtoan2oERf6aAl9P4w6vXFgcTaX8U2TZVTbHXyMr182QrU33PRJgdL58QZxkzaThzEiAje7En
0ixBkb/aUtU+KRFUQzaHZq/G6poUsvGzXD4smnjHCiFZDwiKrpJyN0tR7TzTUlv6ziPmbMFiYa23
twY8ZdZ9pZp8J2dh72lO0/Iwzo0ILQTpM2v83HwgEePxcNsPQkhNf+qwOnRpXPtmj4t8TV0cqcc9
KNjbZaCRobtBM+ICLKoHb3H3BBh0h7Yb9RPx3M2uFvN0P+gYnzlI0vzCz5ckzEjpajOImxQSMCN9
mijhz2PlW2jn/Jmj9wmcLmdS6WW4i3MylkZgDBpetpOdKO6gZnmDtNO9YPm272QM42DwogezBVwL
X/k537oMVhWWn8uYsyaEWp3uTczIwahziC/EPJxHznamA9i0L44ILetL2+yxM72UrvtN5lV9cGfn
0GSdc1cjzvfo0wegyVMyCSgsCig2ntHmd8ky4D+zpqeCkSGQ++55If/6HIuSoDzQQzue+hE/5Zob
6+1rh4NSXbQpLSeLOtikOipqXBFQi6pWMs6fsbEyN+D+642XHCMMEOTMLzNYaIOInuwl+dlrFq2c
ailvsHzf2r077mfTanZ6XfwgcIQSI23bg6W535BsmZuotvRXM4JqQCYrbDUiy2vQHT0+Zgbu0z1p
zozFSzovwvtSrcOO0Izeran6Qj443H5njA6cSn+YFb9NNcB/cIuCkRH+332XOpg1ug47uzTu9ajW
96VTTD4nwO6Q1FpggJOIM7yDqzPYJcOsIKdv69Fq2oZJpTMKZko08IOe7aj8qJz+h2j0bN+Fxo1d
SfdiJcMBEGN+VG5NTBoRn3lcWXvAPFhWbHZoZkiu38JK5DRRR4eSfw6aCCRT2UdYpnS3pWe1+uob
6zvz6G7LePDBZS3eW26ewosi8kRvFfrDEvdAKmcSxTWwn2ARd4ruZWLXTLgm8YCtfS8tKtGiyRAv
ABRPWN16XJxYeHFyMlrE7O01HYdePJGJ99grew2UBFIUTS6soynctk1xU9ojJs05O6HViYBsOcWm
KnvGkszDjbggKyJi0w3j2QmsxHwjBC/cxogjclj56Ayyo87KuQW5Y/g0dDMbBxgpM5imcI5PpFUb
nKHpCPpt2h7CRotP1g4elp4zz8TYBly4b3A/cxSpmNxsdXSpuJ0y+gXOMLPVSOtol5ER4Mrt4Qwg
j/IWWZ9xdcPJ7Y7loL4qpyj3wzobFBhTtnYISjmZm009Wt8nO9MPvbucRD5ToTdR5HftvG+iJr+o
DGqTOwlwu0kcHTUt057CZu9mtq8SiFG0o4s76ThqW/50tHIbTbUgQGaSPhIVsSm11UFjm7jEg5J3
6Q4mh29Yis0b9cxWxOqgwWNiejbSbIUGNTNZ61pymGNZc4eSF+/TBsVXSxB9OGG/QJpT7loZHqwK
C3uaUVBplEWRyUhcQ6e0pTdOgQBEKEgKis/IETtTZd7JpWF8j4gKqCIpTVWCM2cUWuB2nOBSswn3
RmPs5FdzKgwM7NQygvm6NqVvVNkuu6unB6GyfwElMXapi2TQSA5FUkRMQJJ122hRUnvjiQ30Fmoq
jnUg3XY7MB812ouplCI5NEJC29eXQaqboSErxarmsxiqHMgIbtp2MQi7MDXmhmjJ8a9OBP4N04rk
bYmb1mfDD4fmxZl5VFwtf6n1vg7iEFKjobfnpcVtXaHL8O3BXm57Xjn0NN0Jcivm+HZQm8VzF9xD
EUO1pD+iizlEZnewvIZ01wbOKQ0JGNHYYFBCg+d2BDAPL0J2tarm4WMxQZnVGixYVLsZVMH9aAPF
YMdxd27fXFAtdIQsLPeaLNudRRW2Nc0aYYPT4f1vRXGramPeDzN4A2U6k9+lHSWohWc2G17TrWx1
886pcHRPod4GzoSCJAbg0Pcwc01B232emOTUAzMTtxgeI6SCT4VnnjPF69YYabhmEeGdhFypDV9w
7wxbPbKXTb0osOreeZy8F3tJMeDEB86FPVtv+tcP168Nv//F9WtarjfsCHijXD3Tdvh3v1xhmNcU
ptSxYxwq/+GgXv+mcVyw060csW6Val8h0fwMtrz++c8vOqtHuGHvgqe0fnpFYLYh91ncMWQvHIf6
e2S12IQ4DJneE2xTlMs5rNgms2tI1fUnx9fLuX6qF2VxxHvwB5zzSui8fmiGGSbzn38GOgG6V6Y/
rgFQV0jnYuuPapybQNiVDQaj3V//7s//QG9C6NJmDeuXkcwfV2tEC/Dg64VfP8QmFE+nHy4D0dwc
6yW0ZXPiw/qyjzz+eQEP9xrexFgVW7hVBFe+qJeh3ZOSVuh/gp1G16qCNhJPokgLVlBAzlGWVceE
DmtHE34p9hW+q8MQMmZtCmITF/vj+s+vMNpauAqT2HMrLLonE4djzUPycBU7/5+F53n+25A/yhsX
Efb/bOG5UAa3ybfy218tPP/+V//fwuP+63ebDvrFf8f8eeJfOgdh/ucZV7Ao0tV/W3gs619UF/Tf
pStNB3ocmt5/W3hMvqEnoFY6ZFzqRDkY/ysLj/5JP2kY4D7BxK25mYYgO/OTqjyZ1dhXiaGONJNa
P4lbj4CL+blZsiCbXaoCU2q7Ms68PSb5LT1aDGg548tm8PW4Ie00M4PZiY2NJ7OLC6djXzY3U9fj
+A2LFyPNfQ8CsF8JV9t5OVnfPPXuPsSRuSmn+FgYNE0woDR9BdDIVG+5ILqGWg4HM0M7+jZFv1Vf
3DskRtmeKn3YtFh46uorJuYloOMLRA/4SjpwUgJ5zEAAyNXijX0wLWLrcsAFxMa5zO31PZMMOoKK
i2iKb00u+oMU6lk1bYdCiN+10sH8D4SEbJAB7CPmWmEDdsAgaeln5wxQT6P6kOPR2DnwCfJam4O0
cNhCyvxbzca/VfV8mpq5CObGqwCjN9PZcGmNEarnueMdVK6DboALmSCj7OjxH1KcIK37FhuUVR6d
CNpmckUJmBaKd3ZIlhSmcIbFbB+3I/1OxSyJmLMyMVdKhbswZgh3boS3nL37fWZW9w/q8U9Sbpsb
RAjJNsRdwj33X0TKDCHUUA11fawt71nHdbm9fsjdttzaku5ONPfedsn7O73nokROgz1B9H99Mf/y
dP03Lqffdfp/XIpn6RaSbvRDxmc2rUl+0cTqWB9HDXpaUpdvlrEVdJ21/j4yC/Kcy58JyT5//1Ov
vrE/bULXH+tYq3rcADHJAOmTfWnpyUVr4cUeKfwvELYwZ7+sRlbCeNSu60y1n5nL+ukIg6lW2K+1
diz38BBO/Bry2FTL699fkflJOL6+JzR8HewgPLBg9lbR+18k/alutiPENkIOCANGpYntF8QRFqOx
Y8IGvkvryWuXIpeEjWWIGvMl0PIMwsbSczKR5jYavZ/DRP0j5WLsvSrfX7+VDLPdRLouDdb06e8v
+poZ+vlltEELM9nn0I9M+feLjngCwOemXLSnloC27gF+Boglyg6M8sgzdcfGGDI2b8iABtqIPIdJ
CL6HI2pFffrRgH7fYzPBL6ZVD5KIiThpKEytHSRJXPmxD1/R2+ZN+r3j9LDJCTE9DZwofFy+372+
vcW9wQthJh8TeKogtKsRe7z5aLpNt+tz7x9MQp9zTde3ieBDflMMjViVPmf9TnRi4iLTk2PZjUdL
yzn7Eke4j8aX2F1MHDNI8kt0VZyKmYOKRWfeY4QM00EV1ZjIgpqjmRqGInDo4NLDtIOkt/xkIhvA
nLznoZHJNg1v+zAbdrJmEfAYISIcCXE7GmgbeupDO0PCVdr9t6aaloPSFAMAHRlxSI5zhKBqCP/p
efndcLI+L7auuwQdY7tY444/PS8kFjszfYj0uAInKq+HY28udyrMv2t92O+bXyVsq9KkIzXBuPUj
8qF2aue0sEFwv0T+JM8do3MQFLa4/Yeb8L+7ttU8Zbo2fj/x2aSpoGFanZLpsZkPusqc05JXXytX
sSW08plIZgtxOOqvdTswB/SasqbaiyRowJx2wzjstG59zHvzvXXi7wLpJ7MkiZCUXaUfMKdXHRBk
Y1G/7HUeXZrPiweWpzy7rn0Px5HCkKHIrkpV4bt5cd+mTCm1KNnWRl2cMOy/JyKU/+QdW3fx3589
GzQrHFUDr4mDyen3Zy/DN46Urk6PCzAa387TewFha6vLboWbJg+o3n0QFKgrrTNM0zVbR5Ek0sSP
KY4H5tHMX//+nfi8rxCey2V4HH04ytikIX+6JCSqIw5+LznGIXFVub7c6bGkp4pQvKQncow7NztE
tOtMz7V9kA23iTNq25b8xn+4knXh+cuLc70SqNLcDq6jo4f7dL+mRSc1pfGYdqDkbPHRxpN2LPKo
Z4ANXtRkHcrmODotZrylrUQxGtcHODLTaR5zVO6d85Iz82IussgAKzfKVPMfrtH63dts/3GNlnQp
D66ryXqM+8uK38u8VbKaWEpa+9brDO+ktIwJaPWKRK59txp/ifTi7CQNCXvxd2dYamZHpn5rJ0xy
PdCk6Speqz8y26PHaUiEKzTeU7e4NzU8TiHsArowoty5SzEwutFeepIwtxXQ5Bvmu4PvIo7WnPof
X/1PBq31NwOUz55uyNW8/fmJJBctSxomIEddQGFsULfEFHJnZvxru4ZIHaubeIyoHzuj4ViB/hYN
HZl6dgvzznRIdoVBmKXaPzwz9qfTxnphmEt5wa2VpKx/dgcPsEOrJXSS45h6e6cDQNSmFToubX62
9ZGwqdUGlGTL42qGXF9AOGR8DIQKJrMvOIRGbGxOSc7qRPCW7SVYAi3nKMzZOCx5GywEmUhnzO/0
oWgCZ5CRT8StAVRSHpI86Z+tSUckt6Tat6qoj7YFrzOfu48JAdROEKe6DVF0jyhYx8ouHvoGLcZc
JbTIK9pHjQlbFU6tusRu9xEOxXLO+v62NDPjrhx4H7vs0Nh1981d0pvJPPFS0z6NgfpRRPde5O21
bEn9rpILSXoks4RcyMPfP3r/xb3Fa7zGn5NuAMgATe4n9xbH1XBcHE07iLVlNsKBwl8NXWjhF897
W95bxQCUToZbNxxKhmtuHiwF3nGJ/LkyIgLpFKwNL0PsDtDDt+MivZ9dHd5lVR9VVf6sLNEEUkRf
wtxrDzzP7jbyFPx2jplIzMYEj6mItiFDmaDR67saCeJbTU4KExkqp0tl53mgFu9rGsGTShkyocAP
w+M8WNVpQSRZxWjKkMUBbMrW9WE6j5m+rfvx19g6nW+PNuwhjnM+khjQSo2gfmrVN0J075Z8xADm
Ui9YtBzx5UWHLrOaTaLBHYtCFR8IEIF6DFeyltrgj7n3bkcacWLVfMcVg65TVbBoVXoSC5FmCIv+
KP3/ZyPnp/2Sh8DVuf/xfNucVTF//77u6F5J9FDOq6Ql8Hq6sr3LwpKp+4REcqbrldodXBGUHnih
OMhM5bPEAbdxXMLabMNCLGreZFqFYSsTENfattv9/S10XZ1/X71dPLvrecN0+fi5KEg0uDCh1iZ/
nIWbcXgqGMMB0WZvh0fAnKw0NkkyB2NYLUGuOP9ETYWZjWOyM1sgZ+nVi8XBjbZQgP3D1dEv+LS3
uLrjuIhxbWRtnvvp9Zvd1m5Rs3GXKVOQ/0QjL+rH9zx1siA0cR0QfD+DXenmc1kk1tZOYU3R8v1j
02Oi7f/9BYG6+HQWWN9SC9EpEBBKKS7t0zk8R7cEbtcMUfnnpm9bbfZI1l7kGwSYDaX2lb8Kujgp
L1GS0M+uf3q5WX+zqjcYfsgQLEv96DFRalpMWtvixmdR/eQ405+R6JZ+Eso8iBPrPiyWCflu4wY2
y+I2H3gqBjgg2yF/jXoyXgdEv0M2RffKSSipeKqPvJU36dR+VCTlrgx4PFPdch+aFc95NISQ8NIk
iCMG3Qw3Acyp5LtK4/jCLN7EE6fI9Es5BduePAHbu+85YZxij+sclD+3wv2h424bSsxU9UlYE+qV
MjoTbG3hu65IWxBOs0n16NGTi3usYjb/IqJTaUJIPdVM45EPL9M+HtpfvN3ttkkHOriz+2Ep5NR5
js9iYLTduXqyKbEGHHRyOgDv2SiNmAI7sUifTfeNFzu+sTCghboIkUXGi08yPKYSCmg2Ode4yLqD
RJ5H42voQDEHmnX00GIkexkhTDNrdWZDfdeccXmwJqLOHVoS9gIHuxhjEBVr5yKa02RvVPmbY2jg
KEGxb0ZIkRvKpvK0DOKtKIXNWY9RtoeyK9PkzYL+/Fy4pKs27L4om3FZVMA4weiG8b5Sofy6kF4i
VjvGMIMJN3/BWjAf+zz95izzSB8I+i2g0XkzyXUPIR1Wjpbwv7II3pJM6t0YKaaksYOlvDCF6Eqi
ZtNp5J3EKGl6qXkABF8TWRt2u9rxxh0TX6xsixbf12YBoEmUh9AUxp7qxiQnlKd6ARZ9RJ1DlLUW
6oTNOq8R+kaGFuVtO05YviWg1kaf2q2OOtjtUCojdyFsOPF6X47uj1jkMMudMbtw6EcK3eSE4KWT
eqZsLgLZZw7/ci5xmMFdCgfuZSaU3VGq8WN0BsLtNPTUrl0rTtBE3bRVfUfz4kbYaN4Tpz1bU1Yc
vHl8EQvjeQ5VkS+XHnes0WG2MJjKmI7t57U8C6+lLTSik1StszeBygNTiG8yRs8ITFCaSAS1htFl
28iW1MV1MR1kIh5Ma+gCp5w4p/b40Zaqh1gyJciyQ7wYkLfvl379EdK5OHmlP+iNAfKEsrEDynY9
dKsyBCDRL35jMPVzGXxtstJgJBqbR+jghR8qYjI0MHq1sjkjOr25U46FbjHM3ICey5fQKJ1dCzAS
7a+X3INstZHHsH1Z7mtFo/wBOBmZkFluBGGlDyBNZuMV5SwBAOaLqUXTq9miCxVtsWxMDkxoJhkY
T0NkBpVs95Crw0uvJdRjrgxyi6gtsNdDOcsbzkB1WjBt1+xlLydx52kyutGLH+ip5GYRoe1PGeJA
Z73opPXuSDlHKVNByWgdgyMYVXKQWeR+DnHU+B5eV1blfbMOWM35h2S4OTeNcZMBvMDbWRUkFSF7
0NBZX/SSmWvdGxFOqeFZFOYhrtL0QmASeacaWzmex0PXulvsuzpMwOkmlCOp2VgBH7Sp9431F0dJ
M+6NwVU7UounV7fuEOmny0tmmBfOj9ohLkp155pcXBYl4ReGh6/aQkijAzf4ZnGbHlU4qAkzsfeQ
h63X2iHyUavi4TxYVLnshkmc4cbCOFkTLXORFuMuJ8nEl9KM8A5YaXmeTWbUldbqb+jmGM9m8r71
FsGMhBSXdtVpG6Il/lG2OwNy7daY3B/IMXE1RoJQhRSgLU2fRxUZ3pMk9JgxX2qeDTt9rwnO2XNS
6zhK3s5OsuOgQenfLF+FYulpevIkc4PWRPgTC3ZKHeB9IJBsA9SmjPOYeaFswG+XFx5inxZ5uDPF
G8psKpwy+n9cnddy48iWRb8IEfDmlQS9EeXNC6JUqkLCu0y4r58F9sTcO/3QjFKLoiQKyDx5zt5r
71WACqqcbEar5d7xxEtB8siDXuExsxOr5Dxu1TuyC7zogT9lfjCG9tsLRocGpVEfcsU61Gu9daVN
8mFQyBSO7I6DQCJSlPkpR7M+5w3qWO7BqrW00AqckbWe6J0WbcMxH0YEpni82uEXUdhvqE1KMPM1
+G2G6tvabggAXAhYznS9v+rYebgGEj/aZOOAW9K3BKbwLyZgrFUDxiOR6ztzajuyjfT6gvnyYFmI
sSW4ec10i2NtBsd8Ubvq/Qji0xjKbS1OMzqAx2YCxOp3FoLCyNjB03tuC3chBoFNL4LW3U5GOoYz
EbU18V4Pgna4p3y1ZkqRH4cZKW9itTpG7UrfxwvxUEOPpQ055bcbkC7r5qcpqdfKoekaMTpeq7KZ
LkPVvuZeTQ1t9R/AWmVB84YTi7Vq/ew6CiQEKbTafbJM+gp84fSg2i3rxYAfLgVIXqYPVeucS7AM
50EUILiTwdxGls3LZIJdjU2wwc/zLP5SRhonDTJ7oDctfAYcQmXhnzu8JYbl7e2minAJ5wfUJh8z
KKqz8AhvzcRR9yT2lIIS0ArYo2u8FhwjFdRNCJe1/xLgxXGCiSme1iHcS9hudd11Vmnqq+UICv29
xiliFao94UdZu0mLzUtgLymn2tobnYbpJfOMLcKj12wMfjwlyktgi+Nc0ORSaQ3uEnsdDP7phJeo
3WnIifUMJHWfEuHQIXGAnDQ+5HYZ7IIB41H/t5N6estm7Sm3iZrsCmYoUyaaMF80+16PbqMDtlqM
c7r20vlg50G1Q8/QrZimoPYuqmxl6EN9CNL2zU+Gr0F7Hwt3hGxMMihw/gbvzXO2DDxYxw/cBRBY
UWLsnTaClg1PMtRKz9t3Fs81Y9s44yP0/eQ5UbQZueU6Nt1kVS2jd8Y68w6t6M7N5C89ITyTnXic
igeN/veKkx9tp3aLZrzZToQ40IVmQNK5b/GA46bBekvPLHr0muCYFTA4XKlp62iMstU0xlsl66vl
MaxvqZ222HPXqe08U1IT3+UOZ1VqqzjBfTb1ZIYIlX9Pm6hU33XceuueZszUWZ+YyDizR/net7OX
ltYI2gv1oQZSb3u2gcOQY1vqJRk5jlVCEpncbo370iDOgHBOTF7F7GGNn9HozGnD8lbi6cyIVGIq
4OwtU0/WHih5sMOEP5Cv/T70dcZ+mpEUjaBumaS/DPOHqSRzXtTwoW1VQDEz2yK2GhUmxIEfVCsj
7Vv3x7Drt3RoBQO3LtpEWrrVfMoJcsy2U1Ztcl//BPixbbIOP17b7cBLs75HiFQHDInCHM96gIh6
HrQPm5S0hMAUzvZApRt/JzqO2zluyZJYHhJhwcWXZJ5HVvcqOMBRVjB3pmzve60KY1F/Q/47eSiz
VhObHA0YcelLWnapu0stkrm7RqBPSoNjGbintmJwN8cz+h7tISs3wYwcShviFXP+BPkKkijYRwh8
i+g2oM+XOE5whQN6yGbkfOnCIGb3eoC8MHq4qLAvjByclPDO2JRgvtbmr0TVF7JcARpn1bnV8t9m
OYEgPKM2LLkbCRo1MByvqNyusEUk23Wrr0X0jRTryfWK59pt925fvwL8hllGWyMk1BPCQnltM9I7
y0LfBzELX0BbBsQpt8vQpL8zaYbFUNKbUK9AhZIVvUQSTJfMiRjPrZsR+vnVYRR4LAgVFCwFROag
1kuXbqDem/2urcVz3U5LzoLTXhgBcks0owYtp/2iOGLLxoMZuiJ4dbGAG3AU4Wo05bFbHvolxdYv
owm4Ooq1+4f3T9yfcv/wn4cF7Z5gLWZbu/9ziPqN9KGfLK/iFgP72P2JAePD/33O/eNpQTewCp3u
H/3zRCzIoJpG/fzPh//1rZaXHjI/Ro0romhvaIiiqyHd1U3Bn+L/v7Ipa3Pe/PfLTog5acTj6lt+
q/vPef/XP1/5zzf7r1chQAqXQ4pDijSiGTsUv4nuJDqFPECd/3z5v36+/3rJfz3nX2/cv9+af15n
+RVjVb4GHc2oiWxph+O6LfXi4HRd/8BUGHUj6oDBG38FudpTq6rdqCEsBMABZLH11G7q6ewjiZ4Y
lUoYbZ2dr2OjH26WT4GfFsNHIYglyZJffVZecrCCh652oG/LLXGYVthK8YY9CEst4NmNLpEvJU0s
N8bYv8eiDC5eQf44ns9DJ0XJ1gZdOSnAwaLS7FYwK276nAGWiDRCySNxxH1dQt+wMJTUZxfx5I2A
pdH1MwTJHME4gIiNLyIsB6b+F3JN/JTq3+2AacTMSAUuW6BHGP/GrX+YS+pzbZx/tUn+uPDDYwjq
hl7jSU2qdUO3D7cvq2majxBH0uGQGxX86QH9bWs9ttMyh0DUQjQ54RYC4X6u7yvChNYNRqLQxsa/
cz3CuW33JeJauegT0R+QsBGh9mLnazdlqibktw5LqyeRhfgd8mT2saNpT/Gm5cRGxrgNSkjzUFFF
vGldpDHdVGgB7fyW688Jre6wnb3ffq/MtbQC4HLYjd3h4HLprDzzJ6dmMy3eDSmGLZL8ZgPIA6VY
JC8IJ6y1Z6IDHDEzXGhMUPf0UVgV2rUYm+BB8w9NMVzoa/zSjX5X6Vg6Mx+SdMc5SAzOtPLQDFuR
fxZBsU1a3j0rmD5rI7g5TJN2bWrQyQXs1w9wvygVMfsD06dHmz3WFrJoLw7AekXTzV6s53Yen4RZ
bdHgXTEG5aAzkB621rtJ6MOKuG1xbLxsYSTQTrfS7txyon7wqwEL4tXTo+RsT5azIvKzXI2V3+yi
guzKmOyykYBpvjY4mCyg26RGO2pNZOCZxQQaWsO/VVRbUTZMcpYYkAyuk0HvITIGbGZtvZ7dqT34
ipaHYJI5QcD3StjRhWIPnDSYzz7Cz9W9XnQ1FwT0ZHRhblZR6Mxxgt43+ckWl1ehWz/RlArSKwZj
b0jXvworW8Mh5GyeknFkEiBORlJ941frLkumU8lc+UpSEQ0N7w/4zm4h5nMtJwqelOOovSLRHPku
QmD445rinWlIv0jGE3a8MvQBdj1744+N9fPAF4mVxKMYkvGxmSr3q+8bKP/edzo/tzOolGb2aeBb
3WXy13UPCWWOJdspYV2OTSUJHuohJ2spi+0fpkh26+Hm9aCHOxqBU7DymyKP9r3na2thJ2j4YzIk
QHlY63IOaqKIqo8RsfLOJ5+bmtmN6Bo1D1ZK9jidoxWTZjBRRrURBA+sdMdjI24DVq6mPeG5Q9w5
f/s6rTN0nhYCNbSK4Ap1XMkg74r1mNNIYkz30nXZ4zIemBTYc3JzE6S/3UvWxWfH+dYtEdE11W7t
jK5FFDFOdKskiYRYs5Wuj3KTxP0DQJ9pnZsFMmu9NvZN43yVivAw38YXZTgw0r0EzQj5J2pj1fLD
yMRJesa4U9b8o6cj9snp2ayHXfJX4Z9cj6N77FXQbVzP+MsFCHYIwx4DGPvN8AYE/J6xi6RdbJSG
zziwTLWS87SPLJMLECmKIMoXw0WAUxUVTTPhhS3NvNjk39QYo4yTU5Xbx9nFjZVIqHfL8Dk226dg
8RixYLzlUAK2WfIGg24F+qE+dnqU7pLUuFTeuOtn82jaAV1Uuz84U/KiJYtTXaOn6jWRxjzHLnbt
jwM7AcMgRahDo6VMTdJVCsvbqKJ/SWlbWE36t9D8R18ibZSRTfjQbG+Sp65omm2+hElWU/5YZMVl
ckx9w7AAtu2PtEgy6KQ8F3HzHkw4Y1JiADZqKF7qWY92aZEi1R3ogQeRhCM0L1l0Wr71qpl6hjAI
iAtLIvnGNfg2gFKqG4q1+EI6Q6Knb3XdMZ2whl8Rsgkyxwwy69XE6HqO39LM/mM2U7TtltbTPLvH
tKSk6HLTe7KIXweEqY9DQ7KuZ5077gDRat9dyvoweCQllRxYWrO69FI2hKC8eYbCgIODBFqGZeKy
ksV0iDvtpjcJymxDP87Yy1aU4Q15S8zORNSqnVb6byIek1OjF58uhV6DyHhrKvIuuoh2GUi0l3ke
9kZkkRzHHZrNBOu5GgDAZMFzBNjbVMGctEohjWBVdHOZc6CPfglbkCNsSazceXVJlPOlaOBuA/Ll
YfnuaIp+9IZMTllg/nHBIa6UJeAqcEhMIkJr6hSL4EBf2E+4MkXgTBvfLAnBM6x6X4CcKjlv+CQy
bwfVldveg1DZlOs5ElVImd9gMlhhdZ3OQzQPK2Oo4Ic28gkga8numr90imxQzVpZrJ4cVRNFi709
5AAPTq1YjnhdZx5lJV/qgHO9rwizUrXTbyy313eJTcXPVnXUOyASaTJxHmzB3KSlF2p6n8P+J1PB
mw8IVbwdpQjL8sBke+6wYcTSVmtE/PQI6VANdlRsAxTthDJMpzEt9lXcH2rMpPZYrFg43Vy5uEYQ
4jlZ8hrRyFwDf/LXZjLeTHt6KcueprCVDNtKp5vH8j2QjIs3KiPqixTsDhlyP1b71g0W5hoWoqwX
Yb/cpHoAIYnvSOpjsWPemtBvK1a2H++JoCt4Y1MCaAyNmmYyE9xqkE8g5I4hzYqWMQzWNDWcm/hP
meQAfdDDb1KzTjb0hJ5SBYFOGTXm1vF5rqzyh744fAB9jcwCyycD2vc4i9+VTWBcmnYUR0Zz0kbG
6GV9iGaHGqjNd04UzA85cK3G1eDoaeaPA7F3QS0Bjix1XM64vrShEJsoBp489uZHbCRb/4jy195z
2qFR19VfRTeOZInX1ySA8Iuf+9CmMSYsBphb8hPLg4uW3E/3su7TY8jBzQ39QvdOgQnUSBTBftKn
pzHaoZ7TNl3b7ty07TnOCDaJLzxlGOY2ST3x9hgwCCqNkZAEMtpaiqDO2n5rguFpqrq3RjDOboT7
rurR3Grzg8KuhX5JXnRBSUIC0QXrzkmPrZvWYaxrB4xqUjy43P5rhsHX1OmXPKomCv2l39mRoAMo
gZXNg5RtG2tWEj1sOI9xjRjjWhI+5HSI1jyjJHWMhNdRvjAnwHSiBUVI3/9pNm6yxYFpGyieGknS
GrEbYZ/y46ja289ae0YfaG/6keQWL5iXUry5RnotLk4xPCmjp/dZ0Y9k8m5oD6MMnotF0g2ySh1p
3dKULhM33qSktfKv5X+qnvF6izjI9CoGSzmutELTarbY2nqNTWZUKtaI1+hSwELDMLEbVWWIPwfz
S8Bhfu8Kb1PNATkTy4OHhxf5HaXTwiG9P7jRTPyfZ81ouHSF2JwHKGxHb9atfVcS7k547wdKvwgj
rGceMbRSLMraCOWAlXhwX2UimBNo+fyJOhfapiIrJAvGIzH2KNCs6nwP77o/aDoIyPu/2K5cjg62
T9jVEreGPA6k9zFbBO9y0cOTlslT5cAQ1RhiuasM52Bj1DvGtKWOw/03/M/Hliq8cIoxXcZkU6qT
o9Jo1dfSovMjq6O7qODLhPPDyhokYA7px+9mlkcbWkJTWkeH+/dc+GR87v++fUL3rSuiAISCOxxp
WUO+CMq53apZeybJYjh2nwya26NYPn9/0jiieBtN0kJnK2KBlp3mr5FvFKSEO2u35vwRe3q9yY2W
MXqJZb616Ua0/TStNGzrGM/LddmkNg4TLsZS7zFvlZQVXAF9TW+Rh6wr8uN8JbK3OhZ2xK8zA7sh
SjI5BJE37WgH7f/55HJ+5w/JoHD8nn2rZgbmZNWxkRbOTVnwmzDsfrxntN0fUrYKsgxthkBLmN+U
KNxyKUbEzLmmboEGtQbbQRVnrMhva4/j8kAU8WK50H25b9M5LJaQkWSi2h4gF3xmziwPfpLt0XI7
Ry+LfzVYZYAocf2CTN+qKZM4mHmgnx2ScEKpPDTeesqXcCtcdv988v6vfPkQTxyTFBkI1NgMPYU2
sYkvvTWvH9+6vGaU06xiY+ngmKKmuHytXHz8+iw/2eM+WQF/l8MKARQimp7YR6b9yAXgBZBs/Teu
+N+g5B5zH6yx/mbnNtPMqKfLq7/NnGtXSFZvcKPeDdN4I10BD2tE0hQmYGiq22kegQia6kBN/KeK
qZu/Ykd9NAXjUCvnpZ2yfPC04REF5lsHeQW5zuvoUoF4/S+9B8wxGw3Qnebbs+1fiC8fx9blsFnr
4xrN0qHwCU6hyb/2B1rmpmkVJ2BOPSdK7l+7Y9SH0/DIqlQdK286Z2LmULf8r/88dPSjGDoocSin
xYTIJ3OvaRZ3yvH+uX89NcmXi+/+kvdP6wqzSDva7/96Xh/06Ovv//P+vLlz/K3e2Jcqw+GFHLfc
xxNORkYNfxtnuNg5apcmSD5I40rClm5TUU/aq0cFsAI3Io899kRfOxVpRKiO0pCd5vplBPAIN43U
1s5/iKD4ILIgA6wBZTTE/EEKgCVJHz3Z1jIJc7RtnAWcYXVWN4tPdT6jjT4hJmqUtffMLUf2mOor
+UBgSFKOw8ap2gvc3Ojsekd7SPLQz4hxCvr0ySqID2smipuyytKjO6ansSvGqyO4rdqldxfnpEdo
tfxukHniWPKOjVnsaSSYexgfLxz7PWq6Zuc4kGccqW9NNMoh8VvzxlXGs5E2495WMUV3xF7sU2NM
bNc7y71abbAfRdPdxjmH1qnLo4jMQ+sILyQLo92lsOsERxZKRRTXwvasHZ1IzvrS+Ot5I/eoPYXk
UBE8Z6Uf9VjRorEXmksMSuBdN/z+6BF7ZiS53JouLIfcv3hwPmST31wZ/9hOqZ90oYUgxLAz969D
Rspz1jmH1F/8phS/E75Yx4ejGYjXovUhwFVL8mQx/VSd/9YssKRmGQR0lXfl7nhNAoHewMAIS8Ia
HkLxnXbDB6s9v2J1sC1yVZjLvtjBeIPSUCvm/TOx9eDzuM/kUG/7qhmYucyQ073gj/bDOQtoou++
GG48kJ0VeyHeiRccJ/Lo2JCuNQlNzo29v3U1RLtuvkQkkQdM2o7MMYtAQxfcRlsnm59tDiuFYxo7
o3i3XPu3V5aEH9MXhHGSgCVBCy2Zxo4eP48FxAYtVY23mCGS6qN6l7TFjVYvVS6Hc0tsBs3cq06d
y3Guto5WLsG6/drWkxsZTV8ezKEh7m8pYgAn50A52LD7oyhuEY01tK6z0CHdUbOXkyaQU/c01e7D
bDG8ylCSmA6RhxiyXmKDIXDZih/NmmEbN9qpbAib9dUFxuKnnVGuCmu4Ecvy2Lr0KqTzpA/9u8j7
j1KIi+eM+5SevZPWC3qi+PI99Gdg/FaWxm0B4vpcleUv/vpw9e340c3Fb2qtee2U4mBO2ZmFfuGd
/7hddVbu8Gc07D+KkTwL9K8xR9DWOQOzE3UjTLldG7KTa+wBZ6+YvmF1/60RmpNpuVjOScaSxs3q
ftDAfPeG+2W+SAVSC0UxkXJN9XvSAcmN4s/oQ0D3Ith3MRgvUVif2by0AkxmFl3/NgXmyJkoRSzg
x9yikg6F5a0QuH9yXSabVId1TsF9nWL9Tfou6afohOnD69tmeR30Ii1FPTHVpMieLL99NnxcDx3T
RFonBRZgWJ9odRYZIJwNV18Hemkyu8UvkJvz2fIshvT84FkHmFq3h5cUfiNApJJRf4OPVX5KcMmM
/t8TP8s2im2VyAaafX0UkO1DdiO8cqk5D2K0Gsx3Jm1Q8McjGnKjHIJwMMar1bt0wTANTirb9W1z
dkcGGxyuHwQpYOP0UC+2Ibt5bWnyAmQ8y4nelbesWaZDomAEQFwQT8tMitaa/XtYwOdm2gBeNkRo
xoraV1cvfpc+DWCNGjqvI8i8VBFCV2q0fnHysFpxAaYGBSy/2F5r/T136aITPqRD96gs7Rfk2Sfe
4YlKhL29v00xSw/Jf9rkhorEYU3JB5VFxyp29pVJ52swN1UxvNFgItfgL+LnUgVMCLzsqaqm517O
7/VQU46B4iP48dzmDEA0/jy9g/7RoIFlJL8RhmS5BQkEi4ong2/cBB3Bq0qsxWBtu0RHUeP067pM
ul1pVahcO6Qkv2K0dBAbo6950PuNwc+Rc1cK7eZEZP/qM4Ia5pXK+qY1cZodfEp2VP+Wcny36euk
dedyyvizEOvWrRsxu/IwgMruTSTuK1MLmmiKDnKSD39k1bBnGv6jnsQ71XxGejSuOWVdYdFfUmP+
7SfB2wg70GdSiCBuE0ncuGNUvmktu20V1L9jkdIKJFBewxC07X2Cjjoa++sp4Hhqdx8Mk+z1kPr1
HqsCNq++R9dm6lQP43Qwzf4nkpxfMjXfWleXOPCLhQWu0ywv/+q0Rdlc+8e4jbgpURPAEdhyTH6Z
u99agu1IZS1Xi5Qng1yjFZN7+kfFc4GdmCIWUVslSBAcAMulRf9rir3kkgTte1zCo8esHDzEdFNX
zJK/DYYCe9xPCYy5qjgAd1nbgF02CBOKUMPpFs4a72cakUU7GbRAZ9M6VzN9Vt0jzYiIgGuwyOj1
OjrGvnP1R9d+bqZnq89Q6lXIKwzUeE4kU+YU7obfEt3P0l5Snvs7oqg5NXPHWzzgFVHRALgibvYW
B7GNlyVilVvxEnaLfJ1EB2dNqonB+Ln7mxnDPg+QPSUZ6B+BWzv00DKu5hZpFQlfREdL396Oft0Q
KhO8gIWpnyXx1QuBst9RbiabQCka0JJIZ3jbjw3zvDMALe/sJmA08ZYIhGJOdTYAEkFYNi+BmX/H
vTefI3wUh5GZ2BDAdCUVvTn7VSI3o8GfF++ee8S27x2nMT9VhHLs9HouT4CryjDLls4Sasljm6tg
u9gwYdEYe/pnD26Keu7+4KuZYrYIi4Z8D1IXpmPSWWiCaOvHLjCmSbGJGrYiNT0jwATgc3+9PxgT
yj0tQGmOl91ncO+ugmFxJSL6XBkyIGMgQivijjgLU8iHPapfs6ns88hmuK4j0JZQNSdijjodBzvi
Eu9QC31+9h0SC3OiV06uqsxVJJl+9QtHQxpjscUVQZVIuvvOh6GzjqWjPVrVa6wqDzotH7ixMW2N
ZYa/xFj1tjOQSsLtFdoEz4VZ181XMQv2VZdqhpBOdjrJ2+MSaH0Wffmnswnjskz4KvmMs8powQAx
oQN335FGJBD/eJF1DbwR2ZyKwOBk2CJyOsEw8gd7AyVa7kyT455MZwBhfQsbKdAYrheSV+sZDM8V
U/5Jp+cig+vo7warnp55ldBM5X5iU3/I0sYI7R7YnVf249oFkbYzd1GSGOd4YovrzAwxo6nV/JFH
DWee4sgAzHKelL6PeuugBViMBOVEnhrpSY09G5a7T4PmSc5QO7LE2IrFZ4mJjiHGDAy7dSCvCGp3
F1b7BnmMDLnNbJbUaA/eYeYibSYEoxvZsDMlHV9s6fEWQE0J0ppGvFbTV+w6TPhDj/oC8QAmSvsY
JQgqO6ujVvSOcW7fqj49GDT+qKC0DvfSm69z9rgbelVtE5Ubd4BiOfktseM7iw10Y/vQQkk3OWA/
uMRj411EOua7WbYP9WyfYTLCUvLaz6zXfgJ7IKaL+1TFi7ylyjkQFLwR6HU4ukbZKS8xH1MEwrcc
WWFm9W1P05U4qeeq7DNmnmO0qroYKjw1nFWxbZaYWhJQ7U4bJxt/SfLOe/tvFg3tXtLNQ+I0Xr00
Oi3/zQ67b+oN66gJmndiPl3GmqId8pMfmS81MJEHfyD4oWf9t2p/NU7iU8urp4o0iNGII4QsGQov
qLhsroSYMjsLE3AyMGVtM0QARVQ7sS22VDZAt/g7T8HaBBb5I8kETjJNfuelExwYu9FAdTsSatqp
3kEfMTE/YkLTXOeSlQ0n4hZLdhzQBGuzI43XDq0WuE96zVDiIp0ZmfuOSya9yXj4aIj6NYRS+zLm
wDYP6TlIO+I/Cvs0jWqxTAeQcSiZXENW+xjuINWMFHtr5GSdFjp2yCLems0QHS0ARChacvlkGeY+
tX+iLBDU4CiuR0arpygVN+X02oHo6HcZG82amT4+JWGcunSEekhI0AL/LTYFPcLlGicP3KI1PAdZ
c5qksW1KNoxp9A8wRNqDjvkqBUO1cfv5MTfym2gKd18GAK2ZdyTn0qm1VTZ6D+yHr/pYf3IL6Qeh
ofX05zY4eBD2EHdqD6ZZvZlMoXaukt9lmhIV5yRPqIoXt8l4nlL74qrE5xRMfdGVw1ubwRJxCdOe
mHmMLs1Zl/hZUckeNhYTknn+avpW0VYEsqljH7BrTlSm4v5mihxhpUyPXF8Jvbz65rQzyBlCTTqP
aG6/tA8kDnwb8WNZ9zb+cefk19raQbTMVMJ5z1FEWA5UFfqyGLpL+9uYDW0LPogeOhOJTTLCwA7k
gjnDG7u8Y0UJiDNLHkgI7qIOW+j8Wjt7HXjdqiZ9oeOtDcu26sLKpkTMDVKJMyorFOa4P1GI0Afm
pXw7PXeB8wjtkIppsRPfzX76IJ0Tke84Y5xRrQhgmvcOiv5rbT/dn9US+kCnAE8rmIIlMJ0aBBQz
CijRBPzRiQN05JJL6++8wQ122DCoClL/alhdFQYNbEa7TC/ElYEBdxGOZP6SoxJNlyoA+eewmgnZ
bO/WTCCH3/FUvHDWZ2Y2iz2zl1NmZBSbuGmq7FsMsQ7hnGYwrBkoGsl3aSNiRdICu3nx2hu9vR0G
BrhlgYQp4g4gjoxz5yzLndiwOhB8uaAEMIBj0kSmp9kOnoUvqx6weSMb3VRAcakDJX8bzHOx95nT
jFtzwnxJbV4yt+p+HTfRIbd4x9FFgQTJ/kkuVy6a2SR/sRvALVGG1Zieyd6u+5uyqLjyji8XEWrJ
qK03HZTK1f2ZXsaB9r6kZk5TrGM7+kz76CWWEysdMyTka5x21QSYLdD+Wn0frAvy0+AkMaHJMFC3
WEPQWa1nJEZaY/6wni4Wtuxm1PTizKG0yPrge2RNSqAAUojBrMIk7c+JY/3yDNajTG+vJCEzNq6x
6Zqs84L5MXJG7gXnQRts/kim89RwkUz8VH6nvYw5nvI6nT6l4izm1kx9tIQ/tl3rGzEBtaW1JvSO
xHO8wQwjwfr6FHfdqBH6jsKDBufOQ1xoFbkfKgC09/1kbrxDHpeHKb31pvNb1Bwd6oAvubfvWgtN
EE8dqSXHsv8QpJivjUrTFmwQdmhEKAl/vquZPtiGVe7ceiT2NEiNfYuBoFNy3BaCQ65vUs77+aC9
ukKOxwEoYaPr17lzoSM3Sl7IfAIOb+UHLyvHw1IDu/nQ3HKLRTOZ7E8VD/atp4zUR7PF8JdvNMvs
b5lcJjxzyKytDIdhTPelcj+7uM1P9wetV18CfO9x0sAKQcQ9a7HSozWdOVLEOIQQSei9i0FDPutM
5mUa9WQfzTjBWUefGLb3u9nUn2pHulvWEudkqYgcoZ56aOzCmiP+vvGbryA3zHXTGY9CcYnKSSOR
lk1yuaj0BesglP2hkc4TpnJ5/2ivHZ0JZ5odHWebJii/5XkMDgx7gt1y5p9G6a0QOOkH6e+9hmAp
mvzA/9D3rdH5hfmgt6S143i6y24N1Vtr4s3/YRNQGJA2TpkwLCc1syU5u2MAIytGf9yI8YGc8Y+0
RwmaebgZqB8fnay+emOMpWwOW9w9XeGhNm0TrqVBu1ZUMkgcKJpyN3u2pVMiw/mDw86HDo8A2+C0
vvLQDvGz1dO6apsFZPsma7/lGES5FKPuKbvmraUyXpO0A6VrWYhor1TAFaC+1x3bcZRrDjf790yo
G1w8j7N/kjxI+IJrj7kEs3uK22bVjLC9UEYcCo+pP521fuMVDwUcW2xoU7PXoURQKaIXMW0UHclE
vRewGquufzc0DNcRZZkNF4ZSn5GxrIEytkdcL6htezbV+/vkuh/agDbNNvDMmziG7j9wPY8zlLd8
pw/x60whGFK6stfDQDGIb0oYom8FlwDCFOPPNIkRLBULREWsRA+yjCZ2RNE60sjEVUdHgXs10R3s
iWVKz4AFyzRYajLkPmS5EHtDIAEiUWam3qHKGOMltQAnJ74X87/s8u+i5GpCSIvY29BCc1ps537/
HBvybeKywqMESeV/L0G9Zeid4vmObfVihH3GipVNrI/lti2ba0ZMWdr6h8QQH7joOzKCMKJBhaAs
4UmV9HYTGHH8Wm2wprf2R8fATrfMDwHIsfZeC2DxK+hVF1rXJMCDg4EcDm2X7MA1+oButbS91z5W
F6N44hx/1WIMgp6BYG5Zr/pu2yOKQLPPSt5NHPgynm63lHwYRGhVmul30E2Xe0sdGwn5y5zikUlU
tODSKYTSfPaWPiVLO9xJGM/rJitutacuwNHpUhff0gCJJyJ+m1ovNnNpM+ufCYXrROjQPl9py9/x
nzVRkW1vZMM2GNLvnKHVurEwy+RGmJi9dcoBskpnCNY5AT2hPz1wJhHXhinUqqBv+973AtQ0qgIS
SOPpvcBzqJNmTztD/Ulo6OxBBes3v9L/jOOSC2B+0ahA8VzO8zmx3XTvWJBTYf1boUaDqtL1/Fg1
gKscU12ssT8UPYe/wLDNS0+NU+TAS/tqinaBSw6UH0FIKZFvou3ncq5BHqwaD0wbsZYhqW4N893y
2ykNAB459+NyhbSG+i2D6dU0ywtMgetQgQOJWmjFmN4P5DAc6H1zyFEGYz36zMNy9Th6wyJFlagv
KwHxF2yzLCpWrlncUtxxdux/zWo6ejk+Z9fO3pf1kPsE1YG3qUXyLbzopcqax3K2P+QkfvLc3Yuh
ZFVL4e3R1Vj/D3vnkSQ5rq3prfQGeI1aTF2r8NAqJ7SIFNRac/X9AZ5Vnje6ytre/FmVMUFQBOkk
QOCcXwCa6XmkzmPF8NoYiBAakYjspwx3TdGIqpE/hIMag3tLUCGz8jYohdo3vUBSMuyAd9su5ong
m0qPjFxdtEqdnfxg+8xtVf0IaS5e4EaFlRgJjy4+9ke9dj9L1d0npgc7UN+HGpYsZVt+R7iOd5aX
S+2sp9ElT25mS/jMuZdNi7yii54AAc85H1/sRhjGkkjh4xd/2pCpF8Hs7UTb1eNm3mRczqi4T2NL
d1erMcqBSnvuhGRjJ4YTo+FvzAq2slvc+iWNQc1hSzeEuhHkP2OTgzeUuPK6h6Ud29Mt/lCPXW8q
pOOhvzGKKGfvrAtu8DTzITAc6JutRycXwrUanXOV8PpLISrZXALEJSFI3Chgp4kt8nwDSAhdF8dL
q6Rb8gHHQ9h4sUU17WFc9LWxglhC7wC/dpUh/FFo3hL36LNS4eszIyNIB6b6vyJzztHCNM/qBNSK
oau7SnugQkCGar/iSSKf7k432AF26A7zt8S+DR0c8kh4x2CsI6c7paPqS92gJXXRDYwoEaXnoxPm
2Nq5RguGinBIrpAtselsy46XwoXTlNo1Dy/jG9Zl6aeeGYcaUVRyjDyfOMp3qUNE0Q8EwM7mtmcv
njBQwgEbfapQzO0zTN2SwvpulcxU/Izvc0gI2glLb5sqqr1m5PPSe/5aqZnc8fYv0hTKgKTmuq1P
Ah1lRttDg9JPgkXVMBXPUoYIDg4NDuJHJHcgZCiD8VjpVrQA3mYzBqtFuCIE4MZUQHw2eTkKOOnz
FoqGsp4r2GcJrI28+lbw5NZx4j03EGuw/LiPGgSUoswja2p2TBlR3vJrU0WtMuJGm+bRHLqXVsyy
0to5tr0xwaDgM+2qpMvD4S6G271K5+hz0Gn0tWlvO29mxpYwrK1gcUBAqrHuA1VLNgpIyewRMhbv
4yD1kYre5Gp/yb4bLh2BBg0E+1js+jafGDfyyEbDeHSrMj47k/kzzT6RMRvfSIOqk3OCRQcQPwXT
C5N5byQRBiIans+Rj9a85cTlElhDchsTe1imcUkQxnaQLso8cuCF+0g6Z5kP6Fpyig1EYeBBsO80
WtAeg5L14I3PSTeFK69OAOFMDSl+tY2WBA+HFZCetTpoPi5+9Fi6Mz25BpgoGj9sjZ7USuXNu75p
7rCfmI6xA5Btsuq9GQ3Vpp5uGyJeM7glN/ZfvFyr9yW0HHA4Nq40sAbnEj0NNCO0KEqgmnr1pjU6
vrEBAyDIDcXSDfN5M1btHbJHkFqmJH3QDJA3Bd03RJoeUJ/exTeNEJI2COLliprfjcwWH2YAnB14
koukz/+qE/5/1AkNVNlQqvl3dcLn9iP8U5jw9wG/hQk11fuPaqkuzcRGD8kQ+ju/hQk1DWVClFg8
C7wvkgUmohC/hQlN/T+qRq7ZRazCRk3IRJnstzCh4fyHALtqqJYmNK803fqfCBPqiBL8t3QCgise
OgUGWm/obHi28UWWh8FEFBYTXS5aH8T6kwD0lGO5ICOuRdvpgJT0AhFzKX7dwcQ9C7hxtxkaspDL
wpnvotDCdR7+H/rQ3RKMkPfSF5jfYIhBsLaKtjn45tAhh1B37qmuleGAXZ67VrT511go0R0GzaRK
EXbfNmMSb4oapywFt5qFPQbO0qh1ZDEcxJnnoQPTEb+HyvwWarEDHXsAz25CMk0GjMezruID65lL
tMOwB6hsAS3Hj6iBBjrDdeBW3czLi1tZVOg45kdZNLM57Y8uDhKr3m9F3Lgk5Ss3RV3610/xx2nk
pj9+JbmXrEShbktXjEp0HPbqWiqL4vBk92+y6HdDukGb5Unql8qqq/iomgNT+ac6U6K55JZUIqFk
0VQEFkXKlsp1efh1VdZd/0wuD5Tr/09RHvSvf12e6HreICqt/RTV4x7YGlgt4dUhS71YlaXrhiZR
f9dd94P3Q7z7yyHXzfIQuQokJ4TZm6rLf9oZgZV5vmz544yXWnk4rtj8HVmM8EmZK0ir4mK/XNP1
712v/cutIJ/ATEE3e9Alf91PKe1J5Dp2PzogVQzVygl3LihzYonrF5QuM+btlMWUOQV8sQo5ibrY
yqrLjrnYcN3lcg6592Unsfm6+sfmpAn5O50J1u1SlHt9OZ1c/ffN8k/8cZVB6xPu9SKU/LwUdHUs
uGFMGX9fYSWpaIR8EZUgxsFnVlDTCsE6kzvJ3eUqGhPxYXiQtbLieqbZFmw6uZ6K08vS9chccuqu
x7gKPjNdRqSjDpVbAxXTAyFXRtYErv8qdn5eHzJNrw5y+5hDK0G9B7UahRS8pYEKYDKOXL+C7E9i
3meWZe01LL0Ovts1gCabkzP1ysZplWk3ow5OEpExvSt0mi5FTctyZOdSrlzFOuZ3UdaGrYO1YcDU
W+wjF/JAud919Y9Tykq5We54PU7WobrI8DrOw00VzMJhIys++wnLmdmvj/ibGAdmBYwuLbArftp+
Q5qPnk0sjGakUy9kf26LCi2DMIS1CCaLAsg5eNF4MB2f+D9juGSqzrNZPSHJhMUP9HoygdmYHWzr
VGfNtA9j7t4V9yRL14Wsy22jXBWMvvEv4feYa4O0TFbFdOywpMy4whfI0Zjb1ZWxDcJhRC+fRQov
YhPN2lOUjeBFhbPYARGQJ8+27psIo6OyBv7YRgTOGWHB9RWrWV0tzJa70PuO9PyYzChJD222QN6L
ZEgfgzaISlRh9RFML6KE28DrNm1UDXute0Ho68NwcbjImqA6RnmH5H1TJ0sP6sEKFpS/wT710U9d
4qukDyty5Afo8M3BUpzfpcatzZ0DMwhbTH5rYt1ry4bTRui2oEGDJG5KF9ytLF4ro169NdCj2VzB
p6Bf4XKLBnVd1JOibdAkOEOT+81MTUJYyE6u7T0nnci526p6UILbSm0VYnR2uVJKARqesgaYaEB2
FpYB2YnuTvd6xC/EQzP++2281iHIwkymN1MmxepRAUW9dUUrKCeDe649GF3XdVmq9G7kj3n1tHON
dKUAQj0kpSOesFHS4eXQviK5HrpsGnEZWSYDk/TcdPCNbnyYhZOaY/1K7k8DpQoV7lJsK3RxGibb
MwGcoTYPQc00LSiRKQ3Q7mZ0DIG90NzLour2JmrjB6Zs7oGEiXtoDJx8IjeHfSHhvuNsNBi0bBDz
C8e1QUNG8ZNZa7TTpvsm3kyPar4wwn3zOH5zQ9xUFyg8AEaeX9Kd8qvAUchAzHipknbvlskPoo7J
XdRvy+ANK91yXNXqbure1t+N8lzByGh2ekhihdm3vlw7+MPgVmVB4sJeJHchbp8DrH/As5k/IMD0
mTh1XMNLXJIzSlG2fxnCFboHaviRGSeCkTkuTuOxc3epwCmtYm9lF2/htM/mn7q+jsGWEQ2E2WEF
+x66BgkTF1jCEpvTzWA+2+bOtFC3OPbBq/PTLveT9Wx566LDlRPUMvH2l9DYVunJh8GBzsF0NJNT
Ht4gUVGqOxdzKsTHRNZqO8+4+rWr0tgSroSVSc6MnAOXFd2QkOy8PXhvsgTKr7EU2Kh8MXRv+Chj
WsEZ/fI2zDBggx6G09Vpch/ydDt0ryhBkJS+K9sfNuTtg3t04POXxEy2VnSIiR8Krj6ZR/wGXSCi
hzYDBv/ANKgzl756DvqD7e6g1vnuzvjAHW2BfTk4/jKBSXnKsN1FXlE9h3CFmKzz+xpPkfGC2koG
DgsbFcaoW7VYtL8w0lbf6hectUd1Z/yCO6kxXrvVbkRyJcU4aW2Ha+BjBVP9eYnlwHH01sNtEK20
Z4iq0HDXQbsk7MtkOhEu2/vR2JZobxM+qX/iVTCnx6C4IVWN9UPhb+z55OqwGhlS00125CdRE7jH
kKyw0Qbfgu6onbukO8bRoZ9pF8ZiTJEDSH4VwYvZ3AgfyCNZIH7vGOWHYBtzb/CLfgHXRIWIPkzh
NR3DA3TqwCDNuzRJYJRHTKWBNFs/wnlNULpC6Ko9aL+K+j5P9gDjDFX8YPxOClEzHyRyBuGTxAYi
IBhKLVE4gTvKydpvBUwDgMPjpsg3UwuTCEGwJblGnJII2w0mKN4jxkDauFJP5YNFdtB88sDuk5QL
V80+a3d+DQkQitwxnddDzdDhhNQWIeBViR05trCnGf7kevw2PoNLiXeat06t+1bfA0fDqPZkodIQ
b3CVJGRng1FNd127H+YjNrbaz/gbCt825vJDswVCMugPQ3Zy7I36pCsrU3lHPiZybqM34tgGekaw
XmxG4Mvs3TMODU0hwNb7TiTA1OhhFml0KNm02hrhHKRZgnClmRuTjO1EnJFs01FHVRIhc20BbICy
Ni3xy+xgSCp403622RY+KroLT51722IUjP4c5seoGf4QOL5nt11aa+MM3B2UPbQpFGN8mBX+GqOs
4Z1UM3GNeCL9uylhYNXL4k0B3kDHCULVXmEvwVkaZUtkwcOMa6edeZmdG+9sHLNtviuw+kW5in6z
WyxaUG38YEIOg9DsKlIAc+ABh6HkwkBx99i9WcZb1e2cdN3uugf9B8LPcNu5NAd9RJAvqYsTB1I/
C7/ZutlJh+WONOQyeC5fGwjSBFK9Y3pUu7WvoiTwmONCBDiUrhhf93442YRiPrvoPOMW2O2Vj5TH
VUHLBePcRGeyVbWONMUyes5fs5vqEN6aT8q6nR9wZJmdhV59M4xb4ZAG5JFMkEUmHAxgtTXSG208
KeZN7R8DoH7l81TA7ls7ytFL7wn9gEvK7oXwmLlTcIiHHJHu2jvvFUiM9714cY6puQOCvq4fwbeU
5j64R8kTi1FtPb568OenrUpaMVn37iKjLSP99aYakGsANgCr93YN4AHEeaKlF0J+hFCxqGh9p1J5
spRlNz+Z82Ga7gcmpc2Hp55apJgJmsULw+Iho0mxsLCprZcTXIbi8akLn6b5gJjxogV8Eh+6dO3Y
+Pk9BvGvYXrvIQown8RN7TVrkDBqb/Tgtg9HjI0AkWyIdavpNnUfwP6n1S4B0T/uenoW9PXUVVR9
DOVJU45NsuUXSvgUuosKPUwEYN1FGoJ6BPu1mClDdfnhfnCVt+FbZB45e3JkQhPCh+xBii3CJ3tZ
bQdgOlgCr2YMXNAYxqaVefYKf6pqXLSfmrMotmG9TbrVk1ot7CXQvKWyiDfOkqb+HRnn8hX+n32X
rImfAVjdzJt4hVTWnV2vjW/+DumSwlo6a940Z40YrPqjpDt4CZ4QNVIfyVDEa65cg3e5CF9HAR/f
YSodPJt37g9Mam6Cm5/1a6csoPG0C2ArmN6jWqDwxrKirJUlqakH1MuX/o40/iJahEttEW6sh++L
n2Tcvjcbe7WHeKrfGed8p99NdAoMAJ4hMtBi8tf4VSXHny3qV+uhh7XvLNCRGsu1/2SXC/4NU8LZ
BEQ3Tb+3MfreYvTt3/lIHenPKSTEeNs24KmXFpQ9h5zikogkQ6hihf88aP59yhsX7oj+F99A5t3i
0NdBAt8GzQPTpWKR+/MyqDfTOjqAfVpCGdMtIrWbPj/PB8zHEFb79BawZHexvu70jfa6N7vV8A2e
hXGa1sEOUdTmrHxXX8gRItXSfCDUuc4Oxb21y+7V5+CQ3BA/hq0F/cSPz0D1iucC2sUi20b37juK
TGzTXrNkXRXL+dPhqteIk8Y5oJ59sWSmFboM25bUQX1dRffE6EkHAs22XjFj5D2jQn3WnmBk9I/6
S3NGbGLT31knCEXk9Y+IP6942TfE3yEY6ku8U0/Nub+r9/72G2DG+TSfqjPMzGoZ7ACRnbxwjfU5
Ep80NlaB+YGShBPXLzZCNGfCfDZcFwt0kM/zydqE7+3ewvHiA+7wwT98az7GU3YeV6Rj3S2jj5N+
yE/g1eYNSaYlULM1dhsLUCGL+MZfgsZf5aviJt14G30JMGxvI0zwlJzLJ+UtehhX3Uf8BK3gyVnA
/nkZ1mgML0pUaxbte/BKcNlaeU8GPgIOXcCKJcYbBO83fDVe6cl4dfiFTaHdTS/LGwvZhj58uJsf
6pMLYnSfnJWdtXJO1hMA3JW/zLfeXb6MNg58r4WC0PONXS/n926pL8cF3HuQ+ksrWNjvirEj0szH
5T3jrrbBlkHJHrzsonmJn9rT8Cs5u9v+VH2kjHqIfL2pv96yc/SA7NOv8D3/ke1UfgnBLzpax+7G
QwkJSt9j/tjd5Ppy031Tn6N7uwAiyoNvaFTR4kn9ma/YEU7X9EySeFw8eZ/dtxZz+HVyrO6znfth
Ptfv05mOkA7S/KjfsYRdDueY7PtjckyO+rO97O+qe/MZ09ElP+pWv2G5nFcKf+CzTJb0Pptmma+I
FVonZ2cvi0P4Jl66HcJcuejeOoFuXVTfTIo35FmoHBfZvbbLb/kkHqqfvKvFc5ov9vMx3jTP8zGg
j2lfgUQXN3ydkp/yvW9f49sQKh1fF1rRCllPnhdizu2iRRrVX6LQgi+6j38Vc9KfWGq1r2yjMUVo
YmpHlzkKP4254DBi/jbQXL4Zn/Nn/Kj4SwjcPoz0fqOpC3PaWjjfuTQT5VO9oV+2l9Zm3AtY2zm/
sw84qu5HHsh0Hn/U7xUz0IWBtNQifxoYkn8P7AVgjBfldt5om2BX8EUCl9PUC/VlMN6SrboP9tF+
XPMt7qvNvIYPfmPcIL+0dh6ynxi9Wc0q9H6gh1bhF6rzyRzvklfXIZe1Ce+nB3Xr3M6nbrpPbuoj
QwprTGgr6nux9Nb9zr/7Gd0P/NQjDKaFNq8GhsqH+Da6n19H2QHKXgJ3UDoVUEzNc/ETMCmdirqw
PsnU8z8SHxCDIz6Dn8ONTUfwgjPdatxj5OB+tLfVwfvMAAIpy+EBB0n3g1L9Hr5Zp/7WHsVVzyfS
4M0DlNKuXvLcwVW/qs/1bVLihr7N7sX44Jv2WX3jEpE5jSBg/+yn0/zKB7H/nHmMYGpy0RnTsTFE
GG7IvKymNeLo9WI6TOvPfscIDw7Xg3F2VzDi6CtQql7Xt/SlfCa/zRnO2dvmOb2ly0tvhxt+12SH
lMJaOXYodtzqB3B0C4ZAS+2buocSZZ+8tbun4ZslleW6WuU7PI5X9hb33K16LnbouFtPwWu9QSiO
eBWsThpvsPsMV+Xa2o54Lu7Ge/sE7oUPXnzLdY/o89FJ4o6zYTb2St4++HR+zO/tsLR+aO/Wrcu3
G/2Fc/5aHu19ewwhij2QDRvQ0IjXfNL0O4aDxGF4aZ/HnUH3XO9RsVspR+3R3QJ32M6ceXvnrqwH
xhTDT1fcfXDoj8UWJ52f0LrBWuwQ9l1qu3gTP0b3yb11zDfDw6bWl9orOVJaK3g6/RmsWXNPm/Vf
iC3yAM2fRgQ7eK2+TB/TByIGT3Doz+0ppxd0vnu34ZPzqKGMspz3/sHeIsp/r67BWr1/Iqv/MJLP
jzfGTvxnj8gDLSJSrC/6R3qHG0WMrBvyMmTG0UV4U9OdES0ShlBLxPfe3PCGL4360vgnt90wLj7Y
h2SNVSLh3T3zhft4o50ZZvLW6s9ghdMN/XQx7OGmHZAVFkokG91dz85P3F6XbnAPzp6nOLcr56l9
8rxVcLB5j2pabPHgvXIRn8GWAX4c9xsplJX0DKxsXWC/ELHFT48onCICkdA2fi8udY2/MFwdgJaI
P0kqtCxpIkQlS5dolKt1G6TE7pmFEHUyRThZLmQk6roqS8E0uEAZDfMiiCavB3j6oQuhZQyO9pgM
87gPAyhSPjqIwDkFx81BBJSxYB8dG+VbL5ATc78hpbKuejyEJ7UIIIEL1gmGHArSIegmgasNbnVi
8ts6DZgAiwVTF1tV7H1QYfBUi1CeLGHkW+9mY1jpIwmGBsUoRj6piMPXUMQvxaRVI74CA91l2hSA
pW1EiQBAx+5z4GKsPAcGEZI8fyhmPGsWiNe0hzkmnwTb4K42iQ1GNhEHFLm7wwj18xCGmsD0JZ9a
axN9Qd0Qm1x1VY4BCapxFINyNH6S9AaaIsMgccVEtcjHqPDtlghzIMXnl9EWMuRZxxFwDR38lhjt
rhYwRfRssrURGHAhi9exd3A4TSaodp7IpTgiPSKL3WgT0ojQz81kSFfGeGVcV5YcmawbquqIQnuG
eCDhb7mQjHbgtL9XZV2pdNGuDoNNkE/Ie3XIth7ayqoPvVjIVbnAQ9dd9pgIMFEgDioXpQLedS2L
tu/ftyjsbGRc9hKr1WcocXoVsRxCW8EcFt1EFbQempVEhqe/S1YXCB1L6uTiy6rcTx6WKCWJjSyf
vqHVT6C7+ZmozU8VjRNyq3QA8LiId/KdabXiqLW6fvDqc4pWB30yQcrD5Kl4JGrIKcfFfM78/dAF
EPo7g54IcU4iRrw9Y0NmT5YS1zuivpZgHj7eoZmCoJNfEWXMqs7pj5rR3XZQ4TY9HsV4lpTVoSKq
TozUfkFCv0OVTKzJDZ7qAtgTAg1/VMrjLuuyCKbAy53yaMzEXC06fL0miIyyIvHjxhImkZeyrJaL
nFzlIRWL6+p1K2KfRFz7dCt3u9ZfzmJ0Ncj56yZ7yO/dzmk3AAzQjlcjDcE/1YKxRhYUpegpIcrQ
L/zRxLdRow36Be82VF597Wnje5FakL49GCZ/b5OloGQvd0bGZSEPMGALqWu5SS4qXeGhmQ3ch6Ls
EQcTZ5UHEb1u56Um04jinKOTsuflVNfay7o8QB4qT4rov1C5+PtK/rgIWXk9/HrM5fTXP3858YhF
8aaue7ivogn+9xkH4Yw61MS0r6e57vf1yv5Y/3Key5brn66sJN2i0k7mWfxu8pSXojzwj7u7FOWR
/vU3/uMv/XHqyw16HfNMOyVqe73mf/1N5F92muivh/fHX77e55ebkaf9f67g+ifmb3NrPpOme29E
UgOwT3YAS/178aXuy6rc70sdOQDiWl9Oo8mk1XV3WbruI09RVDYzsOs+183/VPf1z8hTfDntZR/E
ZB5a8m2bTtyfK3OxQTwVKBdAWxF5zU58b+XWL6uOzHDSP+eXHV2ZRZW7X4py/4JYE7Zb3fafTiH3
kIvraS5/5Xo1/3rclwv719PI/a5/SZ7vWjeKLJgE1Pwv9uj/hz0C+INtyL9jjx5xTg7/z+ojKdr/
Mkc1Lgf+xiB59n9ME3tU1DAMyzJtYQn4FwZJFRgkU0DXPNPRbQv0z18YJOs/nol3muNhq+I4jgFy
6TcGCXiS6Vq67dj4otrCVPV/gkFCIPyL7RaOPGCjoA1rgJ10gWz6b/sbT23y1se5/Bgzol2V0HTW
ORnGZaejDj02yb4JAPkqTfPmWoilqJN/wL/kbc6Uu3TCYS+u1GmJkPPC7G1no/dM/LUdlnFTCibc
DYa7oCOpGWFfbZYHvyYMjmbfYiI1DVgcKZYiDNZAhwj2oB+HowYB4CJ7aOzuzZibbaDC4Ky7/ByO
+baq3DvNSJgKFDNJtRpEu92h2a5572rtPHpe8RzP83kwx+9uSSoG+9NNJ1Jq+XRw/XHnJfkJr8CO
kJ5zA9Ie8T4dWn8bfRoxUM15l5cKIG2V4J5FwJ3xE/hoFPGWLVJnNahFTOGtExiLko4Z9TGkknsl
/wUoZquaOJBglF72CMh1d+RmiZenJMBGcnh+8WsAT80MOkJWwTSfkeReDV3yojgBZDSDe7Z8pOaQ
LJiLQJDiK3vpBfr3WTPXU8uoKqn0B7C8B9e2HpErIm9SoigYdx6eZcq31uqfyir/aFd932arBhKS
FvOB1JFuRqtjXitj/YxjCFymYdXOaENaXY9rd4THdWDfQHEkNju+IA14g7gJcgZDhnAYt5vwKzRK
STAg7+/KVCGkohNRKaNwl6B6F5cPbT4i+aS7S61LTnNMUgpyRQoyJ/qoJibECoLaRBmTH0V6lwTW
rRV0CFjB0eUcm6QriS9EUU2KCKaxAVo76Ekxx4py9pMkg7kwftZZclJC5MCqlICtNz+k0UNpf1dH
+2Yo0+EAURonlGJ8mEZIEpOg3X8iz3FElkB4VPlP1jjfhTxr3Y+K7RChX6kSYXKh7O41M9GWShKT
jIXWEabhc2cMLviI9iYp9fKIAP1T4ULURE1gp81Wsukd8M1W0yDiAIu3bxJe5Zj4azoicmEQ3Qrc
5GQXFTNSrNvN8b7BOXdnNeHZ6DUSRgA9ltCT3zK3fEtCUmy5+mI60PyQ5QY1YfbAXbWXJM+/Tz0U
gPxGz5KNiyotsRkg5xoQQLD+m7ItHovBfpgzYeJjgnoA1FoH6qqxkXkwAv8OfvhZz88Y7pIjjayH
2SkIxRQ7C04qmkR1t1bRTDSK5NiOg4bDn5HcXBeNHZmrIucWMzcAFpugcz6lw/TmuaQ8MHTx3fZn
lxgj3DZ0N7GPiJZTlT2XJY9I720MI4OlNpvvleFB0sBOaJE7ZM9Lpuh5b9ynbW/uApXMS4TkbdVj
vMccCDBwuPetlnGfmqsHI9Lnw+D4RNJF6VqnVBrKjsC7/4JhScCVXG0E9Ep0xuvRdN9kVScBX2Bf
ApG2FuCvS1mZSws0Yp39Xv/jdBlikND5yLbrTEHHodWwaQwua0nNz7TWIsguhl608Pixg2Jy4TiL
3ALibTbMVd0u+u6o9kj3gYnDTvh+6lMa7qQuGnzmXRgLcxavQIVP+DSghYi7uizBvL+bpoRQ4d9V
sh5ftnM0Rs7mun8k9pC7TWKWM1vk09BFZE4ihswluVWURLEyQtKO2aCok2g7uYtc5IFv7QN1e625
7hXJkTyswpzOTbsceTlTK88nT9VH8UPg9ci51bzdVl88NoxyN0kemU9DphynaVsOSfwBq9zBq5bu
xjXeh+IZah9qrXgwbavCqe60BoETRMDNIzIh6JG08XHoi6dhmuqbTg91BDrys9TS61rCiVhRRfuY
KHMPNzkM5o8x7B8Ac3v6DFerVEqQO4RNxyo+z5mPusPUP2URRhp5X9gLND+Jbs2pS45fr3Z6UDzD
BRhQ+VVPSll26zbGHiBFvqcN22M3o+jiQZqcmNP581ttGIvOUt5nw8UFWoEIMI5xey6SZp/oKnin
ufmAgejslNxodtlUfJojsazWqkgjNb37HOEyktmwj9pIsdel4mYgN4L3aup+5mHXPNiqX9zpGGAj
TEIGte2e8H+KDsgr3nX+iLDC2BavKFissyl8yGIMb5SGZF0Z2ugNOepbjzYFCe8KfI7HB7fRulX4
Ay3L+qyH9zVv12bIyF4XE2gqLZ/Q2MuBAiEenqAgsqAZI4jUB1mwN0dCQbbuH2UYSur3gYCqcpwV
aHeuJDGirA4/DfMxMcSViznyb/seyWIZHxsjlSlC2zbDvIYEgbRwzyQILD6t0HF6DTHXgz162Qxq
huDE3EX2yho9JHtFrEkufDGNjT0xrbyuT6Wqb+F4bcMRvNtShqHkAiNCF5053tD6YDdEDMYG0LJC
8Lg0CRNIDcf675Ksu646c/mi5CPgH4dzSFzZRQJxyod1xFhhh6+Sv4gUWKZyq4mJ2zLSwTRlbQQY
xIY7WOZThOcOkQy5sBCYmZeyKCNErmG9wtVx1zIiZDEqAMSa7zUk7w+zWESwxw/XVS0cgNcEpGMy
1xbRFIUQxaUYwl04yHV4yj3Uk/K7GcwISSL9SzQfaqZUtUz9HLxuinOZ8LJbSpXJQgQVvRhRDPlc
50x0jjL6aJWZva1ILcinjJv2il+43F3dBeRTllHIRs6oxELWpVPy0yKyuJaIxWtk9EugVG6YKxTZ
2pIYuXzuEq4oF5F4DWRdmWHYAhLDDjaZXT3LZ2+i0/P7NYAnSjFQmjfU1Ky146gl6JDPJijbA2pG
Jj5SOdlJ+bOKn2wWi9YxULvKwXnIVbmQv3cQN9rWGoHFKMSprgvlb93QL3Wz/V4VMXQpEMrEO4Ry
p3zdZCnJEAhMfBcpGKEZel1c38Hri+iksPoEtLBXVGKnQepiKoKHj4weX0PIloSWy/UhKtHxjKqf
g4A6Xp7dpY2qyB5hT0/zjHJgfHoyra4PDg1WkLLXlnp9hgbJ3XhAAFM+G/iftNlLy72U4fJ8d2Jw
dPLBXB+RfGJf6pzcg/KJoMny2lolEFRoLBGJEq1ZbkGq1F8jNvwiA8eXxnuNHl9iylHvZHuGfcAB
UwSrZJORTSkUgVVZutZpgbZ1GpxUpDho44ME6wCpOM24bURo1RTRV7ntsoOoKwIQq73VOSuJLlWV
sDk4AmcqS1/qlBpfO4WxO7A7d4ZnzMxh46QRaeFwro9eNG912XH0zHRkCU1CbT179bdrFuD6RC8K
qnK9jHJ718TKpQnKJlk0YaiuYe3SU1qJu+6SPtjVMuJy6WfPHpYtl5Zn2I6BCWjsL2WTtBvI+hrc
TMTiaZwXrxF5UGlo93mcYVIkYj/wJAnDyNYqF2ix8OBrIZCbdAkzEBEW9jBuhhIpi9f1Bn+zlZli
AjnlI+/c5Qn/jfdVZWXWg4yFobpRR7IE8gnLGLpclSW5kBtknV+A4sorb3ftLlN/FnFdAZy+FMET
v+ce4mOI25kbTyRhMnEzNqZBJLDlLYzGKG5MbtODel7LPUaN8dFOFuUmrBR+HytXAx1Br6VuK599
iVrup98mqAiLW+pF7FGWrot/qssVhV70uk+QiZ/mn06BDES+zubwlzxNKo/zA/VoWUa0/eOwfzr2
Sx1Sq/ZqbhCOjMS1yq04Hnw4gzWs5Rp60ku0EcuVVrc/tEF8jnIByzcDKEVy0Yu4+7VuiEVj01Vl
o9a6sx0RCsqULtsatngW8ohgIqMA7ofTyIP/6TRywx/HeJOztmLjlIubR4XlVQtJysm9Lqe77Nuj
EsoT59fA2wVlQXFtcmGL671s7WesGDJeFMUUmZlG0FxKTSVd2IYAzBu7nGD6F3m96zUEftElbw5R
6DIsyPPtLNqoJhaj1DcujZh+ty0gYs+PhRgbIElLRkGOEkKbiwn87K1WTfxKRQuYwtbfuCWq6kgR
H/ySjHydRX5+mhS0+7/E/uTqHxHE2Ms0uos4IsnNTOWykN22LJYSMe1O7b3pqu0GbZQfmVnWuCmS
QLzSgeTqhWwU588Q1DO4xYAgTNHz9GqQ87MhaSjuQFbJG5KLINagQWbptsXjD+9Z8eEKxWApEp9G
10Nh0ROfQDwO64PCh4GpnvgGqnGaLLsRSmjoRvR9yLM0iHnwTZWlps3CAxr4UExIoKTquzVg7NCJ
PFYjk1lioVk9foVNt2tF1zuKXWWptk182HzS00LVORJdO0h1XkFN9NhyfTBTgko6klOtpRa7K7kr
0y2TXtJ/a/t5IAUlPi+z6G4uJdUKDqGyGDIDLGEs7tOtkM2WpYob28RzdxNXVqiv9RtfJG3ljcuF
3YXdKvdhwJdiUJHlKvetigFFwVwe6ACkN1CdfobCKNM4gLGbkAggarFI9awt0RonJbhDQm/ED1R0
pQL9b0kWiyziTcoH2fRPlRegkyYi8SrxrGkpizK0m+vqBPIw3qECA3VJRK9liWfEd+FaidSbsupq
QbYXN3FdZG7sbOfG2VyrJOGsDfIAjXCfEIkJO3ZUUKwTf6IXQwpZui4C8aa2WvOKYBaQRfEHLpw3
WbTHjB/eBDFj1L21a00mY0e/D7pdaFQrS4zB5aKSr5oVrow4HSFNw00nkMJWpTCYHLTVhy8ejXzb
IPRjRSDXrdykGELR5eEaH3qv4yL9f9k7k+ZIlWxb/5caP445OO2gJtE36qWUlJpg2To9OD38+vdB
nqo8Va/s3nfn1ywNiwi1qQBn+95rfQvgHJpVTr71ENMjJE+qUD9p9um9RZuTb22h8V0Se3RVjJdg
8bkIYads9v/5nDiR4ZRWPsmvKRT1BDJ96ffo5E0dIVZdX43jmF/OKb4Vhe4vYTD1FxVyWJ/+P69h
JDDWXEPUthauRg0jkAzaGk2FtafOoVGEyC9IyUSeIUZvW9d47gmnv8Qi9KBjuu7WD8oCl0mO/JgU
+MMkIFPWwp8fwHXg1yD/kbF/VunniqSPazKWL7ON6LKJUZW10v1smVN0M+hoW5ezeOg6s7zJ1KkK
/VvK7eSWaCh5HU2AK4nHBaGABJsTjnvyBjNfPgR0c4lRtNNz2lfFrum9p4QYU7owrUTc6hGIRqNy
BCCBnXx+hGUVI9rw2ms19De9dEFC6qVaGJxDrAQ5nK5xS06JgIaf6JPrRWox2COmGxsJVT+7K0Kg
IkbQFEcw4ymIXLc7t0DdCLoACKUd504BnEwA9tEKnt4GGYB99oZpS7Qmwk+DYY/lCPPcWsM9nS19
rROpr+ujLtU/Gslc3NFNdQNQZClygdymxhjtFH1OnOBIxXVXY4pxtHkpFMBnIwztrZPZ8V2WgeI1
2Y0fCNOciSPd4OQtT8QVK1LCavB83j3L2fAiQawdJtJ2tqYXJITsieGosiG/x2lHUGG9tEEU0SAJ
qS81GUGTVN2N5ReEhVckw0qbrIeKqJad4fuEZtfFwdNIWiN6M3aCxN2vHvHVvWSBbI/AkfdmSyM1
l903Jy6vMrCGPa3WY5fNyPY7DtAp8x3R33s77L+XpHeWE+nNBLXsdChfnCInoreKE4wp06dRWNFe
J5Cwxg5MfhXNBIR03UdpjzWSd5PIRTrrUyK+ug1N3KL/XqnQ3JC7Q4c/OM0jYXXSRXPYACML5GAd
ainoBGfJk3bN+ighZxxAt1U0x0bx2NjcLAmdBu1bkM0zNfrgc6eAtYP2qlUWSFZn39ME30JedY6O
Ye1tsPY7zwFTV4pJHlLyTfEwK/Q4lP4HOeUD1gkLijuan3mIv/dIy5HJSkrYm9lIfghTRXgV6XEK
8liBnlRkIuflrZRGQquJH1yBqCPeyYzuRqOaqGWxcFgS4k3bMcyIff2jdZZ6UxIAQ0gU9hhutV2K
gg+mE3dzwAV0IBDkyrY9KTKlQwdNkSyJng9jkqh0E+xGTtBt0cCOF6QHGm56o4ktEOROo53QX7Gu
AtAxZbv73+ld0cYtWNjqx9//9uU7kHrAnm0NU/lfQAAAY5z/anr38qMAm9r8+PEfvurP0Z1v/oFf
0xOeZdrr7C745+guEH9I05Gea/mmh6DLhxHw5+hOun+4PrMU37Zoi67zuX+M7qT9R+BLNwALz4ZF
Br79PxndWdAK/hUfQEhVsCAKbGFKYAXBMlusvn15igvV/P1v5v/xJkBexOwVqLs8dH1L2WMuh8GW
7bkVr2v9VUqrQqAr/AGbUElk1D/rsfXDRr5oj9Y6bH2+lmXro/Xwu1QrOtKKxg458jIuWsubZimA
hVLsctbnvx76sj5bGfF+5LehhLPDXxIBb6l+1kn/eujWLgNYm+lgaHm/tKsu5toXXB8OYRnMcG54
dS2zUzuhSQgTEMy5Y9QHV8fdBV7cWduu4upTKUTW9NVZDNI6x2HoYJpp5+tAVTvmNToy4WVA3MOB
7AsLOREosyueV3SUDYznOGCaZgfWIY3UF3NE8ApQ6VNtSiJnUu8bHmdbfM4n8FKTlVycaDQOUHvC
E6hPlGCd3RyqKrtvRf8w2FG6z6aB6F8TzuFk1LsYrHDW4fqJoPDsuzo5CovUPxKmL7Ei1qttiWcY
YDGLInqvagm/FEkbg2O4Z/BTPZUxzZLd45g1pFq1+HyO3JOZKAyf0qiPDjkx4d0wsiUincDK7Tfh
kp01tKQ7ED9Lm4yIngLHkZnnj1MTo9H2XMjAkPgOfvDsK2TOyYyRdjb994IhU1XV494JExS2IriZ
eviVJrnMJzGVeEqBfG9L9gWHoc6xcGja5C2iLjF/MqKnoU0+Z2zvyJDBS4OPjCLb3BGavYRGd8Nu
QUEk0Uyz3zfMTecNN5ZynnMPY5CI62VGcZ+GnX3wzGzJO2530FGbneXTgE8i/9ZuKmxCtvnTKAww
1zEx4Rqmr0xr/WilFwftCWMqg+QapLJKePaBIW29UZNFrA3hSdvKmMGjNvUhanDZTb5xjLPgqlq6
umNNzdfJ8bMV49pLS3DEo+mj+g3dr8PyXdyJ0PPxvSCi7FTF6LvZSX/EoRUfTLbU64UyP6OmyneT
NT6IgrEpRZm9i+JBYuC0v6kWXFEvsVhmHqdNmFTnAgMTQLf62HQhYb+We2EkeazzLFjUdE+I5pAc
67A5DISlbQo17fNGHsaICD839VOmUpLS2WV/Bl3dqYfz7A7Ytd3xJmawsAsfAys9k46xK/weBlft
PFtx/zXrQCBOc/nYtqJgTIczoeNGy7KGhtDCZS7nnZmKPbQeIm6Y5W69uHkq6qGDYRtvyxGKrOE4
uwQokstfo3DJH0m6DLsWZqG00uSXq/SlFrLY0yy/ivmkbft7bHVktJN9fXJLcUMVg77YJghwjPsJ
cFT5lbOj2BBahsQ4RuQ8qTICbYnlxwg2lpyCDWcx5OH6nY6dYixxXDd5JslYYVrYV1MMm66diDFt
mS6V5UjfaIkygj/ImZXuyS8/xqC/MuYxRgnt2RVZcOAEeixxX0NxeG8GzAK1TdzgtPximrT7bSdV
i45V4Zq0X3JCIWBtVyj5Ywdno84/3CYg04s2PblX+NPkYaC08H50jteegMzMvB1hAejQLnd12rwB
PstPnuwbOHAzKxSbG4OMkzCIhn2TM70KIJtjq5vQ+fcAzwOnOCairI5REOCFtcbkGNQDmJjB/K4J
D8zrd6K2gVvTxjixgBwzm0sjYhdDkNk9iSSMejSq8H4wjpGHBCAUtwL+4laC137ohP09c1hTQdh3
hNWNfdzeodyYtn1dq3MTPIdjoF4bz1lIGvF4ms3iXHOOiW5y0RNP2L4sA8tDrKZjn3ignYHdBykR
Eb34ZqU8y4X6ojAExDZFHUnhYQ0bL8/6XRg9TSo0jlbEytkLd1tBT9jBAVZNxdkYgcPSi6XPdl/l
iORhjBEBjEpl25Fc7x2iXbpEWMDJb1cwyb0SzrnG5IUYYQqXnjFoZ/JiNz3xxRtnmNx9P/g/7JHl
heiK7DQFXOfVGShw+oER8lyF3KlQJr879k8j1+3WXDIa2iw+h2WstmX10y8L65KGPUETZneC4/dC
xjc+X4O0uQKN+I69gfvgRDjKIQE3qRGeIRyfRPe9AhsBz1S+0gTrd2NqwnduBpxLRWDtOav7A0YG
VdlgGbPp7LHrwl1UGxjefdOEPb7g5y2GlEt2UrlkdfSILb7OFYVrKsEYh1AGXWuJa/2Q7IDgZXbA
4bolfiql/xEkxdcxGL6MEx5WNladMd7nbD52UgQXml0N24h74eFBm4oU9qsVfq5LMZx9kputITLP
IXFAjgNs124LDzgoOQgG6h+U4tFpcGw8poT5PRhMMzfCQeAorHCfe2VzjiaX+WNbX4Lx2phckrRm
w10dJY8Tu8ht81rnPWgAapBdNbdEd8kJIdAImcLR2Gqd4ER3DoEq1q9Z1ngoBoEXJXoBBp/sZ4s8
nUzkzTYtWDSG9KejehqrA8j4qZnQJonOOjdvdMVOQT/dVh3lvc9M2p2zN6BQxPtoxEm2t9QvxU/C
3Q0S/EghLiLtg27Qj6qZ7qd0fqndpj2kAC5vFtIjZYPeMjeyn5RJmosxO1fasFfW6bvYrdTBkTBW
g8o9TsIlm/dA+3I8Go24jxOIzG2vMfmUXBNN0cRH13afDMM5BQ4756K0gPJX4wWMJKEpMHxNcecV
zjNXzrvws+miq2o81ml0gULR/zqkFBJpA+XDsyDkEl9kpzReFuW93Tsj68CCa4ZlnuuhRDj/j0w+
GVkfzKdJ1mTbSewu3dmURX1Os8eIMTgYtOCDbki+r/AGjMqRR1rUI2udrf1NnDsvoi+wGYbTZ2Cn
WFTAwhl+hJS/Erm1Vz6ZPUuUYGdTffWpQYcaBP6TSDFV0A3YqsTF9wTOm43QhualJuSW8OOGMFUz
hPwemOCSBx+3DroeIDFfWfObQ2Doe9X2zi99v2vYkiQCwPypa3PPCgherbVfklmWcJpOiNhiSFVO
81ggDwhzIzvj7xNOT2rCsn4nQ1n9mipbBd4r+k9PchH8kzLFuBktArkkNEZ3g6SqTuWTmzhMgJZp
yzo0BvauzgU/s1nkKnlbQk8xuPKOrjPcxwJMg6RtuQ7I6N3iMzTdLev/7cp88eAmk+mTXJQbOYdh
jO5HWQ4XEiwW8laLfynJrFOp4eIunTO6YPpAlN1TgTb7LOPnKXpVNX1k0fWI05ZWL+Ghywobnb0g
jw9Zj6bC1CPQjTC9oB7ZFq6FmXKK4m2+TLDzwMoORlu9/BquT1TSh240bmmeOOe8swbWPfuXRQSU
Z7QREy5TMzF/aMdo92nuRmeNC1x7wLVdjRcsCwMs03GvdyJukFOFmILX8dw6rcvDD7sJEehRLNMG
UHiUX4X0SeHESzIwB5SW2xxwV/ZkfF+GJsNnPhHxkXp2e0rMbj+jbDi0tfu+AmoaGkDY4hBMrUaV
UgCA9Pz8IwetSgsWLcHSH/Soo9qcU0oVH7p/Jij4xxCzXkSivCsS0ziWVnYJtPw0sq1PdfoSa8Oi
LSN7VMKSDmvifgli+rzzklkS0GnnzxDqXTyQxllyOZkqe50DzCqtsrcqD96pAyMkUAmhVeRKp6U4
gGD90aekctC8DRUe6klEP1uyUcyFG1SJFxD78qxaOV2YZty3dkkj2cXOn/kVMVDlBHm1xMFSBCU5
W8WLg36OeBpqMFFV3q4Y00dDO6S75f3e8QUxSOvQOluC5/u+ImWomc558FRPwC6q5TCob5nnT+c5
nHMSEIpXKU1GCGI2g2OUqlNsSCxrKqq3vnaao2TjZg+RZNZZfaaiCDZOzmIDu6lt7ZqGKi7UOgci
qsbik2axPbhyF1VTf41j/dwPUXYsF9uG4WM8nX3zPHUnb86MC0jML1QPrxkcPC6r5uoE4zboEvuA
6E0M0XSxXIBR6Fj0rqO3jnzbOcaa9nHjdOMeth2M9DyzLgbhYmevfENRM8KpiHHCLvoRe8gfLW1h
AV0kJavnhm4cF4pdpkcUmtMmVKV58PoPL2FsFFZ0B3NBsLXqsptsbFk6XCNgWbHgT/xiIyVkuLT8
iejdU/BNMe6hQKEiy+MjO6vbGPzdZXrInSV9qOXbeVK9lJMCLpq00bXLZ1x9jBGMIoGx5CbggyPv
VXmSqGdvXvjwnCSOBqNBUxjCJwo8fnZXkcHWoepUIQPasgledWxSLywzmPU0nyIQOiw8aB/dz15s
fURpVWIiqW4SspJdKQkhr+drphwKIQcvcDXXWGtmB1EdJTURbPVmGWiRYXGO7I+cKIqNVeb9Tvs/
CbE3LutBiEWGSVr7I6h3ztFl72qr8s9DVnVABpvxMBjOny9pV+SQffpqvx5C18Nil9H8FORXL0X6
fmYg/VvwQs/OhJahvwBeDpjfxu52NDCQi9lpd/nSgF8tYdkc+VD23PI00JJwc7s9RJket5DLYM6+
xSxGKLWEfYl17vx6lA4EGqSa1Zr7ULFJHXijqmB8XRhgwuXI9IRMke7UaHuPooNtpa0fggKAmHA1
Cbva3Xk6CC5Q6P56WF/LEkaQ5NtW+2D5FF3muB+T5KlArAllqkyRLz5ado7dvwinbzZ9FQLGabYm
JTrPTekGdxok2nEFSpUBFOOW+EYS9aBs2bXvw+8p34dljglMPIFlEC0UG/GjoqsvP1f4qLhcoDJB
kY04mX3/ka2Y/kUfWwfn4XKXNCOq3US3YLqWg0h65M4diRwoRlk2IC6Pi9JyPRjzo5a4/tbb2u+X
rZYSneEcAHJxEcth7qqXorUDhCELTiq2v4RNqg5maA3XmfjHTcIMAxirQbWcl2eorMO1cIGnHQjT
KPbVmGm26pj3i/6scA2HVnBgDRDcXbALyii3H9ZDboivoiufndYj9zQwP+lAdtw4w31ckyeVJsTb
1yAceouYu5pQ8JGi9EgO+9Ez9HwbceZtQcgXO5ma9o1IIDBnyWtKI/7zWDyhliq6FsVAUaodVMz4
i913MCozp7mGc/gYFbX3XFWUBgK4QISFsGEs+BAGMetqlH1va+MYBj3j5QqXNTrdckdI50QKU1pu
CSnoX7pIXh1PhZvUZmMwWqW61tbHLPKznwYdUb6QzEv+VYl8a6rEAly/5J5J+vup0PyxVEqUWoNc
2xfj2bGdH22XvUSC1GvCk6fDKL1jNLA9I1l9fJrj+DwTmRjmufmt0AxE3eFtArhMkIKrmEMUNvl6
VnQZfEzqnhrvqlh/F4E/E7DC1rJsbY9eYdJfhzI4O63l3faiLQ+wtTHq+0NwExPzMmTyWt2PWW4/
sQMhB4jUvEMdBzs7YkUsp7k6J4jFd6oyIXuormdMSz0xuQUzAsRGR3a3u1oXCyKlromAH8MbRdi1
M3yZxij9sGxM/6J198koX9zA/eK/ZcoM7rgrKnBFjvkSOQa8hsA6j+hBoXAV003LEOQwG4Fz9KYm
uIlKKDJJ05rbOpe7gIjmI6CWS1U5kPerdDp68mcN7ffsOgnRa5QjbEDgQmcNQPR5oooVFBiJZ4+3
ummmvWzdfhf5w1eA7c29UzRvEfLw7SrEWwViXQCVna4ldeByEzaWieZERBta5+YQwm3fkmU0QORh
+U97F8pM3eH7M4BULC9RC02XB3ImOvpaHCbSjC/JIPUS6yh2qxt0NYeuNlGDEUWA9g2zZMMgZE6Z
IHACZqYoD4mt4Cuzctd9MJyUjA6/JTyTVT+wq0eiuUylrbXpWlnkaY+aQKRFGLEeVhGk7xJQQxrr
Nl7uODp6aFAEn9ePy0Vs0KziCXI8a+6cY7V1rYbiepXq/vY7W2R0TCGnrxAIwTs3QnPt0EG4rEUP
06E/H2VmkqEdNl/XnU7JtsbLIxOBrYn1nhOFWPrvpoYRV8U58H0X/YdbBeCfGoCKPQ3DgLZKaFq0
W6YiOVWKN68nApQqN0B1MLKj1N2RC6bYuGHE+mE8jHAotxBmzd1MvwAeuwt4YDSvk+1ffT8hXmgV
IA0doSVPkUqQOww9sfYJ/JEwfXFn4CGzR/c4JlN3I0MTyGWp7xPNz+q1DcNHO2SOqXDfhy6kmWkI
bzlbGeFOJUtkae2ivZEy4vXn6N5v99VQ9MeSESaOVewzaAhoH0HErpalRhGn4z0kAIiQg6ldpi3r
7CXeUwqYiKZWeuT9TkfcAZGo94DDgd5V/ac0IWzD1mo/+aA3GGsYG7KdF6UKLp14Kqy93xBPVycA
ceSPbioKNkeYbAYVfWEff9+p8ZgGKZ2eJmwPNQQNi+Yiy2MPJJtbNAK7cMO7lJryhC4BdL+R9Hvp
hCPjSAiXAbRleqUT6v+YP7Y36xzeOjmArVwGeA6UFf8mhZG862bvK0lo5zbIbnI9DYw0+O8H85sz
eJcExI01pvcEMtGjA/i8q5pIYwXaVTR54ZoIipvU5asB+oJMma/dZKZHr5ufRxMlKcVrsk9iutcN
5KBMy+rGSnNam0Zi3jMh3eUWaBThx4yKafaaNku5aw0HxhmEDQX61qVXmjFQHAU9XRJykZXTRpd1
/hEPgXOycgLJiI2DxDTfmQ1DX+kvnHbjmUb/8x5zPgIG871vaPsuZWwxfBHsrjeJhd8on+N3RVX0
1FT8txsNVc5ucxrOlINxpp7ZCCQwQRh20hWPnpuZYC075I6HVATObf7iWurWoyZGvxHdjssbrSdb
34BLGUsAJLZrffO0P0NTfS0CUHVZ7n1i9PPq2ORZEYtjH702ux08WiGBS/Iv7eY7rfyQwYKRc8sw
CVAKvXMTEZDGzP42S7ibFUYabjuB+H9865LYOxsmqHY/O5jEL+wq1izuajU6KWc3Th1aCzm2NPPN
6kCW0TYykvCUOe6TBXRgEy/kfgFyaTbdWyztm6YRjE3yqr7kzUCoVRYiN0C/YGAgs2rQY0xNRDj0
u8m1i91EPq07DM7ecCC1ChO6qmLUk5Nqwyz3hxG036UV4YgpAcgZZUZh/FlFD1GnwvOksKhYvmK+
nxI0FyHwDIFB+Y7LVLkZCMCUkDGagXybgWjieia/iRBtow0vvlF/OLX9c/xWMCXcEOB0a2DdvslV
9FYk39ipkhlIxOYedX03g3wTUCR2BQ6PGB/BHNC1so3DmDfVS2Nzgnjzs4Zozn5J7mxlF9cuhvUH
i2oc3JAc4vfEJNzUZA7eNhOxCamqd13mYpqHRFeV06EfaAnYESxLJaQJkEglgFp9J092tfVeQrTY
Jan8ZLfW11gWUE2I3d1Ec/lKaliHiSsGo2BG17qry0M7Av9I6SYWk/nCJFzX04HYXr2pOvslJE/1
FHr9TV6mL6kNDzJI5mLn9hQ/eeAfomSKWCiKL8pktF856PojXO+SycnW1CAkzdNA1dO0cji4BR70
mBuWzXgork5zUfY73zOehAjb58i23sop+FykFchDMwqOLUt6E7l3OLp+qgSNxDQoucHyB7w2SZgZ
FdyNIiqoRKGGb/ycmPuM2qOZIviCzBT2Vmqcu4G+cYB7a+/KkmCH0iH42gzI4OsX4lNsfG2M5uiE
mCLNRh2SRXXtjTjyAM+S/twfqT++cbHvolrwNhYjzi5hsbmOjK1n3cv82ptcaTr5hDxDbNy6Ko+l
YFjRKPPVy0j0ZM98nv3qRhUoPeJxaeCliPjK+iYN5vYIl5ya5r5BJVlnNWxRGZFeW9/O7O74Q6TP
upI/rXo+MVnj9/eGz4NHXlUYBd0519lt9ILPjdXw6joFEyDt8mcI+BZ9VOnb0CAZ08g+8MJRrMTg
rjqWEi2t+4QO4Tkpjat28LqROgTECGZPlrX3YxQBqOqhzCPD8GAVVUhQNpUN1pGrvq4jd9t6Bd4r
EioMrctDnwXfiPnlLzNX7i3hFud+uaAaekShAQcwqDdkVbEdcCouEe4TDd45JjYsLs6irWhG9qDE
vbIHEt7edwnyLMJuz7acs7DYdpn3QXfzm0bqebAxV47D2TMD8RKXHuMgPJhyKRKV/BZP7TWdSnFm
rdnNY34mwwsHkqf2/nfvCHYah0SBhctIlpYRcSf5kGwiIe4zK/nChA1ActtOG7r3zs42kue6hMDn
EArdT5xiYmRgV3BJ466cQIFWBb7LAuie24wvtlde8rxODr4eSaKKmEBGcEsIQiHwNYlYVD2fePZp
Q2LvdmZuBHDXI7IIMak9LYI4ynU95jBlzHedOZyalptsdG8C0YRQmRVf7G+Jk8k7q+o/G10NUssp
7TOGo+08eO4eSQLImqIp987og+32m5+sMd5WC8/fFmN/bRXThZE140iYMqj9uSNRNPha0qLyZkbB
mHvp9vh3zHLdg7m0DokWKTP/2BIqeAxX1d4/D96iHl31lb8/sL72+6kxmy3izkWBqAtgyavytViV
r3/Rw9JF0FtGOBVx3Ys7hTvbn8rEv3x+HVrMv/PsU7V++fo5f3n469st8sVyaSa4FpeHubqXIIiQ
PjkzxfuHCnf92t9P41WUu4og1xf/8q1/P18f/fp500D8n1ooO2OYDEtq3596zVU9OTgJ6rb1R5tu
ZELHE7iQlfVJzCi+PSWKg63abzTFJkCqFWzI0i9PBdX1vkrcb4jbT33/Fmv0sbmMt9EUlXeeV18y
XXxO5mH6iAgfKiLPA2vbgVqzZjpWi4Q3GBZ29L8/LDSYde2zwUFr97FKLlfV73pIVp/R+vCXAHh9
GFmBZsyzvLuN8JJL7tDv7e1zuciZePEvH1+/n7fqNtcPZctPWx+tB9dCZPjrO/160Z6pLd2Sypl7
8O/P+/1r/fpev5//p8/5T6/ZRuufvea4Sk+dRWs60GrcePYkfwlTV+XzqoFeP7o+Wl/7/XR9bf0G
66Pfn/xvX/tvT9fPy7tyoG7jvaiX4ci/qcp/i7L/IjVfX5TVgq/5/fFy6e7HqxR9fXF9vj5yNbuf
zj8Py+ig7jilmVfzMCw9NH/rw/VD68EhcsvQxvn3l//bj1ifSoGw8n9VaP9/KjTT/m9UaOOX5l8V
aOtX/AMeIf/4a3yN9Phm/4RHoDOTluUJ37RQfllov34r0OzAJdUGSVPwrwo0y/kDf6Fj+zYbGXKt
xP8IHkFfCZ1bVWYIL4rz97//zTHBmdqobzwLqZuLUHVRqP1FgQb63uh1yW3VTur+5Db9s+5JMW4V
ZU7pUcgHMiSrsHrKFbezYJ5uiGWmy4TIc+JTrAxhbjiXYLb8A0FfT9LJv9QNwhBDeKcKF1wk+hey
Y5jEBNEjw81nvNg3dekwQp6dbdhHQM5m+1NqgLpMhdXcYG3/UhBaZVCyQIzajbF175oUArF5MRMm
KF2Fdplqxeuat7lI2X5GxQ0qcIjb2qHv2dw5NVirshjY2wQjUhEtH7KOgNuimY+Dnx7wCV6trlU7
RdpJbXxLggCgQWp5m6GGIIrkAA+/tRvKmKLJhHTmneuYCtCLzWrvAzzsSEAgKJM5MiRnGRRHw4hf
moDd5ODZm4Gcms2sh3ZDR886CjWBMcgPfth8aN88dLV903lwY0crOrsef4+tHDwY2rjZem9iu6jz
azkY/AIWJvyqV9Ztnk/i6iV0L5dnGHut2/WRWbsSxKG49T3bvCM5cumBxsGRuArJ/8JubgCGMLg3
AF1P42zumMcY94VTqodQzuqh1MaxKAcYsBN3qjqjo8cYWzyo2UE1z/L362lXhvphsgnbjYODtCZQ
7g4Gca+nU1t6vc08qY9AT4RvKiyMexEodoiKjYJn+OH9eqj9ybivrPK5l1/zYPQQU3itRZStC01M
gUMvcgzBds5rgtxTI+RdTmIjsbcyh9g3pyQyS6eU1PEW+5uqgLTlcXpvWyP1bwZKv5t6cogZGqG0
96N3EwxlzXIZQqPM+uhhrL34Lh4yooE7MJRt1HXbWljjMRuKhwBG3q2bTt1zM8XRcVIEtnae0z4X
tWM/MsHvA8YqZv2JPGMO4kPJOXxen1hLNNlQ9g8ekY3mkLif+nyhXBqM+zMvu0pBOy11m+R9rgSc
SeHQEG3k+1g200so29cea8lXdO3AS2fbfuzd0LyUuhj37H8G9JqioxHRLBwI44d2DU7gsbrrtWlv
+swv9zD/MKYUnfNiufIucLGyu2IA81hbz6NRTt99nZ/VwJSBmFjaPIYbfS4HLnGycOuUMS4gDfcp
wuP/YSLlZwNF9tuUUM4jv4sODbnYG78gMi1LWnXSvM+Pc1j02zj1nQ9/VueK0ehX+vbbEE1KMLbD
p8Yr51O0SCz9Rjbv6Vzus9C17mkowV4eankcDSfcBWz6XtPUt5G0lGzKFp1SnhIE0DtKsK/jo8Fg
HU3YENvE9nycHt305jXm25Qa5UNj0wUaa/g2fuiQR9M0/ff8i2FW4VOKnQ6Nkb5meR/cNSOqLGWS
752NsX9DAyTe0sWvXiK3OzoJPzpr8DDQsulf/LBuLi5o6cCybxnmqi850dCbWtnzQ2mK6TZKQUlb
OVpNn4vtygbOu4xkurNQBONzaQzjc2FZp45g5e3QFAgzl9ehH877Np6I91s+w2vq4FT3wEaQZ2yx
yIJ+xVfw6NjtcFvE8eX3S7yXKcaJ+Bq7LhONsajeRCWRg/nlkkjN0wmxIr3zkN8qZyox9Nkb2Twk
z6fNI+q5FJQ7kvh0+HBpH91iLClemiK7I1Fe3a/PRjWoHRoudaLfzABz9F9YgahRCQa8ofct3lCA
galxnJdpHLqH2gleHUSh4DGyp9K0sscWx0sxNIiL3MkBKZ/lt3Y9ZrcGnRyyWtk4KYvpTMU85Bpa
L7YlMerEvncovdB5ruyF3ZmF+gedgY6pxU2vPWvnGuQzzFla3BbsTe55/9gHkgjLYCAsTiIoX5Vt
NM9GYebXjtvlLg/j6uABMDlVrrxXCCq/+75572fC+DbSsILOvKTIGnbhXLpgcdQvT3dlH9m7utOE
CTe2954tvcXITN/sIAjYPqEgY/vivw/B3GwFpxcROpVEfazK925vS69+x70UXrFzQ2St2p+9wfVk
ueZ9NeT9q2tIXJixmZ/rPnQOSADxlygjfCxMANmENwPAaz1v5/fafiBFsdj2gktYF0SodEFe7Pqu
Dk+uHVWvXsmbkoOvuY5xcReWVXA/zMjnIuWpC79y8slzgERG2fRuhYQimraKn3NRdo9+D0EZPeSz
HmzW6tCtTg4JNTdW0t6k2u8f7LRCoekn3VvtGDRKSkzHsC0/jU09bMFDNudKx/Enq9Y0nAX/o/Wj
zGy81KAiyOezUoLcF+bD84Pjdo+mmrvrr9eWp0WflPsqF68hGrFbfzmsj4aC32fonWjfjml/HT2L
zezyKM1GJLzYe3a0gcicUdx9x4LlSdSNu/PjGFuHZVW0wmjA5kGuHzKy8Ly0+YmJ1DwGfVdtM1uC
ZIfGZNluhp8+ZK6JbhGPiY1YOfBPRD8GW058Ahj0Z+mawzmN1SkiMfOcl/FhMv4vYee127oSZNEv
IsAcXpVlWZJzeiEcmdkM3UxfP4s6g+uLMxeYF0OSrWRR7OqqvddOWdh7tNlm44XXFVQkAufTk0mz
rrkpkKXcapxliV+B9aK538ZEQWSzKGwLfRoXmdnWh26mArmJft+HSUoab2hAXQ2ZRftNsBEZtFer
fo2CYmtEwCCHLut3Tt98cBIGtF5rwTkabVpGQoEaztJjZw/vNnmvtkLe5TmsD9i8vWU13idd3sDu
Cu0FHhaeFtmxRxosCPtPb0wfprTmjMoMUovpyTTDreFMRFk09Q8Gl6VSDemjc74vk7Yb2qJM1M3u
yxpGOMpDu0DenWyk5tQLYeMCw5GIw8oGIYbYVk/RrjZ6bm48d6g3fVKRcEAObBVUn1ELvJVv65Mm
HeIvrHXgkF4/RsU6SIInqzY/jUI7Sk8/aXo4LJX96lfxtjf8WyUwF6Z5/+0pj75lDROJ/f9jpNqn
zHO2LcaEba0yzI/jd1a1dHJyqNxyeHbC6hNGTLcMpuhAqeFZvbHSCReXDLP7OL6NJrIvnI3e692a
jKw3EZCgU37BLeFglmoZNBXQMhXSg26MrTTtzdjTCHWYJS+7JJolsSQYFM5txfyjzj9RBL5MNqq7
vCOUsVHUfMV1aORXdU+syOQYz0Lq98g+7tDcB5Aw+D7pP7276PvxKRytdWWyb46cXWhqV1Enz+HE
zA+YFUcTiF2gZt3N0PpLdK2Y22PtrrO09xk0pkf6vqVDlWrubvTELuNMTELy8IAYCbGrVhE3gYN6
AZIGgMq0FAQNI3G9Q3b1YCZTsULIM3s56xXffmTKPl2KHqaXD0C6J6mlNh0w6Cmo677gm225qEus
VWTXjwL7iAxY6y0G5vW5nqd0TdxeUz9lW85qHpLCxWAMNOv7AHUmIeg49HDDmYtAD2uE0N65DWBp
NRYuwDI8mDWX5rI70TnBFNGLQ/bcKQ+6V6+oD2LCvCn1attq44PO93Elmx6YtWftCnO67iuCj52a
L2Kgk9tlOLPQarwxRoSmVpqVS0mQ96Li42lidT9mxaHQUwQDvk5eiIXGP4RDy6GOx8x3yYOL9CcS
fU+0K+mpBVayrp30lZhgnGc577v1o2UAWmgKTBprbffUFtYr9jjkO4bziqb5ZCkmRaMPyGiMv2ub
74il1Z9dRbp8q9BNuo9eEbyRTvqR+l+sADdMz3mpVeIsGGBiMfvxi/GDgc+1KVu51MuiWcaJusla
oqrG3F0l2vjeWf7TaNjfndt/j0l9bVeYpZDxFqK4tst477R85E4ef8ZOciv7mcjvVO8GbKlrLx5Z
vhB+66xFXVK9gYEL0M75W98ZdiKOjxTML0xJ544yHD/35FfBbW6ON6QS41MvhlfdV0cBZMOGOkhp
hPy8ib/wkTOo4AAs7BEtoSCIXqXNgr7xuclcOEzoZxzQNnTZvHwl/PYmLNHA9U3JQTLh0rYY1PVa
f6MZ6U1a2W+OntxErL+uBnldQH1Gh6uuo9be1Z0Vr0H4LdHZp01x03VhtWX4iEyBqNWmKM6Rqzhl
xbS0sxhzRBytamLBKv/NzlCSYb75Vn5PXDiG0xaJb5Gu4X+HS4oGfzFNbraz+uTc5qbcukZ344+E
B+fNW0hjXmge3p7OqJc5FLlySI6qBj8sJYFXbkJ4kV2TZ1Y7uBXEOxpC4tUYOoCJ05wT+33ahBVp
TUoQ2uCyPzZ8/gfBNMRHOwVFF7TxjdeE9L+bHzLbQVV1FpS3fBNCqfyM7tJ7X1n3blAmD5mwnsOQ
pR25vbbSwv6qc9piQ5XV7p2AQ6oMFHp/szzbtYTVYOfXfWOCIU7GbJP166EhwGqMGflC469T/U7L
CffywSY6lb3KLbCJqjuz87NX0cjZJOqGcVUHBKWMccCE0A+XdZc6W21A6q4Q+ccyoUXtl2cvI1qq
C1Cw44o+ZHxqB413ymRzP1pdtK70/KxpvbmqHf/c936LuqLYuGkAdM9uGDxCtmN8pEBoacOb23hq
zz5x78QAZybfL3aNk70mqTCvmoJdfNnqX4ZsUMDlGvOFALJcZTFUMotxkxuyfmkBpsgGYhMb/3tG
xrONzH03LatfRoJz3xs2VRu5NDHu0mff7PLhL2oLVaRIvNt4DJmaQfCuG/8OFgubicZ60k2X5bLJ
zYUGKyiS/pm87dsx5ASPXfrYKo0I9TT0aa4eepZXGvISsQjRQ2U1ao8tlACtC5JVExCjlYPRbJz+
2Jf6D6TDnKWMPPUqK6K1UdtsrKNg0yrUGo2LuAOTwszM+Of65UYrcJ8zc/LWl9v7AtyE247/9+8u
v0715IrdWL293LWBjS8SmhF/PeTll3pIRWgP+vXlIS839TUOiBqy5ESjeRlaUXmAvIKBCEn/0u63
reXs+0ac0pFGUtl/xwXFrBz1Fxoex2TfaiQhmZrci1aebdnsfdo+zE6QMin3xcHelFXTt5eO37WF
RUQhpG8Da2/1/feUQX4SIn5gETsU8bIO5IBAawYRmDY0N9v8HkeicnwSACvjKEYyRLqvaWLUlRNs
DCjIuK4rF4gFGglGtCSgSLTnrV8ZnDmR68GKJbVtRKp3uTTlob/o+tpbmspTO9Xr4Jj45eVHLGWx
mXrnsc4gjkHlf0dL5l7pMt91vY0qqvKQvqPnGUxJgo0I+oVuQ3i8RKTWJoTRP5GQl+uXnMhK7TKZ
3wrH0NG+Ibxj5kNSGN2kMYjjq8zNy1mWARXLLJ5ze4oJ9Zr9lXh6mB2kb5OPwbmzIvOgdxaurfmH
+c8ll/4fpVTEl3gosoPf4Sxj6LEozfQ+L2irt9ZJ85wv06UHp99LM3rK+4icq2IlE+OIr+ITAcmj
h0otBqFpDqfCJdOruIYHsDY1JMYGmrB0OlpGLxaubV5HWr22Gd+Zitws0W2ToWY/s8pjNj0cG2xS
ZkjqIRQMkmbLUGGz1feS24t8e4Tj53prGWhvtRGxMngl+MTgqxr9fUJMw1wiQHYnMy7ElZjfKsM5
eCTWyvp2iBQanfqkJcyHCR00dBCriHDo/VHiIyZHqler+M2Y9KNVM8pqp6ibUaN0UwhETW39xi+D
ehXflZkZ7izVnwI8pwsNbv6Ub6bWPnQb3xXxAqr+NWavbTGgiFK1wbpvns0wPWfRUC+HlJTdpuy3
HRtqZrQZb9PjCC7r/EEoGpciJ/M2oQn2MI6MrBENPhtatw21lP0F0AvzbHtNv9Fz+RH6zJ+aNHRW
gHtuzHRv6RJ/iFX9ZNVIcJ125Y9+ezClunJcOgI+8LRuCMSp4sS/GKha0IjuzXIYF3nVVfvWKdaD
X6HWVdd1ET6KytVX8DVQPnk42avzaJf+trFfxzC81/IYDXYbX4n0RjkoVWVbecvYiR3qRgMVqdwW
JS5ETCybXhTPofLXg2GhgE9iOqxx8lDZW1V4s6SKXQAFB4d+C5eluZ8o9xd+QIZR46IBaO3xEaE4
55GuwalRv8a0HfxpHbJjWhRN+2kL70rij0EJlH6movDxUVKxZiNZFv2RtIi3IVQNqb0cnGXUrO2+
2kk3jpdFhZFZhPHXOFrqlNhUj0ANhoxlLPeD5zRDPRAqRS5ax1ZmBuuXPePaZJnK/Lt322eDHKE0
mz4lKmEkUhkjX5OUCTPs8eTc52ZjwiBTyHqGcenoGlQfXHR2THzSqEwQyM5BT7aw0O4KTz8jN16U
crztokrbG/LFJvZUk8/KS66suFr3qt7ruX2XlqNY6p5x6lF2LIG0zpYA56fRrKNmhGswtWdRjwsq
9GMOKXIxWaNFD+WEtuu7npLXKL2xjPoZ7USFaIUISp2I4U3vckZzSIBE2n8ddGH0qirxabjZ3mq1
68FW5zB6AlRxa3VUIT6xlZUf3hqI8FcRpQiQxHuSCJ5tJyXEsryPTJDFOWazPDtMKA3bxsOoQRyd
FO9ZPRJPlkCcEBaadJmp19gOEABO9keYuiS1+TA2Ckc8xHF2X0zVT8yJwpzqnwpBEOqR21znnOMZ
10MLuESUHyRJf4ScFAyj+PED4yhVRRyG9zam1ZuaAvaYZK7aJaRjQe+/M0SxQXu99LIJZUyyMF8b
e0h3wTQ9tL5xj37ZDm1ouNojfrnb3PffyMlIlu3sD+5xSfMCp6M/wJ4eH1Uh/U00iqtyLlXDqvyR
msQLjhDBCi0Ih8m7ioyzHTAwRO28MMZyIyZvA2sLmdgUHVn6CKWLbnMkNZrzabKEVVgEOYJfLeOk
qN7csTyJqd/LIbpF4X3n2hRlE51i2Ey+U6/cPrvBt0L2TqKdB9JcWwcBY2AfEwOHZWJ593Xqpstm
3Duku9Dx9elOG6+9HtzFgDMiPzHXHrWhHqHt6mtMi17O2xX5xH87S+mHjFTQ+dqNKHgmMdzO/2JV
VISPBohDOSNkbrwxZfypsS+buc2UObyFmCk2uT1wYEh4MTBUpcGjORjH3uVKSYZtMwHRcQuw305e
3PjJZ9c649FOYswojvaSJ/mrlfjz1gok9pQ9NREGrv6xLwX5M0VyvnyRZM6hX/1QfDwWCX7RaMCy
SUzNGq547dYw9MaAbrtmmktPJ11ENdpi1IdnWAHw0EJqdm1is+gqlslsOpoG+yJIHozHeKxukVsc
Mazo9RL9CiGySv8IY7BrWXyT9MYHlhtO8kF9ExkE0proyUZR8a00+Qc2KR3sebuN2wdJY2RcuxW0
GCMLTnz6e4x2c24R7RBtwJcc2bSNZiBq5Du7kbVjCS4ezDjRwrX7NjigbTzjMYxpcHT9DzXuk8rv
HXxim2SEdtS7goxU3lJo9SNyP6A8beLDjxrIommcEUq7zUkhw07ZuzoSMX+TDeNdVPH8uerUBv0X
C6ppfsAhraGvkRTshEdHqcc+B4Xa6kT7IdPcSSwxeOMOZg4NIHfZaM9ihAIXDy1X6tKW5pPuk5tl
MHSblihwBU4Ok9FhGaV06IzXyXhHiPM0MoJZFBmK0mA+Q9btK7aQd9cCn+X38dotOuPaz6lDc78g
KrDh5Q3CIdcVhPMQsrZ2Q0nf3bTR3E0obchHwrcGFAcBjavgoTeI4hmIYD+hwQ25OsU8X0m0xwmi
W0+LXYSycm69Zv6VjH1UN56xSJP4sVHAX9um2TQyeJ6AdVm9/FS1by8Gexr5zkVnLw9uW5MuqbTu
ZT08V1Zw6iJmGXmtvdCxdfRSIb8R5Q5bHnzfOGGdZUFLkvEjicddMtWEqmXNz+TOEX8de1bmfESu
m2CFPRaCPkjRpDnBPkw+aNt7fIVA6thyWVrmKyEYLNl58jX4+touPD64OMvWU7XsIsO7W7gt6kIc
d0+xrdZC8gK6WPcWkBToIQVqbRQiutZwlSJt7xaGmKebXVQTm01sNf7SjTSCT8qbx2hil9tO2ipS
U0dNMv4MsfwsCMOUiUftGiQEeBto0MJwo5eWOGEAejIC9k+qPQ/Fmo/34EX0k0bRnzURWyvVzYQA
FWBsyR69CZESwd4we+yT59bDodNNurQYuK6R0bJ9QJr4pFcm0W99FKyZsOGgb9/ticCmqFNXXtgd
y8FGHelP/OPigfYaAcg+n5LTs09nBkVkCLwMbXjQswrsBue8QLBBy0j79oLq3TYZJ8XRXhYDTazu
26/0LXOV58xIzUVvEMjWZ+MmqdEJd3G6cVz4Dpk+rYUxnkbRfpfY9IA1WxubPr9RPRmSubSbeDTz
kuSjOgxtATm8A8eN299Jz26RmVQm/rdqffr/zPXKGfCtzWeAwmYE3a95acWmIMlo0XUF2M4SzWMV
YWsyAxjR/MebqHsv1ZgAhVoHxuw+tpSOWl5ft613y4b2IQ77dzMjTnCU/toqfbmVuvXaFN64DaUi
FXRo3tqc/paRKETAA+JznGYsTsbZYVDohHoFE5Azn6VlRw3+ezfEpCpyTGZMU9ZmyJJOyQ5r0AMk
CpuCEjT3d3Cyr0blDKuimykS7ldv61eV8mCNEAoFpcBwVymC/xWC6a+akdmyL4nxzNk2m3QClg35
SQt05Q3PbDIRWMFWSVaD1r45YZzgnaEw1kMSkjw/WRrN9IS/KOTcA0Ow95FLuqU/rpQ+fCqPm5zC
vPEVkCd/IAKpL1Y0xrh1uJOOmtZejMwgFocuaHezHn0Ruj54AKOB0oCavjI1NK1iusNyEq5GY4IU
X5dybfou8dSJPosKKCad59Czbu0BgEGY0CX0DewbXvkqIiAH6kmlqlzFIhh3OHeNg9WgSvTqjW0q
atsHr0I33HGCuSomqGnS3CSM9d1TmPNNZvJk7VJPc0grtXV8Jp2Fk5dFpnKbkfXH+E7Y/C3jgYU2
cDaNQCEEVKMv8n02jtdx3/a7Ip8IfLDdfU+qHmfDZk8tfSsUw560j4+axbQhyYd9kkHo0nNCK3MD
5alPGeKS3e1B4R6CNtxqKkMubiWbsqVEsJth40PiZIGRSNhdNuRTq72IxsOcF2ZQc1ZtLQ56hLRX
j2ioWI1vrHFvm1dd3uG+zkg96wT+llGOH0A8pmOudzjjBVLq4g58zrSsNe8YKpKUI4MvBoQdIdLs
ugyT+1D1FB7AWWjPzgEKDq4FeAxJnG1SppML2ag79rEbpesBzmYmtV3p5VcdIfZTctWa5Y1TMlio
iENZaH5+13dR8ExMHT0cUTnaF9259STdbU4urjGyzNhBew5NcCs4IJItz/eO+ZGzZkcWOeLx5QAw
fGN15YeexivREqs6xR7nWM2S65GOiB2lJwfGBEvoXeW5+w4Q4MqRCkaKLcQidak3Q4ABS+5Fs837
RP9TYgErMs7qAAAM1ihXwBoUZsjQgY5Pzzwy8oyPUovag6q0c501B3SCj/4ItSwM8+yspUunyTcV
b2kXiSjG3eMdiGaxmR/QDkEasSd+ZInkiLR7vbgZ1XRteUm+Yriz0GV7UzQZow6yIAx8QawOZEF4
nYwYLrFjarxpPWXxveWXFlGgpdoSgqLf+mHEKFGzHutA3HWxxJYDp4CzmPWYhKSg2jPMjqHjntQM
7O0BvgB6/hu9LSCYlNNNrp1Q90FKNGkYZNoJUQHKjxlyP3X0JdjDId5JQE9O2nsdp4/+Cw39Q649
9fa4t8Cfr/rIcZdmwNKjf1s9YfWyzQnegLZML4iJg8KeIa7cCoUQ8obbrgMVEGR8kpM1ULn6hbu2
XWIpmUY/d6bP+K20NrjeasQtxD2P1W03ArSLo6BcZQUkF0u4Pn0k/zS71jetTrVnlvGxaHLvpGXe
IUodRFAWGKNQvSaoh7Zj5Q8c5iGNiiNA6le6g+xEZBOhZF1mpvIX7CjKpU3oE5MP+5R3uI5J7oHO
vPOKAos/w2UNG0tHcKJJJ5vl9oCQ1VhWbffhCpuwWLvGFdm9cG6vmE/ir2pJck69lOQPS/fXRaCO
xdYPu1XfxNDRAf0MGfVvprptkAtixiljVcKWiqZ8bcFlYWaJ6c9kNjpzLtdGxhnbgXLTdDS+HRd9
fR2G48kqUWenEC6GCv5UppCEIjXZ2V77Exkpba7sByG8v5ql1H7nWqQ1JlfovdFFwEeM7Y8x6c+B
o12ZRroOR3zRftI9SpHep6QK8ZGlOH/7x5F3Y3bybUzepSPBpqNDWSPTX8Wuh+a2LPO1GHUO9Q4a
S1akd9IqiC5F/wMuCotnsCr51NjuF/eZPUjAh7jZO+EBTxXZlxkz5dFd8RCSLoRs4lUxficthRNR
ULfvUxrvqKR1b/JQb0P+9IT4YVD1NGdx4kLb2HRt8aCrJ88Yju3oh5twpF3Xd8jRSwGnJcnf3RH3
SeqaB7CmX6FbUtFS+1Pf+g+du42Bbm5E2hMZUp+CQJI1nMQk8kRqHdLEXfbCbLd+1n5lRp+x+aQC
znWvvlW1fYBzGKwLmW1qTwuvcsO8l3LXMVVhUKgDnozDZwZTzYZmBZ+NjGk4mekqazEjFSyeNh2N
ZTJAQPI9uRbzsuTHA+d9kDKs44jz021VdO1aY8V0BvaTlYtwXRTtN6M4we4D4VVEaH1Hn64cgxz2
rjWnQUAnZ9iFasleuh0HHA/NmSFt7W1zcL2aTocd3Gtx7iC+aL+QdrGJwk6xMN1RbkeLSEnGV0Qq
meAdEopNw3iadO2riQb7qq3EvtGD7M6/9h+MIS4PbYTpU6Qu/c7o3rW+3Txtb0Q63UbkkBD1uQqH
eDgNZNOrecfVZg16OyfDyDpB18FIMRXdUUhwUr4FaC+BXL2oXQkYoxXP8Bj0F1gOd43lfAgne4kK
I9za6ahvOKt13p1Dg3VrkW5B8gnOGrb+TMNK6RzdghNkZvtL2kzNSveAfESOj9X1OWvJe71w9HWn
/hB4Ka6KylqqUN3IypKcGCgxhaLhUzVas24k4b2Rs40lEsmxrSJSQ+1FqeWnEOLq3ujG8Wx4KZRY
KD1h0pDrNOlnGgf0sNNp24hVSuroQo9VDdwXGFGS9MRI0qFfEgsEpLVvKbD79lokafgVF4zYhrrC
ohFsNTfMgca01Uo3tbWqh35Fc2Q7OOEJ5DlrlsVh4HfpaRzde0OE1p2di33QNzYMf+M+YRa1G3SC
vEasVsJxjW0JiqJjsH9l+AG5VSbMvMF4NOgQOnY3bbJQ12YWkHFlWv57iiV4OTZ2vsGxzvAQx4Yw
OnYtkPEMW0m+73hI0Hdlh0BPnoypjVfkGr23sF5hZeUAU/C+jQ0dsjCWW9xr5KjnNpo1OAkLB0jC
Hh2IzqnkjaQxOIB9qW2YvRP8lDAG4tLIGqbftHUBfAYA6aTy986pjbOBG7ovPkLdyZ7yML9NcuvD
yUlNqgoIRDn2kyZcZ3WwUXF/l3MooKiVhDxfdr/aKvRcTOfyWatVsE7cchN68L5yYTrbmnVZr5ov
2EEUpgF2eVtW516arJTdVS+qad2BQeA8xW6qjJ/7VOPsayHtK4JwO8w7zq/El+XJTpLXSrAuF7Sr
IW+BF2izq4KDemf5NqBqjZlKTW3di0GtMIhYlE9jNL1ZbIYBWi3dCsemLphiJPIlNJtkHWTytTWb
cBnSwsP6Ib/7psq3WVvGy4CMmBWkFSwfJQWy6vGmet6m0Dhep161iG7x7OsNL9Ysg2UEBY7XT05n
5x0qTjaesCe6w/qzTnW/8vDc61FDyvzcJrYFflslJBlAgcQ45470nBwsALEacURxvzQLr0anBAjU
xo+l6RRLU4Arq0yrWzaTVm505P1IOuN6HVnjeyOLH5kNFUIp70ZAht+6weRs8oo/R7jylCWUgP1U
PinyjWmyqwninzh1ek2P15zISKv6B72DwFCvCmM15ha3QI9ysiUjqj3++YE3aseHoBhggs9g8Msl
+imINf//20x27/8b7HC58zg/wu/DVJRCSxcwb3kw0rJeXh7x8jdV/U8iBH18n4iWf54xzCo0eJfr
yRjzq8sd/nXx9/H//AbIBc61/e/L/etV/HmRf56R9a6d1v++JbLDdOXVUI8ObmNxfMzv+vLsf17I
5dlMLBHF7veJKy2jhLj8aZ25cyTHfK8/D365+Psol0u6NxAO0XGQ7oPuLXLJ+vKLOau6GMw/abq/
WauY2GYIOlSZ39v+ZK3+Xk8RWdFV++cvL5f+Csht4TziECL9bEbV/ysk9s+dL8/w1/3+uuoAC4HV
GRlLw50TfRNlGNQN0fn3hdTmHO17eax/XRQtxyoZBjzv5ckhTeP3H5zHrOjZmncZJAlfQSmbU0Mu
P9IZRxPPP/667ffq5VIpvWsvK4PNX7df7n+57fIgv1cnqlD2PmCnL7/9/cXvk/3edvmT/JLm+l+P
dbntr4e5XA1kDQGrdeIlHZDt7+P9ebuX65enK1WVTsu/HubPH/3Xw17uk03BVdCqauvOEW5tSVlm
2MTZXa56IXBaZ/7x11V9kGDQ/vp1r4Nf9TdpMHdcdGBplzv9/vjrNl10hMwPwOt+n+Gvp/m9719P
9V9/ZwQhr+n3sdAX1lfN1XS5+XIHuyJ+4c87+32Af/3+rye5XP3711pQVLsxVev//Bf8Puzv6/jP
h7n84V9/c7ktRkG27j34BQlWZHS+yAj/N55YMvrAwt3Im0j2yebP6aK3njQHxhhwGLN6vJwNBC28
K3L5xN62Mg9m2dx9KLAKZxotRbZsrqXNixjwBcN4l7gOtkx/m8OIDOngzJfo1jU2W2y3WpM74mx5
zyczo3Wm+8WDHjb6LojTbTZ0D7VKaDlqtDQ9kj0WQ4v6T5F0VYXduTXEkZQIlGWKmrktxpux6r6A
/K+yGD2BlUr2Hsxh6QHWs1x3BOBH8ANREeG2MPSvIB8ejCrINnGNKKIYBOKixlmAI07WZkGVFGXH
QtTxosHjiHumiq9dVFDHaJ7DCKtlClKcCgMtAENsZxUAbDnolMJM0St8uDK8rWq1H/TRA0I66SSV
uOZuIk/MctmuDt4zpQlbG0m0Zt9S6Jg+7ukEJm8D3VXrCrb6/E9Xgr0KO72zbULFY+ajrUPsepSD
SEHxvuj99GjZ+b6sqiMqXQzPLWmSfX0lxAhgQHXJ2mFtp0K5jiMmUlCFoxU7drFqy/0Yq2u6Euwx
UtqAmg4AMUoN/P1MAUJpJ5u+5n/nSGsX+nH8EDFDnCoT/33ot6uKjXnrj+esG35aj3+M3wWvzNQZ
j3YB6PmMyLecx5mBLUYFjZHZ2bXZ6TGip5R9SxM/191PGlJA6joVwTA5/jacFp5WyZ00GX9rjQ/I
2eU/bdNOr9reXlMbP1FLDpu21sUyl+2Xl9wU0WwaRWu7oBdUZltLG8c7cw4ZgspAZZ5PSzLS3tou
iNeM74sd8bUZQoSYPMbJ6Le2zDc+Go21afPGI3SNwAhvh9m5D/JDvx4mNJ8RVgCiZfigiU2McT8z
g8RMH/k6YwO+S9JkZx9rPzIsplUzHOcjyExdeczj6ZsRNmVyy3igtt+k5oUnYarPujCHpcnXb4kM
sFsMI1K5OPaqpa2nNvsp75oxRb9q8IYQBTisQHhuLDvTtlOmo3eWI0ORgtkiypfnMMkQ85OwiWat
Qz1o8IJ5Lhcl2aqUU0coTTdifXTQ0WmbImrD29EAKFn7H4SN2lCgo/ex0zbShy/VG9RlhnWknxAf
4hIrVxB/YWiGFwJyaG0M00tQj3j17Z2hfXsBsDczsZK9ZegFfAP9dpIhbvgxB17bPYwGmAMI2cqn
+hYandesg5GjZZ9ZbajNVFMY03isNpr/BDkNMG5KrEeTl4qgnpJeiCauJ77Sy172NMUN4xwRJbku
mL4q/d2pbcoeDOcQw+/brH5ETJ8vAzqVblC9GrI7MUMrlr4lN6SpPgk9hDLdpnTGiRigSdOx3zAG
ojYiESKfYtyRevHOsTWdOtkAZWk/Ab6qbWxrZNLnm7ao9VWZknvoG9FaB3BrWAgu83x8hqvzHkZ1
w9RYfKXTy2RCMfRQh+pJzOzefPTr+BEjfHkoEwkY/AAdXHe74F0Oyl/RroL+AYxVUJC7oflDHOFK
6u5r2jsndJnPQAKuoV5Gy8KAnayjv5OTna5nCoOs2muyQoknLsdtFsfuIpnKeDd+uN22C/OHrFRv
hiqZC8nxxk41UpXxDLp0EjFJcO62GYTVQI6MUtFgbfpVxDFBNIpCHZe+d/yTCBNFCIPNYl8NWLCw
adVLyR4x1qnZPfw+LRkb1aYpnPAWNYpc9yEEnHmE7A6kbJSKE4FGxyHPX3qwgSsjyGdlPO2Iti2e
K+Ifl44cVzlgzhXwx2nlNjoNmYGJGCr7NQiGJzc1b7thbk4/dy5T3zrJsFIiiEjML6FlZCCYn22N
7ZuG61LpBL0or8AxoyjXijADBYGQxof3s4jH6MVApTAU6Dr7UdzraX2qWzAmsLEqRaOzpWFl9rzg
2NwELdY7XZrNetDcOZa7OjO3ItbOtVeWF7FvjYa9gEzIJ1JmbrVBL0J7VALcT409mVdnr/UwD+Xi
VGQ0tixvX9fue5tUazHYN0D6ipWt57vY8MhFDqVcKbKhN67fX4FMW0TuDDZg1V0rK0XXDsxv5WrM
bhD3jegbymEVWtqnXzPgC7thayUWk4EejZIHWXdoHkiDBMRS2Fthm1tn6o9ZXD6Wg76xjRwheow8
ZKzz14QQGaGJl0AX5OUto9hfOFV9hwb4AU7j0zhjWeymfQBP8ikG99kU6GpoDZM6uXGj4QjY0sto
uBotUlbDdY+iQkYjWiapgqGMa5P8GqJQSdxtnwDCSFCqvTK1fwui/MGt1PXgOotU7xG45rvWzl+z
gWMile3GVNQGVncdT4iI4LGv9YamFsnTNwmxAVbD9zNDTpvv2HWjPsyZ9SW9i8RejGQ8O2+jHN6i
lpmglyMJ9QVtgoSJb5F99l7yaNXDK6jh75QhbRdZIMCTvbKLB+arTOR0cVfhKlWJxnQ8M/hhxff2
hCBFTEm3BuakQFRMWzuI3lu//R/2zmNJWibLtq9SVuNLGTiOarvVg9AytZ5gKdEaHPH0dxFfd+ff
ZT3oB7iTMEJlRJDguJ+z99r7oMOWQ3WTcPgM6UfrfDeymVYtV1ig60gYckn7SUduockecrqeE3uO
R6jNb5MAxoyBMGKNKWo7gGh6zZp4LpARXj3QpsekFiy1URaLMOLarIljlXasl/2ZyOWI3ayjrko/
X5QOcdXWp55hPNL7l44vtdfL56hMAEGN6ZNH1g4j331U+0QidA67PrgySqYJlti2cb8bCn/T7CBv
b0DuWQwSSCUiLFeLnjbhWzjSGOyc8ipyZ/VC26z1ZrRXg3dKiuI+7QDC0hTCpMLZ27v+d5oCak56
CExD/Ywq5CS89qZz06XT9bdlG7xZhFLRh6AMFffpq+N56A8wey6biaKWKakNTxwbM/uKrB2mDbXR
M6MZQHboJ07JrezGaQ/z0S+yK7wBqG0wA+GZ4XTpnu2WshwxxgNAmeI6jSmQ4PJhb0r0nGYGd9RO
v8vZuJK1aY/0unuMKMTv6pCuCoIeB9cCHgN053mgjki3QsA+/hs2mBVDrtjYxE85jTqbtXduixIm
lI+WPo3wfNFaNzV0BVioswR1qhs42sKcLIr8JjvZYTc6Dg6CDJXVqhMOCeJ42Kmz0FnN7tFTlxxz
iJnQUC+spo7uWrVufbt94ALHTPLW+9KHrjuBQV5C/bB2rt8+aHJkNed1b2h+F+OoRdhlu7e68TaB
culqRCPPIplLKdLUdEXSoiC8Qdc4eZiEVWgCq4D2Gb0+BKlZAoJDuXtiPJ9JVCL2DmmOKtGBMzeG
wIWvE2JOHJ0kfiwV9NeDF3O4VNGdwfCzajrONd9PaBNWpyAqfpwmojxu0C5PzEe/ca8QnHwYA6qU
qW6YemMS8gmJot177gLwrkwWA4psyguumIIs4to6iyh5Yq795NpmubQgiSDTHT6pStFscdVw5Xpc
auxxBWrzPSgjrub2rUZuLQDRCul2xdnRk/BA7dZSGd0mOyVbzmUOZqdyEwfRj9p4sj1ahUGwk0WQ
tDH0j1bRrw0BJHzMNK6tDutgu7vBZEqzV0tuTGrj9Fw/KInlW9ps11U10cWcQrVFl2uCDl0Zbv6I
guiDlXK1tJIK2atBx9/hoNF+hC/eoyLZ+zbdwSgkJkxeZaUOKypETJxmTEQnC4RVk7hLD1NOPFnn
uvMeiJv8prVjevIUDf4ayTuZGggssRqtWxXMCDyJiKR6Her40OXT3WRSnFHlWyU11KoeojHwLY+l
RDI6lP6jS1DDotID5p2Y8tHKYgB30XLoIAQQp9BemXZkAhAza73HXRYuFAljMrDFRprjg9AxL8Wc
gSF7OJFRMEvOvi0EJasUoAxrxJBQxcge3uDV0fd5TB3O0izrq3VmsJ9kL6+CITsDkscZZ7uC6Vhz
bhLrWYMxQEgXN0q9iOaoGRtbH2gDWNq9LMgpkCzHGKQKjIEuPtDxyZ29uz3hcEnCwKaZR5hQryo0
PwguHTe+UPfwqddjawDFClKwjTUzQsvj6C+00VszMYEbGCZMqEwuFkj6isT8MWlXLOyh+6apfRk3
yU6wxJK8xdsIdf0irJxV4tG710iuWjiWeLdc9zuiv4RVsNibot+pUXh0Hoy7yvKQThkeomL4Y3pC
pCtvWEcRCF8EWLvBTWiMk9dlIIp0DOUyD4jLpeEh4UHcAeCs2td+e9QQKIK7AdqVlo9xmp9D3T6o
GnhTwfy5bz168IaoFnY6W/7i1aJopitKAS+l/BqRJJXZFIPSQkxmNt2tk/evTtN/Rlm7m2hq28J4
Q98JQ9Dsk2UOf84famx9U09DgIOnlPcqcW47mqGLMc7OCseSRo9yUcTea2yhP0H/9OC3d53UaYSy
dIfXC5RYh95LU+mcWvIkDTqfSdCubVLSVrXuXJesOhRgCSJh9BtP9o9CaY+61+WbIBzvcLipFWiD
24zUHqViH8Tl9OJ6d2TtEpwuMgcK3mxYaGMm2Eww5zi9VSyK1dhbB2RjC1V329YJ0Q/hek4fKxyg
gH79Hcfksi5Dcz3EBJQjt+OloNnWmrCpPB+INEPk3uDzCwg79Dq8p4QB9JX+oqXpAUKp2PrDuC0G
f1OoFNNL5XRIqtrPsILraZl75hd4wplgzEEbzCpZffXXerJnJm3ttVl5oiIPhYyy+RhiOFIP1K/p
veSViQbPjb9GJ3wJ23AN75Q8D9WZy9gTiK7G50JG6doXpJoId5ErCG8NrhY7prUnu5ckp8Pu0+1c
+TH/Nc+u0cJ4PW5HAwuns+Nl8Sy+spPHYeDqbRUIWkuAfEtlt0vPbUpwf12OSMg7yOKr9J1gkYTl
VRuEGzOxIkyvw7FMBLxXH7Zu3LFoQ49ctZ9RPz4mqNhgqHreouKMX3saPC3T41Tq++YqHzcepOmR
ZBS0ni28sySgFVr4QK/8tUxVCZjWpjHgUwuJoq/CT0+6g6aJJZjFst4qF1PU7MKhaMmba5xFXYiv
3sTUkT4Cls63CN/eHNQszgR4bvTIkTPLr4Ie0MYp0i8yNt+ZUfebCurhFCBUrbiZEycWgz5d16G3
c4DAdm+cikRU5O+R8DfCUj8gWa58D59XxBhlOPU6U86TZwzHsdZQclSs4guCOFQt0ZXR/XPoXiWe
2GpzundYjqfU0lvSyfNuEyFgtGk2EyjVP3GOogYxSkQuvbTXNXkxvG8BdTBYQUHbk475iAdVW0V0
/56kQDvSV/5tG355w3Plms/oZx6crGO2CXXFQmexbHw/WiDqQJGEltJhtcCEl3MTzW5Rbava3piv
OqkolWE+DVmnsUPru4Kdt8h781ZLk3HVSvNFwf0wAkCSpAcikUy94ISF4CGY7J0x695kEDZMhQlR
QTDisobFpIi/qzMz6nC4HpW48cLgtvxm4PVhbfaVeSID9TaVrNTsGn573IOPk/pLCJp6MYriykr7
hwGdwoYwhpsYiCKxltrCpScracOuWATCQ2biOZr3xjtS6ncH53Kjc2Am1pMT2vfChnEbROfQm7ZJ
iwWFZJCm5mwJsE678PFN/aVrrQ/NQRLC79pjqtrgxqUYE3P9BzVPkIFQ+6q7Sir73DAAeJJgmLo1
Xv158epqwWmq0WqQH5oIe6Jw13yW1TBrBZ7SrkLLECLX6gHq6LqFWMTnaGEW0+UFqZA6biqLDnLh
tx+5VLdl2BGVG1usabp7Au+PiCyaJU0K5lRI7V06lnwxjUjxLP5mAmDQlBHtQsbFZ5iFu9hKDjXe
Yj2xvkK3pk5V1yXx40awGaKtGMurxE6GZV2l+1IN+El0wJaF9Z4YzaEWdGI9i5iWBP9t3JofoZ/f
1pG15iscu/DagYbQTP0p16DfJDbSjQj8RW/e+a2GO8P/mXLtQcyeNRw7D1ryptA4WJMgIEEvmXMJ
tJ1ZuTJb49Pp2r3wonuIOMG+yJOv1p93dpi+jYZ6BmzMEGbiNG4KfnPUX41Jfy7i6B4LxTtTiHd9
ljk7BYml5fjWlUG/cHUu5FrmJQAUyaKahIO8ubtUKoftwJC5MkdKs3okDqjWqSaEbwRGRXNP9ZSl
wREV9B3EbrlwdO11CvqTXnmH0MvPgiEcKMq2LQokBr1AVUMKbB+9RGktlz+VVX5aZvrhlyUxHKK4
zbRqgYSNwcXGHeNj/gA9NuX92sf2alPRSxOjPJppdo8YcpE7aEhy1C9jj4UpNPznOEYVa3WQX2AS
ErwnTdrUiOm1ItjaVQ4aetlOQ7xwnCjZTIFzTIv83ZbVG9Lxa5X57jriOOUMecbt4Ky1buXlxTnq
3GAr6njp9GRiOFq+NOPpSvMJGkzVtK0sc211kH645GlrK126grMLFaXaWQqF+aynhpU7LOcfVZre
3eBQvAHTxKqcGR1HcX420ycIMqswLW7qsH0JFdrX+RCcxkoscqZHm8DmQKGWf4Xdb0tF/MV32isq
t9c+8cqsEgiKSCtjbcXlMZXZfRuK12ywSVZpQ6a1fbl1SToMJaRzlUf3qBe4DusUZSgelztWY/dg
f1/KNv5k9fvQu227d/CDmPk0BwWkL1Z5qkv/lelBtw9Dpig+hfqT5sp1jY5qidieXO9M7GpNUtaL
Qd/FogpO2aidCqfUrlhrPg8Ztd2pczZ1Sd4mSos5SA0hDoYaKuMyTQi8PeeFRoOAPwDDSvtk3bsY
O/UgI9/dDZN2VbIqJ44soYjpBgcV9SwaCWo0x0ZbljGi+xLq8dhkxkFL0TJXE7DxIHFYqLmhvs18
YzuOXrW3NBc5/ui5Sxxg2Z02NmhqIHNsL3f/POZnu5jzco6IcVLyDOu8FFyrWotlfFZs05Aoknx4
cWV0pvHTbWwHT1XljfvCyRIcB86bTR3ZwEC9cMxO2/F7NpPBRLUjmLnO4NWztHma0rrZKmbodc81
TNUUIKP2nnT6964FARXZXH0mIrmkobyt4/84DkktY0prqKJuPDWVQi6JiqDBm6J1Y4uFiam93Rvf
uIE5aZhhZ77/YcYSbI5NCR2qkvSwyBPmwW+yGZZcsH/9PGULNUSb7s7xnc/QE5hfwNqPDMJ+5+/N
KTqBqQe96olnL7nqkCLgET5X88dFcwfGtMm57MO33nOfXAkRw813JEsiUx/j06Tbd1l5XcZgGFDW
3OcBDneMTPu6lJQ0nWs8jIvacb/qASiyDCB5WektgZGU5LWMsuFQHyXgZlwQJmeEl4/rTm8PnUL3
WAXE6xYjkjWEbpzW5j5X8tsjImyjw09BJ14lIZVQ2+8WhlM2HFmmsxAjxjsQUtd1rF5gIzMdGmJs
jWb200dTc26TdhtQ3tYtVspm4HGBhYXs4apae6H+Eo3O2Qt+UEHFR72evQgsOMvIzRke4/usf/JN
bCnKZY0WBshjC6zfQ1ugEi5QZngxa2cHWR4MmW0c6cZz4jFaJy2QuoQSCzQoa2sQcDInLdtKXrHG
frD17LnJ3HStgQZeKQMERaDBCnPFNpqlcDGKTP6JAYt2fSepHFKkQqdJ2RPj75TSK8HSXJJMM2n2
1WAlyRZlEO8SR5Ne2EZ37fcJQ2LWU6r0Fc0VFfCuZma8tQNrOM2EsJSn7jKxbWPtT+rBSAsmqmaF
sxjSz8KkYGWVX0lc3dRe3u/ScXYXpXhGhNy3WUtQaUBjqpkoPjlO8t5R5ONqU2iYTamYpUW4D2I1
T6DFq2Xjf6VaGWx5dX2jZ2iWeoG8bW49+W8VFRaMSxpz1/aEcQDTIIbKIIWmx2Tk1gfzAmSOYmen
a95WXSnytJZl1hGfkls1c37aHrbq3X1XUfGLpq6nX8YB45kByZghuTVM7xZDnXS3VUYTqLEa/jV9
QYRifA4suAqgyE9Dihy5p6zJXIogCoWFhtXUNqwk2AGyZ88tbXccpQxijnDw2ETnXOrXXinNrdS7
aqNG8kqqGINGkq9DQYTkFHBxCALZHHvq7YmLpSFOhic7xweqt490zfj/5xOwOSqyfkSyV1pQVmfd
mmF8tY+1qTa5btbLvsqjU+vQP61qivalOWjHmqMYBhiwwBa5JwuIF88jRtWa559Fax0ntbcSRtI0
AtVN6sAOz1nMEFaMB9nMPaFa1xadkeHbcpKaeW1qLWZwODmKHBZaL8WRfmPWcqKxzLKtpyzFNuYY
ub8kwCIXUCKsvsQ3yynalKT42f51OvARycgpbKY1qbNSmqjoqhP+2ufWZt/6RmtD2UvQ0HDar7Lh
qbb5xZXFR4oEg9kQQGxuaMnYrnq2PIvAHwzfLkXJY1Dc6pRQOKJodPNfWYdJA+URJMLa57ONctyY
FUOoMc+yHHo9a5s0hGUcqJ1k4b7QtUxbi07mW5rFUJ7zjYcMMwwVn1e967Zs7zJCCFU8PoNjOJXK
UVAT4gI9JdYKUtCwwQMQGKKJF2k/MiPky7KCj9IksNBxSZehh0rh0BNeDcCCsrldfok2ZReN8Y2a
nbqu7z6loXJ3+JRINyGZb9GiQV2Jqtp1+bHOOZItH9cUJxJklvIsR+LNiiEntUHg7GRaYXHMydL4
Il7vXRc/api+ury69YgqsKzqZmps/dBEGMsb/x3tHu+WwsbQ/eBDlloNJUNmyozH1np11dNjtvFP
xaFaN6H26tXSRapQ60vGOyQFUnMIhXA/w0TS06HtBSafmQ7rHFJZmLGyrt2KgrEyG8ZkxWV7H5v+
eLCx4iwilj4y75jMBsWwIedxm5bRfaul+qZ2b4TUmBjq45MaAFQ1OlXhoX5sFR0Ru8d3F+QNGCBi
Uu0hnfj2wTls2lfY6E0DwFxFNy6rfRbBXBWVGp6lYDnQ4VdbhJ7GnH1XF1Z4HYD01gqTtgFzlb5B
z1uoV+ARaLr9c9IlirSJr96loF/GlOBVoD20FAUIePMWgchtih/mI0kfVFvTNlujBXnXWLrXoTNC
DovkPovjW+KcZ1o+dBtnKomd9KhfG4o1H9Q4iv9l/q2b/UdLJPI2s/udwdizTfIC1mf6gaPc572Y
SzSXlbFw6jt+UcxRha+oLq10G5pgPOGPJ1q8y3TYQrVv3lSNFx8KdMlLs4KPhBdwLMk0wckLJx+v
Tdj2/VWJNUvWCFkG0Flh9z6OxTVX2JhZMGGfZRHBRM3RgZSbMS4asnVZd2DBKm/0qfyKG7QgbRjf
C93zl2FF6TUsLAh9FYUTDHTddW4vo0z7pNbev2nBju4rMnZNXqmGNts05J+OAx/UkSyN6uaqmp05
BFNO2wCq3XU031hU3zLNg10+38On8qksKg9zLgGXAvcBcMGwyxCILxIkEBSIko2reZAFazWuyopx
2C+Nh7iLYo4D/bkpw35lCOEsA3Pn2njG5OQ9E30BVKampl00Wb+ufRYyWT8xF1rUQ1Htq6F5UE45
bQUGpLUCpjQkMqB3THcOFki15eTBRexiUWpdvL8GnTimcIyxNip7Vl5JsTbrprtSpXuX5uzQfMKv
Whr1Veu1BARGICl5PwJ4raW9UfXxde2PFPkpM+Io/Og7AyapQ1s+7own064c1B1vZZX723DAYF2A
Lqud64yOGHGnEjkxynm/1DaKFquRas2qAFoWY9rybYU1vDgkdTcAOK+Ah/lXQMnOgc1ahWUZOtgS
XqxGFEBhoIf2SpL+ouGbIRcYm+PeGGZ9W3UJZRgbEsdI/1NyXQrSlpUA3kxf3cQ+rvHIMtWqzTNC
WFPwb5Xh/jiWwnvYPg0tSjNJkt7SGVHYNiPjszl9yYHQOxM6a/zj2BygU5Z+VuDjKX62zP00VP/5
GJC8Xj7WCWKKloNLNA9D0hy9GoUPPs01OvNHI4FrQOTzp1Q1PnnTAC3nCZMQMIdU8HKR0n9Zq8De
e0h+DmU8PBoTFr6A6BMrLdgBjvyCG7DtyFvAKZICXnfjVR+nDxAi6Js6OPmRkSOnG6+VSffAkv5r
eIMChVFl6ffTuhPtSlP1GfBYukWWsR+Vf102NIgdahGJQfwFNb2Y4X98znLru56GswRvwCyVNJTw
iCE5X3B0agiCmk0i8Wkl8+yMPsq1HYdYupMGw6Yyd5XV7g2ISV023GvjZJw7tECitLgMRDu4FBaT
d/NbJCY4Y1gRWtFO1LkSLgbsN0FqdoXoqXbDY0svjZrbu5Bte0L/yWjvjhutbb1VA0fZkzMOP7pN
iS9fBoz1BdHi0tjbKuVSDiB5nRolaccR1roBu5LQvgOre09k8tFCVOboF9u+4v8io36JDyrZ2FMD
rpYiZBxna02L6aCZ+PlEARJE4mKjwkDH1mI3KzTLCJ8YYQ9xGz/y/79zPmr8kquAegFlWor+jafj
O2RZZQXfQzPcNcL5LtP22R2be7oQUEhjjVB5p6XvjLus8lkOSGNW79BH1fBc2xK8kR567oIsxYol
P6k/yI7MY1kZH4bfg1nK0YnN3ay8JUWClRqwsLzcq8E+KsK4yBd2OINy1HsZA7dvay9mF/3UAic2
LOuBiA5kbT7u+fo7d5pnQqKpRufFdSXJtePKyZhOkq23y6Q6DwAl8M72NE/WnRshqdNJvwyYqFal
k66t2ebC4PPliG8amu46nLzzgCRtlRvyM82CW8zC4QGG0GGwpouh/FwCCGPinp1sQIFJTnR3O1r6
Gtkc2aoUfrrc3hr9EJyatqw2QVPd4QNb6xa5NmUiDzWL0qCtiHzuQA9kXtUywmMki79DiGuYFtq9
mWv8bnCK0qaKw/SWRZgdrLWxxwIRekcqG8uhyefrYESiu5M/hGV9Y5JIMwB14GtEqx4f7cqlWr6s
qfnZAHMXFe3yZTTC0HPM5BTb1W0A63YhhpKO1UATYyCCBuXUlkQkACXldTvpBtRmtcE1AV4tYVJW
NrsiB/XRUROOcsg77ZCv3XA6R/CrlyTP5Gu9bA+BG++JIkbhjuLIAMC4hl/zHLFYTAf8LqphCtAG
cOCY9AOA+Apo6FUxYAUv0KKVNop3u62upd7uMgKD163BfDdtcYcwr9aI3Cxgbfc3bWB+lPIYmIya
Q9Q7tMN+PDQOhbQgVirv2xnbd4pfsnKf6KBshzygV5IcTRalYcA0YgjEtRMP10RWX0c9QdqdsS+D
NNsYlAfszL4ZBGY4ylP1tqx0st5M0Ga1eG4GeDcVBVMrA7PSqnjp5fZVPpn3vhnfScaUjUt8XlJP
W68k6ZIruXTjZVfQICMXZR3HVCOxwMVYJEQ1mCtklNxzAyY7JbqYOWVeb7N9VICqViRGti2zEoqN
Xj4gAdDSkxzqLz9WX0lDr4IoKqO6S6uu46QZscIUL+juv6LB+u5UsSZubWXqabnVtYF+GdFqRsWq
3Q4/KMnSsMdARvFMuzaLicA+5yl2hp1O3i2mzGqlteIUETAFXhaNTscF0Wrw2p5+0FKvK73kgtHU
S+XJjVVxhdX7DyTrN2nyIc0ZcJDsKereYgkT/P+K58n3VjXoA6xOxqNX1KiRvNewQ9pOp/OkgUlY
ILTrEM4OJytz7/FaUeDO3Ee9VqfOL67/f+rB/yb1QEjhmZdd9Tn8W/BdrN7b9799X9559Z59//Pv
10n6jmbs/a/BB//xpv8MPpD/kFzvaQybhmea9Kf/Enxg/kPXbdux8OULgyiD3+ADZ37GMRwb6zx1
LNv++98aFrnhP/9umv+wDcuykCIzx+O97t///f/++Xo3f/IMmn+5/ze6VzdFlLfNP/8uDH0ONvhr
8IHumQ5LP8/gaxgmH8fzn+93UR7weuP/1CpxCXwyqoMWzbXqEQDEWB4onSBAgUPRE3VVUhVlTB7E
qtPuExchYNEZxHGTt0Qftz+OxDMsc4zWyCOBwlXtTMOVcu/5GoJcSXq1lIe8DmqTico+7PPo2Jnb
cq4MmZB6l33dfgyIGljHsrzMIsK1SPCUo4HKHPW3tD33MJmZd4A5SuoXE1AyfW3nULL6Ly0KobRK
YYLpGn31ZnCIAmbr90aTkOei4TCCVbAcT9tdnhKB0QAhmV9KmrxzgDHYbBApPjGSQjbG8fznBtOf
gCPjZ6vEcsyZMSl4bYbwbGrwkv/Xiy9PXG6i+SWXrctfuWyNeUPfzcpR5tLYyuqfsOmnpeZmGGD0
NDtebpCqZscaJOPOisXaHoXAmaGJw5+ttlhlqPkJnoYmDvGk3ftYY8g+To8wFakkeZ6GGzaCJu6f
QIPMwAnbXrisLI+/N7GhQEbYyFTGxI/n8g45UMiuucBZooSuHp0qH0h7A9TO6lG2iXibz1qTGS8q
evcTHzkRRqhn1raevqTMmREBlG8u7kdipJ1bv49xeYa2SzHTxZQK+RN2B2BvV3tFX0xDQqUbhbYY
pcQw7Qo7O5lcnxd93TkrOQc6BK0wzkM/IipDo89uYyGwiet4p4djstdc1jeiCZBrdgaD4fhj5kZ+
Vl6aQE/NzsDmd50jj3VsdicfeF7cio+gR18dDZh2c7IJz5XGXaNu/dWcpHAua4TpGpW6BcDXe1hG
qyHxxhM6Em9dWw0CT80Kz0LVHJ1kXsPMAZ/RS3PHMjq7kqGHgy+r1dbsA3SoRsKi0qr7cQsVdjvg
0aQtSMVUZLTmHF+emB4uin5oji5TzpOeUlwA3vJ0ec4re/YeaNgMBQyJBLzAjm13L2pta/DTz6M7
mmdj/tZtEz4pTZB3SUPx8tw0v8COsmskRqTW69OjHcT1tpUtyq0kn051z8/q7Yj9wSLeE9qnM7XB
3AEyDr0xxVtr7M52V3PON2Q1H+LYdDaN3fy3x/r6tQ6Tq6gNpmWahNlREx6gVzokIg/aA/U/bER8
OEb5efPy4O8N0U5rDbUqzVaEC5YXlQdD8slxOxKazj0x1OUh0XPIyZMD1E4ESGgpHFX1LQqrR8pc
ASMUVcA56DkgRsoaOFkq075JA4MLeEdwCPzTTRKoKzPxhkNHi33htbWknBVR60esa+zd4SYJ4eRQ
YRFr5WZvUG+zQy9GtSs8GxMnhA7+Sfho/myWDmx8Iyl2ul9iVvhkMq4Oshv6g5hv+vRdWvznXM/E
bCKGFvAFbqpatSjCSHm/POTVmFsMQ6p1bRr1miEBCYAGATsqVbgCEEbhqoAJXlfAL2fbfX1IREw0
lh1/YrVRa5w81eES/j5G3X9sXR4bXAWRL4UHbjAFaXwXDLdh77LWJgNA0ZSTJRkLju+9I4FEIB8w
97x8pSkL3o2IDMo/e7Kjv1q4g0bNiR2by3QVmUO/Gz2nWol5Xs9lrKa6jYxr4MBeVmkolnpbpDQv
4Pg6mmJswOGN9B4z0KHVK3tv++TZienQ6Ll+aGMz25kRJEcr2EV5tU3RlOKNtcl7jNtHcxoZjV13
2Igif7B9dnqkqnaRsdKCgUfeMJmUdD8KKAx2SyBmH9lMDUfTY1FPDzbIT42qwo0VgTQxlbePrCWi
emLEEK8hrMwPYGu5VFw2u9kc2Mw3l62+chemG8HBKOAS4XjCcHk5AC5uz8sW3e67Vu/KjW/g3o5c
kKO2FXG58ub4YZ+MrAXhnkTF+PHMikcsH8Vtf9DqpD9IUsTm6vOAXJKUYKHEp3Acna6uLzfm1Nw6
wHK4EjXmrqNw1rxazTeFeMLNsmCENaNxFYW1huf6kHs0pQcjpBvs2j+RG5MAP78SuCErm5L6++XV
gHKovvgFgk3cak4Wlzu3F9HOwmeBMaPKZ35o1jvwZNDDuAhRV9oknwV0mGpQ+3/57Ze7KtKx4yYU
b0ZqC392A/LjJYataXfZKZebSxqzNdgnWNkffW4g3Iht8yCVma+tUkBOIJjxICDXLWKy/VKdoyOZ
D9DEKlbTOCEREgC7/GoiuVBT3mG6Ghyz2NmoCps2x9ua16feKpJtKtD6dhRj150XExJq0NyPZvcr
gg8ncjhHjHo46PoGS0R0GD1mAboK70HTapsuw5HtxT245AGmrY5mDVEoO3y+oRfIAFbkOoID6OFr
bwmVudyHCuQaJ8chYzERJxGxrzbXghIRRylw1NoROce/N5fHmqm7nS3cWHQY3i435n9tXe5CeykP
WUQebBA4LDIKdGEcZrvL2R/oBqPBZfNy43qWR7vVISNYtqc4iN1FqaOTtgfA15eb1uiarWj8P2MQ
uqSzTdF0kecoDcG3XWulTQiL1N8un3sZb3+/xu/dCQTBNrdBMVouE0Jkbz4hdH9My4pMXqjH6XNj
YYVTtKAOlxtMIHLVZOyRQg/kCbsElfjW+smYf62HUAuPVNhXU14OO5E/aL4N2C+fj8yQln5BAX1a
Xs5N7+KRJQ8FW1CL4+5idex9It9KHAgqNDaiD15TIPnEg68jt+o3jQOcb1mZybErmgQAAF5fMWcX
ZtNc8b5syvn+5Znfp41s13Sduf997vLSywtiX5Z7R72Zqc4e6GNrh+2DRETuufNOibu0Ovze/bNl
zvjQnqG9sgNjfXmMFKqCEWt+Szk3HY9xVWxlToCDyS/ORT4cZJzqJ3B408nqvL0qNXcbkIezjuoc
fSoyA9BKaA3mJDHD825HKtyHSy75ZSsOBDDOqEa5dtm8PPj7mv/pMacZeqS0QYK7nb/1e5PlTr1j
6Uvj5D8f/5f3X564JKNftrqh0paaRjH+cuqVZQbQ5rKJci1HFzmIecKeYTZiQO+GYkP+ZrobTOBd
v5fQ37uXLTVJlOyXpy/3L5fZ37sZLQbaoOOBxi2QOJifEN+45MBtAg6uZt735X4/n0eWdFeK/GNk
fQZJkpcbHIroMdy2o+lVIf8ysbdcbgYSycB5KsYlm/Sr0oDrRyEXSSxgIALTkYrA4yn8ZhcR+ERE
VgMPZAfpf0YszRSvy+bgzZfCVDMKKPH//am/vAoQCwSSAfnxn1fltJKx8E8XNz/wD6im80XrsnW5
6S54gcsmDQm4AJdNVi3QAi6bpGhnB+NCE7hsjuaAzvP3r4jZRF46g0rpW4Z4Vy+cBBpDjOt//vhf
H/n9k37E9OjyFy+PDTMQASfc5eF/eVV4gSpcnvmzefn0P1/k8tLL/ehCZbjc//OJv39Kn1EOwkPK
fUSJwgAx74jLZ//Lt/jztX+f/v3r/4vHiPuMnYqCyYaF0H7yx7FhPRoFcinsVbVuSnPa6f34MOTk
p08RkP7BqK7oJ2EVmmEYCipGPOMxipmTMQMzrBmdkc8QDQOaRjNjNVgK/zBFf0fLXK2nGb1RzRCO
QvByYwZzZAJERwSrY5ihHd2M74DAQZJfN6JEBO3RzJCP9IL7gPtBvDNXGhe78DRDQWylHnCZ9KsO
XggUrGlB+ALIMhBcEEVwoNWEsgMZSeafKdF8oGJrNumMIrGdTTujSSrmp8uhjWvOBcAl8YwwUTPM
pIRq4qPF5vRFOUR64atoh2ht2y9ujFfAmaEoI3QUCSVlHIy3/8femSw3jmRZ9Ff6B5CGeVg2Z4qi
JFJTSBuYpJAwz4MD+Po+DlalIsOyq6v2vQgaCFJBEqP7e/eeaygp2iL6P3hF9QqcyiTBKk5nX2Wc
Ljt64lezdTRtzEMhcSwGXJZQAlrC8KcY31OoLbHEt/QS5BJgIqI5iavcCPdmxYQ0LwAaGiCGoMBo
ZdCyqygON0H3EzYPSQmetdV9KhIxFJkA5SVmU7gy8GUsBX+uLGBkI/dW/nTRJeM5QQNuYJutKWw3
ElZjQq0hAuk9gWKDrid56rN3FclRJzE3ROW9ZTVj3apOVgaa92oEiVNIOA5L9ZLsPGYcJuicwH6d
JErHlFCdQuJ1wFcHNKBB7jDL3g41EJ5M4nhofixrCejxIPWoEtkz1MFTgz/nkOCnx/3UtatSIn5y
WD+KSVl3gP4zSAxQJIFAmiQDcaRfxdypETVgZ1bDiC4nxFwJFCp15TjZDEAzRqu5hA4N0IeExBCF
EkgkIBO5ApGyAasozCrzHJnuvVumN3S4mb1LrXWrBbdktWzBvYrVBPvIo5xBrwEcUiS5SAJAUgAp
KZfIJJS11/yrlrXEKTUSrBRKxBJ9m2Y5SexSxNhqUQFikkAmqau1cPl4EtWEvaC+UqE3qRLj5Emg
U4aKuITwNDQcr5rmF0uztLc9xhytSJu1KUYOzm4yNoPutJjTBDR4iqmBWV01bfuOfpXbNGSUvSif
FZOAcgf0VGoAoYqhUVkSSwXtwjq6ElWFYLVa6BJfZeqArCqIVlKDCd5KSQFd5RCvKsN6txqLwjUo
rBImVsklajn2ibqgWQ+Nc5jqrT6J/kgOJSb/EbUXs0hTLwjY6QncImDL9+vhhga3icluKRLtZBdd
czfmX+qE2nZs7ANXVvB/4LycB+e6koAv4tb3GFhNCljKzwkGGA2FTRqGO6/0aPjGbrPMkG5ukQVj
CZIQsRyamC+xYvCJ7i0JGqsOncSOmRK+WAFbgQFGA75QUjo+SAXJbb9C0JIxzHPXQinjRdb7aJ6Q
fAu/+2SQGy/MAYiDz8WpyEChoR+5KMIyKGmZxKUVVkywtoZLJEheCxAsS98bVk2YghmTuDVHgtda
6j66RLFBgHjOfFoCNS1O2qA7mgv35Yxvg+MWOgDdWshupA9VJ2UA9hZL7BvyyZ84ZpqtzzVqqY5Z
t45a5rjmwCy6xasAPy7oAcl1WFjhygkJmMOL1q5cmHORrR+sEVWSLqK3Ce+oiWCTLm0QQtPU/E2O
8Aa+05OBxg/pPVi7sWdD6099n36VUYOYnKb3DtFYbikcvuUbZQp+E2ZSenvJi4cyYIKhp0mYXgNV
r5N4vUKC9mKJ3AtN4HsZFD4S9SB5gOVLnetGYvqaIj33owZu0LTNtQjadN2WUYFrw1iVcQnoT5vK
dTS8dYF4JdBRmgsf2yC9on6FOKlJ7z2YgYqEB2Z6sh6a8DCSQpnr9jv+/FbCBmnlXnk9+MEKDmHh
CHc1EL8Vliocgf7L1fJdEvbo3TwHcdfE4RdJ4FVTTjea3EAIHpJNGqDpHDyMAxKIqGigETsJSSwN
cImeBCcOEBRLsXZTgIoxZEUhEYtdhXUwYOrpcquiP+11x1QiGQ0PwG8ZmRDX4TWOOa3yOCIBAJAj
ue8KRqj+vWuAPKrQHhuJfYxCrVk1PTGNrz3NkqVfJs6OOhT09WVjw1MOmmjtqwFZAePooohb2i12
fE/iJie4k6Z1nKBQDhJHGUowpQmhEkgKQOLR3dQCnLdt2zcaNMtaYi0DCbhMIF1SbwZsg2mJKRpy
0E4CMSPImFWq7bgLV2uvxZvoYOzW4+m5COOSRp0UQts6LFwGjQuBfJHIxORkRzjJmpEaSYizRSI6
Y/ZIA7OTvvXAmFH/1AvynihDIYoTq8EcuRQ+oRY/NG9lGD/ibX7DNVZdyYCHJUHtyZ7p6g35ckjq
g/DW6LWjGWr5FuFplmt3ODfbVe6RfIc/eD15CECDNtD2o0SThjBKiVZ6bCW0tAu5L1NAOJvwTB0J
Nk0k4rSUsNM6jw3KPMrZLKDYZ8Cs+76kl93KhMwCye2A3lQPPRUxZXMnc/d0iVYdYKxGsFaHQqVY
zS7LoLCOEsfqSzCrJgmtOajWQkJbTeitPl1CCXNl5AfpA74rIYMHPMV3TlQ1h6I334n1ohtHSDBk
t2XUkv0OhgruONhYuwMg62ugZKPW/9DC4YEkBHtJsx81pV+TvoO+g7pkk628ihFsr581y7iyoNVO
UGt1ia9VQ0C2ZQPSVkMVAN/iPS0EGRdVLRCNA8eXvjADIi6NxYgiKkNAEh1uVYnNHcAX9oazjV1k
dIQLfzLnoIpvBp33XCv5mR48EF0zGqVT5I7wIbq6WzJ70yt9hvaqCCAT3diUnYAlS0GQMIhNjTeq
lMhfIeG/A9E5yGzHByZ79zAxk2tBc1ukOFeUfOBq7h1DOQ2ZsrPFrHOVQBkmW2s6jkZ50pABH5S2
X5S5cmhiDM9aTYKi6ugJPPmqPHl9Ta0ZcjESZ0GKGDTjGqwxJfFQUo7z2mGmqPxQHCpwDXMvXKQE
cxSJu6HalN8FEZF2Y7RBhey9cjmqFgaD+Q1gCm+ddoN209NXrlX1yvO4g0daMHCnJeK3SyM6MGLt
SBNeoY/n0hyHO8dQs7WqQKemBo6fPSpNmgFFvTPtmISsbqcjrw7yrDiMTYLYBwkq0CRnpXb5RxGb
P3HyQox3OmUDho6qcaoOt2KANS4ecoaEaARLe22n3b4UakhONhhog0sDF0RPPaFHvg7BBd9Cht7b
JrXdVHhrhkmIdoiVpJ9MyJzV3CRmWDP3GvC79xQoPQe1naI20bZvo1UcmfVeaHW8NSBGL1u0hltn
WNkpXd9WjwCe0rnh3vHe2RlOjJSrMgojd2U1/nVMrA4DrfArao5xrm0y7q8MI/2dlZVnw74nMl17
ILMP/q9oNp6Ln81Ah1lVL01P4bxrdWk+w4cOqzuD2V3C7qaAd9JczM4EK7ck0yCbGyTqW4X5XeB3
WQ4Z9i1V8sBDpEUa4oRFTBpTCqQeBdbCcqDAm8O5k1BxpcAE7wxXjsSNm3DHWxqdyxYSuSWR5L2E
k6cdqxQftRMC9idXIswnWOZCQs1NiTeH4PHaSeA5hrp25ZSEiRMIBjBkkZHisISmSnp4mz6MGcgQ
J8p+GrlDGGrmYCrTYBxpERiYotIp233qYdZuKvK8Vm3SXUWjtyskpL2WuPZEgts1iXCPHWDuKVR3
ZjkI7kjlpbd4TG0+OSUbkHgf4PDCuFXxxzDqStZlhAE3kV6aOOpeO679S4Q2SLAT+6Vu444LnguM
znQ4mbo3e2gfks47mThlhmqixqABq/cJ/mhwqxrj8DaS8M1t2nvuM+DEqkNeV1nBTZgQi8YSg6/B
w6eQdnBcAxmDROU3FIAy19sntSJ/pb4IoOoT9efA2BcNsH2Q7lH0bkkEf18jNbL0JxGLr3rirmQN
FviP/tMcUTZKjL9pl3v2GdM2E9MKlJ4NWXGgb7h/jJn3nEzatiQVAInXo05KQBGYW4b1b76MD8Ck
IL0R9lltcDKTMJCgFbVTpb0CML/NC2tc5dPGSiD3WDKeAH4KPgJjOBYBWce+jyLHedNlpEEpCDcA
VhUsIhl4EMjoA+pk2nWnEodg29VwaM0bWkPByp4jE6bsUcVM2U2AOthlxmpMx1vmLlSCLOUA46Ll
KixjGNS2e5pkMAOzFOyXPW4ANlk5+miXSXEYSXOgb/uFlU++ROEx0Dm0bfORq8TPiubZpiQTQpPh
EJjvMbnLwAgfXwv35+C6J9Bu8gJ3FdNZR6JEa8Gzekyz1ZNN2PJmhfDLPXP24FNImKX4QB5IrMhI
rlCnEAJWZr2APWlktEWeEHLhRe9OjYEBFey6kTEYgwzEiHqiMfIJmY9GMbGpi69QxmeE5GiE2FG1
nGANYgf3vi+/gNrnOy2sO1K2lglpHJ2M5eDmesMY4dkgr6MmtwO91MnVolv8n2jcY5hIcSY+DJyX
FZkfNRP5qiMEhFDhx8BBaVoWhNzLoJBQRoZAtGGGTIqIpxfaFjcj4z4ZMdLJsJGeiGZG4CYVZq5q
o6YvpcTKSBHGajKspJOxJWwKSnokmYgC4zL6Tvqm0nymjkW3iFxTu06oMEQWrLDUEW9G1by4qNOz
yR7okeHqTgUJKtpbqGsvASLnRdtgLs5H7s6tuYxk+ArGRBAyNEoG+6jjfjmUEXdlk0hm5BQT7f4D
1SeQxxVYlLQh3qUn58Uk7yWSwS+1uEpdgmB6EmEQ8dQL4OAdxmhKeQl35LF0NlqromEjUQZROo1J
5E6+A3yyMcJgHWK6AxYgMHDLUJqs1agkkmCbKkWx6azzUCiPnfjyZJyNrT0KGW8jg5YUi2AnYm9s
o88Y8zk7P2W2SJ8IHxdXAEfG5dRpHC1pfu3D0rmxZKQOvhXtOkcM5si4nYrcnUQG8Awyikcjk0dR
yU3I3OYuVGgKQlXn8hBj8AWi3Knvmgz2wW5PpJXGlY/vHBpusa7omWsMR2tPPco56sKnrabJwCBb
Rgch/X3uZJiQTapQLOOFADIz/JaRQ6V7F8kIIkWkq84LyrU2eY9JU3+1WfElNSUWnCUSCbQFMxWf
fdxU0VOIk2ulk3eU4C0zyT8yIoKQuoZIJCf6MElIsmRUUiVDkzLGnT3BXmjBjKPaAAqSAUuDjby5
x5+oPWVw/wYZxOTLSCZNZjP1QbSpkt3A7J58xPKBm+bRKKeTgxd5ma0NuZ+0JPaWoifdC9JItOwr
gG1TwNGihmg8HYKi4GUsJGjGIEGqIMh+g418Zdj7MiZiKiRrKqQAvXDNY2IhMUhxbUZBeEc9Tiws
cqoc8qp0ZBZVIx7sMX6I+uk8DNEpiMZ91OKFbrJNXd9YpF8V/AS/D5ZO9VGGTDaEctdYE4cXcWQR
ZsmcFC05MZ1I1eLEZUBLzpaRBG86uVsTwjzgNWAJ4+orDknIMZkl9DKsyyKGDWheaanHXoZ51RE4
u0IGfMmgJXPqTzp7yyABjGgNNTTv4bk+VDIgTHuhqWCQ7cQBCQ0l7rNNm3HEwEDETYYyuSVrLFLr
14nsMUg7lBC0o0omWdd4r0bXvef5u5CRZcDSrjMyzGgjnSrwyJmdf+l8WXI/vgIyz1KreMh7Y8Jv
S1QwkSHvHsfzlmjnl1xGpk0yPC2uRrTb5Kmlcb2va+c+x+vtmimFgmFvjvmK0KV7izy2mlw2h3w2
fJSbcKBVXJDc5g6ke6HjIMstOXnBk0ACrZP0FrYxoLr0o1TpKtWOckiVboNkhFAnrH2buq8y9Hxe
udK16lmJ7sopekna5jMLbvD5IGUqS2h+rXssdKTxWLF9MukqxTg6ZNRZWtYsA1MWq3Tjpu/1YgmB
mCoSI20S7lqS7vz22SD3Lgx+1EOg7LN2PClERKWOigItOk/R9v8Fff+WoM9ANfevBH03kPvC/1q9
EWr6V1Hf5Q//Keqz/7Bsw5OCOdOwLPRnv4j6zD9U03Y9VbcYzSJ8+1PUZ3qI+lTb42VVVy0V5d4/
RX2m9QcMGRUhnqq7hq4a2n8i6tMcw/mLqM90Pcc0HNvARK9Z3DcN/a+iPtNzywYvu35t0PikWzk/
UB7k7GqNaUsbX9/O9VF6wcVVT2OZeaqsl87P54dWpdjTK7kt6y30B2t82sSrcDlBPkMDX96ka1TD
icBwYtGZm9ZpkVLvdKQ4ok6iYUPDl+IxDaz5QQhXzXaRlGUkUN9kKzaom4qpuoXUaH5u6f4Br2+4
7YIs2FcExXbL7Jz3Oiq5MHtKCxeymXFWg1Td5T1lHG2C7U9TYtSsPcDZhBkwsKupXthV+dgE00Om
Cvp6ItuTsgzxNoKIOSblBq+BtnIC4FqB6Z5ERNXXDzusUkaxSMrigMWadBZ0JpQWzB1NFcr1Y8VE
V2Ymh3n1YRSU2tBn3uGy+1G5yRnE4ImKxXNqwe9ApsFkLIX8iBx56WRas1UipjS25V9XuBKXbeR9
2SRG1dznBxBdrHABppTt0SOays0I8GRcuVYm67nKxlsryU+aEb1apU1YjchOeemsct1PAVScbVVB
59299h6UDsPUqRghgc4GKuzyP2zD5hke5JUphz0DpRNrHmgLkGlN4I2bLCoxfVvEQlQUVxYiP4MY
1Jb+TNeirhkbXB7z1zJgqw5OkC3RlYBt1qYD7aWXEs+wP1b3WlXfuY3z6IXaU+My7w8E2ZKZffS4
ElJVxx9TnXSlXih4hhMTeMJQHoSomWoF1c+qhaqFI+6nTJsragj9eBlTO9/jGPvAQvrhGlgVsq7F
Z78N43yNY/4KyvxVx+19UMBoqNGA7MZfJI5NKoYJSU4L0fnkFtmgZvWl67ZHRXdi0iZJhcGJpMPb
tNU+rZS9lZYPWU+lps1HjYoLcoUgBZxmH+I2qNC1U/WzBTffiR+twP7wUgAbo9Nx4NXhaySoMtA0
RointwbMGphTqYPz1XvHKpeualHf5vkPgRVi4ZURFTuOh8VkFfc4snU2FdY8imkmbkhq7gawAnk8
lWqxK1T3FGgESqdqEy6xV99FYISFcptMJg1t+4r21q0OrnQJsQ7XYKRQ9CZyvklG+gTDDUGF4EPb
+LajY7FtE+jzncVfatmpBmS6qFTiJUFaGLl303aYfzqVaPpIgT7A5HuhlPpPs1XvFCLnWg27YqIx
1HNjFER6ImvnqMAcbeOW5aMlbIrdTU0QBTFzPROtsE7vsavLqWC8J9b91iCvHEUdszXdiK5QWy5B
bDoM9cw7lI+US1PSgdJqlwXJc4Wzm8oy5qzGpJLLXEyPjrXbPogEyJU0F5N3Q+tDx1yU2+kTJgmY
o4wogE2mZMgs2xKv5b3oXXayI73+6lqMFjBqSstdYit4yINTOxiHKVUPYYfrWrlV4U5jj8cAl5bj
Fx/wkkXmnQJ7Ghh29G5mw17ts7Xf1Pe+Hb+zzGRH2DtwvB7FT77vvkQSsDH8+DqqAihYq77bUval
YyJ/T2MF7Cgdjw2EYKjCJl44iw5vNjK6TPIYXDalxICRW6vsAu8m9+qHtlbPDKWTJX04uJmxcdeF
x7RGs4VP62QbEUOYniQ+OFtV2+2FVBOqBY2wfDzjrEi5S3B4xa+94dLSaeyvxm2p9LUJCajKcLBT
9R7dlERzoqdwWvGpWjCTxt0QEOOeRp8+5D+wqOLcGjWWsLx90AqcXeaoJysPfu06hIKFu1ieV/59
H/YfjVGc1bJ/HbANMRYlfgNN5bLFIM8vX+EovAPasqc2ka+dLntTBuxzwlj1uvlYIKZpzIm5QIV7
T8Y2p+rZ5ybg9OOXhl5ICIyPUfw1oGiOh2mj6HRGuoC7SdsSJUbYiBN5gDSYtmgwsmJ6k3pxo1SR
zQ+kQdDljyr/ve468Ro1IZM6Q92lxF/VfretkPF94Dr+0rvwLnatj2k0pWaJaGg9io4eOZBrK+f6
N025K7m+N1GPqSalbxKbwJ3VT8fXYXrj9wgnEihD07n2dVCFgzg4IMuXfTbdRX53GFTCmM2ebiPF
JpU4wF7HZYAkUg3Oqk/BDiaoYeyHJLszM9SErqNwHyytNU3tq6hAn9BqxCfnp7RPP4PYoMfb1HjG
hzfXGFSMtcUdWOQllBkHCW21MRSCcbUw/Jws5k8Cfonfkr0d4wYX8J8N5dVuEJEljberXNg4AQCp
BBzxkvHKjZv7Hz3toGWj4S3Kp3eZhs7c5RwQnFH0CMjbrjJ2kY3gpnHUHzkaMaK/kJMr7rgfKqNY
Ok6/16v6egDDOIYMJ5ATWA4X+VzxSZwRECKms5YheKhi1LdUiGobxnObmEc1HyiztMlWxPauFBrF
Ped5GKinyaPd00tt27i+ARJ9pMSrvwQCRlnQGO8ZltFeADmIYpScP/JQ3Tnj8OkNLeJj55gK47HU
rPt8oMTuDN1L7PitxBFeNRP5Q51NfK3SnImIx/culD0mOa1xw+UwFCd6mWcS5w+uRzsTdACa3GTj
1fadJgNhdN7k5g8eiTdNmbyZgrR0O4qfyokDUY2ZJdvZgfRjnPlWyfVuwPRXONW2yKFcZJNKhcri
uOkLknT9Fib4NAE5SasflsiqBeY4spBUjtzcH/1rhhRwq1Tubhwhhllvgzzd2aV5ZavmVW/zhSld
PnoDpgJh0lvzXiLU//t4sn+Gib7FbkRqsFDePRPeW2ndWnHo7UWCtDwNsbRX6WsrLHVblPHWbYxt
n2BKVNVE3YigSvE1gtOPLEwhYJVo4yHYLTnFmQK+GWb8QEMNM3NdfcLNwSJdPRoJzY24BAqUp+l1
CeAXBxaUW9V4LHpO17B0n5BeWaX7GPV2uDQc/zkhZHlthfWL7qa3o00bIijis535nzlCG/K4GD6B
+sQs9Wy3LqFPQDEiNeJ6I1kK2fBulCVQkkC9KY33idKDKdIHHMZUVl6yG6CUjAU0ZsJ1yhUxM5sH
1wQwmWbqM+GkXL96jgTaiZseORAXVveZ8gJRnRrGxh4bNVdMrC10drtOMJ22s2Vm9PeaC3LKuzM8
9VVY7s+GQNxl04jrpHF14GTxcYQ1rhfFo+8xxe9CcpWoe5OLTfKbEaJnbqEWqcJcKVhuwDoFt3q4
60gQ6NSI8VGC8NFI3uMqeKuS6SbEStfq8Y3mq0dntD30lCoMXI3iWLaqJ0p4ja5RvQuHpzGnmI7Z
9H5yjddcsQ+FZdEBStP7LrWvQdoROz8gs4jAz9NIF0XwbBUDGUNJeLAqg+uurLxSWlFy80HRZXWE
bnXtxYSCRsMPK4b+nLXlnc/Amp+CiXi0aT2KmJtQGNyCLhZIWGiZ7aw0+ZlrWguz4Sqglk+uxPiB
cof5Nvzd2skl7n9CBm0dGJErZoY1wyo28jyvhP8QNQg+3BaeBi2Eo+oF6KFCy0D5dCoMFFxxwwWO
ZtnZVyD9eG3AB1j5hKfZfwvM8MHG575Qcjjz1gimwETLkWhFAAnsI28Im1ekDy8N3wZX/HDC/ufY
tZ/6ZGPMKN4jD/1MqbKtQj8+d4pJWbLLsD30295sqZf4HWjdbDta4lqr/YOtWz4E05ouR0MLz6o3
EaQFUtmbOAY54vzQ4+zgV9VXiG8ZwG76KnQaQJq7awcG9JOenLSu9OD1YYJugQWruThqanLraT0y
rNB+b1MbdDtNywmorA76h/t40akuWWY1Qg8728Pd1LeAcrj9d+BY3Xcj9kPGve6WC+4ABVsnN22R
qCbj/65xqFfTwxHZGRrJwvNPoiSkES5S3hJQiGpwTUBaAkq8OokYdZmBQ3EXaqg44kc6Cg9jEHD7
X/q4POi8Y9dI0BOhIKNRo8Qm+hpGyp1lQVchhNWlCl50dNlC51b46q0OCWQ1Vs2eTi2ToAbLvZtt
er27BrB+r9cixNxc7LoJ267qfZjBeG6M1NrVXXU3Co3cZPfFL+NrJba5vqicYG6PiwT2cNoAtJlE
BmpA3/cR5xRO2Z9jo50SxLb1QEczAUAVSmxZ5T3pNL82RePGa/ReKi1S8xZWwDJptSdcWGvbtbYY
pQYAuzC8nOww+A+xwFVrp3JUi9hf2DE3QPL/LCU6dk0dbjBTdGhhhp2BFW1JxqG78F98obX7jmA0
DW7RGi6famur3GlbNAIuakDsUSJzFn7mPBpm+ESA5bIQzo1EqAS0bjFffNJj2yLYvc71Z8RLn1Ho
/wwm8cNzrPcutJ8Ck/E2Fjrm33dm6XxVSXnyMVmskHiA3iv9JTV7CCUFZgnrA8HgXtOG6zq6HTTu
l4FfbN3Co+/tb0Gp7yqdwcKQQQTt4PLL0LZ4ERTlQ1Nh+Ihti9Q6JrWeWtXLCXt/VnUxJyeekmkI
X8L61kxgBMBpRcOihNdtlJz1ycD4PIafsWtuuuABpzAazPVHJ3WftI+cXQ7PYTbozA/JXGaYF+PW
h0xpa9F6fgpeYhuWHOvDlI0oYqEcB/447WaDx0VYHtyGUSX2bS41G2X5c/67FIczgc5VsLq4feaV
s+Mhh8W0tmy6x9/rhlLvtrEyhOOy70qCdpDGkstDnl+vKSMeyHRYg717+zZECM60rs4bSNx2XCyy
SsDfhECaLtHKwlKV4trAAw4HYyl47UWpri8KeNuMKbcmzX0v5ey49m5FB7VxuhRjRJTsqS9fHAkp
Lm7QHRGOI+lpmX9tLn+XZTXkyUhd8Jw6Ni+VmsuHzYuz0cUKdX9ncNDOThbPMumYzi6O+TkqcSJF
lW0l7RV5KpJpOf+2tFHMCd80P/2yOL/bGV1E7bM75rI4pf3azrEizZ83kJOy9FGatsnzNOiXLTf/
H2QOQACzcK3Mm3TeKtDKCFZuNaoucjPP+2Te1vPSvO5yOMzP5weaThDFunBXmR5S3e48b4rIaalN
fdt95pXzQz0IZp9eOq3mTTF/SWrEbJ9WmpogJfmL0are2wGqW5OGl+1r5g6iVMU0NsQNkklZUgIB
SRAYIeqpAo0wIoZvz0EW2852CkgsCpBR0FjwcmRLTWcvKO1gGPozCe/ywb98h3nRSQ3c6HqIyEq+
87L3Iuh6gIQNhMny4AhlFY3WDDaZBhvQOaWXcdm4w8W1833WuLrjj2hZ2KC/b0GjCm+QRbkKifJG
iCJiHbvhq4I0fP29hfHGIbR3c+5xHFXzVyrU/i6rRb+Zvwt5B7cp4ZsbPL49XsKME13oyubyVnla
f5uq/td1XgdiN5Qi9flIICyTWkIBf0Z+b/p7zs70YdTIo28+fOQb7GriDSbD4jIYd/MRPHQWDrbc
IrMS5DAmDpKS5Jn2v36uXaR7PzQRAuQw9ebPnj9y/v1TfCS0As2dUdj1/nJdkVt/PpLmp9/rCsdc
yyuSpU/O2nfwqNAgvHMChQPx+/D7Plt/OUQvi/ObJsqgO0/WQeTGnlc1bWhtlae2yTeXgz+vAhw/
Qb3/PsPnnzf/ybxufhrIo1DtiWxucS6ETkSEJNVZqDX/3B7ff//7ITg/n/favHT5m/n5ZfG31+en
v627HLZIHSR5Wv4YaLOUjlNzH5Qo2lN9h66XJNoe1/L8O3VPMg50iIKjvomBSroWTeB5jwsbdqrt
3OZTe3IQkPqFe62nMvqFlhgiu9xF31x3B6snOpxa4ynPDkUje+IeqByQgmq9MxTYRZXS7ZQRw+b8
UEjHaq3VNqIVudJJXRyjJVDIlVM4hDHpPn6WHHNIYle8Mr//7xchY5Yb4er3SVpO+9R+ANYfHoR8
8CPBXWB+7uuQ3pfzYqfX9Q4p9FbguQw2nmUHh/kFTGFkSbnQPzOu0Jk8feYHT942vp9+rxtm08f8
8mVxfsmdD/vv9/+L17//52hwCmR5egxoAkvc5vvPf/nvLouO/Dq/rL189C8rvr/g9//yd+u+P31+
FaLoa+7X8HGNxlr/9uL3318+TpeXg9/++wnUxqaM2sfLf/e9cX573y9f9fu/AXxMporOXOr7o2IO
LijfL2GeVlIZQN3ql8VBenP1DPVR50P3+7P9AjUJr7N8mNfNS3NfZn7aDMmmk447tYtouHqyL1NJ
S+H8QDA5K4PEoOQ4BCgN5ttIKB2ofBku/t/PiQK2lxSqGITO1/3ZCjM/ePMBEMjLpwfNaFMY2mnu
zFizKbaVwwaVG9zaapjU1PMoYoqpadhwD+Y3kj4RXw2Xng58LXmLTPpgZyYuQCWVjlDehCE5nvJW
REpxcQVcEJdEbsN2xwSVEoXK9pJetfm5Kh1b89PRq18zegfoQfFv6fKknZcYSWxFiM/JTgmriBDJ
b6C8MTOvpTMzLlEC59Ku6apVc1X+ufTburpWHWahAh1VRQer1cQ/HoS0OV/WxeqwTTJ0w5OJ6YE3
9KYHf6ViLCn3J04P9LZySWPDXJbmdRiDOAYspF3jGOf7pm4Y/YLvKK+GyWNx3sPzcwDqT35RoJuW
+3butkV0RrDfyt383X0byzpZMrumYiwbb5V8mJfmPf3bOkOOH5n7fMTz7f3Sgbsszzu6z6mpta63
nHfnvIu/O3L2fCu6PJ/HlxNDr7ytdnMzLkL7JDv/9OnGjI4I12T8gElUffYRCrp5D5qz4/t7j84r
YUxRm2Ws2ikqW2AKoQ8T3bJX4rDiZsO+9XECk8EhnwcjUs4qSx+tZqyu4PEV4lAWcbsf7Rdfxa3n
KeqvD3+3jgrMTokaREkaNuhRWqXnhzanDNBAcVp/rxsrGAUxrHamKD6efmmFn6J34LvlnhqktRZN
/8PSZAbAvJ+CeRfNix2XEGkW2JAwIeUrf+6decd8752w1pikOkic513w/TB3Rr+fXk5KwszXyZh8
zrth3kF/t6uIT8oJvdbLXUC5a94ppe1tzBLzwHymXXbRfOa5BEIhnARn0YRYoHtZUR8dEhN9JBjL
WCIF5OgcQHW8MBiF0kxIyg+fTsJayG0XSJMkOqg+RZ3J88uiF2D2UkPmz/MmVOV2vGxvuTQ/BW3A
3DGiASbPlijW3TV5OM/zBXI+dwih8KATy9Poci4VdrS3QbJ1pUtr2s7cYWmw95GAcGUIFWRkagpa
NVR1NDww2ulfUmieX8XNw4GUDwqpJOXTfCxVZkmqpnz4fjovzessRaHxwABiPtLw4tX0z/g//l9a
8e9IKzQg7v9KWfHf6dv7219JSZc/+YemwjX/cD3XRB/hosTj3mH9qalw3T9MR0Otp7m6rfGIcCKX
Qg1oSBaaCiBIOOoME5SShxCCrvz8kvqHjrLQY5wEVVM1vP9MU6H9RVHBhNeyXUN+DZBeCDR+xyTF
WqmbjWEqOxjT3kZ3afgZk0e4jyh2ZbDRsjLfoQFQAQSh1x2IUVlOvZ+sftlm/+A3/cpr0v7uaziS
2MS3UV1d/43WNGlNPfZTTxZYiZ1kTHX3AAn53WlIy8XlFFR02jHtKOsuAS7aqgoNdh2v3//xNdgZ
v0Kj5NZAXW6gJjA8xzYtdv2v0CgkJ3Hj9Ya/U2sTOyCpm+tRo6ym+BCdnL0QxY/E9u/syPuRErfC
NK5FZ0hvmDRgZdsYPZBf8B/r/+NrmSbymt++mGN4ALJUeFqa4ahy+/1CsxooLlVkvfg7eob5IlM7
fPZxdasVoXudYSpDW2sOK+jKylU9YUunK6StAMjQHqmajnlZz+UYKbC99TvY/yhgr7Uhra8dh7Rj
371u9HzaEQxFcVw3r8c/H9JSghsoxqxKCD3rHIWrjMsbbqcqAkijjM9+lZUUCfHFGEBGjgEOR5Ko
1U+lcu0r82QF58oKuiXtwu2Ir3ChTDSeAi3/8nyuisRnqRJht27aZkff5kj7soESQUsfS0V7VLPm
Zz94C8IjyyU/Oz+q8XTvFrW/UcYPH7us0cQFvoy1E3D7Fe3WddJilYz9IUj2mktJt6dNa2fGBm3e
jRP/9MaEHFIRkkqT4lGtaLUbVToecl08gIKOkZx09rrxDvCruano+XWK8gk4QSxtAqBuXXFdRDT/
a4TCds9dJhmp75EzSUDQ3g21XRrztZLsa6xU9DloSBdG6H22cofk4XAU0XNm2SOm1S5bTUEPrxZP
TjIh4ReNeeWRF7uKWpcOO/7Maow+8wzi5uDYa2CRX04+3RVecFcZQC9loWDoq1N8z4j9HUlgzdgq
r5dxAWePy8ltQlTWVFKrHXrwo4E1Li0DrLQDTo9w6i1pJEheuwnBL3FtRq3fTf/D2JktN45sV/Rf
/A4bMxIRth84z6IolaTSC6JKVYUxMSRmfL0XWH2vujuuHY7oZnEASVAEkZnn7L12oHZenlK19Z0n
w3LdLU2WfYeqfht2ql+UJGIwrf4iTOLvtLFq19qAXa8cqu+uoW/whxuT9x56k7YpkVMsNOyQ/oBf
qjSGYqlZOuqE5uKl2U/DBrXRSHq4Sk7esmZxSHMIYFDufTXKp9ggIg9mefyQ6N/DDv9R6qzASVFj
knQU9UEn7q7/OcC0d0pAInXtE5MombonZZZt4IMDE8mHczsa0BjD1qLpnBPmpAgyEmOEX1nROZTu
xxgaznJMjGaJKe1XhtBumRqITbJWEwvDdYMZVy63BrE/GysG+JXYpXNm4XZy0j5YYd5yOAWYaudn
1qFoLYfeL6AWDenYAaC3w3xrvqon/Z8vJKWOVZXEgOnnBzTqcGOc4T+bGUvlED24Ye1s7rO4+11d
qFiW32/fLxp6/iz5Qc7OE737Jvdr6Z3RNF98PnC/7/Pm/ZpCGEWt19ndp2f5nVDSD/YrjgV3/Tlz
vl9DYO6t7TF7JRmbwtl9LtfHdlEfPzc0oPouCoV75f7w/QI2d4Qub15v/V6J8SdVS1J88uX9ib/v
/NMijWWDWEz97CGan/Q5X7zfnNxWkJJwf+qf9mTU9WgXjAYuCUh7uFOS33v4uW/ivhz4/T73e8f7
zt9f3rsvEe9Xq/vucgohCxRGq42IZOEk/s/Wsjm8NA5PLTS+9ymyQDQuNtPTZlwqsiKbKBRgnoIr
aTLbvtdJ9wvVSg2o7iOS5GO7/iHbhy4YkxfXNU85Aqe8z7tHr5pebKv91QDaIqKX/GpHy6BsR6Rz
jS08qameFvwu9L3GiX1hhKG4ZNRSaNzebM01105MGHDnJTcw8PABrIeAVvRurJpHMxT+tiN6mcQC
9CiRtUBLYa+iOfDMCXGbG8K+RDm99jx/N3Rxxh4GcjsBGsD5G9S3X/5sOpQuuYsJDLAVbmJ8SrGT
EBWnG09+rsfboisv2hBEB4zAe5tK/rNpFdtAqz9qb1xPsW2uFQYy3GRFyum5eqSoRYslIE+8jKj4
xBa5FzDQnZXujdpsOw1X45StEH/ugyZOOB3oNaB8nxptRo4J4R5LFY9ijV3K5PQ7PUA1/lnx+/1a
tQ9u1BarWLOmTfMj9UL35MZuCSEhT1ZmNLTrtpkHLZJCWpfiPmUXOKttu6lw8ugNxW7CHlCxkd5Z
DF9Gl+II3l+FsxTpHgNcPUTO1ZvCHSi1YGVCmN3E7Q/Vy5/2NH3vdPXF0VR+03Dv7kzN3/kpQx2y
jfKBtQliirBGc90mxdH+xXzPR6oCZoEYmkUXjRkKtO5bPVP8PNUaCATiAh4F46iuzGOEPQ3f3mGo
+YUpUB4d5XsoHcT4TmTkSKQ9i6oDqhe0qzq7itneS9sT5UKJxa7oDrIyjo6qftC+7zdjKNZl9YBb
9C0G5b0yPZLdvKo9EE609vrYenXbbzldxKMhHKivWTVQbtaejBYIbmfLrWXQU8sN97spq58ujh60
GFW1xvQDndnPmlVRHg13OGfCBhlTTJdJQ4wwOZCNTY3gPepESxIPWaVyBGB42LCO3RsQiEbHPKXZ
SGo2MLpJR843M7rNaNzoIfNN2w3LnVlsDJPsYXpFazQsxLw2qXYtmM1Aj/450QpZpAHdiCSgI9H0
7zHmXFLYsnERRo9ZLD/4ie87xyUQz5Nrr3RIUIN/6eVfgoZ2X1SoZxfMbXcTtrMWAwEVAV0+TZnf
VFfu6BsA2C4Fdm0RYejAzKUL0oryaaDl9pBMJJpUHWHkeArkgIIYK+6y08zsFKvwiv2W3950w6p+
G2X31geWWHpiGI702zcYOjD3uFdmfvt0FtRNQ8Han0IFAdc3ZdjgqmbisDZZv3wBETo0iQ4DDJ97
0l93JRlVUn8fKmjmkV9+2HmKvdBD4icJ4FpUMaNYGj/1Pq40v+usFZY270yO7cMAPoERqgI3Nvhr
I6SwhR5QwjeU4iq86lrThVwMGg7VMf0Ki+us296LSjk1+ZLjUDtUgqTEqR+vQxzyhx7FY6DqtWN0
z4XA8VHOkQAqxI5EnMDNC9AJBtHMeAsRISMWWgDTr/HFmzu8ea8E4DlLQfJXYhH600UZ6rxq0+Qk
T1dWfHJJavHCVeh28S4axpPbDCF9aP2UZ/SGpq4FM0rfNTLXApAWIPvyvbSQ3bW28YLolch123r2
pqOYXY9xEEG0wIKZuD/FoH8bh2WqBV+wgx1SG9sKU9ooKZ5CXypQc+MJ9fmPvJevRWlBA4x3/nFs
CSF2pUfIG5lMFy/LiNXLx0FesgoiQZyPrKbmR+73/X7YAHu4DYHfpDSXKwaZXdaZb/etglKqddkO
zXJk+L9Atm+3ps5hA7URSQkUuE2Syvwy5eAuzQFSWSTHi4mErjE1uaZoW5GPhzRhNbkUP1TJr9HE
CutVPiqfCuSojcE3EPovb9cV1XiyCApdR3F+UzZZpmXtna3G9M4Ye3H9orTdeK3CoZaZSxcuzyrQ
y+FsaM+x5/EJ5z3B9Dat3TqQnFU9/nydnq59NE/QdbtVOYsh9PhX2Ez5A7ArLkgDXthd962PFL3w
1M/44seSxOQhOLceBFDi9dKJf4vC41M38uyXYAP8WR2hDe9aaWGEIcPDsPARN4PYS7241jGk0Ty3
z8BMVhXWm4uQabzWrfKXprkPqWeRONiED71pWQx6jXUx8D16QZadv+s4VXlKsdcLd28WXXtAyXK2
e6MmEFh/dDJT33uylqdylKtIaDjxQg+6wPwlllImmzCL8ADTOgM3ZoxrUZEVXDrdflQeABlqRhpY
+9aufIQfJVmOdZ9fsOr3eZBeagqFO2OsvsdFeLBsMnXB9qUH8LG3ABHChRwHm3oxxUSZ/opc9tFP
aRZ0vI3kyErRWl96Jz0bcMGYNKKpzznvO7W+M8xqVTTeV+HwrQBnLFn7jd3FBEgD1mXHuDQeIpE/
kAkY7MlGV0vbyYMVVnmHsR+ytzHipKyL6oh+YZ83or9k84Vv9j97UdsbqXOgu9MLRkgMsbukp5Pu
NsxcbA/Zqh4EzUVY8Xc/BLNJ/lx68hSYX3oG+8CcfohiuDr+dzde3Rlov8FoMzYNzeBoLLv5at0a
k7G8P2SFrWCQYkVHYbWc62D3awk4MJpY/7x9v9OGWTh3FNgyuj/OQv6P7f/lnTXN9NTCcJaDuVw2
c2HRnSu292vxXEz7X2/eNyGd5o+NP597f9rnzb+9lLCBnwwZEvb7K99fgPO3o80UwrkorM3l4fu1
z4v/9T4Bf5NJ4794XsWJP3aLFFgOoNjPl/LMpIIOMz/jfiErWf++9vu1Pt8qNv1/bGlHR6g29h4/
ZAPN6Pf2f3o8tOdM0PvrpfcK6+fr31+vbUmCFyAtmCo1+rKY3zOtkGes71ezrt5D/fuSTTqzgiB5
AKmVMfG0SJN0CFjAEvqAo96nL4MrwGSJt0/CusFnjMgx90SwqtqsWaehvEYJoQ0YOhZq4qjGxLuI
XFmslF2Q793O3sFG1lgRguwsJAJjLYJgfb/ZhUZ2jjXwfFrkDJu+7CE91tZLojv2Fi0PzAUHj7+d
YYBeEaMF6FVB3BXCOnkZ1kpdPXkjKX52sms7lZ2SKEYPGqHq1S3GMOh1y4kq/F4o/SHxfJRQkzOq
08juzXmS0YbWmtdMxWnsDl9YiE+nLtem0/2aoFU5Jxkz0s4PGPNFbpEMzeRhj+H0j81CrBxwmEc4
RAYS4BzgU8meTM7XGFviOSHqfTGNrAnqVCf11wpWopmMtd6QE4FV7NBlQXhCGBKeDGoXsEKcPYgR
zCMkAq/IvtW0s8lK5RASDH00Af0zsPE34gVZzjO8TMVw4mxKUzWUzxW0Zs7LbKFCDZmo1kMfoqey
rrHAYEAtJcv0jArDEL94pirPkyAjJgkQkvh2/hH5hK8Ebbmo/braicg+oiN2jlrX7JAV5ocpo99e
+IncukP8LajgLzZJ/KZ8N96GotAhUAv9dL92v8C/rJ98B1yLmYFjSwiPpvajWXwF3ZQS0n3fqhx9
wEIt/R0DIumxkrl7dCyDeE3hrUbD+/BZzp88R80JJaiu51vtfKSwvqBOabsdI9U/7os8Sivg6equ
v5U5s95kkvbpfmDdrwm03HAMkBm3hjkycWxObd+CSZeTdfL7xtqmSfI6+baJQHg5pI5x8uaH7o9j
3bFOotmpKGPSh62Xmm2/DkFe7J2SFeVYNEcNFCqgV3LFBn4kJ1OX+G3na1kokJ5aRIz7siS94+Q1
MeTH1tGqleVo+TrLqldybA/KJYbHrPoRRU+XnlwzS0+W13zFHerbg4F0hXtDDQSda9Fm1AqRnLx/
bnnf/H7hiWPits9UYOkHj9D0rU76sPAZieP5y4ok3GUx/w2b+aC/XxhtXCwBg5WMrSULQeyvU9T/
caHFIcaI++3fV4m+GedV+wyfnl7uD7TzU4qkxVT8pw3vV++vdn/8ftPT42hhpZbx+20+H/h81/t9
nzf9prJWdsuU9/O+zzctrRoxEIiCRDQFEWZx+qddL0OXJYDtb/60f5/v+Ll71X3Ps47KWUAvAK8g
H77n4PLBNW4/t/t8289d+dve3jf5227cN75vB9Llg8jos6KHvg1tumnDLBGC8/CUtt5J9FGLp69p
VraM82tBwXlnldZbkdnaJVEmbkMqP2tm6ehIReScIQFsesjVl6DwjxbgFF1p5XICPr8gZ7Rd5U5m
HIrMNE8UH0FCEeTNrB4aw/QQJq/4LbYZNYu1qdIPk3nuWri+z0mKlS4iX0x6/DrJ0W4RsFhARhDP
vCPaiovMW4ipBvTWDxO+QJMIuAZqqmsaW7tFPpuPOsT37C1iXbOlusFy1BqgPAnP3LMTZMjVTAcd
PxEbzbiG0xiepyB/l/ooXrvoW9lEm1INBoHUC6k6tdNU95iTJbpomrhdjiyelpPo1DrN06+RxrA8
9cRW2xWFpL61PkhP+aBnaO/nSge5h1DtmiG5NHb3FbT5VTq6uyHTAc94fUyMV9ZpzjEbs/XEd7Tm
fE54eWFQUhVEaVYCZngb+U+Bo5vLIhk5E0lBA2Agx55sL+b9YMNd2Du4PVEBAkkofcDmer/P+Qne
zCJ1qKBHJKSHKt36euGsyr5+wIMil3nR9FSDh6Vhw/uZWiBjZq1/76v6vdEdY0NK4opwRAtc49uU
OOGTBExMQqC74SA59z0N1sJOcOuY8cZTwwPGuUs3UtDhp2wfMHcOdsoSjDjMxlWPut+ssdWW6xZX
LoiIoD8607To4wci3OptogeHwrfd04ByflUUZkQBugUu8J4Erjj13Vg+Qw07NJQv9zh37EWbB/WS
4pezodOaLA2sDQ/4eEHAS6DOdj1tIHw5NyMJ4T41aLIK99xrvXEOdFCdIFIOJMsNK1JCxBGd808g
/+OWC2vNPBsPGdrLNbUzHME+xstAmuA6A6A6RGZpeyYkRO5E2jplSbzWJbCvxIPvHc3OKGpk2mM5
RpdW9O3ezSVVDkw5xG6X5q4Yk192JNIH3S78heCIotJGPHbcb7MxbDc+3sINQT0OVKn+O6u+RTIA
vE6FY+7JyNmnhtv8bsv9x7/IVfkoylFBb2h+x6z88+Z/PxeS//5zfs7nnXMyy+etc/yhirr41fyf
W21/FnO6TP33jf7yyrz7H3s3h9L85cb63q59bH+q8fazZjr3jzyYecv/74N/xNw8jyUxN99+cLpa
xXWj4o/mL1k3ljt3KP/jz+/wl4Cc33765TdVZHH+7V889Y/ur+f8u+2gI7KFi6vedB36ev3Puvmv
f6Nu+O+Wabi2TkvPJSTH+lP3Fx++YA0La1u3TJ72l5gcNmXqQYOSZqBPh/IfO/lHm/X/ismxqI79
vbFo0Ouk2em4ppid+n/reHpEQEmV1ckunme57oDnVYzBVk+6NZnd7SNJGdFjmPSHXBrZlokiWRSc
dm+E8+DuBMJObb/ELJ+7N+KRAR/RSdzEwIBPoFFY5062cyWkUIRld3VbAsUh+D4ROy4WWdzLU92W
5aulsFOnoFL06T1owZ7kfl9dzCYvj+kEtCVMmHs3seE9Vv7kLyHayCcvbVdp6IacdgPrJkxt3DSm
AQeziP0j0Yztxqjo3ZhRBfWIZDNCruvho/G1MxZ5jT13s6ONx5aTEWNeZ4z9m64ocdTx8DUW5UKr
Goewr6zZ0iQqXscRAkYVed0eMNNhkGH7ZaBIA8Z/LM9tMzVfakkuVlE2nEdFSVKZbkRf8jCD4QQZ
Uk6444biMk6PIxrcfSeqb74HcDEhSdqohgy7uiMIZZuirYLrxkSuLBrjYlkx+XbRsPbcCMSy7E6+
PHUiHY91YBKC0OYveoM3uHStfeJPz1i1rLXmdMzGXPun1tP/LHg7vZ7qucPozZnZPUXKVR6V0S6f
+huxrHQITHgi5gyJlgQg0zDTsA5tteKU1K3/oh8TTtIOFLx2eAt62W/kgPR9xEu1HFVb7Pxt2oeo
b4mowZWb74ahM6720N1y1RkX2QJQdGVG9gQfwXRPmiD6uEyrNfHz+RIrsNyNjTAPNS5XKnUqeQla
sbLjKb9qAu8QPR20CPYPfkcVplRp43l0SWwDp7gKCuu5pmqn1l69HkRUPwhTktjhBOXeJyKEirk5
bEuzGTYOX86GJD/So8GfwrNQ+2wmvIdJSoi2xDIKTrHFPAOfTiud6Gj02q+Cca/U9HE3hpX1qGuH
sAuoV4NymXn25R4qUQOBET5mo7sUccwWmCo+edBguM20IPG3jQuOIel862qVOGx9iO3LwMrelaWn
p3K+8KbmGKRzSTNvy6OOsPaYsmj0awvGNGpDz79NmWeeRTyYZ8tyJIV+ooljO3li3NzEHFkHEYwA
/pLxIBAjXmNi8lwa8I+DRSCcEeXcZJW4VBKUFruRrX2d7JkQcg8FFJCECZiyldQ8Dwc7aGBbtkzl
Y8J2iNxYNcX4ko+mRp4SMQFePFXbBIwLmSPtIiF+bmtK3GzW6HYUDOEjlUzNnvshxxOsou9W0GR7
VVFicUjGyUVC3KOuxFKQIjR59LPG6dbHzbGqSo/6t8yX0pg//mjiqLSwYA1ahe/AFg1Wfw7Wkt4Q
gZEugQwGIDI4xeIIf/QVuo+6QnF7gtN7iAPLOtMFe4m0oDhmPe6GGh9i54bFmyyMradIk2QB7Zz5
7bw6TRhz5jLAYGXTI+6NcY86h4MbgEZOQ272GuMJz8FOkmvibluM5qsEEtGi1Tta0mMmEIuk/NBs
ThMK/OKqzwbzAgq8OidWtE1U/g7/laKcKBJEZct6+EK3hLSKuAWukxiLUSmxB5Kx1nQLAZqgEwV3
/SUf8vLBs3EbG4W+rPuhO+iT/4ZJl4kZtX+WsfKrEQSrYsYdV0Irvsa4cUfd27SVVZ5DCYjc9Yfh
VtJRX2ZeGZ28kQj0SkQNrAMDkiwI7aWt0aJsPGU+2ilmtarJH0TvPU5Tqi1VgSdLUHO/VH6wkKLy
vtOnX1eFg8A9eQn7kJgVSQByvmL+lezHGn1wa6TxvvM8sLbSA5Kp4ngbR4ARY5Ns5aTUvoMH6Z+S
wHwoMmdjRxZxHqiolkmm6H7hRyVf03rMWUPpLLsfjZ+6F5kPJUf/OtJj/VL7DqlXAltlOMAjINUY
aBdmpBX29eCgyDCzK+9bGAf+CyHZwcVWBvQWUM9DGfS7NiG3uk/IGXSlZm5G3fEJUk020tOH6xSJ
4j1xevvBs7Qvo24dpXLbL4W3rs0A6JsBhhJZRLcByPcriX1QarpJf7IuopOTk4OoIejdSRCizNPT
tyw2nsKYCHmBOZH4hPRZjR8lQbZtZIoviaa90Xw7lqWXrCZ8wYQj9VgDohaPjsOfFiYkI+1UqQuE
RHSlHTf68X3S8/fRZctOymjTKirMoYNrMQypkBUzPdrniF81ga8efW1v2dYPkhH8lyqsHPAq4TUW
WQncQURPyZjiLBnj26Cn1TZX/J8n2llGQBwGakRG6XdHu8ZZGFf5WxABV+vRFB9KyMpLUDASXxqh
wl1QouVXCQ7syNzVVKefKb9Zy7yWw9Y1Cv9BWN1Oh97HqgCjq9M5FGSqktQwap9bMbmAUnFt7sNc
B6kQ2eC8gCdfes2HQFa476QArozONb/0BtD8ODGuU0zQnLJd52ZzDIV9v3ELozsgbg9AgpjOlpEa
ulWmEalUmb/Mcfwm29QAtneELOi/jCAgmBh9A/kAB2Ss/TU2vi8huXFzmGVbn6ZKW5ep+BbZI5hH
rX8r64NmgN0CxFMsQWelZ9M2jr8HEm9M9hEsaOQknrG2K6XvVD2HYbWNyRygMVapgt0Q2bW8+tlc
MjS/mZXuPKY9bb9Mr6yTiRR+Q8nNA6pdIWeoc6Kcm1ZfoL0tnvGnTmtfMKy3prIWshjVLrPq4qhM
K9kXMjTmDICDHmRix88dN33/4Wa3DNjdsQImvG2M2bwO8OSWZvSFmo7lOZEtXa8IIXRQh3vWQ9ja
+q1pLjOe/mgb8YEogWJfpmD7Wnzt3UBzlVomDd26rB+hrB5h4QSnIrBYsaQy3aIVdyldRge3mlc/
JS5PWl8/q6liVqCRw9D2j5XkyC7DeriFevvU1JrzrLBNZw0Oldyo9I1owq3mFc1JJu9AtfO9aMYf
ClDAOvcDuOHQsyMios7DFLdYwlXJ/qQh1i0d5mInMHXyPS86KsLv1C7FxqTuB5lTLOFN65c449gv
SpXvonHQN3zT1lqEXwUpAJwai7ZeW40W7vspMVjS+6uuECg43JbJY9KTvlcZu6DHolkruDO2IGJL
dWZ0cp3iZ6tIYCiojLnRLEuybcTzvVBXS9Ne+yJSR7t6ajyteEq292lESueJItctAWm90asqXfVp
m79h4wRVEw7adDWc9MMjCnxvm/UKLbB3FswLV2VYqm000bn1/K+5c9Miu3+wA/ubQ8rGVpLyISrS
xVA0PhomGQtN4x0F0qiKxc8JqUxjZ/kxA0FiwbU4YTgFZRdODArQvpc+MXiLJJfpsTHKVRsHaP8M
4swblTRXyVRrsPtwTQ3mypxVniR/xSUdwGlh027fRVZKX1yLxkVnhcYm89wXaVJm19JJ38kCsqJJ
JhaiNL05pripafgQkZsV4Q6R4Re7buOtZQbPnqbiXVMhNXGS/iFi7gbndNrnZRssp4bffMMeuab2
nLQHMxDqzatKXmFVdkgjSztfW2H/6JtxtU/xXaC+2Onw3Ve+MeoHZ2aaMMOuEmzJTGRgLagSKILb
DTdply+R7eOAccq96CRjZzndUsKoqBKO54L4kSEchmsRomSyYmNfD7a11+ifI2+Fmq0xCVd9Ua87
yuws2fMfec6QG2h0sNN8pDU7AlOOGs++NKJrGe2ANrPqkguhWag5Io10QtIb8PszotRp9ypVYu/v
kyH2F37pINZwGp7quEWlGsw28xBjej/51F6psrczj1mZ5ZM3BOEyNmKsCFH2mEogDTxO8h6YMBeP
3VJLTXJanEmtDUiRi9wmWvo+Keu9fqCDgdQkcE1aBU2CIrKX70lBCirI7+yEAbrad7merzwtTk8O
5JucNdHa98aSil01rolntXbtANDU7Ui0qoDMxEPmPClLVCu3GKnpMVqunTFYm8TG9DfLH40LpUQE
pDwYdyJit2h5yBJdSKCtB9+Rt9CnlohW7xC5egPEF0nP2JVQn5hsQyMFhxBjXWFW6e81yLAzXhst
p7KWIpbFbpAclZVmx9vIMmm3iDM8on7JK8Nc1ru1GEW+LqCOmcywHNYBwM100riGX54AoV37jKlE
UX/YiKn3tlXSSC6JXklSMu5z24WIWFvTqp8UCHVfAI7KSDWtNHnIfHAxuEJIxWnMS1EaJK0VVYQ9
WTM5BCI6tlmYvCWpCGExCcSg82mAr452yUuCAfShnkwHKiV8xQZg7hSFKN2Kvt+5yENWphlefPJ7
no0yf/MVM+Ci83chE8aVOXCuD8YhOtrD8CR1t9sWjS62WWAB15pjmwcWLCREezvZkrMCZmsZpwo0
vId2tfVh1XhPpUtot1lOnEXTlsaNAnLbubBWPU3rtlkyvgLiNy5Bg6cvq4MeahmHpaK1YfQWIqQ0
PZdj+QoF1eXwA04hkJUdy3z8CuaZdDRw68ekCFxUWUNC2SDgC43TtxZt/aKjpbNKW6y7nXDPs47o
4ADc4hsvvA2d+PBgDykCXrvaG5XzwxCqg2+XB8sipNGUx5kG+CnoGVdxEI8dktGwXt0X3LEY8Vg2
8mkcARShuP1VMH+hNhsleNG6j5ES+AoN3cKpbHFqWHwuo9rmw8lK7Fpk4Ce956cWo0xe9KMWblTl
Yb5MEROlKXyGIkJ4PJokmURK7OoaMb1t+NEq9nRvl5YmEzvDPad4S85Yrg+ux2zFjgN9Y9BZwOPj
fMSAiwO9KtboWWBdBI3auVvfqEMw3Qz3DeftTWBX31xn/KinfcO6czfVg38uOyCoBeF45yogXg4F
+U4NCcof5BCAPAaX73Ak47isWZY3nIRLpMw5ZePzEHTvrFzZYI5unETzKrzO3Zem01xVcc0pSDKK
Nw8B49HWppSzqkr+LhStti1Z5lPmn6Yexmjj8lt0nCbb6Co1Vno4+BTjpp8iIcN3qIaEqTiLsGQU
BCpqxrMbutYJcAYRPF5ZLZFKoJszcoBjam85ZvOQZYTvIn+Lti5qRZ/27V6hppjF6mbvZfuYwm+1
9HJUlIYHlAQUdb1GJeuSuCHjrQySmLwhVFppLWlFOrlx0ZtyoxHn0sgoeCGEY9vqZQqPxW9XhsVs
p8iR9/p0V325xU2UXlgRNNvWz+AqZNDXMPJBPRyFWkKtJGVkHgIHZeon+ApfgMQMJwiqQzemu2lU
1xEC6lFmBBAkQQ0yF3SZhRqbTueZdcc2aXJxbQb9Rs7rXM95SQcmXbor3H0LroI5EcF5uAmzlZ+k
1WsRLEoDbAbDJaTrwGnXRd1zfgGJvfNYZso86vfaJB4NWRtXGJMdbuRW74srlgXMXo2/LibprDSG
gz2miKVqoZhMuYatfOyJ8HKHTVpSpPJsSHBGH+9H49yyHD7Haf+WNVr9UomJgkH+vdG0+MnO4rcA
ju4REfH7fcRK6EwGde6RclSRDjZpXzoKMUS4qqco5fxiKeucmpO+iNqGpFesx3tOK0zZHy2gvC+R
ZUUrONO9RWpmoUbIRKHcgqo0H3rdJuWvDsIt8Mq82RB0gHCjqHdiTg+YKM6zENF3vsZBzVh9MedP
O6A/Z9Vsx3t0Ns3WQrpBL4bgAuZ7YW+Muz5oHDpLTOfwm1BrMsJf7uSN1yxzd7oFOWtgCmiON0nB
/muiwTBrEmpHcIo3YshmYFpxdPLkV2Ir/ezQtXFkRM+KEu8+MXIkdINJEaPWo4u7tn1ELdVMq4S1
XAfVVkYYI+p4So/xYNFSS32wkEPlnfOiwBcD4abwe/ZfpYh4pNoRzZ5vu4iUgyRNClqpIIOQJpjb
EmcDOrxhxHRh29/bDgGgTcBkX78ZSChsg6rmgjP5gy2HCLdCwBQfXLsoNP+sFz/QPW6HoULbXDeg
4XWfXtbsq6A+s2Syh6qO0e1aS+OmTynk/5bVDDOb/lq9o/ksNr2lqhUgj4NNSOtJSs25RVFEApv+
GnWN9R5qb0GgtcfYcg6+4QZ7LO/hMRHZgQ/TP7i1vaeQq/C3CLRxMed5RnEyXOnvHmFAPUKqJD0g
9rDaGN0+yXqquZZIn/K22voTBsjaKYd1F3DMFnOx1urrmxMripmCxlQyBzVPwGCWhU0cn6fnL3X6
OLhQmRLH/TCtqD90mpc/EClFNbJ/jsPUe7B7AgI85wQtb2kaPVkV9UASmIto2EOrsCATDqgsbNK1
FCKg3thSxco93iTJWvJsNIAtPXBELQy1Xawxt86JW9jkaQCgrOuhuDd1uHHKDtzyXLHophaXT+9J
+KoFjatsbNZdqMlNpVSK57sAbcpPfSJxiyIQSG5tvBUWq/HMtS/t0HYvOI8nMorVpbfFR+cU/lOa
GP5TaVMhGKhNCPvau1BdDAOEISXnZFNLd6+1erjURFA9RQ6oOyZ35z5MX+uMZS+ny3gpqTM8Uh9Z
Fjgv1v00yP3AXI+yfrgoitHa5Wm/0mgQHGCY00K2JDpL7BMk9H41qZqTS4G/IGviV9cjtzdVL5Xz
0XUAxalwkGap67/clFAuYy5/iJCZM7lMe89NMUCW1cV1eya2dZ49JkPx5E6Nt2X2Neyz0b4w1Qn3
oZ6SHxahi4+6oj4FmaYtM9JklkFlunvEuCQ7tcaBBBlFLRj4etAlNHIhpQkvZ37EWJGY9CLqvP7e
lbELcIPk5G40riSIyI3Q8m9CMxfRlIbbeM4mDWhNKI1T8h2K0gz4UTMC9VKiqfag5ZdV6PXbJPQu
3mzl7tRyaHVwZGRfsc0NOS+qA384GPPF/7B3HsuRI9m2/ZVnd45rEO4QgzcJLRgMJjU5gWUmM6E1
HOrr3wKyulidXdb97vxOYIFQjAARDvdz9l5b/xgiSoNZMh7M2cHZRvJBp4Sya33/XauwhIqCYVIR
YsfkHl9pTcVV40laHusnFzTMmLn6uq76GMkJjO3OtXa9qOGcNoRRubP9AotvcZAgQ+yWy5cDT2aF
ExlzXewx87fVldCS9ggecof3YaRsFG0XDZ4KyLkYaFm7HDZqtzXtzzq8Y1mxqSup7a1M3OqBJ3d6
bN82tIz3/VR9waDEghf39krLgmK7fM6ksye+r2SNnUJe1y2Ov1c8Qfu/xCJA8lchNercgdwujcG1
MME3AUnbBDqmsO+fsrp4nPp9NibHz3TjgOl6Ujj6cawoDvZ90mwzOu1l6+/Itnkp6vSjLAria5rg
ZgkyJ95PkTWW/nQKNYHcpItLodmhToPpMGxRDuMw3vdD9X2QXKxpHJFJehPX3tvkv/4CtkyOOBTC
R4XsNCdn3gQJNoogHM3NEtWqay4KoGxQmyWKd9lQ8m1xN038VjzUXmLOfPZVd7MkIY+D2W+LsP/W
hl69C8zkwWEeBKkMvO44zn0JURyFDgctz8gdCzpWhJgad32e3OdjTWxJlMtNMzOhlU1IYljssHTX
pynLbiCgISoi65dg9FOOCJlF1mowiSiKIBnstNz7BgPxA8T/vi2dxylOfwBv2OkFRIJqopHBVRLu
o3cc0c2dDAvXuBnqz77udCdTEEQ1duO7DClSlt6GWWC6bwZQ/4NLLFfZryZ8YxRuMu006kBL/ABL
R4Ut8FTlT7oF/Vfp+ox2wzBFkj1nLpfAQl4W9ow9M6NE45+LXoVrIy7hQGcJJ08QPHeiM5+KqUWp
ljgHySCAXtRRu6As/N1Ujk+Ys6zN0iOZmqI+w/zmb93eGNGo32quSt7coiXghNmHdBrtVBrykRAY
c6drjnUiDe/Z7Ad7q0ct8nhXEnACtgNBG2O2CsTriE+B1SMOc6z3VkKVm4oVCa8l7RPWMra7FiGI
wiabAx/lkG1VEVgrtJTjbBnv5w0Kp3rHUvP+13k5O7hG6owY8+wnEXWXenQeM+9Dts91FN6j3PBX
gH++Op7RU7nw1CrP7SsegJkHlPwc9HEjPILabQ3voAbOHc+Se6QsjFahaVGHJz5Kq0JYhzJ3zBM4
9GuIxIGCI/9jqHLOfDFeW1HBpGihqAtqiDtbsW7/zjTFQ93uNY2B4QY9WyruqTiSiQQwRBPeV9cs
3/Wo48ebn7uECbD9MDR3UzC8Cw/GJ8o/Fjh996rl5QsM7PA2M2yMhP6NjuJwBXuMRbX5VOvNg3CA
QRMT44/dfekiQjLJt+OSQAQjmGSlNrqBQr3KCOSoQ+Sn7lPIU08OxI3eipODnNnvg1/2h56k1Gy4
DarKOtLdwPASmhxiO5/NXYqOkGLGO1Ehq0Ct5VS0aTITshc1KzQmLcvBCqH2So7FFzcZDMIW7CDb
SBMNGwtWfZWR7TgFAbW7MKH6HtwnJqhUNWfEI45BOLkyJy7hY4SdwBiZvkBzRNCxIo1s2oRWR+t4
zo6npKGfHJkT6mNn20YNH/GMG8kPmMI2bl1TMgAFv/bDAD+ulR3rSRxCMnYQPCYb9B/9wcJOpMJA
HIwZNbAkaeuxOKmqHKiimdrB0ax1gHGQ3Pf8gP4Q6GNVsUyyvI8s1JqtuZATMrNnkU/pi/rAWrNj
FpWed4ls55UJcbAZ/OrqzugTAAcQJQZpHII60PfRDKpI/fGNzgRLjJhYLDkG/DZ8negK+v/bpkB4
2mU9RteyynYTmswOCt7AfJIantL3gVUQihyS8l4xrR4cAQhvGF4yw+t2ljs+l/PL/KDhglfx32m0
L8wQQNyn/lVn/Fkud8umnMd2sMr5NpbuXaWH58EM+X5+0awWUTh8xYdKAq4MfIsJcREam47Udca6
irWKybqQXGwYp+38aSuf4x4GJD9ZeXZFtUDQh8+kr1DBra7zFl6ANF1dy3ZK9nbCDz0pxq9uT4xs
RB+tzWsWzfNVev7ky60+/dpFGHidBhMVETqvNDDhtOTZ8/AFjMja5sACjax2IxPfkukM5VkXak3e
7FMghCXRhHHm3HO96rd1W917RMPtWJROJ6krmgAGvp0JKLAH7nDdxd2L6WTkbNrY+MZ+Wmsp098M
1AArZOsbXENmeHg3GJ5JItMIffHgtPouOQQGAFoHAkbde2thGtZeGf2zxP26ZThHWekn1OO9pIY2
KzLMcpXYkv4TE36Kr5n4Yy5dKazsUOu8U2qYPyshjwIMPRRn9Mkz3IYCljpqzVdL1x5FNFzD+UyB
jX8OAvtQGeKeHFEC5hoHb0Wb4DhhDACKOkLsSYc99qlBt2lO4msUVvU8dii77Li+TdrhbFEROgs9
3I5WLe6tGjh5XIKSz+zhhv9kixCgfwy6/srM9gurNXfjou3Fag02XkT5T2kwQLBW3mBYk2tnSl9c
fkmVKsFNd+MF/vChfUl0ZR6nhljOvLf4zwVdvhX6j6avmD0VUbNmpPP3UUcxr/f9h5ol4Cpxm/pK
RbT2MYk0jXvwzRyQfloOp14Ne/S3jIJzYc5yILgmj1WsqXUehl8YJ3zKipQxJJ1tgDxGaTAyGkFz
VHXvI+2GINQ67oribYZYE8inZmv72qr8vUya9BAYkbOmYgdxW9N2KpP6UXebXR40lAsy9y0i7eKo
G0xinPHa0RI515FLNQHFjYr6axsgAmBikhIK58f5N51/8cp2wcJIQzUb9BvWqu+q99w23zWgw1Yr
z2Blid+Lv+UGEpZiRBJruVp/HKAEohghRTlnZb3OU2w+HYF9/ZEVj8FVErYzyWMC7grB5fR2vWTQ
uBg43YaZ87PXi/FgqA+dIMnGMP2jRQYyLqh17hnyLo45eK2T1HsjgwILQuLRoWF7aEZ1AJhrnHr5
wy98IA7kWEvWkuvaTtu1V/yscfK/emjEyyY7mk2YvHt7QIoBvvo6PfQiF0TryR8eWSTbuIEri5mT
6r1/xo8brexpwPYXlUdgxcWWLxDsdJsCmZCEK7gEytIABXzv4esSA/FKvrCfOQnWYqIgFDalyfoI
YUAQb+Tcmfe97Br1aXAw23u9Q7qDz3Q9JhETPHLW56qzHny1mLDO7ZTvtpd4G52dGU48Ycjb49th
wPXR0cOGQ2AK75bz/ggJo6dDZPgczj6g0vRQ13FwRII1rlEyNLcq7u4Cp9mVCaF+nvFB+V7eucrJ
WEpdMA20my4oCWaIKNcp3IC01K4GC2yZ2bDQg2DPABUfXOJPifBGdEEaZap/+HVPbcIaCFn2PDRJ
elHufZmTe0wYxZQxS9HjTTpdXPx5vud04JjGM7YxBL94K7S6btYDGm+YnsjGTFFsIEGQquvaGM2l
0x5My/nRXabtEFH/q7GsgKMTxrqwY5rl0waAKQ00sljFu1k/Wo4F67BHoxANsZj7Vyh/UH9s9cYm
qYkiV0F+h01ICeIKdwe1oKahjIQhcw+J0LgcgQw2YYp5clJk9RIN25JU1bVjT78Rv3iSCzjg82oN
hQ74ydhJg7OtF6/OYG8yW3m4tgkQ6WiQRGSyJrRxqVkwaGiCZlOTZN+8viZ1bf5g6HdJOxsx/kGN
PUQNya9RaH641IMr/azJISfOK3lMS+y+I5QOq9JY33UJ5haNSTKXOYAn6GcBcY9QyOO4RocdVPes
8rhI6ymBadE02zg2aaTGo0jRARHtuJUw2MOsz9fRlH3JKBRsrKj7RrDfw9Ri4qPMvylL4vqukF0y
iqa0jag7EmahjjpsYFcM9alozK096skBbIGHUgbqoY9VIcb9SZRDsxswXQMs7++1OvDWIWdHmcgT
jVGs0aRBxkIz9r4B2WnQyzU6y4SQeROvaWN8p/Vrre3SsTZNTFTfZA53ehxngEJZ4dQnCbIVjUm0
E+70XsECIRysail6Da82sBKvwR5Rim+A86uN2zv6TkX8zrOie0P8g62ihdJEMNqZRrC2T+ts6/KS
Xeriyc2BHhfRgAxpfpceNv2ugl1TCVRO0IsdSkHH2NLKL3aW38Vp653o39gb4Y8/C/jNByu3L5br
YQqGoM3EsdlYJjgONymgiRB3nPQVseqtOCjkeVna3RDtZoDDR0ecc7aWVdnP4G4azfQtNgExNjWF
FOIns22gBW+1+SVv8+mpzPawWraiZ2rdm6axi+KiXDcO1yKZ6dR6nV4n/867QTdm4d6uh20GRbzL
7dccDMEalzxCl+EhyGIW93IOAiBpkICH+WzA1Y7JyVxLH6VdjxdU1+NHZRsvLu0jHB3UV5CJumBq
+M09Efcy7ZBosEzn/EBEZjVfAL2FZ9pUlx7hIWEpdrTzTOPs2v4L5GafuFdnFwdDdLZFfUoyCeuB
Kj787DmrOYCBwvx/Ih5lgk++yohMZHyA5I0u664q06vvDM3OMDhtXAE9hxW9BpUtOsF0DW/rcnyL
bwclvlspP9exzJ/K2ZOvd957JDxzF3rVKgtncO9kzGXI7JxOLC3yruU3gRqsg8kZqVNgxZjqz0RN
03rkuuzRCmM+Hz37xOYx8SDmKQ2oc+qyPfX5/EvEnzaPfdi7o5kaWOmqa8+l/eQ6Tntc8IELcW7Z
/Np1WDjZIy4sGZUFUM8qocgByGwh2C3ctGVjzFi7z93/j/syPB+rloXn5KUQIlwKt37RQX6NdZAF
A+vM0VbGzq3dB/C+a0i1I2qjdu/XSX+KY5ICllvhn7eW3b+7b3nK5yv+7ilCDCwWIiwiDcHzjDSV
uYpBjF9DTBnbwJiGtV60KPNGf9poDeWZcIq3eVg/iV58BCqor1Ec9VvfTkjHqdwz8e5UR2w93wnk
yGubZ4kOmWkLcZK5Ehqi8uSaHQXBkbaraqkW9l18w5m3Z4g1wf4yJ1mARz2M6BaXEuaVUV+hKKVT
SZlD0qpdCRWdAx4ngVXt0LEQbwGbu/bf343E8C4i/cmYOawLnWFONcD47KrdS+H1K9P4StSJ2ow+
MOt8ZqobMaMk8TY9a0KK7/hkfPPNZeg4+vYmH6z30vTvxsB39mR7sHQ0D5qa7QC2AX+1JR2SJqjt
UBca8Wwl4ZUYA4uaIabsrkNRZNruypxnlLavPavsp9542UNvvLXG+IPiariZiDIMKmwRiTViNsZA
UyRJDB0AXc1Um3j53X1SKrHze1b2/VB8TGNMVgvxU57ePKOHpi49MRSMbnrLdGGLwxD+t+Ek5GIr
iAprt9PuURFZG77UU1/be1bpEc/Q67VpRt8bChSreJxz1rwuO5i1+5hrEEzavh83WMLaNevlqzVl
hKj2D8OcXa/LiBlPBh+7KAXFliA4u6Gy9tE0yZNlVfLUKVeeMA89ppqhmPOyohsyAi4oF8GLH0Z3
hwn6NlUKnoHnkFWpbJgn7QfsKp92O29YkFV5KoaYQhbhVXhqnLY+F8PVpFe9YtBU9TblQrOJsoS4
A5KRtuGQfZlG9RB65Dnrqdlt6o4wds0YHPD3+H/dMau2jcwFJssR+Tvl1N5L9wmjIJ+OWnqWjXuv
1hlQPBO0lJeeR6/YtknWH8S8xusKIpTKrvUxYKGVAPI7gInJzLNwphcWiqupxZUbYJ8/lH59KssE
zfdgHJbvb9RXy3YooQw6abr5yZxGm5V39uIkyZ0crLu4R/cWPgsfFRCx7jqyBArLFKXvVcx8x6T8
tLyRJ7Gc8p20npJzaGu7lppBF9b2Ad0GptmJWqznYJOqZ/B/C8Y+G2A/V2HXHbpR7i2pjzStZgh4
cU4iCZvzNs5jMMqKv9tR0yeHLHCIu5f+ySF+ksJiGqBxZfWfeDsmeW91yFpQYMzP3L5bjyXTtzQZ
yLW+uNJ4IXAiX1ue/7UpjRsrtvdt6rxNefo61B2aRkgbTu+/WX7o08WO1UMHsQQESXhS8BXWkpaZ
sASSZ/AKjfJfjUrpO4cA+DUMtLekLEc6/tSjulhLtn7s848lYfWhkNUPPXP2dZiQp4GQYaVX9jru
032fiOg+D+lsqSl9dlzHu2gp83WWD1uHjhStaTe+Zkl80DU/xPYrwkvc2t5xyCOd3B+qLhhOi8HT
Diqq6TjWHiWhSqLxDq+GMljOfF1Ml/n0NUdfNFbO/UApJ6DjWCLq2DUjOJR5FdU7RUFlCt2CS+eB
vmO8oaH26KbUOVIVg+Wauw5F6X2LcR+g5lL51iAx6mTOp19LxurGazjsQT5huWrUOTQX9z3VLZ0Z
KTx8J9r7eXMbBjZ9qzJ+iUvY2B75GhvcFNUJZgtXsWwMJkY/YlSkQdhMHKADVnbRn8Zhm2JeWU+j
57GkkQHDP1fZsOvfOi8aTpaCnbRsvHKi4m9SNyCK7pITfrM36ES4FqKgtDrm6YRpvTV12gjll45Y
xXZuaCwbVSJQkToxHp3rPw/JYK/wHZCCIyO1tbrhA8iEs3Y9pM4gWM5MmYpkvoIk+CHN4DHPmCji
nCDHjIL1yVY6Zad5MxUdJcKWzuJCnSLr7RkWGxWSpuOqZpvqbObzoqf+MKMkp7jKa1AAsLCaxzTC
NiG9uKRLR+JZwCKBukFDu7LoeXb1xUXf9FaWdPBKhGa5P7zUcwe7cJNko/ek0PgaqBu31K9dg/rd
URjvgkh7Rq+YTX50h8iYqGpNAF1zErHrG7vhqjnQB9CJbSzdXG0ox4XnSfuJS1BjJSHONnkaV+Kh
mIBORv2DBDFi1iWMF3gZXFWs117RKNZ1xFiyd6NrIqob6ufpHkVGzrxMXYgROtZeXtz7ZHgMjfVA
as30Roz02XP64UdmEUh218spfKszetqTJiM6OMS09C5hPHTtngECreNJ9gC3qOCPWAamkCYqmVnR
q6m8N6uXNeEnL05YrNNcvwtaYbNa6uVG5NZP30GMGheBBnXGJfSlM1kb5gi2iN7VNkYYEM8U+T/I
IURH3U7rcEQGGJC6fBkdJKI10c8PziwBJxrGfTfI2yibOzyR93YVqY2sYQ42rrtzs+qJGhWNq3R2
C2TTDmXcVxnfiSEKH6EGUEaPJOw4V/HLYGRzqvirmdbBWfqoKdvWUjtm2eVRBohKkqJ4IP4Q44Pe
oC9uwCfY1X2PbFR4VvfdbUHquPR7H8uwPMXMbFcyv7fJ9iHyetpWowFMO4Il2IUIu8aqDHDAGJii
+D/aoVMeA2zynTn+8Kz0Jg/ifZH04qdZhYAKkHyzeLd30KCNtacsSeSiYRwZCtVeoLB4wPPFOhdP
0w8ZHIxJKw8TM9yNE0zqHIQSx4wy7mqJVHuoaSs6tn1jwq4ci76C9WJNd8pW4T4xQ0rAlNsurg0h
ELk08uUmvwRVQnc1nt2yte4ypivjrTGBZUcETJ6cuU2xbDLWhKfkpQ/b8pIncXnJ6oj8vpLq6q9d
Cvn7phXEszJXGcmvvnPb8BXDsWSVRocH/+V97PpyY3kdeqoKN2qqVbNNxNPWSdiCy5AO492QbOXQ
1uvEt9tj6zSvjjNhf5fzMS+p3IjEEDdVoj1JZXpb6gD5tg1/Go49XyLHZ9pB3Zw0hR5SoJaWtIOV
T7uJKSuYgzJB5JpOMB0kfln0AFban6IQXqX70NsJEiKZ52u3UAgkvCFd1zlu9R45JuYNpsSmoJZU
YpopGIwPWpa7W9fX0vVffI5/Q2qV+r8aBiV+RmC2xPBiHvyN1KpCP40IOYsPttlg4pka89K1+iky
W+8Lh2s290fwkyySiajbbG24EFzF6fxPOaYUplKI2VNYhyha4ueucZngZql5ipJIOyBfyYi9tiE8
9qX1hxXKSkMczmRDbohTOMB6iE8jU3gUA4QPtKnX4P1QxtlK0OHjj4ZUa+gEArZoW8zSf0tzq780
XhUfTWVdS38KLp8bN8ubQxqox8Co6GsJ5kkdCjh9dOyJ/hrUgVI37pXj+f/hMIp/Ic0awrUM+l3C
cS0OJfHNfwW69iGGiMlsg0PbOx/w3o03VcfdOgEYsMJ0Y1Ph6KLX6bUcGzQ/BKVsKONb96gdJXKQ
tDgSnGbd039trg5ppGgWMLCIDPsLxe4HfriYcZTzqI8NnmSvXqEvCe6GJLY3HPtmW9j299SomxPi
4PCLiQ0RyUX4ntYpmiJShp6NaMg3Ahs3l7bQWSP/9G8dQx3dYQQKNKBTM/HpiaY6tvSdmZ81xrMr
6J//+9ONhOjfwLccI8tlCmgCpxWO81vic24pkrnQBRyU6cNPzYjc8Zt92ZP/ZsfmyFRSwtiqq/bc
6UhZw24Xcw7se0tFR8rDt37uAZegQ+GMaX1YDGyxBAUvA+ltM/qN6w9ZZsHV3VbDND5lQ3Q76Nmw
8RO0jJqfvWlx3D1ovTij4fn3342/+7dfzuYL2siFDTE//heqbz7iYs07qIIjOZNH5KWUT3d9QSJy
WDZYIIOi4qfEP4LuFXzWqhlWpRZp39wK1k5XMAmu0/IgYpluc5dmK/1TcDij0p9qTxLtUWeUujmt
Vs1UIF6hY3sNLIcMuj9vJTK8dUyrvR0VGXiambTfO4ZIWx/zF7v16527R/wznHDlGrdT0eSbINAd
ksiyYyboxuWD/qy38VsEQfSJ2Q3ZrDhgDsJR5j3JTeUKLRJCzH60kahrL1R97AesEslKxRERe6w5
1gWc0HVF3+QwpvbRtjb8coyzGd7VLlAT8I7uAxe9E9Jyte6rNLwpPTskb57qfuDjpazjwT+Tt/3S
NXb3o6PZ5Yv2vVDjiMYdKagp71sydH4kjqxWhmzFQ0ktf19mQ35yWVBvNAMjaVYh53NUZ78Ckrka
9SR/MLQeqH4SdWcPGGojYphb5QaPsQ8WWhnSvsVmh+NCyw6YLkFfYDKMwx3X7Xo3kZYKRKGZyuYN
2xvCcQBHdox/t/faGzPG5QIxc231dfmaOwAhPUQKaLHEKQ5ldmitetxLICiHLjYdlFWttU2ZZoQQ
IN7+/Vlo/etIJB3HkI7lmTDHjd9/YTR4oGbiyT14FEwPOtJli9LmBRhf2pl3kQOORwT1jPeYzDMJ
0QUlvyQ4IKFnxe/2wBvmnmOkm98ySZ1X0LvbOzp9cn2UdHoBiU0e9g4IEmQUz6r6mQLqtA2hkiM1
yKZ2t1YBPp/w1jeEbYg2qI6uRTZd9JZnpm4vDxm9yv/wtefrFF2joMiPH//3vyiuGKgpcL3Z0M8t
Qzd+G1hAHmrwbZzwMDnFNUpG82qOpKzaqRbdBlKds9wkaS3IHwuTkDjR6eqRFc1V6xULzLpRd43A
Y9k5Jt0fGVw0P7XnYqWFTAbPctmh/g6yDuXgLISchq8G7r+VpeEADOL4iR9RufHoiSV1c2tb4cks
JOHIJIqmAFJJiqwkpLtM7iq5b+h/bSbaWf/hEPCF/+YY2EJ6Nn4Pqo/GTB3/y/jjdHqJI7gKD51Z
dtcRKNBFAfYBaP5qO237ZQrs8FQF0XdHoN0QUfnSQ5KsnWDY2Y5OQS7zyrc0ubad8ZCOCSrmzLQe
MycQq4ogDJeLyFlWdffiRW8+MoW7ru++VYOuH0zA1rtYE/qzFc8YT5tfWhPjVxmLa2v5yPdpY4dF
+pzTeLtOUf2iBW20jvwkPjVarR485+T7efmoqAhtqmwoD1B+7tJS7681LeSbIRjfXb3pkJlmu6Yc
UYdL+7kZY3ltTSGujJevqYj0jW0anKZt1N6jH7JuYA3cmpWSLA0z7CG9BpeQcsYUCLmN+qm8NrRq
Nu1oXhZtCWP2sUlZ8nf64CIPqab7Uhr3riqLs6rqe8tq3Rti6tEMsxgsvQnFMXrJPb3Ws1YQCWm0
ebR3lcRNMRGmB3q/1StaBb0eMeS5X6Shkr1mw0wL20AQZIEgFZtiUAoU6E7p3piy0RAtIX8ZkJbt
qH98OCPIXNzUAGTdKl/3KvXv0sy4UnFI93GXApl0URI3eVBvI5bvW93Iqs3gOojvDC3ZRWaS3+mR
OiA5Rb4XsS73CbtjcR6AD5shRGi6wZZrFM1l6PpbozLMvWgThoJnJlfM/1IqelqI8bn5Jo2Sytc0
IuWaujfdsRrQRYhQcEYy91MYHMsckkIXs26op/BnlZp36DYvBpKta59RHBU4TF2EOSvwvfVdnSpv
azvS2g6wirfRaCS01nO0gA5qizHSH/GZF1/SELRPb/PK0LeZq0/uM0qxleWw7kNhat+QikKDp/S1
p38/shim968/K8d0hG24whC2J36bIofECUZj52h7uqnDejYRXkn7mIGwrbmClPvRsYi+z8vYhyjW
pNvSEYSghMZ7lzsB9AQKd7CsykvhecNdQ2TOEbgeHOXQe5SEHR1qkAW7zumNg2XZL20Orgk85UUW
srm2o4Z0r+oaoPNpe+v5Glhpt2CBdzeESXg3t/u+MCHFW2EQNRZBoz76NOdd3SQNuQNKl7Udrwso
pwzk1XIVspKLXSB+6GSviNbW5UWKjLZ5YYAf9oqvtM2pVLvFRYUhwCGD8zGShnNrpm21tuyo2YU9
3M/RwLqdje1L1pvOXQ+h08JtNvv0dll4ykhk+e6MzREI+Bqh5Z1pfqN80UEfpltexLuJScStwwyX
K0kPVBIOxXay403PgLztO/5KYMLI0jN/Olh2cAfQF8kNSzBac+MR7oXcLD546Zwtm7Je6pfTIaNi
s0rt3nvGRntJxgo6hYBTjeaKibdF+KCHHbAF6ox9PsSZ4FlbgQ17NVW5dU1ypuYIk0B692tDK5ls
YPQic7lH5lE4ZzsP9B0y9lnUNishEFejd5GPMc4bKl9utiFJI13HSTEdgPpWtxF6kAlsxVYEmPFQ
ScZBDLQ4QRjgEYBB7K55Nh28issZ+wdI55+4MN+L/8X8LByheRJgWobFZf/fYH5+9P/n8mOIvhf/
jPhZXvYH4gdozn/rOhZzy7N0qCr6J+LH0L3/1qXlCE8nX9tZOD7/CHhx5heBSuZVpLy48zL6HwEv
BmAgZicsDz1HN5nt/k8QP67322ikeyiTDIkoVXKB9+Tvi4wqFukEnjW+mQEgAVAcxDelmlABY/Bc
WJ0IwOtTuMA+baAjq5ALATgx8onogW2rUH4XSAO3lrwp+nqgPmGDZ503qMOHk2+6gvT58T0zSEey
qAidvLzCd7PczF2vM7bLTeXn9a/Hl93EIStXSxAPLYlTxayRKK3qrsoUVr25D7lsjCWUarlZopk5
RtmHO/cnPYNEvGXj/Hlr2VWZFWxHQ0NAMif3TXMi4xJJhZCNS+Jys50IRiEtYvwVV6DmFKqlSLsk
DSy7yy3UtWsUpdPhM/rtt+aqVCLcKyHPS1jYMEeJLZulr9trUttNUXOz3FX6ciAxG01k1Y3EPWGR
Z2svUWNdUdynBtKCXxFiohP/SBNjJdUfk+FeljWldSik1akS5R+bZTeeNY5GpP2sUTL35yCi9DI1
VPdHqcXD2XGLDZBiZidgQqay+8BFdqcpSBg2qTXQNbNLG6prHSNUGptuz0KS2jfalVVNs22fDt2j
H8Z7kKNwhd3sUYWMhGBNsd8kcj861VYv4+CO5mpFRwxeE1OG+ZZC8b/vDOOrn4D/t7RoW/cCDWeS
aLMRPCN4dUpRdqGvaIrjEh+2/G+wgcGBbSt/umDpfF7+f8FE0S9phFu3d6Lo7VnrStpor2Bq+gSJ
0Fq1f7SY9agO0JDnfKYQP9+C8vPHrc/7LLonjNR/PrI853P383XLfboHrAdhQretR1UePp/3H97m
94eXtw3MkECQ5eavxxOA5TNj+M/PKpcP97n/+ff+5/fVpTfHVtOfXF67bLKaLsPn7ud9XQrIRwOD
gqd2uffzsPw6BJ/7vz287A55TCtBIZRcdsPeKPd145/wbOanaP59LZv8z90EdC2/xj/3l4frPCaE
eXnN8sivJ32+EijUfmydcI14u8JG/69v+9t9n3+eViR/77eHl93P53x+GtIC8T+hwt8sT1ke+Lvn
fb6fFihvVyfezeddny/9vO/zu33elzTmtbbtkTN8Pibw5J6KmmzPcA5U1Ao2JaYFnZoDQ2Rtampa
/37TdBG6a2NwxR1k7Ey7anRm9bhGbCa9oJx4j893+213ea/EmatPyyNQDZEeL08fUcodWvSey3P+
7nXLfb9evDxn+SC/3uFz//PVv91XZIN5TGq9IFor7E6l/84SJ0O43tr4nyIvHfRf+1FqD9N6eegv
NyEHkL6ZzsPo7w+V6kA3CaEQQcC/UofHHP1yFGHD/IwmrpdLwl+eFEAEQCkxv2qJ8v186rKrbGHs
WOjexrPXYTE8APFDQjJvGgNU/spgdYqsvfmy3Lc8b7mFYxAb1Of+8uLP3c+3Wewgy24IlQiXEAao
aT46FEE6FobcWjZ4+iALuNPsNPzzgbahrTT7j+AvITb6583f3UdiMlPWYLVYbIblOjhn7yxutuU+
cPyck8sjgTEcUHUaRFeB7v9l0xnhX++MPLr9/cm/Xrfcqy2nNeSCXWym4QGgHsqheaM6n09fBiR0
zc1ge764LZvfwOtGotElLosXvR66I2CR5rRsTEdHTprHBDJKL3gd5kNlNVO4LmexRqBXJCu6DVk+
hoWEoGdwknOT9dMjsNxa7gsL+U3PB7A9kTmdBof6Qzdvcsn3zcGTN3PQUtLgVVpuxa1Pv7coj+Os
LOnnjTG0497GchXqWQ9hvSM/JhDTfe1j4RzjAm3RfNb8svvMnh+4PJwwy51qOXfknGGbnic6tbze
Mmk05TZgj7ZHALscouXA+IIKq5E7e3/S8VEoT5yWW6Gs/7hFrZT0TVUAqs3ycUL8wPBgTmI2BleM
BWCh2Q8LwLSz4NYdq+ZgDnRYB3pjDxyo4iQtTa7q0nHWWCQssEPIg7dRRoZLEuotXmrU2c0UIelH
FLqNkHOvqSDgc8H07w4angRMZyexzN6SeTa37Lefdy77yyPLJp88Em9KEzWhVQw+LeZ5//Pxvzxp
eZNlP001e2ea7eXX35mYGQKeiBG+aNaDa+BBGbT/x955LDeyZVf0VxSa54v0ZqBJGnhDkATdJIMs
kum9z6/XSrzururqpw5prgkIECAIm/eec/Zeu4VZgT2t3N3ceLeTxWaJKUjZSNlGl4Cc3+yWtxNl
2XndzjVKDGf4dvn2Rz9v0wpL/utvN/95m1qvVEQVoo+FA63e7WS+BR3fzvIpQ/dXLtvdv7werKRI
x9eM3d9uc7v1/+J3t5v8+V9uf0Is92dg0ev5+e9u534+1X4c8L1PmQWXhxfq9mr9fLq/Xbw90URY
a/OlXRaknyfSsgj9vEjOVIGWkBMJAyY8YcIHb0sLLFlWs583vJ0bjZR17eff/Lz6z7uNUiXf/PZL
g+iPBdT+T//2dpv/8Xc6fipHSZWVLsK2kWs+6bcTMMjc1e9nb5dJLPvbjX6/utE03sr/+fpf7vT3
m/5y+c+zv9z3KI9864SOoKXlX//L9bebzhFUrkb6/OV//PXZv/5PPx90MkmPk1XGq18ewe3sz5v8
che3a36/fPvlL3/+5/W/PBw0IGojZTsUUvIvJ+k/LmZF7KmVMG1ut/j5+59/YKgEq5Vz+vbzV8x5
5J2spZmyjHz+dsddykj5dptiWjLTozXd0Hp3OxlRSezQEqEkjpfYjNvZ2y9vV6dtiYHh5y1v54gg
ktwJsxSmmn9cjXSfZIzb9b/cHQaeZicPZSni0uLs7fo//9PtclzPjzPDpxXBY+jyfv757dwv9/nz
Id3u/XY1b/c90XntimBEAT2E/HT7rvz8RtwuqoEOgPXP74Xex4j2ft5KzErDxW2E+XNZ4oe+phwG
28LpsBTJP0/MvA0dK+9EBweSylJkSYRLF+3fToR+JozwdjmbE43s5eUq66vuNJrWFohDG5klB/9l
ezYu27mfF7NxFcc78Meg2mj57RoTeLu2dBAmRfDMpvuaOvXTZyFPi2qNMSBwNfCJGVr+outfDJpw
+6iZpFUrqW+LPMe71dYJdwNr3mqVzPstN/BnSc8YIaS1xrIidHm8x7Tl1glWyTZMlJ2usJjrreEk
VVxTHXZruHHXBaWhaeO+UdsVQYM9CfMkpWepZzKNRJ7kxnUCs55l+1a73loRt3PMpQev0nEvWkMv
/X8Y89f/JoxZVsQlCfnfN+w27yRVhVH99c89u9tf/h3LLf6hSxIzL7p1MkOxvyG5DfkPDasQZG1Z
R/r6ayCzqv1Bd0/SLIthoapqi07hb/06Vf6DtpphWgpJzprJIP//0q/TlN+GB0j8uSfdVE1RNE3g
Pv88kyPYcQwq06AjHDTrJMIjkoVghjzhWh3SDVoxnKkVw68lOcftHtt39Ufw2D4RkAY4e7LWyPOp
lAzhuS33nb+WdFvK16XlaHVkox+Mofy6CDbCKwlxVb4t/ft0nbnyKn8nilVRPCm2M98Nr9InOg/X
2Fou8t1f3pO/0BBJv+sebs/RIrVBozvKj99mr7SxJ0nOzJmgP+OJgvU+pB9ZmYvkWP3R1d03sBfA
xEn0qkXS/b//56Sy/cUrvHREDXqhBv3Z3/57kfljFQfKvDGv1rAXv4v7+qwCHH4jBvIbvwPGv+7b
eFDvsZ+o+8Xz8CCszKP1QPL0fAZYp16k+igdqp38np3mbXLBGdmcoAIOlw5rjRedcP6y5Qcm8GDE
6zl24c79KJ7Cg3InrkvzK9B03RPA+yZfzAr0O/UVAxDsBMy0/M0RSdds2MSN2t1bdc2uPQZSZauh
HDU8w4KwZUulI+F7qYBX280hOwwr2CHIczctERgVTBi8u7bp1g/VCZiJtG/W5g6Y61txlYAt/Ygf
eTqr8Tn/puVzv+jpjv5Gh2CL7+c9MDfDoTvHnki99jVtMrdz58mLfDsp7W95D1SytSDeCVsgks0H
6JbOsAU3+8AIiRtK2NZvzL4zwj+vi2SPrbDsoUoLHpEaW1fEO2l8me5mwwmOgY6b4LG4JF9MjEdy
l47Fo7ae702obYyJHpkvFgxbkdceppf8XV8N0NpI6PhmFk58IUAXaZcEXh6j1tz0Jth0XhCXSED8
E7hg9emlJ3tTOc6YZ1J8O+JFFVcTZvFL/Tbs9Y/izj+3xQn6uWKbCkEQGxQAqP2se0BhJ1bEU7Dr
501wp+97KIMufrRGccr3dAciCnJKeClc5Tv2gpXcrUgJJOkTagfzxX4VEkSMWcfxX+QGlvtd9NiG
R3OPvc4YnBwduNd6+X5eqyuWpMaxYkZxtvYqffrHUrb14/zSsHS42dl30rfwCPc74KVtShdk+szc
jZw2iEVr4zBKFMDraW8C4IPf6E50e7/qCzYkqFeUvmfxVe497T7Ykn0FsVqBCoeeFjnnIw4TjLEJ
BDLjQLtL3sTv3bZ2srN8L+HaugYf+qlr9i3zvGf/al4QhfPRRtvfuh0q/a1+ys7DlmIwIwHr0rCG
M8vc5B/DKgcVtak2uGhdjifWJuycGGWv9TRXOObXRumMXutA8Y/t9Ks/qbyaezl+RHlcnYutfm7S
1Ux2II6uyDaS3YC0lzdNbdyut2WMOy4O2Xd0vbh9bQkkmjN7jeAUK+ui7ZAahseGcE6C6YbtUtDb
+o/amZYnqK9yz9jit0RvTiUrgeY5ThsfDZVh1059Qn3YbcNjQmoIXqir0rpQPPre80X06Cg3iFey
pc/0GnpYUF+xvKdrJrqb8Y5tgr6eQoe8rGv7NrmbaRNe2TkJjBkCJzgbZEO1tvaIB+FbaHaY1pBN
khL4DJ7CQ2NsXTofvaQtrKd6KxK4uR4Dp5Ft86x0V+vSH9vXcLeYRV+ne/FZdAkjVG3xXjqjPP33
x8ffNSEET8iaamLIkCSWOe03TYiczqY2gPzcNEFLEMMCdzeezaj5c+b4T8ki/0EIxF3BuKH5r//8
l4Pw8m80SzYskcVO1n+TvtW1gEzNlxDiScPj8i+sadxOASmuDRJ5QHmOOFcs8f/YC/zFuiPL/7q6
mkhWRYZhaAlBGIiL3PAXxQuBl6o+on7bSEL2rEww8BH1xJtyDGryDBXhTdIaO2WL7pdPcWCprmS+
F8qQuz5oT0b6+lYtp8fC9/vNAj+ADVnMK6Cj2GIU8ZB043lEM0FbrsZ2qEyaE4no3MxRNle1LDEd
nwuEq1VzakcOGSlpx1ah7kUljc/5rFQHdYBfiyRml+jIkJvmSS47fB1GhIdb7Cwk7QWDOHO+b7PM
R9fCQh9AiwLkOZnFFQt09xCgwjoS9LyvYoQXWUJPplYD4hBa5lAGahNGUAZMyfLV6pm7aOc0yMBo
aj86rOFV3pEpruNlA88jIBosqnYnZom0VsR5a3T5vNIRWNvqwrPQfRR5NSgKS0BqMRBzJOX9Hamn
AEMtDgtCatq51QAtk7BOiaAX8DA9y2UtuLU1l65UR99YCZOTPNRQfwrxIdF99Rj19E8A5vYcqCBk
FpqwS8xpg5DooqeL9XSirRNhAyGzUuFBmt/yYyj5HFMhw7h85Eg+StsCu4BEVLcwq2u1yjB4YQJE
4IgIC2fjsW0McFMzcENxYOEz1PNUY3jTBfVjAJt3IpRIRYBFqrKRbvqejB+x1ZptgiN6HOI72JA/
LJlHlmvzoya/Y4CBMmlmnzUsqI1W6qxns3yO+/YYChopS4WureRIf+qA7XpqxkLh45hLdTYJ6BYZ
7asIjnX9QZuDB1RZiAKAU5rhRpi0O2n8rEbtfi4FZa0G0/Ool0/lmL6H504MwcSMzf0Y5rD0g0c5
aj5jc6ygcpRPs9oljtY8L+fVwYPgaBLLDepNyxQ3GKFw4nrhKSYqAjBnyKEsEsWlOGi/cbZknZfF
MVTIODiFpXalL3oUqItwHfBOk9dR0NJcC2SAbeqi9uJ+aBwlwZRVd8NTDvBAJKgKZQrh6ML4tQR7
i0L6OJbyp29Mu2HKaw58SYYEbi0k3UTQcVezUOh3okFy5cTK0J563oEJznbKqwMVQCIrFt7bCt8f
sZ8O+GceR+KWXeqCP1znYreI5mzRF1Zj+oXKc2WonaOEmjsAoazn1AGGsFHvdEjPGb117HiEXeF8
T3B/E3mhgUMYRhwiYAFqYHdD5PjSm9YLjoELj5hQO9e+4vB9Hh/mHrPA2F/NZjhYCl4JvONqGTlG
QmY7qX9kUzj9GOn7zKj1vRIEKpTY7DyRSAcczDdIKIYnYOt1pxygIZqdDSNuVtwYsvEWkapPi1Bj
hAsMfSvrOY0RtLxN4jO31qSx2+eIy4Qi8NdqAXYIYXftFFoo7YJmlgDRWFhUFWyHZi+jLu578Nfk
PCc+sdRlmXtEAUW7qSCeC3kRdDhO9EmWd2lUs2eTkSetq9a889seQKugNW7MbJoOoVJ6Qygm+1El
p9bQ3+PEZ9N6+1VkPuc9DZciytL97TcaUJg/z/XyD74RBPdBtHAM9PlOVqm9F9RMVqGkc/gcrdTf
wfz7qgJZoKPbR95d5BDcLZ7n+wZgKunY5L1tENIei4tFMvkawixbRv9Vvs4b+TUmINCtj+mRhOL3
NLGbfZM4uuVad7NA0KqTvE4PfPerw4iB/RsmiNezQzgoJ/PVLi4h5rxXYWS3FL43B3U1HnEp+Kfi
I9uzZRdthrbyC++R/mLumwdMMcjsbVrjlXk2SsA0OPZILXFxBwOMF1t3UF1IFcZJvLMQ1rM9Tdxa
37GdhcVJx9A0ttLFdNngi6pdv8I/mYyDtKRTu0gSiOSIbe2D+O1PCKFfUf8azm4SuwQkgsmRLv13
RSzY04CTxsmBYljEoLLrcfCjpSfAkE/FIxv54A6w2xMu4TVRORhZ4OK6PrSVi/Kdvs3xGifJx/wG
hNpYg38qZHbaNmKphCVPd9t9u5EqSpVVv5fHHfHEac8B1HLM+GQQpqqtsRsPiRcQnTFsRnMFQAlo
ndLsJXWLIH/i20aase+Ix7q3OZZqtLQZvAESr7wIFTtB7cSOe4N+pyE65OldKo5N+8zDgGaS28a0
hgMC6wkuF4iACKtpDXvBM3lMpQs2wjyZPHLgiduSQIMXuVwr0ioHCTs5zO9SzUH+oZ3lnRltOUFI
AALYFqD0oZDE9uQOL7zGCd+vad0SrqBsAIKa+mHsVvLgxDSZyDcSbNRwkRddCl4tdpdfmu8o9b7+
wLjJ24MZFJwIozEO42eo1sACqUL0/H7ot6P1Kpw4hFknTdvpr0Lp9Rs+Fpmw5SUmmzYLHowTOsCW
o59HSYbLGiuqTajBzJ7RfDROeQ0k8mTCPfjUPOEyP/ln6qcGXxxV+337iCKd/x28sfV9yQ/ltv+k
JssbR/0ilu+kH0E9AZPCNf08XCOQT7pjnfjaJF5bbMwBxJtTXMsVHF5KrdY2X/kGKB8ZxVrs9pLT
VbxplJtOda0CT3W1U3LV2KrOriztYRpYpYcO+Lk3gMFuSh7/jscrdkcZ0SDbbl5qD3O1IdqPdeIg
3CRvsboiG5mCLU+Tu+77u0J6ITU7N23TxEHF1NKLyQDjthSSJ3LKtYNUecbe36GTIw9qKninCJ6w
SUjgDcpd0X/qkqdgXmc6oQ7rtNsLHzD/o/sAg/OMbXcNJas6Wecp88TZzsbjuIWw2NgLTsmj4AT9
U63RqSSrccdo7witip1N+jkRQvMCECM9+DnwDcQTiPVtIiiKjxokB9UcNhPY4rbxwueK6doYAa0j
JscWNpDdP7oPetkbRJzNgYyt0SYthhAYcqAcNgMUYAwlnyJwPGcgCpkjDG6iIIFCLov9HecpXkc+
Ik6ge8MB/EGfu/PR4lNDiUpfwCM4SqBwcUbNCS9U5PkuSR57MOy29Whim30mvkoZ16ajbBtHekEM
sKaNuaaZ85oRlsnysSXleKVcc/oKnnHAM+XND0BDRhhpdnWXXqhnXttVvI1gEh0TDmPA5lyUJMYn
YMNgk51U7rd/UdfmG8/hQqVrkqOx69fQRwJ8bIc0c5kXbovCHc9IEKaa+dsqL1biyb9HtgEegaqu
dAaXsry9b87Ca7XXHujHty/mxSrst3Db7H0aKWwTLv7ogXeD+Dj2BNXgR8GH7G+tlfUhe9kTS2h7
l4e2dBhXxSk41T8gqkLllY/Qz60zMmOV7da1/MCdeeQIqz4qp+ia7IONKsPtoEXt+ZMNS2aCNUwc
V7stxTv9oh6Nh+Ipa2A720QI5vDz+dRpm/qT0gD45L7eSi+gPuczJd2JFYZWCDVi9NFiDJZtK/BC
vqwGhhInVR2itUp/x+ueuepLtc8ju8T78kK4o6LwMTBPWuvU0grBcO9vQmFDeAjvE85vnkuRXMTx
UGD5ix2K1J6OQrfKj7RVhoLNwoGqUvpsqg92FdaS+X5QL+GjAF7LhtlxkdfWg0RyHIGcOhnTDsYb
MlpRYnV2vQ0BlHb2eIgIsoZrc6pOGBdE9YRLHTuv+U2KnLLlYxc8zz+yJbQ+PatesMveFjoFiN63
LNgscAJvusvWxS65BNFOkT5AUsXmJRiO0Ruu24Fxdk2aOtOTvYkxONWPHPwxjwfJ3h+Q7/NJF77t
vlqbhlfEdxx/rAUaYD0mu/5h8sIf0jPpPVQEwzF9XfB7L9KZBgj6WFTV23lVXciNwbuUXYI31iUO
BoryDiuwO/bn4h5CoPYD5XnjZM+A0IhyIWDGWqRodsxSxvER2yrrsC556XUsrwHuO91B12axthQr
FhWJo91r/LYMBs4y+9ILGXj+gxDRDXParcInNpZx/rodOa22/4bEHC8dzszyo7oWb4V/UJ/K6D6+
M8u9pW20Tfy6bDyFVfQ+FjY6tD5ya8lOdvF5VjYzC8WztClX6ppAWeTpNEQ24rrdUp52YNfdsF5D
Jem+TJIgcpvDZlDZInSOV+gsxO0+MPvx/NfuC1R6yS7gEWrgMsRecihsQIVedjUY59wVFwzO9+Uh
m53knRjt6ltZdW/4bIPvaZe9y8oli5yGoo4c1mO/HwY+0nb6wJoXXQhgvOvFtRZt213kTW9q51ZX
juoKwbHcK72xE6q2B+bIrCLKxnzSaVNCtjvTUHpXVuIXFyRtPQTbkT4zLdaF4GfHlZdKjv9IDEa+
1+4JhdJColMu2RfubLP3si+NfJoE+t0+kVZMivKVYpyAV/Z3ZBP4LIuT+KbSbknVj34WKU5EWw1e
Zj1jxsMCpXpFsyr46kUUtoge7GqA0tzBi2MLVEU1hbpnlAOLLsAnknlslbT4VfqC49Y/1sp3U/+o
Q7e+4znBATV6x98GX+xh8nPNJgFgIzBbJ2WXsDNwRNUeKnYQ8R17XFsFM0dhvdOgvvHRvw6YKOCd
PPYHrBo/hjcf1krgzB/VF1UjULSidvzvRl+RgWYP1MxE+tnacwAha1mFHFzJu/k4uaTurDN2l+6g
28MpYZtRY8hX14Wwknq33Le9jaLcg67PtEz9FLdsEYFnZw6pTsdqQ8OPw0vlBaf0Nd/GazxXzQfp
fUzYwscK3AkkHJuV4myuq5Np7sX1+NV/mSc+lQKErMf5GB7zH9ZjcG6PxGuqH9Y2eiJKnU+Bb1dP
47Sa8m9pvsMEBsyS0otwLODsUb0afxjmumRMQawGvHOTD7rQuGPEGLc3A3LbxknczzLmAHuEv7ID
aOuEmiHuhyCVgHguV0hiewSTIKzFZqq9NmW17ZZrbye3293O3f7MGAIO5Akw6LDAKGyNkQR5Y7l1
YczIbOH7B+1myOLw0oiQtGCfuIopguPgONNWjeqaYi17hszrVSrBuM5KMoNiosVsQOiGFp+DcOSL
DdcBMZMUuZqRXCIr3OuayWOzWjq3aiau8ACQvGaIlu3nleqSIYjWr08y+kcyBw+9wHgDBSQQjHbl
T6LXGGZtI46jGWVpPGWor14bt69SopO+1zXDg7TQ1bOcTCeZDjtKcN9pGWy5ROGQXyzXD02jEELi
m+8Y7Fm4BGLkJ8U1IA24QQ1xRbaM2hvSmqa57GcrJRrDpyhakXaiOgIhZqsowO3eKxhBKw19RJWz
FBZV0d5X7I5M4hlgXQHaGwOKtVGlXMPXpHas62Uy00gxh30YpxfBr4h4ESX/GDbKq67OvT1zfIg7
OM35RCdTFeL7Et6HWRp7g8UJmsm+V0h7myEyVhU75KHwL2mEPlBJml0r5zTrR8rnmOMfSXOrlMDx
hfcG2mibBHvq67u2FKGyqzMtcTkjJzLKqEQmNhVZq26DwbqGGULSOOpWYW8SPhoc/BIqXJLL234A
c5e1+p0fv6ddXe8YgH+pZUpZBpgcjG8cr0UfjjgNkBgj9iv5v2wASKckLawU7Gxua3jG4/0cXLI8
16AfvsBdx6cjtq95N9NeHtwo9h8r7RvfSE3OSfrUh+SXDxUpAUNtfVe5sZeakUk0zkJXRDnvZyAx
K9LQB9kUKH3nZ1Lz+k07grLCH/w9k7oo4bOpTVJnwwGyjU8vD2LJtcLPvyQewtoWyH8L9IEJQzA8
AxEb2XNSnUqTI1twwEbimex6xl8VtitVAn4QxTjqm1DeiCXt6Uix1nMCpjbJwxas4b6bn4dKeEbK
DpufmtrCSlT3xXPbUozd/hZs3Le4pFOTklQO1O/00yJjpORPzXOqQwOuJ/GxFdWXfEw2C5ie6FGV
7X3FqgPk5Imjcmjju+URGD8kv3kuNLKfoOO4Zc4WVSnaa17BOchVhb32YH3UIwgx/0PV2RpHfbc3
CjbMZcYEgSQFS321Uuml7ug4JkznmzYaiC+eDkW/4MIpGSCMsLOqIsxRabpm2B9s70ONoVIxUdEl
YbUupIhiBoarXBkXazKehHigbDJq9tMiQKDhI4bUw67YR3tCPyhrt1rUotwlFcKKe6RW8RUVHhIK
hUNKCm3AC5u0cEMAjG2mTDA75HYDkUdH/Rnpu15iATCCRzLMw7WhrBeXVtz2xM0I4mVkmWoast2F
aNHpk/62oCMX3JbZtls5VRIoXiXromxZjtLTtxAChUy6io4eSa7LkdVTpgp+HyRHUWHeFnTlGS7h
JRrqq1RNS5tsMu2pAa4utffWQJBbJQ5X8H4xvDudSoY8Xht/b2T75P0NBeNkESMbXCQtAAdVSgV5
LiVHsFrON7XKlhahIsGVSfccFyn7kZRZDMfwjDTIJ6CaDXV//GqQ6s4r5U8nNV+YQOZjP8SHWW9c
X1aTlYn5qiiopcc+lKFUChM5KLh4S+aAAgznlW5Fup0aCrY7QktUCKexCQBNSq131PyYqsPsOiJi
xDvIrtJS4GKOIF9UfFglbYa29b9CiJmwuZ/LIiajZQKGoKcxrL+JwZqo4oTpd2Yjv4UjG9myfRX1
fSCVJ+Yam9KolqiE5ssaGdxn8L8AORtCfiQjg95MFhyd+8LUtllVPYiWeRrLet0POpO2Vhy2WV1/
lunOmsT3IMCHQ1ceh16EJY88G5pNRvqaCKsmYfpba+ExLQAKMUtgw0OJM72+65MFt6piY9+ElZP3
9EkVQT60HV2RWlhqVXO4j8ycjUccXcQ6gNWM61ypGPuOBcIW4kKCGtx+2k0srEm5IT13iyZ758e1
uC9qgWw6Mb0f+/a1L4EdVtnM9kQmQlBnT5Tl/aUQhPdxYU+FJEr2+R7pxHkYrYB3o0OeGVNKEmdg
Csa4SvESQcflop7J9cZPxHVoUBPnQdCwj0oNt7CyazEO/KqkrVYP/T4NgytYVLcpYGY0mrSuhjRl
tDrQ/e3ldcPRzCYkinZHr5ykWX4i6FBfR2oChyTdaaTEvc9atJeCWdjGonTJTPag6L+uw5gu7Kn2
YVTo4Ppk4HZ8Th3Ii7DzrLWiNolrdil1E7PWADYO3w4s2n65SioFdVWJJxPjZ0mjT0kBG0RgSxUC
nXszehB4/k8RzfOkSF7QzINlSkN2iyxkEiFCS+y5uFV7cS9ahI7ISkYLOVY4TuFoxgxAYW80NQWm
r7Pso7/dAnF1uznKHTGIo5Wf9/05QZHZx0RY6ERy85ZYsCsHaaUw10GvRgEcyZSG+vSuYoJ1hjFb
mHnJdhYlghnNrRq3nWcKBF2EHRmOeaHjEhrdAcWGO4BeSmayVBqwo45ODKgSUpdJiFgcPxbuJrXN
tlqpxm4NPsrusgIgqpGv40H+HqqeNm7aOMNjL4ga8indqaaY0qHpjiTLRkx2Q29W881ktg9NZtLX
bOstQeCb1ACgbdTaZchYcsu520ajdUp4ibCDG4cSkCFZmCw2DK3SNHogxpVvTKM9yyOcUTHJXhNf
hDMYQlTQNQZ11rMBj2Yl92SCK4PvRBaY5z7QX1SQ9k4TCyjOlIQhTW7Y4FtWvN3DCrLMC7pj4gB1
egLm0rPW5PR+FoR9WM4PdcIEggO7Bk695GucqVDUcjC8gSl9dllXH9W4WdPHB1GCe2vV++09wG4w
sR+6jAu9yfVdkE3fsKlg5uowM3xeoUJVvW6kv4apIKDlDAgHebxTgW4CGfXDqCpWNp2PRNj4mduO
je4m6AOTypH7XHJyWbr6Yhcc+o5CQUUdUfjQC9I4ekiyuFsxoOlAOCxUMUbZS1qMPa+i1LfckYkG
kHiylVvjKCvsDDiwHckom8gDvPh+UxB6Ns/rKO/PvbISTJm5/EJcnOtc3ZGupu5u5367OKbFtA0L
Ctcq+YiYDBE7AJxxMMNfT26/M+slAVIM3m7iuttJ1fMN4IAleRmgkZUvya9iVyi7Rs9/aIXYrGBf
y26/gNzEKmjhB/R0+MhCcEALI5ZAhO6OvUDmiU5PM6VyWyT9fRCQpkLXSUuR7t/Yi7cT2GIXgjyN
FTp0fdfEE1BtWSsMZPOK/udJnqM/aV/xZhuEAv/9JEJeoM5atY0Xs0C6nBBbwcOpSDMxAK1mg0lX
TNHw2PuDvO47LTmkVaKub9Pu/3f1Pk7l13/95/tnRuctato6+tH+KvVDn7cIzv4hDHDf2/f/+FNe
eHrP+MuHomvD/3Dea0ID8ve/+NO/qwTNP9gsiTDJdBEdxC9CQVP5Q0Hxp6t/8+4u8JC/G3u1P2RR
W3SAiPhUmVv9QyioyH+IqilqhqahJJQVVf2/CAVlTMG/CdlIHBM1PMTcqY6VWfxNQ9EtnIY6jgrm
r6QlEwVoHKKqe8yAdiHcBQjYN/f9Agqvx75HMCJph3ja9zM7ik7TzfXZwL4PGdvPTkZ18Q2BbNwZ
xUchSDulCEZXDX2f/uhpqkvYSaL1I46pUYSZvbc+MvNXVDrxESZhPPYjCU0nM0vjByvBe1bnynUi
FWZJEKchMXfQm3TmQFOi0McPlum8SWQMxcpKrWl0NFIPPdqgpgZyFm/kIrVW5WitjDzQaJxRsKjQ
fmVJ8iQeqF23YYElpaQpT3ydOY6jW4s0SxQA4uu8jLwEafDKJ6uACQWBVBhPSd9MH8AoEzDYK8RK
JLh6hb5wq0iCNDb2tlIN5jaLIJLK4Xi1AFPTuYjrg6Ctu5FJTDnKOmvo0LwKCrUQ4PE1KBdrJaSR
SvBpTF+az8tOH/LPOpmYqxQE8PSFLK0bkoQX7ithqDq1vho1L2kRHaZeCJ/Y927iGJYOsGNlbVXW
FlmLse8KQ9qBJf+oF9q2Cd9oC9fTiCTt0aIl4RWkGudyra7yLMwOwehvOl8OdpIKjtH3sgLe4Nwj
DVSumqVZewVQuAd0/V4R43wzp0DrdTE1ofzYQW9ErqVn9z5oVycRGvU8TGq2bawApXjoqw7R0OJe
64Q9IIJ0B0wrOsW9xfDLKq/9Uikq3VS5cxRqh7QsCDFAHoW16+A3wOsHHzohqXorVob6MhfSc17O
1UGsjaexIAVe0VBPTr5o3A/LALNnWferbtrqBQReq+sBaA8V5uK2cObI156ANNNi95WtXAf36hQp
qyqNCSQr6YkAWhd93QfwgNV9hKrpTqE+76eEdvrYapfaUJJ7XlBSt3RAhc3wWBLy4jR/ilVCNAY9
or2ZMpUmbjHgTg+UVVB/Sjxd/D66cacm8RIr+FpmUvk+OUp8SP0+vwh9yNZKpAFE+Kb+HEbaZogn
bZOXQI8KIz0bekrYFmKIpSTq0WhOxyw0SMbqiT0Vyz2s4Hszl72oax8gj8+7Cam6CY9yX0r6wWp8
ZRcJgJAqQzEuftlsSpm6VMrhopEzf4jGcbCVVlW29KzIRKw6r0VcDKq9BXCv3UR886UqeiCCVlLt
50/SK+edEbFqQhl+0McWXEc0XVAUfGYdEzesdSLvK+O5JujyVVixocazx649UmjWDlQ3KmFMQpkP
GwG80l7295LwBnrmkW5qdU58N4uBF/FGhbjj3Ck2D4LVEGwmNdQyXWPtkjq5ihmNJlTXBxwW5xvp
3FS6MwaY9Jyvg5Nh6PtCH+P9SF6IEwWi6KmxvOvImvXI9uzXVlgOK63AZzSW3TohuBc5jFyfSSZ0
rLZaWUoePtbyU17rDtGMowtlHr5TYEhObBG7IwnGHRalRw5Bxh0okW8aVLjfifVzoiIrPEgh+kEk
GCvrSyKvui5yQmAQ67hiLg2qn3asXp1ofxmHorX8dbr44CDs0ZKn2jqqZndPIA52x0gPCRiYoPEE
neIJMcXCVFrAcRX5TTJot7EDsNZi2H02kHIDgpvWQpAmG/b/1MZq/WV0U4r0iCDdFu+jN8RmdkeY
cWLuh1q4kuIpryKQtHQgCbjLdcJ/iqmYCYERIKTGkzePYe+FivmtWv5TrYSZU1J0UEfotIyf8WIg
7TSZXsSV7/O4xzMvLaSvKbuv8q8sbbtr3Ul2gcI3VhlkiCrNbQpzYjIyjH+D0wYxbFdk3TS+GDMN
mji6fY8MdWARCM2W6mz68mnZrJvKGO1aCudV21TPsYZCOepr3RW5jZXnL3XCmNU0Aprm6njNYYm5
VOYGuZ7+IZSa/2bvPLYbV9It/Sr9ArgLJuCm9BRFiqIoykywZFIIeG+fvr/Ic2/3WVlu9bwHpTpV
J1OiSCDwm72/jVJJz79mr7rrClJItHz4IvwmY7fVotqJiQyZZLyEkbi2DJQZWWpsDd20Fp3FkCiq
gGQa5G+24bQB+MVNKfVbOZFDV1hJvyB+FamyZVKhp+Nu9OW+8hL3XghtPJNJotLc9mPt6HedSzGa
z6jcrNqu12M4ZBzzo1jOgpDeRnsRUfg8NWO0JrjD2k9+syyn4ZPwt5GoYG/c+g5dhzVXbwRufXoy
DR7reu+Mgj4JhTIeYwBqIjqHkWGs/BaejwD9yBacXwIg2GMtmX0x+8k3NbwLukBtnSfiaAUEFYIR
8jdGEpbL2oLkYSUqd4ksBl/4zXpOs3al60evt+eH1oViHZa5vvPy+HOebRLMDFtbzGh5Oem2BS0C
y3u2dWDKT5kgRRLhIWvePIbl46AYcmkseWTHNp3+1N45c7UOXGJ5/ESQUW7VL1brAOJsI4Melz1j
POQfYPKXY+vH+xn30KJ1Zntl2iNXCRdYWpkcsG7D+rg8O8x3n8dM22VjtSbwfN410JMm15VHJgiM
ziybw6f9IfbSuELy1Ivs1XCH8pL14UtRzV+5FYTrueWaySbm8gqQhATld7pytIWNpKGLqt88J2Ef
kobkepdDvwpspj1u45Kz7c7Zk2G2+yTQEChyfjMGD8BT8QtYtWc8QlZbx7kWvRJDGY9NsPMIJ1nD
TUUMlo/sfJ2wfUl68eRF4yO8K/nam/RlNnv9Mu7sK4DWZ44l4t5k+wIi/VsKxP6wXpuTG0GU96lg
lmFb6LuEgeEqabv0SURsfr20bqFCcubpFYu3mAbwlRDbd3Nq25OByX3lx/dOaIqPXg89ON9gDFvH
OJGZph+kHJjp4nX6gN71GpTBh9RnhNwiE9e8Y05bhKl7L+tZXBlqvvSC7XZrhP0GCFd4sR3UCLWU
2W6eENW3RAAuS3dM7jp7vIis749WT1STqWDATrgLZ+DAlcIE2woYnCh0cK8gwkEHTpjZgLG0GaNs
/BrYsAV1GAyu+CngEMPduB/gEkv4xK4CFau+d2HDLp4rIMaDwhknCmxcK8SxBuvYVdBjFDiJgiBX
smSC5tdXXwGSbYVKHmEml7CTIwVRrhROuYSrnMJX5q3Cz6eQy10LfJnhBtowBWT2IDNHCtEcK1iz
C7W5UPhmW4Gcnfis6qwevrOpQM+uQj77sJ959m4cBYNmCkhoFuDGrmzOcFwChY32FEC6USjpWUGl
pcJLR5SrnNXMH9NZLImA/2UqGLVQWOpSAao1deEkClqNJQ6AigJZI3/9iRXaWirIdQbt2mNhPDcv
QkGwLWjYgcJi6wqQ3StU9gAzO1HwbItRjgNNe1RY7VwBtnWF2m4UdHtU+O3gnMPiDtxh/EWG5kEq
TPfUWE+aa382CuCdQ/KeRHfkPOIE8TB4ptC+nQHst8FliXwYFLgzvNoDWoJMQcKLJaqhQoHDg5bP
EY8igZVQxWeFF9e1H0vhxismR6tYIcjxQSGUUVhyZtmCEDxQ5amClsMzic4MZjOFM/fgmlPHydWg
UOekecm9Af28VBj0ZjAAokNGryCkVwqV7rNPeEugpwe/Mequq+9syOojhPVAodbBMf0MCr5O3dMi
3oAVYCk0O23CN1DMReIAbc8Vvl1XIHfTjCAYg4qg9ZgXzJzBvau/8/sv/kYLSIWFL34D4sfgqRzY
c84KHk+PFafzgSTwW67g8gLKvKdw87FJhFCq4jcGWPTObyi9wtP/jt/9/YXzeS91ZhMKZl8orL2M
UJ9yxZnw7gsFvqcAOyIvJ9BEQfGFYuT//jIoZH4EO99QEH0Rob2wFGLC9oWLSmfdK+R+EgLfh/wJ
iSzE25MrNL/uKkp/rRgNgUL3k3nA6riMX4xpTjZdW500Bfo30NIvJY7KZWQCNhjIAwjdrlnakml/
p8ICLB3lh6kCBAYVJWBlzGvx6H22KmYgU4EDvooeYDp2rcYpXjUsQZYW+QQkVqJkUJEF7SQfK5sQ
AzskzoDyZK7cC8sbFtefTtIn9+23hGlK/0CEgt3ZSxY8xCMYDWEdabgH5C3ux/5uUlEKSUuoAihF
eTRU0AKscBjbRC8g5s0XMWkMYcZC1lMBDT1JDYWKbBhVeENCioOBTqZXsQ4ExMUXMua2JYkPvop+
0FQIxIAJeZ3mzGqTIJ5WEfBDbdCypQ0Ie5OEHuIxVP1FO4itby86NV1t4gaXB3KmdrDapzlmY6OF
3hsz+d2koip0Mis6siuEyrAojXt3kJ8g6vJlkokXrT5KMS6qlilvUBFnZ7Lx462cH7p2eoPYsZkR
ZwPMCGk/CNEIHaR16mST5GsQs7enMTkk5G6I9JRG+ItI44DFuBK2Pm0HuuJa9j16NqI7OjI8GhXm
EfDMYtuJQ7CjB1zU8KVZ4ZXLVMWAhKP+IFQwSGAjC2AkaJEY0qvoEETwF02Fifg6DmWSVsm8l7eE
vBFntM7cu+e8S14Cq3Tu/DYDrKGfhIoqobD//Y0KFWJSkWZSBTWIiZIHR2mBRNZVfC/JJyERKIEK
Q5E1sSiVCkgZVFSKrS6/TsWngKRd+ypQJVDRKqCtuEsJW5lIXSFA0LmrfwexJNpDP4wkyxHR4k+E
tbgqtiXEns/qhygXQ4W6RL/jXch54eB5jDqLGkdFwGQqDKavaUfWZLyiKyfGT8DGClFqTQ+lCpIp
GyglnQqXqVXMjNZ+4/kflrUKoMk6omgmMmk8FU4TqZiaSQXW/P79MxViY5NmQ2dFrI2aocYUb3e+
GsHafL/yrxgcm3htjC7KTkMqFap5SJpvqdM+mJC9lt1AoE6honWoZa5GVcC7JYZhozMWZQMfflEN
1dT1IWs4aW91ldajYnt88nvyYBmT5oPHNlknLYqWnqSf2UtPuor+CWdCgHi83nQVC6Q58hi66Xfm
pcbC60lP1PStplMrmwmLlCElrd0VSXmHfWYr+tJZ6GQQuSqMqCOVaMjfSCHJnkzzl8M6GEI3drvE
W5AxidZKBRtZk2fCnX4g/gstn0P40agBSE/ZFMrROMRu+wmhdMfKGjiv6W5b0zvHofHeGczdO3sv
Ov2tZQZ4V3jIjqaZQMeui3c4deaAWCYZwyC1jA+ficTCJrmpVRFOIfw8VtfVSJruL6B3/vHUkVLy
zgar99i0M/QnVQNNsBcSnOGlKHuIi6rIjSpUgJScQvZHqCG7xCJTc5QSBVJsbuzA2yKFie9NSv1l
WzfhWk87Tu2GICZBZBsfxgTMbbKNb3ZVkhGa6gGYjHBdOodAYwcXxQimCpJPHwb+VGwXz3qJK3Fm
VVtl9ryCRGQvh4REqhQEIWGDpM25TYbbzBqSVd+ZHXJHAK4ET1islVkB+nTAFZf1rk5HBWE4Jzng
97H4BcaX+F8ZstLvPTJlx4fyWbrtdhgJl5X1zdcEJjmZnhsf6nwTvZuS1ZZuo9AHHbC1M/dZthxo
BaOQ2TxxX28gn95lY/arbLkcTKs6iIB0JLsecNL0I/dVglgFqDQMvYUo8w+1vqzAild6nC5hnq6S
wGI1L4jWtEX3MeXjrrd4yvkWZF+eJSS6IS93UFW389F1bZ4LAL91zB2ogxaR+PZi+c3c0Jfx0xji
gkng0LZj/Zo4ydvgKC/5XtR8ckaFTs/ttnZgP8qQX7ju0w9ShI/9yII+HzG/Boh7pbZ322AX6vm3
V1f7sSCpMW3tO2JxlnosSYqlUl5kOn6nvmX/1wblPU3VQWelRnw5mQ5Q2+v4GvXlkydLxB6tvwHY
v6I4unCPtGH5mEf9L8dEhtUYzkvYjyeiExeCEQXhGRcGTMQzaJ9RYDkoDgkJBqKsezgcBMd8iAIy
QGxkEKvMoYZ0VFjnusUy4Y+cuL2QVK0vs4+ydhC/4rlh8e+sCfNex95wawJn5+fjF2DmCj/XdNQi
61Mbq6d5yFheRt+ofi4uOfe63+/nJH/rU1bUccH8iOzXVdelH6PGgssfxm+DWNgA4UPv8TnQqJyE
ydiUNmHPJp/9TGg8W45NjnyyDyPkrk0Gn6h9Kyr7OtAFDEBiUw7ztEh2TS+WVsg6S2rbLHNX0i2Y
uto7wjE0iw+U7XNS4svQdOsbT9qK6ei8aN3IZWyT3myn4DUGzcWlC9H7in/laRWCqmY1eeUnY+Cz
3Ivsu6iwn9X10aoHHqx6gn17mLipxHQs2uqzNcUhsKd9MdiMVcb8NhJgQyPls9GlLmtxK01F+msS
+1wLuMJT1d142W4S29HwvutgeBM9zpPYoNYsiPPAtvRQzeVBs86pWMO1gI5tX4ukPfsq/dPDVROt
iLdcVDM8nzAh/sQONiIEow9Tm+MWw6/dRBb0ZLfAq50ipq9Rc9QdtbW0tadc0gWBfLsl1nOSeHe+
zfyj4K/PzKCh0RsMQ8efUiS0UYn/XGsovrDxYx5AW2UH1rzHW4d1jWkLmWM/TW6dsCSysGSqjcVp
bbYd8aEy149VAeeDF5KX68iS1jbvPA0H+oWUKbHHRi2ZcSztLJnWYlCfSHdpVORJ6vXEsfnyGIDK
oytPsVAG+VqLoocMlhg3m857EpWbSIUDGgBRgdkP27rXrb0hiVuZg/EzTOR7XpWLOpIHV0YEjqiY
FAOGrzfVdxrDU2KVKWF2LGoRteswyqoAb0DW4AqvGUuJkrtO68ylqcfoCXyeeF5Dj1lLJSeZsAw0
QTHda9xWZkqidJSxDEwNm9TNUuwFdFlcEh2FJwJzosA/HBkO+1GvkmXmR9g/kI6QNINamQSqhQm3
/H5ExDMiTSawmYF5xoDfhWzjUQMhpe96+zlEwVUNJ8c2PvL0q4Ii+uxJNgSA6hemCl8HmYK5xMUR
zYo536ShnnJc1xuj62tAqfhTI/TomiXWMqfSyhEebBozusxxVzAuF0iQK4afRKjSqYekGwQSLYld
7uq+7k72w9x96aUlUAwXHk+5ibJR4j3Q0FINfX+dTGSPGqwBCK+8DYwkdNeXaxmjqMp9tdjBepTi
qYjKZNzyXBTwyDoNzxO5qNA3yqUV5LeJKVwdhlcYOvaCrOWXpAWMZg/ioefQ8o3K3EaOf9YrcTXI
zVmYnoyOTi1NYjZTa9n2CIsbzH1IDmlbkv6zluG1dQKaoUYBBELmqoVZr/WmefIITuY08BHx4zIn
XtCY9u2EmdtjArQgk4h4aAb1m3rm7vR8H9GVwJFjWdI/i7zZ4NJr8btUXCmBfo/fFb8buUZJi2XL
9LyfPPaRynJWObORr/vK2cmqALMQv9STVp4B+aCX4jJs83DdpRGQ9oyYdTAEka/fKHAxdEF4vzOZ
iVCBpF9doWFyMp/DxK32iU8TZvuZ9aCH83tjZw7XtVWcellvsrR6zgKSnS0bsKM9IfPNB7gCWfAB
FjhlAIiWtCcIiakU9vaUb5v09NtVf2PaDwG8+xU3091oZd9D268as0DPrDlv6O3I+AjXDpHOVW+R
3d1jTWoS7Pd+/jS6vCj90VOBc8RAUfEO1MPvpjs8eTkjDEi7+rq0GSiEODe0fK42dBUV/v6sJCxZ
dANvdYhpC7VgudAJDxB5ujPGZmfgSl4lmrYQ7WTgFl029VPASCcaObjdmAZON1nBDwEyVPepsYIH
ygJG/6gcGWPCyI9RxHKP+w3WL2uOWYYlDBTYQ1ymWiQr32WW3ujYbfnDSAZ/sunbnmrUEAFZ3iVr
PysqL2a0NvyY4ltsibU4lVn9Xg8tV2z6ZlPuOiM+C4nOamTurpUTwzA34lTuz4nqDeDrUc4A/nhx
RjaHMnGoufTqF9R92pSMLoVxl7UlZ/7RHIcXtovrrLFWNSlYmt/9zLwlvS1+eWOKLazkuwz4dLj2
IuvDCpq1mWTf2BPH0H8sJmdcGibGcR8Doe6wfQ0AOPTOY42lYMY06Yfgep3wWEXNe4OMsC6aG1We
2ESdd+pG96hBXQ9rutaFbqRAJNrXkmBG9b1qOznmys/OjK+1Xiu/XrKxoNka78icp7YatkGUH8Ls
oXLzV9+czoPuXBCErdpg68z9q2m693yS/oByd8q38BBXDbp/EXH6WGvMsNAIUAWOVCZ1Ya9TDqm6
Vf2JDjilmGl1yulolRyVUWY8kZF3jZr8dWTQ0RJtOLr9feaUB2sonlNx5V1D6TPuI71ek/TIltx/
sIfuQX1encZAN4sf+JEnHct54TwGbfM+lEy15rjvF05Hrz0Oi6zAmqwFuwAmPTyBeEGMG4+WjCej
YLZeWnXFmL7Cud69QAXg7W54ApgX0/FQONmL2JnPTlyva9wmrLPfYhvBVxFXj43/mBvOqZrkvvam
jSOJ0aMsRiFs36LO3Di2fhd0+bGqO2TpiXYdc5wI/vAYx0yqNNdnWSPreJum8W3Uxm+2iss0a9pl
2YZnq0suutL/lWm/G4E1C/j4i0YDeoHFGFOFeKjMcBN38rtIWbjKCtPOGN2YPUtOQjydrtkiRtLN
B+cUiHcGW4d06k0Cahlak/uu++GWQMcdCnsK/dXA8Si6c+iA/eAa0YzpGAljS+j5vovl1YwpvDVr
M7fTNmnKXYCB28YCGDhsXUoCicuRrZKxCjzlBbe7p4AhcItfl2N3O4qCvQ0pT2YRrdGMPKkLv9Xi
jyJl6sEzrehPw1SgYq9WteW+pok81Jp/ShN73bTeM4v21yFB8gvmiw6b46rSX4zBgz8y/eQWXvQx
ax4nbvmF4eAkKFCHw0/JyYIO7qseZ5Zeb7PGQGGFfYXpQ0n9UmTmaYyiUx6XH6yv35rR2xlxy27c
zLbu8JWjcM5ZewptXqkEe40T1Wu1T9ITkIuJ58n0nhvJ3J1hxHfeOtcpgRikmRDKqht7zHdAKnYX
vOt28Cjm5iep5HOeJ5vETh7ZOe8H5ezBweqhr/Dz+EHvt1pRXR3ZrVhSbSDrfpo6e2DHespDPK52
98UYZjcDPOmSj1rTL3XavGXc9Vpe3ncyxmI7vA2t5i5DYa36xN0lWXaeWcFaCGnpPXEI4DpmZ7r0
Mv9OuvGKZ8weXfyzaRnngs/E8rxvXivOG/jNTb0tsmedTZrD87MysnM8Xtkv/Qom74QJ/NSkyXuK
cDV04x1qz/toHk+eg+YEEe1siUNtlVijk2Wd9AdYia8WN5WD1sqZjGwVsTNN9Me0id7yDFs7wmO2
1yZDSKbmVvNia/a9HUUrnWEjUl1A9+VJuv7O6lmm6O1AvHD5MJgY12brpGUwfzWel1541wTJfWcM
V4ZLTzXPFBhM4aXA7xBOaLcLLm1OTxu/wuRxe2bmuSvpny65PeAmxgbFKNLp2oNTqO4Lm1B6BwLr
wZ5M+B424hcfO8RSXSyBmZ2D8Ax1HeWnh/Ke+RXnjMaopKnTZZAztCJiJ0Aujnqi3BQ1+rTwQfTk
OLX51RDeurempVvYeNyKat3q5UPaTuvOfbJiCAMT8cIlE/7QfLWn3CJHjRGQOz25jprGDABq7Pph
7sUxnsyzr1WfFnl6YV1uZTbfB2xRm3k+ZUnznnXRpciuvoScZbnuy+S9B/60H22IV1rJJsUwT22T
XMh9nsfnwag+hm7T18390DSvUkxvboegL/Fv5IZhFRIYuJr2C4X1UTAFZy2yLfWCLSYSOuZUxX5s
zVWkhbvEdbEytWw20MVECCUGn1kcAB+YgcdYztsgoUbixFg7Fh/TUGYLd3RwUGrIxTsj31SUWZgG
ngyw2Yj3jWe2W0cfRy/qgDt6nF0k0hshXWC95pDvPh90xg+l1exyAxe4xeDJFmdqXtgWOE4Mb+37
mJqMB6fKrkVab0PrcZyjl2aonxzb3viUEWwHGJdLJLdQAOJyo2mSAbWN38IQP+rnJpPzqFv+QVby
KA3mwiRus2fmB2bCeHIzm4Bp6ZNu1F18SX5Zw5Uio2czMzdtX9xcfKTz0SbIdBGM2EUb2W9T2zto
kv2z+kNjVr10bki7F/0yG4lHO3NIuCofO7nBDUMoQFrk+Pzqe0HMSJLhsm0CbHyWfdHnmSe5v5pp
4BZBgetRjHicnflmzd02tptNqTXbJvKWjmAootUMuSl22nlhMmBuEu04GFmxSCYeB+Owq93+wQfa
EuhiHwzNw6S5xym09qFst/Fs7cVr3zHEnq79HGEOm3ae1z2I6C1Uo8yh+BUP3ifT1r2TswOVOoYW
97Pyn1nR7MIg/RUI70igMygCp9oTBPUxB84lyOL10AHryJngdBZUc1Y5SOpX08wRWWbJlhHespvc
95xt2spmQw7g585IBt7KpBPQU4QBSMHVwMbQb8dthnQB2QAbqHyJNYnaNjPf1JEZNniJMtKX2P6Q
XN08OF5r4f7QSfQrdj421wDVxNGe5K6lnrjLtb84Tv9f/vkf5J/IsBzCNP+1/PMii+9f/4tUro/8
++/iz//+i/8j/jT+yzB103Asx3dMz9f/b6yLa/yX5wuh+4brO/Tg/0f7KRB4okDE7OUZDmsrpRj9
H0gk345FCXcszyH7/0X3SZDaH7JPiOqepQuL18Drstw/+IVVDSgn8/1ip7log8xQvk930tGvKOdN
bGnFuW6QpUxWzUAxB54Hz8jB+hqTvEw2APujU7zswuzsVf3VK+ZDZNqvHklv9DH3XgOEwTa42pMP
Jq1Ht9A3gyYWXnyUGbzh4mTZ0SPmtNMQ++XSHsZtD4nQ90FZVIXnbWGmX6LR8e6M8pHV1iabZcLO
kw2BESAGyNgt6fDjWq+AGGKl2RIdJovdTr91TGNrD7LK2LGcJwkxsdIJFyKDHN0ie9ywf9pKP+Ta
e5HIkaGyju/KOfk5J0w1M3Btc4PE94QCjQ4yN+OfeKJA9xoXP0/PMGA0wLSlu1a43/3kgqBiaBU1
2ICdRux8KzuaYbtMTCw/2rClrL62gp/Ngtx3s1/DNF20qlYqlF8TAccW9usAV6bdIZCJNJ6bAOED
sz8mQXEIG95NdwS0iRNm0HHRtumxyMWugza0sMuVqPS9NkznqHZPGooMgsIOhQ8tJtBv8KJ2Vj6d
UUESaI68x7jVVB/Uw+ummRhwpMe6jX4MRLNwt16CZkLP0F1Nab92wBAzahR8aIWHux2r6kh4VxJ/
GDYyyIFfM8k5hvuL1IO9Ge79BJsfWnphJsdums8CfXDsDFu/BrrnR3d1rJFLFx8jtIS2ER1LYymw
Wrp45VpBNkbh7sx0ICMsuTMy/zQwPixc5xULxsbVprM+O8d2etHTOUF8JH/Y98IscYoDiXj7AIRM
wJxnYMAxxdQ+pAHyiPegd/CTiwa+YToaq6gFFEYzmTBcD+30PhzWvmecS2nvylZtS3GLIXzV6+So
PmEjGG4d4LxkTj7B3f/YIYly7XhRb2OpzTfkXEcCc1l3bfGFf006GEeDwaI+bif6IUQ9qzRP9hWe
n9AaLn5OWVUXA5VyiZSYyUhj+XejMZzHmVXnFN1lIBwM+1TM9smUvIPleDCk2IXhxE4z/fFCdgH6
iPV6xPsukqNlzzd1Tc4VIjqQBAJmMsFAX15pHj1vTfw8Vfp0GUrxKq2EqAesAmVyrNGh/P4Z1Oek
MVjnhuVxODC4ZIH4EzQeXrecyRlYMGwaB0c0a2Zn1OHMRnrKHK6/Ft8+uW8Q6V7tLv6pMURPFsxT
l20AwwdNJHcW9zlKqV1QJOhcptuIQTCD5jnG8xlp3DEZ2k0Vc61q9VNSrPt43NY4e0TaXWstO7Is
RdvzOcr55s/dBcMWKvKLyUdSO+lH07/5SMTaYb651XxTn2CnTwctTY5CZh/qjVHXoxEOFzcamMnP
N6Rw4GimRa8cq/xKAZu40cYv64qdbfLRaNV8HhqdNOJhC9fFHLN9aGG2kfXK5/dJWG+Rv7YYBvu1
GXGTzTZlnfeJMWuWnAmB6J4wxTEGiI5JMh7Ua0tDzrKhb68RmXvxbG5pqI+xErl3csbTDQ014F5X
+72sSX9GPDpR9IrWfk3c5dU02o26mBBpb6rIvCHgWpnZreWdsnr3dSzZGST6fKPqaTRcdmXD1CS+
0+J6UyA8Irv77NbjWdrjNdMV5GFNUC1xTdPNjQeymcBEBkX04RGmi8rh8b4Z7ZOo9S9Zl9ihKGRN
rNiW7pwsd/zy7eCZ1mPh2/EPc8eD2ZG0y8Ws0fK1E1gn52QACNfOwVDcW2QnOFjFlPe0mpO71HNO
wu6vc6WfSwI9R/WPECys+WB9OjFckiK+a2trV5npMat47SO3xyS5JHinHXyd9Xtj1Q9dNx/8sr1i
IdzM2AfiYDyQRHFU/2FwD2HwTiMInoeGi6bDOFT0ok0wnkeuzVp018rkFotFuQ3kvK5dG3JLcsQX
Ar/A6OjzIE4Ybn9VB7aAihSi+/B5srXxfDPi7KOtqmcTVFA2Xq0AfFAkxi9T/moilB+jc1K3pDoT
wEefZMxnx03UmNxjhoHAskem0XXKuprzpPGht3T2jmciA1K9vTiCe56DivnoWbbxR8vPANB4GP3u
KBlyMtdzuNWyj9gfuD/kfS1P6mdlJmQwdccZ48lAxk66vHhvNe1k5AGsIk0+9BFGbicm3ERO1vNs
sgdApBXfkWYB0pDeLR1D4Fp2++LF1ceEPnRnx8ZXHDrhvqJrYOFY3ludhb17cO7QXIb3iUQ/HE1w
BZxxYSUuHqawfU6jGbRc36wyCdc37ZLXbBzPfpFMh6nIDq3RvJMDIhZW4LVrkrt46OWomHnOtho6
RhAOwjTmfapfRxVMY8QDu2rq/7/+6ff/N80R+hE80J3rPEaSHfccO9YdZj5MYuqffn9hT/zf/1NY
6mVDuoCg7yMUJwYV6LrvhggRJzTFVnvvkkJ/RyqVBmc+DUAwyIjauoZ89/vLMFXGXRaDbA9m+8Xw
oCFOHWIVmCFk8KDOB8kbtgG4Ab8M9xlDhC7tq82kRzfDNSSiogHt/cwR0ulwMpyN4WnrOe9X/ZxA
2ABb1jULngEsE1+95sepnU0ypown7WU8tSs0OG61wqS7nlrzXivlwLCWpLWqY0pWTkX715eOjvbA
i6OrcpF7ynrcUBSxF4SfIUnHTTV5ZpharKm/bt6ClQeWVVC6PAXWlfQ+6pyWs+pgF0R59x6NHqQ+
5O+G7xOuzXC5c0aexqm4IcFpwSYORO1oaMtrWGxGa7eIeLmw59j8Im7hrs/tkycQfkh85egMdwRJ
vnalJRczt3lcc3hwC5Atfsn8+RLWE5iOej0pK6qwvbeU7cSDDiqHw8ZAbudx/I1mFSBkdl9dzTnZ
4JzNeroCDzilDgZNdA44cD8isdMG5o9O8hcj/18CZo1/LJMVXRaTFnRZ13b/DDeOYi7DmMEeCK/k
p0r2A8Pq3B2ugTcCOgLePx0q6qiRALu/tRP/BDNr/JlZ73k+AY6mbtlCF4b3J9vWF0OXO5Ob74LQ
OMNMzBcTyebpysk4Xyh0orhZjmmwwIXCfLfZ/IcfT7dT/j3Zmh9PP+65vAIdgMeftrDBdUcrDsoC
1TVFPGcNwpeNVpVbX78kxnBxrOiDxL12fIzs7FALTjUKWzwCfxkQ//Un8I+MX16IR19F0ear/+aF
/g22C2YAE1UDRE19+PbYX/AEHFLtgLzuYSopDNL24ro5u36bVrxe52l3yadqnRs8fZBHTr4ATSXW
pfvy798i1aP941vkMyJ3XZbA7p8JvWUSkso7gS1j95Bz1BzYQT9qkIfZVwwUobazxir++fvyLhvq
83RC/mBcw+Zc2PGH7o9fluQA+F0eevZ8Dremo72U6XxreXRZMfJaVkSqtsNBsnWrcatKEJTT2wQI
jOQGUFW63nKnpCTMyhjKnX6e0bPXfBYD+1HiL5ZS9pcYGbghXlNPB/tv7wKvY1k+bWuvuVTTsENJ
skxEQA0bcesGm9ypEXChd7UwJWQhmcfTVzLr7JVg2k7W0rXqs4dyKyizn8rv+PYxRkn2m1SJpsAO
xmAfgKLOajCl/8NIlqBN7K+yxrb77z+Ff3Z54K802cIbum2af9gX8Rv5WWFi+ZZmsxGFfu789C5L
P39X1uPNwP/973+g8Q9Z9+rWYL+uunZPcI+ol/S3K9IfDI/elDszdKZDg1cRxoETW7e4GC4ND76N
J5KPaeRQm4FF6l1/pd0lbzMjt5RLt7f3xvwkmxyS0XHO+ovvd/jM8geSIbgYMD3iIJvOmMppJMyH
xjxELZxKbN+8iTw6hvx+5jzsKMXU90WzvIGXYvfOTlCAqq4ALRwqPiSP5niABgBIc771dFUZHhM/
lqCS3p2GaWg3bOnvtyJOj2h/NlGDhWSgTMFL5ztuuRqNBAtXuYsm08E1BGkixtexEsBpEECFZrnu
apZ0tRccGZHCWQ+SL6PtFjqVlEnEQdaFD3ky3gY3uEZRx5CVwgM/7KuZUh3XxTq1rbeadhSP7Ycq
WtsSlrqdnrKpeam76as3KcfyiJZdXqoaliCdMvBH3uPQjo+Jnh2lJ15NUu8Hku3EdD9q8Y9mljsT
qJmHPX8q0w8DKKxrrlrrPJbWTmKomzi1+9Z7dXrjrNo9KpbDtNa4XW33rz6pcHZmB3bKIrk+f0Sr
c1K/h4YJ1HfC02AVSxbGK9eAaubpX4EnTq7BmODfX2l/OnN/X2dEgmD08FzT9v64tGeXZYvQCKxS
7Ztq6UY+duPmBuWL+pUJddvl/+G0/Wenvq1TciJHdjHEqn//t0u7xszkojzisE1oyBoa0+I/P1L/
yS3rOoYphPrqm94fPySSVdKmup7vBDpOPF4NQ5x0vtboU6rQX7qMgh4TvbrMM7WB97/ZO6/lxrmr
TV8RXMjhFAABZlKRkk5QopqNnDOufh6049gz/mvOx/VZ3U1JDAh7r/WuN7SbSRIP0KN/r1U2FIhD
0unwfdDu4foK0rK1BPmc0vYMsvphsBASOL5PIn4HD7Q2Se6mzsvUQ3oyqehUYh7XhTjNp/c+lN+H
hKW6aVKMORY8WfJTq1twC/pnhfPfB+m3bM2HrusOJQ6na19mKMt7ZKnntFK3k0JJ3hYnzXhexmmr
0eisb1KjDql1/TwrwOKAFjgFDGb1VoEwmND24+maKgl2nD3DEu0jzKeDqSenolFOkRxumOJBHdLP
HbQT5jpuqjVHLo/DEl7MAOijBS+Q0blgHqPgW1PepJ7hUwAHEJcHYAI5/q2xXQgzPUmcwiOE34Ec
Ckbb3syU7YorrC8nrrOeIdE+Ch21d9ts0tr4EImBX5uSlSYl8F4C3BXXFVylX/vvFzfqzf/cPrnE
LHTnlBeqqv0bAlnIFdzPOS+2Usb2WeS4oa6hSXFH39QYqk6+Ly4xmdA5UsQ5EqbYH9tqF03Ci4y4
wFWX4dzQ5g20hr2qn3vV3Lfdu1YuTk2HvrZuw3Bt8+k5EsJja8rH2kw+rdXUkGBWOxHPiRIzaUq/
ExQhbFkc0rHod+hmvBLgr9CwH5FZ82oggIE7n2p0LSr6ZnruA+28rqr1MvyUAQQssT3EwfgDA/k7
ZzEzlPKk4pdUzeZeUDWKj8knJ2JF7wJherbM4VnqEfVok5eXX2uTSnLqvhEmAvE6rwIcaZXeR/Hy
vKJiejW915F4pcGbRjiJgGVrNYZVGAbsAjW4di6wp5T6PcQAZGvjzwzrdS2CtHaFLJQPK5lsHWcr
PTD8vhzfdY1P3IfcEkrwVAHRdeY91YRnavfO/e8n+v+wilG4rf+TFAtk+99O8xjWRtaNQ7EdzcJt
IQSpFe6AxjgicwVg6KarqjObD/+H60vW/iMDyaRcFBV2aEmSSf/6t+WzVhVcktSevL9Ie8+bDPOU
jO3RHrJ+M4qcjCw/BeMqY6RXSVDsKeq2oeBBx+mvCCdud1ulRVSxwEjAdWMtslNgzUZkekMtJul3
HSBFLdfQh8YzAUqN6bqiG0VqfgxEFox1sl+XjDE+9YLgtwOCC0xrR/qhDPUrXmw/YaCfI1lhCka4
CVPCuspOWi6+r+tuwkWXFECIBazAXNtga9Ym+Wm24K2k43NI0UM9sSoU5XUzKjibiYp6ChpQB4VG
oR9Plucpmw+5wbqx3sOhkn6vn1lZxPdFEt+TBRYlzKc2vQtGdlr1Yz2/m8awxDD1kxFOTU22Xwsd
YxIPHZd9S+e6qG5fZ+euceGxfYAHcscO5seKUIQDPpkR1EZFPVdL/nuFQ8xhumDUX8B1tfwBD2VI
uq40/m6yxOvG/KSrVB04wfzk4gaXwBUicPCWFuLpvHTclWtZh+v7N/5CDMlmnBID6P3qCMeplrBi
sryWdjdJs/0sqtgpiqcqA4lNDJhG6TeTuPOKWkvgdSvaNNehJ8zqZgXh6L1+1g+Nru9VTqVrLcR7
EVZbkyBL4KDG3BvjoJ1D/B3Xf1fyTOLbSgTcN318KoCTh0nHkBCtcrQwYMfpuAwQ4XSZul1X3xVZ
K+kX1W64SOPmTxM796/mPP5IZQLBGdemXnwR9uuqi6ffSQySk8zoQFqSbzVOTlLR02xG36rKuxI0
VmjQ13yYHVKVNYajB03TPlakLYcu2HD3FqL2wRZ+SDK2D6rLKnpJah1zbJ4rm9+hbn8kUBRLsr+k
dPkZIrY6qomhyPfCgA7MAke0Gk/WydE09jHUjxVr67oMeBGjT4y/gUSriqyg9YJn6LGWkTHb8DRy
PFm9VFABtYCRzi6YVcbZgk0PhsjkeIQ+i6e12tFBauehHVAN/og4gdjrBbeirwmbajXRO7Q1aM2U
M4IAXiCG/j1bmPBECztpzeK/QKmtQZ1ZjleccKmCx39ftSTF+M/tiW5T0yxR01lExH+r8rNZSWpZ
xdCsNeYf5HrPFepWJXgD5wLw6Bmor82o2edHYExmNFBPuZFW7Hm9sNrI0rFuowfoLCDicsyeoQr9
Wbb/PIEh3+uEApfwktKafxKo4Tzfmc0b5xPLJdENjtKYNkfwoHHTPqUC5khiiVo7JmZBHdhzCpjT
yDqga039jOiVsAyl76+5QZOOEBV9REXJbC6Q6eIPaUWR9IXbZNJzCLty/V01VuSGCbx5/ExemxIs
tCvBNkVC5e1zAVjgwPSxJ7n0xwSPTlBuuEfvFkSXYfgtQp1xSm7wdX2JGLWv7nZjJcKu1s+62h02
MovTuua8hIJ4FmuodU30LZpUIcP4rojT87TGgkNIIXBiIPtj3cOzuGMdxmNXR2UzUuqt+26fnSyu
yPX+aw2sqBVsgellE/G6PttaJiGmojWO9+lFaDCAZiawXhWpgQ01T2KB9zfAyysyIDBOSAkjWDsN
Fd8MbFC3Wjn/zDlvANw+R9IH+ORtEQU8W2X/LOKGY+AhOo/+QKr8yjUP6/Y3VgavCsSy9YbujL+X
/v9/7v4/zN0Ze6832v997r7DfI3rtf3XmfvffulvM3fT+Itq6cQoruP2f7FbsqS/0NloOg+buiUx
Wf/XkTvf4nFV0oFxMEP6x8hd0f9Cq4vw9e8DfPn/ZeyumdJ/VCWSbJANKYrIYTXFsNZl5186rFiP
KUMkFJpq/9aWlrWbsX7BFxM714+Z8s0ZcF5y9Rj7+dpocHgX2YPNmhg9NY1/6VP1e6k7YatFUEKF
OW42IZbxY2xd53bIKfBby++5kwfB2s+Vmh9NuWW/iHtyw1H0SYn2jqGLKf0wlzReplo7LgKg74Ti
8XlsFxPunSrR54jBVevROjON8fM6Y1GrYdk3zQoWLd3gKS0yvOwDQWS9GzF0qwb5OGV4NhUNotYx
IYkLG7XUDGc3y6rUNTSVzQP+s8CdaEtRHPpCpWnHNsneTdTBpFftjKKAWxRux05ONmCf4QdjB6FH
yDAXRXOV88KZNcU6Gsayy4OOkTmqPydZOVQh6uQx6+VjJ7bKtSvM4FwhSVwCqO7aPOACE7M+W0lz
I7QcA9cJRUyhRKKvVHBse02Jd9jtbBYjQYQRYFW9ful0eWfWNe4eIrGXM0cD6TjJf1K5hdOEbldI
FNKNcGo0i4aZdkz9zJDsrPF6bVMtviaNh2pts+KZGFdpCTagieXGqCCAqlaBnVDfD5sK6/W5WKRt
qs6PZpx3okW6Q9YKnmFmpa+X00WdutnJZHxFjRTxwmo8msAfpfnD2Hggn6BNVCx1BfrBhMky4rwg
DjewvoxNVbWvOcyjVJiKg1qM1ChNgouzjmACCnOwX6wLWceMQRkRiS1xTYAxACH6NimhNtTdAoqY
4UWoJfkN8vnFzKLBLcPqMAn0i4F0SMdWfcJWiGpMhSgylIFy1eVgsAsDFp+GaVOhCI7cZ9Uhtox4
g0RU5IpMkMVb6GJ1vVp52kJ7SgmPwXl6rbYVfAhj2Tb6Lj8Wk5799QsfDapT9jLE2TGtiFhrm9Kt
wuoSysUnfoIuke9Io2Uo+wIqHFyjqm1emzEuuAIxCRGlZCH35bUc4EwbrWi6mty5LXzrKU3rU7iq
zPTVu3fpLuiHbTQ260QXDUuIMFhmEmZ3wvhaG3N4zut8J6Q4j6CIoHcqOlcvkiOm3u3z3GJaG1k5
SfeGq9Q4QddS8tBNrM4D6a5GcM6DgERDYbXaJNbsKtQSdiXFhB5xZRLAslzdQ+PAFadzOOrWvsjj
J6kNk83U63A8O+nHzMMcvq+INaUWnBClbwX2SNdgxusqFhD0oh4hFK6ONCrExzHIhl2FMQNMM8ZP
SwdvTWVaDFNQO5pSSkxLFplOrZXejCbVgcgOE5LSF+v3Rf7RmvS17DvBs8SC325EyvXKvCUD6Exd
Bjirq+YOxeNiq/VyKxPMg9UibDAnKq/imEAehjY9lbHllClmk6WKsAwDFj/MiYORN0DQLvI0L5hi
aH8wbA0003hutW41j29DCa1taSoQiZaPqGOzb8qjq8tKBQI33mWlfJezijjLuttqNTTaQC1JWRIm
VOkTKXmh0JyV/GmqsR1DKa5qKgZKdHJwjSDqRiYCnk/whsl76DlG1qP8qxCwukwg31+xoL5kU4W7
c1t/zOaSbFCPxRSgKUbrqkTARgmNaGjRI0d9stEK2BsI7H/X4fiC8zKGjLqL3LuEXBS4ZoBzgtJP
h7Rukl2vRHfszjsOXnpvshopF/5xckdfVGBlihLwp8sqqPZNQLhQM+17Vk2XoQ1usfXqixMXfm8Z
+KvmyTXEogKzATyewwDuevZ7wPncbrATdWNpRaLL5lrgtSmMhLNYr1gp4TuvLTdLFST4+4E7N/K2
5nqb2/6sV+1bnNVfxRRf2ww7ZgyYCSUSiKGqlhbnebP/ygNgqCrRbFOTsTAbMsAk3WCrkvFCJXkm
ngocKaJFRAUGAXp2INTbfVP9Kh7RGF5R8057eRbPOoF4UHSUQ5KbJ9mYdlEuY1kyK34SaTIWNWQB
QIYPfeMPP9NUbnKQfWVZQEpaOP+qYnFXjfPnXCnY6gzKR5iSfNrV8W0SpXMU9ZovfVTimG5gvMlu
S8Kbk8dQhLDmJpFLb29xmRyCPhjx1EJPWePJYSvt8sKk9jfEgDogNEoJgifo2Jhey4ITyb/LBYeU
DmN6yENJebHa0ICqsOylMcIR2gTe1pMjrtIc4lKzvCkqkTJG40W0zmYH2Riz1uEiIL8ZqubXYqqT
U2DCu+l4LRvnXBwZId3F5nccx6dBQpArBXASWFvehKZ9kUd21iDpHqrWHEzIVbA0iKqzwkuIHrie
gDEB0xiua8EhEhaoUdi+yrIZeBmuwItApEPC/VGl+bBLZ95k/DtutW+1hyAexeob6nJCLRi/5tYg
79ocwaP1kYjqMzo09dQjzLaHudzPQvzC0mO2PHurk6c0sm902XQg7vNtNoiHtSY8rGb9YmHJoAkD
RiQl3BsERuxAeN2kGyStDt4mGH3Mn/WoYFKTzo0ryNIu0zGibhXpizICEX5yM+KEc9awqxW1gSOf
IX/mwVCdeXsIuaCvWwYbh4EJqkFrsYsls0Jvyxo+9vMbBpMEXOA6Fea/uFWXnRCN7MUqFj2c4jmX
V8coA77aWGyntnSplg6ahSYLfPoxKtnOqnHT6mNM1wNd/GgD7VmEHYjzq/pTT0/4wOD3p0Ok73NN
xf3LtHG6ig79imQvOu7CPYJxrQHHvMwLqSFdKAbsGyxdifToc7bSSpfwxHUUKdpUccTC0xtOVOd3
2counaYA1hZ3udO+wvZ9GoKDHEt+YWBYrnLJ9uZrkK4g19uQzfqmx5G50A2/6HBEEzsvpf5Y0hxa
ZAGHo/leZpnuGnpGpj5LdXiSzfKXXOu7tsZUpZP25gyxU6tu0mwireUSE2thtmthy9XoVeISIWZV
Bn+hTj/EhXkv+t9d1PZ+2crk54xkqIRZ+YNt1Zz+gKH7UWoC9oTGBxjNqQ21XzpIqzsFxiPOztU4
CKduwee6JAoDVQ4pOUCSWLxwxCLST5qK2Y5GVghz1uucEaCD/u4rLqpDoeiAXn13CivcMM3UMh2O
UukYlnyJlMVpKf24YNEr3xfylhZ9eTKa8A4v601PhL251pVireyLX6oSXpnvksDS5l4dxRd8OsGw
2sYLUQfAbSCqqhV2JSt4KWDBKURenH8IVXpdlv6YF8FGgOkwzC5RY3j+oSyj6dTajGBiDbPOUHzr
pBm+OYbDMLvF15503trUd+mYYAsy3ZacsAqKU4y/JrMkEVDeTpGs8pYZcMSd5aMJxBzKgnuBvR9n
lU7Arkqd+hZGpQT04ASRdMvQI/nBQLyDpf5M6eB3qvwFHkEkmXA3IvNZk9D7IAfDkBzRe7hobqao
u6HCzLQtze2SvsgpienI41+lhvDlMaEZH9qT3CaS32Wc/kFvgG+KXZOy0KlxMWP0jOG6wj6YVwk4
hcgAOWlDn0sGH/9i3WTEpNn3gl7vo3pEZ/vnr5rZW0CehArh0tRgICPgDPTnO3/+Hdc10sk+w25v
/cV/fgPlckSI8j8e/Od3/vmYIUe4OkM//PNU/3z8X17+z4N/3ti//UyaJgeFgAUfKKeTNn9+jh22
/dtfWffbv73PP9+qNWmL2wVGpS0ubWX/Uhpp5f154j9fJIa5+3/+88/f9LL918d6TBT3NbzYIJhx
hjS/oTrzGn9+Sv3ff/Svj6l7kTqVNtks9q2alvt+/bLkvWRTMUJCDERS2/88+Odn/nzRmq7cTzqx
PS0TKVA0599+/5//HNYYj75DxlHDMiHx/B8vJJUE5NUcoXJ1q5o0LeeUMtjHkY94mPUxg1mTM2ZI
FNKJIUo7t0+TkpLagjKqJG1jQq/y56+9EF4hlbt576PjOgqnVj2zWy3aiX4iSd7MTUJ+Fv4xkBvs
vZk40+f4pLyUNmlcKNSd4UDlEtq4SPh4yFS35UZFSmxg+QOpbIO8mkp6H0PPxbgqfzGPOgkr+t6g
C3LIbnrA7Tvj1L/c+tNUGU/Zq3lVpsX+URJHRkA5HwkDy5kwocAayIodvf7B/UuvwmRKLp38q+mc
GEtRBJLb+Htk4YFwl/u6n+PkjTFJ7nc/0LhSfA1mB7e0cvgiMlXAR5OtxVXu7YksJxzwfeXGUoJw
2sPBBjaPHbyTt3VAGErc2ogXO8L9zBVeGFbhVy+dMt+E2YrAbR9JuDtgrbzRzeGch841u5jXhdUC
e2O/w5SdcCI0bxvsbPblc4hdDDmvdpMd+aodC3LlliXayfLHQoQKkRvmbE/Cia8STlWC3T4GfAL0
fo25DIdpR9+j72M/94kdaIUt8rM15hPlCiBkumcdReWeClsFy4aSsg5ZWsqu7qivwcCX6TkR34Tv
a1t6XeAuW42I30P2kn+xQGdXzGC3pZO9FC/1U+RAZPBIraU1C7cE8FHk2oadf1veh2FdZgfvWydA
kSgE+8zLV5rCviMxL8QeS/ZQFOHYQYvpVrkLem6TE7KZP9RLtfmhMQ2P1qkb3fmjwGPmC1fiY4i1
xdMNnuCFmfARk9tpX5EJxqTEpT3EeMW51oxeyIu9pg6DK4XZ1fqVeBPBUa/BL3OHC6/bbdXP4NXc
YdDh61e8AnaoLe/8CU360dwgbd3jN6jiwS8BxvuNaAMu1eCKp6SNCaa9HgBli7QqJ4dTDvZYm+ju
Q7wWt9zRr+yKWAjpO7Iw7ZJm1I2/gs8f6828mldx2BAHRugi4qdwb2HtKNuydgVEMgLbQPLnZrav
ElkT2uGmfKsfKQRRxxNTV3G/yvMlfP7QoCC6SAGJ1rClC4YeMIZcbYu8u8T7lekWfj4I1B0MSfCb
k54Jr4nfgqN2fijPz/GwExxS4jbNncGzgfr1EjO+ZoLv9G+vCeNNVzosNvrLtRZ5miI/+2wUzLyZ
szqgOUTyWpuUdLlaeIRPxWXedMfqgrhh2aZvIzm3h5gVx0dcMnGkylPmTgch9nZklAMmfUmL+/dH
ATS8cJ8jV8QuoXjuiYmUvBq1NoabNuFfC+lyPG9yIUL0kRNA55OmvcWpusDmyane2yMdimy9qz44
C1iPs/xwsf2cEhIhG3fwZM2Oz/2puXQvHUlJ8XwxT8QXO/F7vJ12cKy8h7prttCyMwuxgWts/nql
PFLHZ1xBj2obs9vcflK/2QqO+Qrmw/4NpaBNeCu4h6CZxVbxJJzJshNsJrWgduvtzMnkKjsIRNfu
14PZPnYS3x7fsMwKLJLjqgL95c4A4yD74SDutR8E7JNDGscTasVg2+vcydup3sXn6BraIJJOeSJn
5QuQJHGWW7xh0uClX/EG0gLo0J4+p3yiYOLIlT6K7SF/YpJpG/eEKmUjnpZdFB1A6Mmid/PzFw6r
8lP/mzklR6URPIJf6q0ekYu8aSyOWmk59Xd7jp/nhYmzE7hj8yX/Skd0/+9UukBZ9bCJffDJBSOE
ldHhVbo/LUdBciycR39pmEt2J6Y9Krns9hdGgotj/o7FS6LYdwklCJQzVzhrtZe+4Q9/q3vXjHlk
YEJT7BbEmutxji4R4KbDPZE/Sr8RUKI4yn18FNpuQco5bljCkDDb9YmLpfQ5KqRUMsma36KP/gnw
37hwdJZDjQUl6TTNnXj6xaY3IvNXMT0Sxnh+rvRoPqrDZ3mSOEWtk6A4cQvNX2y68XzPXYiFJbKj
5cg9Em/E4lnZtn7/hkKl2KvmsZM3wnMCXiN5OKMgVuXnc38pN7Dd7fGRuJRX647xotzZLNkC8QU4
ZG7I4kAUYvnVsA4T57jhGNR++BSz0XvTfaZSFd2pcoF/WKCd9dwD1ZTf+X6xp61ka+IvxaVZQmkT
ecNWXa+9qoUg9p6TJrqeduzt7UQmbcTOXr9adsHv8Cl7IQ/j8sxbFB/NCx94/dAnlp4p2MXRlvtt
lxBBsmMQHrrLGU8m+6//x6hmuROidAg3Xvs2iS62DosLznomy8YJnopr+Va+hSHICJYIOMHbEJ+J
gZ/TzaT72Y/Y97b5WNSLRrHrJx7vIF18AoEpwAkVEWe2JPjYieDLLachf7AzsIzcerhtgsN+PoZO
deE6Z3sL9rVN0sCGZLDFSX6Zv3VUUjKtJnuUxyXUcq8Q1sVxZCflA+Id9iTdC68lCH0j3eVHDrmM
1B/rx4D3KWM7D8FgtJMX/LUW7RLvdyobkecRnam1e77u9donFs7G2w5SHzI68viQ6AdPyy5+aD0e
sS0Op8jNDGI9EXLhPMti6S/n9JXG+97dxDdu1Ee0Bn+He+VQfyUu8UwXKhSwQcJdtLtxGBfSIG0v
PPTf+r7acRt8hN/Bl3BQdvWB8bcLAIDo2WOLRSR1hdkCKp9d5e/wEFPogIA4gbH5szC5LE6YXniw
nbP3KynPNgAd1sONNZw5Oe2bSW6SDclws55EVNJ83sR9XS/T2h9AjeyKUTF0ZdikNnxuvJrnHbJK
SjTWOuKmvdY3iWGTHPOKKxVrIU0DJlHZQDm0lF8FNZy656uIqVV+RZt+QFznCsQ8Q4YOjkPnyAp5
NVujfzFMvxpfIqDfOCJKmrRKTq2e7DT1QLSR9Jw6hvPwTaS024NL+qhN7fkC1X1GN5NvOou422UV
Z+FQZfdfzSXyEutakYbqBx5olht4nU2urT0+K27MQHMzPk2XYLyE9T0znPynFl6bLHSmXwrdpKxY
J+GALfYeWa8Qt66BEr+v9kuNuznMi/KsO1zL+db8DhOkAFAWhC12ypnJxdHvKhfdhB0sr0QGbkQc
tGy2K2CqyXgB4sTFvCApaJMKvlD8yK9Q6RG6rx7C9UAGuQz2fQq21vCluiAJGCDsWXakbeYVl8Rd
ILbcWdvYTyikJQPrhGkNnO05c/kTbv2N5VGu1Nh3+VgTsrJQqHLjXVh5IogO+/5RO/XbYrOGVhUL
Bza6OH4xBGLxeCbqUnuGcQAeX2j7mejfYfOzHAb084Ftkt+eupLm41BNsNYivync2mxXOP5QcXfF
kxxSGjcvS7UG2D7UBwbQmFk/oKqalBGf1YX73LiRybUT4fLAKNgQVDLzfhYbdMXOnyV0LqNDJBYg
cUO6rOSnDQi0TQD8FLr6Gj/lEOMas4pxx482XJOXvl/rHXk8aMwiQIJKDLl3GEui99xP6gVIZUEw
GXvCc5CcQ0JOT+mX8REQ6qmep8Hj8A2/BAkF2Ho8WPsythTCn3jPPntCVe442tlFoPE4tMmueqF0
AX4kpI3oK8Z/1UAKCudyw+1PHDnUn8TjfsabkMETe++rOm618KiZVMT6ad6LG6xqq+VYplcIQGvU
PGesq+E9HyLxIajHJN7khfsVkwMvbUTKInkT+Ktfnc0+vXwkudOfm+v8Vo4EQXpi+TzUmxrheuoC
qohvbbyFVtbzDnSKtJ2in5T2ZRbeg+nTjNfQchYX0gnyrw6PisS+rTwHSnCM8TAIeF4uEzN0D/v4
DMP1G8KdsL9QoC4HEp655rULQKOx79kFcEz1CcmkqTsF69HjUsJV50VIXxnqwNSxTVwm7i07wXjN
PPxXoFPCtcFbksZM2g44h+VPerSfSEwLXqETFawG5MG7E0M3IjZYzTDFQGXbErtOGrOYHfAmzZRr
L10oZ9gfu2rPYjc+zMdIEByQbOMSEG4Zfq16aQ8kVb5GIaMtEgg1HNwcsUISaWMiILvh4CcGaxu2
sJhKYPxLGMXWyA91CPHKnfrf9AlkY5kvYCGQ64EaYWUwo1PwzdQAv90iwWfJRwobEH8tHAvIVuqG
wO8i9C/r5be1LgXTMAu7DMx5Xe2nip7JvzW2kqdL+yo5knG9FmHsI5rLpGd+Cmsvi47A0YVF33pM
8dUMWtHO5uc8xd+fhkSoMdwZHGpE/kuyp45h5hsnYLlTDcbYrJIEz75cp1eMDBBOYu834FSTElC2
NdRv07g2olfjBUmsmexU6n38UsG27pWA5xP9DruSrDkPOdgq5Wbut+JV2+gMv44qDpEjRexUYZu8
mR8sNngXggSPisc2vcb9ZL4ab/FOyIQ3zetyL7K2uI0WtwZvj+hXQA7Xgy0JPWVJetsrb3qN2zNt
pdrjqcLC8kbBxFq3ZE+opodXtgf2J7u7cN+Ye4URtneB30L9WoOHe9Qd3Qv0HlZ0sgfP4Xf63R2/
ql1pf1W/lO10+1noxD6JL+1+VQSM0KfRlCI2YmGaT5yEm0FNwyX6DiyA/+GVXnYbn/KnpLIFMHaQ
Wdq7b+ElCd2JcBTb+sbz5jJh9v9D2QXTnG3MOL5WXiW4WcqCau6a+3BjLS3c+glDG0bsIIYNxEFa
I6ZJTJGpUvlaXPJTuucD2d2Ltl3BA78ZvXXjBXW/J/geweURnHRfXIpqOz5Pv/rGoaSJIRGF4pZI
Sw0wYqXPISr7mrgqq01QepYM7oF6eGG84LK6ckBBJfjXSHgIVKJjyjz3ShI8KepsJNML9xavROfu
128sY+VT73PDoVG41FjcsWYdixduXu7IzGNWDl7Amj6xBuGsCkSwjRxsrqaddMQuhqtsfsSb6hfa
pgjbn41B+Mu+TtdG1ql/i2/SE7c7r5LTNFw7t09/4ZSRP+Kn/Mk4lL4BP9LWT3/eTzhckh9xsxwt
9KQ0jhT5VbXNLkF/IRN0wXhZ9vhQGGrydLlrJmcS89aWaB2Y9m8KBZV1Sz7oyQ1PwpRyKz8AmIR7
ugnyH4QR/ZMMUXFdIAvPZM0EVp2uXFrdhU5VulFe6k73SfQwocSKdxF3nHHDby5gJSkuCFDAvaLe
iFS0HJyYgZQj/QAcxS0OoBvAaib6WUDjgpuC6ZUqE2E7/tI/28rjrglZ/wR7JXu6mvX6MAYv3Mhv
0+jRtA/Kpixc87P0JRcbhXJHmyGmGyW9NPolzn9LtnXjxbvRs7ii2Y7rlRaSdBuRaC9Mgl8Fj4Bh
SvhFO3bXECfT5xE5ibe6W0c21ayqXMtgK37qYB/61eT+enAB7QKfzyCvYe8sWb0jL7vBxQHq2BBR
8apFvvATVDA1nBziAhaGnnUdGOIQCgXyUrshcQverf4hz/04vkaH4Na8jWyYNJ2jPbYkA9jREzY9
zktj3ErRlUrne0JOaAMn2rnnliRkUUK4hZOlLps9XDNorr+Hl9I6llxe1RaYK41foKliH8+dSFZP
bLlGB2p/rIaP8Zv9jJf5yn2NWqj7vFW/8UnUNfAmejZV+F21DFUdvKReXks8YY/tE9VI/0W6Yl86
snzoAF5zsrq2MC6AGTvqWNCB9oHrceRwz44aVsO2+FAOvvVMbX7IN3SYzEXdHgxT/pQ/E/wQQGbO
IVzVHc5ss3xImeguR6gi2PJQkKV+8UItkH/Js/9qMA3jSq0dEBAADJAe1ml8L8FBVrDjkTQ+tqZu
e5pTckQ9UT4QaBhPO6zjlxZZAVjzJjm2pORqW+yTq2AzqleSfqobmG9lwIaxJ+pQsz3k72Z3mZpn
zvoJa8qqP6QDH/ViNVQC2b1kI6jB4JIQtjs/bRzF+QOEjihK0TgGhactd/4DkbGg4Kx/nJXgkCua
PVZvlvE0tQd9rUP1+Ep42hbB4SvJk2b0K8vdQTjwGhh59H7wu7hw1f+AjVg42+LNS1zBpglcFrQj
Pf6Kj9j6sA28WGdhDVyeqH02goOpcb7IVLODT3A6SvgCzIOKl24JwLLaC4Gz40B3uNi+BR3wudPd
uht/rIjbVrtZJBc94/uGCa+jf/bClsbrzHXfUazgWuLQvd0Glp+l2lCGsWpc6DRMDKXHwWarMvHu
wW0gO7Gi8jLA13Rt3MwRqzrlb+w128RLqBkxrxzfebI7zSU2uVB4+gsusSugKx+0xCF8nObzJpzZ
hkqXRRWGJDbvAUVUtZExagS18eX0TFxZM3jTdj0gX7wjwrKMgEGYzV5JF82OCDssBsMwN39WwPzE
cvtCr1695HQ1enKe7hyt4UatxbIWrctVtF59LHrUpcFn/xb90LpQF4PlskDGHssSDh7Jgcbi8Mgq
N/iMVTRxWPg6MTMhxB3LndVt+sglf+BndOxuyZuitcbCEvWcSxmWnqnas10bnmbsxcYtcvDoRizA
dJcYYiPKApoJJC/1d7T2mAjCFfFF1R1u4sid9gSlwrDs5FVkTJni5HtpzY1w5iDHNZkrm5DYImY4
p/FN3cz7urapqz1uMuVOQMIuPwJ41KA1FKDmJ9V9Bi4sOaD/tEKUFBKYFTUC2V/pe0ivCKtjQzEi
oaVJLj2sKTu3YYSS4ZcT7uEAuav7cSSRAAyGsgRmRDJggOKWj1G7QS+FaRXuk92H8AImypLhp9Ee
SIm3xQlSSXB+hMA5v1U2xXr2mUigaKGsGhOfIwoxJaVFSvc0ScHnPJ6UW3EhIuLCmRm3YnLDIIdr
DU+e7zB1gbsE8T7Z5mf8lYZEJbm8GxKr7zwTywo27uBS7PBjf8lgT73qNLWOWaIhPyp3VT7ILHBf
0ct4jqf1Ckzfg4QmYRP8L/bOo8lxaD3P/0V7qBAPcBbakABJkOyce4PqmZ5BzuEA+PV60Ne6smSX
Xd67aoo1HcgGcNIX3nCT5Xc4FvNhRf/ErmXyZMgtnqzT9FS+0kl2lmu7V68Jk5Dfb+IrxgnDrzze
y6f5wkKmWA0S7Na7YYJTacKkLqgbKooBD4S9qyTEwntc7Ld0BOzGJteywyURrqCevzrdGwQnWm00
Q8lfc3QNAwo7m5I6vknOgXFnNCaH5lKA5xMdC+rFqXufEPG1Ae8DqU6Afqr5baRoeUwdjI+9rMKY
4qjzRnfGCyv5UWt/B9AxS7SV4dIztfZZfFbygCFRY4dEzr11KZ03ja2fa8b4suqOS3xCtW1GrIzJ
k26ZB1s2qfWm0e8rZmVF7zdgHOy9PqCNR9oWJJqPgiNHe/FEYGJjqEKxoj5x9Vwrn8x/LIP5TD2d
0W0pkLbbs+F+B+uFP8hOxvPA/Lufn/lpCe3N8fEBpJrI/0m50O6f97bxDLcSl5gTjfWa5Z18N/M3
D3VUH7ydv7OlKz4PeiA9r3YWlofAObf7agh3JkbE16wTl2TQr6cFxo9X4DVbP8edsNna88R5XraG
A8Qh030PuDT5FZZrvusBaaDYQ17cMIqUKD+ZnXymmB849yLtVOvv3HVBsbHNXyn78wWXT2UdQ51o
5/Ajk7o1OyUnHym1geoq3Uy8zEaqmswSxox7JRuMEJ5lwRKVIWC6+iYXTUHDQJfqwPPjU7gBRn2Y
9twVc6sjZI58rp5rZIjYFZhK8Fy4Mq1/KnxalJ+y3HNHv5MD+ISpPuEzZFO2v/Hik0ENbTpQJ6FU
OXrBNmmRWDfemSt8ScnVdLbP/sdf5i/IIeQSbNJqkG477ow5SXrSWLuOiaoCLpR7Rf+dRJZPnZtw
81MFjcfm8LSsZx4r76czvg1ovOdN3Dtqwwwjt8OktwKuikXET/gVhkMd54TW8Hbb3K0577k0TC14
dDwCrhH1fu5/RU4q3nPnvInrZRJsg9QA2/TxbaSFxACSg+6QuaF9oy/9NTqTbMQFZw9REoWWvYcS
/Y365A9PT3QJNDKmA3+X2+Hf2j/xgYIyj3PL8FAXzsmabfvJxdHdA8gSsuRL6zI44UhXwEHYkiaw
7oN/YxD5sG1hYJvIYnDgHtGse3YvNvmPd2BgWSD8DX6RYecOuU17xx3Bt2ofYvOE3nm7Bmv50AKT
3PoHwECJfv1pW8p7Q57wSF+jw0xXV/rGsyguFE+0nGLCE3OePx6BetaAcgaLe58N6Dz5GD1yP4qp
RDx4ctcrw8DvynUroEQAUyg/m9uU2qCvVNwJd5irwDpf1B+nO4Ib5SlzFfwew2Agv+EgzO4TcXfu
TQJi0nrhDYl+VfJKv475wVDO0z4qj61x5C/Rc08w8UvPOI3zOWUgL2pbfS5pH1fFZa9XGhssi7zZ
D+OFSTbcj480SONuv63FbD88F0A8Z55xkLSELaB0jrTYPIrZh7jyLdga1ZGrYx07SUDkOI+HPgt0
uce4FAHD8HGVPtuJHB+m4SMDJtbXu7oIS/sGSJtuHpCT6s2bgY9fDwgx1zqi/EdpBSDGciOInYPu
vDHGXOYUPbP23P6JL7ndDcHV4IB5Ii6PjBOCAp3mo+NY9LS5tgcbXyQQHTMgeQLhuDbhz+PflQEV
HPwomZNe+2LP4T+eMHupNpzAVPJ8Nr+IDm2SvaoC73UOwbpxZwuG3lSDdZ/n4/RHFly1dZ323b39
Sg2Pp9GvATLrBnqV9LXLJwjlphbwwDAMTMoDQ8eDomttJQFYHczgKGpuOxBfd9i8kEihwcR1Z8DE
9zmam+vewK4T9f+fBdnvIIseqMl9c3+MK9Myom9nb/VJVVzkL5yVuScSJyYjVsUCuPB2Sdz/Bghy
ARftExFEFPN3cb3lpuAjkcbpypcV1h/ABybBRClzPzGeM560IE6ONlVOsjLkO+liBbM8utjONFgB
YLgr2/2R3XPfYn5pggV6TMU7ixFR0d+gVMvHbb5qMMR2kxcu4pBVn2QPTDISXHJgm6ytVs+5RODl
qs9R0GpvOhjPn2Xn2QeBDA5EVp6AtaPKVz5wZhJaWD1QOL9hjlVh6hz7FkQFlhvsl75NR0rundeE
3IG9HHgXHUbQU7iXggi4TNYDkP72mTobSA7pXQwNV9WKCtGDW0RHlsG2fuw9Rgqa6aPCVtx347ke
4QT7DHXbXrqWpMLHoJYlqW6jV56obt6A7EK7j9FmBdTsISaOISfhwH84dd6vbV5bD4wlhdZNuZy2
J57BA4V6QC9acWBljf0BwCWVXHagzcYLOFcpt+e2QA1mHzZNye5Pit/euuD7TV/iM0aPHC0mRODx
oYnxb/RrfK+87S6m+EgCjfGWYIF2QUZS8km622ahTG5RCQMJGussnmDIjlApWGkgMr0M+5Av7TeI
FbYx+w9aWfI0e49Y0/Y8U8Ib+e52D03vg0HcZtIYgiyHpeoQpNxIze95PAh2xbd09uL2MiWXpfKd
6R19s63rRSkBF4aUGGFfdGf2KpOS07AdNKxFLCjsL8oIkjbNsWlPTEyGgikL4p+SFFauC+LI+Ayc
mPR8myVSxS8cRh5ef9rWxFPehR+xtW8xRxL2D9ovvvYQ/0v3cfKM05zThIwaJzl6qxqM6/wRP8Fy
2e6C36yxEuNL4eMo2AGMTBDGJdLbzRKdiP227jWwnx9URPjzLn5PYls9dJw4twuO031tMhtp+i/b
BrKd2VjAmiE7CQBldGWr6sC0GfFaFZAr9lH/CkWRcW+ms8lHIemMKeLwmwlPDySyHli6Q8pm5zOh
kuxx5oYAO7AqNmO/1hf60RggWwLvmxgwMDAjQh+nWJ205YAfURL7jfbA6KgiaKaLvZ4o5PC4teoh
IuJiY/nZjFiszX3xwZxhSXFl7ETrtA02v8RkZjNi52CIYv2oFyGDxs5TAloRe85Hfo3tsv8CEMIG
xXmnOcg8kocr8mbi5WJfglkr97VxxzYGExatJ1URm/uxjhUsc2eLfTj7KJbxJc+Q4IzVgqadmd/T
wXEkZfutycCw8q4yhpgDZvxGIjmyUXKyGUMJ+xWlMvqZW7zHRxGC5Ee2kGKFcO8BEM5yqsM4jwC2
3+sjGlwn6mmF9fUIJoCWDJEYd+/+ZpO/pzZKsk6+uh3fIE8of4IswrligxkMPai/EKQFxWQO544K
U0REjm2ZZngHb5booPe2XSHOwubhyJSqEE6qZ6sdZh7m9rXWVXSLJkdkfDwbbNuuPUoBrQlKOCNC
Eup29YoMptDgnh2bYpMF5bzMQXIuSk+PjbAf0ma2zsZYW2fZGsDIMkBUFR7qENY+swEaRTks5jnX
mFPYvIQ6Zn9n2KDJLhUd9jVdrs44oE/neIxiBFtNk5WkrE3QgU18lhTOOmEo/ODyuybFWs9YGZFe
2S9KqGIfR70LsWJm5xpsK5iS59b2SKRis+a0iuqzuzrfXRl/qYhDprE4nZO1PI5oIxLXxDFyyDmg
6Z0aZAH10niaPdwIxPbOn7dHQixIFnh3P9/qcqskyNGffn5W4tFzmqncVBstqDLn4Vz2yLCrNuWR
jdM1NYGJ5v98we0YkOTP18PmJzmajbc3WhZuh93OGW+e/3ix+qPj1BwlyLkRbqBI/89fyET221vE
GFhVRRNoe+nwzygw+/mPr3/+N/VMv7Iqw6UHRZmiE1fA1+O/hV7zX61usmNVrRetBdmp5d3iz6ia
wX5yWSMpeH98Kez/cbWeBiK02/RPgNnx359b+Mcbt3eD7OQn//nNJo9CbHC749Bvln4uSMifv/zz
km0jk/9czs9/f77pNO2b1Okkzgjg7eJSb8krOema7cH+vPxYiv637/384Od75ogNYibSo+Wqa+kW
xqGaUN13V+R8VEYil8QaO0D72ulmv8vaxPUH+htm3OPONTnO3tyUAuV1zDwROIVbH3uteVFUZlbA
Yo63lbczKgPV/Lcv9I7ML/oVO3lBRNCe60gOgWodGiMrmLaMElrmTgAIpgohIXTBRwufDKPZiHRJ
T82zwcl2wSCgKREAW1qdZ7eMWGIs6r4ZOJAnHU2wqmjANC+kRMVtN29sQhjsfj9560nO3q+yf+oc
CoJOZ1TPOq2QlHRdT0t1iL0WLxazoRFCkcTuxMNiIhGgL/XRsgG+tiraDTPhyQLm8Oh02ItBxRak
BNTn6gV/3CILUpsjrZ7Gxx5cZUPVysuL6KbBucmZQh27JJpwXYuO90jXEG3BRDrTqS8UdajGxgUD
4lo586RxGu8r6P0Y9QHYc695bHRk5O03Bkcc0DFhkKDaFjc00zMtp1vPIQT30N3TVUh8IyMr1OjK
rAVioa2Hx8mEJKuaqI8iD31oFIiQ0iDDKOv0tdaHEDx9KrB4rjPy59p1U1SrwCBtNhkeBUKh8og2
0fg51Ty0rkWlORWvliR3qGaiTR3+O2RFfyphtM2f8ANHoJkTiH9rl1gJ6r7YcyQjbjbuWNvHos5+
SSpA+Lg7yOog+tIUBI/YSB2MkWKVwAiSBImUIV0VmLYshtKEcUnZmqjBkHVBhQg9SohAvWDQuiCP
5B0uo6yaSXPRdlcf9cgVaziS+73mXccBZQadswsZyHM1409rp4A9myT/cAeiUd35JTPpXOORA67E
Vm3fpPGbIcgMwTGPoYYSxJhMs9/qVQXFfIIogXPo5Dq1XxhbeG/UURCrauOd/1W1mq59N1k3yN48
rGoEIUWjFwrKetk0gFrTAkowacdmTGsWkOe33rEw4/hBVXe9JeRbupUQHaQRLQ+DkSrM0hoxzMbB
FxZrZQffVtd1FA7fw6eIHeOgVAtWhcWLCrb7MBpYdRYp9uVF7KXbJCLPwW2Rao77XaFssFvRsgsy
2/5GNJtqY2kdBkE8ok1VtfdSHHxs5CfDcTP+Rg0vVCBps3UpQSopyHvZ+JGnGl2gdcgPmcH5u9jf
buyqk+og9kH7uLWm3Dxb+XqO64Lof4m+HEtA58jVTT/F8XF5Llv3MNmGvHZNe4VPM1zgrVyKyPhr
LT0EmobCGUcAvQYASYOD8oWRHbUM9X0d5lFptNhgPA4C8mzfd+a5AhwBzS/0cBU9TuZCktRg7tgV
oj/DkBr3euR862VdHstaHCMDWRir619UV30qUUBpG43jahW320yHqSvxmNUKExPx5ZeXN6lvpgkC
n1DeFBSV1uiPM/G3LU+aZZxU2kBpFlBtKgnWo1tVesGWl/LPlKL8C9lbkRVvoEVgIAg2FD5uxKE2
Em85JmrpJtIbZTNxsLjR4ucj9lyQhkMDsYxQoev9YCfJKWucC1Ok/FVEqD5XgNeHen5BQvvojtDc
hKKzpnrKhkn3YfczcluDdsGEL0Ekm9XezFgiW17/sujFHFq6dW0ZGkqOoL/jRO6x1vvjKPIbGFeK
mgBRkWEstzP9XRVnJEIpzgaObb110kDefF3TsEstYsKaQlS3DOSEkLAEMokHrZvmsDYEuMGELrJ2
gAhr+bUFTUdvxRNKq7DVY4yd0kgiT2dW1XklkBFFfR3TxnoY2+w5MmR7YDPOQzN7wXZcv93kaWW8
WheTfpbIU/N5WCaaOkCx+k4zLsr9RPX1e17G9FSq9O+S4LJlWslL7cdQTsPa+9TSdbrKpsbLG5uy
DNIx7AH9q9ggEjqemRev6a5606TX3MBlWyBrqtPJwLIes+eVbRMti4OWuyimls0rs3TftFpzI8qB
9HxSxM3SQTC31+gCxs6TrWHWsqILCaX0TzZH16w3LeC0ZbFfG8JOHC2Ha0G2W+S0XVqbNpCXG+Iy
RpsUsdmHMQwdGg9biQTuMIae6U2atxiIln97VDyOEPsjSOqQQJUKe2zHA0eYb0OJ3nliO4hkTI1A
q3sKW2fhqLVNHLAV6ZHb2YdSL16NyQKj0S8PmhvTFLOmNSi90pd1jSe3KYerOVvEtmwtoz2ZB6Wb
49Vsynul1o+5Hu66zRtK5rN1WvXpaqdNjOJRgrKXUE82VcM7zLl5ePVRM/GgLYcYYzzhYD2dL0Bc
NAtmtImm/DwVpBZadx4cCEm9oKjQDmbxDP3nDnPMqzblt8j2y8BdS1gQBPRt07acqGDnjYwKSqZV
31WGwGDmBMTv9hfuhRTqkLusbINSueuFKRH6qYyBdYhkvGqLfETjw4+rDiNPXK0AcCMe3menZupf
pDDY2jWqioYg2Vpj73eKFQhcT/zRW0GdqkMHX+iUNPPKdcJBBYtEzpfk0JiAmgwJSNN6oDaHUu8d
Dg/j0XZrUObZdAPrcc6rvxD3d2gbO1/N+t522ODGaYQq2sT9Cxgv6yrTmyW585wSbMP4sdgzYNaF
bMC84DtyGdpuvqIfpoMb/o4dQWAed8Nroj0qBzx6Lvv2EGXTd7rY0ZOks4SWzIicgOfdxPH0O+7d
6KiFFlaMbUPr1hxmygBrHbYlIX1ulJcEN7IHJ+8ReJyO6AROlFIognfe+o5tKxB+WMLNsrCMP90e
2fh4HQLHmGg3GxFH0JrfGvPNYqXJdcT4UvMwXVOGpEHokuSQhg+bx9CaJ9Z+rusEqqT70aUyVOb4
wYHzKDwTFZ1NUaJBjWaYgybCELzBe3s21k1vaKsx6fXTLNM6zMDBLcXMTZoQfB0K9Nhg0B7sLfjP
og26Ft8mc71z07G9QZiAsv5CwEKFwEs2Bfa5ubOMQVxzSet1hoiTb659Klsj9qb8l1dH2bWLRtBB
WX4UwqHkOjsoPCi9Pil8Yk2fHMm5GDOOC+5ivFkix9pSCQSYuldo65yTHujNDEK6abLlzAvFvaWS
97lgKBGKANVkWju0Duhz6tgqCuOBitmA8xoJRVsiE1DdVHafUQEfqNWJBhe7uEcwbGpfe2CLh4b+
OuoOeFl1lC/shiErCOgmnS59a1SUhju7grxXPw3ZSDrsQLiD0RXiCWeGtpT3faunpzHDHZfgm8qZ
26OVM2LK2EPDBg7MlzhxDwGiRp+LBO6W2N1FQTKmaGl8dnZ7V9YWYmLrOuy3xSMwYSV55OE6AtUi
gaAQnuIIzc7LwR46Bz42YYTGzlSMna9q6iBYyH7WxL6BVep/yq6iZ68r/JdUl1zS9oRq81ZSjdnG
rM2umXZtoUYjjKbS21t1Cd+NbbJSMC0s5DWDqH+29MK7aScqu7VZn+p0oyEA+KwMx7jM0Xqr65Nx
MhGHOJFP47e+RQVA1/NYP8z2CpwRQBgJNVY+Xf4wpjg1JiPNdcQBu1Ndo5a9isW66lF+NMpJUDVL
o7105lAo6EeeO5L0oYaAKvGUcF7l1KQiZNmM1SI8OXoYlUD9XuJXz5nAm+YV3LHaeI/fCxcKfkZQ
7wt3za+9pJzSqoozz9QjZAjzjS9A+yRyihddpy4ibMO4bzzIsDahzc6OyzWYew+mvIUWhO3GONuS
2jTRimzuUCOWb/xpFzc9y7XGnXXuP0fRhKuGolg5FOqw1sY56kBuS7xizh1lNOzedqvuxXeDxeD2
KHi1+kpi6OjUqz0dGNkCNkPLdOdQV/27hv83R+8kiVlwTu0W4OhkEZScUlD/wzqcN8+4frhF5Sq+
8fTszrSV9ky6a3F2/l67vt3b/WUSKRUbj17jqD3WlRtGFYmCO24O9RHHdzHQRcdVhmTIr3Lrt8oT
Aa451VH+LyvaDiv4reF9iuZXyg4O6ZPHLuf0GAx2LQQK2VwxilY0JIowJ7k/u03H3tIm555Ov9bp
0TFvMWoqCoYTSvNRW0u8A5SzZaH6dF56C+BkTM8QkXa/wixWGRbsE0OVoVsO1r2tpnCiPDLFUXqT
LPiw2bJtb5mfbKeZtWIfqLN3egPhttC+TZgFF89I3+eUY1VPWI3MFhY0Iewm54hlu1EfUCA+9Abb
6CJivBhj2+MXuo/aUhb+DN2nrvC6cPCpS1CkpPS3vhup/pJktArXiba8J1UE/J9Wf7TgP6dV7WeS
tkZgzTFNSrDmfQP8H9FWpEOTibSrzHEltJ40V01HXS4ufY915/1SuNfh3NAA1dBESfDQFUGXPBTr
8rquCxQySQF4rMvbqu9f1qQ6aUUcPxXOWz9Nv+dMAqJNSCUbyhw+l9vsTGq3Zq+f+7mEHQKCxKhn
8AreefLym6S7Wob+2eFmvC/xOnNRG8CiQnhgb6fHHlseNGTVH0tBI/EcWCFTKjGndPP8yUmLd6Fe
m7p2vlf7qUrzh3LGVH2sVtpA2bw1nekE9Rix6bl9M3MgBVSj/k6tnE6DpJeHbs3ESb/KIwpKOZVF
EI3ot3xpCNERIqhgQj3Ox1XADYz8jQ1rOoxZBFKyYn9vpvR3WhffjRu3VHXb+86IxmsFlnLiVHVX
71v2uhGgtU0/clhfv0YPiwd91AJZ8pDQraiPrRWBAwi6IjXvjW46uXlJToOvSsUOvh+N+TpN2KCZ
sUXAn6AyXWMBO7m0Lpr1NKOugZ3oAu1gRDgiFWGJuqZvbcRE1VHEWAZk3rux9RO1EkyZzR0cX1oX
yLOCnbXf8Zz8Y5VafcjG/hcyxACQ0qg5Lqu4swqDinTmHnqNqMglt2s8qDS2BhtwrFoo+gDGZxsl
EAlvi1Fn+diJ32N0sRe5Q6lgSkw2bKgCWr5Et5NsvlPalMNQ/nUihYsxniCITWK6rnaR1L+0EjiR
Ea9LsBT0kVOacRrasbLvflUGLKjIOyx9W4edvfki26Ry0ZS8jX3/Pk8rzmzOvSxhGuejVhzR/KjA
LiKqpGlEzLjS7SWfoRX9w5B3ySFRGGH/qJf9f6G3/5vQm0Bn7f8k9Hb5Uw3j73z5L0Jv/3jTfwi9
Gf8qMaA1HaQ9yGJQ51d/+uHf/kXz5L86rom4tIMWjm1jlvZPpTdL4qCGrQKarpYQpqGjVtujXJT8
27+g9GZLlN1RjUYGTicO+X9RerM2Wdv/4p9g6oZAdhbzArID0/xv6rOWsBJiY1gPaqbLWqBvkLeN
4Y9iRkmigZwj4zOia925cO3nskHGcfWq5KTjp6AhX60pmtdDN+1kl0UHnQiADLyeg3mQoP3ZUQAW
l7Y/NNSYixksQJ495VgBBwpVBV8HHFhEZKrYb0WhatWfzsSafVy//qch+d+YVJi2/r/eJ0/K0T1C
aXPT4f9vMplz7yxObqJmEeGcAnhqYEPJy1O0lbMjHc+V1MN3jV2TatdW8Y4NvhfXnr132x4L2LXA
CVN/rSIsXBzYEE0HmmrNM+olndzhcQCL1BrPozRexOD2e4LQpwpMG2ZP9v3PS1Fyygs560Eko4Mt
QNubKkyJLgu3QfSlyvC5FlOJtNWaY1tU1OGyauMpXcsN0EGpHg9udZE9hYo5tb9yq8HjN19kwPU+
e1pinMX2IgcNhg08K0Syzz8v/aB0ZE5ql1jp4T+/Ld0OiHcZVwDeLSSPzfVkkW6cf16SdKC3b0g0
EsYCG8ftZSIPOW8iQ3NaG4RxA86zVBohNkbWR31qXPPPVAPaWmxAdnU3DOd4ad9rPZVgTrElR+UI
RK4EVxMLXT83GuW0SsjbtM5BFM6j55ytEXsMnM/W34ZdwrOG4ZsjDL6qxEPMpHgUxRSdm7qMzrYA
bOnkNQJ525froCMo98+Xn+9pjbspKbmnpqySY2r19/P2Cz3Tr4/VeMJOXvOzYtnQILClc3PpAtfg
l3dYAsVh3rn7aJT2ucULAftp/of4r3Hu33KtBRBnjGCQnAhF6wqES9GempjeGX2yZDrjCjudSVYH
X2mcwQSQYo/IKJpUQ/tl5rjA6m3MEzGsHuqZ8aAPfGsFi1IW8XhF6rHbmcnEgbW9NEKnIhTX6WXS
nPQy1v18yJvx9edbPy9xPPPDckX5zLEeVj3Bu6ggujv/vDTeXwORPDCVEtiF/dnkqKzV6iocJhVi
Wq6frquD6BguQLZyAJ8QO5h00lGvHxGytS5d3V0LeknU7s1PT3zoI6jgOdHpZmiYFmk6t9GkhNi1
pb3WGulCo+AzDo2NYFtq1kiZ7x2CCjpXF7Ws1Tl2ObHryTOAschXKbCmiKqMGIq0YChXZH6yIblU
SyzIidPnOOugGjgFBhT3Y2kgBJ7mN8VYpsdWxj7qad7JlA4lmBw5hgwdNq0gH97pkj9NC1GCaR6W
ozYU10LXOpRZWmuvddTWquhztEfolJG37FJnglsW193Z6lhDs0570mghTtdz/aA1dFJJ5DeOFc7e
on7j/W7IcJnnVZDEo/E+A1Aq5tOwADBMHPuMa2QLRCIxKGNsskXtwRsz+2DLGdhMj7xaTXm2GV67
dPhCSUo7z+NpXj2SQ1qz1ehOl1ElBYS4Fu+0Betny28mGyddVb20JYqHDUJHu36wSVxdG+wJkUWs
5E4UzQd6LxCWStROWpBCUZzQ2NYwhIh5RMxieTQtgx3PaKtXLLfLw5wXsCHi3/Ui3HO7vRTykY1j
oV26NntZwJn72Sg5MNuTXU5B1DqwlefyoXdH1y/1vAMoR6GprGCXAiftE8elXkKwSDWEJvU8O0CX
J+1gNXAMewtPNsoHoYxfkq2jTHXpIob8r4zpJy/VmTYIYa45/ckoNONKnB08EyoA4mUHrZDviWvv
Kyq9Bz0uXq1a1WGiGryvotbHNAK4joNtFoKKOPJm4mvoUd/E4WlCC0YzwVrnz4oag9daL5VZnNfF
047D2N7WI85gpRf9WdwnO64+o4HNt4n9n2m+FNW5SLv+KLzys9J1EbRFTKNA2gC/cFuCObulAZ14
18TKVZpTkLn2wHygBjOhUOePCb1QegQmBZ9D3OOYl2rdiX3i0bVeewMYzFRQjKHDRHa8Fo9TDpUS
9efLai7tnotBM01PAMySo2uAj4h+T1mS6+CBdBdQxujcGigP2aVh+Fml1/4CUI7BUQ7tqrShZz46
Y1BoFi1sudL0X8wT8q1DaI9Mr8p6ROhv9iuh35SJ9WEfZZZNhz5t/oglubU9qKNxnwmf9mQojcq5
EQ7wt3Js9/0wQrD1JlDSvMNaBvfWsEDbWCmq2lG+rnuz6wDwkDZaptEAVnDdHabV7VFf5K85Q6VQ
y+GWx0hMIRwEltSZ7sg8LtSQw9bMgbWKInC2Lj1N8+rUm4imLAc1NDi6lTgtGxKOTgSvpk7bN9NA
4tGRMSWVRYKhJ3xJpu6X2yUDLAtrwaQBJlmpQSgiaF9DsAoniCGnxFJL4JFRQygYkXuJ1pu5AxFE
Nt35Tuv3uBqC8e/nYNWg/zlrcYyGtN6Rkaf7QlL/lKN9mNaSy1i0Fzetl91aadqDgHFUyEzc1qV5
NhuEITQEc8TvKCILZ2dxwI1CRxb8vjE0qF9MeEDTb4GdO1fYz5hAlyX7FkqrQGyrj1QnMgO8xGJG
g8kiE/SieyXM9gmV0hvbHVG4oy+Jw2wXdBbJE1vZwRrqOyxiyheYT1Tf3oSURHuC7nVqUuufuu5+
rZfWR9I/WZHHr/L4Zm0AW7sGvP55fKBxWBy1kT7eOH06g/OaFhbUQTvHZz5lWhp2rvn6gMNoI1cc
Kqm4pChW1APDT+veCtIBrZ4WsoaNqRSkgT4H16abb0V95ySP0YAXPW5QH23Vd6AGyzGAxJDX6mBI
973AVnFvV3Qmxt6yjyYil0Bt3PfMlPh/jMrYJaUw7pe+MO/LRB3tOnpP0hJic4MUqsoyYNz238Il
MlnS/ppjMZVJIjJiGiCxNZC4wnAWv3crEWZNiVjgXy0f7MtYQb8bouPgOUYYj1ZQVQiz4I1df9W9
hXjrMKE1IzKQajVEeCePULQoehgQGiHwGIHWiGNc/GTLEfJsm6VJcltejbm98UweTJrRAF/70FPG
yaATvO/1WH0u+o2tvOXVq8HVzJhxD6Pmd6JnnkKGmETjXly0qgxZfPdesy/7tXq3HaQIkEukrlbf
DAUam2ARKsg7HtCW3EK3y03EF8jdttm5a3zCjgoMC1y+Loc9P9bLtXGpCRL+zZjqFZuULrtM06HJ
l+3bYXyvu/IXZhbJ3iN2z/pvBv2ptihgOLBZZYHogYZjRFEilWBm4HnkBoY0XvqfOC/OTkVh+PMC
XLWQy68VgVcsnJJj5ViHFsayiO0HdzXv1so1TjiSbyxrJMLyWd7F2KrVK2Cfcc5IGDxcECtaD55V
/ZmbAHVA8bDOnvDHakNCqhtPwK6rh87bD3CCzGj8nEm6zSR/XwBZaG72JQZEfRLbCidtOFCwxjhW
IJUfl/09/XAY0CoGhO+NyL80OrQuLcSMlN5ICpJV634wWQCBza5+G5bvpRozDAYx0mllByUBqFM2
YsRpzq/z7L5XTfRUU7jauqq/6Fa7B9pBHaCO16Zy8eKwvZO1RMcU/lCVjQmalszsLhxGVnBqIb9s
GqVv4eiKkyXqAQpXJPDtBioww3BwFkSolTFT7KYuOTXYTjPKh8orqkOOMm3cymCMbApqDuixtXht
2wazZDuIYsSCdCoSgT2lV2Rwk/1cmdXFsNFBk96fevxSvfnCeXO0tpaDcMa/jUlHbp2Zr6kCM43x
UUjM+ZeKMSiUEmM5VaJTIOSNrOOLlj+shNmPPeFYbXXCr9L10TDTx6wro53Q48FPnN9r9dGMSKyl
EWHQtPF4CExjp3lM4Lxqhf5C7ZmKOagt3SxiRiN7a3UHZuREwyn21rDK8C1Yom6XDBgGjPpqbgyl
JaGsNBmbP03ewLW4BQvQxnl2FQ1qOkb+2AlLP5aFRSbnpDfR4i0HJxf35mAjNaBa9uHWMtlSKpr1
ComQOJyzqj2tQo4H5VIRXdt8PrbNiCIFknrAv/EVAGMAQy+FEt8i1lG0xj7yUBS2dKhwKfISYpLo
v8VYm806gWTsZS9tUT9YDl3QzrhXOfF4xz073b+zdybLcSNptn6V+wIow+CYtjFHMBicKVEbmEhR
mOGYHO7A0/eHrDbrvotrbb2/i6JVSimmGBFw/4dzvuOFR8GEOO4F8k52NFbr/lk6JMTp2lX5k8Kf
LqF85hnZFgADUlpuw2DWWwpn32bDz1CmDwZ8aQIcq6spYvqMH9rUAooCZ+HI/B2JU/xLeK0L7pLF
nXY3tUSiUlUPjene3Rrk6uRbBmUgg1n6m4ob8xtn4ezFiB+bBII7CLimxWIY26tdOraeswSxlOnm
6Eg4B3rzsGpR9wi8kutLylkYIN8ckpYZqAE/1UDpLUs0DlYTPEgLvbSpqInV0N/gKvYo+QFLuDm8
l2YymIvchwaF14Zl811n+W9VsCJHo68k1U9h0YZb6LbeXlQu8oDyq0Cxspty/8MX2NLsrC4prOZt
6hh5IRwVWvoWaUBzUhUReR67ipVwzlYbKFeXbqxUTDcOx4Usmk3qRLsoH29V41EKzu3WMn/Jw/7Q
eckS23Xe454ZyIyUMtNfLTjkszWfSOfLj7FGo1qC+kPpnMs7RoMUJQ4yz1JXX2rIrgxLiWbCQa1o
EWUlU5g3Z6V1gaoYPWTM8ec63l2oirMj/+pqmFkvU3PYLjCm4eylIxV3HSAHreSXn7DfK4P50Qps
jwmAv4cIirfX9zpklMExMAskZM73Wbk58nIENb3KwUQR3bLLi/wMSbzYZvYE4w+JK2mnxNNG5Trv
hQ4NEaIEv7WA7huz8Ui+HU72uH+ygvSt8fJoy3B8P5Tlc9u032BPv116EVHjlrNZ/c+/JoNAbShC
Hnr9q1LRS46NaLLKm1tM/B0qCLCejCEQBr9CKnhbozdvTGhjfLJ+VsNyGgSNQxU2W9F3L3xjyqaC
A2yIyp82pqS2RCbumN7s7Igib5RldhhHE9zJ8SOvdHOu0/nizJa75zFuaHWpofF0lyEcioT9wOCm
N0Uvh5th3R1VctfCoISQgEzI9jKMpiPIZ053a6K5DCqQIsxfGzS9IWrbFih2gNldGsXSaWlf7bQp
DqC69xlxBluVKWpAtnfr/+pzFeesHeG5wzdoy8PofzBB5ONqkJ3PmCwUBcmscJfa2U9p4ZqOLUnc
WhdtIu7Yls3OYFajh+FxoCxQG8CnCqBgyOO/vpDgpX9E16ldeDHCoNt4iA98Nxm2dtkWNN2GI8CD
DBm7v8SCJDgp4clp2V4IYuz4FvHfKitfWlC6WfVtMQvojF9sCs9N2M/4j77NiL+ZsIwH/oJeprbP
1PZES4ZHopbeYoSMGDWi14Yicuv1SQtiOnmy2Al7Bg67T1uEEat66FgjJBa2hOU5nlCjF2zwZkm5
oRsE3gXpMk1J5nRuNZgOKpbj48l2IeYODB65HL9yB/y8dD0wr2EHX6J06eW5J1JjzCkJeN0SbfOw
yQi9e5Js9SzQvbodHXmLdNt0eCQWhTVLFF4I7iRLj8kQ71t2ueThtZ+xyw9sZfkzQhWcytOAgakt
7jL2b8c5yRifuFxIxTvrrPdqcnDCxd211daX1gN37PgrzxbSmcKTHKf7Hp9COZN4tZuU9eKDXV0F
nK9z+oCsmgBT8pCTKeZf06Q6JohAEwZ2ehUje78gzmBDXMpZ/6W0yKzu2S9UCtUcZXfSLd42AY/R
lVGMahBtTHzX69X0wQtIlf9mnJXCCjMq4qLk1oPAEfDe9akHy4hDdEk46XI6gaoDGB3JGQ51Ahw+
mG5NPD93I37OqkxIb4rjXYfgRfXDaYjl1RVU85WczAn92JvXmRfAwg9jJOxdFmTfrRAEQ0DC0bP/
7Ffdu8jEUwFX01fv0hcPgx0Ao2ZjTk0RGohZYQm4kKdlouqHsP5c96zMQ7lv6iTGVBrekfSx7Reo
jAUXQ5V8JHQ3lsoZVZk7v7G2eTZ+O72ma7FxRnj1WUlF8iJ5zeuz5snvrm9+yJBeYjF0XNP4tUjL
2RSOC5HHDR5HBdZsisfXvnHfEufFCkQKgs76O4wzRkqkm7mlsJu0xuyqGo9P2hsyZ4HOLGFKciih
Ib3121jslsPBMjwZGJT9iOiTtt6oIf2JDOeM0iukiVYgtifQ9Qo7e/DXRSwUSiQqrZP+zrz4MaHj
zGX7EDTir2XVL3L9mS09vgUAe2rFQR6BRHVCx90MvFPbsEC+7VaSKNDoHruOY8i0mMT4x8Fhxo5P
3lr73qRYQryixRYCv77pwa33aP8OoW3wmFjBoWpzfTA9gzPm+3QglWHbNS/TbphzRohFtLA/vvM6
DdzLmdmojSA5ytE6p1b8ktMreJ3NLV28W4mz4DEGDJovDk0HjFXigdXZ9IDHW8z4qV3aD+Ryb6ew
xisg5M4fE5gKOUhLlDZhRckcEV4MjLrn99U4oGxwPuQM3oGFcIezurnIsM5OuQs1yNjDXUJ0FAxY
3tBy0V/1GIA+xNcdSVI/Wk1vHtRRz4igoHplSz7etOjey4PTQklzRgfEVC7QNVDRWJMd4EipbqCs
ISday2fVGms/8zHa5FODwopW4hBhQ8tzEEzxUv4Yih7X1vDcJRW+p5oAEGNfOIiQ0Q0WPGamTyci
Fn7JsX6LeykP2Sz/CGrdrfVUBdm908JBmJueDfg4mWuU9X/GLEVdTIDDUc7YYzui7O/ByXMqxstv
U8cQTYpK3MTCB6GL5sd6EeRIoQWxare4bwmtGnsCONyZO4QTtB6jhywraTFYNW1Czw6Psg3yfeWl
GsyfM5/6U1Wb8ZYv+KEXBwk0Wq9dNNonWwskSGV7dKq/XibR2o1oc6uZQeVIacnP7TG0xUKmWlNQ
TzNujhdBSoV8dW2FcVdURMtbrMvrqXicrTihAzGvJBEwcHCwLTEdR/UQTHvOuAh5BH+u1avQbSVh
BGC0WMKaXR35L7Fbo6xJPeRzxaUdyRemSub4mpU4DmH/mdfmT8tY5hLCdQvb6rFqSDGZlgmCUWL7
xzBg850U4Wfv42UOo+S9ibxbmKpPw+znrpMwVtmLwQDUAAAGYOCJOymOe6/YRP1QEFdakI1gOAXl
8Ltg/buZXHIRaRzBoET1dzEjpkw8plJuREcgEsTrVls9DZYj7oPVaMb4+lAWCCH5UU6jqdpnjUaS
zDPvnE+dvtlW9o5oBAdla36PRddd+1WkGqUQVITxa9zlycazbPshI4hnhrUnUoFSGPv46BK17WYo
YRGzbnDv+Fj4vIe8C5tj47LI9p3QnFQIGrHO4r1AuYZoR8zPs3yARQqlzW7VU97AuerdM9cEnF37
nDXCPzf93z619JU37w+Zke2xkAvLjNhiZ2ddUZbkd2H0Ey57AjSEEj+0uuVeDf6bdj3iJ9pb4+FL
JcX4ENdH22adUKfltNeSVVOEUeJipp4n9KFDsXVJKkggLE6vjGYH9L9K8sh2f5AMP6dz8dzOGUD+
4KfN7VEK9bO0jA+AgHc0pAeNRzMeg/y7G1EDti4sEOqESxL9nRDhobgTqLTzjgK4Q6yFHym1FBSw
HEKZtahnIdNHRkf6yFG48a0xekHfmEChIMEgboAfS6mfBp1/5yWpnfRIu3jmitelfNd5xsCLR9KJ
h99oe6Ljui3c5dr4+9yOf+aBfHXGZnxIDH6NChai8giQShM6DkQcSO7nhiULUtTUR8aZ5PmPli3B
IZ1/pEt5N6YMUZc2/FCO9zwgTstiMrVRZMHFUeQvUEGoiNowbcJ5mzfdU+HZmh4IEauDip6M4/k8
6Ws4Mses/ALIaKRJokyGC4ITLMAueuzQye6Nnk++n0b7qEXSlEuyeFB3RTunXqBR+BhGgcf1lb5p
d+GZ7G7+xRJYnYuk6/kI0nO6YXht70vWEs8D1pI4ZAQerN1khtliIZECtUsYbets+BYWf8+saA9y
KiAc2OK+J5V5h/Hlq8apXaoIr08iCezofgp8BTAjma/UwUFamCI7b8hOQgWPaMAlyyWBG9gpAhZ5
ePFw3k0U2MCsvO2SStKUemDndvI3kQ6hjezsHCXg/lXlLVnqL5qr7Fjk6SEM4t+mxezgttJllAi7
IM2Lc9h/V3pCMZOj9LXRGfMMihAk/GNfe+Jqg+ApSxq8csbZzKP3EMXqV2qK7TTMkEet6EdXT79l
Bku+ZNu9iwu2na4sDx6v1lRjM52bluHOiKyb2dJDSdu874bkGGWBvfPwXE0eVNLWx7eNcGbDm2de
Q/9XmS23vBbVgfWbuji+APSRbdyy6aAbzu7WIzvylNaspb1hOFgm1edxaRuMSfJFWfl7q/QpFjPe
Q8bHu6nlEKgZzxTIItGZRCX0lAzMYLKyfExT7j4ko+of2ST400Rx9fYU73NVkzZlt5oMTrEreqRG
mQ646XW3R3h7rR2NbTSXA9KczsGVoJ91mZIu8TpW5bLHooVewKvhF1nmMNqwHHzHcp/mIt4Hc/xW
VmLAegdGsEPZiXUKipBrs7mx8y/KhmU3RtCC3NB7KsnC2eWMmze5QwXSTnAgi7B+JjOC4t7HMK4X
rPWsxcBWyvIP+bQOGAvreSS2g9cF/GlYVnofTQ7DRpKD+uppqUXwsOSYUZslfPbJA5jjfLkha0UJ
FJAYL8LwIkL3q9EU6sYQJZK4bvqjRGqu/ibU5k+L28SE0uKu9hJ0hIge5tJutspVfNyeZGhevGnu
TmPCWE6n3vCgbOeznmdk+aRMDWpSWyp+bKBcz1M1ZvddW56CrtnZQmNzW/20aeUedeM8NFV57N3w
in6T8Xb8XWa/dViea5unqRWdh/vKJrFUoOqiBlSOBifuNiieIoviv6jDo5P5CPEJ+BwlJhYhhuou
glSufhRL+7fpFSXyWGGi9j5iXzZ/vKC++PVezT3okyzEXOmpY7jAkif7c5O1fXW31M6utQzYL59c
lAyK5qSB+Zso4gFINjUKmq212MFukhET6dxCJaufyaxGGWESoqMh3hFYxmHkpZ/hjNVqnDAQE0F9
X1oDY/g5Lg/5PF39IAWHa+qrUiVQSxoH1hvEEs2pda5aNd2RJntUigQeZX72aPzONrURFlr0zQEg
i7IGolPXzPVaidetReV4pyeMEZ1GkBrO1i9GxoCT6uUJxw1EN718Um1YRF/9rjB8Ebi0boUQp6d2
nq59t965BniSKLj8Zqd+8tb6JhjRcww9IEFdhLeAcXlCUu4GtWP1gMYX2/k0wvbcuwR/slv7KvqR
RL7eKbYFTCc3p/1wEjSWZEtfwkGctWATzH8eO3dTPefD8rhM5fSgLIYUIuTtLLrlk3XlfehXxfcS
2md6PC6zdD9n/BQUOATCzRkmEtLMfB+KOmYoLpMSu4BMb74g3jcmOZiW0dkXZM3Za+gct8aGXdv4
gICbt8/hkSagrs/5b5JYFwyQJhgS+JvaJc7OXYPtwhynYLWG3U2k3rF1Z2m8BuEhjAdew5NrOc1H
XDQPvqzxJ7o9y5fiWhmnfAntC5n01fWfL5ZV1Fc/TOgsJhd+FJ8FfCSYxp2BrSTIZYH48d8+3X4N
8strN2dzFMm7BSm0WyG2D9vgVy5Ddrfkwj7GdsepyV4R1QCbCITld6Pxf6Yjrrk1SrAgU7DxCRes
SRnsR5bvTYDZLUWF7Zp10+mwr3KnwH0rx4sHYp4V4SWOKLjmOCo5mQd4NLFs7lSA7C/vXj01h/uh
BVvApK5W8cUaGHpFvnvs/ABJ7hqamGuQMGuMoodH8bEEBOwZIhZ9shaDNXSxJH1xWWMYO8pAirhv
swY0SuaYWhHZ6MVsDwIcWZtoDXRs12jHDC6nxHCJRFffoUsBSN7UBPFOAIOt6Lm0YaYkCxY/7kAG
dyMMoDmAIUXomz7gxRhcCMQDCVhIHN1zvAZQ/vPFJsYjJ5tyWkMqxeqNl+hkj+0aYclMDmjUGmuZ
UVEFa9ClvUZedhlmkjUEU61xmGYNxsxIyCzXqExvyuhP1/jMiBzNxSdQ0yOLYVkjNtMJe6wJLjKg
djJrDCd0qWiN5XTQE6wxnSN5nWnn+1d3jfBk0w6CkVTPaI33rNegz2qN/EzW8E+XFFDJYnNeY0G7
NR/UcDCtgaHQrwXajdaqpwNzZ33KyTaEl53wkC0TKREOtLGhJSLDUHmnmFRZQ0/Ls1eN2LwXD1Nm
Gb7gyv8CqKRc8d56lLUQaO2G6GIs3fW1GKOLQiUdeWV8zIMaJlsePqb0CL0bdfvYq4lP7SqCVElU
9UhWDdeI1c4mbLUNiV311wBWtUax4oJpjwufJun6nxWZaHe6Bh3cID+zrRBTJ1KUJg3PURl8NHnO
dGmM71W9pC8Fi8eigY9RCE7G6g2PoL4h/nIxJrl++sAmhI6uifCqUg/g/F7XsPt+SRusNOuwEA+x
DOEvDDU2JJc3nZhBAicnFmp5zx9RaXRwTXAYl/RRsSBjfDcP5Mx3yAMJBdxwi916Hcx0m8NdusA8
ZVi4UfaU7fqMGUo79oKijhioyD1ac1gdXGX4m6Kid6FnsAZkWU15YLHZPfTkyOTJAsYxFye7Uc6O
BLuPIHr1HFZD9lReZeWzr2mYbjBXj6Gue039q65cum1mQPE4P9PyJ+exYBvjxAgc+gSCcNL3z2GE
qbPA3hZMKWZSzWvm+hctY0bxrCPokRX1rT0/LFmFj6d6kkNDp2SyS4ac7xgLIOKeBt9ChCY2Q/R+
EVkNgRNtSYmed041fgRlZJ1szLmJyq2HztekC/mcu0vN2MzGrI5LJnudAg0EoV2ehBngmXgJKkyJ
A13BOCvqJb6rVZ6c1pG3aYv8mI/iTzzT21dxc5q0JJVN9BfEavOlaJz30iFplQZ+vsTrl3/+n7DV
fIGXTU4aFjm4DAkLU8cMuExWO//65R81BtKEaYG8YVhCZ2iMeq8gLstFpXSh42Dhk0sK1ox+CnVY
M3bVlmk0eyF+65/f/+fLYMi6H63ojb86K1+i1RpS1ckbSpzhMVv/6Z9fShlHd1OsT8UqbcsFwiGc
+wdRLSypODMYxBNrTtW5X2S841AeLsv6BU0hApDCJ8BBe3R8s5ouTLgBDaxf3gmCmi/4Uu1LYxWv
Ya+whE7B8u9fimNHb/+/lroZ83H+H7TUCMocYqT/36HZt2/9fy7fPbjZ/66m/s8/9p9q6tD7V4yG
N4yFIEI09sL/0lOH/r98n1+PXOE60fobDSJTJNPC+ZcXOKRjo8Gm7/SE+C81dfSvmO9m2/yOjS7Y
+V+pqR035Fv9X3rqGDhH6EdOHEX8prOKx/97brbLeLn2lI+oy/ChxDtzv4yQRdPYZNui75F3pOzb
mt4b912dvVp9wH4h59wfgCgheete03h8Vmln7yh8SmDr+F5zDQy1RFQH7JYVVwGF4DCY1tlEKvgl
apPcJbl964mLPjjzwiXjB3iwsSB37DCO3k9Oqh7hMOoiYrNRYXE67PBH1gehYjYyLjVinHvzS/eb
NfZnH8niaRD4p8UQ3pp60VfZl++u7ORWW3F3Vw1TshsGjsaqsKAjaEtwGrePQGPGWzSRU9Yu97M/
QfvGm3OmLWHRZr/HPiiyrIyxapj5b94QWJRuUd8gh2sZPgeWuIwC3WCnkuGYmvoBKwy8tUZ8Wbr4
1XmxBM0WTY9dwfq5G+V5rLhxmfUuai4ZYABxstf15X3P5I2dUHFf9BZ0ILsfdtEA9qs0sj7MkkYA
V+FrsTjhgYDaeu8j40lIBN6hGKuPfarfZtXXp0Yfo0Q3R1fznduAtJS0zpvdTJeBedy+TBaDmxav
3dDHr33gIhcIX2VHHi8u7iuTDTJboHETknsM2v5QKxGC3cJM2kpMpwUsOUZxIII0Oq9G+Vt2EPxT
b+O4x4Y0xTG/zIu46yfYHRUb8F03sK3L14wRj85xLk6YUvg/HWOfYRzVllj1rQTFNoamprzlm1dJ
eVd5wccYkxboeVupR/mMIpvXrZ7I4+6nEZcXi97anqkU+RM6CK09PUYAUddpN3HBr9VGDrvRHx7H
cWb/xsvRx1DOBkO/OAlCc/p32wLQ12XneeTv6ZE1vcPOfFrU8t5kiBmRyu2jgvp2mcP+ZVyjL/Lk
3lnC4BqV41VrDGJiJglj9hOaJoddYMlczi3N3jJMLmfsyQAz3tzQPLNrB+Q2g4LKy8scIWLzJmfc
L5pHo+VDB6zkOg0592JyKhfAacq/ECb4zowWHqhAwhZ3ZnWSJduESLgluow1SsB06c5eRloce8tj
StV2WDrmMWx0ROig05UDUUoMDphSWA9zXv5slgcpovCu6qDOAuO4eVzUrFZDmHoowcqYWL9O53zm
J/0ZgKUrnImByQ/yLYv1TV0uQlm8qQGpf30RXc3Ii1Qu5DgNBH/i61w2PQLos/Bksa9decwKV753
YXlAZxocTb7GwEreAuon/yyd/iXlo3CNEhusCcBJJyn6JzexYVo50xGv/5PslXvEuQ6ZGFcuPL1x
ua/w8ONfALrUW+0x6Rl5s/N3cqieMpHeMQYorFs+PDVCIfDlxN4up75ur9aquZkyaheP7d1c08uO
CniZjE/ojHZB5P5yRv+p9zhI8r56mdHwXvmrhNv0ca4txeyxGV4iqNfh3LO3DyeG5moG6stbCtZf
fQeAdkBwstvQPv/a6Gr/wIqK9NAQEKbRr1XKgjc3qFCSKhu2rNQ5FgeC7xw6jFa0TybE6k4hEW+n
mnS7KQOOPBd/JEogsKTdK7tlpvs+qViLzdtb9IBkeBfgYg6MFvvGEFHgbSfLUSfxN40YxCaa9zmK
l9NsHOAP/3BQ4+o6IzDetmFWHvBIviB0gyHrtQuiSuHtKhm9W5hr90i7l6eyQWBkfZd2+YYdjJmq
NZ29eiISYhjsPYqwtJPfkWxObdIAzrAt6B35p2WwJQRZdRrZ7J+DAfAWg8PPfrD2uU4Pesq9nR1a
wNtHAJR+ywPUu+WDJGIaPA2cuMnQT/sqOpQ5UVx9WO+D9V8yKYwd06CAWVhmRl0VA/0Eyt8E887X
BejFE9Vf88v10KCmmfIonwiDqdL6NcKIeNDefI09PgqN3COSg4zEGSdYLbOOvy8dkqRrRttaw3oW
+IkOqsF/LHOW6QjKh53O0++C6ByF/phomz9pNhGUi9DJskD9Ww56kggCBEHnM3DrnA0/o5RxEijD
aa5g+JKr2TCfKG2UqEHj+4cgJ3QttNxrIF3if5s1jsAOrjQ17oGkUHIcvMTGGNodPVAxmL3pNeeg
cq5JvjAMIyH8ULtj9+jOCJUaOq+0b5/KULQP4WTl16ZKjxhcPXvjDiMrLsjwNCpnzW9eoxTjjYPn
uh9aAgS4VSxpdUeRWsnTNM632Cu6Oz9k90MU6R9jeewd3OR+HjOUZMr9u7iFf01qfgg06TSaeQd6
cGio1EuOppHHs2Hfvnpk8e9G6m6Q5sNOsX+Wi79+DE51BuHeFIzTJuDsYr23FKymuBhuYjbj3mK4
up87zrrwAqOC514GtyxAvegZLK1J9sltP22L9duZenox/e/JpgPA/sSweUJhsEB0O6jewFWV+XMM
RgeM272a0/5IacYPnGdva1+HIRtVV2pbGkAGD+MCXWlqR3fXk2htZGagCacIdqACCtJY4eiBBDTO
Byyh+BhUMfBdHPcxGILBQpcRQ1WaU5gtPUeNzbflU0wMXG5uqrGXkxMkX5EQdIEz8jJPY9luNC5k
R4SnmNeT8WJhn7wpf6bJ2AWeegkNArsAaOEIymQrYv/34kavXEM4skeP5jzSyNCUMfsIZgOBThNB
EZ2FUbPRpDgPzl8uZuzr861Qs3XoA3Wr6aPnwSOicxzdjVP3H5438sHgtIV9hHGhBCEQYQnFZPyJ
qvGHFLF7TSgL16vMy5rxwlgPwS0Fkq+7EBo/qm+nqnah7R6JkSZyMxN45WC2MLhgG5izeCs+hpwe
vCmMcxgVKWxiuMG8yw4ae+xW8OJuSxQ12KGtmXm/+NFa6JW1xS4kjyApmIhJ1djfSwefeeZebKYu
A4cctQkZrBwM+yx2sQy0ZyZsgYBvm8020bq8zkWQhvBgAwmVJOANVQzc7IDxssCqfeZSJPhC5vKh
H1w4pgvkkjkavyKszEGbTI+OXxzYpoL3bF7kOOPKd3M8MU6u7zQkxVj5V8ndXHM3PjeLx0tUjvGp
tyvvSFBsbjNZq/Mwf2SirUDpLZyorBFFD8s6SPRrHzExKjvvT5E0ywsLiBn12Ysij2NIp9d/vui2
eJvNXNz0yokQBskRFy7hDClax8B2l0O6JIywepgseQbJO+A7jaJtniwWWb5k6iKDlWHlAeRsu8Y7
Jy3DzlnaXNp+8sqVKG8iSexDOmXg030TvtqpG55LAdIxKkrwvQs7B4+Z//3YLR+B8eO900D5HZR2
nqmVAebW/quNeZHw9PJgN87w9O9fWuEoUCOau3luN342orFMeTjwEE8nmQEYHXTnHmfLmvceg7WD
ykbz5lg8vg6b1YNfr7s4I76gdwDK1Ly57gj5rftiJOkzsXZBd9jYxFMEArcY20IPCWSCIF0OF9hm
oM4MUiENu0Kl/patNVx9m7ALYKEW79sGZT9Z3mxgWIAH01tVVeEqA2a13joH44ongBAPodJr4LB1
adl/w1N10tPgE3226PEVB+w27obhPTB5uO0ZRDcxy2JFmuiiWqBuTf5epUw1hKvLTW112YkrLoco
tuYRSeeHxsQtMt0dK5cOIFHyZ1AmFVBarpJsck+je+wXFp4oeNgnEp4Y3yHtPxpurbMTN2/IA82x
DBCTtdnJV8QmB7xCDuXCqelddaPheGpSdaidkEsvnuyd4rJDiLexRYT1p1XgCHJ4qYUwuNqm8BUg
WnXQOb7CZZQdIS7poc9jkh5c55P9KqBNAbm19tjTVAHWA56bEUon69ylPRDOJyJeEcffYkMsfuaq
oECULCo4WMmOyG2LmSgZc0axutMzG0oz/Sl+YQ9n59CyUpj4MEdlf/W918CPhztIbCiB1wplsloy
cMLXpo47NHnN0c/8T4rzcQ9PBDitUZcy1p9s9b0njhsgxMgTS1d72yAiOyB20v5KN2UwLFP3uN4J
CNEIypa+Miz/YscgnyngEQi68sUu3KPrM7ajNtlEMcqc1Iu+/YBnw6abrAfDKL9rT5EVkVRBZkZO
9qBxeXTXsLQMYaf4mfri3kvz4TgFgdyNQ392oDrAL7OHnd8UL37m/Ixa3hHIpThbiPNBCcc6HWpH
s+DHTKbqJSFUx+oT7Iw0K7kZXqYmwXYyj39S7t1Fs50e63/USe7PqFvVUW1AFrJB2DAgojnlU/hr
bie6WOOq8zghRPVF+hhYI+EEVa3Jyi0D2IR0EfBc7KtLIcFPlw5MLVnkQfQCe2aF54FU1jT1njtq
E65BFwNpRC2b5n/bVB7cYZmOAFrg4fyjR/0Thhp3IeRuKLCuORUBZHMIDcPOCbi6kxLlB1Qve4OS
mjYN5/Heh4q41zHTylglb2Uahdup7M9IgUM6KI1UkA11rDKMBlwSr9MCwdlGGBjFGDHA1Ox0G7d3
cdpeA6ceH7QUH/j2YPVn7k3AkzmVaM0BklrnYRjvE1sh9ArmkLUhQO4xDusHEDUP6EdJ23Pkb8qD
rzIEk8RAMIuDU2jkgnquvbPD4TUtc43+AZGWFla7qRAqoYRweOSF9e43PpRlHi50mxwXOaNm5sc1
11yP/K2ABVKUDockFiBSR7HgNC0JDQ76cqIOMoJewjG8X1z07tDlrn7/GYRqvBOZuvc6yPaFomxw
g+zWuLiWqA4xueWcDwqR6llpZXaMlvQ2TCipo44oCJcqrxzvA6u7z7iP0GLnLBsz5z6xQiLTnOCs
nCRauSpowy3CMFIVvzkCRwAF1ndTtJ+LZcozBzCMCZ7YXTZRhekxB41RTBhwYvvV776i1QSQLKo5
1R3Y5QUTtdXylwPoeJQDyu+JWMiARkYs2H7Txf5wGye+QNKF0qc991BmXOWpomoUifDuGJU/pq5y
tl1ffUiYvjOZltYqSMOT7kbPs8JmJGxUl1Ufwd/LYDnbGfZJbN7IqAYy2wR1Nl49BDv7tmPVgyKw
KjnKqcIcmzEhKWVuv8snPe469JNhNcTsJlg2YnJPN3Jw7suucp5uw2yONK7v3Fx/QS1Wm7iMnzov
gJlsK7ZxPNxJqhhRaeZUJsL3J+HyjxqagGWLl7oHSBUKSvLFzhw4HT8q0CxHNZqj4zBB60dcgvby
LdxVGRrkvxIK8MYiqZBy5Pc0Ymn1PS72p0ImvzD/EiTV4Pn1VlubP0ScGov4Ar+BHUr1ey8gAcbO
PoVTOyi7yO4DxkEmjDTV3hvIjhgpDWn99rLGbTepBz9UL2Mv7wIURyeHUmhXiGHc147/uBgEdkUJ
PjxDPZwP9DKK0oBtWJkQ4ALaVYa/2NL2H+VDI8DDJrLPdlXAbHqxvrKRsdRAsrjHN4ip84+NJXeO
boGwe8vjao7aTWxDF5ZxKNUCmoMU3H8EdIjoPRIFeqgBjfHRQ2b8BM5C0eQBIdfGsvZpVXwuGS0z
1CZihGRx1wRjvK1VgqHazRmjtcnr7C9ii2AK6x5dXNEplI/eLeEyOy4pWSc+YAfB6/xPKxENEEYr
Ksasext72xyMDGPgjAaf4ZN2GdtYUhGdAdZ6xmuDma0Cr94B9AxlfxSIpNq17mfXz6foP9g7k+XG
lWzL/kvNkYbegUFN2LfqQwrFBKbo0Pc9vv4td8W9igzLyno5zwkMIEFIJEHA/Zy9166DM9MzZxd0
/HxrRoWyhqYvjQUWlp+MIEiw1NGyh9z6t22NL9BFVYg00f6aIOqE46Kf6OoN0NxK8EgQj7JHzXA+
NzPaN7DU/rqoM2phhFzIUuU8ECiMfRLTdO4++h0Ox3QE5Rni7jmEdv00e7hU+yS/C2YcEhkGcM7v
HMlXhSGVidN1KMmUCIPw25iBcA3a7BGzbXY2k+S+c8dLD0jm0rRhv+6YeG+pkshmOEUXP43mh9yK
X/qaxDE51cja6tzGk3cuXWxic1mPu97oT0FQZesoJ9fPrqbHePG2I+dIm/jFJZyLVeMZzvm/HYz/
XQdDt2gr/LsOxvD2HTgJUBj6Icfv//f/mABJecmv7oVh2P/QLXixLlNP29V92ge/aDCGSavgr4aF
+Q8di4pLM8PxdF14kGH+wr84PAUeiudtE27Lf9iwcGw6ML83LHTZGBEUp30JgMFK7v5zw4KJwzQU
TWVdoxCM9UAKiKCHR8OiRNwQ9UQIQBugqQjxKnrre5CwXRo5F0jK5GibzaegrAt8YuG0Azm5Lzqz
2XK7qrifQOY1gLQ31H9KRuBU6qc3A8RUFIzttu9bcHBgshmylbgwkYr3RrErJ/EJeyBe1YTCJR7z
u6AFi07wTJOG7XWYJZvVwereVDOTpxglp76cWivyDk3SPVr9hFTWsZ8oKxL33QPnMBqmhaTcwX/H
vah3Glw8BHTgmqf2GT3lk2P1z5juyhfLH3dWMd34XtAe/X5scFzIKa2W4J+FFBgJxuOzAy7MCY1v
QpO+44D6UzwK4xxgps30Pr/TqKchoUTcZ/YeYg9UJTqdYM1Gi51iZyhM/aUXAvowSm2mEmUQVq8l
4eaxPmO3jqLNOGBPMYvx5EUktscNNMJJp244vjoBFTBOiXZbU+1ejQhu/BAjpHqFixMMnYePZM8r
yG1wen/D5T1fixYqJDYomMKQFxki3jlI2fZdSfmLRPIx3ht0v3dlbfNhVz/73jg1pU4nu2urVRgX
u8Uqgp1vf3c1bO4t7tssstzzmPoB6BbQa+dlbolH0sETFOktojjCsYoZ4Kk//hTt+IpguSb8IdyG
Cb4HH0FU3AMdSZKYBn8iS7hF1h6XwMaCqRPVWjTFWoiUe3A5rJmaojOnUbWG9o3NB3YY7BGz84bT
0OfJPmbwi+RUj+A8Wz0zGeOuasb0as1NsvUa/4pPC72gSJEdhUwpB+Asd2GixdcsZfAuP5tySbSn
jviwDMU73Lhqh8qT34E39/uwLFLCvMwsu6uQBAVOiZf7EconRtu2zNdu/9NphuBaG+XXAm7XvtWL
YYfOmkgMLyLpoNJfQhubY4hYk48nOC+ogI4VYlVpMUTGOVg3qDLXYx42Z4uxYbmM1ktawbsJxSFu
nBR0aL3KhE8uDc11NDFIXA27YB4UhyBfx4FJocVp2yE0DnL9xoymlhqlmW8DQOlXipE0W3rSmWOz
oZaN/pYiTXZgiA/x0aHs1zbeHf/1wXNNfvNj5mxn2RPKUpwycdJePInVba0nK4v617ovHmlGfWKy
NmzKIXMOPpOnzTKdEQiF58bQKka0jWCeGzAZNcbl2Y2xVzghvhgcnld0oOMm030ULAbXEC8YDoam
UROxaGHG/bgPFizSHmMLU+TlNTcRU1YlNX4hEqL8gsiipuxdIqz0B3m5gtaWEzEThov2qgM87nSP
3HcoBSjSg8vileSeJRnpKUYQnVudz2A2o3Kja115jTVP30dB+Wo6VXAOqVltxwk3rNOmNXLxjlnO
7NobhukEF/ppe3AFoKq4srOrxYCX4Zok4DYoOpxOG7ZO2yLEGcoe2C501QAoyFYbmG+C8TL2zUBC
TpKTuiuC4BmVbPLUEw5d1h6RdGYsc8tc71TqKGNC9Hu8z262+CRM4rPjwSRBFclblCGJV4ssSQgM
Do6tkDRJvnLNpetk0Cq+pYPzo40L5zGl2QxokIKvxMf0BVU6hyRx9ENfmJDYey/Mz1z70fvaAQI+
A/mQUeTtSS2QxaCdiFqcPh/bao1iJNOTwAP98/78PEPLUtvq+Y/N9z3Vg6LxOZJ66rdV9dREzYfO
jXGnDqF2UY//ccTeSgkzSc1P3pvpEWYCP7CEBbqQHh5JOs/7qlayqrbVmtpJLT5ekwrOCIrz7OjR
KESv8vfhPl7z8Zh6tXoCTxJVhJ7YVVRIPdlJ8hD/+j/Q1P+ldnj/c+oov62+v0z9lfdVy0/O/Nzh
/cg38+eh1bY6xr98r++H+ON9qtdMjczWEQ38n7+P+7EfHeDH2QlpEnx8jupl729Q7fjxpz8+kz93
Vzv+9u7Ua377Tz/+4vsrfzu8OigtzQ7wwN//YVUh63TarFw1psYnrV6vFrZb0ydTx//tn1BPffyj
lW8fq8whrcuYXkNnMN9f8L7XZINbpSwP6hRWbdoV1NHMwLkmJUrwMgzxJkQxoJKpus9pQZ3EDHYm
qXAgg0jwOF3Uox9PdY2Z7d1AO/3xuNp05IvVET6efT9KGzYc67cjBlG9SipQWlOd1udRJ1gwAUw3
eDTQ1apWz/Wv7Rn8Hs6GmHnXx4NFkA7HtCSEQb5EPaFeFyAogAEz3gZp7HMd0FxyZ3K/NLbFvHDp
pwKcef65TnVC73H6n9RaY3vkzfRWu7a7DOZmfoJMcYMmY9p//EQrdSmozBuzM01+keW58RduVynf
GWPg4igFK207/BDtD67kSF+K+UumVSDCDIGwa5GLuRx+LVzwW/9y82M/9TK+jWqVgsGshICZNVUk
orcC3SklQn36WkR+s2uaFimav8Dqtq3xFXPZYxlwm49d9OKVybXDjWGoULkD7CU3a9KpbJeawTzu
LYY4Jw9B90n3NffkC+R3hJ/0iBnD8aQWrVzzypSKQZ4P4QHbEB8M2jJfQALV5ZrarLrF2A9eedSo
gZ7VYiyJnMPGREdrkH0W7sDFuc1IZmHohuAe3sVJLcQiU8oCcRgkNW36e4E48GdlYPavSviwJGNa
iEwm964Z2/g8W6CdZg1A7FTR7sqILc3osWnADo627ZPfVmgOrUG3TDfDwmATy22zoQhtnYRorZMW
ariExwQPr2XWBJibZMyNlOvcoX41KvdK/w9pv/zckukhNzAVRdjEza2Vovt0cQuvR4iIR93aOvMC
kVBiCQ37LOwR8gzSLfjBXMlVGpBaG11ng4CvPETy8cnEt5AZOq5f5i2nXBLWal37tea7EYOs0rkO
FTQv9R1wZtfdAfEDfOXMmMlv4fMXcjF2wNTq7AHCZUnON6JDWuTS7Z5ZB9Kmxv1HItF7QtEI5I6f
gExNWiCfRAzzgMUVJ1N+Iw6U1vwAGBJqDzYE8rhidIr5lP+2COfIo8eR2zejVmCrdWyfT16e3w69
SXIkQNKD7JKuTs69jxNQrf3x2AwCZhNNIdRieTX0RSmBA7uWUaDUvCCxNOVb+m3bFcTbMT8jvDmW
FxeVYfX+dqRiU4VkqbfsYztYoewKkKJyYqm3p064HIIaTAL1PchnvOBoR7gFdMfJT+oNq7WPhXqM
soi5HT3rc0ACFVLLgI9EvmetM3EPeX8/ODX4sYaurTfqV6dOIbX2sVCfgdrkbsJwNbEPKrkMDOCv
OLNQZZr9vTln+iv05GxdzPpdF48OdC2HK9f7KglI/mpA9021CnqlKcF+UAx+Lf7YLFviJawQY7BU
jGKM+X0xKympfCxEmr3ntDh5o0VnJx3NH50OO1I5e9Qiws24nQK+rxa00YFMNjTo8HPi1N628nxS
nx8ipV9r6rGPzQ7QHNYHOICO7e57h4SoFBMbSR7mZh5FQzS5a66mKqlo9JhUnCiRt1iS7KN6QzY/
aack7GSUyt2iZRIIetjMiAIl6SUzmulkarItRe9CN2+9AHagOQj3ROqCiUKLMN000okssJILtjfa
4iQDhm2VbY2GHr/6Z/vUCyEPyAu6Z7ooljk93n8KGkzqAl808XfQL+uQ6piQvpFZO6izo7MAsUxR
9gTWoHi/+qq1j5OBsl5yAnhN95nw8BC0kZwb2dnbZJSEzjXIYoRcaEwGtboDJ1G2zalTdzV/jE8w
Z4rQ908uQ+sDYLLdEPXPPU6LXdhk4abOcOfVg5Q2m4Zzifts2lPwJJzCLrAttdV9nQKJtBdyMBgc
aivHwZs+132/aXQ9W2tEY60GURbbdjHTQ0QCgVFBYknMngmBxMXJi0VncymzA10irOS2EdByp6ZH
+K7bB6eiwOOHfrTGwcMwWpdjbVJgmpMwLWaqvfZskXRbmMNNltvDVrT+nZc0/Jaa5ml0gXRBG3g/
uo04k/st7kz1d8alJPpEv+SF2ISSF5+jPDW6jpEO1fQcuhi8L+7z7dhU8EdLNASdcakMiPxr9Zh6
dkki5Ktt9xT1XGuWJfwUYMjdJV1Ynlv7K92Y+WS2oXFGvi9iDoctcDzF9fDJ0Vqqo3mBgD9Dl6gD
odqqf6zwEpLRUvNS+mgCqAtsdfBAK+1nRAoZUZfDZ4N4sK2HTgqej7kbPGJIwWlQguBKqRag9EI4
7/oPu0XW7UktBT19j4bMoTklJWikTC7UGppQTMQ+EZUu7tCjGG6FNxEdFUU97EOSR4sGmPH7Dvx6
jylotKHpd10yOqsBAuHQxd5BR/b+/t6iCs+sPo3SuyUvunIx0B88DRRZNlnPZWZeXsqZZobWLUy2
wQwvAuO5cNPnLoJeOKdY2S0Rz9eEru7Gglfkddwd1KeD00+GLMSYfhetpNw+GvmJyWZ+UmuezLbi
nvzXg/CSc4T68znX9GivHjflVVatfSzUbu7Ha9W2Omoag8StDL5Aeczf9lOrKLBlJI/78/216rE8
gVZc6HTVnG+4hHpszllNBIZMk5ptjaTu5LHIKXj7C3wtTBPLIRmBffna1jILUyrCKKGRDWoFFhha
EkId0I/hmD8v1QySJyNNrJ+IEsVbo3HKUQKf3OolRLiae8aWkoUNxIpGSVPQKKktNMh07nG5ZM23
YCIpkzblF1DApMDNkvsy1IIwhh7/kE1NUtPT6TQOi/awmNE3ArmIfbS/tJZHRyAcg1sCA5trYJCy
WaTx/Caa+LJMpfvJpPYl+6s9afLO8CXVzur50cIh6hpjdhqCJnisjf4TbKXpzY7aaB3ngbihndsS
IUBqiSy5vAH+fCgQY15CEE/gL2LSd5YRu5R8EiySMfXpW+uTiQKBqDomoSg+4Uu7UUflU+NUjx37
SmzMeOtQF16pJzpPe40Scp7HqjHJ6yRUPp9hF2HeWO5KOBnx5C+vtUEwQlE4/aFu/eUZdc1RvYm5
w15WtrF1weVt3DH74QfBeP3Ocxsu83OBn05vAqh8sXHupwizo/xvYR9uFt9NP+dwgfZi6gygEH30
2UGtqf4rUr2mTZS4JtFWmXfvpFBT3j+dMOqQR8XW3RDOxqXA+v5+yFnYh2FyzOe5SLpDOZekErXd
+JrTlFavjEoiFNFYWqfWgRHTD9MX9TidHtRdYTDdmnMOx8btxrUtvwgjKm+8TKfhpEflsZ2AkRlw
qt4cYnzkF2zXnE6wXF388Hr/FKfLgzrgWDn5enC87iaaK3idpRe9f4GOV3wyybZgWphm6HP6FKN1
Mr1/gaBH/MgcvyzIIXYpDrGDiUvgEwEdF3XUJRIo5uQp1gduQFIep536LO1a/0Y12nyw9Tk+Rx6W
W/XvFwbDS1OUz3Hpro2cntlcV/YxEqV/n4QUWP3ZKr4VvX2yQWu/TN5S75gohydIydN9OOGaUnv0
YXF0XC35rMV2gsK6qU8VFyRQFGCeQz0vv8UIKgNsZJ/7uPC3kVUvjN+ojhqlC8GME00dB3DLbrKz
6JXRlrlNUGzAngzau7nzKG3K4zhxuU1GbXjNHCphmnByxg9FdNc0IfHHco8QAWqoD8Fr64tqm1b5
eGZiYNxSJkaaIN9Pg8kXl0L3JZRUQ2mFBiiR17d6gLNIHYNkGabtjvdlqQUWn8pILgXIsJsMYun7
Hj2+eFq27ZvXgkuGjtJd8hl3hBPQ4FR/ZeIa4CfeG7JcWLfIMC+tGwFFbOGJqT9CfIaLkO+idoCG
QbB218QExAv/yi0ieN9LkMKYzOLr0LvQUFzRXlMPPTV2LuBD0H6/kVUr33ZfGoQWAS64oh4or5Be
IOU2o/GVuub7/4Olb006ZnQToEe5xDECktqys6+5dlZHMJbKWoMj626Qm+iXPiDaKFgy822wX9QO
tNHndaPX9k1nzNXFbuE1dmGngzPm6xlIt6J033xnSE4pcuz0BxFGFfc2mSxGmMTD4hHfNRhu/b3F
t0aX2X6rrVwjiZFj1Jyf54L/cTsksfasdeHD+9H86LGCrPMcaBkaZcKjzsLQ7BtOJmBOAGnfMG6u
1K4p1IIVppP6AdEc8jRkWAerLJ2HUkp61S5FiVuX4uybLYA3QfdpbkzDHs+pQ1iNOVT1i57ViGt4
G/x6nnq96Z4prUBO4ydxQqFB4lpJNDYxl+1XC20c8pHmu8WkduUCBLo3ZlDHDJ60/eJayaMIKUkX
jPK/Aw/e6P6gfUk0u9iQQ6614U0ElRPYhjdt45yfl73YN+rjIUnhGUVs/Ewfv95NIRpwEyPL7dRq
+trE9crI6EXtuQDdXPWDYdxPML0O40xWTkf45oTh5XEUtIrVbnOY4ejz5y9aUhEz0HfOddTD6IKo
mB5ZIKLPS59e1XvBcfFZH3rrk4g0SGCF151S8iNuDYHINqZs880Y0KLwrmtmcuhAluZ+aMf0CE1k
3ncw3R/jgc662iVww51Hu+pLoHOt9kx/vApTKy+BbRSYStvuMyKHs9qVSt1bjKBw1eVjeRZBlu8N
bSqlHM+7R1uGbbOy7G993mxNv9Fe094KNthM2kvhGNGNk6QoafOs+5p794CwnW+TBotu8IV2C2XN
PCEgiXaIsfqXZpyv6ljImH9qSZg80V8Q+3bqAdYs3Lph9AA+lMfAGnQgjsz47DsLyCA3ms7JQvou
wBCdKiL/j1qozT70tRvCqcezIS9N6mXy9WoPKzz9tzf+v+qNm/QW/31v/Gvz1qb/3B1/f9Gv7rjv
/EOiL21qIo6rM7XleH91x3Ua5w7daYtmuMDnS37HX81yi464ZXq6SwPb9myLp341y239P8lGwc3H
H/yn5rhnO7qDIssXukU0rzQO/u7my6xe08H8DZcCjtqEFqwOmmshR8yBHICrtY/Ff/5YqColanz+
7w+DkE/blWHZ44Q2LCI31N8qa9dFdiv/n8GmaT+I2J6r/NgE2X2Q8WvN/KVfC3Pc1x4k7W5snqLx
ufRK81ggcNwOXLSpzhivuWYeORaSJDIWmJs2LxjRZZMan93Kpu2vFVsMdEj43JXl9uRpIQpbrGHZ
j371FHjR56qnkdrI2BHN+oQQHWN83d85lYcIsSQIjsCm+RQUwzVLhmevaI5Z1rhXP8FA0/mJgwBY
HE1iF1AHoPurSp1aA6ALfWb6H+bPwnffwPJawLQmMPouhd+ZiAJy3HR0qNpr7jKRyjvfOPZSvd9b
3w1kQznCu4K/s+oxIe3sSYPVGZZXX/NKKMu2HO2K/lYvA9I84kWnXAbfc06QOxitsyEUMfGAY6U2
ot6qeDbJpm7BIB9tbfg5QjJEv1k8pnoC9Kz3ezD3Wb5z8PF4CFUrCwABXxRd5FNqByjFrdE7TMWQ
bowDYZ6Vo2HzGIubYuCW62M0KGBb7Iv5e4D2iskvfE0boB+8lPAiHO/Zp2BPPilQgKF5Klz3exei
zLV1vbsyvJkArWV3TVRHqN92xL2NcN/9lyExHhf4wTvbJhJR5PdL5b0OJRkHtpZSBg7RbjQMpld+
IyKQI+1xSrUroZdHC+7dyvItrrT1TFOU8yA27C+JD98mQDi/ztxnfbRKcvNgONrcjokFRbzFCHWd
9CCSREgsqHETMGBpZfIPcAFIXYDh1yQZpORiT1VBFKb/NrgGb76KsP3TE28qKvSG/o2hSkGZ+E0T
DLkzXQqqXGbYoMovOEzzjc0PEnw4HIs+YxAgOYlV7gOZ9hKNUxqtcezatwua/lPu9GdhwQmj30My
NDXoYfTKbeiWzwUkyENvVvWuH8BbVGhY3dxCNobZra5JKl6ch2k2uJsiDjOzyIZIhgTFgv1W1Q3D
KoEMY+4hxiCOpA/t6omEr93k4QLuGPOQ4SaSDtRFG6MWXzMA6hG4+dJG0gUz6CHpsh800ud15BDr
Vrlb15krUFpvheBOLZglbkmEvgARPrbz8j0ZiA+1unt7sMw1spQNUxHv3qARbYYZFKh0qxvT1yUb
XolEaQ5OugD86Yo3r5oTIhrslWZZn7wqgEY78l1pZg0XpjtrJDAY1aO8vq682fb50og9GooriQYT
9Bl37UHAw6hq63s4LdW5C+Kfbpo/cHncLphm95BySgxICPlct6P4Dz1y3Nq99WQW1VOTMoXW0DCq
Mt/7QkBkzu2XmHnFJiEcLmnc+7QjqCWhCUb7HYyj0Xv6yTX3eFHjO5EO+xG/DHlDOlFxfg+V2j7h
52WomUzpBjyesyr6a2LBk8r7bwm/LlvDnoZ0zjEe0BeurD5f54wpzzUFiSV+cRZohZizFwJOxwy4
UHbOqCVs4hMIin7nWNSBdFS5l2QhTYAryhIOqM7zCfNYwKlh1oe+ttdhN93B1YlXdDDFQSDYW4v0
E911tDOisjbE+V1D4X0F3DEiTTpMXprIshJKTNd7KGMv22GQJrCzFlunX+KVY93qiPzQYrnLNky9
eas5ZPjaSzvfo6gtbgOgYXq3qcCNIe5MXm1/IISbROtQQymg5y3InNlZRzaQEaJMdq0H+NVYflS5
c3AHBBYtjtqtaRMEFADt6K/NDB2oIVvGRupSIcNFTejc2fGqN7AqxOT+rc2xH6DrOvmN1cQPBsgr
GN8WCN+Gzs2ife1t5vhLZZiMglvi7QHXSaYQjGnPvyswa2CWpji3NPSacihA4MINXEPbiMzE9dBT
B4xIE1+ibmP1trWeCROTP62JONoLigfSN5PvEjJMQfzUUMFZQ88Y+NFpP+px+MwFiUcJHvF741JG
5feKKgk3g0sTEsiURFx0Izu793WSYMPy4idziRHtZ2yChSny5kfkRmR/BWi7ze7nHMz9qU2jpwT9
02EgXrCEko+YrfuZTB0GWM/bdJ6wL7FTfWaIu00FcZ/wo8C4upgzkBZgWoY1uHQ4KosInFc6hMe2
o++TU6zQYNcYPmL4PnNusWy6+IapOcD3LK+RbXwdJ/OhmecLZan+yNC9uAzBrgtDWOBm9mx0tkFk
vDXsu8LnUhvPd15AGpAOZT9IgJs5CQqqxTV3cwDOkKgJNLUB7iKajARFYGjfWKkzEcoxCXibP/y4
gOlRa4wdTGOtL/bZT/kt4zp57cZUxxBsvQWkMyDAqtehoIfh46Yw7fhSQle9LG18P+fPnhkaJ25A
wsbtIPQs3Kaz+9PJqDt5FgSdwRw2zOH5mBzxwCGR5qVc9Ai9RfYGQdgwQ0nE0y5DH531yi9WwBH8
g51OUjtI1XimggRC/ux1D2PFKIOCP5w6X6zzzKfrx+8JbACg2rgcbvrZh2FlkBULls6XJoTRrT7n
tYMJNil++oNBoVuv9x1DuvVCpPDK70Jcri3pH/kwnuc4Jv9R1Cu7GRpGF8RIkAG8SVsDT0Td4m7g
wgYKAAaprJ7DZcCSuYXk6a+tdLhjHEkMyBTFEq9FnCyX422LObPzpjfaz9PKK1uxG6zxR3hCXSAO
bUHVp0S9hCQ43k+t6AlS8FyMRDactQbicmUQHVxPNp6PtP5qZHKI53UHTPrpRdNzace7nbFHrxcr
9/FjQXdzyeqBC0Q5iSgWrJPdwZry/dzp3RrMOdj1lCa4Z1cbfU7o1VgU5vj8oIt59Q9UnvDopYdf
xCD0uZYxe5+Zy9UOtMmhrqeVbWnJvpP6rI4SnWEgLO9dIjv0CfDgYOU/xGyll4nZPfU8fYy/F3yT
9WLOjK/y8Shoxu3GDICiNwXzhZaWtfMcDDCORvPJpZk414Ro0csgqT5EupmkNK74u/6I7ryYSQnX
9QKf0FgAsAZ3WDqTfg+4ppIxuB1+TANbRBI9FFWD04P0hB29PYaybn/lHGAMkhFkoafbOoQgVhXD
d9Gm35dE/9o24jGIJiJsbPyLad9/qSMU1bMMp2uSolvN3N+3jjN/QgyZHNwin65NYD35C/nXJeBs
Ek9WTjB8p++41boo33BRb1cD3TDc/NGeexiFY5IACqv/Znahc+uLeJv7FrzSSnvKc6+6d/C2BM7R
qw2CdBFD7kLfu0IBxT9gcCOHngliwSuAplthf2kF0ttEr9c18NsNMALtnM1IabIxv3UKfdw7Ah8W
qXQ54GzG9OjkhidoqbdQwG7SLAoP2AjKgy7p6gX3NT2ATCzTNzqyjW6S0rXXS2k6ayG7+K6WD8Cv
abJHZd2v04iRjeWisEgKgBAGXeyLnoQD/cr6h+6jYmkTqz6rtd4cby1HN44m1QOAUSNWcjHOjBYw
KYTl+KJBBdiD1LvYDjlWkeCH7cTdYU6ARo/cNuECZcU+0QdtyyD9ZspT6yg8OWwXPu5Ri6GcWZJ+
pYV4qpH3bpKhcnakHhOrPJNDOw7o7EV3zoI5PrTBAltyCA4TfPHVqIvTJJD7pRP1T6x6D9kAH9NH
0Alhudafc8+6Swx7PRm40VMzjLZmIrYzwsyBaICzgh6jDrjmXEgQwVzAjeh3Ux2tLQOoXi8JHLED
4hU36AEMyVPdLt45r+pHcgM2i16Ig5k/tAQU3y36EiPvzcmKg1249UHG7WPTddeJHiCq9AjR613t
UYcxgpTXDnbFIEnouvHSmVuaEQQpDPkImLUobwuiVBBbrxdaZOuyqBknyAVpir8WfzxGY/NbHDLi
IE0MRJI3cFsM+wCBi9bQ3lOP6oQqYrMcD1VVTCd3CsYTWSYpAex/bw95HB9dU84fQHSC7ZgxKBfh
z4QoFU5amRioFvhkZilkMFFeWm9xZ2FjKmwZbVbTz/X9XKWc0RN93yY5MaygRLstKigjBYvGDIm4
vdiRnDBRn9QTahGjo9WGsD/09hQNZy7kzoFC1FpM+QitSmohAOGgAVSrQw7ptjfal0jKHpQM4mOh
FCFqEy/tfW07hMy0aNOprMOskboSdQy10LmwMwER+4+H3v9AAwrEGEibVGoLdbRAk61htfrxoG/H
2Mr0ef+hBWCsFcxr1V9v/HA5hsYlLzN+De8qCyWwUKuquQ6+n1ZBpN0qBQUTD4CjXTtBC6F+kLZu
d8IDmEus2sIUdTD0NelJnexGM9+gZdWdygA6miCtYhOhdKFDLD9/+YG5uKmdyIRQwoiRJED6HKjT
cOg2J7U25dZikKmNT3sKT40UVCnNhlqrdAdMmD2Jzz1XcBzJtIxdqdIoq34pDzLMKyQm+aBEGkp1
lKow2g/RBuMT8kk1EqFlQKMSaKg1u0n7gyP6jZJrEA/4S7ORNR2pWeb0OkgtR6Bvui6PTrBhfp18
ai1GksMJOpFhDwMtXWsyCTZkrGNs1RvnS5InInb0RFhgTOQ77uSp1vsA+Q70HoGyGO4+JJQODzoL
R8pyQI/UpxH+D7VcvLTyoWURlPuZhhIGQ49cipCsgu6xUiYZck1tFnbVbCer/44vpNth4b+vO4ue
t5JJJSTT/bUqz9Q5QiKQ+rjRlEbJh9+Y/lJnSI2JelCJNRbJanHg/BcXiH8A+aXyQl96sk/yAMga
jWONKcM2CvLPUeSSqdrId6DekHov0wNdjPSELgM1wFxEGZJZKT1SkqrExIiIIuVU10uLwEq0UN/8
rDl4dsKlxHxw7BFrlmrIfzTpU34om6ZMDAQqyGDUgt/0r7XZ7XgvH9vqaV096A/puPVn5sh/v84l
SQCwrtzuejNvPv9xtKUlCALZwFRNvLda6hrfV+2alHvuFYxN5IPJEMHOaJBi/7YnrRyyQOVCrakd
B6gBa6o3pAlJiSZ+3m3luPlBbek+J41a863mc913Yqu2mpRS2xZ6RYFzo3LA4WLTSErMZJbUr6h9
lJLlj03XKPa+y1Vl9JikAhH96/CW1eJGs6H8q89WaR98j49fbaoFNvDut80/donKxTkMBVd0R/4W
KTNxGpZGgLw2bHDmUvBkmm3nt2XExRPR30j9LOQcbKX2D4eJVGPI1Xo2r7FI3J0/3ZWQvzB3o/4K
1MXJl6eXp1Yp4+J9rbknEOyrqW+zl1/ab6uLFBJ5DTNp2hZ7opi5SHILZ1n6hX1I7YTwAr4LZKfe
ttL0F2591enj31ebSHqQeskn1CKq6tdlJLrPlKIxTWqMBy5ZnMN/bwfjjDe+R3qv3o5cqLWC6+eE
OB+Bk9FsTAdXqnpcLZwWckBFDWozhuQFYx3HZMD1hR9Q1BzUKt3FEs2HR+advPjm5oQ8Ra6pzSlE
OQzFIulPXfYWjcZwHOymp5jLghw+fLBqdTQ0XB2rP09CeU66yB5P6px0qL/h5rHvfju/1SpWNfTO
sLjXarOyEFBmKD9+20+d2ZCDiEnTrN1vJ7/a5+Nv1Ealr4u8ikjr4+/GUcjviYgmsuhsconUP6he
0roVROrJFWBK9HHZJG2EvCWRisJY/sgjufbHpnoCib/4L2/x3V/4/+MtYiohBv3/7Va8xi2Nkib+
J7/i+4t+dWSIqNd9wD3CdJ3fo+vp1Ajhm777T5hF/R8ugbuAUYRnmTppbH83Ygit13UbzQM7YGz0
Pfs/acyYkNz/aMz4gnIEvmfH8yzBrOGPOPeGumrd12F0MiX2zg7vK6Po9gpLmsmo8TnNnD1ZnHu1
pRZuZECq1ym+zWlFNiDxlejK1ILAI7T9alVvqJIAhbtJ43wT2OTIxl3mHhKv/NIhQ4DLUIC6WByk
0fkPtyVPmf7vFS0xFh38gzOZLHTimTnGeXIJpnATgrMY3N64DXK4AZMb1hdZ8SgauI6F34MuNvhl
eP3yOMzkR1XLcu77kTZt6vpHxh8kHHj5uCFBsG7xB7SUmDYNfAksC1NKQsDWHcWpRnT/ok+nop7H
dQ+PDH35EW/i17Zy3U1Y4oPyV/Cx+53bUteHSZGTgpNaa9Obi41nmNS0e8jLpkN9Aj8xXVKNfhIt
BusQHQcqgNQnyafzsBybGsllxPKu4xZ7Zean1NNDDPdmcDuF0RvkuHLVM1XmHqr/sMwnvzVmcH2F
uW21Od2itSDbXBYSFg8xF6XwcJsl+WGphk+VnkfrLnCaLaanXV+eK6tK0WgnP7n9PaS1aR7pY8MV
sGmmW+KOyesdte1jZyTEnLnog4nUXtt1ezZMmlSejIZbotsw4/q0BWhgbnIyIuoirjaurIqNgduu
IzMMqH+KO0YuDEYYJiLTbG+b/2HvzJbbVros/Sr1AvgDcwIdHXVBgrMoarIk6wYh2zLmITEDT99f
wtXHVRXdEf0AfYNDSj4SRQKJ3Huv9S2aK0FCJg+tEl4xQnxyHcLsZSGjk1HIOJzx1J+L6ik1+uUT
uNgkx68JpdypCIH7G2QljHOTB21OCl9e5c/OSCPHkzqFWGsHkhnZxo8gWGR+RZ4wUfFoO2l7Fl1D
IC/xZqeYAKZlepy9Mj6S+AYBVNgvftGwmyVuyR6oNpuagUVKFqysjEvkWF/DQvoJtlcjIOSSjHNH
e0gGXqZjENVuHCadv67Jc5AhSJ9olwoMf9mQHkOsGkFU69SKUTmfxmom6K8xHkkKF9sqNeMXTyMl
by7brYnZEBiJ3jFP6bSbbvJmknpxcvTh+9QToWvp3GpysDWlQhyDtTBHDHIMboFTKAzyoIDIJWTk
JH+cFSgZ3DXI5FHBk6EoDxU45RGuMs13/BGWjkZs6k5wB7edZTVPbpQS/WOSedxxnXkAxU4gvuan
mslD79m/cvazH3F7aqVz6W3mmDMQCwPus60A0MJ7icgcNRQYmia1fYwVLLoFGl0Dj66gSPsKJy21
fj6Zrg3tez6khMHsnTizDgX2VXycgVRY6k4Bqn2FqkZWvTfi/jIkIVa9vCbmmYtH4a07Bboeq+3Q
HHro1xYUbLKW90hSSWNSgGxSlLjCTaDZnaJnK4y2hKcd093H/pCVDE4j5lJo0nqCWU3LPzkE811N
I7mZRIDubGVFGO+L+VtHuMTBqZlKaR7dBC16BsTjX1MvvcdM/l0M3qkd6WYbmrgDA/swKTx4oUDh
NcRwXC5BohDibstnfJfUA00oHm88R/dPUfItGVvkzRloN0JyH0OjJziOoi2CsmAtoOoxkJZbdMuE
HxSANBggzMiwbrRV34kVekvtLNy0djXvFhBVTKi9fcXPQFv0oyGNy9BdRp0qpJfJ2S4q3Z5oQv0z
MoAwEXxeJDqT3zHatV3xO8bY0fv1r5DkpXuTAmozwlAgeZn+bzMJl9HwEgeAE71NOIOvl1SCG5BK
Q49V1LY1mEe112xzMV7p2h+dJRUwpHExQ6mxIO0cKrdGn9a3P+xCo1Pl+1+JtN97mTYns0xoMpv1
zZgZ9MTTIoPY1GHsMt/e2HaKYhvV2Zy4pzjttf08z58kDlpbUS+gdER7RBE27PQkBl9kXcZhTamd
7qqkN7eg5bq9lxWYFIZjmzMVIzmzQUuYCr061B3t0XaO9mYdzfcYxbrlFZVSR66hbuw8chRHhVA0
uUUYYX8H9+pBols9plX+Sw7Jz5R66xKihN8Qd4EJf34TXeZBAqEMcxA6NTORUrazfDZJw/XSqFLS
gLXJHnvALZWBwyRD85jp4+95qqqdkdlXiKsz8nGdmBTMRkO5aFBFGnni1vIInoWwM+eXGPH/5u8d
URHPI8Owje9w17RxbEANH786vxgeyfB9glnsgRyCvV9a/gVlvYY8Xv9ImrvRy65pGZ71agqmjhEx
M6OgD7EUuYgklREsDyMf3g5QRr/mXeqG4WfhvEUk2D7rMdHRbcuqUtxD+7cOOvi97eTrr1b72FuY
+V2UHBsmihg2YEht/B+GtzCgIQ8Uy/ZwmBPrWa8KQkrjmIVZZseuZqwBmG9jQzfm8oM7FFXyg+Hb
QmODCGPfH8O9TkQdeZ+VtYvd6ZsbL++JXdewjUAvjwTqcn58VHCUdtjav3cuOSiLG9H0N8S4xW63
h/C5F9ZUcvG7zBMMsj4MwJMbwss7wAjJuyXM9IK2k1YB2rLMQTDWpEQAg6QFAOpLeZ/M5BSPUZhc
R8pcZ6QsYwT+UBljcYrwH2yEhDRUum0wpwJ/QG3u3Kwd0BEv6BbokzOvd8CesdkgF5I7xZqZZ6Q3
ZiYkkzHyB5sQn3UzP2nILoIp8msyxPEcJE57lA0BAdRq7l5U+iuQzHcrgW86E0mO9VzfTBnp61Vm
/YznIXAb515ra5tw2uxQ1kTI0/LstgRkn0SvPblgn8F/0hBuL+CcuYyTVvvpp1skldqLr6e3yILt
hePknslo3i30uZJk3oFfY9WZl/es5uK1TZR4UZTOdPzbd+46KDDQqQMW4mYm0JJsgAVpAGApqC3s
biyb0a1itNsiqQ5FS6HaTAyFKyZwHZHXula2+wG1NrrVj3CpEvCBIgGUZ3wlHfuMkHDhVJMpHfho
LymsGTJ7+smJClBhReWysysr+EWG8WCo/pvmqKRO8AOLyJAL04knFqGkgecjoBFiye4yCuGgYK+w
jd81w3rnVc5bNN2s1YYWvbYOo1zhQxwV1qHHou02OPdroce7jDT3M5cXeEqd8FqnWk60bcOtw92a
sVfBCuZZd3YRJmQuJtwF60jb9ooCXI9m9ljVyMszSG+6S+OvMPbFYpAA5rsuyI8dLA/n2A4WQRKO
cZ/6iXnRpzAPRsf+1aBkQU7bwbxix9I7L5yf5q4aySiZ6dtAhcXIMBREgY29QUylwZmhpl1m1O08
3yvZmh2tQY8vkI2QcPTwNBrN/Ioyq4Wk5H7YnS2DCcCfcqCQ8T0RGUjmXTra877Oqj33HOS3WuTs
aF61u4T3c67aTR+ppROqAmjy9mbV9sdkcq4kdnNZ/IJ8zcz5IES9280CNiQicj0we26P61M5lEzQ
Uq7GTuL+cXz/Ie3ZnM4ANTsujgBeFCKivHrWG7vcFyJZ7mgFsn7nvsdkqR5IV2kw8IzVk7ScTWei
+wcxKl+LCBuQWzs7RyKZZTuSXhh0YRhhw+44MI5nGUj5qOlMm/JSxBAzcIgSMkthINOLW4oHgxpj
i5IY/jUfeZGychd1EnISVq+DLFzCXhOUl8tbrdktN2HNvhjkLBKsBST96I3MpwRJbegq8FmGxLb5
VZje4XT6MaWLYn8g9HKnsQhy37zYyKzu2Ijc/Hhod4avguJ9/I99vvfw213dxFxurbyLJlfustZi
/sWYySV9h5qjfVvyiV11kV+I02JToFfPFXjenRFbQMbG8tKhQr8bs2UiVhoSlOCHOxluffNpMnvI
p/7JjMX3uapico2ZQvUVvtaK8NB0ZBmdYK1HfmrthzoOFiuJeaXXRluyex1JQ+4txdaJQLF7bbtb
oo+4nudz0xGwRAVD4fDe0MA8tBg2t2YHQDtrfyYNeYK5ATSh8EGzLNXJ6ibmajUyI9upj9E5bkV4
AKXz0xGeh4iexJwQNXI62+Gzlg6/cp/ZJTq6jsSQpyFquteYxuEhiX+RFqvve9lMd9AdL7lmXsz5
vNiTZApJzFYxkCpy0xef1CX6cKR9jBv2rui3moHOzvKOgc/5nIk9w6BQ/o526NKufObzlrlsD8Z7
udWd4JqOPTLoBxMa8rQkGDn2wO44lZyT0IFl540ZnRo3OdZeH+34wN2NHnk/TeA+UGNN6AeMVjdy
aL/hb0mPTh1EBhdpXDY+MaOcR4v/JOL+rowQuZE5xX1AeKfKNuaD7bVPmg5LlUxz+7NInV1FwkyS
auUvM4ViPjDubGop2eGC/loKrmRq4F00ZvfTPN1FUXJrOjN/6dyEBdrh768NooitacCTZ4anXLOc
XVPq7JV5X7YmVzejtRpdSm4QlSS2jj63RC2Pzz29RVXuRwddH+7CbLKObcFtda662zQu3626eJh0
s78b7MHcJ2bHfraFQlOVamPVltsQqbjDPZnGLsjeGGWOyUAfAXv+WogGrBrF/WSb7r5xFL1aDKdp
qN19Yjvk1hQRE2DXfOusJKPlPo4nLTfJrDR+tp6Xc50Wv9NM7mMSQa/GMNxATKFfMTPiXVKzPQ3h
8OJnhkvqabcQvcs9frLw+rEvuCvNkc1YgRGaTBjrNFTRta7br9rVCI6Ju52Ti2e4obB7LQ3WvGfo
wVzTASAnSl5lCulsbF4bxPE7n3UAx4cLIEgfjKvXkHml69tBIjrpoOlNubARVxCs1SZvjdskzPXg
Pmm6+Rx3qErbQZxnTYwBI2f2OhpbLEESfcRr42MbwJMY39opsk8C3H8TXfSQkIOupoTRdxFDDGB3
A4tJDQb40JvZExazi2nPEqwMGdz0IDqQhzPKkamsLjpMWjH3xGlnNGiTyiA0KSNIswbE7Dr4dqrk
azH5cYU1Ux5bXPxT/oOd76dpMmxn0H2H4xAra8XVphe+gfSjtu/9iB/P/tudhbsp2bxJ0XM5CP6E
MgqR1kn9jdH6ENcRm/u53jqyuWneSzJm6OqAl4C/6R9WE/vqX2edEsVmfb70OFnXR+sBlU7Yl/3Z
c1uFinyUDEaC1Ta/HqQjkdeow/qUxRulhYlorQTcdK7VgXE/Moiuie9d100Pph2Dicz9BzfMSBFX
v61VFvr1UFuyPeNm/Psi9A5bqJMTHTuJcOF7HNZH/6en7dhsqlJrT6siQC8c/dyKzwo28Wl9sn55
MpG0Alj60hujDNiCUHorFsD6itdH1pDccrb5+34KGYutX9NwyHPaR6f8H+f/+v5YKWHDhmkANe9T
7+x2/cBexBLMwuOHrsOULDrTRqmid8e+QVeqJlGVOqyPfPpzfx41fEzrv+jYAJg7swmTwB1xPbOb
7c70TMhug8W3GfRqDDS8RJg405FmvPr/pqmlAOVjstWoEr9ysM7P/47Tpy7zwf/9M2MfuKNwlsDq
p9Z9+DtDXx/5DSP1v18r2a0fS8Yb60gddNp4Xg+5RiguDrqXyVXtNmE8Rcr/vk5VB0YGm7of0Nrh
rD//PRhq9rEOWaXfjYGnox4bMdvANZaonbSs/jNpzdWgRLBH54RGvwHeW/IJYbtm49X/eaplOkGB
PUkmtuoQpoVLQBtX4slwv68YDN1gxinj5G6yqvE8qMP69T9kjCwZtE3lLc626kq1A/4HkEHUQM/5
nKGnWIrvRnod1dQjIy+uPSKt6c+a8NLtODKwb9Vg+u8hV1OUzJ0ncHHl4/p1fn/KoBaRhJIYRP9M
eesSMBjdOmszz0YNzUucLSert2mNDbhYRzL/HEr1S1EJgXBfv/NAmGp7Xufj67B4HY+DbmR8tT5v
tBkrcS6abdhULxXz1V1q+2glpgTnNcuk0kNbShnNeB1lbYTsJe5efaWeTpSOOkZQPShldZqN9EUW
96epVNcC+fWIDDtEjs0kDF12OKO2h1ODPArV9qj024MTfgeP+RjFCJ30wdn3SL0lku9Zab/DYq8l
aXwgjeaBuJqJUlp2V1h/hIEgHU+1Z3RIEsY/mjXG8K8QgO4spTbHLwZNRCnQi/lXoRTpHtdxoTTq
qZnf5xrkV7Tb+nFUSvaSouEIOgp4uHfWTNTulZK9K/07YivMrAVMepTxbRENLKn5c1V7FnL+7jdb
uv4ER+nAX/QKFUFuXKW11w9DPjuB7XAKuqpdzmQAIhv6fOaa/S2t+LFwoSsV5nu1lJ6/kGO2T5sS
3BpaX51J14RUt8MEkCs3QK58ASkGAVs5BSrlGegwDxCYhsFb+QlcjAVa/toWYgmcxiX9JKfgMr16
07sZlgtsCa3yJ2C+J1ReeRZE2ZwyTAw+ZoZBuRqk8jfY/GWbXHkeWswPLSYIqWSKyhVRjNpbZZUv
ZEwvB49Aw4Ze2cEgjGFjg6JeHLwV3we/IE0YeVaORqd5S5QPg949vQ2sGQKLBhqiDC+5KXZVOZmn
aHxNlZ+DTtbGxeCRKaeHrzwfxM8/ThGMxLYE8w7iGzY5Cnth9O/4WtnuSRpQnfvJwCb/gR74eykm
/Mci/kH2LcYEcitRi/FhaBFsceCPP3jDGbNC08vF3u9MGC5WdYgG89dQDM+kj2AcgC8chQ9LKOZg
6ul7+gaQap8GCG0JqORTcmhEyE4fgrnNeIOdTAUBNnSRKB1DfXKJgwVOblUiIyWPcJAmashXnKIv
K3MdFCVEEUSx6q4Nj4sEFmmY2XaRPZUdeqSNUZHAYqcysFr/GxXCtJlRuEJCo93SkpjUfoyEGwaR
M5FgRYeRUQi3kjipHmasT3Q5Wv1oIWcm/vrb0OBVR0lHo4r+KhEg8aUwHponuNEQh7zxyhb8+2Lh
83XrGVh7P9AIBcs8VeOVDLp056B73jZXLi3OLse+T+eiB9DhfLeLhFCp/qkqXKw01vSqG4VNNED3
EWqAXjRHz6ntOc0I9qZzAewOfTNSvPJ7xAdDHe4EVUQOc9rptG2oGFsvPTUlcmIoTjlCHjWEKsIX
AB41oTYejEuRojty4isX10aNMnLRg3T35pw8HHGyrBzUYYJgXBR9+mQ/1EWSB5ZQeVC83fRirLMu
vU+Cb/Q7HHol5blzq8nE3jhpiPyaVt/satFFph+z7WnADh3EoDOwjwQXfAzhGS3Bu5tmHzS2y00Y
Qdwd61PtGdGFtXVXVt2BTdwubjqXnCdKu9itDdJcJxw1Q3RwukRuZhPXEoMVSpNfmsZ/IQDOaHY0
4mkBELS65e69XPvp2OidxaD/blC8jctkvKJSW/ax6WfAxIsXdxyJmM7I7ZjCrN8J23f3BcnMIH7p
P/vK6NTRS/ZpdBO0U9S3iQzicj7XsfttzDrzQT+2ctdWnHlhLQlcqgAFZpqLDqX6Vk55kImuQ0pt
FfvIk0fpEM1VZs4QJHOJfZGF3cyjdFeiNbMibqfJyArew0P1uvnOtJx7Fixzk6pocRNjxSanNUlx
eR/nr86QOFu3ka/mkoZnzRr20o86+rMJbn7IUgFWaYXyck6NiWd9tmjRmvuatIVjbiR3duK/ZnXS
bDtQCAcDqS/9EMTAc3IdMrTADdtPO693Ip5/RFq7YLmYQIoM7gsbzzc9tjTaWNNB+Nz/q7gh+xnn
BFk6V7iO7U7331CopVunI3eBf/IahzXdZHHGHkQxUvvGQcziebSN3YLIwjZna0MSFgESg1NTKlef
VT68SSYHRAkj9hDDJ5ADeBGN8dROGEE6U9sUGO+2JDOPd4Pe3+B6fdEMtAd3uwoJBlsJREL6uG0V
JqdVV7B+Yz2suoJCMVjSKH+lr5nuCUsdgU9zgKheswE6F16B2NGZy+iIceh+nIFK+81TUbTjgXyL
Ro7nfGj6g1sh3lgPoc52ZX00I+vGdWokeC1CYq4JjZH+hrRwRiu9Nlzm0I4OHoMJ4p8wIOnRLqEn
yZjODgPGn3ITMvKL7Go5C7udjmS2XYucGw/Cs1uMoPrgp4YHmGIE3FPn9gnb78wOP5lgvI/kWdK4
JWOK/etf8Y+Lo8JMIeuuX5eYxYGENBT13qOkfb9byIgYk+xpDDuXKOfCR1Djs7EethPhbODQejqF
8KFo/hTk3itEjdsC8s07mGPAxsuNqev1btbz4mIRJHpZjL642NFIR4TyKpoTAHSj2/mICityPFxm
M67Zpjtb6UZW8cj6aD2MaU5JtT4sFf+tAtijZ5cyoTE0ZeRN56nxVfeo6IjlaYHBsoGbjaTf0S37
FSkB1sr+WbVT61NKPbgRWndsZgTG62ckQOf++bTEoPw8aXMnJyGV9VnbLg2Rgp4QMw37JNv6FH/b
RP0qMmHoneNkW3g70mh81ItEIzgKqVcaOrA2UPv8PVglUsoWRLrS9vFw/c5M3GloUi9kWVxc4g5q
0lAm96TifV/BL7OO5HibJc1VK0ex/09f61yAx2TFcaFS+blLF5GbQgKKks4Y6nReHzGP7vCOvY6p
a4G9nKxzMURcCeCilL7BVhKn9WCoEmFZbJSHcUh0lVXQm1EqTV8JotZH6wGoBTarsapR1wOTM4mC
Tkv61EkKYx1R0gJ35lCGbXRO/IZenjWJrVlLj26zYDJnd1DjTdFwjqmt/noQ4Gf3ZiTuC1XWwdX5
qma6pNzWT0o61FvxuWjZwpUJ5w7I2f6szFSULRNtA6U9ZWCnUImKy9ZD/ENojgsP2SE1zz8H39Pz
o6Fgyas+kfe12C1g8mwlv9RStJnrwf/nkSXBAVuCc9TpYm+PWeE+s0KkWUpA4vZyl2dufQzmGA4/
FhLdPHZo4QdVIxaqWvQdi3omoo+7fhCRkmSSK4CaAxOBG3iMr+l8dCNDfLbkdTVxR1XYKmkZl44R
EA3KYoJHoBRvUbrQT/XrYyyU8DECeHvoZ/u4yuOKOnwKfb/cr79nLApkd380cW0LNDm0xsfOWxQg
t2evHlY0fu2OFzvYR8/st6MqY2rNwe+bVe+rcs1Sp4aOIp3oK7Fg+kAPqm7wZ6mUb+tTjAfdwfK7
E9Yjyjr+RRBaKp5isVkoLVUL+rFMuHOoSOd2AZoWM3jyUHPbVv/DNeendCGOflXgrcrCHGMRq5Iq
TadooOfZJLwX0HIvAtcCSGQ0qup1TSV0sD8PK3V+Nq3VHJkeBOtLj+U7cW3NaX2lVU5zeGuZ3VW0
fIR/VH2rwE/mAcNZH+JXcqn02TrF7nH96XOvgK/rw/WgZ4jV1e9mVCXP68FslUz073MQze22tJdH
rc8+4sg6uGPsHdqBzJM/ScecIZDO4wXC2aQWF3XGNbYrN4IpRLD+xbboSxydSmGZau37AvorSCci
4dXbEd+ViHHOIGVdGHtkeI6Z9efaXF/iAHsMEDEZL2hB2FsW3g+sst9yBUZs5RwdXNVKUc9wNvwi
6A9emBKmh4wPVfgfCQ9KrGuql7VeL+vT9bAGMY9K7T1gQaEe4Z9Msyb3lmXe+a1zH9k56hI+3VQ4
6lNBElpbpK9RBA7404aiyM6uxSUP3mNLB/2dO5iGtRFlNMrIRy3f57KGy+5ZRz/r742STFEREbRC
TRNM9FqwfzfXIdEf2EHQjGTlMvMuD5qB1NhERhioXNrX0sDYMWpns+JdNevhZ01fE0lo8eTV5nva
ud/d3ANVYvgBFaV98OvS5t127vJ0WQ51mnI717uzU4MvE/V3p4ekJx39SVNmrQJv5nYmwmXTFh+R
b0KbHaBn59DOSwTBaNCh9VheRg6P/a2fL5YMr1VOOWk6oMxJgkrH/KNqc9ZZ+9qPBDWKrPpJO759
GuhVDjn4O+hJT3moHzv2Y+QEdhA7ypOQWhcQKh4GTe5eadPDeCNjRTwaxN/tsGMSRO8mtylnZ5xg
5N3hzt1ZJoUxm1Q2Kt14qpvqJ1fksgk1NmUmzG3uzO1EDQHo2muRPzAtICRMOu5mtMrTXMr+R6U/
OCKEkRE2M6MJNeIhb7LHBxF4o/4a2RoIab3ZpUZG7NbY/SYGfWPIeHicJDmXbaURtKlWCprO/TFN
U4ZvjX5AYnpYVxG/MVMFB2RBwQsAWmA+IUNgXZs742bki7b345KEmgKw5P+nb/y/0Dcs11QayP+7
1vPtq+3+7ZWwgKRM/guC4z/+z/8dry3+JVCoGJ6vg/NAYUkcxH8gODzzX65j2QYDOhvODZPevwgO
lJ+WbhBUAYfB8lzxn5Sf4l9kYbuEWLg+ClAfpse//8+f0/+IvqqHKp/B57f/7fm/laQkVEnZtaRn
OMZ/y6uwAQkJAy6HYIGwfYv8i/+C5Ihme8zLNIpPo0aAoGdWX8VAP8wckxvmruYyUtVy6VZouPr+
s+tJeJk1zKVGfz/gjLHd09iTgFhGh0SFWZQg+QNKR23TEqNau+IzScNbP+k0ZejEbgDMAnSUNUrS
FDcnaopr4l5QGLnBrJ9Rh5GzCl9m25tNtgvH5W38dJkEssEmwbFfjl5fj4GI8Irog7ltKgY7jNAp
oSyE8BIbJyQdNElFMMxap1IfPmEzFXe2N+5TF4eREU6XIcqZH0MUQBfgB1EsbwUgO1WzbnPYBHEW
b8bcNE4+8Dl2ZuVVYwIS2BjIdwa5aXGRsNXqh71uD9ecoNSHya00Nq+uvZMtrZu2SxvKdpDEdVf7
2E/8ZusQmMXErpIb8rL1XZ5kJEGZ03PWO97eSVif2c6wmCRbs/9sZrDodtLNt9TXkyA3RRTQbZjZ
JOzcub4244SniAFQQAAc7RqNqW+UdzKgDh74nAjtYypFq6MGM11HlGfz9GINREOShNZWeXWanK5A
ft9ePYaExrGozZe6G8Y7PdZemAvsyN99dePx0bGJOBjdvXThPrG4lQ327eRtMRMkPjO8Ce0y1v7N
rcjlIYxLF/WnDaqSRn2/yaxm32VzE2idd1Lftcg52LCrIX+PDlLK5MspkS11aOYg+gPbSppxgyml
RaNTXaxpMpBhlCjWYuOYde55jMgCnKEUUwLlF08fruagvydVm93Ro/Fo2qPxiS32vRIxTmJqIWVc
rRqntnFIh4VQJs+BK4KW9JCqWf1AfVy01AAVJ/imcwryqKRA5pjk8n2xtuRdXTqBC1REEXphZC1Y
h5dxKwE4V7MZHSjayS6bfnZF9KKbKE0Meu7BGCEobJhSE/v2VBvmXRY6j2bu36osjrZy/LCjXOwa
I32XddzcGiXeIQLyqFncbbJesJuaMNAVNAO01t8DDKALq2XxXesAWc9VGGlpHDICNXknJcaKetnY
o3+w5n4OZObGu8jSxkOPDrfoe1qNOfok4Lm7Pm7oBQsuswlRNsYixjThHRnVj4PpyEAwbout8Rq2
zcFohxGuBmKKqiC4rBDezkji56yl5T0v/gCs2djIWtzjFpZXkWBR7brxW/xim/VT0jx5hakdKrtE
3lMD2iD5j2mgibZK3ochSbQlKTKG3RaHPsfGznaqB/fZjLvK6+L30XkIc7c7+lOiQdSGWNaB7GbG
zGXznqZP0iGQqkeyMQgTWYbh3IsmlQR84K+Z30pj+pq1QRziwbmX7nTqjcZEYIZl0/Hm/ZKh/Y6n
4WFGLBugcACe5Zkd3BYtYDR1NHJfQp+PHpsu3vt6+NgOt5DYwF3jx/yE/F6UlcMC4NLfpHcHe0Gg
1VscxusV0Ajf6X2EBPpRbz99Wkhbo/2cJjLXhC4C6DufOnStHekaMBdMey9CELnILRnTsQPRPCgM
JHv87DF6BkVh24e8WU7SJNmWfjw0Cit8mqQffouL/Czz5yKW1a5Lys+5h59TWXF0pvDjj6nir7oG
+uOP1k1tbrCkixso5uE8xSP4H6s4x/ZriOwf8Qm2mNE7JVnsPQ6IkbMawt2E9Hnr+U0U+FFV7/I4
dnZjDfzPc77c9Heiua/5QrO3mP0ucDLza+zxYRWIvmaXKR3d1xdBt2c3tj8jpai1nCrbsstj61dU
e8t0mYKJH+RiR0SIewh/LRasztpaKWGFXs3KJGnvTxX4wT7HkOAeDNLiUZjOxbZOaj7dJikgLc6B
2xGGNGh4lm04vRkcQXgOl6nunUtM4lgT29+KGnmUhW+JfJoTzd0EdBLCrEox1rUOnbtBSywxdLqb
DGMs0V9lEQGBOLaevI3DeJjq2oMQU6Kd5i4JotR8JE1wi1kMtALkRTCaxLcYDk52QEcajcfBnJBa
EBxH+7zeyYzAJ9egip3L5yZHZZYrzgtdzA/XF8Ox+O3n3Xvq2Xhqc/nYzvV0Mo7Tgh7Fy+Zbrt/b
Oc4DJpLohGu8pDbZSU1nkbSpw0vQo+ZgwabYhj59gCSnheyE+kPe+7vUofLIk1fuBQh/SUk/wIox
7ocYOUPDbW0s5IOVtd5DhR27IPDQRbr+PjHwvrixJrlHJqe+K5FHNV11l7j1tT2WlqvdbOKR0tgd
7oXdc4cc9Iut+8/oCK0zYprsQet1DrjmT1rqAodrcQyLndH1z4uQ3xzbfyFIeUas/hZXpbeZvPHN
B8V1NiZECTVy8UpIxNsuKvFIW4IRqbZMkP0yxWNdlftZawnOlTcP9/Vj5l3q0dtaUjT3/giVm8hc
rFKCf9cgyZkH/3GxtPkxRBCEgn351at0xGSS3p5L7aNuxqeezORTG3H+++SlFzUnJnuO8ZiERK8u
M80gk6ws+v2cvzdHDQ8q8C596cdBNUKnseuvyrFVzEX1JfvZZeCm0uip6BtMZ/vEGQ3GXx4olLnE
+hh/Lybrpem9bD/Y9hMUAZTuCn3l+z0qlpnA5srb6orRMnd3bVMUW4vbUcKUNBhwi3BTGK5ieE8w
04ULQKhCzhsXv7wzFcUN2w0jDzP6kEK0e8SM2VEfIHNUCxMZLMnbuTA/iLEHCeFzgyev1G+nN7fJ
6p0pixcjE29OP+35wVv3jLgwPBIzHO9kV5pH1+/6PdCE9lgZxkCf59PRlvGdXLCfVYy3EqnzAan8
xZVjywXEO6ZrlrGxTP/bUPYwMDwkbq5t7v1oNAJgA9zGHPO1yNl3uW7+yTwGJWyHhEGiHHAkxFZN
G56KuXvN+2EJKhmjFABrJRbmJZGP2GSic0Dp/U36VrRZUlaudtSya5UqIYRY6ms1UZf2TGDqH3oo
SYgC7+IIPCVTMqU01bpTkcSPiVE7FzS6n/WQNDujWR4T4GmqrUM65/sMqgXHzofbaC9Z2tmBFYdI
vOmnbcJJa4+ziK+tnbWbOF8e4eiS2mWlzmPoGb+LIo42tovw21i8U8P2aduMIj3VbbzLPcw2VfiW
qROVQg+Vclee2K3kd55BLDZ20gOzjYasW6w9XTvWOy9y6B9mw7yn+cz51VyjUKD3Fz/SDEjRNOb1
ActTnpk/SNYeSEOqRyRd0Dgi88Om5j+1Gh0O7qIXo/BJNFpqudFupc4SXeKl3Wlz+RRKCQsTnb/D
LCtd7mUVP4Z2VuzQi7GlBKaygViZqLRLYAVV8SKYXEIFeZxJcw70nlwoqVtEkutPFZF49x17HxGz
Rfc97mMqkpzJHot7asvDoqqG/gnJMFryqnnEonaHtvoaZou9qYapP+aay+0lxPdva3R0wFRawTQN
GtOFuscDsTTfC1u+seVlb9cyMaQRRou/bh/6koIcxydyjCo+1bYlX7KuI0Z2SPurkQ9wmCzN4+rm
/RaoA2iEPEQA5Gg79d8mYSAgghmCx3sK9yCI5sugYRO3CVBH5xZBnZ7GIIRVf86136wxKXtyOKB4
dgVd5tAiDE9v9xqC8LvFNu+HiLkoIDpJ46+iL1w3p3n4X5Sd2W7jWJqtX6VR96zmtDkAp86FJkqW
ZMuzwzeE7XBszsPmzKc/H5XVFVmJRqMPkCnYliw5NJB7r3+tb1n9ZvSB+uM3Dlcex1XX8FmbabO3
a8BCrVrq1u4o8JtZWHf1e13hmi6sqtvP4cx5TQOf4eQ1Wmo4vNixG8xucZ6WWWUJY/QtrJKv3mM1
mqTjXRP1352F6JDYtNPWxEp0Nhsn0XFEidEdQDesLDyJB7lcxfuvDO0GzSL+bKz+CFADuzIfgE2U
mZ9RdtJywUNp1IQTkHidxPSN5eKhSfRqWbECkxvNUwNvVQRFTQG6gaWN9IC9EQt7vyFRgpf6U1Ju
g1+hfs8pnvacifPeBdfSTdNVH+yi7p1+ehk0tfjD541pHvOsfm+1oQ1kYTD3wyGJRB8IpkIrZnGR
zmh6lhmE7wen8h/EKD88T/IMq60iKJCZOrQq+cGQ+OArYy1sYyfZ3tCmcsY3bK6WLI7fMzbJPFAc
7gFkLUSQ3gmEHW0cunydMPr0jedxnrczu7d+rH7g3VyT7ni23RF7+xZH5lM4+V+sPgkKcQyhWmCt
VT9M4+zb0NWWQl5OLSjs7A2Ky9xy+HOZ90vzyCDjJQarWuHHnL3mYtNICLrIfRCLpB2BvdGNIkEI
T5lUJRDv2W/K/ma5qyTL7yu73fRMLow8nTZ5CAgNPMydcKITmuwlmc23QpWA5Ie16OFUhByhtXCb
gSTWC3lbimaxABJ64biAEZMIi8e8Bc3pvtSNFwsIXmaT1JCp+ExBUJXleabybYlxPPm2dU4qdTe5
2gWv6LbBz0SgSkvLk6Tj0CVbXyl7O1dVfHpTMWYKAiZPgHD3Hc3NcGzCktjknNh3o7Lf67J60hvz
LOvwtqOfUNNYFBL8H9N3QeIFapL47HL/xPrXBJsD382wu6+xdnYTS5yUZCmhB6bHuInp6/McInYs
7ZykuHVNBl1N9AVx4j4D2GaECds+070Iz9lYVf8U0xcNLiu/vjRFXBD+yHe52iPPsxliO2rWj0kp
AU8OOEhGLO+mN6wrLYefxzRmiXhakMGE+eqBW1vThfw6cEZannNt8J5UiZwqo6ewOvdD9eHqQVyY
E3x9h/jGUsU5+RfYPi+yr9ZV02/9EKAU5ktkEMRS5wX1guKQlt2zFoWX1Ol31EBiEOpt8fhQkQal
kdnotnjn8Nzk6SUdtfhgDaynUFzO2M90SGtNoJdzQ8s6Bw3S5/0AJMcqc3Pl8TJlunOQPQ4lp6nY
KBMYs7w+4Nzf3UirPcdSvxs7FABOXBSyVPnZGbTHuDR3WhQriintC2KU2rADrFZl1uJbnMJjITFi
py7HXT/fqrL+Lh3+gBAzuMVnaB7dDF+7+0p8qd+X7CIiZ8DV0TUtbwm/o8Rhvs0SLC8aLPgO76iu
Rx+KZR0IP+qHynyrG97JklWAcsUyTlq34Le6nXvreGdVsyyA685mPjqzdvx0e+tTGw6NYhmXDJwt
mKwma949t9NkdWDylqqMLCZEW35WtH8dcjIGawS+AXj8sIv85lJJaEStVr5iDz2ObkU4rtE/lTZM
T3p8V3tI+H7ImC9siWhI78yp79JbCWAl3WWArz05vXZHyufFbJBgyga1ClAbNjPzzhUZ58VyfjfS
mi5OC49K60182igcyKOdCZl8XeW4aYciPce6593GNIekoRntvCraqjmObjT8LH3IYLesB+Qm3ndU
2nRBVJnvkMJZRFdfdk+x1KgcmBmZOFj60uhqocKnOAioQKY4fZPN7in1zfJWl3H7xFDlEPrJNsJf
AgpXZ2+jR9AdA535zSqGr7ii7mqJWoP9tqpjYYR+gCeZfbsx/MyTpiIkiHM5mtW+qThsGEid2zwd
TtbQG1hlsegLthzl+AhjEK9yHq7zon03PHpbWxY2AzjJwdamgzCwEknRHqcIga3twjdpE/9RWrwe
Un1X+JRoz2rJz6jhtowN2JzEEtdLIJMdxa+85wPauTU7SdG/OS0wtHJ4zDIN5qMirReXCUdxn13J
kLnWkYIqYqaVdt9lZrHh1tjMTTZ+uXADsjXp3qSIghC42HNOdVeZR5i27xt2CSzO/IST7eC22SEV
Yj+Nzo2KMhz/ubu17VBDR0HeyI2pfxi7n0Btx83QlBiCsZlioTrXkCAPhtSHjW8329LsWBfk46mt
ECozGjGGRF3csQzAYtmrYezHbQ2YyKi/RIgUmDjJz3l03HXKhm7NSvTLDcV37tIMPFBjtuo8Nzn2
lf6ofKKUGsh0u5MXzMv3Vqzdhl7Pu9p3cyBzNUu8AZ5cN3ZrA3b0KpXJBfPEV4ydj9lsf4oxx89G
uAPwt3xELahILshX+tS0tUy1Q2E+EeDazr3LHdOSPk74H3XkSwbu91lpPXVaiTgwae+FZlo4t/QF
HGaxG3MisDD4NxmXAzPexbpTY0Rj3aZbaSDyXl+7gQrbFwxE6LHS2VZ+AnA2pRDIXCaNOcooHSc3
OKSiQfk/MdU/OzB9OR3IdJ1DUgoQVLGc5/vQZd+hxRSWu2osbmSLT0wmJQuynPywy+J37Lx1RKv5
zBgmPGVUhLaq/lIa7meCusOyZbr3s8lk+siFbCq85NSl7hyjuVh0e+zjxMBNj+taL3FPDlHzz6+w
6M3bYSiW44amwf1BQ4/Z62zIIzo314s8ypybiRzEjUl9BfbV5ZrWjyeCzHzUG46ZeIWhElgIVodr
LZfsjFsEGUEdMY1IV/su0gw2/quZYbmwrgSaK99quk6KLYkpDBWGzUZi7O0pngLkZIou5h5CUz4F
V7LStS/t+tXQsqjxpkNWcQKjjuHQlfe5UcfJEjI6hsNSU3p99GhhX1WYdBw6JrINmry3vj7u9Y+5
foUkjjthGYX9/hmr0M2YVOa+EbyIfQ56c/BdmPhq9tZmhO6DDG3+yf0fFWxbmay8WgsqZ1z8AFFe
EqO6fule8eD1wsnxFuh43HL+IWZ8qmOdTqDGFscezwRITWa3bYzPgaqicIU/Bsv8v8pcOz4128HU
P37/yBQewIiiCuqr2+f3FdVia/n9LQNCYzO1HNp/X0Htj7WxahZzJfwFFMAmYCsJNOdfF75auFXX
72m02NbKhFbq8ynwGrCPuQlrh2QnHADZ0lVh4r/J60c3C/NzKVkP0wjOvhABu87DY+4W+sEDSJvp
/bw1OkbHep9bG9US4+5yjxTMoaRqqcs7hucFm5XE1zQOPKkWcCa4zwtO/AMBEUaw6jauWCMlnEtX
ozmbnE+H+OQmuELzGZHXMdNwG/UOgREMRFXRH9gTiFM3YWFtvXxboUpp46MpmeHmrG5RIR3MW97T
wMeQcD2q4hTnz1OCccwmbeLypjwmtvVFtRPuKoECkU7JkxFm1UmrUgR6N6Kyz7yZ5FKjzACPfeZA
QjLsLjZpsaM+R1uDXqldVVDF7dUh5xsr2bdIQ+vKlTcz2OY1hzlM0X1nIsMAA89TfV/oUwfNrf9R
a/mzPjbUtqAHYfVhQn3PPhGIgqhcLJ0d2yU4vwtgn3lQoCUdFyWLOFN+svfNLpVmxDsnXEgNGXlh
ewC3XP2szfKu0TEImPua/mUFKCFz0T1z8ZIazKJTZX3nmvOo2FTjAThmGdBNC8R3r9nwZLMEu6z5
nNb+tBJEFFPvABVBMTyh0Uf241ODhTBJn3qTelZp0V3a2Q84sw6DD9AgnjZVXb4gxrPfp2ucrWTx
PNkccedyAQr371HuX5aHxWzKqGTxuDoVhZZx8rMoY2i3fcUgbnoLax3LjIXJXs8fhe2+2tiwuBr/
eKS/FR1HVqjFPwdlvbX8C0WCMEItIwYYs/kRTWjYpfmo2lPZxQ7ljAYN5VPzuvzr1jZywzl1nDnw
5/bD7eXFx7Aulogi0u7NwHqi7W8TSecz47NcF09VyPpn5uMB7qMIqA5/rtsxoPqZXWLc/WyGluUV
+1wUcM6V5qHSbe1ISZuZwAUXOg5y9oAH/AEQI8HIRQxq6J9X1H/n36ltZ0xM+nJTMPOPS+qApeJs
KTBLh2peAap8qkz/y5FiPjYVGpTRDQS4p6a9g9SME3Agelu2pFW1SKE4BKJDpgcLgokq9fo9EQzn
UqBiloKgLpGEW/JyxRarFCmJmX9CwWRveeoYFFkfdTpte0t7v81LdqlmyBDC7cSb5hAhbJ1Ho6Oh
yynts8kILulbbR2aaN6hgeAb1mflWDEk6SlQDJJ3KsKHppXN2Zi8117pHxwrrU1RWqDulcdeln9z
jcUy66evVE3ViuybNJUM2iEbuFo9OXA+JQNRFjbWnSyqajcMtdqh12C8SATAHzRvhxz7DZ12n1MB
Edhs7mOn+UVN/VJWhrUBsAO64NLF4uPGThlE6LyKGwvwbRFZ75D3eXmI/9a2D42nfgjJKQx5T9FW
iOZagtrA4YENki+Wq+IYAnGaNj9N2sFKz4aiwIc0jHs+jiUZPePOn0DWi7QH9W9rQVbDhiYBw7yf
SvIM44c9qOTgh3LdpGwp81w8MVGHAS8Rf/3BZedmaaiNNcHolDBr07N0hk5Q/9A7sBZiiYInMS+J
p47kSF91TdzaWDI3yAhJNL82fX0wbTjbhoQB4fDIpkeHedwdtEEYe2rxnpJIgDF1QJJIxfDO0+xA
0nrLO2ixqifL2p3dlm8GU4OtBycN2/c9avabFllyF3qczI+pC8ZbOe81S7BGFBbnUhoIKu+h9p1P
z2Vyw9sGmO63Wc73VX1xzXI72ciAY8h7cbkCdiKD4Dp8W97wdKptuxg0ry0Plq0B9qOkM+rs+zR1
N9qUfOBr2fsO2I+UdGXnLOaYQb9MQImWxQKd1NP4HJWVohdCe8jT7FT1nxBnIdH07WEW+mGqExuz
tqSrwmB4KLB7Nx2caeK0ZoVLcimuCrFUE2C6Rae6d1znYmXtfYHnuyicTZlZd9fHncBAkGhMga21
2U655UPUQBYycSUYM0tuW8cqHjvkKlgggdRLQSbZ2bOLWZ6pq2xwE0zfmt8GYCZIdqKpUOCByCZI
/iTdQ+PyWeqhIq1xJZ79InxwjHRDQFIFuf3ho+MSXxBfFcetAeBqo+rnBJZBo6KjKLRbC+p8HHFU
HP2Lh5pkUXjJRzfiCGZbH0023WiT+9563i8v+6RiA8ZV4VBc4W8b/EIQb4nTlEzdFVkiRVxHKRTW
Ud/Pg3pHxmWz6CVsI9ug4ECrFfVHIvMHzBR3CtdmVtnzvu1BDJBjmLesQU6RLm90334Suv1akQd3
6GZcsbY8xBQYbcB5vGNGIU2A8l5hpagYw6wol2B6lm6Zvt4kwtkyDvzQOyTjLquek3686eMHXbRf
umSNg++/HZog43PCiTbI2v5O52RA1cROEYerSmRiY0aX9CojX9cG03ZFy0EyMROrEjOALYHEXJpn
L44xTttvAKiX6VV4pJV6U+BO6FyCGVIwS6Eswa2rH0nXvzZpS7VUTGQ/UqBNkvh+aIufnoeClNrd
m5eRSWibz3qy3/O6eCkylgVd/Fw7/Q8b5sqqL0a6YKpix/7R5QQQj2tMkx9Ra4F/6vGNLYOGQn0K
Xs/Qw/obMdAfqQb3MiPde9OjTLT2PiEBUo0bU6/rNbM+6w5QA4yOOsYVWkN2FXyUSsoOXF7RqiMy
Vgwx7wQBCySPqzcE/Q3GJJ2BV8tc0kg/2hpHQMiJgrGYtXPa+qznzIttnhjsBAtEnHLEwZQ/Gg2D
+lQfi5aVj+1xpsRCckR5vQiqL1dudEhG+2PoU5un+smbjA9EM9IwoFs0H0+DlRdfy+c7LGW9blpw
QGNeUQRB2/xoO0+27h76qOfo4zCFG6zphDMuw6jr5BjWcYTLrNtLtxV3TZeyATW1r7LmXoT2UnDU
1El8rZycdYtQ9ivWgL1dOGqrOwad2EjG1+W+2/40HfSpVtKr7WvGcmq+K/qQhUrNIXOxc6ftl2bz
VzSa8dngKJ41ktN+ztun2DoYedamEiBupHFI+b29dlMb8XNqFt1OlqlgY3XR0yQ+dkxKln6Fcp6Z
yJQMSMvwyY+dNz1iLkBN4pkS0pdW749O46VbA1Ja2EUURhTV91QXHDLMGRoPrY4xROcmT48l2yFU
BUYhLdwA10pwNbkfVhPP4MjExh0TAyEpARwz7ovc2NpM+NdGKUlmIIOsmB4MQamJ13qOoXM0OSqd
wXzSjV9ryBAdi8gg9Aj5+WZ6zxJoyWC5bxhv9mpWPmUGFP+FOjnv0mLG3U1bQy8wZne3E+Jq30GE
H3XnHXR3tp1Ljiu8uPau0KKHmlzFls5dqAXJzinhuETNG/EZYzuMQHI0jEkNAS3Tc2VgQCbj2SeN
KrF1M71Zu0xcGQYdq4ZdRdmIWwN4U2B54zNvhaU47oL1E/NlBsbUTZ4HUCro1pxq44ITWR2222Qc
yg32sCUZlhmsmvmXc4g6FHiHwgndp2kyPip8VlZTnbLIc8nxT44PFj8p6n0lD/NMfJQiXSJYFuP5
gXGp0drUqqTOxZ8whpQiPmfoVgEzZ4KTRvogKuuzkmly0sXBT28Vm+z7zpiPI6blAyOzVoeAJtuc
lQ0nrDzp05WQ3nywK5IelS5o8EjwSqHmVV3OOjLSV8ofn0khrQazeGjL4VT3AI6Y4b+0TZlvLPHm
V19O6zYbrYnDlW7GD3k8PxQWMp1iZjk1cngI03uvlMcZTcTVkMVK1HunA6CDE/SXoqfuMMXD0vs6
0nBk9gchul/mghKB1E5SQ3+2tXe8+N86BLShMIsj6QrI6j0VrTRzbH1pCpbvFgU0xa05Zy82lKCw
8CsmGPgJ5maTA47faU7k7Dqi+hC9afMb9Y090TIZte0uJLuzRY/GO5vW82q2CC12YBEii3MIrxpr
m+TQdNMyD4zoDggh4vuBM9revixcIrIvyDNohI5G30XbfxYmYxlc+4/D6L4Z5viCHPHcFQvCtfZV
oOXO7Vh0aNHTT0OhyGYdSxrF1EZmTrzOu5CQtnaYK70LUo+0pDFIseEcyts0ay6JAzcuKsHO0oqz
awtxqH20egnOYAaGZXb52wBJDQrYexP5u6KlwEKvQmIopBcZiJ+nkcmBXkvnntmsaxXfdKl4axqk
w3XXjbRXsv2Uc75vZvfOi7Ht5jOdGROn7L0zm3dC2iy0kDqFtYuaOOgBBK2qkeYS0pSUXxubXCZ7
zn0yKI3nzrcBpJgs9ogDFztLIwWR5ZdEREAwrf7eL8zH3v3ZJJRo+pStslr/rNqO1CAxO5WfMwGo
t+X/GcvSynczAHPhfLL0jm2u2dBvbtqEY+Q+jR1ISTNaOmlOdn0aut92YCOmxq1T5s9x3K0iGOWr
yqbrxtfncdNGa7ALv+oiLbd+J42NFzuf9jQS9MwTZ9vHxkNk6+1hHAoOzZPz1n16pRnt05ppEhJj
50IrEhNRg6Rly1VUuyhkS5sOz56oz5HpxIHnwfSai2kj6uc4bOrAz+dHx9TSm5jPLws+crWtWdlU
H1N0pbLOhGzpBWbbMlkr9oZFoS3zrcdZhiDu5J1QKOtGGH84nhkferO/o8qV6fxIDjUD6UeqdZw2
sy0C8sku/nbyT45+SjRr2EbIK9gpCzA5qltT/IpdMdszzAm35TT0e6HtsdZ396nkLzOTHodezwxX
VltLH39e3cf/+d9Ye79Yfim8bO0fTt9/fft/nxiyl/n/WX7n9w8Xc/Dv787xlyqb8lf7P94q+C5v
P/Lv5q83+rd75tH/+ddtPtqPf/tme7VY33ffanr4bugl/y9L8nLL/+2V//H9vzFqmwaL8etT9ccz
tTzCP39z+Sf8428LlHf5j7HiX7i8y+/9F5fX+7uh24ZBR7Vr4Dj5U1Oib/zdsW1hGab4lz/bEuB3
sYEROeDR4fZiqm6w/kT/+Jul/91wfebzvknk3yGA8v/lzzaNhbz7h5H78PMff8MGJcBdLX+ZY1m+
rQv+6D9XJsZuXANYaNJDhiq594f2vbOdW9Lt+BkoD7vxDBOyCRJ2PqbAA+LiIMcpJT0a6Xtlmuya
SGus3OmCftQefX++88OWtlGt+shG/B7S6L7HPPTxJc/lTZqzThnk8KsvzeKEDe0ucyEMEWEG6lkk
+spKiGhNYLsULiWtv7WSN30qEf3NcjOPjbeh6ScLBuqh0BN+KTOboTPJoz2QPRSXTsL006uGpbVE
LsRftZuSDus2877uS0YWIzXPfnQKTCtg49k+yYhD+ZztsCDN+7xvg7EDYevrZOJLL9b2jlH6d0kK
kmHW0PMSWll8LcxuU02kl1GwU7TnvgniMa7gFunTjZHLL00Z/o0Nu++pBRq0ZyX8I7KS+NbHEXzr
hjLetAa+a3fp0kncGUGg73UW3vnBzi07howP2k8lmrZt/IoJhSuJI45Nt1G0yoOGwtUjrGjvhQB5
4ylr8RXkZ3ySzRp54Qx0XtHZWwUoAgPM3fmRBIDGAQKio6d/jn3JCrrov1VCN00T/hjsDsyEj6at
cQ4KpqQ2NvWwqeOYPja6j7CxedQpOeZLEXr2xkR4MqpiCvxGcUfs0Wp2jvg4KHhPRH/0hmG84Hyf
CTRHU1COpAbnelqLWctOPoaKUnHHlqexACjVh0VT3/XWU0v5LGracWRNEuK/Dm0igBUeDp07TOiD
QvJcsuFhTLDKZ2hiVZq/n1R6E/qmCgBP0z9pGTcTM4Kj60m5G9r4q49EcmyXCz0a/nnRRHH6p2+v
115vd73Jf/ft9YqQtU0wChsXO/ekOY6ACQuiQCUdPbd/eYzr/VXXa65fzpQ77TiHP/zlz7CTxWIx
d6+11VAL+u9/6PU+USIY37e1tfmf/7zr715/w15CuB7U0tX1N35fcf1WUvhDLe/yb/jT3/fHLbX5
RTgsjqVEg/nTDf/05fWG14eZG5xcoQCdZeblOvLYc14vGnYMjHaB6Dtg+k/Y1aGJ9DRd9Uu7AfaK
dGfJ8anI6bOA8/v7Qpvs9OSaGT/TAEOjiimUAH42kkZn6BSQjfpxvfn1p52HMED37LztpX0jhuZV
6Vm5BTst1cZKaixz/QmP6TkeS5Bn1IjCrc21U9gO2un6lRXl3nYmGU5ofWTm7I437J/mg0rMYdvW
Ok7fEm2UdVQ+WycfuPmJOjm+ErF5othKmhax2y57FRTSBtfrzdakiQHRIXS1CauE4Kl2TLnrq8GG
iebYp+tXLTBHlijTA/sLvwGQEBJtg9qHeCkLrWcTxXP4+2cg2rZWp6ubcbkFEMwv3OLeJiN3GA8D
AZe8cI7RwFSdTH65s5fnfR4jiwqqylOniGI7H19xgv+rasS8Bt2rn663ul5A8zX++NbyoiSohvTN
dCgLnZLsA1MctMkcLkvo4yyd3W5P2kgcG9rem0mv9+wgwaBKawdl7SsNUY6sOsl3hW5U59xNX4qq
dQIC+fmuqWmKm7CBbPUOCwba/3hyHXc8TQkBTT8vn3JmA6dyuRhhp2FnVP5WLLcw1WXoZ+uYc6S/
GUR0G13iwXY2GuxsxOtSHEaIhBFdJyfY5dGpHxMQWmhxOiOcbWZh72msmhgjd4j5EiQi3POzVbyz
F8tO5CX1AXuXwiFH+EGbT9pkzCcdof3ESjdlbR/CH+BH15/PAxAA3Ubwun4LbF7/44rP2r6xfK88
MToZNC8iMsA00ap5CQp/6ECCV+ZdYev9oWpzZ617amfEPf6YXmUnIFXZCZ9usu/NVSHaR2y9K1hL
9mkaZ+NAD9vepsSv2gg/tbZFNfDmh5MZVJZ4ub6xlKVRLRYtrHkvzM61XeYgVvuGqR7jqOu3i7lx
B9tQoSRO+ZksZ7kZXNo2NdWsnQZTCUnR+0zmF8Wya1u6XrgpIV0yjoe3ZyVVdugYMazxo/pYSKSB
mSQPSjJcr7FW0BIfJnemQ57GXALvyJcI8teWpnFJwV/bk6YwYfOjBjrRB2acf+rLuVY3of6Sbr+W
6Pz+/vqLyV/qdH5fff0dk5dn51vd3fWhaYZ0V1UMA/965fXi+gt/uus/voRw9tws3hZGpExAr7e8
Pt715vM1vQ20vFpLJ67Xf/oj/nR7VTTGmtGHxEhgECK6FmBdL7ylkej3t9fmpb/87HptB1w8sG2a
ethMaPRyUtnk7Aoy+BbJdm2ioxKsJx8457Mu5Ceh/Xqj5/WnM7vvkAL6c5ck0Ez6OAuS+U3Y+hbz
aHbIRgRcgauW4Lgw2ffYgW0a/V6FyOcVHJ+0Z86rtXa2hS5Z7Rqmfoe8Ml41X1EJBju7gVA8YwYx
I0OuhVs99E6xj4rpoTUGugdAYtNjGt1pFXPe1N6kwqJEFHzayupxOkgH4UbmxppoGhMg6AiHPBMn
EYftHmUX+Ga5McDkMX1lkebVQCHjDbk3GLctd18CE3JQVrdM5t+GggZdLYL+jbclV7l+ds3aX9dt
82TY1DSFr1GPPMN5ud07pTVh5anxhs0epXgg2dJoWEe59p5XOS74WMAaHT2mYCm1hMKgX6EBr+n1
cUfnEqdaDoREkPGwGqXR87IfNAWXvugb/1ByuSaHHzMcDA8pMAKWKFRKhjUlALElkX9J/pi1E64t
meD98Yizi0Ut1fVxEfEgrM0QNLymxTboj/UmbobXzGAFFmZiXKeWSxB7OqgYYmfokiTJU6nzzmzA
rUQRT8KQYSFvDimdi51ED0yZP4ky2uX6o2OgCEi7wjWLymTmzZsjGywRod1v44mOpsn3b8IsV0SR
0wyqKcZl6q2YJbrjepyTatfOzruce3mMdNXsBt6erMWcyyS6/FSk6r14AcDibNAugoEp3jrXu7cG
buHGH93PwSWHDGB2k7YKbwu+SMunstcbioFeAY1FxSgDV8dc6jXVu6knJHPOrjdcKrcKt4wVs4Mx
met5SPf9gOckS4SNCfV1nsPvqPP3btkQJAuttR4jnvqztecZs84K+99KPxpznxHhie7a2NfRRXw2
DVCp2HtAShWANUpdPbNvjxapti1/ubYyJOM7HaMXNy8+ygLAIFObvRI9rJq8pXzWOelVF52BhQa+
4hm0nHHdwvoHPdRvekv5RyvugVVjT6sN632cp+nesaiPjFJ1jgfeS54T7l2fubZoeYN6lX6ntP4x
B5uBZAFgHQMVzU5o0qHPK2Uvx2S4WJHWbWt7FOsEX6IXWllAgAO7HjfUoUVh0c01fEdkhlI5kpjF
y5Q4fhAxr058b2eY8pkS6xfQKXykQooOmezvu8HcR50T37jYpkThniWhUNSVG2WiyZZGecdIYFwJ
iPYFBYgke+0d8hDNfNawN9ItME5W2ZntURux75NwevFF+8x492N0IAKNQCM2UEOsAM23Bryy0loO
KwJcwqrwyFUQwNA20wTcQtf857GxXpIU2HRfZZBjVQ2+epUCoFr5c8HIzhwCRogWhQLsATFd2sck
vWPshRcvijx0TapBq4VuajMnVzFGW1++hV2mH4ZmfBvqst56Q3sbxa536rBRe21xJ3RP37bZUvE9
tKRNRl/7GCOV7YqYgvk5WUpH+LuTCl+dqPOl7HNY5wl9x0KmLxBZta0ZwQ43q0hbmz7PTzdN2wnr
ZeBnKt5hHGV44kkIT2FzXpY4mRyg9iGEFS6tIGXbODcxnrNSYs8Y9YmxZaWdqaghCbRWqQZruS21
TTvIhxDIz7HscGtnsDoijaKOfhL6xjHckki0d1lIbvQ5Ufb14cmC8ZTm+XvBMURLTCp/CQ+x5F3G
qSYtd6HyD57+ywzdcB+7uSIuyLTeTmv+7V1yZ/SMLZlm15FpBEUDDHByKdXUeDUSMcg1EJKfUpyS
9tOz4G3YI4UrRTy+s2MdAXkZhLPnJfUWlYRxgADibiUehz7IO9jqz8qlrDTJUZ5th3vFXIdjgXCw
7/QHdEBIJenwAJnjR9ErsY5tz8MAyRHvCi5o6+TNgHCyzcIML3p/mGVNlkTaEZPhNufAnpFN86wt
ehtlvZr9U3ZLV1/42PCkr+Qld4rwGE7SW03S/hUhYazMNu72Fn3vQ+TccKRiwOj/sJQ6KMKIt65m
v5uaSm4mhiSdjvKY1T9UwUnJbttfVSzhUfJEM4/rzU20bEcjczhHGsZS8n9PivnLlsXDxSL9tIr1
/CsELg0DFReJKojuCOpDgDKuS8/busR4CKUfrNTa2BkD3amndJ7SAFRtBTOxIdZgFPot74KT5ZG+
ir2HYkjPUn+QQ3fWN2NWozUz3QRQfQRxuS51+4c0s5dB8DI4DEWIum6STL6ImaBB4TBt64uHip0n
QT5kTVGVmypuMFJ6uwTbAY7SkKqjwnm3866FXu3vE/y9Kz/6MpOy3HT2QKtBHR9Dl1ZzvfHjTV+u
aypshs65NJQudxomHZV4i8HGqHaXyqNawaudx8LT79OCj58WRcMmLZqfGRCvIc7soB3FlzNH+oOt
fXt5D01H+sRRUTdndkPOKAKrNvaLp1YlLCy86cLEkZV/Lj+KjreXluJJJQrFEnmGX4q2Xtk7nnYi
NqbKN3MVfw+1/cNp0U04iIxgRcN0O1OowTvlmJXoWvR/8iJq7t73IGhzYiw2Ts9hl+KTjzb3yKs4
gFPKJPrhxuLDKhiiWCPClgkwMioQbeRzlc8/o7mi48Geul3neG8zlLx9GYGbYYZWlryuEaDaBdO3
jsX43hY5mr03JXvc6P+PvfNqblvpsugfGnyF0AAar8xZWbL1gpITcmzkXz8L9K2RrXvHt+Z9ylUs
kiYpEqHRfc7eazfhcB+hVYPS+tXBj1LHW1mVfKq2G/X8talIFLAbcjV9LCQwni5YbxCkhxjXskS4
iwr34YVc2QgpQvGaU6PJ9eR+7PNXzS5jGCTlauzGetuMIBNJ9XiSMeDL65TLTCR4oJoLtEF+B/Yu
1r4TyRSbCNQYZrktEJxN3ttntAQ6AhbCVjwbtp2DhcMLoo2XAFTL9XrpFUm0rtX0UuQTaVMOS6CB
qKIUWsENnTCw+rZ17NxkF2FzRvfi+Wiryb0eOt9bqdq/9dLhZux/2FZD6wvT6LJvErGRUxWvsbq9
tMCAV6IWD3mrP49hbW1lyBL+6rcqrGNgHWxL7/evSTIDAp2azVwLmzno0aQ1cEQfSB9bVJ88l4sq
KuvvWlN8pyvF/MshBrcMI2MZIjRZh5lZbFL/UniivxkzSh2a5wMoE6w+Qxnt0U6LUsqdDBKmETKm
+O70zam+i9WkryKkuKtUFtNtO4lLg10RyyHtgKKcnCPW/KedpRevpUPzJrVQ4cB+FQGJk3MmGZor
luyuvUVXitgMgcOS66TP/BrxsyuCG7gZK4zUS5XVDoxw8cPMgBIMUWAzsM382Tzqll6sqxPzuiIx
voRMmlpAgWsSP4DCVi4CbxalGzIUhuncon+pOPsPkVDUHfjpYzxs+9Z9SXyP2bWZdeAxFPNp62Sk
hFpI2z6gtEM5QLLxXhrWWdeCp7yA0WpPQE7JPAtXrpN9pqXx0JCPy5UW7Z7t1Z8phjt7krziZiMS
82tLZWZlm1O0byzzGe3KscajsjJqS4KAv0kNYZCFlXPVbY8eQhgfhOWZdJ1LB9Jp6WpgI4RdANop
q5Mpbew+sL6DyVshhkeWMotW7AR5ZIdBwgzvEZ1kCMpNLldD86gHJ/I6waApeKzgC9eZiSktMzUU
HUgzgd96LF6wv/oahiVKpS/KJzih6eddwQqHGJyLq6gEQgm+cTLdpQqslnRkbim9H208hkbI12FS
dWY7wTjyb0zM1Sgo5Ms4KHs1FOq59Pr7pBTPldUy4228bpVryX1qtHQzS3Je8ePg0FyEryle5GUE
tm2VxNW2cDysVdZ2HPp7KChyV2rYT2TlHqc2dlY0zrL4oOR2TMyNbql837pA4oHJIIGo6UIaXXxp
2/ySKgQg82hRliOrOUj0O0WVHwxEZ37yAkT2fp+F69IyaYPqAwB14FeiAIzpaea3ki7qkUUQwjyK
/2XNLHnCPprNMSt8nBuWRy2hdZD56LcD23vuqF2/OGEDucoiR7jl8kNp/ZuVPrSoDCnJB3ILVO2e
2CaENzVkCDCnYlUG37OypaMd0GEFq4WrixA5N7PXEtrc2q9JjetJ5mUv5tmmyKPdgARfc7BaUE2k
hNVAV0MrxKrHQe6HxTKbo7xwG6/bodj5ClyWw9CBPiZZQkxA3e/fBK44o6XvNhzJ9t4ferSb3W0t
lVyiCohx2WuPrheolaMXLKbVvggQoE0ts6Nm388xeeF4lKD8F50A8oyW4jSljrvQFOlpowIe6/em
zTSfEimdfXfLsnKP8/2Hr3fpLspd+swRVOq8nUH2TDfE5B2qdkJN5jAGd1wL6YQm+Ni9BkJl0TzG
SkEZC1n0ZLFpHBEs7uk10KbQsY4GrobbEw/5rGh2LLjhVXNPHGiwDrq+X6jWoRZnZOBos03nynyl
fC7vrXvoWpVv3GhkEpxLYA8cUIZV7qDEVovAs0mxiUS2HvuSS+AMAhhtf9l5E9xbrpZVirBVGvZ3
qPIRPvrgcxTvJOx1LnYCKkNrvzZpwfhBzp2ByIjoAfdtDMp0KVNwBD1OxrYeLx715mWgUOuNRcwV
K/VInXBZ2lgObI9+1w3OY+3n2spo3RQ0jm5ubIb+Us8+B8HAVCWXzwj/yNZwc6o13uw7m8U0em7C
kSurbaDCOwzUe+ZvNI90XFBT9WpRsjbUc52ipxetwpAYYRASzadkhC8U1NqXmiKFoQ/WSYH0XbMi
cRHOoo6nmzuDwKi+H5qcHrVVjbhXEvHdm4JnZLrZKgsH6JUaVjfT6t+KUmUb3KXPU3UJ4iY412Fe
3EYpCKKJufk6r59z3E9cTyjkuJDaGlFtbMx0uBbJt6EFLldo1Hwa/NkjKI7Zo8e01NTzF2VRA54G
cz0l0zeWgpNtEu1E06gc0zt0agijjBlwcmv1TKEbFOnJAC+o9Zw7UcU/kkHcdFn3iPvMXbugk5dG
U05wIMDfe0G3Rj/oD9lWq+BxOxEL0slyakw90WPKymwPF+q+nXBQuMM2kua51v14S/+PNG2dtWr0
TNEo29CcfKYqOseyNffNfJJSj1zBDtSAtotD3wTRsXcXyZepq+dDDXuB0V+VRj4MmzRdEuAWLcGU
bAeA09IyW3SrLigYCDJrj5bqVidwt4/Fc49mmiNUsSoLpx9TTzJRowlOfKkvq69+0G2tsH+QGP/a
YPhmT+2wDUftUMvqEwmhLRhk2PuhRXSA8r0fWesOm7KyXycrNXZcNnPmN2pc0mW54bBoADfBtoPH
iNM/Qwej5qujHLVbncYs7qMvqQpOpJg+0ryPNmgOgCmXQH5Vcqfr4rFPMWMbSmXU7F1EWAlNSIEk
HO2WS9ILnrMvhkD+N1T1EV21wYyNpWJQk5HgA8VCWByfRlLkXAOdVN8XNyWHCOe156IrDEKqx+mn
2rLKdVhiMeBiqxYGcgcuVJZGxJ3n7bK2JKkj8w+BO+6tGv5koa/iQHyzNfcRBcQNyHMwPsnwhpo8
B0wlqzXwGjdu1Jny5EoLVLrTsodOfYmrsIchab1mwPHKgd4rtpdwgX5H3zvDN+aY8YPr0G202+44
yWLfdkQ2s7lZlPfrLozJTbNZtEUt02eqYBiX4UPTFf0+IY10HWFfTPS15GUoKi/5renReA5x9K1C
krkWBiN2iens4hHutbOhkm3ha31LgjbfGHX6rUlogYdVC/rBdmgytj6NK6aXuMjn1BbyJRYpA9pK
a4BZO0G+qqci2yRTcMaaUO+Lmvmh0cttKYMtJ9DCiImi8FKAlVqYE7Akol2S4qaKq/FpbJS/NE0j
3Yy13APOjg+iI0QkE/SgClltQ+T8szbfRhI6Q6G1s4o7uip1diNidUK7A6YQcCF4HxEerI7qi7Je
Ch8d5pDb9B8crDNMXzF7HkWrCcyk/a0WGe6usJiR5E1yR5wt18y+rtdt38zYf21TxUQ4CjiiaIG8
2ybVPzsEhS6NEMhvV3gny3lKIXMtUmzdCy2WpIbq7YrxaZvp+Rsrq/Ok701M2zd95ZEDVPqUBbXX
BrjkuaNSsB1lBoQnVWf0XQHBfnG1Hm1MxkWoG1hDLh05oyMhQHa/NxXXTWV54JuIW+w8zIAOoKOw
eLDS274ddYrkGvNZn+ixUnPdtZbjVKmAQi81qgyadg/Fsleor2qDIHY7yVDtwOjR9VtJtXSba17O
AYVt2kutc4S6FBbXFtNbu4WQVq/KbnKXVZTiIEf85A0nx6fc2bV2gY/buMvleETshDZ5cLt9lA5n
U1ZkpwhKj3ZU4CCGi651TNEHzM9Rfjcl5hu9KZJV9mZBGkZWC4Jnk4gqdG/PQW9f6tAL7hmbf7ih
TxHFo9Efx2YH9B3Vc23sI+mmt1FWnArDXCRNkJ8AMB+Ur2V7Y0rqnWl1t3T+Z7F+ni3iGLCX7jsU
clIK1V2VcC7m3lkfupewYqNNTcIGTloJ325AaduEz8xErJXJQW2SHhRWabSfFCVVXJM+oBdfie6T
OzpbQib720gJoN5OQ26mTm7V0AEr82u3RcAeTodeCygjdEG75SpO+VMNby5HAg2JXaOHHceHQu8g
kKo65sm2SEYJgKS2c58Iv0F+uKJ07Qz7wOw/+Ovx9V49P3x/7voWGWgI367vuT6+3vvwGgKAUera
yJqv/0E4AfE12RSnG03C3Zv/8s+P+flX//EjZYr4lFwqjAXXr3b9O1wNaUK///Gf73Rj6G5FHzNL
Q60Jy2XXJRKc9Ifv9/Nz8sY46Z7ubX75WKzCR9ZM0fbjJ18f/3zh9Zcoab+Fvd+trx8dUnpiU8w/
5+cbsdf83FzXDXd9LszycOnm/ri8PnzfojrJw9sI4jEgoCe/syk2eNQqo7h8Tc2Zy6E7kOqCvqZ4
16H6TjVWLh1XzMGE/yqgDjYmdr+sY1HMnPnu4liOvkKn7uEXjbeOLgxcB1TCxql9Shnh4sZcCSP4
ypIfvEYBL4xLbL+OwXRYuFcWvUf7Hnya5rfgQ0bFbD7Pnwi42Y0WehY7vk+7L12a6whMsmYJaORC
At/MDcNsSaIVgKvgZORgVar469zCqEdtniuU59Ka3hKFhaet7FNvQk1AS7JgiuHaG212TGQD4/1k
cH0CJQ7NuImxrXmLPvNvdYsBNXZRCFh2xFEPmkZOpYtFlgkgvMKAITLH9z8V8KNj71BXYbaOLAFH
1tnCdAJomYZnqHy4/h3MbmVmHvsm+zLVbN6CFpc1wyh0glk8Sz0hAq1hYtCucTloF1Y64BPydlop
SXMMDVgG45tFLW/stU/odPBDm8MJac7Soma76GB3kJ5WA/hViApDa2Or8TOyHFYOaGmlAsGmxRsx
KB9Jbk3LXJTQkpxvRW8Nq64av/VuBmQpEQzcFq6pOOAaaLRNtu4mTDrmY5EyvS0ZyVYdKaqr4oX0
UNRaE7wlY22aOnpHLbJ3fdL669yIPeT6NNDjaELY78ltpZd8XnL0/chY1SOVAWFhCWgbRtMuZbmB
btPYN73wwDS0nypssQtXJI+9z7zCuabz6J9B5hPOnLm0o+ov4ypoCQzjorbWkHggugW/GTn9yQUd
RKrbQ0WJsxqIajZduvLZlF8YxsCqIF6wG01bxtkMwK+8gz75d6UCaIUErlgPynnurWI54I1Z5lpa
bZqRDAEuCBMm/hmpddNM3rOayoOdNG/ZEN1OI11LEbaf9aF11raBIcKH+bi5ap6cEpvVL+rDvxCs
vyFXZ8He74I+ByKsJaSwmCqh6/td0Bf6YkyjluLUONJ0yQDXHVzYDbN29DbVUXdEwn+0y8paaxnR
KVoT+hsZUBXOWohGmgW1wtzSQ0EEHwQtACfNuxMDZOPQzW4SDoTCVQ8MBcG/fHFD/4cv7ugcDpa0
gUR7H774FOW1M1Kj3dMITvaaYyPXwLe/wPtKQn3cUBqMJT39NLzBZxAdRovsoz9vPOMfNh71D8eC
mksPjVne7xsvwlXuDABY94g1xpsyNfeJEYfE5SKo9iZX20Ewlxuf1YFWMWVo9YNDzGNefv7z97DQ
fn7ciUhFIfcapi4Nx5lVm1/f7lk7Qdk1/gun1SjqxA32bQnNMpS12LcN7XmdQbBX8aeOQKUt/rZH
Azj1WSbGsIsotnSl2Je+0s6d11QnJvSLOkdEHiCY4XoFAjs0yP8WAcM0ilDj7LvB0Rf2gZQjdS41
ZeJQph9ea/Skc8KQ17AtUC6DTBmKisyiYsZ1cBPNN006ffrzzzb/vvld04NZDCxY6tCw5v//5We3
eiPDpguDvWOAQO0VfJ/Yw3lqBO6mtM1lKKb61BGnKQgr39lmuc+GnP5+OjFtH045uVU7EJGCXNus
2/sCiX4XhN6iLv1um06huYN889CS8ry5fvP/l0c/jiUi5zeyw3JUCPTsvza/ypxh5wjjl538N3n0
yxtiSsIzivwf3vaXOtownP+AXrQRTErPsm2B3PkviDWI0v+4SJNNZMbv+mjhoY82heQoMWl1GpLT
4y99tLD/YwvbsDwE1a4Q1Ib/L/roK536fTAVksmNNLyZq02ivWmID+ch5nSCbiiL3RE+Ha3yOhn3
qgnIWNDRMLUZdmlr7iuAfiK9LNk65Hnluo4btTeyAwwaGiM1rbO01c9amvz4ZUv+01Bv/TZKXL8d
2m3P1alZc0Z81G4H9iBSl5S4O1TKiwr/2Jl6JGI8qdmsR4y7Qvj3tkFwdV7E7WosmPi4jmHs2oB0
VDejakqckKLpTbw5M6mTP2Hr1uEM4i7vw5vWjzYZNdRicqAoFf6Xf/n688b7sHE9Gp46BCFMs+z/
38/2OmiSvgYLejcR3fWZtXR8qSaKh4kLf6mEZkdWbejd4mpCfPAZtm1z2xjg2Rw3PAEtik5mAKS2
kTC3CmqFLAXxnxpPHsy7qNDkKs8oY0ZmhUy5U/ema2IzCoxF4ZMXbZW6e8q09O5fftPvI9i8S1wT
BZVO1DW/zfj4m0wrYoUVp9YdBzqoSqW7y46A1o3eM5bj/8MAadinhOODtGs6R35RaQfg3eNpEH5P
eax6kgMtEDfD74kS+wKpAjdpS+s8EfcEadDaoNg3YH1b//mrzyfNh93BV+fcYfg1OKusD4NvXuZ+
G1BquTNg0eqOFt+PxrbPKpB2WQRgLejCYz4B+URGBI07HV5LhZweTztsWpwBhrcuaoA2QzANG6ul
eUhHHwIoLYuKn3BEknDW5jUimdwwzeo8vJlF4CyR9GMoPLUCJUptJErQJxXgJjk2aFTMWQlofGEw
GHSfmsz01lUEaylBCUXrsYi2Wl8WO9fC50Q/NaUvMWMLqeT6/gpnH5AyjWDBagwuUeiwmJhvknjl
dsQ447EmnyPRsViRaGJHWrMxmI1D0wN2FBTjq0d8FOKl6KXTivYca+jkGCqGraLqDJ/MYNqsYyy+
3uuT7hZuZ7JmcaDuLRwLF73yAZ14dHAxUaDTXfRO8uhMQM/rITHWmkE+4hjX1X5QOugprfw2okeB
FYr3McfBAHdV3IVGuQMdXu/+vL8/XGx/HqqORagG80VDt8Q8H/vlYgsdh1QYNzTvNLM9dW5LP1DW
9danVEKWitiT+37pmWfui1E9QfmwCKWX06ylYhVt+sYZW/22haVvgBY9pa1x12tEQFOwswBTg0bx
zrjSvZd/+dq/TxP/+toeAzNBG3zzj9NER9PdeLBr424i9JyBO7wndvrGcqnumA5z/So38ZX6AasM
OhhnEapDpCUPyntjfW0eHT36IYOi3vVMoPezwVUjIGdtVfTaqZNG2z9/3Q8zyuvXZUZpsdjVPYaF
j2N0Rw5QgmHUuMt8Wd1SOVjKMXmN+vQUtkW7lBL5VZzLg8wF2Io8ORlB/BQlsvmZtPGbf+vXdYEl
/n56M63VXUFRnZnt9fT/ZXf7o9twaWIvtXn3UCWGONUvhMM7pyKyME1q7XPWfU6g8TxEE9ISE3Nn
05vmzXVT0q7YRGOfXuocMC0hUctgSTa4iUuVunatDNRLsYZsH1l3mOf0YsgrNKPuHp93ccmr8dD7
Buk+vqGWNcvmk6YR1afF6ac4QUb1521u/sMhYllUEizbcG3rbyOZKbTCq3Rfv6Py9lW0GB16CZNq
qsndRlB4P6rkh1PIO01DUFD6Q/oaO6iRRgIYzMjCuBJTAhwlRtdwZsY1c2d9IlFv8uguVRoIrT9/
YefvF3JmvGK+ZvDPtc153/2yb4h61CNiAs27WjXkDGQReaM0LNDafy3HBlenDSqHYhwtGZes6tbV
i2NWxwL3uLlqE/vWQJy+FsXw1aa8fcIDQN1GFq9CR7vKBRitvbSSfWjGN/1MEcHebgFoenGaQO4I
DKwPSRFC3+AvILoBRe05UHuhB2/QDFaLznAzVLFjhhKSkzsojq453BMQIE9N0nnrOWx1pw0uKWZU
qCfZXSrZ7bkqyJt4mBroEeYt4Cj7B6yiZR5RO9XoKSK9Cg5FbDwYXmA9Ea1FqIVZYOQABmLl2XD2
HUs7ZAQYivlHmTU5in/e7mKeYfw+A2GNwSlB+oNteQwov293BFF+K0fPuCPKK6VxN3X3xIcVx8mt
6x0h7MO95nUQYphfnEYqVouwH/dOMeIh0DAQZ7rwN60Sh0kaW0HJqG0tSlBimHXiQben3bFC5TMe
0e+0aIZ9izzXsmrLlWPR9vYb5ob5KB4CMBsbcg5vEg3mhpTaMs3N4wSz6CwLmi80Dmd2rEAxn2CV
LdKHriI+gs7WJgvpXQxcB/HNu+U6sxOP4jKMwT9vKeP3Bel1GHMtQVFBh7AgbP3DltIGs+3QEBt3
Q5m/iArqFVmYn5KUA1FRTFlJB22v39fQtqIsO9ojCKQWmGkihpJAxVQtrHI85xaBs3/+Ztel8K/7
0NFtxjQWDjpWTWl8/GYZMLIYiaPCHG0Vx7hP1C2eRwpnyZNfafJUu9pp0ARSACI1Vwbupq1f0VWR
TgkdcT58SyvBTDvroRpTQ0ssKctHbaefRt87T+bMF/SdFOF8qW1Ek0SbRE3JqmnDcZ1bu6AV+n1v
vfRQCwCwTnTgSkfsErd5wxHR7w3Cs7Qp2qJ7r9YkVtD0QDk9VhOdqQrDjlCULtV88FskHetdaS1B
cBB6StMOGXO4QetZE2eW2BCgvHJjZToMRxucm2GMlyR5i5OxPZGuWKYMzcw9KPsV5nOSGcaGGDic
HmVJd5WS7TL0BHShwMQnWIiJnkQRUFEkmfPPuwSRq/fhxGK5pHNCWYxqpqAM9WFAm2TigS4Zgzst
6YtLpk3dRmjoEu08RJyonWy7+hb5Q7Nxp5HuFzBmz8rDx2bS6n1vJ+kyJLthqJOLPbYwkEx3woZQ
ktLJ1HtPlwbjed+MDZJcgY7ImXuorG3izl+P4H8uhYo2bZMkEKY/N6BL7hN/eGo6Rz+3xS0VhRu9
04i8SRt9G8b1V6Tk24yOP9ps2w7vkb04D1mjHRIraPFNEuCSi/XQRcNGckovrCJqz/nIT+oECO6C
rkLrBTpKBD0+4sOABZ3eu7SkV1PILKmj4+EQOQ3yEBFuSG3eIaVhq9fwzbJBmEskqiBKIXKcft4z
2zuwGAcyxax1EPn+yYiIbU2G5Mau+nVGJhHGnxrKK7iqMmixutt0eks5GLsgMe+9qffvRsBS7Qmh
p79CO/ti9G69i0lmHGqPpMfEFwtEVhxp6aS2Ib2itHKjmyCUBIDGZbd1Y+Vu+VhrgeBCocEgM5wD
HcKVjb2Abg9leia9lyr9NNYUZ1uIvJhJiUp1BhiKOEJPXmkgtlFYWJkP1H4P1kaWhLLEbXwZJRSn
wfectTVkX4HwjLu8DvmdtrgMoj0Rfgg/HrJCUN9YIBKXeqIMtPb9XA0E1J7pDcVYQyLB7b6jEk+P
eq8uWZfqW0f6w6qG/eBQK74TPUcPu5d0u8z9ZsSav63p5Z+nvlqSYAHOjRy9Wyr7r4puQC7zcBMj
PYAxD72DtdK+k86tqH0Ep+F0S87tBlMVaUoGBwTk4o1WqmJXJU66Ic30m0hNcz+4MNNriu6PBFrs
C6VPR3ZbtCSVG2/YaOwsG4tIqpJLpKE3i8uZvpakAPdG57bkVNkNpdecS/iThQ8VIDzJov0OFU9S
S1DxOTXIosWdh4vBV+pChKC6pLW3mqDaoMOT2dGETUQ5g7Qpn+utNxP7JtVnZ79U5zZyaeYLOdyh
WmtXJc2CLudnOXMalExN+D8yhIEa0bCG+0H8TJ8BpBtbZ9X5rMKCae/qRnLp0x9Fygk2pK63M/Tq
4vGdfaZcRaCg1pAwuGpt/HlQFkBfVczAGZBrudIs59iQYr4FlAoeIqmJBJoCdSMIewHkYbJZQz09
1mkZrIm7KFchWvxB6sMzgicODHo7lAY0+TIQte1TBCxnPCUYf9JImka/Haexv433dp6hum7YSCpG
k4CjB8AHIYPLJIyCC7zNQ1MI+5SFzlvrI1a13Qlp7ODcAOyvtulMd/NtNIBossql4yKPMGvvKwzc
ZdpZr6DKtG0XK79fDQ2EPJcjfz0MyXSwpoCxNmy+g5EcLt5845Zgo5CW4KZ0Bvfoh36y7Yb025gF
AWT2vtlrpn9bAPPQqkk8EsB2rmufsGaq1ChwajRRYf2cVYn54ATmMdTQ90b61qX2QMohKA+Nw/ZL
NE3fRl9zt8WEmBiyHNQrVCRMxsgBMurhWNpPYclaKJlCmLRIKgX17NvrXAa+9w0pkNHFJ90kCP1w
F5SZvw0SmmeUMpjfdZWYlVfOOlSojmHRQTn23du2GF4r8pXTaggfRCLWqCEVmEAMaOFYbZBAeQsD
Ud+q6tzisRc3ZewiFKmMG8apENsDimcTl4kbKn8DHGVlOVm2bByHt3VDTSKT9j1sDGvfogkGKx0C
TW7Fk2GYTxpypvUgETKMkU1CDTnE9eGXu6zeebzFmUym4ZwUirGrOrAsKv+WGSpj74ZRedqIOXsX
fdukr6eBsfrnYx1eKJZzufyQuxsO2tl0lbsZNDYrPcT6l5uazlFU2ns3FxwfA6Ps2pXmN5+M6oOw
mBc5LhCxxHbHQzTfuME0EseOMNAxQTMaiOa43B3CntaqaWb7ONBGhETd28+nw+gUAj7dQiBsD6SI
tYdsTsJtowzyrrDjVTrTeDNQuC5L+l00AEOmGdqqw/UmNADGQuBRhyYNvzokTW+cFDue76lxbRK/
igc2fQpE8FQ7pMVKVPALD5/k+po0CxeUC1AYeiurM6Kjm3OyTDUAAzhtD2bIQJ2Z2DG0/pC3g73v
FCnA0ezqvN58eDiBT1pNWmUvUAjE616gmehU/mxqPYLDORX1ejO5BKK+P6SHK3YdFLv3dGCuxSU+
QnC613tBTwsRODaP46HY1IamyA7Ob+rBeIjJe9oTGoc4FTfPFgwOoa+I+erQ9EAIJhPK2uLRENRB
kS+oVZeMtzpS+5Umm2NdkcXnGt/10jn3PegLS7cd1rQ0iBIJdrOppmopiBVYgSvDaAQefZWC+5F9
XFxS77Ghxr4JXHwHmom52lNbuFEQwQRWubZLnJXfl6hNcVmFJXyf0EYuPxYCTRkQfpCebCjqFYe+
1n8QSfUGhwsPn8vpGbLCTcCA1zE8iSbYDQo7ZgBt0mWKcyLlKd8jetkDpBULQhYq1KVvuRZteklo
TjMp+GE2phaSlk7mkF7X6mDZUu3Bwb21IoKacmZQ2qvMQF8GcfhIaWiXzzbf9KqEiGbBQTLfcPna
ewGI4etT8azWuL7ueu/63Ptrf773f/3v90+wQ4qDTaeFqAF//5uZYkhdvP+ZcpZMeONw/OWzk+tr
zKpLt0buHspxjn1+//BynhX5YfW9hrwx4ZPkVxQMTwR9d9jw+4m13vUTrv/z/r7rV7k+TILSZM6P
XTQYUbODhEBdP2yQ4JBnTL+Ts48Fkiyab7j5ttqAD4h5GnEjHsa+hXNNO59vJpMc2DbW8Z7FDQP+
aGzMsWuWuSEr1FIYg6WdsLwEOHDUnUSuEq9jxSEA2y9L82sYR84+0pGc5iRYHBJipwnGsz19Q5/3
oZeSM/n639eblnXQQbpeAhmQCHUvtyIYQ/O7uQrahzGOj0BCpu31ddenrjfXhwSziJ02p5HNH3J9
3k7lX/fKVKdqoMfe6v0NzOQBS7BaRho+yp3tI1CSGsFIgDsPds3F09dI5FgCGVvKDNh9/Cno/Qc7
g8hJ+Yl4ZID8E6Jp7uaZpiaCN+aU8esT15ve0TGUxwQmHbBYgJeuLNCdM6P7egN95a9714dhDJzb
RaUP2OB/XkNc5a+veX/f9dXvD6/3BoSNa09Jxphen0BCga6Yllf7OVoJCYkmGR6Dpo82Jj0AJkDZ
kB3eb3KMM78+Oc4g8ff//vDw+h/NLOV5f0kwhnJcvj/+p7cwHSBpnKSHVdhS6/j56uyKK7++cbLw
8S3e36mipNnaXHLIGmOUN/2dfwWaX1/8/rL3P6rNkPP3h//0ums37P29v/zw6/98eEvvVdp6ss6e
Vd7WlE8b8XPLDa1rGSXCXTZT6U+qedDnu1Dxs2x33TJl0uVI7jFhqMy1d9d99r5Hrw+9xpwBadd0
45/3r0+/v/R677p7I7IBJ4os8xu6ztDGJYD+aQvIZ9fpJvP+fvLKtWrRQ7EQb+dhrh57e1pfj4Bh
MmP16Yo9QMbHaIMNKcD8jRtwUAqlY57tE8XkKYc88vOmVhIu7Ptj3w60paZCG22NA/ltsllhMPZd
P/RKVbBNsKVE9R2JlkAySYYRcR09eeR0H6/7pWbiuzGr4rFkVbfHgYFTbd7BU4OME03P/xxy73vn
+twvu6i8HqY/t/r7XaI/OGyitn2VbfDV1SK6WIgej2Mx4T1qJcjiys3v2sE/Dj5wzBQa3H2RJPik
SlZcutxITckNujKXMEy/XQ5zD1MkfbJ23RazSdOobee1+bJgKrmIzQkvtW2dh8qsXuxbzfGtk8zv
fMMO9ok37gM9cFFbBYiFQuPLZChBoJj+aPddtDcbIn70+oi29g4Uh7mj0PIFqbWyxwvM1XQtGIK5
5tElUlW9LszKQdoRPk615jJFEI9xD0jXqeSXgsGKuMiYRKK+w3pKPuByiLzXqs6NS9H2Lk5ky9/r
o3ZM/Tm73NFfvVA6m46A7V0jjc92AgFxhBTZmpmGBbgpb5IJIm2b9zBf/AF/HQt6TYxv0TSQVNEV
xyimAqXrLJ7oMJnMDTxngzqcFX7imovBKlCDGcPXiQbwpkets/UDFdzqhFG4K5ULzGjBCNWncAkT
d7/leKk3usJK79tYPlzduwcoEd27aqq2ZRc/dZlo1jSHgeOPZQBguJDrOOvtN7OjYGYZU7BVAQIZ
ToaboKBaBewAE2BUnHGbvdgjKDsj971llA040/X6ko8Sel2df9VyPT93JWx/EqF31EFvGZCqoyAN
Z59G6SWOsQKnTnKHgjZ7bDssabYQXwZz1PFf7HQiPo8FOt+NpxGxJc1x2zoEYDZTF+99Gaz7MeFS
GKPaUhY1A/bH18m1Lp1H6l4EjDHH/UYSQ/wjK6hTJvpMYFFYQewK7schow90ylqZP8uEtZj1OKha
vqVBpC0CszV3QFJTAEQYS4b2lDgMCrahAIuq2V+mDEDDhneqCknAmjYwz/andVV0N92IVBHx/Xgf
hfXOJpoeAnt7ZzYDJRRrpEeZyeT43+yd13LkSJqlnwi9EA51G1pTp7qBMTOZABzKIR2Op98v2D2z
1b1m2zNmc7k3acWqSjKCAcB/cc53CALpudQkjR4HnRWFt0Uk0EclS0xSQbEjlvtxeBpGWWxAhUSX
clIkOIXOUTT5sYWsjAudGaLtq2gD3IMgQYzi51lbP8i2KwjNm4v4UmbViJI/m86589OyYJ9jcPU5
XQFMiQXiWxK0JPUEwAgf4d8ubmTxuFC3mCH2Nmmi/jepQPlNxs4X9jdUsHToO8fRW+7u5ja3XFhG
kyNZdfXZ6cKXDMvYpXpfWDl/GeKfrjLPJq+TJycXPzzQBo/pnOAiNObKCq+6+SFeLWqV6dg1MzHA
OOO6ufNf3La4Ij6Vl96ef9UdM6p0zAIAF5XeIJI3p5jciYXl+msEKV7b8m5KRA1d9w1qvUgd6U+P
iCJIwvLQRQrD/gJig2JvEjR1d56cJUamKHl1/IJXXSKsQ2mWN2g33Wsxr2Tizo+FR4pb2j9FFWrG
JuDx6peMitmKOmVIiVS6a0kM9r7Lhb1naYMlawLMmlmpfYmy4K7WYn/Q1iY9A/hd1z5BoC5FQVcM
pP0iPTmjHPw6T255wYsIatgdl40NU5Tc8qXceInwzhReM3Ezrjw4LU5r9KaJgxMOK/k3o3nldPvE
TnbDN6tBxupOZXJFAPthhvpbpsId/wtATzfh6rZHdW7ncXxGeoCYz2WewJeQ8JTHtsUa2MX/jNG+
3moV3cYMYxuxa0gYO3UbFKm8hkRh5YGRKMoFjFcV/XLt5jWe+9chNdEuVbgM/OUqK/Wtsbpb4Hfz
3kY7i4nyuz0UzqZBSoO2qwMvxPrR8T5sedTkt7w739ykXq5WZm2x4qtwdF5z8yMPPe/YTOKHdscA
h+f0PPjyD7bO7jCX7E1QYKqyyjYTvexrz4Z6xaahO1bmOcpxnWINw2eMnfpFT0wYvbt60wt6rBP2
qgyk9YYM7xCGF7eU7mtG6u3MOuDiE7SyYvOAptRC7miiCU5Iah+brNtNvvm6iLbfqhQ8rT/Vcts0
bbyNwxf0Zx0Qr4FBfzaD3JmivZXQASJGTsmOxIkaIHWuc30BKWJd/XEjhlG9uH3ESMtTDxg/MKjm
zniplp+NNt0T9PCnu3CNUg7oOduDudTmm9cXRHKUl96T2UucBtneyWR7avtOQVnV2Rt539NTSDIx
EYbIf5ZgfJrMPdek+2kB8N8oIM93DP3Ms6uo2cZqrAnhbNbdlGpmQIV6MrjvcOFhvBs/NyUl04Rx
eZoGMZ4+/03ipR1R6vVHIePyEOBqBNUR7FEuXyIBoHTpqaHw9mZYjrhhVIP+VPFzSLtX11TO8JN9
zX1Bkhyj4ULiiwlWXQoQHqOIfCA1BXzzUrHxiDv+mOuHufLLU5eX3ZZrYt0H7nnsORiIC+k3ajC/
A3+4GZJjsRPk79CXwmNa3x/bFbNonFjc3xSVlF5dvCM7jtG9QfQwDoeFGuoxJLr9hCsbqABJGVt7
womPC8t6gWe8goXypzaj/qJ8eSrsIEcoUubPfQldps/Tvd3I5TGLC5iGprn2U23jXvGImQI6zRIw
aMVO3hOfWLvQyotw3xoyEWdBIM7AVNQNjlMT6DdGK1y+Fn7ODr5248G2i1CIUivpd4bzOO8lLXzU
oowXSMt9ZyFFZi7mW6efUvWdH7lg/vGHHQizb1nQiZUBSbIGLEJejfHMOhGMTIHehbBTwrehKSgv
LJ9AvS4J8aMUX9MSp3kUuMs60y6U28AwmrPZ7aokw/3QZ+uFSvWbIL1g0oLilRFrnLTD5s6Fph6Y
Xwu/dhGXiYJgjpTARaafMuBFwLUN13lUHiC3I/zOiV8vCGOyg3eWd87NxjzCL9KrKv3dg6m1Dfz0
I+3YzDXsmZ7m2aKsHLJLGD/OSJY3bl2+wC5vN1MeTZve4fFPCcNVYZYHZ/HkKaZX1uCuHxbH7yFR
gXama2aCvOSvSTBe0xRpd+ubZY/lfA1yEiBI/Dtv53JvT9yuAwKirQz7mwXPaDMbbyt7QmdsECJR
UB5iV4eb2gfpDDb0g2XOsz+69m+P9Fti3oOvnF5qW5hwgwXSfQLf8ZYt1fKepUGConnBKUiiNMaZ
IjqDCe9Wym2hyIRYDixfx8c+JRvKs7/Ybf0zVGobw4k6IZJfoBcsFmO2ZLws6FsvKqge4M5S16Me
2eblmB/6gk6jo5a+0IqPcRE+Wf298kIzP8IN3RdO9LS0dQedlHGJveBNdx0F7YAQnp2GDJalYmQs
TApFVmkEEOBDV0khg+9xWv6Isqpa+WXQXrQzQU6a07M9YMaEpWwfhqKN1zr1HqO6ih79Wu+JPWNs
o/MzK8EDo2zmKmL53kL8O6PmX/WsYzAUMIZrPAjNaNsSTM7es0Qzsy59eF6t1VMtB0V5ZFnF355Z
2JUU+1npzWub9HpECcyLxQwm602FeNMGG57RENoIkeLoUc2xOeFp+j5XJVHjDgdKyFIVDiyi4bsJ
ioPvoML5d+s7D7PZKTyie0lm6rkt4kdUoA+uw7DFaetjgXJ/TUDRJocc8djK5jvOh3MOw2dvkzKz
shYciJLt277XvBzKKokmYpiOmVM9S6IrjnEEP3y2oj8UPN4Z8h5R67FYjrOjjwFn24MbxEeAiVQV
Ex7sMJrfg54FjLDG/M23i4dK9KcZeOw1Dfpll3ctrBFwdxBWfG56TCZDGdwIsalWEXGmyoQfdZ+8
i+Z7Dhj6OZBAFUbvO4CZ+CGM1dc6LpzT4GKTdVVvqDdhDbSSNEHLGc9NAXQ8y5H6ZbVDFGdLB8zB
gtxyqm5osU7Z/XtW/kC8xBrHhPM6lergWUnFpm2JTpBCWX3Z0XPB87c0ow9nhRgwadDOIS6s9raa
3L0DYoFEgOUPs/HnLKv5ZTUhH18vV4HCCrSkzvdGJ1fKo/6E52EPaGUhVgq1QTc/AhEN0+p7K7Tz
6GaxWmHEhgHTNMsDGEhI9V6XbCOLOT7hm40zeHsyzx/NEI1HeBqnBiJwW4qrMwz+ek6d5upm01Mp
CSFsgvwaJ6VZK1RTu9JRpzR2cE5FUbb/lGemeeluhZWVO56va+YlPUsOv2Mb5JOslE1q092L8cKa
bz8nj/3NKEkQDzlGK/w5kW2HN236X07UrAUL6ssU6YMd9ctxDBqYqgSJsQJear5zvvm8xpHJwvuC
rqBz/QcZ4j5zQKWyfGHbz7JmhQ8L0NtMTWmLczuWHxj9lg0yHJviqClOAerRIKkgpa/SL1lkXdjS
NLd0/mEphJqQyvJHBNGgAlqUEZ9/FIhdr21lvuoC9ieVX3VZKv9QRXfURw0QWUiUSCW410yY6kB7
89qDJxuKb30nkErGd8RaoJKdQDeC3ZQe5HPtRHTASerEu8qk/fKP0UCJ/4Qwx3PDv5zBwDZs2fGx
QMdS8aWmH1lJGudNwWFzKOLoNxv/Aw+D8dz2xVNbFM45BbcP6NScDfYYTjnfugqQruukdYONM1vP
AE8/6K/7g2X8n+5clxtp1dlBZ2Cr6InOpe9/Y8EXHaMiixHk2r+bRWm0QbW1swVRBeOILZX75qCm
hqTO3urvq5VkY5OT4UoBqLUWzIUaZvCiA1IgdFusyrhqj4yASXUc+DJTs0BHYOyTFZKG2BDDt+3r
BtAgi489HTFxD9xca8Y25blubFhM1fIYlBDf7kKbsWN3U+ct9lGioLfoE1BfbftpPLCI8L76zW/C
a7ahIQBioBs7Uod/5Zrpz733PDDVID0pvmEfI6DGtqvdmNnzo4H2OAxZsOYyzQEAC/Hkx9aZ+QL8
UFlfSxJo6rTyDgH2fZ7R0E0XFVMiJGO1dpm8nlxpjeup7KnnkXXtUoIxN73Iv0JPL65+Vydrn8CO
+4Ar35ZZCKqOLOU1Oky9t0LqTIXq98w3g0/KLWZacyANG7Vb52I1vg9IyqH/TVxucp1V+ujir8/y
JP4yDw4SZXCzZ87dAXBbhP+VbtFGGHiqhUNJWorqECMU3HphiU7OH7dsfdtbVeJqGQqY45ZR1dby
5LxpzCqwBvdZGPnRaHasaV/PRN/44yWuCuBqLMrW9eD8+SSYhX21XcaufdBaAwHJ89PCVbqeYUUe
6oD1Oebw/iFLSudmVYeib8jJZuWFENIGtRTY86kJY/2YLfIUMJ+xMv2g++BNKesaeCbfgZMfNmNM
muLsmOsgY7EaqnS8hmn5YLXQLYJ7Q5K2vrxVy/h1GbNdOBXubz2FJIjFMADE6L5pHonxEOSvUwct
V5CQ2vZu+yOupl0nyl+uG6f04+5L61s41BNUFLh0sFB6Y/U0BlQkJGbuiEYldwAIB5U5/APEJ4/I
L71j0nE3lOQCU4yRTDMEchsye1ij1pEbtJT3lkGPecfKsyetSIfT1Z3JBqobdxsmkBEx5whmWSzO
dUd24GAbuvV7UQKITJ5SRY/A+pJNu+rAdSK+XHLEjsrTr55PBlDCmp+FQeJuZ4kXYwAHfo9mcJNo
I0go28vRGdlgYGHoB5Gzv7PfYyoonzTfa1CQdVQU1mn0XfnseCxD1DYSnVl/WhKIdV9wQ5YB9ytu
/ylNfwoI66wZn1MeF7fMqv9U0Cp9j5Y8IgMX/yfp02ZCcNkTIQOfBM9VR6u3Zo9i7aYyP6WyL3De
anmJDEF9MMOaxiQrmLnLPurfLFnH2wLy/JEVvIeaaQlXQ+IOp6hhZ99XIjwVAzDEshjdHT5ah4WT
2HFH1wgluVE7dnmJ9eDWIDwm4tBTaY9nu4hWfoa6qXxMhzkjB4fHrDYCJgB4nn0ztS9FCSJxCq8e
K/wDOm8oNjVkw8/5mt0/y5iKulOxeTAL7UJnlXK3QFw1qlNk8+HRFKQFP3j6kdMov1h9+O1zBFOG
Wqx9gIKH4jvQQIcdLoKgZj1wuy04Ts9ALzY9frS91X3knQ8QMdfke0/Tb78KznGZaPLHbJT6pYbI
NPsvfg/vsW18ZBNQbDhJ4qcpJr2pUB09qzeT21qoP7ztJ6/N3yoQ3ZuekSkp4B2dpPIpjiamKPou
4cgS+8fgEEMEv8tGdntHsngz105WBw8u5r7ciN283EGmiLg3wVIvZJAnLQSuhvFfSGUNOaN8huLw
Bjn2OZ5TcUzTfN6KiQIksKdqZ8eN2DWVf5v7cDwrlgj2TTSJOfnK+xiRWFycCgqUA703jlFPkNXD
5RYHBLtX1ozrlxMup1LZLHkILXZ0Ckjr9wJjQuPYK/+aFVMFFjN50LW9i8LGf9fq6i4ZaeUVc6RK
4j7x5fK7sMipgtXK9dQt7XHM84Sau/n4FMMnc/SzVkH/dcWsioA9P4KIzZuEmr70D2DcAXS9+fOs
/yzYXw0dE+I4MR0m5ycFV47rFb+e183l1YuaxynIGTYSjLeTDfLUgrt5zbR5XemxuzY6uvipUz8z
t3XXuHLDDdXU2yCJwWTdjHog96MLgqPvQqnu3KZ4JMaQVISuTNyV7MFSm7ZH8RDNrD66ACpDsDZ2
hSZJNudkGm022zG7/TjNXg0rCaS66ENqzK2yDfwNquLx0NsOICYlCH0ujve4JGFeTJmpo59hCmas
5OPQYPQoU/KFrOHRLWam9JYpdmKQ31qa4YsMrC9Twv4lQvN5Tgv10Od38WJskSPF9rTWTnrS8bMK
ZXj+/KOESbHP+uq5BK6CclN8ZPSoCIdRz620Vb8beaNKbqDsBvPXIg/RneIndzLsDXURv0KWeCm5
Ec5pH2+DPr7f1QXDOOiP9rbIhgeUcP2Diys8TuySZ/zWjhi7Wphswrj808aTvQ3VwkHWq6tXVPaZ
JctwNAu29wxG1clH8+8U1qUtx/Itn2Xx1P10ycCp86Z443R2LrXBUtm1e2G58sVGWX+PFmdl4whz
jZ1ubS1Fv5/7MkLE0S37z9mC0z3TolgHW6t8v+QoDDP2H3bU5Qf79wwx89xCvtkXnvVSD3zljv7G
DE58NYDXrSYPkdx37QkD3I+8hVXhwM3YNVFLRHDElBc6AEH1DrKIej7gcWCGlbneuiAknYFNfjCS
cAI/c8AvCIVcyFTMlqoIkioggQ3NyB0i377YvQfvzsl2Q+aFz3Vo9h5h2l4TObeqLn4My11BM6n+
ub5HigPSQXY6kqDQ+NFR1gwKnbwZzq2VkXjh2g+gm77wK1BbsVCCG8959DLefs2Gco24vdq1kSQG
uA7FxqMi3qPR7U5wxlQGXYlIcheEvPXT0ndaZ6SWXUh+1E7lX4a0mg9ZAvt9qIOJwWp+TWow92k5
DRe88qC75rG6dcXPuMHRGbnVu+RpCsKg2+D4Sa+qGPS2dj258x3J0yjIm40/Y+KwtON98yeGw8Xw
tWjK5ATj5dVTg7r1Kc+tUDjJvu2cDXmVy1M3T/VjMv+pWcoD5qG7YORjHoMMAPx8D9oL628dSSwn
EJAt0jwbGQ20AzSy9XAda/JNJp/+wSWSQU/+FdORfw3i4leVtuWRaEbrgWX/S1yy+mBc191mvYrs
ZLUwDHrhzIlJYatCMgi2n9w2C5fmYYqfmXsXL5b1pzRDs2dneGe40epoRYQEkxHS20uUOGnO1Sbz
jOQJ70GKpnmInbACg/f29y/ciesCSfbayhHsBaIOz5aHYJWkYbHNheCXTHP2mruai8RJp4s3+ADe
RqNWZIaHh0/DhaupoNyejpJVUbOPbOSNMogIZGNl5aZWc9FGfh01kzzbsR8bFlZ9BiGgnFtrHSqn
YxLlHj47Rd4Cql9pHcJ+4POVPO8jHzK1CsK9m8MtDG0ioYAcr2B/z49giglwTZ66zJkfeAVU6KTP
ldott0XSzFs0v/uGD2tNTUPSC1GbYJra94V8uR3p8/6pTZ1gh/0cgizPkzBMatAw1lPaT2DXJjND
cgytDWVkeCBVa0tT/VTWnr6yN7D2rQYc1t7Xjqrn2Ncxmj2hSCy8V6w1ZTGSGHCqI4cDw65oZeG/
uMOIKEv75myTHqlnzuHW6dFkhfVWJv259cd42ytkc9OE34z3hCZxmPbRyEAunZ0vU0Nb1upfDDCL
gxEmw6JfEfqrOvCzOXJ+zx28i9LOWdmLfKBPJiMrzEmUyXx2ETX0W7zjDFwH33lloH8HLjNjPfih
Nq9CCvmU8shKjUHUEpoX3YPdU1B40ZU5mO7v5VnubJPFvTBcwGgkLVYkjYEa2Y3ocrDQGCdzXyF0
o5OW10q42Gs8xrw6Uh+BVwjon+F0q7VaM4jbFFYe/PDwKIYwasPRG3gwjRF0cx6eVWiPB5vPzWqh
RSsTUPyRA9vJHPxPEzK/q84Taj5ctBkkKIxBKxTU8YUl1olITfk4Mc9YBzOj3n6Qw0kht2CnGdxU
NOSbhYbr0gXu14SUxjQYvvBhveU6griYd3rleyPqAgBwK8fOxC4T7tvkNT+F2+pbQnBBFff0zzRA
ChgzkvbqeSF/ZTV3+9of1XcXdrau8pfK1fXWGoPhcWlgAAGYbPysXH9u5oqSW11B0ToMjuHTc3Ni
OVrXublCnkPzOgoE6KYpYx6QpSEmckagFejvfuTxJuGnu413sOiULqX4aSHH3acjSHLTtBybY7hh
g5kSCUhE0NDYJDUAHPxSZcM2ynCP1M7AmrglkSnvwKdGKQrmchHppjfkNtYVI9hBn0eCnB9fU8RK
Zx+4VCWJOGEGjZiZsN6is7djAIAu8ViVWIF3dOvqDan0fI7FrM+GTRHcT+806qK9dghWyI1ZfoZe
Wp9t16vOn//U+Ko+68L5krad2iVes5xSwR+f/zQvHs5Q0mVGCUcrtBhsE0y8H3x0Ap0D08d1kY1F
eYpyemyeNfYhNsl8zPWUIUuUMQHVYY1foVicV9Ol3boNsbF3aSRWc53N1471/ae9rGa9+rLIXwix
HlqRBN97+pUsdr6DvBqfvTJX51C3mN81/JcADqhX3E0FOcPAvlmu7jToJ0/+QJbov5A3vBcmhl9K
+Mu6OoM7HAlXcN11Mfxp8upbRuW/Z/3AVBf1OofyEu6obU+szKi/qvyUp/M3YVc85rJo3kD7poms
5PunPmJOIXonOm+viwDGg1IadbmGYtxGkQIPPL3C6HYvVsaTkjHU+8gLkWj1Vqgp/jiD3658n9u4
s4O7XmU4T0J8qZz5GXlevEll8wtaTbV3EmtjXN85gWW7iiRqiKnAvRuLcSNzQ2MYTeeOddE5TqqL
GlPSqhQ2XtFQdXvDiF0jbk7sjN9SfO8nyqRgM7DlZnrK6TCEkC/vOtmpc2+5Mt4uvwuXaytSrAPL
YV2OVb9W+OjgzwL47yumJ+QLWEQ9ZuyS1etYgt5LI54StZ1gPGc7tZa1IeRxJO+gnxmYQwhkrKgH
8JxdIbd9NYLqLhr/iaiUEn2qf5RXNJDJm9e3LON52q/jAEUK0Flmo7V5RxreHmz/lFpWcGWURdnv
Wtu8t923qAw/qhZdFOfmvmLzUo19i+o9ynFdMtNdfJ9zwDQHhFX6oJEg1BmD53Y6eNq2QQT+xOjS
7Mmhe8gYyK5wlvSHvg+2faD3xSjDX/rQN91WL3p8btzuIcp0t+l8q9zokfknYIlglReTt8mK2KHS
dp2HdhquUmBbrppvFSO1FXYigmEcMtVdFQ47ndDlhYgmTExQ7SEuB3wvAUTHOY1nFH1VeSX689cs
HeaSSXH0TPjWOqxI2pB44RkSHzx42ISDAhjE3gKLYONugih2rjQoT13idCfld99Tz765TV89Dr67
83KdXvvIeTRjtjCoLZMND0JzylIM9XZtsw9j/0T/d9c86pslQvvYLf3zp59gEM4rEs3mOAzURULI
F9k102Gpgy+DAHw6KKCXorF++5qTosqKe3xMHGO30dj02DqtCXvyLvUwvBO4MJzzydwFpP7fjc//
n4jyb4goKDXuHvD/9ddIyn8JjKzrD6a/738Fovzjb/1HXGT8NxF5d2u+gCERYGL/TyBKHP7NxSVq
B1GA3gmPBz8LB809GhIqiodn3cee6Xqx64cAHv6DiuL9TYCj8KGsYEFn0un/d6go/Jh/svf5ONnx
yrphFDIHdGw8d//sm/W4v6pB1DawE4vKdQQbNHXeuUF6z8yqj4bkHKjB+2ASB11fQS2MQBERXR2+
ttKt0j+h42n/N9aKxnrjXGmjL1p1Q/8nNaJs3lFtTdbvSUbkVMml706LtxAiM6spL+4P9OCeIkgN
KkGpB2X/0vmhcTe23/df8BtNBUtalY2H+T5qP2Rp5wCqj8op+eVnIxv/kjw298y6o8RwG5Hglmgr
IzWisQaGsgTVZpcxjlt2k3WeO3SqGTmV6dgm3j5A4uzu8cImhhWZS5Kjjar5h41n11oNxFgSo8zC
khYu8JnVoqwTeHVKa3A+XCRY/brvLR6pc8Y0HvvnTDL5xIiW7K187ANKGkQVgFdq4c6USkMZ9z0/
TRq7P2YppiaKjdKHyRRmXZEesf1iQLD7EsVrq4sCCQ27WhAOmWDNgU9Oegs7gobOnfAuc/ev4ikr
6On16CEyBNEOSH0ieHLFSMLtDjYr/WpfLRnwUngtcfK9rpje7+yEBemKqgV2p8kdFFekcsvNFFe+
zRg7NDGI+yxEu0CGk/fC/xir30E2Z29prMtfZPdiM+wLljQb2XUq3w1AfPhWvjf8CLI7Fs6LdXKr
4qGheEm819rxgQ46fp1uW3lPWhpru8GCo2dYzVTPT3VQEpqH8ayhenWaulj3bRK+jaQI6V09IdKD
buoCMcssyYCPish2Tl3HW0Uh6hUFpUfvsqZB9haox4WKLN/eI+Vris1eBRsDP7i9J6U34Ld4Svdm
lVu0vDGxB/fFrfbY9KLgL9RqhmSNJbGJK2JQcmAv1WrKkQ2eq5QZPlv6wE7XzLIWznF6dlbhY9yj
z5oAGEV7GWnML6osLX+b2H2V3lI1GheeSl+BiXeDntwPNeFaEcqVew2vtGUXQxjO1ZrTOfxS+1bs
HkxL+uAp4YniCcBtwbgUjBIVnwoUY7h/t0CP89Y1AA9wGKHbWlLrmxKVeZmQ0Tw7XZ+S5UhHhGtE
P9LkpBfuAHC5g+8/OArRIO+zzH+Xwi1eWVnrPcneGUJxnf9sJ5blMxDgc2VH6tD0ItnGUVXvXQX+
mCAVtV2i+zJksetum7FIOovOIZYxZS641LX3YBXIGWL8kK8lzcde5xF8g7ANL3NmE3hKMwcKKAxA
NIvq2PmpZmGbJhvaNcOA05GYsD33SMiR/8U2bYJkIc79W794H6LS5n0kEfUmrEk8oQlNnggSdDFU
OPWTqiccqy6CFig1aPuadPw5seU9jnbuvWSFDW6yGMPsGkGn3AZlG+z7WTvfqrrPD6QcFsfAcKuU
KOR2Xpw3h4I0jR4LZZ0cUAQVB2LUzLazgvSSNkkerdrGAVjJE/KhW2T9o6aA2LaYhx+DAEPv2Mlk
G/qUJXmdsw83eOCg8fUHMaoaohBPlzwcuqvHpbifsEDsxIKIEbS89e7mZuZbNerLlKvhkYN+3HW1
ReOPLfphkWl5ZPFPGHcWgCjwcwF/emDl52eiuhWRRXq6lPafypb1S0eheXPmCHJa4HA6rUa7co/I
Eq2vtlr66zCFhBxoY4JpZWeFesy8MnyKJ3BLxqD6pY0JNykpIdtquke6N65gijrB2fbsacBRzW0+
OsP8vATtuEPK7ZAUmhh7NRhlDgn7BFwUOt6zhyAzpveBN1ath45tDMM1Cvv61+i4kiuENqGzx+xl
arrg1s1+f2vaDKkqn88B4SrE/qqYj64CUSsKFjAq87xTm0PLK9gnbKLKna9giUpOKxzZ0QDcO6li
JD2JH/7qtLCIj2vzi+1JA61XYfxy6QN1BOvfy2mooL50t6gDYaqNyt6YYplrhqj5Dr2UO9Sa836Q
hGnETUUmSQSfVDLdXgcicDclt9IeXHl4LSsTfYn6Ue7xVPuE1c7tFTABW7jl7poGaHnjd8D036ul
3GOobwgoJj9YYgs4aLO42ziJ3L3p8Mc37qJ2diXvsDKR7SwG7ccW2jDgg2S4hUYhVkaFccqKikCJ
0tc70onD7ZyG5JQ1k3OA9ZVcR6ZaOxbo7poDIWKgC+dCpKRktko16MfsAiRw5/4m2aq7+RKCgQp9
ZgRRUzHpyvK1KqTYWBXLwijS89Eqcoy9yyixNnktoxf43YExaGIs7R/qiiWB53kO9l4q3WqU8dcw
rII3DMPug5WE44YDM9xrwFq7ahhAtZMoseH25iE60NCVA6cFBbjZtfhu/mTCTs9Obhc7C57AcxQZ
MMj+6Gyl7sXGmZyWWI+F+JQFC2BlguC+KpWncVm6jZxGDZaqJNl2rKYb3OhuvySy2JYhcX4LjOO9
xC6wrXNmU5W9jDufSEIS5rwcBGPq0d7WqTxNPV5rBfobu5w3brI8Z4FJL7mhk+dyGGm+CArRyzlt
KPU5cAnCDGk4qmBqtr4ToP9AGrENFsJIwqFkFBRLdj4Od0YlarOTqBk3cx1zDeddtxukrNcBkVAI
Buxxn+nqfoAAozOcd2wIbXo3RZC3roATlDNJMIVc0B1of5BbOdmcoUTnXnKDItiyJMlwIFEPC+i4
42DyYWf5TKWhZiSA5XnMwORmGBn3/taPk3mb14idliJAMi5M0b/DQYdpZE9iXzezh9twHtnuWyTe
PDGZQo7NvichLqfvvqqxIQtaL+omSqkR0QjhhsDltXZ3fdH3rPpzMTgbO0/LcZc5AfkuszPr5RLx
S2Jb2C7B8DqLRYGqQSs6EAuk9JVDvQSD4WQUcQE8VHD5aHlzyPmx0xKu2rGgTuAWpaNFUO4YRuIn
iYfCXeq/00n+p7ug/UdzI02+/0y8/9Uo0+VpRqr9/ef855f9379OP5o7ZfGfvth+Rtk/jR+def4g
b5i/+n/i6v+r//EfXcq/62+AA8Bn/H/0N+/A0d/r3//U3vz9L/2jvQn9v9ki5OEc2OKOCflLexPS
+cQ25aHv22H0V+ajF/+Nh6tD4+Gi7wLJCHbyH92NF/4tivB+hQG9T8gjwvvvdDcO7+YvUCBaLmI9
EV5F4MDi2A3Ev7BL4NnLjrYZtMAyYjCYCI8fEdyZ0F4XeA7W7HeKTVHehaNt7K+nWbMqKYhTilqU
Tib4HWfVRdQDyLpQ/htIn8O7/NcXF3o0X77L24zEv4Jh6QiywVpQxFmsQCkgURFNTr32B/1gBtxj
ouq+GKTFogIhVeFgVvcoyr98no9/Z+v8FSV2J2/+64tA9e56QvgB3e4nf+svuKrB7xFGIyg4mIGl
LSsBEEWKNAZo/yzpk1cFzb5KvVvSBR8/JeP1rT9xfFM9FLxEdvor7sMXOML3UkCs7Siv1souf5TD
D4HKZB339+o6i/4tmMb3/++X7sAYZjYIlJNPOqZ9/itpaxxN9L8JO6/ltpVsDT8RqoBGvgWjSEqi
rGCLNyhLtpAz0AhPf76G99SeUDPnwkEUCSJ0WOEPFDzc/mijBRb6w3dCGcQdTHxEw6jYpBNWTlA8
zpCmMX/SW3urmKzO8p7oKj7RMB6YRvjP6l4v7NGBnraocVDw5PuO8BAwxhyLV2noL5OI21PiO3A5
wnduknlMix66PF/Tx8kTEg0jEDLM7SZsLyOddKMYBMXbxkuOiVdiCn80XNDbxTRgmE0IQkshNUkV
kCrw6m/CMgVbsZHtERTchjG0bzgauPJFsEV0iGkLxqllxgLaklhAlfFD9D8NiWC1h/lVO4dyS0p5
R2z5HEXalWyCOF1phOaFw5MpgWtmtrdxE4jNLRefA4qj11zfXNqoWPXhwyoLQLJU0ftlFYofT84Q
N1vTVndSvbt1isBJr7VP0bZfENdLtUiZYNNeJ6SYaTZHtMah0Gi6v407x9vhRgJcHxeOGOMhejDI
F4noC+QjuW2B3xb9qfgA7vkWjdaPygP63qgBHgqPgZWAuNd89mAfufoxgTVfZIoY8JnrVoYjvJdt
Zw1hwNh+5ONzEFu4vEIoHLcuHngYILOJmjRbk/TNGjBYThB8xvScWVWZFzdFa4M0+No4xMVal8cI
QNKd9RclnIAKeXejZ2XG3qNlaUHTdPOBsjho5hEbs9pAVJHeLYgN8dtx6Xv1WshxPWODthfSCeoi
NAmnH7fNzuNLmA6RZ780llYhZDh+75z0BtryoS4RUfGzW4srh9mApidgfRlMZFwbkLa1i3+LspUA
FkZOyKOhvn+miwzbMZ0gnKXfJzu7rb8pDB4Ttk/7ybae54Zn7gO+G4BFkAQSVGbeEMhYojzvwCwr
x+7V0rFpnnHQ0aJs1ziQzmQpj5lVwsbLyk3fqEZ1zbRulvgLFyRM3PNXdHxB1BGgoXcI093z86BC
AiHz/B1kdyzx+sd8BNPYuiwebaIBIo+bhxAs/6YcvWA0aK30VoQ3TanfmWmJC1tlsCxTs12vIEpc
wq9yfrbGCeMbn5EKfIOJKZNrpp47G/vX6EjAmKgspePLuCh1CkpII757yJE4CBeVB4PCQdBqXUa/
hI4pxB1qQnc0+mFFOe2+NAc8rMz62jXYKLmut/Vt4MgJR5g9q9xalFmHSg0MaAM7H2xTQCFAYjRW
5Vt7XN5TOY8boYuS4g/5GJaKFOR5f7TDqaE5CNemz9OovoY2P8olf0spy53oIn8IA4OoBhTsPiqq
17Z1Nqwcv6MBcMEK5ErH8a2cbVoDmk29A2kzCCywFkKMT7HBxljEx3y5TIpXCtX5BuYMOnHlfGy1
Pt82nc8j9ai2r8t4RRENlJnIgLrSJuzH6oJCMnhKyVDiMbsx7Yx18aNvLDdaKB4j7c3Svc/BtpiB
MBPbBqfa1lBh6972hzfgd5g9p1Bs12dTD4yPys9vs/Ih0jzM49MDcEQaSAOTZEywB8CEM8fUoMZ/
uDbudcP6UIWbTZbPAhi3h7dFDYJ8Yjqnj9LFiTTt2X6tjKm9PpGhZ2EexxgZF+23PcXf2onpNZcs
7QiHo7+WFpvk6Bn1gN8nV1eGywZjhZ7VjaPHY3YoinAblzyjCrpoVa/D1GEc99yUuirw8YMNUr0u
Y/yLkDegDnQzTHzK1y8iSmFGTyebogQcUOBjuZ68dV7zaKZsL+swYW8QuwiL30V0Cca5TA3ZYfTk
/0zH+FQ10Y91iCwjq1muR18d1a8ijyEeL5iL4dxHqelbPHKGePTe/LyFaWNkX4Iq2bYGSRwMKYUJ
g77ZRhr5I4J41UYm9g6sHerBaveiO8v5brPKfwwzXGooOVYIa23h3o6kbvO2N8QnbQsoDAkgbzX2
zRAtqJIKLdfADUWVSfEbhhH41PcuNyZ2hfBuHZjhzOZNAeRLC2N9i/sRBsmQb6ul++gTIm9ftIgC
Dc/rKMLnZtySXsKbyh7bFj9cHH0CXfA4G4VU7DJwgRY8wxnr+s3QxJDpgel6w0Ijs2VsQwYoNppT
3UTukxNE2b6Vzrti+vqCRaVQS3TVYpBaOEagz8iRNLbHOfC7ukAQKGo+0aXDSj7F6ZUeVHgaMY4u
WIqxgoNewj3VenUg2SCSmbxRXdPZjGtcVrLHwixvNdtqoGrC4NFfpM5TsQsN/H9tSvYGlmTMBrAu
UBuHLzGNyBecQiP2nbRJt4YGWckqa0xW0l9AnxnEdfPacW9D5Pvo/2f1rrH5sRfRpWLrc2JYBRZe
u/pE5p1Qr1h3bMNisRv8+HcK/LXDHgZwU5KSypl7K7ThdRdoeHnFbY0DtIlxP+lskzyTYCkE6335
MEdI0obuSBAzfe/BYMD6MZnw6KVm9fBeW+61sMkOq/4yK7C6weqypNlXOb0I6I+kY+ENqUjWRLdW
ofNFVlO1Y6tlG3QOBXRfvM1YyMRSYEs7b2KiFlLu8MXUo58SBMN6IRqcKRTkNrnGLrToBNJN633i
upH4OKqolXMZuaeJEAeX1SaoO27unxDEoEEgm2JLZoypSsew6D18rmvH37npY22GB0eY+zhmmkdj
8yz75c13TqjtBZDVHsys3CU1qldoYK5oU6J7vzlaDuxFJczatgykIdR2Vd4CaMzuW/NhbrRfJCWS
2clUGcI+O+Qe3QULcwqwCnDpIO7XalkFx9cR+3B32qq++RGrXUM9bCMenA44qRkjKqnuRTfo2Rb0
L4uPEQJNd8cgQteTsIpTSKdTjN3UZp2yAqJOlNoNMpbMZZjGzGJ3/hV5uhLOZiHtSUU2BGL2pre1
376VodA6UPxaGg85NxXqbvQF8jsA1mkXWdpbha6bi58mrj+MnyrRCoKNL/KNPQSMeNuyBc+l+NG3
R3dWunVu9NTFAJqJlOfDouL4yeqo0eQvtZaT2c9cZIkidzwgnC9YlTXbxScTOmA/W0e/4H5mMQuo
nIF5pFn0WDmopYmCAVN2xWdHPUI0wLiahGlOPeoMuea7RriByNiDGN47tbCDKDpTMXY31jSgCTC+
ZQOkn0Z+hTlTB5YudMppODMF0ZUUPWBVpJTCPP5CZoZERWZ+AKbP0UeI7E5xHVr0gNPyWmsf+ZQ0
GxH6j1W67qPVtUdn6YiuNF2P7AZMEpX5in1Ia/sTHvEYx1S62BWDReXFBTo+6ftIWep1ZgEZtCJE
xGZ1HX6+tEAPQOKrJGWe5mexUICfvHtXLaprPFdNxXUNgxLxno8GtRe1GKeG97LGIOsinnZsrgZg
59Ds+VgGe07P2puIgOrzKIehe/VbKtLIB3mUD72XukiuU9ndUuXLLA7SnR7o0mBnto0Wwgw/YnfG
yQ1x2i77XGNfKLGg7EDxeCYtDUkMXls0+VkP6gBYwhfMD2a38ofqsnesNdm0YYBtYImckiH5Sozs
Foct6yVuUGhPbca026Dya8ztFYP2fTXM7H8emXZK1y6YMuReVIi6qOV/ybJj1CCLyn5EtIFx4uQa
76FkCWgRxos7+5YVbKTW7DznfvZUptxrmeQ3t7PQWGs3pqlyd2Ojj97LkPgvU2myRiq27Wzf1t1x
0UhchTM8YM97agjBSSiSfpvaV0qftwSLM8Ayyy8ClC2oPEKcInwREZesrh3PeJiH8ooNFvtJYRF/
dkyqKv0iSiQNYd+zrSxGXof4QG0BflZdqHwQBDSXFmQDTXk9iHASF+XvIWGRWCoHA3dxRdtNy36v
Y99V4J4kBNWxvoOaokWsvJEDUUw5dM8o9N+7pdpfsoWgJfmh4gXKHC80XVPuBmMGcdFtoe4NWOX7
RAMbY0/yo+pvMDXzzfqYUczPBgqlPsS6fWvH18jwjujdX0aUZrbNUN7oGupBSw8qMRFt6fCA2dfd
J6BMg5Ygi3X6pVIkUOxqQXseF1a7dRyrfbixrKM+c1oIbOBTXlwlKPDReJr1CSXhlBBpFsNvQs2b
5TjDvpPmHpr3V2/KEMzfvAMKQp47xrAuI2zHyJYQdZ++jTHQOQy36U8l93WdnbWaB2Ehldkg/3lE
3/vdTOzXXvd+xr7/4ObVNXeYX5XRjRD/818lZpkHUFTZ/jHTWWIa+ZIsDrQdlPcOoPJU8qerLCWp
BBj2cbOMWwHidVLVU4G6H7znjeP78DlVUKlqAEZHul7ZuG1aBvIpKumsor1TxD5hHgGhAYoX1uEP
KOGXwazlFqN5eyOc8NVhgwx8V5vIv9gkFyRLqgKDA4ram6pB7qROjMtQw+XXsbYJGkPz6W6bj2Xu
f8nQnYNshMyW2dkerY2q6Q+hZNYMUbifAFhvpqG8sFlfIo9IrFvyOxEBw8O3islOyzpIymnmzsw/
9ZaHpMa560q0RVI30B0Qt7QvnpmM1clWOom9S8+SgLlCwaHCHVMvCwT3psWttqlHwdV3cwlHIG1P
4xWvswoRhsIzkG5xHpykrk5//1UTeJ70csJ/eRTIJ9dRlWxZGnhxpHFaoORUJQizWo18pckGBVOd
RCgIVo6t+uz64hDSzKLRnewEKhUIkiVgfyIHRZJBnhBVlmh9gbKK6D1Q+Ffyb6ti0/qXbghI0x7a
50rEaf3rz1u8Vdlu1XNaX0WMiQ/iYkwGHCKG20z/fJj1LX+/+e+DSaUnt6o2ra+tP67/+/u1PxpR
f7/493v+62v/dtSkwItZUqn56/KK9SKlnSK9+vf3rKfXgend9j0w7fUX618wBk5xOldUDWnvnteD
Zz1e6f98U/xflZ9Md2aFoL+hV0FsOhqgBr2gjWm0Jt7HSEfwQOQIajfD8/a0/hy5ztNQY4az6mr5
YUeLN58OjRKu1OPb0NPx5F7CbceAZIMP3bTJ49w5Da5VlZQMeufEeaMtp15c/2oa3OXNKEXuJEIk
nioYihphBrmom9xTlKfeaf0fy6l7Smp9I2AJHhHsufawzfbVHImT1tbiFFOQOYWzfBJAE/caCIBd
1zafGaFvHZJw3EXSx8BzIPtyi51DHxK9F0yKUZlB1cPmAhFDhqs5YgXvlMfKl8cwNpeDU2aA8yyE
EVzfes01x/81IHgym4AQZvpPqdeB0cZYVcCEsp3C2Vlpci8rUvk73150qMHoxDa4/c1hqGIQrd77
ZmD18YPdQY+MS5y8uZEn5qrJpE8IIDqyTmm/pJl8gpoKTLIrHzTEOzZl6z+EerVzk1d0sk5j3iPk
hJ8iCxpeu52xhEcT8RHoh/cZJnkJfM0t/a7PLsyutYkAr+HBooQ3RUqTU+7MIkzB7YU4PIweJz15
MgekbDUEOHBJOS6DeB68LDuPeYK8RuOp5p4H/sX69OA70AhCVkuOxS+/G2TQNf0nLHA5SfRcYWET
IcJIS/qrnQ4PXW0QBRfTJYpn0hWHhbexx209WN4dbYL7sh+3wMZJSs0RdZDhF+LI8lvXdTA9aYqT
3bm7JuaUHQYE8MRjFRr53WSP5qZHGLHNzQo9EdRBGEAuNTP3WLQgfnoY/cci9Q+9g7YpPnEZtR23
3Io2/jYVjkPQklln3W69YMYbJ0ApAdxfRw9u9J7tPkOPo5h/QCJng5ZmTZ8gChIPEZXFh2s6ggkK
pmJ+kIVmHN107rZjY+wblMOhL7p8X/TeKPa11ckzssrVppLmfCdxpO3qETiSSCGyy5uBLjUVGOQX
/GeBPCnWlZhVjNKgbjtegF95oBI9PTDK5libMPoKhySzDvtfnAH5ihHSYTfrM5Jk25LGHCrNeK9T
0gCUPx8sPT5lvu5to7jtOQ2YPkl2t0QJFvM+1jbIIFzQxizDmgg/q35Sj9M3IC13Uu/tO79xt6YE
ZTp09Sep4TGqxc1ia6R97b2UiKIqBm5NGkMNMW35qibBRsKJ93FknGPwVBgBo/pEmywwWvqTTYOK
oi6PtrNs3RFKnd316FrYxs3D4JhOnvWoj+G+7LSecW8UQW+Ob04fXykjvDpg0weTxcKJm2vl+Pdo
mL6EISWR1guJV5E/1gD6w+j9IHGlpOKg465V3w2QPxvfHa51N1HLMmAgW7XcVIn07kof5+4RJabR
jwNkVQYYKc6Di9oD1kQ4f/YtAINouiNT+aA09AEQ7l4ayD3kDoMBv8kHK1YQjYg+iTEiUhcBU+7C
i5ZXrDMJvsqT9tQV2U9jwA2r6yKGLc7WDpJMSJ8EaGizmTnjAtQXagxx+bFt3O/z5OaPwkYqnJ2/
dJbuDoDU7wJSqlQ57yLmS1ZSRShQTw79BGE9lI63S+hcW1PRawdzDw/8pa8L1NyQC5kHVXv0jcdR
yvs5xc56YeE2kwzxDH9houZhYKdw5YEPLWEtgmFckt1QY3MuLfT4OIHY7g5hpuuXEhDwvcBAI0Vr
+q4vsuvYZzVrpzHsKiduz0+mxJpTS8jOUhyhUcq+6j1k0SHKkfKYnTdAY69TiUwL2UvVSVr09aYX
49sM/oxIbutLevmJbeO96sE0636Gyz3iWC9NZR1Y6l4SVJjkQu2vCr+7NPc2ri2+95J6b2Mfe8c8
+bI6gQnZAD/0AygJCECA4Y7M5lmRT2paQeF87JNqj10eHQ5yxIJeX5yIjajliwWcexHuFX58t8Fx
AKnW6Snv4k+YkrskrB6gnlG1mkHsBUiSFZvGyLeZ0nr28sPYEKtYw2caT9QmmkqgMeJfhsb+sFQt
Q6PCSGmdTom2xWKKLtnD0gn0lOqX3jFuiII90tty4HTchbL48OkQ2mpIw3raIyqhxZe+wvGzgx4b
hezSxaXHXLHr3o0w3wGlvCY1eGrLvI+b7GVGsCPwK0QYJDQf8RELwmB81I6Q7N/GSDy5TrMH7Awf
BAR97dhNYBmE5VgBQnNtzlka0QcYjpbsT+qeF211TBbxw5jqq5FHF5GMaJxQP7DxOAD6DDPF6rdJ
XqBWlV/aiFgNN9sx3URp1gSLUaYE5JSprHTZdrn7DQsaGeBYdc2XKUBuaAeo8A09axBB0VMJcl89
GnWoxB2PDSubR2VMtPep98PK9A0Ze41CgHwPPedzatyXbmv5+LFMk/ua8ziGqX6fmUPjsuw849UO
4w+7c46+F23D3KbjBQcS0be7aHFOtYb4qQGaMMN/1rHGe2rwAb6Ee48S+DDBUp5u0yxxDKd0quD5
WRxtrSn6ST3lG4JzUU7OqAOWoeJphVYU5CBM4gUqW0GHgmWpP6DIQ6p6XjQcqkZu/JyzsiXuU+cV
P8slQsketNd0zLv2zk6bGx47UH5i7WfHStanVJYsr8CzCTJ9QOf+3tTsQ3vfT+IyaqgBtymePkaT
fZvs+Tc1se+EKltgPp9tcvZAbm0UhFXJD98hqpXtrOI8Ibc65Up2pzsvSxPuHQOJWdioTyj23Vzl
NTr043FowQKXWYoNgeFerRmHZtSsM4qixSV04fwgpnF2KK+h+nbSmMyjde5Tz92VUFcn9iSMgBeM
1MNbMzW/6wmMbN/5EFwiZ6sbu6bQ0Dec9SP6/qwGZa+6TPW296YPgKYfDsAdStUMQj2jxYqGsFtf
IHTsDKrcAHpxkQdd2I1fSLQUhxJd5c5GZiIsa9IoO3ofNcYaxF4aq4QHkz/uRrzrtoVno8o3IGAD
KrALeBx3mpu+mjP5UVOIAxJQpBdxWW+1iZSqaPM3azQhEUIZQKL6GxXuJ0dDtyzN2eidiRqtQH7I
mseTkRrfZoIkVXnJEIwyKCiTDiq/FDTHjqmmn9Mpsw6sfp+GEb4hDgvnp5bvQ2lGe+pLU9BOw62i
gRpPPNLkiv4Nkn3lCFWUPb2e5cUaYdJr7NiWddCq6rsUjJExLb4PPoXTDOXHPWIFWGxTbmNzvRez
yZgfh/cZs71Bz2lqAbDbLAAf8HHSXiOU1LdF3rxqcr53kvgVY46tK4CqQSpuoQUN51TYh9ER4KzE
YxZSN3H1CJ5klezolqGgtsgvPC7zAIL5aAY4x780tn+FvfcKTwNq3Ie1EF8T6zk41QRzQS4MF+gp
nZrDiFyXJep3OTyCb7Y946NZ6LzyB2kDiHI0M0fYRS3uFrZ8hk+BlV897mH7BPR4qYo1JcUuG5g2
ICUd5Vn1MY+9W/z1O6jFG4vwvs0po6f0nbwC0WnWb77C4fDqaAmuBE1tHGT8s5VQv//6qIhrViPA
IuotPr2rqVi/rrL9ozrEAGUnQ4lxdofdzOGI5NWPwixBFr4uymsEPkkzB4J/1ZtDvmOIPRex6oyV
kLNCxvBtyZBWzV4gIrX4LdbUzrCb2xtsSHXsbFEt2JvAD9f/q9/xp/bbwGfkmCAB19cJUo1m2LUp
BQv9Yzy2lRaYZrz+Cz4WqjwcKeOAJzCfiwLIuNSvNSg07l79X01Hn+9CtwI2Wwdjem91Z2E9Kq8v
g4qd7PUvdWJlPwNP4wgA057qVFCbk/ueTxjpGWrWRhY+JZySiXOoLRDRvKS+r47rUwyVWZ2r3TX5
binCm5n4R/XldYvtkboAGtcmSE96yROm4epw6rzU12rqcgDOr9fOMRr7EJFtqU/Hnv7Y0sk2Ciom
vLUdw426Pery1C38x6XiG7IVKCopTlmzkEyYRHA01qoJfQ2lfZsy2nitowM2u0pDAgIafyr6/brz
oZO2QDI+6by1Q0RPvT2J9IOOqaayXs38MPDQDjKoY1GhaKAiqJdw/tlUHQ6hvAXJze0Ch2zWW3Za
APUcSteoXaN841B0R8LwY6zKqzqkeo+P1cDyqN6hzqmsfscP/zipiBfVGURoHKqv4ivuR5myUuNF
0xnr16nDgRc/chgToCIpCqZCKCShJzaAHy+rS9H+0CuaWF5ZXidBYbGNlhPU13YLRDUoUcTZSkGn
IzITuB7ui8msSkcNohGG7Yc40jW2+/m6NvDrPv1iu33RJoZrYTf7JS5eolT4Z73QjwMdc4FGHLIU
OmOJWrSO2BFLOLyuMJwOwBG+ar87TsDTCSX0ZF9myKmMdnPEJBJ4SHqB7ofL4MhmI57IFj4KORU0
3N3HFQYB/RTVouKBTZJimWqKWM2LVXXIsxZut21xXyCR78q7EpNpUcR3MDWfkZJ/CRfk1AWCOg0x
DuWG/NRV8kn9KfxG7GoFE1NQsA7QEFrgy15i5dXRwWITAW8ef+mhrPaJ+6n5fbNpERTtw1bSqaFE
rSdUvhciNmRixc5s3VdzSZFEdL2N07QbpPSgerBD1LfZ7p+ziHhosSmyO4JuExw1KuySNA6vrAlx
wlltWG2KrCAE4GLj1MSeXqS/rOVuz6KavsosaNu2KC6a6lcaqgNDwS7ftDinYYp4xHEjOfotwpzU
WBneFIXnYr72Q5ZjElPdg8+ETDnZ9kbvQVB0ZfZptfhWIXF99sXI+Ze/K6+iWWvm7+AndjoqSzRd
DAq4uAfqBQ0kAWZ3o4e7pkeUrjbKywhqexvWSE6YmN8ZlFJRQkHtbNCfa4SitzTTbmGFwwpKhl6g
mhRVFCbHxiTXWZuTxM5HtBxogMQUugW4PtR0TBC9PZ3YnG0Y1lQwKx4/SsB7McmzXmN9Chr23PoU
I+YxQWhXNTNtUV3WEn5+V1Sc5oq8qoCKBXo9gv+T+wSFl0APqWWj/ZhvRgPcW149RyFB6jrQPRc9
2KF0dq3h2ztrCod9QSYzuxJhiI6mHwTjjgiLvvOghnytwWdcsHDY283FgSyDQBRPFVHAzZgRN2r4
B5f2PN67REu0VexH5Pj8Sntbwukz8RBJStAeXL+6mZTLBLzy3STKGKZ1VN7pxNd2iU42eyo5mVk9
/CIVVHmlC46RyQrMTcHByvI+XZJx20XeuUgYF6PuvOWT124g1IvdkNt76RO3LMljiJYRrh980kWL
ydaJqECEvSDu5Acja3QK82fSjBXJACW8eSlKSs1oQmFJOYcn0xJQOdEAx4Rlm3y3wwrGBNUNZ2qX
PToo5WFUOuf40s/pLA5gGs49vLBwEj90g+ZEPOYX8kB7M09Ltoe7fDXj6pN+N/RYQIG7GIuYIWyu
Q4fXmJN+efm9jzw7KIPWQp6XqrOaC+HA2NaK6RWsC8w2hzXAQP1VSJIIQ0d3wbiDOIzcVAx6qyjt
wFGQvj/tVNVQXFFSRcX5EORtuiW5OSPuosT7LtqaOxR1AUqkRIMdQ4myTezHeoCTomJSjbS6JIEe
QlGDh70N7aK1adDm9OUIP27oZtL8VcgF9ZNuVVeoyN+Q1DzQ7KFxwwQeavHQD+abnZLAlahS0nLM
ZHWRTrNjO9jrqUPPZxyyfYj60IJCT9BX+yy8TvpAARch1WUBF1eaRGXqS5BKorZqfM/r6oZMx3MW
gwNSKC+2DqJHmmVLDxY+YQIXDsMs9/I9pIXfqn+2AnMWyTrMl55tE9wEteL7aA7p05KjWXEGgv1C
7kEVSeW5U0T9zZTeGXLNTRjF1cRngHZ+/K6NaM92NLXhwyFzMEJ1FdMu7gd9a4ds+MhnD5euJwPV
p+8wad9xIiLDlCB5kthuEb8CIwMI5cVYqBGVXGE71RM5iZlt0hhqtBMBrETf/BcAMSTsUqMMIkpk
WoR0GBG4t3VaWMtDDkewQX6g0Lx9bYuLlclvC61vSocMEEdyEYl6SFZYKt4KfgJN1e3Q5nyuO785
0WTbJtUwwawB6VGldn7nO9ajWdmY0IrPeug+9JQesrkQA5R6v0kkj8C3yC8wz3PdP23GpohPMYw9
QHVyxHSZ+Bfn5SiQnsJpqTYTlllTYA3e3qUnVdCca6PuLZv8A9YxrOouPW23/ypT7+UPeGrsfpb1
lzY+JdUdplXnLFe4WNXyyxMHF0zjpCtYZ6eQnhnOAn1iUDeBmEY1owU0EpU31bFzVJN9onmzm+fk
SzUFHa9+68T4nBkYCqt8Q86MXgrBySapnSfGzbey1QJdQyx47Z3hGRHUlf+jHZcf48QCVKX0Phs/
ZhE2cCSQefr/mDSb/+oDqyDfhoM+rgBa7XomuPN/RQW3gokGBrY/hjUYinlYm6J0fj0Pdyp20GcI
jDzgjjKihbYs3Al8VJjq6cBNKjW67goepfcsfBMbu8IqNQmjoWqrq6aQjG5EWBT67t36kx1Oarjn
N+4JJl+RcxBx7+CaR4aj16c0H8jfJO1IXzXwmqE5kYB+W5RW8f9Gctv/CSf/c9kwgg2u/d/NtIFx
VUWdIqZJmnbMWTimxbj3XcCjGltzgOkGYmrVPCFZY8DebzwDzU9DYS6qlAlBJgcqgHClAn+H7gpL
MEiAHZ2lL4KQn02nArDF//AaRG+ktx9s7t66i1Jg26D4dJY525qIi2fZhkwEIMihlnypsClW4zRT
UOTJ5Hn8wdorgENZUgoKm/lKlPWOjaAH5KG6FY4gJYrlnac3iBjG5/o3PvGPrZZb/89NM//V3PTP
aOFChQnbxKe5q0bTP8HfsRXPXKmZKIiipxssdfiy0KNEQoO1TPVyp/a5F7TFVjDlCo+g63JXWZTj
1NZCwnJxK99hDdJeJa7BUQPZRYFjVljTsrB4uA4af0aSn7O+4845DKFYj58ok77/QbNZ5qsU9HEX
UiQFbojG5Lhk7VMvJzbVGAeFfRRTlFYz8H+PGfc/xwwcc1C76vIhGPw7BQEidCb8JOrQOerEHmKT
FiorNVSGqOVG9LdkAnKbtUIXKTVBDwMsBdLTENwPkkKBwBWaPJzDR7teLmbj7lj84J2x1BXyrquB
WK4Bw9TMTxNIg0ptKpFV3GaPO1P6/kuZF3yhQbkFDATrj3YOi5EekY8xpgpc7TQGMkdakdd6FBRj
txtdrE8jDyRVOoHwyFEK08sjhg0rDikdrQbb6frO8dBmddTeZsWGf4AleVcpIJYXyRovNNpAJuWj
hBT84LegP7ObHoI9iubXDGjC4nYQzdTuSruqJiBHAmMNlAVGWOC4KYBZyL/a2h+S0X+1dhe6+58L
GGKmkFag9/um4+pQ//95SNqDhg7hPOLxWkH4kgSrh95DzVSgRVKUsH8Xx0Td1WUrbYaT4zRi28r4
iz25HgA2iz56nRWmrlY4q7Ipz+hY3nt25OAHx4e0pPzeCpL/kv7Vn0Wpw3rEGYJOwijWDPFTH5df
bhLdwJ7txy55ESjOIYkJ2kN7ps7ChtoKeiigyrLW0ZGHcdHlGG5Lga45lF2eh/PeKBynFVIb0mSc
7OI53xWu9hr2iBgVNcQ83512/dKftabX0YYRW68tbVR7RvuMOCHq42ZxbGmTxBz6IovpFPqy5ZXS
uAtHgWJ389hRqzuaU54ReHV4M2PQCpoc7Oy2xo7NzvVix9IGeaO6KQy+2zgUO1nwFDJshbOZPQh0
2/ylVvw2J0ZSQZrT5l+5H+17j7XJRvPtD5Jq/b0gkDNb7UmX0RcmioGWIgMlul9rQIkOwNXR6GC2
5RAFK89CAbdaRJSXsL2ovDiqkx9u2t75VfjKSnlTqSlZNPR5VRuCTv1j9O0foV4jwTYA6ZWYYi5+
e6AMeWkWIi5fI0ZYKhlES/WugEFE/BtLaVaDYfyy5PTUYNkt9BgfwxQMfWIShS/+L9wJ3qI2P65I
1T7+qdjRmlDHiskhfAsZUygRdlFMpJvaTmaMlCWmY6cP1U6DvLlNmhI1Kfcl05SyJyAoFXF2ObJt
a24JqPzi5XgSRjZKzX/wbYPKO0rJpNOLgTyyxagQDKlHEcGNKXUoAJ0V03bKdKqHCLgjB1Yse3pP
YO8tNHAM8PxNh3iTSoWJZHcdwMh9N5hPuIX+CNUq5C4EKXrfvCWN+LFO8Lit461dTk9xKkEAYOpB
v0Nc63RCHlyJ5nYUHiI6eonXfvei8WqbGosNeU9gj+kBMVkE0VtCuYLwz8Cmb2e4+repqb7VSXVF
vmHc9rSSIdNDbmLz18N83CZW+KJRPMejDpU7E/bumnb3GEMG0qAUsBDeGwr+WGl8MJ3ukEi6DNFP
Kv2atg7bOD7j7sruQc8oN71z7YDwT3szObfcZGiRgCTK8sdYYEbkQWTDX8s60xl/RfPHOA/A02z8
wscxS66IR97NszceK+FT6IF/G4yLDPc6MtR4C2ffqlKyn+i+jT51fLXJLeH1Ovm2DnUagN6IoN3y
YWezeM4WasmZRG0JLtgCiaV3Xz3ULujBFDrEACpOCXhPPS62rVv3lLcQVk36xNqXcSc2ozDljgwd
c0OIFcOQH5xes2n/D8W28idVJe3JVC0ad70C9gDSLNHGs5ErBxiE8bw1J0HKk9hNdhyeQJWdzKxu
9plWnjB+gDM+6WYwaQhUUTU/xBKvTbMs74p+FqfFX+5j3NZhfourNhjIdFg1MqpLdlisRQfQ9aOe
m4bNu4n2o919TYJXbY0aQyUM8wQkzTy5bvfX/2gbojCGG5vQnxbj/9g7j+XIkXRLv8rY3aMNWizu
JgRCkkmtNrBkkoRWDo2nn8+9qm/dGbOZeYHZsJmZXczICMDxi3O+45oh8rVjo1vmLnGtJzeA6RX0
L1NLbGO1IkWZYKuWVPB827MMGogLqRPYYT0644vpiQuSh/nYRqt2Sb3MO4v1R/2ik7+jvsNRxxJU
QC7LqyXb8xyHumT5Nyvi9aNte8ElGtbs4FfWa9oGgBFjgH3WWu4CCaK1WakASqtvBvqfYz2tt7Hn
ZcciA6WRFoC7UqJliZsDwlsDGtgyRnQuyWjeIaJzDupVqldheQSKVlb3U0doWCJilhA/pKxU/MXY
RrSh23qynEPpk29LjOFJEutccC1XMquDrZPy1+l1Cl9G749NwZzeYHm4twx0vB0KwYtfvrRw3Szi
g0+5J9xLI4uQyKjR083dfMBsdm9DGz9Ojn/wDEYqOXUni5b5hZiycE2XHaT8L2vC2g1SXlzstheX
OTH+tIjTw3KuhwuQ9gFCXxmHtbvs83k0TkBGWeYwJbxMpu1ts5i1IWfxYxT7L3k6wuiPdOQs8JxG
0sWGih7SsrLLtNw7/XJbddwu4NPuTI3WgokJ+kGty47zY1ytBgzBM4Hxf4Y1rhgMRcYBkdN46Izi
HA9Lf9BLly65bdfuDA2gY5JhbcaVJcqWMIU7FRuIwD47ZZAmuGWLlBmhkcM047mCyQTuWMlHYmbw
VOXPiJHyQg8gP8P0gMgWaXKbohDfmdKjQjOWAsJjGdfBbJYK4LzDiVLXUMigXm/BhTBW95KjsnDV
cGQ3Ih9/Yhe9DoK1qzq1Kln2Ia/+KhL32S7XZ1VdlONSy9z7w2Syzov77m2E3RZi0pdKbqJFFo6p
FaqfLv0MTs2gPbMJw4GMIaXRxTynGNxXNrTE3cE5XeL4ouTZlVm4W49CmnWd4GbEtDa52i36qFC9
SiWYliOiNSrv5mSHqPFsJMatYbeITKjX1yFg/dU9qTpJLDw+JvCBBEIm1LMBcFvC06TY2WDgvXWq
9V4+PpWGHPMLqn7B2c+/ImNK8bBGTH/LLv+YpDRYR3ZOmS6e1rb8kHpYqT53LRToGJtYJc67DktA
igkyqtdaTc2neNnx1KeUJuiZ2gRpTk3WU0R12WNCtHL2cA0pdm1xzpgrboaBv6dH+py3iM60oaW1
4neUSWaNG33zobT9Y0Ln7qWhVzAjKPPpYAzT09qn4wleN4GOVnIjiqkO9S5Uni0lEJ4FNgKh04uS
s4OMrMVZhpDyx2piNCUdc87Sor9t59XfpG55NnqcrxmpKdzz5nHW2luhB0+xs7KrNO/obvGGuNOT
g3K3LNKftS24V1lBDdpTPjNxcF28A2L5GAnv2vR6u4dbc9d69rFaXIwmDuGxPEM9qTYeOu8Xaolf
U9lZ4dih4uo9cSrUNE36AQPtJCJxB/eVSjResEQQWznU5y5odmthPRZyoNlId42WMY/R2+AyJQNF
i3V1THRTdPpjh/OF/00nZpWLB1OQReg209s8bEnSYWp8tsBIs5DBRRVH32NCoJW6ItbEYhZJGUl+
ZXNLET1t1LBljuhPvLF49YL+ALjzDWvaKWa/gq84n3Z6Bt4340V3sDCQq9gz1RMhgOPWxTBgwanA
olt+dJoWdoX2qv6C2IkQ9HA+WNVMBoLTPUnTjs35wGnbvsraU80PIptKpHVgtFCfk3b5mLO6xiRD
7VsytIGVxDwWOG0qtGbrTx6wGuu21fqb1EMFHQmUziRnPelxiqiW/a0b8NYFeoNxJrt1TNdHIM9c
cnCeJqcASzy/6gZ6aNPjBukJENnETmqiQ+D/aDB93uqL98VwCz3/JE1gUJT4hNxvfySQWWHEe2lF
TaUVKdIB+2k2ezrVImr8iECiecb4S4tvajznTKufdSv6acBQo5vMDzX2nd3s1dTk03o3VbzWaIHW
4SdQmOyx/lWwb+X0weoyF/tUiz+NivdQVqk8sPfu4n2sU/txrJfgXS/LH8PELCDv295I7l2/PI59
8y2xgKTV0P0y+cXXq5/yRXyNTE4t+Rpn6t/GG7JdFqw9LzFAOVTRfZRrHZ1X0ZyIaEUuBgWORgN2
IrdOENnOTtOmXTJamBuH1j44CWpda85+1ETER+kQaxGRkQwCdzZLd/Xb0C030Wg8+rn/25+DW2ZQ
e1kvJeNAlJkfSa0V74B0+9XxRwW8lPCKnGCE9ZLLhv2vsyzmg57q7INMsd9+nHxXwBiZRoP6dCFY
RuCAw9kIl4ROHpE4x2GHb2JhG2pNFNXWoakHGhzpuetgb23H1gulaUX247IlcRbaa2oy/hK41S36
GUXKVf76zPqd5guGQenwUP1RA4p+EyfAx+qeW34MnpRxSjkwDHlRtYv2XJlIk7BTqwGcmlubsmr2
Okwp/YT7BqACutIYyy+FXynnzPYEMsziRs0ZRB6H2cBmnyd/LQCUP0fH57iJUH8Rd46UVnYdNvSV
tAsnYIyuQ91LZT8aGlBFNB3B7bD2h7IGIGagPTmlnYEYy/XZ4qQFOQJJxaPlebBdPgznkhFAb9im
s7U6rwgz16UfQ/iPSVe7HVf3oW9kWIp0lWn9KFPC/izylCUkE82cIA1FIDynX8NP5jbcRNXRnoEb
IWnV4emTZ7szez5F5YjV04UnEakS2GnJuO22RkWjX050e+ol2Bkn7hS173ZCJom8ubXZ/tXNFU9X
TqSspFlsYfDzRnHGdRQHORjsNlruDLKmjjaui2ENqpPVQKGrF4xEmDXOyiA6kYDjDLRGZJg8tlpF
nB9djWpyTZjkjeVdBy1nzy7BpGX9bsFpiuv1tpPBWcp1G3nsKx2iKUPrcwjmp4AQs11vY1BL58o+
ZfpEZeJ+1dggwr70rk2FgHbxGOQ3i05iZPRp1wmzB51c8Tg6KkzHMmjLjWm/FLEDh3YaMZbIiY8T
23j+Or+6Mps+k8pCfiNHKJHOPyTkof/0cm46kGhFcQfsdZPDS2Z6wG2jPMvKeZIQrMCJ9hTY7bta
uS0Lzzq/X97XwLhm+no/liv0a5+KA36/VClUO3JS3tXYCqcoz9Vk+PSi9dcsCVu199S384tdVHsv
d5+maLwRtXPwZf86MKpANYZnS3IdIojisPhZyMh1s9tiluXFq35S0+E1TFpMrEOdM/JJIQy57QbH
QfDXky9rxF03sD1mmxlKB6K6u3ILjGjbXfzKRLqUP4M955jMoN0OaOiiflPI8q7tOZ7VLVfKjYxa
ashF0TB+eiQ6MwHX20OxvBQ2vXvPxWVld6mjf0EWRtSoJeHocnIGJbQDOTkmf2Xb6QGyD/lI9vP4
U8tqpMq8y3+tpA0o1EiiXOmJGlbtGmmENEgbqvoMkVqwq88YOguW+aIRp8FjN9F5TyyaeLLIGqkm
TpW9FnY59NeneS7JEWBmr+na92iPb300Ec7LvrLN42yXHFOX26NhgKGuBk2kzV7dF2qGoLFgYeXD
D2Q+eVh0ggOomRFtAv6Vmwu1wOqd35HfPyovUYC1eaMhanTWDICTHy8MEteXZNaQNEQJAUtU0uq1
2gwNNwXQXVaN/PicEVRbQLTQQTj/NcTsqQrUUHVer7G8IJuB3lnW0oMFT4Ee9KQJiIW+9PZy8BoF
h29HzZTGGooH1N4UQvPRkk88gPtUcn1xJ+sxq553Jega6ReEDSFnX7LSMig91bucJfbrRN3pzwx8
lMXLePZWYkNIUWEv2Wk8xfJNTLVjRMNlseMfuetLE/Qpa3vbjNlB/SxHbnXXhk1qJtonGv+fSsMS
PWve2eeT3ypjcSnPcU59xnaklKYHNQOaUZ2oeTNhbQhO2UnIrQv6MwKdqfbY4DZhhvewnfo1lCtM
pGbsvHw+llLcYW9+62hu1zZ4xvrA4oJZBop68yYvkjd1D7WEGofeLDCsePU+JoTN72VyOQNBaYkD
gM7l78d3ykjrSwO+dPN62lfBkAIXU3DAW0KZIe9Mfyw+GBzpK32wOikGFtoGFK2cQmnOYMAZ7ota
cawlUILGfVyS5+HbWWrw3TbPnsi7xZfzUdFSbwhBxUfKkretih/Lqz7ScrpLgwW7ZWyo/bftha2F
9lj5J4HrM9xteHKWXXVdJEyg9HKCJIhOwQ9Q2/QN8mJdUmr7Xk6nZNnCjizdLV0fKlehrOcIVME+
WmJ/lR5FJRtxrDIsJP64IWsPLDoLShx3lldvXVxB8NEixsYZV628sVj7nJ3Zvjdj9mW6tkwh4MLd
1NhHK65/lGAAiT0706rfTVbc7z6E0AwU5eUd+QYUKLH7gReGYKLyg5PuTQ+WULYzqfTW2lCVE4/q
WC6/5amXNWSwEepGcxRbm2kuvuQMchqoIZWDm+fHSwxLB5ID17WfYw3W8frIOr1h9DvgE10j5zQB
rt6qf0Iyzoy9yaZq68RFF/6oNhgEUdJq+tGT4lrk2Kx5RqL+JfethgmQN/qwzR3zg4AFluLcV+S+
uuhu1odZY3HWmrzdChhEG9KY+FXjTnMRA+NpsXGb00K0m9hoH4DVt3S8NH8DH0vQ4I8dnM2oYSTm
slDFCk6ou6ry8dEmP/IdlX9bYgk6Muno6ExWInImTe7Aju1ZA+s8v1ZMkFenKkI15tdpTA2YgeXX
UKQ3snJac0o0atuwyFJcxRXXDmuVF91gDBPhES2NadqY62tLPtveY9DhykLCMW0Dfsd6UWdGJ33p
WYagKcc/ucHHconEHDIW3/NyafRYpv9li6eymQeP1tlnlkskyFa4tHj1vC5bqg1iRUe63biE3pdt
GBOx3pEOh1L03zoLDw2MyZbcw0yUP0hHGe5G3mkwAuYpdGC2NNw6/bhDS0ZiFGgv1BjjHxeYorzc
1ZlIHgh/3ZCFah/i6rj+C4+VEiWYKjP1xEfK7/zxaywQQ3nN7CSBbVhFZ3aa26nV3J2cgStkgZ86
IX3UrUIVGNIUnyxMeWsHs1RJDanuH1JmMHAw5t2URWntxRpfZe1le+xDG7It54kUehKFUPF5zwQe
Nci4n9UwQc0xtG4BZDuajwqOIYoFtW3eofbEDzTmHKN+kNBDW+RzFvW9TI9cVh42LlFdYfe02jy6
8xxnVumThdf8LJBgSQjGeto6zmPCBnxTaetx7rkGqooHux6MRljnx0FiXkqvvtEGopRZU/72p2/l
Uo9IIe2MgPd8YFbj06Q6TXpNcOr6/sijgAjHQzCRyiOFAUDKB8bwzbYYuYlgEkN65RyyopbHNSF+
TnlOjIE9WkW87uOqe0wfR8rdeWpeeo5kOVkpa+YxRnNs6Yy8ANEf4uEf1UD3a/doWcPLOM321uTz
yfMiPSjGUsS6RGNrOw3Wbp5mooBaxLcTDYbn5t95U5+WQqcEdNeN7UmprxzUoy57h6T420w4ItjO
jdtp1TnrkGyZHuIMDZNO2u7tBiHXVLiXNNIXJHX2fSkVH8U03raCMOXFTG9tHw0WGZ4MxqR4qokp
3h3uSoaz+5FHS7y4ABNXpm8tU9KdTqCFklz0rk+N48RXlyJl2wacx9H67VHYos3B9VJ5VQWhizpJ
X8u3ssWN4QgoQMLj582Zs+MORdiVu3slHkoIpdktMe1pF3Eo2UXxNjuWUjF0xvg767vtkPKSPfFB
YHzBR0lxLJ/kciemyDupywKkdfihpFr9aLa+VwMUPuqWquRVwVVSEi60enyUz80WDTqD++ECoQob
uWzhM7ZDnsFt3sXFn3p4VUeoOs+q7CN1aQqsBi2l/VoE6SFKmQ+44yzTRMSNx+41pM3/0Ag5Mcrm
Pmm/R3/43bTs1f2Mz6wwKdmIJci3s4cB08qvHdxOtcZTqBCK8WYDzY/564fs7qo4OPopCTMIdayK
fGY9PrTr1RwTiQfomNegXw7tJrhoWnQojfxTQTlKjROulKNpPAQbIUUfceQ/BT0VWGRRgfkc53L6
5QEFUJqOaU3Ok5++oThkuDdv1JizYdWzxU94CEYvPSowlFJ6TSTMxTwHlHBALv9yFxGtH+ffSJ6o
jKIh2tht/q3AQo7LEyWorR1P4Nchs7+zrniWACP52CScHJNGLb78urtBRPml1nWo/Q5L17yuPnUQ
1J0GtovkNjDllJqhsUdt2bHZTeTNJ/r6CYvmSS2ADY+NHTlvG8Dzd7AAf0XI/faYMjhqYzTvffQo
26d5pryvATKxkmSYN3qSYEV1WEqJ32CXRDAGJhBo7VsNh01X2onnkfHUsGVDgpDV4XM3OpTwlSBm
kOYABREBpTr7OUxFQzgifiODguuJxei4dUZ3W3ZGLRfxD0OCela++1zc6HpYQJZ9c2VMeJVaJdwL
R1X7qd6t1m7TMoJUzU6zcFMHz4iH/0sgfESYTXjhBoluepiJMekz95WoZ2wncfSZSEltYoh90Jms
SKlDLOE/+PS053RsXnvDb3esdyDC97dozRDCS5SY7NJmiUTC72eTUURARPozloQJM8RaQzler7un
zkZzrdqbXpLG1Bp1GMwvxya6bHC+CmfGUShxErKzkdPRlCcgcGpja80etkRatoI/9qR9VkpBbKQh
2ej/Wgb9JqlXpAIW/ZnttEROUMB7lfdb3hBZKUnC+GpkFa0EcHlHpQWI/b39lQkailL+QxNZAfTD
L+3oirLaEyIIJcTo7hW/C8J4ybo0RDfv0wGasPtYt+5dpOFdbSXcy5EWVgvGaZOV1bYZMG6a7pOc
jq+191Vp4rckWsmekcXHM56WY1u0d5IpUqfOdWXowRCZmnG2ZUbYI9jSN1yE+DA5yTnuOFfuylV/
UuzDQr78QLvOugZpF4b6rpM0Okgi5SGykOl2F4aYv9WUhZBgZ5t0K42oeCYoa8V4miIDTK2dfAsJ
wCQ7JBsffCnmqWtguqaHCIZWyyqql0JXW3UloZSNp7pzV0nXkz2Ymj0xozhbVC+k0v6x5PxUvst+
s96UjX/2GtZ1q/unnFpsMkh09fJnkcwjz/4y0/lefjyg+fMwYb3Jcc8ywOU65NOQYaLsbFqP+pDP
1G4fsPDxQGeNJ//YpESbcWlsWllZybdZVcRynK7669njple0Ivn/XqDDoRanZFYdYA9eAedxflnk
QSGf4HiOyBynBpkzRBJNBpRNk75NJtuWtndK+mG6hg98ye9Ox8GrCZeCG04N78QqS21fju9hXf5y
Z/xqUuW5DiiuRes/qCfJiMoH3JFOKc9+X6X6com+uwALy7U821EMs40jarjJq+FdnjXq2e9E6y1x
rMkenai9hBLFNiDH2ZDV8BPBwdg4enoxGtiGadW89fXjYjlPiiAli17XWj+KKrjgwJP4QSLc1jh+
7W/1LnlvNOurubdhFNfOTjR8oLKqUA8bzccNuiwhkkg/kqWqnF6Ytx2wBHLNRgICpxM2qV9I9F+6
KYAY73GlTw9JySYZS8RTa5oWi8SMo4usQVnfapWtbWF0p53zXIt2+msaZxgMAxwHZ6MZW/8/seVb
cZH/H0Rjg/XC/5VofKqn3/+dZvz3f/A3zTjQ/2U4nmfYuGPJVfkf03fX/+d/aIH7L9c2UZWy2oCV
6zpItv4d1GL9y9HZhHo2SS4u/x2E4X8Htej/Qr4VOL6OUJa4Iv6rf6Oc/wbzQoH+PwrDDFgSCL/+
Ivievv7zPxw9sCwiH1xYvQGBLZZl/a/CsAVc+ghP1T+3Vv4KA4PwVyommaE7tFirsSq/+OaSXn2t
u3bp2rH0dqgrFvM3nS86rHYhMqDB3pGt47XxP5J2mU4AJ7o8fSYRazM0xc+yDOkRD/bX7H309O0X
WqctIWkwwvPUhO227ufGty6NLq7puOi3w/QcCT0/EawpkOkXTybKtnus9wQHz2ceWhVZX2kK0Zww
dLeKgjPUgEemvsjTe0D1OfadWPjXmHg/JsrzyWlyLJADyD0nsvswFlidaw+osOGlJwI7O2j77iva
VP1XbZbmpoDg3gA6unU8Y5e5kD+jxrbu28r99lwi27tk/E6dHrOZcK5p0M8n2++e2W/iay66YQMI
McGDh37VtpfjMPXv+ESoHwaxGycz2TpTdIgqY37ONQ49y2bcPJSfVuBeaoIjGHGjbIxgqRlDf/Kt
ot16JeymiFrtADmR/ekIN4xaiZLDO/ltU/DkkZuW5te0MlqxMzqAOUVRi3KDCuYiGm/d+ZNpbmCL
rxeRW7Svp6WPdzNH+GF2jvhISV9Ik32QN/gckuUTTalJzG6g7z1aTXZL1a09DsZhZsw3i+rDFt0z
HYuMSrcP0G5l+pnz1QLr33aF252jJsPkYpLRR83K8HPK3VOd3/WdMM+Da017Y30YMDHjitpncFWk
7jc7FCkhcWSFI3fdBvOELZdscYhi9o9lVRcrmvoLT/4riIDgimU/dF/yvooPxHHfFEwGkTUkn/bU
jjth6mebqHNkMs6t7dRlWDkSwV9/46tAehGD/8d0if0hG94rb0JutS5gECjHDeIdTqZpXKZWr04d
Wer7zBISzFrgZeBpFaZsOcaRIqR2SDO3zYluIPoy3HQ6WlRC25yQtV2eLumuN9IeV6N37xAlAtWk
pXeNHezf7vhR6SCyC7u/yRHeXaIIMGs99adSq0+OFweX1XRRyW98aojXevmF6Cy+d7OjNQY7IxH1
OecCO7SGvXMa/83RrPUiNQmjZkan0mzuEdpakhgzXjPjxxZzcZNoJOk4VULmuBZBl0M2AxBYXFxj
qhi86DPpO/qlxBV9wudYgQBKXwcXWIOds4FKkHxd9fqPNneCPqR8j5d+2nh+saLbshJW5lsz8Jxb
XD1XtsPZLk7biKtuebf8khKvh4+hORqreNvj1sZsCwcySwh08HVYkPZjVdgV6I2SwSjz+2MVuGxe
qMuchV2c7fdeaMAmCAjn2fZLx5a/b0N4Fp+E5tgHWHsxK/giPgRZ/tZTKUQkZsazM2yXj7RIgxDL
GXZp/0Hw2N4bhJPIOoOE2fQCMQdfcMRVQ+YKg4j0OGXxvElKawf4stjrNTWruf7Ykc44sLzE6bhn
28SSydG/fTc+uQjwYPA00S5a2uOclX943aBRcu/U1Izeq7YTexRVAA3q+rI6K+qmZd7VGI0Offo+
uxaTtE4jbk/q4Fd/P+t4pTm0N+7Ss+AqanBkvfS5dSTtPojapixAW7Bz3Dm/1R7iVg5jKyghTfHL
7qYRJb37Z0wSlABGFu8jt61CxJ/OZiEX/tT19brtC4BYwLfBzI37QJIQ7Sk+VD045RKsN9IY/5jZ
v9xAsGLODUxhdYxCOSIVEBBQGMi0h758a1aRhzyoSPPLAHPQm9FwrtfOZIJUYAHda8sXOmEAaLTv
VFlxWNoEny6u+HBnrh9bJkAgAGSvs3qv5TdOhuKQV2I9CWJecx19XVov1yC1EIWk1Z96Dq5M7/Lb
nDXdpjd6baePUcJM/5SCMDnW4xRvbFEHCFZMYq9MuMmD9o3QBMb1nOAAnHWxs6bv3JsCjGAB69/U
il945uI9S+9WERDa1RtEfSzLNcsSzqSq/LRd7VnTo4sxdeRlOCtuIPrrXhtfWT7uwZMDHsjg/AsD
TVRgXpKiix+Dcnxox8oJ19kSEIecfD8OrRViQ/A2bEceFxKdQh882s7rdPzvjLteFstnaIgOZNth
lN9NC7g5OEfLIepI4tFJsKabbfAHdsBdYw8Me22vd1EuenJDUFZFHZePwx57zbzlLjfKmoudaPc0
W2F80EVFsRecffZtyIlhC8yNwzoYQjBiAax3Nq6JA3KkI+JQuGrDSVvo0+iq1x2qWZgJCQvboCMZ
FjgqTZpDOe2S5zG6pbljtc9wa+KZ4M/wqJBb+BL0q43ts66z+vXjLkHYwpCmW2jiB93kCjfxfPQr
75tYDeTCY13cYl/n8I2IX3TFTTpAZnBj+2IJIbaoD65ux21C5Ej2C1TVwYWQszbBdDa1bgdiJL/A
so73ZnoEesdQTOuN/RwAn+PJjlNmqg52M7MEamoNUjILpWxyeSKv/datk/uUZOpdB7E719r24vXl
McC/u5lTnM0+tigEUTR7hZYy8De4crOmJxSeB3BKjPiMVIU90oTG1PRvhsY2jwJgTaMdCRbCyZnG
T5EHnZcnfHtwI1hBE3neRzGgSoRaTDKccXWitkKgnhEg2ow2H33YNtosBxKI20bnJNM49+4kRvkq
S0LlKQOCHD1Ie4jjQnv00yQ+6T3DCRI4ca0BbL8O3XJY2jhGv77oW3gZzE0mgxlqhvTUL4pseOxX
LoC4MY/x6hlEEhTwGeJ4cbDX4nCMEhR2wm4Qegj/y+wXDf82iZdJe1a/q76zu6U9e4hVEOJV+6Ib
H2c21WeINvjiaw8yInS/c2NCe3CSLN+WXGZnhOofGYIYkj/HmT7P2ggOsaPe60dHH5az+rIWpPOg
TP+dS7NG7Ix/tJW4GZBj0OQQ3vBpg9BmTAI4sHTW4RhhonBno9nZSYy7Kg3AKwx5BW2CtFcsM3RJ
aBZoO3OP50DuYEkh1nyrx9qyN/r+s6cGZ11JYK56kUAyBLcj22O0k/aZ/Uqyncdc31jdsyjdMIo7
ncRT8Rzlfc5qkVhW3/GRDwbdlYS4+KB+FTf+lcxxLcwsLsQlxbelvjOF9vd36pfqS2lTcjVgDAZj
Emf1pfuv7xbT0k5pLKX86YWs2/pcBw9WpGcofBEbjZwn+GYNNIh5tq0yN4Y3iXajp34NDbu5Uy93
8iz/kOTx0ZUoRUYyf3+xpj5jDvpfv3bjxNvHkfuqMIDEPVUou+KiOkbytic9YtwIehmerYJGVlTi
0ElKoj0Kfk9929m8vbkUxanrTTdejdFoT75R8qNQyCxb9S2R6qQ3SvSw+lgVHtB3hphRgPqqfsNA
8r66Os23Ob/HCvTYIOpW3/3zRREfFfuRPOCda6KZXNcJN743NtAHsfk68ov6pVjyb73pWjJI/v1b
eQPVAOQPdVZVwYqU7wViRN4W9V51poP4L41C86kS/XrGPUrk1Iqs2ie0jaeUmVzUl05+1/k/0FER
V0ykbOW6DTw0pkepqxZl+ggEimLnGLE0OP/zJRD5BA/Cw3YbrM+gwrVzw+CbVYG85lLuz1ZjTKIN
3Vl98UdP7HW3+y70dSIzb2pX4m29I3svQRiW/vcX/5/vsHCih1pNez9r/XsPxOasvsg1gLH3wQhR
OHL2DV3LqY5xChPgCpRzILRFkOZns+SCRCMeAiLQQ/WHo7zZrZadCZoUwCjx2iGkKJAb6nVJQS5P
D1ceEUL+beo7Y/Eb5qby12Mfv6T+FIfqQ1GfhfqgRjw7oVt5jx1zHiZyGUdO6wahlxruQX0y/9v1
201MxRrSLLb//AHsdowAwckcWhiU6kKGUsSVZbM5OwoKAl+9ITzH//v7FczNyDYrG/DLsZ7851+p
vrNZgJz/+T2O7QqqU3ICRbxrRoE4RLe+6sIfNwlapKPXG/cGHTGhjuXOMQW1txWQj7fa74Q1YkcZ
3X3fZyTk1c9aNaDa9iuDBeoKV8Vnjcmn4neM24ppeRM5JHIEBmzhqiLlOR5YO8F46+afL2icyVgw
0kvnAFu1iwGKdJDDLjnqHlM/M3UexsQHxRTcEBV/CxH6jjSWYauRONzawznODKTrpnuyO/uhZg7W
2iFPTKAw9mqyKKJ4l1wUlF0384iPvPrDHvQFlcHIIDmn85vS11J/yZJ8QQrRvMVj9WZ6kbvNLG4B
o8xuRVIVRyQG97pgq9Bm4TSX1zRmpVHqJkuKkSVFR+cpqN5Z4nfhIHXoOra5EJjEkUBASh9vfMoa
s7nEor/pLVLh4yJ5bkmG38lClXgPfAJ56p3Io0dyovenwfcI87CQVi3zXVBibwaNtGUQcfE/QUsC
+QFftQz+9OCg3ZkWfzx3tn1TiD8zdJD1AaptCnqOWWZb5phQ508aEpBxmnarEei9MeEzoPahW/cZ
7LNZaTdu5MXMHNj++uIxix2AvHeLn39FS7qCXUo4QAtMOwPFCnFjgLOG/Oo7s78F5H50subBx9wl
Wz0zqkDmkB4LYP8u90rqhNliEVkW+2gqb4a6Haj6xht9fok81sd97N4sFBm9ENwSBq6XTuwSamb8
+Q1x3DzrLMmrzair/Dw9rX1d7uZtb+e/O2d8Qp74MfImrAlTyGECIEVq7aMo8rNf6g9tAWDRWqx9
I9Y/5DaRVJuRc5pN3b0deUx63YR/V2AyM05fhpl16mg+AytFvh5gdSqdbyEsgT6oPQ1mgiqvG+7K
ZtwndUg6ygVQIiQ1NMhpXwHnAS4vJ6pgdq6kMOw7B+rlkNigiVJvj2WdN1LvHspGczfL0cxWhr99
+rma+UMWLNZ2zt2bYrEHJGPsFCOlajr35XLJ7QGjINqd0Z7/VINxm5QYN4Un7ejvJJtjJuI+AlTo
nHQrr1Gz+HeFJILpxe2Us9+gJj0Id3ir6/KBV4kvO1iQZWT+oUpovNichoCY1t0CCJtJyYCqhs7d
w+qi8THgFJsLVntzvtePBmps2AauF6aT2Fj2uGwhGnpbqwzugIe8Aew9ew6xSFHXvYmYjLypy089
28dt6fuAY0SMvH3Ox4uZkrtVrdq7qHI8A6iPj9ppoOlB6uyFke/S3Lbjb90cOPy0Ye+YzJz7lePA
lSoYr+jvBuANW+Lsk1yQtRJTK2tFenEr4wkJJO65FpZ0kjGBx0bHRmvEvyM8lq+M5UQ5Tpeh6xaU
jTEbNClmtPt5KyZ2Sf4I9y6rforWSbej27z5ILq2DTjT2jC++yXoQK+Ntw0lFnmwEWspCUuBau1t
47HdTXaCECF9WIgFuJDACFx1PIB2YkYEQRuYG6nGnqedMyQXV9ie10QHjhVPenbXDPmyDYR16Bzv
IUgEC8HRHHcEx23sYkaEvLg/VBbx3hpwjnGPemZskP3wsnTpPX3xejXs9EqML5W1O/xYAwGfQctA
Qli/Zyb3h1Xo71Wa1ft1tS+DZxpssMmA97H+DtaXXQhvv8LT3OMPRFwByBh0TorzymlK0tdLbuQV
A5idob3M+NkNIKMNaurnNF3uuoppbJlb40En4P1MAfvCUwPmR8QgcME0CYsE1Nx0rQf9IcjWT1e3
qhskROV29WBq9wX0lwDSXaG1KTZrh23teBzzMT6VCWOBHqRFFPk/OGxm5J8GAVxaOuwyLy22pWPs
E6d565hYXznW0NbyaTqx+GHssYRgMnaWnTdHPYoewYkOZ9inP0kxbXsL0XVZiu9Esp7a6cdHqLbT
qisUip48ieI+TUa0PyMIRqfUr70YfsHO+OIRc+04yMKS8h7a/htIm28e6axO5wVnqUM8QKmfiEPJ
HZxXE6jOq4tedM6oyQYIcGbnd0yvwkzi+QseadxI0PS1fGbghek8r/8ndeey3LaSdel36TkqgASQ
AAY9IcGrRN0sWbYmCMmScb8lEten/z/w1F/lOoPu6Oie9Ik4DEm2RRIEErn3XutbQLOCATc6Vqza
Dx6sAe2Ua7DKsKtNCUgCDKcdH5XFYnx4PTFvzewTqCKBv6n0SeVueUee5rCBzAzEtie/kmcC+vjw
l5DVbyD8OaMdDg62lUuN4M5ynDc1kQrqDv14qEv3aC5fyueSL61gH9Q4AW3Qc1ufl1Zr8mIE/fPt
SIwfqrKftUne2aLDoGX2OIzVPYnnMwajSBL+kS47e4rN3ZJOWNjse6eH2T6gNDVyxqq1aQHRFfKp
yxpvM/p5dgRnatvteIv/4CMJ3MtqFw6lU5Je4zxD+gLomOUezVIWtLgfHqLB3pIndRxTAkdEOREE
MzgXm7M6XcbDgh/l1rFHl9uXIIXznJewiKeuuElZJdbgnYVDQxDLUsevZAyVusNkCu4nhjHnuNZT
zKlfWHtCglFRj7/whj7X/aWrfGRsTBJC8pOx2fSCmomx/1QSi5pKhC2+JvfASB/m4TBZi3mmTVZt
iNdptqbrBmGq5GOaioeknPuwcF5z+tsY0jmnrg8eSoA2J4kZENOzw8I2hqM31xtPA1vLaA41fVzv
6AWvRIJoN6c5N//4dzlFzU00OuaBSHT41D2avRbPpWEXF25z2zzpA5xyrsSKVn3Lho9U30SidQH7
QE4kf9zdRrb9ogDKISDKtpju3wNIXxtmEeo4F8PPxZo+2DftrLh4M3PSk/LCf4wyGKED+xaVPtoF
r6fzxs8pQeMeT7dG6TtY4ZEARM67687g96tGUiifFtSU21QXX73jPdVtBRm406FrZx9ICj8WOh5Q
8EgFnBxKzZ6zzveNi0gBvukarvjU1zFGA66tIq9KGgTs3o0e4HeRYE2MsQbPOPpomT7ZLchO1QIr
R62mreAUyXrciyKD17asraSx/K4sUe965qg0M+2TtPEbFi4K4KmS5wTIjWcl7a70M7QNZSDDLq2b
e13gKsgVPskBkwGmKHYoKm9vExlg8S4bDCfEGZGQUQ1DFZq4KxsdhQGfY9kkYt9LmJ6NGbyPWJAy
rD3typ1wli2XOC7mtWHeW/Ot196NC00LAGbPZeEp6qsZgQkkk7NG8IXwM240kjO+N9tY02qi9Ppe
dBL75LWPUKZZf75+/++HtElYLlxWeqPy4PtbkO2sEYgljf9wXn8DTFqCKq41m8/5lqQZbkyeqJqq
R2Yi054ND8+w/ujfD8M4LoQwQQ0gvqk/Z7i/uuPgKFj5GSSu8qdPK2PXFEF/9j1CFqaZhINKV7WF
/nPBJ55iaPbqHPqgjuPx3DN1OI/rAy/gdsFycLj+HOBCJpz5lJZyPNs9+H2/X8fRs2thfKzVeWqh
1SnNZOT6LTbQABwEcgOaZe05XZscCbrR5tiwnYnbNDsx7oLxURGS4a3tEXd9oHPz50OhSa5exGJt
jLWwd9ZABwKJnyxNwG+eFrgChdq7BKOgGOYBN+N0XgYYTSjOjtFaOGeZHmlt8XD96t8/q83xQY+k
HyrPoim/VuAxbH8c4FaA5GH9/t8/rFSCJLMAPbdirYtF7xRmmqPhUhwtU5Nwd49W7RYcesLDtCZ4
gHYWnDkBfCbLaLVlLpglpltGxr+TqyW3WY2116+c9dvrV+vfaIWvj3bgOWGnibTUyYNve9nZ1T3u
HrsHTm8Ki7co4ZCxYRNnaDbi3KxfDVkbnzwmn0PnW+cI7w1QKySHe0/l99efYULmr61/ak0OKo1e
0uCs+i/LtqcdNnV2E0ZiIZjAv5y3H9dvrj92dKVPOZ+YNivzfH1Q//rqb9+y4e12eQPV8vr6DNxe
nLIIs3jD4B7svx6uP561jk5T/dgjXCT+E73toSkybLYJ3xbri72+4pxNApwbst+b9TU6Mw5ouT5c
v70+SDxjYaue8oY7cVnwMZHNdX3+P17EepAkpJoSWDmv4/onMydCGrFlJsvP3aHHc1p1j2ytAffV
xNRcm7o1X8t4JWV4LQmJiZKbjIxrzGkgXCY7OqI1s1Xj3C1lgDespqVtDHSzu0jfWsLNEH5n7/lU
fLAH2hb2PG5QOMnQqtMvsvZeatiGUT5X26RGE7LkayAXmisCjThcE9w6tvnUEgbDwyHtyp1Fo2Jv
zxCQqWg0xKlDjoE8VEYS/jbDiXoTZiHELEGaJ01fxU9OJBW81NbwZRS8Azmg1CUPg6MAI4xJKWfu
QBLGanf1BvObYYB/biV+4isN6P91wPUl/aXqrv6t/zPS+qpl+PWvvOv/j2KwrcB3zD/ASSGR3P8M
0F6TvP/n/7i8p9XXf6hG/voX/1SNSPkPQD2uI23hShAMq3Djn8oRz/qH6Zu+BdJEChm4NgCm/1aO
eP9wkB0K30PN4dvCRM7x38oR+x8mMhTX9EwrMB0msf9HypG/A4V8YGA2CdhoY5AlWHLVlfzBuNJe
Bp8TRMaxh3CyaVAC0qvCk99vxC/rrN76Z+MUh3jZ8EnE/5t8aevvhCmf6G+0qj5qcd6Na/3tyeuK
dpE0Qc7aQH1ILlr0TTHelfVeQkGA047KSn5Z4//t067Z0X+8556UxEGlPK36AXkmKe9747DrC3Tb
dEJvmDOSZvzHKfFPwc6fSdorlukPdQ6SxP98o+un8Mcz5gxfI6zOy1Gz/14eLQ+5F714Bkmhzr7/
r5/Lob//96fzLQtVkSfQqDtIxf52XDGLI3oZ4PjHmszyRHoHJEr309rWsCu/vaRdngDjYiWRASac
2c6zC8SmfJN4LN2YZS70pMAEA/zac+bCAJ9L8KhtU9McAB5i+RDH7A4C1OKZr8znLQCHlrmfgWKj
R/4cQNwQsI0OYvSqY4WpLVR2qRkHr6tlG+2Ig7yH4ioIKxsvjmTJQpLErXbqqlC2/n7gv7AzT4mu
zZNTiyd28MRM0Lmappl5yeIyYpLlXaTT5BzV0Igd9ZoHzB2MdHqxfXplxuwxtiqibxda+DB+G8QA
42LuIs+MmdvF+FGgIEv1zgSTM89+T2a23eQLv6Dp2o5Vj3G8cM8M1b0t28ULYSTsAd0zc9PTKPQv
uw7uRIT/HFbWl1v2l7Rp32wxvIxzE3ZddzHc8XUWFJQefnjaeRaDYBmRAwFTfjSYl3YT3jd3IIvw
o08JjZEwOjaEGKOtRTg1UeVtm0a9mTGsskTUK4idprKRbMuaBo2c/Cm0a1wRv6xKfNkG/w7fF1dv
njIp4VeJmB2r7+OoBGFRW/WhGekUqn6Mdhw2Zgrzj8o4S8Ab9KsXGRKyYZWFRfApLGnkDjvHqd88
aoMszXdeP39B63hBqx268bRN1QRJLF2JGc1hqGhE5d7yZdvlS9x8VmX3zsChIHDYX5sgHSo0Yzvn
WYkGqXmLJsAVntyLynf2thxeaJx8mWO9SzVs5/X3lPb0Ys7u/VxjcQ2QD3S4jVDqpo3r04yC7C+T
p9hluWoUwRIV8ZV5Xe8cZspLSnPVYxMRIhOjBY2wAhmYPQDp4Kj5jQhHaf7uBO/xNPmkJuCO+zI8
XxwsnZJCZkKQMR4iMVqAJ9LfXc47KLvI2SSGvs1tCyuxjb9fFOoHHfAJQGL3SXAsLd8EaFmf5+cy
528bi/1lFikVEvV8JJZVF07mrFWTEuTzQlqHfsNS0RkA2bDLzExcisAjxAKRe7LGjXld9RhY6slZ
OE0Ky7qtswDhkREUO2Kfr92Qky7MXSUsZz/iG6IGRoaRFITJ4azHmiI3Sd4qThn+wcCYev2gA+AA
UNje/cB/4HfF21qzxkccDHbjRBE6Js+ukSWNF2bISPXSv07fSgQIDtr6l5XJAT9r8RjPkECGGCwv
/ZWnXKHLJySOpB/DQi/P/mdju+uUROan9byZ5uqZoe/dDMhnaxf6zWplTG9q2NV1g3XLCwwi3RXp
uqT/gHJotpXbf8EfQudNEufQl3su3xvQntmpp9Bi6CJ3pKA9kGZnHboer0OjmbcoVNU9h+965pkE
LLDuYlmLmzchuAyLtCXKPot2qYrinbtecTWEwK13MFu0MIOZEJXGNdtiyz0OLtGuAjv+it32NQOc
JYdgpgzzq7T0NzFmdznNwcXhSrXWBxuz5BYCGfw/pfaBHF8Gj2PcuerNSysVekH/CBIDNH4wA2aK
2w2X87wdvkcD3rreHb1NqUtgSy1+ptXkQeeAAURfntbTCX3JEM6CxSwGE+81KW6X76oVzt70iSh2
S/no0t6lSCGkIKcXWM/fddOgeTT55JMIE27Fkn9djnB2zx2VCLrRS+/2oFKKhJZ2xJsK2o0peZIs
dr50x0KFknMIGf3Q3YYZKKInJOz8MR8qE6QvKDKsxUFwXGz5lODepe/2orFcgYaoH1MnfVTDeOhV
9WIIVKAKMd0mSJEJrCfFomkU1ZiIxpd2mF9UUBItFt0zAaX1k060irPppQfMFHvpt35pdyyq+aYa
nS9R8zp73MnhrMo3RfhjW+2GmMYYbdwvOEEvwuVsZC07sc1/HOlRWmaJy6j9HSzeSk7cxGK9jh0+
0WXicHUGtp9h9Zr5eOTcFvQkWYsHB3BFtHSX3uRQlBOfTp/ddgmHdVoX9wktauP5a7cpiTdunjU0
qXHdp9x/tmqeoOwAXluCWG2EEl/pmvqYZulzoe+H/tAu+vucH6eB9dMIeGuxT5k2GYToBuptPSRz
yy1GOLghY66mkmj0bT4s1zcIbxZSa5+crye82+i3tsvo2Xr47wjI4zm3s8V9NIUk4HUadRqXXimS
NQKC2xZgzp3ZEcXjdBdu7W+JHTOPBDafes5BekuOU5YoUuSkVpBGhwDVZKiFDXC4+IBw1myzdVVz
yZvb4N8AgayWFkebVpt0TJljjUhTxvzRH9V8rJuug+FG03H0usdsZvBQM9dEiCMPVuLeKrJdtmgh
5601lo+q4qIQ0/gA0+Guj7pLC0F1MzK/KNY7X6IJt8n0I6RNJh518o179A0fYUSqcn1WuWAIO740
k1fuHVeAqMvqaqun4LemI1Iq7gBJCUTRqnDn+LwFjTAtpC++MxaA/QZXLIQummRSzy+AZ6jWU3PH
KmscmgZt1KrLCdM52s/djYKpFJc708vvNSVbiIMXfe7k/1CtZ7N2AJ2nKS9ab9iVpOVuvJnCTMcd
UkSXX8VN9bNzl11TOg9ZJuC46+k25/9aI3OaI5BoYhCvY2KEQL0OBTwXI8r6mzHTBK7IlrMUJjv6
uFu8BQzBgWxs0tRpt6P7U3qcyi3m6Z05ibfRGtHn5tsqaeDVqqU/DVDC6zEO7hcFDXFJDNZY532K
cHDlBbl/w9hR8Ba4DX2bN5VUPocTOOY+C/LnYalb3HIoB8FHfxh1zkBO0m32aMpukt4gBThRgvlz
Q3OLiQSCaufcCV7RgDAWP6ANsAm1Vuw99hJ2x1zk21wbb0QFsNcxZo7GPByhm9Vx29EoHvGiCPFk
kMemgjUdW7gbcvZczKvT3svYwPFWGkz/AJWAm6+BtgqJTntvj7K66Zb8ewyncj9MwgC4TVCKA6Vy
MI8+LLy9RF7UVARAT56NVZlUSiJX4f1fBaSDP/5avKZC4QNafGCCMiCqnPXw7OueFBlhhNwdak4i
09/w/3kGsbdVzmjslu6T1Y44ioFcQxtKv57Qavhj/5xZ2O1SN3qvW25Af72IFM7XMLtHZ74XxnKL
7PvNKpEwttdwVJspjJUk7A3qutsSiyJoGsb7zDBfSSgFhqHpTNmTeVwaXWxXTtNmYl6G40odaopQ
TEnO82ynBBN5Zbhqsc9KII5T2rJ2dhBVdDTY/jSDrQ7T5N85BWiflC4L994MEP8pXVG7iNSn2vuI
fLBFhVGKQ6NCa5k+B4+LKkqs5pJm2AYVs2x6Q3oPOSVl5tiYRy3qp6ogQgIly6+OS3NXN58o7YhT
HJJfjiCgal48aFg0EZmVLWHAjhflpo6wFMA7nT4Xk8DDqSoGNlpQGcSSc7Ww5LYGdKrC5sVfzygW
inTFGvhudElrmYXBBP4eGg227yKeb62RvqboK9LlHAFNUg/2WknAVAAuAucvAlJvRA+F+xkXfNid
rDOU1tXFzZdi5/Scad2EzaF20x0WqRapffqR64FstTKlAsmAxgfS2BHtOdB7WkNGfKQPUaXRcdKW
2XsxvE5ms3ZoCPMFMwGuJZHvCqqvbVC0HrmJ7nuJzIbN1mnx1fBAFAPLAPM/N8ZswC2caRjeKuRd
vwFrsHGb8g+qojViFGFy0zrshUt1MJhrUj/E3NFnmor+mIXaJuAGkOO+MsV3V2DR1hbB5gqR+9aq
77w0Jy40wRRGPiTepoQ5icnQfiXF5AzpD4GFLkH1bFtE19bkObIeaeJzkpxVsRwy2qz2rZPmH0k1
VtzbgLIIspkKBLaT49zJ2v3sKVjRpxaAM1yhkVJz03e8zzIGCgIq4qxctrYNIHgEv3yu0ukCjArt
SaIpw6cHZsrM+9dCDk/eyvJhIM5xiZJT7CvOAhHpR0Xm1+BZ4y7xsjsj7n+7akIs34CprGcSvMwi
2RtiHE/sUe9WLAKKh26b+uQZWWJobzq2FtraGyYK/2lCe8KeUiIy7egTdz3FBl6xRPZFSKWwl3Pa
HWIv2ttqwufX+T80+EkkUsa3tPGeCAtElGiU3aGwFzCryEccHOhDzGy+VURTN3NDaGJ2DAY3vdhu
9C26FJXrPnX4UbdEECcYxml+Q40ya8ZNOWl4GHSoOTw3dEljOPHdh7foJLQMuR8DppRxoNswAQiq
JwbqzmuAivV9KmCR2LM+sbOqmWdhe+aoEeYEpwbMk3vLRnjNZuW6DsYA8wkQoZSWQdIjtpMdk4Hc
9tFVm+IZ8MO94U8fDiwC3JeCzze+Y8o2nirFbruQ46Fspg+fwR2LIteZ1ZFIO0YVtbvfJSFHl9Nd
j9CXMxl6Thyc9EjQro8PBSQcCGAHH+6k18stI4hB9oQtIqffiBk2H9Ump2eAHHKK1X70XOOAF4Mz
rXDM0HLNg431lOfejwkVo0K3SVGcBtuFGsNMDfvcT8NpMdjrJ60/41lVSU1On7SOYCrcLYwi4IL0
GyqiFwdIykbmbXVlLoQC5jf12Fx0sWZeSzJs6Cl7aZOHibOo0ExgrUxmKCv7ZwU5Q1lDfsbm++EZ
yduY7XL6puZydtjVbGh5v8OQoC6YrHNuOecWKkkvSizJ0wGJNV6nvHwEofOVz/MJJlSFNAGPbpKZ
M+s/5y/9wiOJtT/NOU62NdDruW4e69R4b+JV1ACTHulVy+3EgbBscU9jm7PpZPCkk6EL7y0wp5yx
6tMcc0ihDeZ0AcH04KXM+HKvxc8wBTBAn3pcVptIkwUk6vwjs9EpgEsbAQRAyuVpvuFdXI5EaB+j
aDdgdEN2Yluk/vk3qjIPg/vdYFB+WKSbrJHQd8KnBZYSi5xEeK7KihmyQS5Nny57vCpfZdc8DWXy
DfTi9yqLs60smFP5ScVsvGBR9Ywb20QQXCaOOqVu/dpokApFJWukMGRY0LRsSSXcBF6+Vbm/3DSL
DQ6MV8DRvZ2U/dilTLtheDN8qZElNda+L2xMXw6vppD+0XGd2wBbB07a7GJEdFIw0izsau2HZrVr
O/Fs4HQoARsazsGhQgm9HIosyXhmRf9kSkh/mMhnybuBqMemfJCIZmnA9HqH3Q1Vz1AFYc/GnuQq
FsGoMXayHR60PaFLliziPZk7kk3S3sK6Vyo0+p7TyxvbN0/pg2H6w3FONDlDWf9bJlg8soNX1TTo
Gg6X6GL2SB5Kr2JZxxrkZ1AcDVuztXA0RAg4+4i897w6yrr2tnSfXxom8fu1vsvdVsFnfxV0MLYy
W4OnWd6gmxxgXARbJ+EdtM1d73E5wmtPbtGaE5vkGOfaFE/F2P3wKm2GTHcgAZJ5DKs3YEGBVGWn
8nAltSWuw4zWYsq4SormlCUsiRAUg6kLyUsktggBIoqUiaotIXSdluCR6KlxP1v1OpbHrsD8ZV8X
DYLCDKRci0V4wY+NBxrfVZ1PO0liB6KPxjiRh/7kxUZ5qoX7aLe2fUNwVB6tS31OepIZ1Xtjyjqu
uYwdqxdZ226m82vHWK1bI0ZXYU5dOC/2R9Kp57Fr7oVHGooNGXMbzPNNgYgbiatH0J4bXOBugyAb
ixNhaPdFW5NYuYjQidvx0JTcXQkr2MLhp+HU3rDgUNiv92q55o+MlGlZQtUUoFPeul3CVjfymIl7
DJfHpX2tl5L8A3CYRKGh014o4S2MBlsh0Z96XvQQ2HB2x87eliYXUiNIVi3+QurcT+P4iuAAl4sw
/W0xJ+eGTMBt7dnq1I7XdTF7AVWHLtGiU4wfI+xUHZO4ODCwEugRlUOrtXVf4dXaOwFjUkn12ZTG
zyLnPOuYjJ2XnLtC4Qa7cT2AwlUnq2NbYdXk5pCSHOezQ3R1GhwqOLfwyJK9lUQuNq7gu+92JLs7
HNMq77qd6xMM5+PYmZwzpJsb6ZaPiUHXsAu4Y45TzY4lDzM6bRwZuIXS4/JBC2TNeUVB2dkbxwSt
RLz9fh560l7X80v3dnowHX9GrEqs4MiZUxhGR/n2S0YO7TpXfA9i+rfA97o4TcgtiCmNfkplkTUR
UnFPh0mpU11aDE9Hmo/VknGtWMXvSkowh2u8s+uyLY96rUHjcM5zck83dHw/3b6lKVjwypSB+NQ2
7knB3stpuq0qC0nXJPIHpzE+qpXWlnuhAE4QKBOC2Ark51ZkneM3afwWGGMOXsECHHczrhRAZweX
FAXUFAwVUGlOqQC+MCcXS5VHApvSLW+FXVZP0I8N5dShgAgW5GCgwD+rifV9DtrswAQTIVuJmmU7
uAQKtl5b4ythx7a6vPBHkJGMEnLbeeWtG2Cvp/rpNj5CNNdrbXC3lfHsVbh4sHW5W20mkEYjBvMe
nIiNknSCgnpdgFDKrRDs62/G04L2cF4z3jm8Iv81jlOYB3P5mM7vS4delC7KRYIeZ1OOXoi7aGoE
JT6dEYr2wpS2d0mHAg2zaRZ64/XY3o/4QdgSY+wox/pl1I6xiRXjACSTr43Vr3trfGPKkvejQQNa
m6di1eEN5bPx6UYR+bb4tMpi8bZz4j62M/lljY0o1HD27pDg3GlOvdO+t2TsKZB1SUtJ3rnRh4wQ
EYOAYnO1Dxy1WwIX3lFqBWR2+6/2ZN/IooOGMpPfrS10WrSx225fdlzvI+/Cr9V7rjDwZQHLKb1R
iMK7Wg2fgaClnFrFnQSeSnI7G/esm3f10yRvbYlthxadsdMuWNjK454HLXTfyO42bqJ66/fWs9GY
rPAd5I+1yEgMGENu8hjDBXFVTZZhneAKz+1X5NUY/dp33OEMbXrjkR3qe0P0/NzPr1ns3zIneOzI
HhAj5oUUbfMi1PsETng7NvVRprw1NdXvNAZf08l+XgznGaETYBgykpk5khCAJiNusibkjH/v5PLN
MaqfjuIHuaFugo5gr9k12GsFzU4azVPRJAUwGqAsi2vs5onMq9n6odEIwFhd87iILSDP6JdNNALv
m/VM2TzM30vLemtnn8PiiB1TTarEHNspMnmEmyVeixbAUaU8XEusCyqlBsbADhkaxaPDXaQF1eiX
Y7mBlH8ZgmhnUdYWzIdCpETIp9DPSyf4ZkcQM5DqUSeir4vwnk6dnx9Uw57bZcwiM4WGWos0VAQt
rDrHKELuaSpC1PzS2zZZNj7WQ3v0vOlNZBE0WPu+o7+0y2AIbBs5PVBIevTPgd0CPUuFvORdvVzm
zntdXPnDlADoRcnWKUnqcedUd4leASmJAhSfUbmbcc+mE0eGzLnNJLInEXot8oqYLoIDpl+b2T4x
0g+Vz9Nd57LspwbBwGWc8Rqo/RbsFKH2vIYsq/qbNdj+o4tIejvHE5YkOTcnIQhakIQ3PI7lwSy/
xiH4qHz7wRBc5m7Q/pwGVgutqHb8ZzC2PF+msk0RzIySY9jpbIxgvZsFDtWUs97OMJddC1ttg/1W
8OK4rAob5qNXPvqF5iNEyhhOSX32c0m137MtWSNHByt+Um1PA3UYkWM12G/4kxbD6Aa+HGF0xmNX
ZQpfnfcAF6W+HZk4PErzBBLnO3CudN8pUyJCSl+zvo3PhlV0+3y290ZtJjc1s7qNqeSL244OJu8H
2gLpQUUyIiNxm+OFgdSP206V+dPgDe2d9PtTrQt1WLo4OzjWIfMX44LF+zmZp098VMyGaPrfsNlT
BOURszmVQUi22AToC0zjBOrI7WpuujEfhIgkKxXHzPfqgAagelYuPqI0PuFCjY/Ga6vC2dK0CpSP
U5/+VbvuU6/3wtjgF2TiCQUAd4NJ3sWrE8Lv8zvboAFMoiFOBvfS4lMNDbfyQ6PxnoFMAIACs8mH
GOzTqGM2OjFGNPnwrgs9igVAxWP0qF1gMG2SflxPXfgHlPhm4RJx2K47UEzXm9H4XViwCB0br2/p
P5iYksIyH+5SAAtt2WnGgRGKmWZ4cybvzh9MGgrrdU698ttWfO4i+0D+Ql+5bX6Dd9n5Eb8Wom22
zRoAWIhrDtezYSiC52B9jfW63WqBLGif1kVbrzsi+ohtVsOorUBtJjONUARusmHci3DjOKU1v7Lh
bpZkTRdmNihRzBnb1HLFWWTBezAyJk0jBymePx+znB1A5sGFAHi+LkQ4xYCtV3w40WPvfLNpLJ69
eqFBV+xYfvSOOA0iZND5b01/FxDkwKnRM/pWIyW78TsbxvmMp6NfkY2hJIUDSgEknBkfvhTUG2IZ
jaPGqBK0lE/UXuwcTWPnTyZczMbaBUngndEAWVp+LsB+z3YXX8MLwKh7erpDH2CHfTdYISeqxUB/
SvdBRJ5X71c1ZDKI9ya3CB0P49EhmhN4NveQxvbJaJ6bF1fncM/zozc9CoNrNtMllsoE8Wc1zfV5
9lmtY+sVH90N88ribA0GV3JCm0IQx3ffmDaZaCPQBHoNOA1iqh7uj0dyph/Ao2BJDMr0XpvFV+Fw
l5mk6mkp+KGMRPGjzewDWK+DXTg/6zyZHhd3ppRMHxI6M/t4yT4r02NMSiwOQhubEJnozR0Mj3G/
7W8bosTGGATuWLBr9C5VQk5QH6D619ldEKAGhR6OejltX8kSphtFMWWczbTDumBlPwBLx1yTfXbj
Kmq7JkaJnFO0ctO+Jd57TQ6yNRDgBlptLX+NDOBdQVwrUgMEZvAXqzErfhKk/jCuN7TFvbcbsAx4
rmNyaDLM+ilyWCudf4NNu8m0TchTNj4M1BEbN+1+ImE80Pr/JBf3YujKCgvbpPWWIP4vA+YaaXy1
+kavsTaMN2/Ye7YOqYCe65YAn8nrvgLm8qHR0eqk39toDzMKcNeNkw1skBmthg5iy7323DexeuCI
11t4UZT7Fa1zK23BbCcMkcqhO7VNflc2WMorAbrRBUFZ2wywrGh4N8aqep5ItWJrWRzoa71UM3zF
kWRtwY51O9k5ivuA+Wdqm2dSClI+nuHOy+fs6NrAKtndrF3wabh1GlD1/birGid6EZRnOKdRo0fJ
s+WoiCQPInGDanZOEf+TNnfHdPwcwcSlt5YF57jyL7OFiqgprfdC45GfisI6jJyNKyfQ2UcQOlav
mTqU8Mhnp8pv7Xz+LRiIhIiml7Ogt3Rw8upHlTDsDMREc4gp/z6Z9gS/jjeiDU5dXEcH6Wp2R0Ic
pgwim7ksHXOiumBiC+YkM3oTtUmKWStetROr59mjUTpXI4xErBMSafeJjQ0mc2Z9vre0T56zS/pW
Hvo6eBgFjU654LOtfHmsDEIndDbc586IapJY6S0d1121RDRTqIfiFuQBloX7xostyo4g6c7Xh5q7
+Nm2qkTsUBr860thcoJZOHlM+sOO3JPadvfXP2V+yB9d/y4pOYv94/obUvM5gwpWIFagskirs8YH
vFF8jvTj+bVZqdO9nUUvZtwgVK8uzxXpWfcFgF+GbOCrqGzKbTSIAAXKEjwGXAFbGxsbNOcmOGKa
ILAJCHsW3+PmMd6f5EJOWtcF0d3scbJU4gOS2lf+OMeGdUIDX+4bQgWbbrzJiQJ84D2kZ7PBgpC5
O89PsTaaQ3BviqbZBn68m2OB7ydleoz/IEcA8+VCyaVD5ngI2+Bl5DzfN4sb+uIb3yLsGzmxr8bo
nCqXwNysaX7mSa7pJIw/s5Io4CnCmieJ7Bl9p0QdgBuhCOxLjIJ8Pxd8hna6vEzN2O+Z60N56EEZ
EJ52gH0Rh2UDc0+U7nBp66xC0TIdm5paT7BlKrNqnwb2jQKqzM46fyrLWu2NvH6ZBMKM1eS/oPti
bZ5W12b/irb/VubNtzk3GNMK/SBXEsQoRzQnnbqhJ1WhNxuGnYY4QDYVAcmJlTsnG90fsc3TWmHV
LAh6m3v1b1qLbNLd4hUTS1im3n50I1JKSwTAPZ3SdlNb2Y1Zrle6gzwvsKf0qSJOehiRoiZ0DnE6
dMGZKf6pNZkuj6Leg/Wj9BnjkHwBRu5Iq3yJUz8JkIKNKeAfz7M7MhXYQcWdvrNNUR4WUu3WNlpw
6Bir0X1w+xdUOuTNk+OYpKI50QBM7xMzOGJL0VSk59qYv+bKz18RVBBWb52HJJ5OVYf2Ax45INVq
nuBC0surBj3sSIhHhF5xsqPW2rRF2eJzSxh9wZfayQhPSm9w/edN8wlZ2Ns34GYa1O9hthqJQWM9
ONkqQxoSN7txJndflEqeZyEhIXbjb5GN277G5byGC3hL/Tuz3e/uOP/qkxZZUercEl59w+wtpDFE
M9Ky27Wz9IosL9nFffXMSQzsaCa2UKtCHclFdL7JB5Cy/WMPpDkToIxK08pCmFuIwOtIhrB/PFAp
kgF2WeJQdcRZ/Rdn57HcuBZd0V9xeY4ycpiSIAlmUiSVJiilRs4ZX+8FefKeWpbKHryufp0IAhc3
nLP32uhReVVaY0/iQLciZ5WiGQdyByKLuQ0pF639SrDw7rvWulAqeKUaX4Phn6w9S1e2GcAcziCW
vMNAOa76SFb2oZubS/xr2iFz6bCH/r4qVPeAHgoCpxyKJ0Ny00VaKIDX6fagcMGaUZOfcCdRh7Q1
SWvvqMA2didowh1OX0BHbOdNL+kvNZQHtNB1cC1UQZ0LZSFececNc081khuSHfwcRsYG2IddZdEo
X0suByqVNwyGmFvedxxj4NdE5b01WWU1LYAA7rI37cUmva8Lmkg53Kt7CfA8lQL6wmKZx3PKl+F9
Nf2j8lD699RCEc1JkXfvDvSXajapN7Tc6TwOLfPGxERBvsqNG/KqbC7h2IDaYi2CIZOpcCOPMksU
iZ//G/qjfCDeXFz0wWMT6/os7+ituxbQ86oQTn6oaetAr7qD66ntAU5Td+gAdu8anz7m9Ot10eEB
AUBDn8rQ9pVUb8vQcKRGN+/ryLxhg5hkZK9x3wV2Q6rSLBekCPON9xSOuNBiH2SM6lWGrffwM/U0
7CECBOWianA0w6xvbKHPJCKogjf6lcMyKEuNMrVO9AcY71kpSoRosC+hMBIpi6hOXoRh3ImilJ1C
SOCrMT90mE5WcREZp5ErxiWxS71wY4VFfJdoTMd0gGHUuBbzWZuii+L6wdwY26gjN16q6AiqOUoJ
NdUmwQ4mpswvKYALi3Ii/UOfbPcaCUcblYTyDaIdxU7L5q72wm1dZuOqqDq6NVp0KoPAacou3PST
5guQwzhrW/rJvRLviJjHxzhu3MIAjRyRSuiynWIRqMF3ZaNDk61aJOT5mG5IwS06yNOsDcZemOGm
x96cJpyPSlDD7nSupUsCEw2FljLt1tK22hUlS4PuF3T99NU4+WwRghGbLJNXafqKtUBFqQMGq9iw
x0DRarweO0XT9X3IZpNDk7U0laHZSmoHOpYS8BGS8I7O17YCZj9TXTNb5mYgr5kQeofhRx59chRg
8CBiHZddG1A8N4CFpwO4BtUY2aXFvgY7VedM32OpGtiH+GPLySGksaiGt0qXipM39PJMoSjGtD2u
lKwYQAiiHQ3uySce7zzKCLiq0LakiujuK7/z50rpz+HJWRskcfM0U1R6/zFTiVfOo6Yw7KGnJsCX
HNexX48nY4SYDPXUFKXoUJn6cugadRcHLfs8IgggjOgBzFgf04g4rFpPmM5l8pGuIEJVRXkQwvxj
iMubj5CZkTUc9Zxmea9Jyl4YmXH9ioyZilnLIemFomVGrbYpQ+hSFUWBEHAdLKojQoveYDq2RILL
WPsxAur+lEvVPmQ9/ZGBrIF50KQl/R21IzuTo4dsHGu1AbDm07Bpcpl4Rx+yaEtwWI+8bG0OAM9D
Myt27MwO3ujC62K80VqHVCz62ZVjnYTaSN+WvdVv6h5PkFS21SpXSS4YahJ00URsNEMoF92AEi/z
nkBXIHunZLwamuI09AlLQ0n+DmvooyxzDPIVcyr+OKVRHixZEOdqFYfLtDABOEZKscCDiKpT9zYE
YrB45uW5UjgBt2wI7KTB6S6kvmKPPcl4sivu2NkMDMZ2B2gAckNMOGKlHz8PjtzJWZnowsovRscg
i5lyAQqCVluhSdXPgl7KhJZr8aLh+yxj2dhrBnLcOIWAEYmcowtRRhkueJhr5BwnMMcLQQHOl+gq
ZR3XokqIGG/eJejG2zC8Vzw33kRjutZFWd8CUt4NoQbBKgxPGtFcdhp7+lwp1GZtBHjQObLG0tbL
Gmk7tvQH82nx//y1zx/a6Xfd0UKWppUDxeqk0uxENxSn1CvHI3Zpi4zNFOZ6GS5Vt0jWuJLFbTD9
xufP5JQ2f2qBKCh6vIjm3iyX6rmtVxoka89GqaBvID+gEjXP7WOH3P3q2cU6sKVT+ghy4c3aSbQL
/QcJ0z2F3wXbKvWe44J6LhgI6qI7m8PefVGIOujOVbGy0BIKs6msMswrdUluj/Tktct8FTqiE6/S
hf7GLxyzi85fRUYvcd7AH3kvn4PqMD4Rq8CLgchOO4H/LSlf34xdsBz3grgUnPsyQ6VPkXs2HhNi
Lq60CMVXYy0fQmWuXKJXeAVqZo/5TFz1dkGC9Ht+jSi0FXsjP5InqJ+9ezVxquK1zfdMCNXknFpU
tDLTrVQtBjLpZLvxyJGYNXuU0fD/KFszzCxzFWDGLknA2rnxCimMfFe8ZgB7nSTem7CThTe+OuK8
pXKD3oS0hxpT916sEZbUtCJfCDbpDyoyrXKeb/JVEV2TC7tuNV0PEnCQFYaN+IyHpFmn9+G98IyU
gFIStodFtmq0hXKvvsYyycfQL+ej/1HvlZuF4dKOHdzLquF4NBNn7bbYoW+Dwh4+ty9JO1POBIWd
+HLDXH3rV91D3m/aR//a3EskLsyR2u4FatLjbLiwqiEhWnHilBbIRdqDaszyeRmjwpilNzGzUZMI
VwyxfTjr20Vb2259GI8gz8MdsA0fDSWOBOCA2hzqDTSgS+dgf8mWNHuEcEF3a2vAUQA9tgEufS8d
NbDCc1U/N7ITo/Ddq/gvZ22DSXRpXcSzcZUHW2bgCGuRcV3Yj80Gb8BIbTicC7tkSzTvQuUgeQ3X
cT+NAI8Tx+B4DzTs2mX6Ue6LJ+Hcb2IU+qtkPS7U7Q3h5MLfJ3yZh6CaI6ihmvxWseV9KW1qfwfp
vafcP9NscJHRsWSNe8YO8cAEnBDRlS8kUhPUFUqMmkX1YK19xNdE260Hst2VdXgzwRJyku03BkVm
XlW7uRbL9MA5HC3BMBfEjX8fT7pqmydS0WIp7Wonz8KNd+lvwopcwlWwNm5letKCte7Zrmc/SGf5
5EL9WZDFlD7UxJt9lFvs+N0M+/RUW1165DCgBH2q7Oyx3LqUAR+apWoLd2QLk+QMfcXx/SVqEv/Q
v8Sbcm+c8tULdKRqp6zyBarcwjbt/iF6xhByMc5oXLJHdYYhG6cKUWrwvXxzXv8hpb6eIZ6ocBgu
lIOonGpHgpE6656ZypRX+nyToB4F+IrqN8kpykHhxqDUdNKL9apF8+IZotCclkm+Uq/1lpT7onOk
1+pZjBY0Wq2FsCeWDPQP6t45QKpH2FwXgI/dG+Rwu1w1x+QyOXqQ4o4z0YkucecIV2pFYc0jpRwk
XtWl/FY9hi8ubaqFsdLOozErH+DSmhfOieMf0o/q2El24kU5W4RorymDueuRAvKBO8RhPdxEZE28
kpZXr9hupAvaRJjCN9lRfyRq6Rmk6BY6pZP/qZa+Ow9fi6nTNLOSrUH3hH8cLtEMA6WbOfTpoG/c
xeeYWtcSr3N8o27/KGLNP4bAUtk04bRxEiYgzDOogf544l5Fr9uwJM6Md3ScA0gy89AhrVHmMIfK
65ReylrDoAGhO8xy8qBSXPSgd0hxWHPnZ/m9/zLxZ4muf+PESg79MEOdSDMWfMqicqSTj/p4FUa2
vm2Iz+RhM5hSaT4tTZP2YWYe87MIFTWzXZasYAvbGDQ/AmjkdfoCoO5NzefqMBcxvDKvjSfhItN3
vAtv6LkFSsFEa64qdSHtBwfjnerQja3nzLpv3sHcw2NtbXFR74QL3KPdeBRoorJj2Fs7T9u7Hx2I
8p2w5JSID0O5siJK7N0etatxMp68C0vCk7FW3oVd5fD+wShBTEnLixfad8r7coMYKEApOheP1gIz
w9x/0v94W2TiHs3XmfwkUejHBMtQpUfqSAcy3IIVjVxrU3noFOYIgMnvtKyFeSmJ/f4jegsoLs8w
5907aS0di+Yl3CUPLkObPTh65W5Wzzm1IZPJbP4nq48xU9ngOgXzodit1DXoMugm0Mn+WPU9aSQw
IzuWTHVPWhONXsGyPQKtmQ5R19rNU7KucoeWEpoKcELiWtjTgkVlPdgKYhkaIM549tPVlKiy8Oy6
m4OyRJp9VkB1LOt7ay+Jq3yLCVIzZsWq3+kri9dEOgqP0aJ22LrLp+DD28NxMN/FFvzBTDwNEkSi
ZWMbyQqdMJsg9S116i09zoSvWNzaejZ0cxn28BaZr7/IDumT9cgeXdoVmPhJmOYVeqHOjxzXfdcO
0CLkExkSJblOHFPqV0tEp4fAeF+6TAu2cNYvXnvWscxvY7taVTA45sWq2ANAek0f5OvwCL7KfKX0
42/MbXpI1EX15N/nw6J645WTvFm9VV6FO+7uEru5b3PDjO7IjSDNN6js4Br5jmWdw27WSGuZNhpp
swJPiXd6pjyIwUYHT7omX0qatY60GhFpPNYOKFEiDHKAtO8gY6Lerua6uAW3a+zbP7XouNS+ZGpB
q/S+QjA4b2/CEzQUXHBkSiVHcxsQVoWbfbiLtzEsY4fkaGQDO99RX1Xr3BwRJmb9MB+W1Zu7VoS5
FSybu1BzhG5Z3QQcGMAQXAw0s4Sbt8WgOAAQpf3sdEet2en+CjeGvDP+ZIztYKZpM2NPT147Nyz3
wmVgvxHMtfvy3CGTf03RXC4EnB4n8iqR1KCsNVAmQwQHAMR+JV+ZTlI75XhkhFVQr9ZSavsiMCu6
a7NmC2baxIqUbuQ7/rwhzFLcBu1iuOvbrREtJ20lfEI8k9jn/aUCdk7bcGYP9DM7hTC76eq+ru3K
vHKQFJo9G7b8o7yrrUsdOi7b0OcwWUtnJijkT3JwoyiY3lXH4Jjiqdx0xcK7ELZTrCIaLxpzFMYh
21ibbFzyN9GY+yz699oR1ElJfoK+QBmgwyw/FNGG4hzbOVRIwcF7MZ/lPZNE/BGe22ds877TLpTn
bFes/U2zrZ9UcCqrgY4wmtKLkvmkDc7wQPmj4yc2AV6GYz3XycpEUZRsM2U+pMfUsLEAEqzlHr3x
kr3nz7mPc2PG0S8A/aZ9eNoCu0f6B29Xon7gLRse8S5iw4rhgqEAhcLCzjSfgUs+lrAQNpRJr+kq
aLbVhW6n+yAIs3E//sl2+iV7DCFgOebVY/u1Se/xoM6J2+3x5u1zgEA8LKwjMGR4WXlKDLZzQdII
CpR5fGMfV6cvnj/LKI3ue+p6D1wn5lDMAyxfmwhddzQz7+i4ufmD1p6FU3LBKdNDheE149SBVPQV
sef4wcJWYIzYTgF+RAZuxQd0K5eKU8dGgChNr/1gOhWCaeqKgI7O2h4dfXg/LF32qK8MfGHTxhv2
rRh+bArmhAIWdvnR7CAZ88qwPKGqQ5B/nzJVb1yHfYudnCNwu7a2BAq6NNfB3tzleMFMdsFzY+8f
2Tl4z7wz8bbNNjkWGHVFYGZ+0cdNHi4nv+1E7F6U1hXcDWo6SdtoBwPM1Za6OnUK1XFx8OXLiDdC
nucX2r/es8SExY4qtDGWpNsIZPi9K9lj9v4kPOc9CUXnNraLR6rOnrB2l+ygyPgMZwip2Z715bVX
wYvdNfmCDM34XKe03ebcOeudh8GqGrGN50CzlmfCPrn2N+hO7bNl2OVG9WdU2d8HMn2uGFroTgJV
H08lLb8l2dgOj9G9c5EUdax3W5+NnwxnamnKjn/jBYXr2S7VTXL2VohsTebPTbyOd9lLa868bXz1
DgSsZhZ7pQbBzgeFgDv1lf4MB1E2rOYCm4y1Q7HszSLE4pvglN5x2dJJfBbPypViBh+LO4ozwhNe
nxZFMnL2bWbzcIVt/EztjoNC/FG5WwQkU5f96r0zGyfCBkVVfTAfMOy+hn9KJ6Slt4bz/ebuiNyV
XM587JFn2d66w8tIXS/fdZuE7Hq7WvjvSUgPi/OQU89QyTyS2L5gjWK8NI+UClivm0dKH3UB8HjO
ocH2juqd8JQsxTdxWBImDORPOBHXhElq4JbXL/BT1bfyD6tWV9g1DPTK7tZ+aysL983dVg9euQ0R
867lnWAbmwSbm29DjWrMtbgsgPExE/GGcrP/IKEXtJm1wQdioJWw3X6praxzea5viDkfzMHO8D8i
/ORdRRG6HHb+C7vq8A+znxTbemDHrwMFPm/20eaoLJdsm9Bns8rXD83ZV3bxu/bI6LwLXsjycghZ
I03B2hoHCX/hO70FRBcWsawUMBcGgA9m42dwcw6kO2UB/y+wmf31La0T298zrPpqEa4rQLEc8aXL
NNlMIjHOcIApT/l0iDXpMKyo53mH4SY9PgI8gdJI2YemLZ5zFsbiOUbLPu+X6oGBw0Pyz/LW/8D+
at7F2Sz4E17bNxYB4SIt06f0OiSrjHXi7K76tXFhjuKlMN7puu2U3bAJMQo/QeYkIna88I/1T2RB
NONajWYUb6FS+Wt2xO4HynGO62hvww+VIwY7IxXl5MzfY68S75jlPWA/M2qReGCu2SF7QY5u7ab6
pkDXZ+HeeRef92nmPsQfjOH2kS30sEGPKZ6DI9MRIagClrMZ7a7qoXrQnqoHpkf/TtxiJDgVy+6B
s6u6J5x2aWzX0ZkwikcyNJZg98psyeTJZKk9sbe+tc+dQzfmIb8hUBPsAR3ppmUrvRweObC7oC93
OTpJwqWWIi0/mn331obR9FqeC4GyzDxCFJba3dV8HPqtZbcH963rH8JqKSQrTVxlKmfLGap+xziA
N+XoNzl8OMTB55Jm4tP0AvWHotvmf9ylJjujuoToRjA1UZHeij+YrbTtcMiPzIJoDq0N+MIH0JF3
2qZfcQfEnbKoaAje8Bj7M5KPKEn0Gl6gdcBCSXPrMG2f8RK+pmzL/EW/EN8LcxVVCybwB4GJfBIu
zHLH2Ocv1SN2CpmDp3QWbgEZwRrplnT31ZWBCLqzYncDwtDdfP4s6vUWB2pukSQoQqIveaUR72No
evYil4enRB0A5S4AJotX1hejbfD562DJQBLWBUPFiraV1JqLsGQdx/Pk2kGIYUoZ40chVqqlUU8A
Hr2CxSNqKT/1zGiD45COX4i7hDS4OSplFKJdc4rEkEjolOvx8xar88DL0E0/hMhu5g2dDTzeo4IM
rtqpUs92qQc7//lDb5b7Rs31VaT78YR6p0WpsqGMS4jc1of1kVVWu7OEhngn5FwUYdEnLKCGclL5
/EEfb7EheCuaCxQxERjni7oM2D745gMiy9Lxczbm6B6xIFJ4VvGeouSgRDuM76IWXoXo5FGx6HLP
RDQgYX0uD50qv8uRSFBmyGFOB+XG990EBe2/ImnsrODMBaO5Ied84EQ0fCi5u3drV2YL6zWYxx5D
Xa54VUT8xzyIRpUd9MrJTOhGlsf+bFRNtBqxWlCZoXHm5vdq9QDsFKUCPw/MvkAtUr0LYXi14vxS
9tVdLZCvm43qPOvjl07PKaEOD0MuKKtaFR0q60sQuqdo8JxckA8Qe+dW694BvL8YLocjQ9ZmkT5w
YikVR47ds0tzZ9HV5n3ejNoy8lADuf1460b5yONgA5OpLnWi/N0USJ402sYuxf7NlDVhY7k+jj7f
cZVyV6V9BQ2Wg7EBOHVdGmxdjd7pxME/kArI/qHEKe4WzaoVvWAeqFMXszL2Zmz1W3KMdKCOFAOL
hHKQMKory5LfCMxUFiboYcBjfm97Egxi72FstD9qh/BRcHnroiZeajHbhUYEqOaph7DwOQ1L5v/Q
kP73wCUQQP8GupiIlwxNt1TcmXzoF6ALyWpy2gpm6XQqfIjMAlMw8WJlN1hXST2DFrwq1XCTw04D
UTHc/vM//uuHvKe/+S7Tp1uSIpo6HSL1C9/F6LW+1jKjBJPaEXam2mLlUToIqWIIk0DJLXWqXSJe
6Z8/V5pSpP7FseFrS7JiWKZGc0uVpwv7B8dGrPS8l3uppNNCZFmJU6zUV4HRnQYdL/wooqZPyj02
vL1uoeeknczJNlPWKqkOv1zK9B3/vhRDVlSCJ7miL09AijRxQB5aglwHiwCgFSyE8OFnJqrIo3/0
cvqTExCG4dvTPWtv5DGMIEeXWesNvwwHUsT+uhZZQouqmKomW1+vRQtcSRaygF45sUlMDyzwE1Yg
HvIXHy+aK5jqL09C+W4Aylg8DCwmoq7qX55ERMduzHOhdMjOYg/QJTdD0dBJstNqRrKJpttvSPVz
nrsAY1JYuXO16NnaIwfAZRJvlNgNkRiHBGxygIlk9vqqxl8iCBrbLY6rsrw30YDkA8rUOuHx5g0t
8AJyBAcixGGLwKzPPz/U756prCgGFllzol59GdeDp+asSl7lmAkLoQ4eZqYX3S8vz+cg/TpyFJl3
RxPhbxmG/O9B3ON0HmpLLp221K6wac5tYmw7g+J3zRuTU4I1uvQ85i04BoufdOa6D7U9/o8e+3p8
1n1GVFzlp27nquaOZ7/KTfXDqidmSf4cF+V+HABo5HqxEiv3JDb+n6xMyuXPN0v+i57Fy6jIuiYT
2iJZkjoNkX+8jNBze8mTFY4DFltTz8igFehonGi1DAnPdCyDxEkMZd1DexKnsrK5TMv43puyb/wI
wojef3iW/GFG5a2amAuKB61g7LyTm5jlL+/It3OHotK4Y/EyZP3z9/9xuUpl6ZkRcLmMrHkjQbXB
cDUfJ+yUlLS3iJb65Ol/7rVtqFC79BDAUZMBOi/Wv13Ld2+PwsQtqijqEYZ+GQIewhJJABrqRBrd
E6OIBljI1GB9akKFTACLxvtUt7TYPdoYnZ+8//zsvn19FUuTVRHOm85A/PLs8Jv8zxjsERTZpSRT
ZCZcoxqHm9mE4UxWslk1vXn4siKAINPDaeVLaFJXmnAyPTY5bOz9hzsBUUbE/vM6BLttRBRcvX0e
57B7Yk7ZVo29f7i2vvsKJ4K0dgojQthuJspSPWGofv5i0vd31tQNVmNZNf+al9CgMoDE0qlgHzaU
2HUFVyCqtWUPaqYO0RKPQGVjCuch5JefP/27dZERNhHPRIB7ypc1Qe3hsqsJa8IwcXqISAcpTTe1
7cKV5Bm3UEspkHT1L9/5u1lLFSEmqfB9INl9wclFfZO2Q9yVztjzLBHcPOtm9vzzN/vtM758MzIK
ZXyiDFhEfvtRL1eqmfwy+X47JnkZJMXivaDJ/XVMWiGsFrnmpShgOHe0AIjAnVkE1NPiTs/9JyZI
DRZa0ezxy5wxNdGMRz8cx7vYLbYkyOxbEX+oKQOWHWK6VAYVA3/wn4PcW9YVCuBWYSQT+HXzc9bm
YQJGecZdHrivE3DMdFFp/HzjpOlV/vdsr4iiZiomc4+FZP/LmqJqeaMIwIIcD3H6rGYZh1GdLGRE
UPMw4TUzCM/G3U3LAdyNJxR0TXK2vrmV2j9fivXdlRimxWZVkyXj66RT6IZoDrlSOEVK1jLNdl+m
fm3UZHXpw7kva3erAKzwle3Pn/v37gTVpImwztBNWTE/79A/Jl7Lk8iEiuLCGUffNmTeyYqbPc/y
Fj8ak25JEsHPnziN+C/3nO8HixXjvKaoX3fHVhWQwTiYuMNUE34Eymy2so95Gd7/Pz5HlUWJB8xs
rk7f/B/fTOcMp1ilkTkmtZvRlVcCtO+gcH/Za5rKd9/nH5/zZbMFEVx3EY5kDkiKWrBUG803p3x9
JvTIAqRMpa94FwfZOiOuhnk7f1LDtVGEV74+tYa2aZeCNWmulGShoMeSFF9chuyEZqOfcMUpQXoq
JSi1Q8FWqABuGo+akWr12O+JD1jBDxWmMDgUvdB9GouAB8v1LhDjbVl2OeaHylorKm85tsss8ZNd
p9Khk0gWnVueigA+q8njGN/wmQvrjgMlnskOeSS9/Lx5a00ReUHkk7dX4BcDKPLSGTbHU1ptXk8c
XWw+SQZKCbCPOeamrrazNTIk6YqPcWN6/lOX6CLCVeg6Wq+evdz/I8LEsyOXDjaEaGqYo2QsS017
FJeEepw4NBcrlwprZtEAb3XsNmGEeMDs/ftgHK9ecPx5pEjfLExsKA2NyUBEGaZ93S3F8SgoHNMy
J0wAAsh+d2nj9Kx08sUsrVeqEUT4DNEZO8+DlYSnyvJVIE0dVv8dMeSbIVUvmNcfNalYSH5+G4X4
WdIJHpOVGs5/LK/GwaewU+h2IHr3ZaunPFy3mWNKXPWu+F5W+KuN6IytjS6V6t9nLa1TASCoYr3G
XXfRausw1s1FJsSkat2lGpJzKSTWoSz8hYqNsFb5C2EcEJ7Q2H6HlzM8J7K6w0tyluv2gmXOK9/D
IV0rivQ+eNLKFYwDPJhoppTyS5NKq7yn9Rhw212SFtWATAi6AUU5Iq7AszCfrlNWu8iujObi69L7
599r9V2VVWfUt3bVQqiQkfPVsbWZ6MkabcGmFF+qsHVcsjdUSX1U5HSNz2ITB+l+9OWTp6lHL4IN
4Zc3Ycz2uF1g7vj+DWjzU+nnxBn6MHlcT7ir02qvNsY71H2q+Wb5kGFHPEUEpWZpesIal91xBmVM
uRiufhkh3ywUsgUtleKThirT+DKZuAnUUrkcUEeDIcu8coC978FCsKhDJqW2DBLrPUDAjiSjRM4i
8tijqqcJ6iqd88u1TMv5lwlUkQ0V3IQFy8P6ekShytK2XZ5kDjgQ5OmbSBCCyaiWLEz0crDwAZwr
mTgX8u6lN+o3KRMvVYmyxvcJEMjanG6iKXjrru5/WcSkv08dCic0UddlyYSK+XVuL72hFXzQ446H
ZYB6V24ilaXxgrjc27p9+UQACnRCQ46dyoCz5QvdumlI3Pz5Fk1w5K+3CL4t65lpavz39axYD5FJ
clQDXta8QQRIVvj/EmHxyQ3B1DHrw37YpjHiRCVblxNNo5485yoBNQRRhTga9Tct2cbYCSjL9yd4
fyP5HgLyJ4wlshrNZQvlrFsSFawLJ6WN+S5BLUOcg62lZuPSJT8By0b8y+L53UzF+Ygsb1GjtiHL
X/ZhVVTncYSnCkJrc6hli9Z7+QKDakaW47Xo0mvcgCEvlBFYTPby8239ewetTqupZICEJhpR+7LP
jNocd5MUYkcxaTfhV7L7YbhSrVsGerHr5ORuFBAP/fyh34wpdu3grg2DjZEi6l++cV5lWeO1DSli
EZJPtIR5VL2MegP0IzxqLjrpFI9c/5KExhkV9fvPH/+5Bfz326aKCl9bllRJ17WvGzMviPNUBa7u
jBphHsBSGR0E+AwYpCitHsNYP7eYA2hva/SkBdAWHdWJolVnvWg+lI1ybabfNoPoOFR4+fPepGKS
vQzDndLswfhtwgyLvlH+9rT+nia4cA4dbNo1jcufprR/7H8Kjbq13iRcOKZ7X8ENPJrvISZ8EJS/
nA6+GxgKRT+d28ROSPvyUT5SYdesrciJIrgGpN+knrFKtGZPMsWIZYwTZW09/Pxg/t4w8/UgpitA
zqfJ5uu2S80BawpmhBKIf97KX7JBuoJksMVcun3e8shNFqps/DIe/96+qiJHckWcNut88JeXQKso
YtSuETlC02yGuHVUNToGurj7+etJ391TTaTcpZiQBeWvZVy2XaRs8W87Xqqd9ZYzfMaLRsGNpTJ7
KgRlF6nyMhS1pQlbQK2YZUsFp1VDlgeiQCBVGhw40pYJAf9lHvhmEuIeSCL7d1MWdU6E/x5avSD3
aRhi+y3xAY2Bf1G0njnA3dXE4DTtk0SAI6nTMKKk34aaNq20X9/HaeozNCBhrDRfPpsFpLagHEWO
pQGXUDH6UQGBtUDgIfN61q1rmG5E5lHGmkgkqeKxSpuoihPv6GOCn3WtO86BD+4/gbemhBHQ5KVW
JLzHfRJBrGEl8IIZrz0FM0kubZxxiELyJl26VXoXkxhFLiwEmU/oWJ2rGOhxk+ATiydH2/WTZSAU
5kLrgBd9/nGAeBbsJKBPmMgptYKD67rnutI2ZQuSYczEyRTvLX1TKeawj0FyBK/U9VC+9cD9hKx1
AHERvS4VLwCel/l0DPhlwE0v6V831rSm0oxkWurXATeGMFx9grmcoROe3RC9nE8E8bBJStRoBUAU
V2s2WQqJBNPUO+6chZJXp58v4tuXi8gB2heWDBb/y0SSqAWbBy+LHTydSKr42mIkXU2j/uXQ9k29
kRFs6Zx7mdR1an3/HsG43ZQ0L4im7BSaTmgTzQZkB/N0RTwMW6grzAP04DybWtHOfiPvSrfddeb4
24X8vVOZKvQSbSKT4id3/98XMoYiNmLQrI5Uwb0gTw9hDOG6HiHIw6M2WTmrKn4tC+0wGeET8/X/
fsO5CyoLumqK4teKHK+B3kY+s9kQue/T/S7RlyWl+8tkLf99SKYIxsxIn4Hyvfz1re2rKJXGjBlD
j2gxWHD+ZzEp9qVsnKNBgvLAnBUqtRO0JD51NaMcIDkpX8NSLqGIRxgeODk4o8WWd2rfBar1kMDM
kV3CBnrkgZWEwOn3afi72YZ0BlWi7fBNWcbUSxOEXxuh7Gw2QldvhDx/4VaSTCzvBvHXWf/b+yQr
sO7AXph/dW5ibpKhU/1yhv4oSA1I5Ch/aSibgoQ0UdbEwWsTv6qAXzoBXFXHjlQnhSlFAPPzwDCm
N+DrdMCDosmrSgrhJF/WOauRATx5ReRgMsalA+jfBPwAgbKAWhmg/cIkldXVyWc3wZbgbJnVSjSf
DFO9Jmhrso/ew7oSJK1TsV0KWSBBTftEOfBDa0ko23ttr1nufqjlq9lTzMgZDKKSv6h1dG8p9SXJ
sxerF3c5oPpZhXJSLZ9KU1sUnoC6lv0SpWpKkNZ1lIo7BVpTbgUTePgjyGi2+yYRZZms7/AY37Uk
W0HiLrd+o4C3EJd0+MkUMwCe6g8EyS8Khj0JtW0vgrWUdz7DgcDwANbO8+fPDT1ZfN7lvKCi4mev
ofjbqqp+++wNKqzMf3j7vm7tS7eaSgoJK1tRblJgS2bUbjqanPb0QpRdhz7IHxxNakoOMK86dzq0
pCtp3C+hV741fkUQnHoVyKPGMsSEXZTFBRbHaVTLjm2pNY9K/y18lSyQI42PKEEfTji8nAwWWTRx
poxYRxkt6O8tg8vMtWreKugep7lYMf6btDPbjRtZs/WrbNQ9dzM4E+jqi5wHZWq0JfuGkC2ZM4ND
cHz68zGrepdLJVgHaKBAZEou5UAy4h/W/y1+pUPABy9VMq3TMUkgwzvV0M9ytQ+2gfcCDKFbpJEM
ePtzGvf3VTFz2yGJAYjsNCUWYijuwiE46MlahNUnWY/PeolWJ8hufTl+ENsY72xBgsVwDppp1ppv
431DcFdbjG/vpkC8gGt7Avb/Gc+6deUX90n5tRXmztyNr848WGYj3ImedOleycB89jp1X1QA9byS
rl85V6q2zYCAAkvfDfUeRqp8dY8n6f7X9+p7qys1LeEQ7xOP/SPt7qCtDnUo5a5PULS5xb5qqe/k
/X2dFvupTA96727MiAktVJpjwZtDR7Lo9fY+U6gj3IjRmeg6c6fvyWA95Z7+goNclXifRD4+p43+
QU717ukVgrYkvRhyure7r6X5SVx7jdwxTneunL5GNPQ5VOVR1+NbLG/xZR3WYxJuR8/+0FfoncCa
154rz4awcVt7c22x5PWqsSquLcxTlgZXsxisK+6arS1xB03umaw/RJP+Umb6C3Xq2YR8W/TB2Tba
e0bzF6nykDEDnzb14vTrM/lessubI50xicHI3N6sunlQWwDnOZO4ND+BG9uMk/2U2CyXYeRio2Zf
6QW1pdC2z07oH6wh/PzBO3gnr+LM6L7pOSRY3tswsHStWOUF1aVq7O7n89M7/i5sgJirJ8vv7nU9
/Sxz52pIvXPMPBk6D5mYT0kzvSg3vNUK66kAsq9ZTM264oO7853tWJioanzTYk/6R3e+g29ZTNSh
UUK35NXy1barh6zhAorD6tZri4+awe9dLCY2W4YtDNQtbxciroxAGs1U7KgObOoQNTw8kwXk1VXp
RPdJNPLD4YPbeT7Hb3Ze+vW6bZp0oC3Dn1eonxL3cuqHWg8oXjGx/DihYxyYDXfVKZTFR4Vv972z
/fNrvbnefC1JE8uaC2U+fKwmDhgwFZC6yHBE/FxhhtfHHrJGy9zi8nieSukyhOMdvdHnpnVWjKw/
zETf3HI3If28uhz3urQeAdXndPJxJwG3lE3bUrQxGB5932jlAyOxEQh9U1GshSJxdI9lWz9cyMdI
NHPaj7D5ylerELvRJC60O7ArybRvIrGvCnddyO56jF9Cw11jMo6Szj14zGBTcjEGuVNy3OqVfyzr
7uznQF+0cVtPzVnrq4cUgE+rMWrKAGjWnfJu3JstU2pV+wMXyYeu4V2GxXkoIJjkwXRvZ3RKDB9L
I8mQ9jJ2QdhkAzbk37x9lJKeScuH+RLoT1jZfEkbZ1eDLNNGc1wC0vaHVadjkmNCpNlUzKNdCJc+
H2VjoZJkGs86OGiC3CSsNvmAUlrPn0ukWVQWG3yw1HEKxwwWasE+4lQ4+UiuQPACW8ucDKBIYXzg
DmYSlFbLNgl7hJuqh00HKKofEwwi2vSuzQkSTd8CDILFKX9ipu4jS4SVYJ+jwY22kIWQjFPBXmDC
8BRU6KwT39wW2AJ5WnkLRo8ZHa76yStuQZ2vzJJ4zNWHfVOwFdpQ41LmhTu8g/z01Wc8yI2bBy/w
jrZXv3axvA3r4lZrFFqKAM2TxUi7/I5T5aORMbdYpPJzMuxhGS5cB9wtjYNHFzhSUDLkDaTYj3aR
zd9Kg5OOqVULOMCM7I3S9vMlMTjVrT+6R88ZGSLlTc7rAJD0LfpWHMPhHgbRVR+3T9INh1XRjttf
L5fv3j/CdQWLg4ls5U3C6lRNpUaHBcloglXtsCJH/c1Y4niBSsganXU7+Uc+4gfr4HtBCvUPslfE
FGiV3rysHY0wVMKRKTLaP0L3z0WaU88vPliJ3t2ObCJMk44tbUT/zetYiIOA1/vFrh/9Xdu3zERB
gs+Z1qWaIpHTAd2Mbv3aOMXY4lTi40jhvRWfTdV1+I6pwr5NHP0yr/Kyt+koMMORVShOW/TvveZc
8eMzQgGSPm8RhNMdi/86ilG8gkS80msAyR7FxxZDHqXqm9TAUstzjkFu0MGygSUHGNH0kDMXucBN
PmmCXZgVLzJUd20UHuCKH/2xA6aA21Rn10woFFTzQ4xCQgaI875djdJ5MFswcCnLZTvOPcJMWxo1
tNJonCed9PHZLKZdMWG4E7lL4bvnPNIR8r8YTYowp2MAH1+vhWvGd1V5W3sSDbvF0ICupuf5bErI
YMx/DenKS5zPpFJp7gBtGMFnJbc1vCXIvUQiXwOtR7gwd+wi1g0Tjt5KhDGFmi45YQZc4VWQgFOg
CtXkrloZSRdSZQDjKEAIZ0G8xfIDFwIE6iorXxmkAkyqw+YeOrD8CCP60MLSQFkP5dBXmxHNv1uq
ELyDz4S2gENB79HtnEOjM0SZ1eGiHZix7ZLPU1pC38hnkTgzn3HAC8xYwV/fg+/tl45Jiu6jd+NS
ne/Rn/bLWG/svEi7AvohPSbjU+5kx7HXt6nArub/9FJvU7SuhDcsQT7uIheSYgFfuKDGDiZx2Svt
g4/1bpTskFehS0GORjr398+lV0YpK6vmc6W7JsJNLyzW0SA3c9yeiPGLCLEXY5Id3PAHH/O9qIcq
DSUpQi3ysDchslMjKygylpeBti8E9Dxn5EWpsxv5R1Fyfnn+6y/2/Ve0qeTPxqb/qDYAp0bdAsdw
Vyc1A2D1A1SZZxGMjzKrXxV7CFSn9a9f8rJ0vI2zZn0stU7Uyu5b8c/UlFD9cVDYJUMWLS1MDjs0
jgxb+hiN6vViUs59A5sJL7g+u/e8hyqF4liPxAh1P7f6JDPm6hYH62PDsCtzprkiIo2nrT8ibbA1
CXUC5xE3t48pojcKXQFDcdPeKV1nOdXTNgxKtXQ97reeqTS8BqhtHzs4uivulWMcw5eiedssRXBf
ZwzGKZhwuW/uZG58GvzqptCKcRFQiUXQvIpUBE3Y19KVgX8CtdmeqeN5+rxqgCYhAMQkTC7JPosl
HP8viQd1wgaO9+tv9d2rlmvWpBVEaxoN6t+v2n4I8EqL/HzXV+VrNn72oY2kwbQHX3c2rLVqVwnz
jtNHhcz3LiB4QBQyKeha/8gMmk4bo9Jw8h2E6tdk4vT5U/M8Zuo5nzUYQ13ewv15+PWHfW/3p/OE
4l2fD5fo+qeVR/frFEEy5MOULUSCq1n66LTmrb+W9iHxxHUmq4c5Pvn167634v30um/z52Sysk7a
es5g87D1Mq4xjLnPvSEea9mdf/1a/jsValyIHURipKWsCm9K5ar3MPTAlGlnFsndMHT9Kka2HlKN
NepMYeNS/rAxc6P7NG1HPWKW3YOZQd1QcKKDoHEXdrMzw5dMQj9ynOE6Cc1bWJVDHgA4NTNEfpp4
CR1msRoLWF5gf0nQSK4NA1negO1eA2MwSgDn2NMn1YI0mdJ71kbYvZCnNlGxJ6ZlLJppk4ZpbZzb
Hi/DJY6X6Ng+MXbnn1PJNFKlkW8I8NcLMi8KxpJYXysesNloGAmh7hyIbdjZeNypBjc9jCGRUuGd
3n/pJqvHBI60Ryh7i9zrHDghJOce+CWeJmzBCsZEugwNGMKpOdxaWXSY4+aqNh89IuKh4drAUmEd
RsOjFU7YYKmHRLZn7B7KtZtqxwGL8h78bKxFP7SpHtd2pA54zKqzXUe4RTH8ikPvB1vMezeNPxtQ
03jgbn0r6syyskF3WVJXL8mupPnYgaNQuvVol/aRhu+jwqLsg5XeeO/i9dFkMA3h0ip+ez2RX4b4
FrJAOJl7NgDeI7sNjJVolhUk3Hh2hxJzC66J/Z0TJFga5sF5iJNkFyb5fd3S1iwN2r45rh1G8qMI
yif09phbddOMlkiPsHjhJbQA1cFmrbOOEWBhQ4P49X3xzqSAxYwFOg+D5YZa5Zv7ItTGDE1lBvMo
yDfop5hw16l4D7U4WzmfCv+tchEz1KeN8NdTLcJsz/cRZo+SCnnIIKLmq23Xsgqr4h5XPfRbjDpt
cS1gEhd+O5Ye2efO3ASOCTy+hHipcIJPM322htbxfY27aPfrD3WpL73ZE4n2bTEHUx7ln/mK+WlF
853Ry5VhZrvBSNYVRXVQat6DklhZ1MawEX5QrmQOOjw3xEMEX4EcvmC8N8QbRBXpNk5JA6BWepH3
wTr0nhAD0TatozlKcP9RmA0HeyqDjsW29KKrNs6esby/jSSD0bbFILLC46SG493YwwPwx+toUCeb
1teiC8g8VeN+7jd5VLyqlBMFpR6ZW/464lbg9vyJtvCOmNag9rG0Hx98p/o7KyjaCKQCCNxo7Lzt
aupJEDqUjXL02TVGSinzfu3IshHoB5yf0Yjw7Q6TjPd9dPB70AMySaeTr8Nu6KMXfayMaxpodLcz
iEFmMPtzthWqNzE+hxO3y5h9wx+yWPeFuoaOCvcEZ0W/pMZRONwtdtxpqwSuKr6d3Gwj1HHbi+9Y
rABUFtLdZalv4bZbkEt55kEaOOSYEXXhufMFNyU6AFAD0pdRoOi6mWsavDKnePfYVGaE1tDX1npV
ojzVzDvPjh8LZEgLs7XEoi+JlTzNu0r9727PEuwk7Uto66vAJpopuh1CtlXlfIVY+hoG4WEIYT+F
ib0KTXk77yed+wkbzK9zUKgy87Gp6wfRti8GvT765o9dbAi6//xhU1cPETF/33d7v1Q0yKMj1Ppu
Fcb9j1Ogm2ef3SC0knRLtZCR9LrCMsV3b7FDJn2ECMgS28H8KtVuymbu6Kh/LeT4/YNr4b1LAUGa
qSNaIal921UbaSZkjTLz3ZDIDCykuQDve5eHzbAln+P7if3bztIw8ZzXL+Zs0lx8oCx5J2hhQNBD
Z27PO/rbAi9211WVzwGaLzl9fVZ+dlwQw51f8d0gJ935Y7WemCNdxLCWP7qL31n9KZXQ06GMS4T4
tvpe0GNv+zwudmmLiWRZJDtLwjBzAd2vzIrxKskw0pVn39vcA5s8iICHNruglPg+R8rbGkVyDtrK
2JvjbAHY+UAI8eXS7X3XDsEJWuYKw6SH2MM4lNhiS1RDTFjXf+xi//W3Ic/mMnX5XZYYr4aRevP0
fx5kzn//Pf8///k3f/8//ueEc5ts5A/1y3+1fZXn5/y1efuP/vaXefU/393qWT3/7cm6QFcz3rav
9Xj32rSZ+t9p0flf/v/+8l+vl7/yMJavv//2/MIpgEbM2PN39dufv9q//P6bYSHy+uman1/hz1/P
H+H3367rV+rQ7/wvr8+N+v03jZbGv9ksfZ36PdNpDGj+9q/+9Y9fGda/WZFtKlrE8LqY9YWFrFX0
+2+W829ye8ee+3EGOu05SG1ke/mV+DdDE2zBc8OCfVj3f/vfj3/zx872x3kLX+Wfz/9VtPmNjAvV
/P6b+ENx8dMWiK6S5itaQzRzFC/1t/FJ2rRTSiQGoCP46ulA0osKjrmTgTNt+nE3ZuEmkO3nyGSU
YPIB11h1+skbqEfr0VxHtQAAi7w4/HXwZFccUOFfDexHq2wwb2I7lYfLoTbTo6pktk1cO0JFOAXy
MKjS3YgBNBWq+cPlIF0YKFOegCCS9drvalwv8Ytfq4hyERpEZ+tg/rXI6RJtmhR4KpaW6a41O5h1
1vckw7W04sLZKNP/XHgwOuYGnxO4N46PxWc/3rRVFd+mXr4PlHUWg+ddGU1+Yqqn3hed+S12cAcL
Ju0YWj0lKKj+m4pdmiIWFcFDrVXF4fKobUDA4z70ucTUYVVJ59rsinJrZ1CrOpgCWkQK2zUN/LXg
ux6ZzmHANwNIDP3IOHd6dN0D+0YXO0sq6ZtC9PaxnA9+N5iMpT73OQCRKgh1fDThSYR8Gi05gHKW
B3M+NJgM//H08kjM7gOpSjllnIMidDDLcJnUrMLwmE5Q/qYWRAg+iKuiFwDU50/joxjajZMFyNcL
JyD8fDidV1to4KDXXa/iNRKlh95MrpJIp9Y0GnMx0DPw8UhpRbQQQFrduI4teDv4CqSiHg5CGyER
hQZ1tCbKZmlLh1Vb57AVQf9sQ1kfYuXswwAZRYEPEQh3BVXIbtl5hx7lQjAB0HRTSk452AHUbLjS
u53YM7fw01f/5kz8dXZknFprrW5/mJgZ6TQkQOuz6QlvwI9SFe3hckCGUa89ab+ipoPx1PbNIcSx
aNtWdn1w5pvh8uivA8OHzcHI8DywRhvbSK06XA6XD/Tmacy8+6HGAYxQEg+siMLJBBMYaMMfD/E7
u5mRt5irGF8sPy4PE2n74fLor6di/tnk1hZzwDg2zedc0vb545xfnv51MVweTeNQkTs23eJyR15u
RncqfAAnnvnnbXq5OubmuZnHzO7MF/Hlq/vr8NfPMEnW92kCrWIqDuF8I2fTCKvOzLzigGVu8cdv
sqmHClv2bKNEWof0P4ehUbzb+T7PY8TmC7jusMbcKF4bnVUeajOBwircrjz89Dyb7WTVrdU0/TQX
UvNDhN/wBAfrOUyRJqkOdEmM9eoCVsdEV0hMB3s+XJ5eDoafNAsrhCGbk2ELolERbMuuQGFaQs32
BupZJAUY3wxjqg4eYGlo9sVYbIsBrngfPFKfXrfSgNcWt9rBM82H0ZvyTa8MQGaXN0V9hyr0QZ9v
tssPxLwSXg7mfx5dnvq41239Wt/SeSgO4/w/GEFjbPMkPrFBrLIK59JUhfKI/7JcaLoGKtCUE5+b
g65p48HHpHAzWcNTnNf+gcQ5OljTJ75ZAEsUrLtDYHLoIh+dLjf8JogQRzQqPNau9eAlZr65vMVq
PtuYviNpcox8NcxLwOUXXZzk1RNi+Go/9pUjzqJPHsZRYeAp9GaVTreNX9HB7K1y3XbNOZmGbziO
WWBxKIfo3VUcEnfMO92SOayX2BfZfqqwFa1yavBBfc/wcsykRPtZtyo8ZBmqNAr/OS8xCZ76/Nbf
tD6WOXGuXxExZVCc+RdVrHbU8aZV2yc07EYoZZ5bbBFQfRn6CdZX+iW0pL83h8RcNTnEoaGc8DeZ
L4VhuDZRhCxFq38JKEaupciBDbXtOTZkuJEJuBawxs4i7mbnYj4dwOTSWtcjVebCwGMkKq4yPEZY
Irr4yqJ1OYFvtcMcODXAKmoyAJK11ZBa8R5Z10lUw70XYY6MV0S20HOYcQS2xnps2d9sb9hVdn+c
kr49lJ7EhmyImqOfjp/pTRTLMdHqFf6uLyliAPoQ7XcEG9ZhKoW7Nj04SUPTYNvW3QaeFq0Nv/uE
i0e6LZPxWsN/YR+Sdm/ioRBkLuAVHS26Ns3EPLq0C/ZF6oEsNLGOhXVW5LmztgPC39m1KjEsdRhH
edRquPOyqLqlPTTVFv5KvjQbrIDA1gPC6q/xgaUMbFVqaTIRQqmXDtMwW5zaBFet2YKIowbIGi5J
TS3T3Ji0i5Zenr7iQ6NvQ398aDOaObXTP2TIcgGRahslTRcLcWVumLBdjA72q1A32h1ecCVWg/xR
EO43akKfyokfjkaRaudhxFqRGhvmq87ZyzRmu4Oy3eIQh9WIGtapm4gNo4hfZcKwbT9pTAhBvo4c
Fd4wi3s0ladvJswANK3Wzq2TQmrrPcpiOWPunZ0O931SNxvbasdVyFCi67XihEAMcZiY0VHESd8y
hywcE0lMNUxIKwzRGUsyoUeYo1F7lD7Vv6kw9hIWGDKflzSMwPPQZMdgVTu1nbEUI2Trjv18pwZu
oK6IvjR5V670iYHDrqzEXiv6kXXWXxupozELNr648yhjZ2AHIMwlpnEvojBv3Dy4LUr3lGZ8p44u
vyq/+eLBcAoG/9TL/GC53LepgcyOVtkZCbAH38bdEVwK3HO4O6MItY0dQM/Lhf1pcgONrlewwIJR
2ztF+Ql3on0L1qatB7FxLK1dZZjmGUlSrfqox7R4HuFz/O+ZkbCd6KFYYSCtMcG3bnO8hd3R4Z4U
uA6Ss2aU+oal3o7tjT8xJNkx30Zk0H8PmTuht4gD+DQ3ytWeobvHnvmDValZXwaHjYYqzsIZPqk4
m1aDZv3AOMG+LeqHeoyuSmQLazdU6b6G4rMiLjUOKCd4u0mwa0ycygM7zdelt6vR898YKWjoUNzE
GO5RDOirU4L/XDyGMGuc12Q0n6YyNJZOBcOKaY+1pXf1MkQeGEfWuRXElhQJfEZbWo2UTIe+F/Sg
nrL4qJvVj1KyRdQdTtgSysAiETiWmUx3wn6v1nXtfhvs4DrR/Goz6NUJi/mEQTX8HYZUXKl2OJsj
XnNtkd4abnpX6xl+7516sNqV2SBcUzHKToq7tYvcJLTlsO9TgNapaCYuFdBYtdeDu1OAzAKvEuuq
BKLcDc1jn07tqryOJWUrxykiPItHsXOaDO1Aq50823y27a/mSDemDqpiYTPFqenc9aqCpJOn6U3v
EsroVqiWzLA2RfOta/G3dCfteSqAGLfFU4TL066dLHB0QDUpvD1GXgXgKWbmc7KCVRn17a4t9aM2
zABRJh/WqVa9FJOv9nwRGdOX1yWTlD5Al5sJMQ5N5siFOZLhjOJQucUhKXYXWlrB1AF/ujIzlGEd
xDbDLIHNsGMfRyzvWZ7aM3tpCKvlpvYw6hJBrK2MApf2gmn93hE1lhex3CG/IM3Ru3VKt5FRDgK0
3gQJaM/xyeX55VGY8pvLUxxSlg2m1ztvDmsuB2LT8o9Hl6dsiVjyNtDOrJLwOy+SNQd7ofc45CVz
EHU59HNs9OYpfuP2PoTNiePw0mQ3WVXTeG+aNYjFpMRItm/io9u63qqs0P8yK1Ec4LRkZEmgmRun
rbeRFeLRkn0yJYJyzccqlRorwQ29TDy+o++hMJtDPB8mrf3zkAwDEbBHGLQrOEvIEJqDa9nJymhi
gwaooVhDmd7K5gO+NdQ+o/iqtsrqUIzdc0p9eG0a+T7uu257+XEtGBRxjW6XMyd68dJwwmlkRJpD
rNuAbk1gclg8MDbtGS9jNjVrr7BaosEY76xOP7Sir386qDkqN3B1n9O6kzOHwpdDOcfDeQkrznd8
4C+VQ3I0x9MKiA+j2PNz6HDjJs3dawokJVEiGc3i8tDMdGyd5qj88lTMvlLMG8+RfZ+qGMDx/JC1
C4WATmDY9luobNN5bED5xpa4t035OcjSDqk/FqzdoIensKtOk5VbD1YIFtX0brRccnFLoV0nbvzS
Rma6rXrpHsemlcwzgbcMVDKcvfkQROp1ypxsk9nuiAY/19eiJj+aotbvV1knsKAI9K9xQfgknO9x
OAK/HGfiI3KtpT1fIkgqq+3IHPq16LCjL4gX6Ns/t9Kyr6ouOGRRHJ4LvyQ1zU1jkWoZzR+nbzYN
o9EDKZeLUOQON4y8vNew9cm1+lGoJHxwPA1JQ4lbOdk4bg52YX/CCi4lBabpYHU/xiyQJyWUsWiy
Mlync76ow0ZZWzbUZ4qENXrzsL7uHZy0B1222zrBH3zE4zCOWDKdWGA6kkua07Fj4zenRcPJ8Mfb
IWtOpSPPnAh/JzM7ubHEq9nU6dmq9kkBy7+PSvR5mJtiY5XhY4UbCtbCLhoQCnyoSOLxOpmifiMQ
xnSpaHGKGobbvKU3ZgzVqUOKfrK5YBZ2j+tOCflm2boACfUpP2phXu8HvJuCwsJoZMRhosVIFzdN
JDcRzZpT40TeRu/rV3ukaOCHwRaqYjVBeWnMaTeM1k0Te/JoZn0OOppMJm946zbTWpbPEhz6XMvE
98uy0acjq8K+YSLuYXQhsdqZYewd2bxUxoSUz0iR8vbBBuYc0814juIePyMVxHjT++4TFdCbqB3E
foQYpPW2fcugEwDXdHiu/fArHXRY+4h3zgX8u8IttBNtnGCL4/JLrKYMJKSOlT051q2pD+yHNoa/
RC1bwodzJ4rsWNgd8RwTIbqS69FltL83keOIlJUq4eZa0iGsrnGSdFwmeGJ1ZY8t7DlDO+ptOu6s
IYe8YDrrEbUbKWmS4BOVAfBts+E2rcJi17FJ9xzImscrdwCuSESx7qhvISIQAs+fp9FDtSkw5MMj
AhPeqEWo0PZ01aIG22LFJ1p4SeNycZXdljFwf5FXvJt4BpKxzGxBC0F0SQM+ae3LdUrCalB02LVV
8igdEtmJ2Vv8qbQ0uLUo/VdUaXb82YJhjBYyU1ZwZdbutpAM9nDe1iId0msjhjAbB3Bog8Fcj7lF
T7S5TfWhv6oLt7+6PCJFMeiOJfrKceiOoHlFVEOYSt5Di2vWnZH1nbQozFZjdocRDNqmQE+OABL0
lSbpMbMZiYMcofPKuD3hLIWuCZE3pLJ1kPQdzQkfs+dZm5dXzn2attGdCIfFY5WCk1Xye+ZliIXm
HEcLk+vWvx5Ur5900X2KYB4Azf2C5Cy5kRKr7y7Xz50jgzWrK9rF+pvQpwZEC5ZUBTNW0dLIp33f
oKU0upaYrBfZdQMP79oro/ScNd96PcyWgzLrfYRc+qGc8BTOKm9f1fyJLJEvvbiiZQm9sEAylteq
22RhLc9AebZJB0k+qit1lEo9u5kwr/w2QXTQ1lBHELsv8ixAm2c37c6W2ktbuuOmtdwMXrDzOUUb
sLOt5L5Vfn0WERZF9GgeLgttMzV3s+fNXgvt/iwSqMLemG4HN5gAHdRLXebjwdIzLoQ2mu1zxY0V
9+GptY0NEuD8JjL1M7vRlyYQzK544CphspxiyRWoUMS2JVM/NqA4uNBUIWo63vB9hnKD/fAnFpps
L0ZjTwr8vbTr7DSGSGeV4w6bIFPudj/5RbVO3NJbyd44GF6EoRA0MKIVUJgGayRXzFNqkezWnTrF
jSGu49THXTntzBVVYxwuck1sNCfNIbTj1Fca9fUw9fiEUU0ddlmbuN8VNFXVOGvuqWYXOxWyNxnP
17DchsU3q9d1bocOBnqEdkF8I8Tod2nBjIpu24s8QYcwOV6MxrTBlwTThUGLhy3jIDs/c18TwvZP
FtF9W5FFRprmnKBlR2Ve7cZifE5cvF0Ch1vJ6fAitLDPZFsxgk/pKfftPUas2blLpX1LeN0t+zpN
1nEPTlXTUWhDgvvRTPjGFg46BAbW4qXr2C6yioDWliTAbkXxgF50MU6jRmsWHyB7MLyNwmoJfdNs
12IQwE4O0bwzhwMVzMwNuKfzJRTTFTBQ3C6Becjms8o8ZxXVUhx82/zEXOjBUi02GbJ1KTWEsAfa
MF2xlV11YRxe2f1wTOORYgzBOkLMam9jVrZyJvs0Ibqn6KOt0njKt2GbfR9qfJzysbtzlfE5cwxc
CDTr6CetOkQZsMx8QnjsZuXes5PggTnAgfbjs9VP0bHHWhN+oehYxuL8uptKJJC+dfJxAKHr5hFz
RvUKk7Hp4KLI1WV9Es257CScagdrLhsF+X1ourB2k35HKQoxue+CL2+YLY7iLDpndJIWrjWlG5/0
dea51iLSlm2Z/6j1BAK75/fPdl3exSncFLtKOxpoAVYfQ/AwjalJWRNDoNRKopPvwuJjupk29hSs
dVeL9hPhzzKOfbJW455M6kc36cOV2yBpJmOEry0NDC4MyiaGue+nYq2PWrzCO9Viz0CQaSoKHa1h
m2vmkYdj22qMZqDUY86k+FTr+nDdmsG1Yz2rJGkfrTZhZ5uyGj1m8x2+VYQ/i6/OmoqoRKGfPhbN
uGE+obutavDQFwfwRFjB1k5rbWWVNUXORtwVbHRhlftXYRc9jplPjFjZCP01Dm4gq2POxFhDQxOj
1mzSTyRH7IdDJteRAVFItpl2RT+4W0DjrHe56HelsKh0zResWRur1AJ5DFb0ZPmNtk2L8kmvPJg7
fRIdEZrOvV8J8SQ3VoiSBcqg4DlnxvrTyI0Ydx6LrO0Pd1o1OxFq4X0SoGRubK6xgv6HSBirmRoP
ZjOY1thHmtbnvcXENqlProdYEbHRrKOgHmhZQMZO+87c9X7RHaOa6VS2eQ2nJhPx8/wqDZXbBVOu
bKSSYB6/vkWaY+RcK1s8mDQYMVls+qU3Gz3mUcUMa3InncJfF7woI+gNoPmYCBXfyLMXnoesxgU0
rXH5rKDkqjS7FVrcb/yeE+D6yl71oUYK1M6qM1LspTdq7T42AJGEUXaiMIGfkq/tuspojibSAIRU
uNR00ZDQCnLFXjnyu2ETFInOU9CA7ODs4PK3zCoR7oiKoLyFfCNTE69j5m4WltGVe1ti/J3IuobY
P3Urt9fwEUeGuL180SLC2k6I8axVwcIxA/3owpuEKO127ERTEcMtqrwdmpGrIHbrWzSEy56R+F2M
/nF0vmoW9naFJx/0LJl2dmhiDhP6i240FIRNdFjZJFhlGc6Ha0tFMccadkOsTIG0SZ+Yq59gcE/m
VZDn/rYa828qT+uFPvruzu/0jHpkQefELK5ih+AioLy6soY6OcpeboRWYjAx0LHcp26p722dppNM
rtmTw6OnguzkYJOCvFKela42Jp8MYlJMYmiHdwG1zRNDI6zKT3ER91deqhC7BTjuMUvoHDKkBlT2
tDs7Sdzj5eDVXcKfQ62hm1Z+bZclUrc+ZzkPCSGBG9fbGOvckxE7kJLE3mtj7dpKnC8Y3vr7YH6m
3OQL7oX1kaQeY9GBtaA3ncfc1Ypz1eoS5y7jrgwHiPux6gBYGgqt2bAujbG/K+bD4EMWL9o7vyNT
LYakvq6sz6Xrt0fLltWK5AFMv6vgx1eSwbcsqcA9iGQv/bTHcE/cGJE23OsTkz/pOCVwMidzy6gU
htCcONTopbvXWhw2Yt3alDYNyw7w6BY4bINFa24hIQ+wyfh/7J3XlqPIoqZfZV6AvfAEt/JISil9
VtUNq1wH3gfu6eeD6nOqd/fM2Wvu54YWpEotA0HEb/MZgQvXb1mO3+y+jk8mP+qtwJ6n5VP84Esl
tnZkGLyqIq/dsZ8STkOfW/JLH1abKNNvOJQNOsi5CZPzda1dmin6mcl5Ftil096xdmWHpvL0TdEq
0tlJJBxkPIFv2+nFLZg2OgC32eRTpNLsSNfgZsDSFJM6VXep0wRVziCcZ1r34I+sWECcHkXHSWT1
Tco086qagio8oMPYGUxkJNbr4Jh4kEhv1xIZB1JQamTWHeQJTej3dOrvsyf7cwYc2Kb+QJ4bAqA8
L8Bp8DINNgaCBH61NWjSgMD0aTYhmm3MoXg6M4n3RllYe8cte8YPn+u6d/+Ik+annhAs6xfiWzR5
56Ht81vZYQ4fklZtsS6rvdPMt4Yilu3sW7QbAU5j+cq04zSO3dHGA7pJWDYdhtxaALe6OsQaKora
o6rSlOo9d5qr0lwrsDz45nnyquOUGzHWhwHFTdY960JhmCg73uvINL0S6rUKfXEFwH2VBveSLCS6
LI4Nf+8qL/A0at7qKnAnxwpYc3NyLIF4k6MIkAHbNWbMRopKS1aP4qkj5uo0OGm00TSiXqYWe2ih
QJRqo/1pybG8FLW3l7qDtTQp9tRsEpem2o/CLT9Trd5tw2n4qghSH8WY7NfPoUTtHJeclCEqOIFj
SSaEod4i0StS8bYatNt9Dt8pyJXUjNUzQ6ALQOzD3HoQT+eywxaRXnD0jZ/IDouRFtk5xRXqF8e3
sn0r+feb9/t9TIbqNaqL4gCaC9ibL1hStbCxqi33KgSEKSMqfEUfbSGfip3mq4yRgN4vrSeUEq1r
vs28RYOw7i/R85BWMgA81M8TRoWNRVgN3u+I6bttj+ek87N9bBN2L3T5JBXGjW7R1q68fbcw3cyh
6I1rop2+dNx2ONJySyhgWe3kN3ei/7OjhDo+DwtSpi/2lVBW/hbp7XBGFJzvais0iHXshvO6iTIE
O3QXHzWgmnM7URJlj5zcJGqVF5p+WSk75hMXC8URbv3uzIPJmiWOKPVA9XNJMkNuIf3zHUHHwBgu
eS2XiSvEi9IpyCw1AkKja0/MpDl7mt6c/Zk7r0mz5wYc9M1IMPgiHG1pJOf2F9aEEsaRtLcsQcLN
+knWjb/802wB+X4f0ywzOaRT+fY3Hjq0mCWlrEacMRzO6ydfH5VVMf5ld/2DV03JrsHzv2F5yCy4
SYfz+kj896N1N1q+sNI0X+euvkWIW7d5RfgHA3u2n5yIFodl4xfUgmSW5ux6u6G0cdkgvi6Dmf5O
QdrSmTBd3Pru8rDKYD7Xzbo7k7zO71L6Gzsfr71Ip0srZ515AF/G8t6I4+Ps260yjHQVKaSMzqDq
kMawFUx4E6th3SeiY1vpn4zJ0vbRAppqOpt0xUuZg7Rn33PelZ9EeGOr7pybY0dJPI/S5VFUZM6h
7ZL7eggicQwi771bPgnhg39uuopK0WGJxukXRHhVykhXnPNywgGh0cw3u3TeCUCzwsWvlHUTQpn/
3vRWeVWm0Rx7aqnPltMvSrEFEYYcpGHZSkhv6knaXJDMeLQfbZEah1X19P8FYv9JIGYZ/7NA7PZz
+F+fyyb9N4nYr3/0p0TMM/4lsFsv2kTYEHSzuB//lIh5/r88V8ezYyOj5T9LesN/ScScfyEZW2Lb
XTI0BMElvyVi+r+WGgBn7URAQ8YL/r9IxP6h4XRwmyFCs5gC+gL+/t810oh26l7XZRlMYDl35pXd
c2iWm0SRaaLyeTcbBExNSGqVDP9w3FT+UpT+RVX3fxKqLe6vv8jUbMG7AEMB4Vgkxf9wpvetrs21
MIqgYNnF3Cp86f38YQYiujkz2oaJroXGpdo5giKUEKTS6f6Yxgq/L1MdZvP/pYn8N0nkX7Vz5j+8
mg6RAYjiGS2wrf8j1qFhvASj0YvAnLD9pUyWuInMxjbLvB95l+iP2ahOddl2R8uS32xswFvlYCIn
HAl8QXsOafzeq2JQR8txQl5gaVzzZ3A23XQYozAnVBbta17Zyb2oQme31FxoQ3vC+kLZjRzf/sOX
/A+1KppD3eNsE5xQAvX2v//Utaa32LKbItD9Wb9Y3mjsRQRkRCY1rm7fBihgOtumo3kyKvuY5mqD
DN0tu+oqxuI1Lj3zXpjiIySm/z/Y1wxO9b+fAA4numW71nKRLOf7X6X6HWNoMwgvDzo5PIeDuxss
PSN61J2OUqdHi5DacjtZ9WfHBz/JHJP551AHmQvbbIUpPc/aXbI2+k/v6x8nJoZFIlK4RhaVJ3LO
f39fia6Nldk2/slOg7orPMrOVbR1NHJQKqO4dlCZ5Lf5+9kokqMph/cqH0oiXKEvZ2c2MOX/J3Oh
8w+fiwfCjXXJoX2DHKe/OylBKvRZhmN/shJjOIAdaRe3yffETmoPPmnzL1kI7GLJp3rIktfCAIx3
6PCdbTc+5E0/bvSwGiEIlvCDHrK/R4l/nizmWeWsfzS0M3t9SBCORRltBiW0dVL71Z1G4+rC2tnK
RsiYADiN90Q4TjBqLKbmypxZL2n7SQCO9+H0rSQqfis0fzwQeXm1W68nTqEN4NM+Rx0M0tiSKJwl
xsnS2psFDHAoycK5NbSWThOT/9rc67hRd6NXsTK3aXSEOSeL0m/iHdMhKqyKod9Npnj9n68SkyDM
v5+LHpYRjnPdkw36j7BCViCCOVaHSmUgy8vMyxtt7Ze68P0LCogmSGrwsbQW/eMYjsQr2PNlTgnt
BTV91NSI6bLDt1gYVDT5ffOzyYELsD3Mu0n9GKKSzz7V4QUbYXiJQu97VSesE+LJ5/s1d4xKw871
tOpzyKpjYTcw5JotAUEmSyDTfkyFiQkv6oOo9VgpNmzWR6kv5blz1WPvuzXUMnb9VjOi+7rJIv9m
AFXiLkMppVxiKgj/42dUt4x+hVO7wDq9XUxPUXinTkU9Fl1uHPV0Nl5nFltp20R3P6FAcph0omeR
rVGKvnPNEtVilyfHSnearWFUEBisgA4RsuqgKpLABmJ86PwqfTCdb5MyaUmnyuPBzIgFn2fm/9zg
drqrkgMXN7mHiE5P0dTaV3eQu+RKHxVUjeDdgxvFD3RC4dWR8ilPPiYNYoBbW7uJjJn826Y3bsgY
TG2abmjuHoVTawhtoPUMhGjXIaqbABzAO2f66OEVr4yAG3uyY1HQs0JFImUIRYlDFLcgmf426WCy
tcger5Cdhwwq8ZS24dei798EAhASrvmNXDoQcHpZBuBRC45i6Z+dyDfOEpQLpavjXBPYPivXbkwZ
i72nZd6Vu2rgQ1g9eUSP5F1uXSMjjemj6uMnPaFztSSbxGogeTWtNl5U4YWMzKLYsmo7GKYLDF3x
GWtRTDdqLYadaVNmg/bqanqJh0/eJkXCjcE1UBUcVdV9iTtZXNuRxlYgAXRQng1e4YxE2ohha9Gg
Qsq7RAfX20hixiy52sumnXTrFA7RLUUyROn7Uk+/kNxSjM8Job1nzTHi+8iq9JCgpdjOipyRwiUQ
qo+s+bEsYv0xdHGNxUkc1JP6OjY10mz6bh77Ln/30/Qyq846zcZoPdt6rd1j8Mp1j4KD12Ie+ZKN
0r8TzkvvdeufnWwOlPS9+7pxZBPDsmRkEyzHoFXErz+kDp+j6wexX4+xIhw8RqjxmJvlfF2fTEpO
vHPQI+z9PBaH3MNeVMlWPjXLJstnEXCREEK67E6wDRh44KptOqDWQ7ZeRKzkWAKictiymIuOJmnm
Lyk815EEcIpxTVt7Xjd6AjeSTfNNX54RCV2dMiA4uhcevNZyH9dNZ/KFotf5vu7ljZhvfLzdyMTx
PLV9RQd1lL2sm7EPP5ONXRywmS+AQDeG9JygTvA61I1ZjvB7rKtHP6P+wxnJ6JKkzHCDna9aVSCG
QDTP8gep49AOlNj21A7K96rIPaJJqAZSTtJtSrdV+04hINTBqm+qTaG96GsjN72uUJ/RS+v+GOI0
fusmTmLk31irnHfIOn8rypyOSJKfNqq2vV1tjt+zUvmodDaZZ34hya5/7OmpUtO7cruL7aojmV3U
OyHkLwrZn6YO7U7oO7tE+XQjh0kA9kLlOyyGo4YsQH9f79uhc/Zx7oBV0bQM/tocU5sqeenNw3Yi
UG+DonY6ZjnGGznoyHSS1Aj0Kv7DZGg7+BUwtdMpkkoHxonGhKSk2rnUSJ2wil3ejOETyvYvnaUi
qNjQPGH53hSNErcSXmGnhcOm1fv8qFeJvUUO/5Z02PAYuupHNyqeYn14Dcng3A/SF9gOl+UuINcu
y/xoHwr5gEpjSaHn28zsWQtmhBErG1KlNt2pyYejVPeody59XygR1/FpzgQiZc7lpv0kdMJsuFPd
cmseLn7sI4QV44u3YE4KzQXrkOOccZSpu7tvrLE6D8P4xUZVeLAXgYM5yC2q26Ckn4rWGh/Qoxpo
3wWqjoSoTxQ3bHte4DOi0hdXShsBcAu8Txg71EW7gff2sYDG2plmwchoaS6NjPzC7/cosKldOkkL
O1brTaqH3r6eaIQXkXdyMkoKl5Y6kP4USSdZ37YIXSYaFph6LurdGNPTqkUUpzaa8U3Xiob5qtpX
SZJvB1oNLklvESsad9F1tIxLF4nhasu9ZRTzzVD9Bbpd+5jn0+Tn9m4wyRgUcZae8FPcZiWKAwuy
7OiheDsgPznPw3SI0v4jhnJH7xq+6hbO51R3XlI57WwVUWPcGdq7VFLsyKtAStF7u8mR86Oonxon
oVG8jeXBq8aK/z09EnonuLH280WMTRpEE7jHSpzruXARKs0PmH+3MoyGIK1zB61wzgxccmedqtK/
Rss8INcOI8G/Z1faznluyRjVaUAov+uiTHf6UCUn2ike6syESfd/ImcDigmtT0xqnAB492eclBrG
VXBNrfPvhrK8M/HCDeQTCVIygxJUnjU+u/ZsXArP5nYsunozm2Qx6d3YPDYKeLcv4NfKVlSfYy96
79PBOaPIEVsE4iBsGRimS0tcYCP4OdPL2ZCzcRRt5qCd79NAr91b3ZOsEoNptiVtum1+KlL3ETq+
PNJjX1VVGdR+BWrt0Z/hJVj0hBc2wfrmtU62T5XyH0ok/me9JubJmWgB6FSsw4LSHSlz4xD5r31f
NwwDfRxYwKkbZsvRyYmTz2RL0t+bQvTwySat6WAbIprL7Ti/jNEodvCw4aFkjloreDDfqlEu980J
2U9LqldAsQCGzvFn4xQlKlsx7Oaw+aOaBVIkyQ08odArn+vAoI7vIDC8nLLSss7c1AoQQUJ9fIOC
LVeCcEUp0Zxty1CowvED3onC8ImPALNLy7pWUu9MT8j6Gl0YFtuiMGp6dfsAfTWNwTPCbhtGe2+R
MCAHnPWjJK6GccU/DJl7zVEThNj+EVp02W5unBT809tzmmCv6kBQ3Z+ZHc+PUUc9vOcFZucLpDM0
QtuTOKtKmSjKREK3oQsB55Kb5vfZqxp2akl9loD+l2HYeWVkvTbKoCYFBdeoyo9wHqpDF/uvpgpJ
rKM/VQ2Lmowspw3jRnMgfiF5U5P+R+NIdxNOXvLcqJw3N1lf+16bt7ORVzBVHTkeGqFoSddXlBTw
/8kcLt1OpdyauuTmth5zUytPTsjF0t26q1Q/XrmzLFCYuOB21G6rsFvleZBq/r6vB/dBFBHdtq4D
oja54QPTVDxHZpp/MqLwURuS/qfltQHYAyxJNW5N209JxCMqiSAZ6LJWqb3em+eRZdx6JB4G9yJM
Wpfr2Ur39JNUDWccz63Wf6WqS9P7Nogk0plsIc4aBdiodGjiIu+Gi+tNchNHLJPsxmRXC3+ghifG
bKj0Q+zkXxC1aJdVabA+WjdetKCHuqe2jiy1ZlPrOGp9kMwaR815fUobp+ex7rTjOPt/oDaId70O
bekk1tnVXPPXpsj49eq+pue2X/pQWX5N9F0nO0cvs7uY4896nSAo1THMEfZi148j5O6jBikxlGH1
rGemc6oXjYrWT9Xzekw5I7LpphdgqJbGVFoz9pTDNM9lSuN919WP615omMbZJZccioU/ypNTyO7A
aVzgl87jvSvIjeCUsZ5S17SepjQutylBINtonhT66y4JaotamNE1xps+dFdF2OULit0tt41nDPYS
xVSNMxb+c9s0Rn0VfvpmhIN3NToRCBvJva3jFdBlZDx3GF6eUZ8jTOENhp1vH8i+YAVmyj3Q1IDI
eLl8RLE3K+/EcqO8Qi8UW8d3yo2jaXejXfiIWdfPA7wxKRzLPgUgVDsjmN0JYjMSFkgXbRICCVVG
ITUg2tnW5LOlYEJnaxQXijiGc8/ETg3jfF43ZSZU/pf9iOCqpZYI2TffM7fMiTRgA72vi6rbqyEV
aucpq1QPVdCVF+bl/WaGTcpzioj5F8nFi2RzxO5xM8NZHszY+aTpM5eDpxc75g3BWLjJvogF1SEy
v5oq+9SU7rew0eVFy+hc9RPY/Ty+9iVs8DzJJxTON3+Obw1uRbczX5nhnRJDkWjBW53QiBIcbzBE
Wtm14y4gUFtukmn8UmeQ6bWZfGjoD7GLWNskiV+JCwQVgH1jjobQFNs+Hc5cgv53Z7a/erN3GkT/
phWR2vbzZ4TG884l33grX6OKemwShErsXBorQIEYfminrdEOp8TunpicfETLHSazh+OESlSnRruq
TyZ0r8wCs4ke08INjx3NoLq5mD4KmW/CgcKTbJJXzZ6CwWt3Lfnp6BO/luqZeX64D+up3czjIjNo
EB0kFo3HTj+eeqoNjlmvIdpwuaZqRAIxopwt9OFPW/PUwXXSr2NKhIbuiQ9yVbqgIAEhZIYuZOYG
QG3biUa9BEzp7C3D5brJUeI2kXsyEv9nO/M5E9Uea8sNDNHpe4KgntyYKqmOsBazpEdSKyqxFbZ+
GHrUPamlabsqMU+Jqz1raM0PZd0vbpzs2+grJvELvJMLek7FO+Z2bR+6gk7IdvR37jT7GwdOgxwg
NAfcOrdxz3KIYtA/Qr7qagiL3axx39aMhcxM66/pZyup8sdKzymarsf8sCDIRTV3Pxg47gxDlIXQ
fnGnq8fZFINXn6y8/GNwRptKL4R3xug779K1bn7tBGXc+SCgrnEuMihD3Y+sN9evPjUkZZzjiiWw
7Ycoz/whuZp1e4FzJXrdW2ZfRYN4uqw++EketCx8b2r4kripv7qqSzaZW89kJjh4Dfos3MYR3iAa
9Z5ZtKcX26OFUmSLetWzopuW+bsuNpsbahXcEJ323jP8FDGr9mSiOLyquH2JsKJSwbBIB23C6NRl
mn+c9Wd/vqkqLo+tV1VPMWlnDjUOuSL61HY9j0W5ax57Y9pU5HZc+6xCYK3edKPTr/qAbo1TmO7t
ouZLNJuLXXcN5DupdU7W1FtD04mFcLovBcARsQrtYhmFnmoMxi9Hv1uZ4T1GANTEEzyKJOjtSf9a
6UNNZbxnw0H60ynRiy81c6lj2osnfXYfqJSLt6ljOEdhIJ/K8O0cUAiROAP1r3snLU4QZVRhfaf8
+8Wz0502h+LKr9ZvE4h7QjWxesA87UVS5jtPze7FTrn6A29M6wP9bN1uvW9IzXyjxNUKmChcy1QO
u7Tl3Wd28iTQ5r6VSXEgw+Ddg9DfFdLEezipGqC6KbczNDj0b4p2yGfcGjFHG/PGMap5G5tDtm3b
MNwqzumNJet7X7a3VMurbYSqNE4n5rSxHoYsi2p0U7W5DQskhWATQ5cipi7nYScrfNkGDrezm6Mt
pzf8bfUNLNA1NRsOasIW+wI219AiWKn6IlQWonR/LQv/oKUDrdQDWaDnKs9M9JCsKSsPCVb9DSPq
twSA4jwzB6TeyHTEed3HiLgZicMLfnsdiKb50/qwHrONGXfH//XPJIv+9dmYqNrDNEQvwiR5qBqw
FLqfMVrjgrIz0927WLjzCZtsj9Dt1CxPWMjMuaShrkYe32DS3HWRV5/XTQ/FeJh+RKzBLX07Mlm7
hpmKg0wj8ta9qwq2RsX9E7lFxKIk4lzkVrbNqvzrlI9yo1mt4LTHX0urOjpixUpTE8h2Gg1VM3J9
KZP5OayJp0Kcmx+MQT6h6yaD6CX2+rdGF9axXxytqFJzAlV8AomaxQA076xj5Q/ei2qgVfxefOhj
Xr76IXFEs4cHHkl03A+BVmJfGCwx3aIprneOp2F1pVpF+pnBV5OdQz3ST7KDVh9aBZJBpRw2Jg1E
u8tNSg817LOLiYJuwZeRgQth09kv5x/82JTo9poT2EMhNsJMEMtU0ydzoNtuiBAOZb5bsVDcJvHM
3bhpy7ueT/auxzu2jTKQFZXJ8u4k7YMoy+JSq+LocybvNL3weRbhxdYYGVu93WNjTj+51I1fwgKw
IYxbKuThy65pVtwso9TeK8TGB485QpB1sn8iJ4yiImfuvhN5evRmgpnmzn7xPPJHuASKUxhFxXtZ
hJeiSLSvKgS9oy61v415lN24RbNQ8vt9xWT8q6zAeBTZwN5of+5l9OQidvuZR8Ou7xosvpp7z0Kr
vxYyIU5Qn0613brf8sISLL2wT3o6QHqGSp3yA5BBBcjLgtrblbJNA1MbrJ2X2/NJhf58nAuGjsnK
LO4tXQs0N+9KPOcEII9HII72jCUtQeKh3JusZQYeWBo7zVXa1Ws0iYCGvkoW+39YdXtiQekGbo2K
UXrFPTV64xWw7SwBFJij+NPFYQU3IR16oY0UIRF7Xg0dpygIoIqMQKMxn7VTYyua1KbiNWKNsE0U
q2DZ5PSpir482tQ1uyGSCAICtKdRPkyJ4z2gKuE+pLnfCYWfAucLhvPuRnSQMY7aJnZ0hFQWNh5a
Y+xgSEYNJVfvPQxN/iCSIr4amZ9BD44X2MkyYMx86I1EPZm5+xUn8jai0nVXgvg+JnpLQGvETYqE
i03tqmfVcjNuJfU7o5h/tDUZq3ZoJ7iwao0uv6g4uHSOn5omOiQN4ZDeGLcPFrmKu8W17GqzvhlS
mneVmj5HUccUfSD/a4WlkEcfoY3cZ0P/Wlt2dSjQ8B77TnxyK7KgoyqyaEGcET5W1UGZ5OlRkAfr
Kef3eFoShafhhV9rwnCKSidO+/lQmLTveIJMNt9T5jGV+nwwOMEYIrKtm/hbbBoW5co8n9zeD5/i
hm0PjVRPurr0WXcF5nSuo/HZU/m9cNrmKZoLtUgougcNiUxuc0trBsKInOkz8qEb4Y36VaZYnvl6
z1NcfMpmMVx6170guKFdaRo+ZKGVxIeEVy9SXIED0jtU6QwAk3v3K8yKRO9u0lm29xloW3owNvag
cO7j1bl0sXqekeXvhfOjthD7OmayCFuZbCf2tG+tYlmp45SqSZHqMMGoAY22u1ihxqH7rg9TdJlR
G+/anujvnrISlEZ5OaqHqMZSnEmQNG1+GGqByGtqLNrBqmi/Igctrm/ku7hFfEw2DbXuQZ9SaxHj
ECVyla8DxdQtzoX3uUFQjM897O6T2TekCaQvcjTjWzJV5iXtqOSqbX0/Tpjt0qgqHygKJHjGPPsE
yJ00Oz5EEwvPCEBvUEo/zi3Lf6Di6oPRnlk41uHZSoov3RxMcXxWlh3fXA2umUkSPbJ6E+r3WC4h
8DBPj1HLcGg1nXZNGo0XNeXjsCSkkzf3IOzQOCmc6geDRchewkosFtGOqnTNvUSlUBdV4rggPPRY
m024NZrCevPsCY9QwT+qkBXTS+oTOIjL9TKGyc+efttDlSVYxtVzjA3/E9FYnxSW441XEFcXGfzE
dmbTH9rMUSAVHc4R/PyUQ40ZiWsdS6ygW7Sa/c0d4YArJn5JZ19niTjUH8t320iiq9PiL6Oawt9n
VWhtp7yVnIRa+kTysbWL8dVjZ03Cox4dFSHx/eidYtb/lxbF+sbxJ/dSMmcMO4CjtDe7Iyvc+sHR
iMYYI1BTp8SNErnvem6rE2PVO1QFct+irNvDuEwtyGjBvCNa8CWTs88UVb71p4EWv46caO4OGvYH
mQKckBLZL74YOzbnc2Wn/dGOp6vBdONqLZuYEImpkeoSDswIKx1tuYKWOsdY1v0qNl6HPENvnSDf
1+oLSGp+kVZhEC6k/UFTdg0/EVavli36u5amaNM/687kvLZa477OgP4dxaixjs8FA1BzdVR48gZD
Z4mYhAiluAFQrvHaTZVzq+sZPk906S4EOLvkmZ1f8FFhVWsQwNWooS+jZrJAzMcH8r5wo+u2tcsc
F1+FKeOfbkKjGWk2pNTrmQj87j2XyMdiPKFb2moJyXS5sQO3EhVEJQytrlgfqn0IZLFxWwYM3uB4
LlYpmd8ah7GXgH5eMtnUbsg+SMCFmqEOG4LqWwK5e+RcJVoKEuu4v6BXkyZ3xCXmmyiTQ5JBxPdF
92Za8XCikCNBJltAMWWFNTygCZ99huS09e5N3bT3btmsw07GFYwOJT154x3ScrE6kEJ98xaa2h6N
9sEZ76Z0opNIGOGTAlHPNBnpPVoeebH2My1ZdBfd4J6GzIAb9fsdlSscC4sHBLjt1cZNIZjGXhp3
dPbVnGZBlOSsFKIIltVjBepbb2T6cJu0dX1PN0bCnVu6D0M3JiccrQ8pyji/LfKLP6RRQIIijblh
Ne+XYGjA2Lw9ZuX8NfLwR+oi91+UET9QBEKOhzUXmGBcDCGz8ahaFv55jgLX5YvctnFdHO2m1M6V
nn0ZDJP4yIFmBAKGFtbcI5w3o0W4Onu6JV+bzrjEA8Wo0iHfIko8hWZSfJ8iuzlOYTnstci8RPBG
n/H00nvauThg3OhmVDJ8sEcMSLWDuBMA5dwz1TO80viWkhc+xznsAZPQQoD+kQ/QwG2aIDvH3jKx
TtWt/5oUPkn/3XZg7nodM/CEPjfPhtHU91ov70D0+zQ1q69jr/90pPpOz2p5CnFyv1bA00ALr3Fl
xaehA1xaz4f1zAh1auaZcuyrLiuJcs/DIJMu17mMOePb9M1uap2yV8QCLUZWQiOaHSr5cKNbU7et
gcrgob70ES3syE5hTc2iucrEeIUAJ6KmgM/pWbtR0sL/I4Pu3OLqf+4Rtgd1CVKRjHO66ZtyfC98
56fWzhzKMBsyzzTfZsWstZjN+bgOwlYJqxQL5nTO2H0fkKU85E2rH4muKXdTAbPZJKZGe4WHc6r1
3qOy7F4L3bcfIst8T+snxNPyxaW06tVvEOBHRWwco8RHJuAjbbXxWWDYXh6u+7j2/nw0U+VxXnej
yUZmFcf4CJ2OW0KckCNDHsGfKU1rVFNRDB9Gk2a7EQnGmsqkvArmXl9s478ekqmgB8P0ANhcntfN
msPkL8uu9RHKYu4eZQcAziVP4sqSwySoO06BSzyilH49LmKXhN7GShwkClkQLqlHa0rXuvFFjDze
rS9GV1MrYqkfaZfjElyzmNZsplXOvD4y0tJlDHc/kjVkrV80pb8erlLsNaCp9hiNIrJhSEQoqvMa
wDSvKUzL7nps3axJTfWS2bSqUtcXWF/w10stUQbro8b2dyj8y1POAgxXDUEee2cc3tc/puux9QVS
vST3bX0Lf3vBtEKchZjxvV5CBbDh8kNoSxrDr/3loIy0Gay5QTvTW4TPZUVBMAaL/N9ZaL93w0hj
oio75ko84/fx9ev/27Hfu7+fZ0HzEHO1xAysB7HqZmAHhWJqzw+4pmn9+uXWfU2r+CnjVp45+XWI
y9jGBNjYZ5wCLjUmTo4ggz6WYRA+0OHL+gTN/uabbRWM3liRBbRkRq2v+5fArjWra/3L+siIRLvX
k+7770PrcZTFhO4tm3apppu8Mvj9cuvxX69ZjgB/doV+7rdQOWndPyXLq0h5/YOKWYFnqbK3cfXi
Q34GXUWDwtS76Ir/WzzOvGhjSisL1p85Wk+33z8rKV6ESvnBeiWNsarP66ZfHtnulMKSxNFek8N4
rhctublI9tfd35v1WB7NrAw1UPO0wwDTZXm5Xz+IXOIa1s3kNXJPXcWIXAQLoJ/0SJ3QC2RLWTQ6
F3rp0TVF48ai0sJzq4pQYeA+X5/2IveOlu+g2BKvmqBtDrr5mOQF7RS9e8jrmvTI6I1ovWcrBYKl
75iyGWankdQ2szSQHUxHJmjmReCDiw3iuCZWeEQp9W80at9zMyHAbkp/CJ/1DkT4m1vyP8yxKGFM
o9a+KD/EZAV90drbIozkkbSaB5vTbYMK7CGVNG2Agr6btXPHCiOvEmtGRNzaniHiGqYu2du8wc2w
8SYM1w5pG0D+BM71QVqF/DK8ICoCijW7ad+FoP9TbYNuUh+SZTmiltQNyFx+CG0y/+hoJqoVm2eX
b1o3uVNderGnNsQte+m7Go6USCQM1x92RsnIFB5V+EbGOG6ZSWBm/sDr5pK+7wetTL8zWu8gAfk8
Mj4mmkCvVU/f5xn2Hk3+2YSYpVhJbGTlvP1v9s50uW0lzbZPhL4JIJEA/hIkSIqDKFHyoD8I27Ix
zzOe/i6wqqKrTnV03Qe4cSIUto8HigQS37D32vjvf2hiL9o88SZS3J2OPQtONm1j6OwLgjZdvHxm
gxMZNAs8xuNHYmtfeHGfyo0WiF3PDOgSBvEHXJSM1iODjm5MEJiKl4TNzZDTWwbBDTdW6REms48A
nWzsisATF4iM7D22OQxkgJGQOTEcZadNqx5loXXTO6QOzj3LQBWZvHMtndhTYAwYyHGnsFeI/CrK
2J+7+vdS7Q2XNsuE9eNVTeC3Q/ASd9einElozHFquYCXAYbn2870BnrarHWAGBQhi0DFctAkzA6x
zWaq656N1WqkMnCFNeZ97gwX33TXe2gjXhlRXfje4YPPIFoQUyVkt/HuNS6GFIvEpEoVX7g7/+jd
tluYkyYtC24K/KMMubh03TgEC5G9rRntlyGuMSiJnzQQLbcsboIt1zZ0WfJpt8zlN5jTu+rr3JkF
M+n4Z1ytbCpHbFFIBrvFsmu+Yf11tq3PQAVba3yqUq3wmo73uG+EsQsMrMl6kQf7ZpIHicjLw2Cf
+EKrU7+LuundyHrDn0Dd7aiSjX0RFVAva1z8SUgYlYxwHk3QK/NRFKfFjVAD5Ln1thRAFtiq+8va
Njx+KcQ+1vSjDstg1ngKWe6urZfvRmBYF/KUcWEluNKTlRSwkKp1DK3JftP6qGaDTlgme0UEnVbw
NqEuXvHK1qasC25QE+4QiGkduY80tgHfQSur4kWqYrlHEaTwJsFBNQdUPILLxkXjh64FvZLJGo3J
RDu84RpJrkOVvPOgGN4eX7rpaZpacU/KcxzwNyW1+Vk7pkuPFYxvtmyY9oM/15LldxbH/ZMRj/Et
NjWAyblvVoHBWZW5B9te1ttEi1+BooINJJOUxawzWMOpXix2BB2kqtx+NTvTfiXtDCPpMtxEb9zr
ovkVidzlf83MqmezwDjdwVER+nh09NTk1MAT3JT6tNXzptrlbgMnpDWvYLD2Q1kAaLCNH9Q7qZ8w
RmTuh1E0K+R4tpMveZU4VP9jswvaiatgfEPoAaBigHlGKCClU0VZmIlLTTrJxTJmecGrCR0GXYOv
tFlxJyfQAiqQOGWFaTyM9LPU5Us9DGyXFNQvxlXtptS+mtOgLrDdzhO6q8Oy1NhV82ja4pSotk3c
rWr1PNqhD/89Z8YdZUV07xjPR0GXv6vxNC+te7citYms9Guuz+M5cOfqkmj660N1UzdMJeNSPIVL
cxgU//z/riz+H8JEUF2tYai2oSth/NVqsQxG4sa2WR1SnaT3cWDp3eWBRuqO/e4gWrxPedtsm2X2
rVXcMaku/g8vwfg3t4fjOByogqwtIgvEX4ndLvihPkHQf8g15E5BbzzbISeANkYxQUrOd7gExEaK
svJdiGVXSYSZa+S6p4Gs9trazFHGhdFpFZuKQYdM4IRvHctloBYjLBHmyI9p1P/+xv0PsHxiScgQ
BFULYhnV+7+K8HEzZGZSTrxxbkeKuaU7x3AIrroJvBHxgtxbAxSGadCPg5qjPW1T+n0xD7pMf8bj
fAZ/4P7AKKw70U9lCAIfi5nhj/UbgYolOb9iwgGS4NaWGP3zOP5Psdirj+dfzQ28666xRg+5im/j
rzmYc5tAYddVyVFXULpLEn9J5eCbsBqWbLM4osooPCRPg79k9rdBxRwP8oK9sSP0t5Q7tP3Edf+0
0qQ5wOX45q4TkDqpvnPn3ZKpqvZTVY5em0fWvkvkVXZZ/7eEiP9vAXv7D4xw8kMxCPyff3is/o0R
DhU9isMf/0oJ/9sf+rsFzDH+C5M4+CsuXYvIGZO78u8WMBczl3B0l3bQUsC6FXz7f1jAnP9aD0gi
OQg1wXqyXjX/TQkHdSbMf/KU/ePl3f4fKOHrP/LP16fhmCj1pIk1yBFMEP56KtSTNiGvb/WTFuh3
qCbMfJfBeipNC2WM+3OCUvwk+jLaMrIVXJHxwlSKWbW76NfHz3odQTyPqZc5ayTpVvk3goM5cdef
WROVGkYEtntV+Evm4ndhtC8ljudzhOQHFViVbVP6JSBNJAzOERPEVFmbti7h3yG738xWjk2kLuo1
sOd7laXqZKsBREUbPpNBYb4HCQ9HbRLAm22HknDMn3mvb6zsp9fCxvaiVFDimRUNiu4+D05dMh2s
yGifpdGpK0/0h6lAt3ocJTM7hNhquw3M4+iH6mp63mEkcJghCSaY4l6nCZ1S4Bg7eKzy2EVBwAbD
lC8LowDPDtRtCAztnifWD9NqxcuEsXUlyfKi61+qDMc7Gy8YHklGelROJ1Eb80coBIUqJuUNMETU
0blqfGlMpw4mwSbLIPnMxHze4YEcQhrNs7P6TBDVgDhHSnfg48s2gLfsqzMPHUyp1vIek2hHDs8V
g5Cm6Oaj3mnDFQKhX8mwAPPVY0YYeSg6i/LY2ZT7YUjtTZsm4rk0AjxYTZQj/EjTXRi3w5kZ2V2J
KNgbkjK+UnrxXOD/SO01QLebDyUQNNgVDEkj08IMNzh+yW+/JgBPtbC5xcafYgH74bmJtLYG6wLW
VwSHwoi4qYWPJbLCF2cU6SW3h9clEParNXb7WRkdHDgqAQ0qNc8qqGesb/cD5IlL1GkfaOuJlOnc
+hTMUOay+ktIdtlJH5Z1CIxUrXZHD38eVq0hdU5TCknPoKM78vRqD46xahYMCvdZ6LfWnUbmdhQ1
dkHDP5vPvV6N/ylWzPzrDcfuTkIysgU2Lhg3f3GVOS0y9qBZmtOIiwS7VEm/HgxnJKzlhmzZS8uy
DqtUfO+I1jkWcfudIWu7jWRCVRXmwX9wuRm4RP7tFUmh43iyLOkol5OA//9PUTlanJmV1gMHcUOU
yRmsF5+VKMzfanwFFSyPgkEg92Sbek6vPnJdaMSnwnSBTMo8uPlaJrXyAnCktO/Orc4AucR5EH6M
1ImqCNjG5eN3m8+NKg3WoPurci0E1hqb2KFH2q1bDs2Rnqp9kTjBLmmtTd8NmjeQmY6DLLqoTIHg
d2e/6/mDocIWRpVEerTRjkezsvqNtIHPd1a/PNtzAp2HcJ15to+PSrKonvVMsjWizN8htMk8NqDT
VeIYN4P8pzYs1lYEGts4Lbo0cknewr47z3pkn2wigRmr0hemqY7gWVeXVMPDpHSB7qoKGBtVUcd8
s7gbs/YxuuH86jTgLBrxJTUSeS4xlCtDk7elCaA76qiBktHxXSbvXVIZbwJfDSBrmUziqGN/nCoj
OWAqJCY7yeRRRtNR14gsG8Y/eWB2+zrp3/VGRWcHNaBXmxpxRW50nQvBbWwTQYyq4qwSLBNm/j3P
WV/FY2HtZObSKeb6DyZIFNTFovZp33+12WNt5y5Nj8mIRg78BqpxokvsCpUxMXxb5vXLboaTKNsC
Ef+qdW5SE82H3e9aozjykko8WxhJceHvkgTds1WP03lagGMHNp6sqqfVTWydZn/4tN2xRJXMFKKL
FixjodwRSzp7QrPPkZWUJ7YRB8duW7ZJDtM9Kz3qFhdI3zXfcbWKvcb+BhoCKREy6ms0zouGIZMl
dtXzlybrPdJY2oHUPP44oYtDFMNfnhO/G1Z0Uze75amWLnD01gjgT6MKcysXh4yqNzKS8mQs8xvf
E0iT4C4JZdklICYura6uGSblbQZ/8YqkmpcEZtQmTu9Ag4skwGU3+rDQ6saXoUb60XF3eGIObN9u
BJlqXYJOz+1OEfS1cu0BrcB+iVRCYzWaDIozxgL1ihchlPW50V0NoNV7bXENoNmiITaDHywH4z0E
Sq+p9GivjzHb6OCu9VrgZah2LoQlbfrcTV+twotUV24Lt2QZMUGeLswGeUPvDPtJ1ruyat9alAOv
jo0vWeMJQHc5A6tDWCWn4qjhywGBZt3NSZfPS+9XwKCYTBu/NOLqSHjCKpzGAas9+0tpgV7UzGLf
sB7e1QmGzxksnT6hx6ynWyaBb89pca3Y8W4f7uGgiL8Q8sSARFXcDhExtgk60Z0dsWNo54EAtKby
yw6uSkQ6OpLjmN2PQS3gwDXtnCD1SUmNvJanVD011j1s0KvWGoqIMnuhJml3hS7k1o1rlrfzRF5r
W76Hw/xTks59kGZ4SxpXbJi2470kiWYCdLSvZfbhanLgWuPkqZfmI8JysRsiDZmn1XwZCve9hZS9
QaeT76cCaMu4vg8lcCuRaBPSIvI3s8XYM16w+2+NOySepd/QRbuUQNgOsZF0m4kmduuqbpcogxxi
EZ/LyMoA/2jWfqzkryrO5NX8leO3omZAMV+PvrT0P2Occy0yrbPa6DNuY7Vz15uxYOoVqeaAA5kY
8mE1ALE8fpxxDzNRIykyWts8V9PQneYuPmRTrXmwwJnTjs0HcYdI63NPVW28b0T3UeXQkhpHlpul
RtuUDIgz4NezQUa2B3MD1Ymcn2ZDLaA8WZQF0JCt/NUKTNvvBRGJy2Rdu7Gw/ccdubJ3ojkqr7bd
PFVorg9Ni9N9wHtaLmX1MrC5D+XSnKsZNwgJ1PWOB4dC6d79zlliXxGQ+brda4fAqK5Bozs3V4Tu
zXHmhvkmXG45EqowmP157rGbSVJElxwJH1lcsPpAiQRm+qogt8pqbk9ZSAnLev2IK3X27DUNttZW
YLty3wLEn4eiYvCSLfaZVpgcGTwDiZYgRSyMC1ofuWmXSAOMrkWnFHUlxE9BJvZo+eQA/EHJD/a0
S5etdGJxGgrzN96p5JBODvAsHbErqeC2b4Hq3lKVwA8OrIJQHMfyzD78JNG9eIHmTJpaCeMH7Q4J
Gv1Laafd3wyuDc73U9wv2karOv1M94DCGaJ0J5j4tfjQEdZXvjaqa1lcU4EJtAU/bObZU5uRrPqw
kXUoQXxF+oy29LOP9Z2VPrudmx26lzkWFGSImM+I9Udm+B0Po2f20jPwVcPZzlhx9nUv0ccRBo2r
YWZUr1fXUUT1hS4YCXcIk6hjgFZ33IRD1xEqEMr5xFz2rDjTfGcgRQR9BrbJYR79NujabQ4EE932
JDa1yUxY07gZpYYQ2IaNzGysJl0Lx/uZLPgXrYzt7eNnY0rWpcRihO8BaGPHI/aeGdHBWhZxYHsb
78n9BZWIFpBrDOfUwFkOLPWIqjZ4CVvPEmJPamDwNa+IMmA3mfvdJJ6FEONmSVBvLJbzI2MjuCPG
tl+TI8gPwEjpFaF8n5sPUFA06OsBG69HbR8m1Q4WJEGd3EpHvZ+/mZClz4YDklESlTG2hsEzvcXE
Uvc84ptVXRK9dp3zmyDE8oRYA5UaYKHepWrKKGm3LHE/9YSximPr18rU33g5CUaq+PcUiu42KAv1
PKKRflJQJ8P6HfKY2seS9YOcgm4/1u2yRQFcsgxH47OM05d07KstR5GIx12YW6u1Wjvin3iWZvon
FsynomjeC65VySboBb7wdVj9n/hgfoUqI7zeIY0+MnYaNxk34ZYXytJkfXPnJPEzqMOvPLpYAWHI
bsRNcOwe5NISFjSx4GuizD5abv7dzmrCj2L1sgCNeq1In4Uu2UM9zvuauhPj8AoijNln7x5GdTNj
7ZHiZ1k9SL7hhuZ7axs7tyHD1S2727qaXA1MCJQY6KIP4ktfiM8ySfjtWkQD1oQzmhdAk8hUMJda
PP1twzOW4dijsPC0B4cv4js5TPXEKKXFH9Ypqzz/rYFsYnt5Lcgejy0ovz3P5QrYJ3suuPsx1eBW
FEELdNiUuyDKp0O04FJIHCM8ENuIvwwBXjV23dZGMrcxKlI881kR0Zdnv4NAuZ5GgiC/FdamCiN5
jO2OwBMDvVjcV98fV2UehvNtGCNowxZ6NGy+UR3mXjtZlY9J5GdEh4RzvSn9kqm8D94xIARyrvzK
rrGepTa5rSBrqa7h2YMsJ6EClx+vjJeHNmVLhjNxT0jYVjwvaSoZq4/FHJ/s9ejvnLbYhT1WxcJI
jySHK9pQtH/TGPDcMssTELdlaxcVgqAVc4C29+Bq+U+k4eTJcI3aSr+iUZ1Fyiw+pTRvB/VqIi3f
OVp2CjX319QbICaa+LeMy5+0uPKEe8U+YJICvu44OwgEKdqwhD1dOiofX0D6MT5Yd5ZDYK2wechx
K/PrGLW7GTRrgOupMFkp1ZAGdyFRe8Ogn4fe+Kmj9dVC6eKAN4xdX6F+JK8VOGzsIkqNg3oLg9tB
PEltZcGh3ZaIEjblYDD2j5yXQNohTx4337esgM7Wh8PJdh0L/dVkEIHFFbZVUOA5KlHlEq/9xSrj
Cc25IIu7sc3nafp4RFu/lJ1yDjP0x305GVe3odTItQNZWw2Omrz2WdUaHs8K8+kXBgVxzVDhbmFL
qm0BW9E0+uWInZtHhgq/r6TFe9oZ986Z931fZ2eCY+yzyZu1o8E3GPKGKR8MbmMb6ce+lfIPn0rM
hjbVt3lJhmIIJmEBLALAw9wYbVserSh/6evkSxCXyjMGzI2JWu8Cl8QrqXMAuHn9M0hbE/0WXBSc
jic9TeZrdxiKwrlkIwlhZUTSt2i09oyc9FL2QUqqvf0jmBb7xWJ5hA4OS3xuWLCqqbl9uKEZJINb
V7LtiaFPwKDl9jbzWH6hyr0jbxhsA2x70V2pAVJCFqG3xu3zjHHZZ8I/3wSDHN2us6cqZswEDw/W
DgaZ05RdLPYcp9Fy023uTierltZFTy3Sy9ZqrjACG88AFu3AFr6l6By0huFBR+2+y4UZk3jSumex
CiBJxCHdki9LvGswAT0HkS52aFuWXc8e0rFLcVDYXveJMX6mBnfSOPBPGNRWeMK114eheWzaYQ2r
LC9YWxh8LVDtHsMbt7E9GgqiYnAnn5pSOl7gpCyhJhWdYjQrpGzwo1rP2WXjjHElfvGqJBQLim59
pkJzDqYOPprl4SvzyeLZ6nM6NA4CL0ww5Rr82tae+h9mkKQ37pX0Bs+h2Zo9zWNlpL4dGtVznY5s
oo0OHQ4OGGpR0n9PlPopGigedg0wdg8mDR7gTHe90WC0TYme/FpUIldTUv7KAFQ/6HOv74xOCz1G
1XFN0IMsgu8Bu+hzF613VkF8n4Sv+dRbtBGDXcOObgztbUyLr1S6/f5vJo68PpZckl7mQi5/kP+J
DWjwNcM2HpY6P6XMHkJzSl+1soTQaEIrJoYCuJqrn5zIyJ/HdeilTeZ1mIgw7lEMw2kM47dwKqyn
AnQ2+2cRAUKslvNchp/nUcb2XdS2fY9qMAaaXiic3RBPGtyWex7jyUs5p5hQiChkIUGn0nA2Igxn
rFt/lAvZMLFlgZhQqMa1ODduvQPiio7dB/SVHLJoTUKasAKnqXN8fNOJmfpluBr4GwONdqNfHtdK
ByKfbvgFHH51qyoQPY8hZGUoaBqMMrYyMFjR4nmiTs4OdQCZM9jNgj0B3dcmXNL2SU9QrsajM1Mv
28mWYSBlMC7YqH5f7GY5N0wDLo2mXgObKq229I0sNeHrtSvP9aXrfpO0wDZz5Fiy0aMx3DN48GLE
2DeUXlsrju1TaQUN7AFyhdzwMpDCwJQwPdtGMnmpkwbkdE3VNnQ6gwqeb0mPp2njlnxSrdO+FRQU
h4akw0ML31PBjcYxEYxsd/vAk0YdX1GftVhskUqaIiFUqQUcUBAzJqGNECQwBK95zzAyRfRwwInr
8rQV0z5a9N8wE6pTO2bZNlp9WY/EjaA3ocO6+SmbOtJBDBSfI6h2MNx8kSUC3GUc79Zg2KdhJH1g
wAB9eBQgjtY8LRgC8HdP+pOprykG4G1LspW8thAkV6mS88JgEpPo22UZf1du8TrZeKoLzcTKUf4I
zZZ1ELNxXJ6967udA24nPLQMPTZyMJ2jZjH7EckE/Yw9vk/gZ30IkpXJ0X5xs/q9qcSl10f3vcgv
hiJe3SKr/poXuo5kOPYFWOkDjwzcLDMnaJ22zm3psoR613npIZJt0cSlZ3eBae/EJinv1XMDT/80
1e03s9K5v92RPBbW6cEUyqMlUQtb5VuQp/6jkYSYT9/Y5986h4EOOhRmtHl5cGRHomXKt9+ugYKl
Kn/E7fK7xEjhu+1XUjLAHir7SHbThQTM2p8dyp08mxa8oQozSKkpb8Y5clhgJq7sCT5kzWMLfKxg
NJ5LbXjpiii+WCGxRLE2Unm6P0DjtGiDvWwtpadiYLW87sqYajToFgKe8k/FqbVGZgoJvbqsDeZN
ARdtHiqsk4yze1Y1PtqXlgADDIWU0uFJxojDbMuoQa3WBpkuGR1gpu16KuX3hOTJBOnoRpWmeAst
cB1tVbRMaEqxe3z+lG4zgoLF9ZREJj90RNzB9PSdbEh8XTXUzeaXOacIm3PQ+ExBz67t0N2HxnnJ
WC/Mcyyx47TmZS4cX+9HudfcQtJUMMhsUkImWr2tsK2Kv5Gaonk3pka64X00oRyJ6daCgyVyqdoH
DcDXXM1/RkPVF8QhG3xPAKOZdO6HEBdNJPC45BMYAwfLPbMkxCsjB2EDEp+SwGFfWjTbB0O9cQaE
DwGDyio23xRcVm+qbJDapBd6YW/jBHXQnxrRnjYBln6DPeWxw4xnXtxMbJRwh6cWVxPGD6aYVDrx
EyQPER7HwfzmpGK5NlK9FoCvmeeFX6zIsvho3R4LANO9DnTeQbbBZ4o5kX6YZ5bIYTjEdeC5Vj0h
aWbMhaN69W0kNs9dxXjJYTL8xwaycNayULv3LHdUiTjxMUzpg/oba4/XakqH3TKgXM4XIMJ5Y3iz
KpKn/IuKmIaHvEsbs6G0kqr8NJuYjD1j8HuT7qLQNHgbdZdv9ag6gNqjG7ALcYjCIKHE0m9z7YJP
zx3K/1iSN9Tixl+5LUoy32H+3u/yOmq3fTUWO019pGNrPrUl585o2MXLgAgZSdUTlZf0kdgQCTLA
IHq8+kSXBKfXeMfKHxEEpA/I6m8lJwfxXeIlCS7mPBT4PdEiOfj/zbR2aTN1iD4G5gDbLcYdHGzw
AUNIMWW8dZXuHkPZxacJTTuDnkU9cZ1+w3RMHoR+fUzuTa5rW9Ywq7r4tVU02u5CZHFHm+uWBtCo
OHC/DK5zbTBA85dUHKDNqOHdIPHwMZHoTc5wO6HacpIF/302NoeR/VcYfk3iVh1sgdTPkRMTbxLC
8FC78WGQJkidgcKP4wuqq4ruRajj/KzNkDYG67IC3XMH0Vt640gMDDbR6mSvX6zYvmQixFaxFi2R
Qb5H2ZIwkNnhyeDS6XQHk7yDbMQP9TbhdTv1KalwwDMTKDdsedOjxU81pBFnd/1SKA0PBkC9rgEL
pa9aiLJ2V7dBfeg6/SXV0wgh1h9Hw9FU2MOHGTYO0wxJ91Tby27sjHmTtaF9Ykx6C0ZZPE1pVZ9b
zEZirsKnJVEfhIbW+7KsEqYH0InaMf7K8/9nWXfuPeXkYl9SwzkAkXNIEX55TG2yN7WAHe+SwVuS
guYrcw2cLdh0KpMX2tiD+TXCJpi2NN9URfqTkZAcI5t82k9pP+5czKq50+MX6vSW57jKQVfM9TaZ
yvxtETmKaFKWO42osm7q2f8GrFjTqrTeKYEOaKKq3TgMKMgyEVySHjYhYrcn/mYTAJCzvLUORX/i
sjZw7eEwWrZz6xI4GNXoA8oy3mr52TpCbe3QFrclqc/uSHZobcS5n5Zm6cmRKZi5dO/KKgLfbPBP
DvponnSjfBcOl7MLDJsTDqMvHIVvxGq0O5Ng3DJVPFJHPH8BSBx9nIxVfsixC9EJTEj6JFrcfsw1
TQJiIWCyjmRLe15ceQsVbzW69+krZo8/oCdpB5m6nZ1h8gVH6beiMl5DtBsstXFnLSMPFj4ibR9X
cXsbQCQwPjhzd+iXJAa/GMD586OCqnaJnX6DSm5Ny3Fecbsqzx1E6C+pU/nJNM8Aj6NvWjeHe5sI
2K2ekRxYteQKDJndMIzjlHQ7KkwgCY7/YEtVfeacXFSa28f/5ZnJXlSgYJXFWWnQhEqWj1610EVI
AiyBMD33OU1a0pd77MC3oEdnGmKVuAxw1hI1jzfuw3jPre6xFhPYRq3+PYh+1BoeA7il8gipjlCX
BPA8K6zqQuYWc2qXWr4v0HHZQZt8tcrPOQoTdm0lQ/BAQm6Psc/htqp59ufTaSJHqwQ/80L7xhCW
FeDSzP1O5QvyMUW00MMv0ycadyP81u3U5OeHy2WxZw6uBTX/wzYz5tD1hP7HgCn/WGunCRW+m/YE
BcXN3Rm/CmXcVB+z2uQYIWvL+YWzkOl3DA8+aszuPqnaPTHMuWnz8jn2RfcamuSTOHh6JSGcKC8Z
MerJH6yUatvU5o/CEG8qVPAThJv6ENwAS8yuhh8snEOvm8xn2cZ+BwBxHyfhc2L1d8Iojqggi92w
onRcLnOltM8gbOU20vSUlTCtBOmyfqm1l47elveyhZxzWPHBKDq5fSIByskFXY+wgkJEpr5T4LOx
x0MTDC92mpClUyS8kiH/1AWkgIRyh1WK0hdC08g4QvsnPuBWBh7Ld4hlyWoSxEK9abQMclOFqJWG
JM6qD62KDW4ZShdyYpOKoCY11meRp8ElipR7efwoDLVz2o7usVNTLxDgmgM4TfVtDJ33MWRKYBGo
4ak6Clnt8+Xxo8cXbWnF02Boh2JqwmtY5NFh6iL8lCashjaro2sVjMe2HGYEKuuvke4XXUcSNPcd
1iXU4OQ3oiTTd4TQVGJjUoFfH18EUFRo7IKHxPprOLt0v+nArdlySq4idAgrm6PlGIb5LZ2K5Prf
v/74kS4wXixDowBV+SLWGKf0lZM8gT+AR+HQoZX1bx7kHLE1yE9qSHJOtULbJsMkYM84pBgNfXYw
GQgTaWsOzFhS8eS68sOYXe4e0lI8IbLDoBGJJJ0Cl8+Cilp3KX5FPC87bQ3HEUYw3lNGk+chJhdI
uK9KYSKcJUGXBidCgF3OZxZ/y3lnPVJmKZyza1wwITMD9THSea0a3/dSVH+KMf5ijtGBzh9rNKPJ
2iU8M6wZ5XSzuW/MmPF7I0/6xGolN8GVlN2TXeasp8fPoviu1PAD1S9mwkY/jPUeYbGXZPbXDJBE
jG4TaLo6Qys1dvR2VG0K/T1S6NeWPWpq4ckK3TpZIwHQNdDF2S6pTAqdhoZpM7Iir0zFj4Jcj030
0es/bfZFdFLyqRwne1fUBK7oA+BKN0mvpkFCpBxgWJE1h6w8sbA8JgY2bkzQssQs1+ArlOr7omcr
+JK0Zz1HUuHYL8QxsuKtGlDTg0/b2g8BTnZma4izWUe72hH3Gn6pdRIdWf1LwEgculEw0JX2V+0w
ZVP01bQqG90K9QHWvoPWSeZ4XYaNmL8QDcP3wgl5lBctx26946HhMTqGlYbbcCeytStsD6k2rybO
n9lgoeaGlLsdlgJsRqC8xN7xOqytSRQdRoDb5P5MJzffkN+1FtIQh7DWkUztpoxtfLZW1MO5nW2N
vqX1Xb+LxvzEVIAQX+I9Hay7W9nbeIk/J32jMOL5qLgjWAU4gWRl/1riWm5KbD578Hqv5IZcS2KI
2R3XntEZYiPSqfZVE5wM0+YuCGnOpDPDXUQBUNcItVkTuXbHiCfSR8+OrN9u+pn2NlvTFopDjBV6
w+w4JmlLHfLQJOc1KPaqKjpvHkmLEECe+d33cahbT+trwLszAeEF+tgxk/fIQBKv48rcVcnACBSo
0GQ1gHXIwrDIWeTZ8duyxYGy3TdSAZWD4GBOeIbxkY/xiU+g0IsdALdXo7FqP1+sleTCc02zX1wb
3lkcYhbAK7cJhxCZbhF9Qim99Q3TRwn7xizAqQmrQ3gV/7YlWLQ27vHZtg4YBngALnBc8paI6LCb
vWEVzy0DHlNNii19TlZZKj5YSn7nfY2rZ/OBMFJcVGXnUM53LOh7UMqAeCxZMkapIF9m4UhVr/H5
4CxNidMoWA2k7THq2gM9Z8GWzWIJUzG0xzJMOPV4KLUSttic3No1zLqF7kLwpetuMSnywDHKEf9T
29yVQdmM9BS2RLcbEMenAtsAyTLldsFUnmc8DsewYUEPHK4ia2Qb2vU5bOJ0V8NeTw2GTSLz8lqt
qSrtLkbetEuIitQxPMMVgVgBuNVbwLLZ8erM6UmVD4eCXVnBfAvO/ZV1KOG2pKNsRkXG0uiKn12G
3UqHUURqVMZCWBSIkD/nhPTxvGJovyhX93J4Ma5xAEZIJrnehFsW7vceK/Cm8fNS/srJP1ny+QfK
ph8pJxpYpRqaAIKarG2UP5K0Ws+MfJhgbOrJ/IKrACrCW97rHQFPfmA4E8r7R1xTgDODQZycc6/Q
0Uiv9aYcre4Yq4GADop44Yzpfqg+GiQv3thFDm9Pe5/HmNyyAiVlmYc4Ble6klC+hH5BY/c1SdKf
ejQCFuMwLpp558ZjtBeO+zZPJ8JHvhucRNuOdZTvTPJVMK6PHIbL0qHzjdNv5VJHQPqMXxUQV+Aa
+8TFhZqkE4V6uXzkbv7bHtpqT/hIMKA4rprvueoxvJoDq4blXDYmo9PIYBjRTFvgF5Y/aMNNR0pM
Gx/EF0yWP3Ms7muQGKIRbAzMSz9RB3yEJYAV1TmEu7m/A4sHbp1p/tg4YvNPetq/C1b/GcX/VyC3
4UjbNvlPd22SD1znr+D6MjedBCf9U5+m23h2vlaq6jw0o8Bax9D8v+ydyZKcSNulb6Xt3/MZ4DjD
ohcdxEhEZkYOSg0bLFWSmOeZq+8HsqykSlVJ/e3bZBZGzCgSHPf3Pec5B12EOWUJ3WDs93dJOg70
CW8SFvrbzqIybyRmg1jSDA8Bs6Pf7NybnIB156RE12si8rUAsv9dOWf4c2iF9BK8uLHFqV7KX6YT
tXuLAFdK9NTzU+fGEV30SpftoaBiInYzk8asojEvG2afJUq2RIOjRNWnh9/s4BvN/7qDWA5gxaM0
1IHZ/30H+7Awu4bMWs9gmUdMXb1gXMN9MkfKoWLH3bAZMGT4dBzJPULfZLpCF8Xtr3fjJ40xf0NL
VTX+jhpRD2/DBzSja5QA6aGHmoYmBTkIRWRui0x+AtGDeGn5Y5YEHPlFmv5G3vgGmM8PYENgXlD5
GB+wYLxRW1bQoUvUwaYnlpY04ZJc5yJ7J7EluwjzbcSEuFUIE/6d40Nf/vY/xFos36xJxk+OXLxd
0n4brmEXcZGnC+U1iqo7ZF9eS8qe4zfascU0NwHcJZ9zhHVtfyusud7axnVaZ3sZZGJfib5lY5pA
7e6pv+WjoAffndO47m+kLF4yk0k8WoffyVPFG7/CsttCxaJmkQ/HIfNWnjpllHwcZsae6GrqK8rs
DYuCoFgyeBNh9FehuXQK6iMCPWMmrc8nu/iCABcYRtVPe1SJ8aAXsFbouStEbdZdMx0Tvb4v25KQ
bbXcdTX6PUsoB/rGiMjnL9lgd4ehiWk40JrYZAguLqUeopWzTJdSdIx6ItYPtKZvmHhrT//t0UkC
CQsyWyV6gibjmz9UkRuVyi9teh11Y6yRDpc04u6qvvvQCGaCUU0BWLPi97WZqPtff/fP0lu+29Kk
w5pE6kiC/35+ppimUL83pqep5g7qebNHpAnw2PK31lI2/fW3/Txc2RK0kE2UheMwbL35NrMVeoVa
0vQiXfk6FOU7NN7QxajuJ1r2bSz9r7/+vrfmneVgko4hVIFb2say8OanTaqsovJRSC/xwddESuwy
JT5ojYFxt1uKHUuLICoo+wfKAzwVyEG64Gpb2BQBKWbRkLCMkwiIIl2kZ7AtYzcXrKoIciZ6wtgn
DFhzG8i7oKk85tC/ywB5a5pa/gemZPjiBzMEW29+sjwizwLSLsybmDQMahb5IW7qq9bBHR0tZzxq
mvJB0AgzHXYXQRWoiYV+Vi5yxMFGIVLmmHRBQIHcdWhngKZVymc9KgP8je98CZPw1z/6z4MtfiOH
1i4/O9f7t7+5ow+ROpdS9yg1UOCXdDtIBc2PKABPmg80K1+MDpTCg0w9//qrtX8Y8ziSLZxajLWG
+fZ6aFG85bvhXYyLe6DKZ3yhNsodogXPmqCb79cwrbTWLuFK4nVNFk1tPUJoR+PX/+Zof+u5W/52
5MkwDBuLfUyKZW9/0LX3apQL4u00D/Ij49WiHoI3obtXjj98seU7VuWccMwPFUspfnNmWz+f2g4u
HYmgzqJh8/OwQq+LBKFQ9UpV/UhNsEQ5IqYP0j6AyXuYI1rQQmaUQP2lhbPm7hKvraDc/WRF+HdT
COi1Zh3nrpB3vfCo3BO8i2W0nlEzBGbc7yMal3fEBFznkClG6Rte4HTaOelBl0o5Q/no1QM8JBNu
Gi23Ek3tLVHGO0GdZYNhRGKBr7n6TaaziwqQl7GRPfSiPXaVk59pSixDg5z0cuMzgh2NEtWsNgWh
a4Y60q+GaTqEDq5lWv4JI+uDPtvNPgaXdxo0H7KeS+aPto2sYIQ1opuHgWwCLOHKBaf19GkcxFGJ
USUpWfJQK0zcmNRemn6Y6Ys5NDsbVlRxp85Q4nv7klvpYxskCxlGY3VGSPCvD95/uGA7UIEs3eGy
xwJiHcx+OFzyiNXjpPhA3gbDJtVFHlAafIYcbt/3rXq2A2QYyZK2EYNbJbCx3eRx/tSNvjypc01z
mRJsUKErhqULzm+gToCWkWZJWZ+6Sr6Tc65scCjov9lx+fMZ76gWoyzTY8cW9nok/rDjQdojW2EO
6K05KBKNyaxM3zqc4J+zrP5kK5OXpsDpknn2sT5BwNfz7gr7GD5eyeUUCQ2wABp5KB9APEYu1WeB
ehBnMM1OcUqCgrpi/BzQrdr1dPkOhl9jOcKTOTe0tTTng4gH5PWakhlnkdLJN5Gpe9pYXteZVcu6
/5JdcUwxMDqjvkv1iBoyveWzkYn7UaEXktZ/1ISPnbdjGtEpZMg8VlTw6mGCrvnJFiWmlCwiBH3p
ls3M7gW/8F3mjwCbcIMdixadl9SHj78+KrSf7TqOyjWaUUQjJk3V31zC1KoJZxym0ktt8s/H8Lax
WnLILfRPoUOsX9BmE4U4WoJJYRReWlmaO4aIIhKnDA518pvRXVtm7H+bVi4hWZw2WIgY24y3+1NF
DY3Lepo9/rzDyWqQVJA1hp+9vo1I0Dbb+6TNC9cq0T2OaglOAqV6btF4i8JiSbfRwu1vfqJlHH27
S4uhWDVNUuR+GunsWUeTTfHQ08NIIDOFUkG9wh/oNyShRnlGR14HYX66od4PqSFtXVJD9LPQLPHq
VP3X5Dbtp/k+P8+iNdZUsUxe5ZsxP8OdUza+Onky0PAF4k44NW1FAPHgbIaOP5qv60hf6XtuW1Mh
uqdj35ShvAsAakLlyK709X3e0xlbsJw4LJAonsE+f/rNj/bz1clkQrEsSjA3sUB4uzQDshSNZmkN
nlLrzga3pHrKAvWCOtZhnZbYRwqwA0NM49/5vnOELVwVnNrYf8MLKAABjModLPkuDOr6VENe2dS1
nV3SabgJ9yNC34cSFLPLcHeLl7h8ZIQAyuXoGI6Gcqd3DMNF0kDFMJJ6NxfORz9vv6oz8k9oFj4s
+DZDZ1WCdgpzBOEyNiguLsLqsPKzPYmVKAvN5iBQ6huNJU8S6uGmnjLyZvQKcgVmoTNoZXbAaPdG
Z0M+btJFRWblR4oFAnmQ6QDgyEmUgHV0xzmdU5UcPGqjPvJGxXYLQwJ2A1aObYKbsp3afT8VxmFd
gBQ09FC/CmCQuCVxh+TmHTG++bbfZZ2lv9MmpvNxErzLdIJWGpa4QZTuFKPVTjg4v9UqepBezEDk
8vomCCU8z65z7tZBNKZoeFbt/nGquo9qMeONUHYDSqtLpCkPjQ6bMRjRUiwBGkH5noZ/jOfAcTyz
no7rSjoiMmKElIY1qOfX4Erg5mA3ACtEXOMy/9gYcvzNnOPng19qrPTxGztSkA69TEl+uBBEOQ4Z
1FwN9DrBaq121zl0OexsPMB7paKBMEz//dkvNU57wzJoUlhwQf7+pW2g6m0/hrVnJ0m7VwrjJu16
5xwrJFbH2Nm3sy0ObRtRpUGVRVoHZb/FuiI70778+qTS3yxwDKbplq1zJcQMJglzWQbPH36AHOuH
VtVg/iqkg5Vl5xdOIi7BkoItst8D9g3jZIb+jWIAu1n8GrPFkUgymPMcJ8o+rAdaZfZwE0X5ZyYi
FI51xS0ROo5KxtzJoZU/h/eC9t+2QJntzkW9l0kDsmjUfzfS29pP/x3GeGGagv+LDjpCLtemH/47
Rkqn0kC07YUjwAtbCTVvzqTqZU1MXXu9j2VR89atJAeCDS8GAhVMR6LH6KOum7aP5GnBvafkrCnP
Iyx6sCTcRMzikbjDLUtruV0fkkpB8ZDSxSao2tnTx4SGQtseBUI4miCV2CYJBoq7bjrV1UwzJTYF
rMZYyTbhws/+c1NFmaIEFJ5xjgsvDu1pJ83mG+hdxYuKeeT6TrBcnTW+dLMlQ1n4PbKlVEABksmR
pGP62rHhw1289D7k7Tkb7XzTLpsTZiEaEh68YN9bt5wmYkGp5iq3uJOZrAr1PpctZpk6fmx9A7e0
XwVH1qLpcTSNg26ryGzG8LHquGgxiqGYq56IY0NoDCKYltVMLNW7MAskvD/sbPQS0IsrJkisOnxa
nZnrMZyjF8RyF5DPMeIH6sgd2pSpUV2V6EVra88XWXU7G3BH2joa9wKb1kZtiuCY+UlKpAUUZJob
D/FCKCbpYNugZdmNgJ9IGqXBSmJ6fXbwBB1SRmlQorZ9sTIBdVb6+9LQoJly9E5DeTXiIN3Ae7L3
qdGGxxaj2LqX9MBvcnrvJ6BfJOxZuXxsEzJCnISjgeULnXkkQluThNOLIoruEiN+YnFRIrnXjRnI
D7WmNu+vvl+pT3GgOocA7XANgv8Rz7+bVJxDcH4E16WmVLYh1CvUfsZNsCAnqxjBbEF8qmsOpnla
7TpcthSibGhdKTUx1mkLFWOasMvj1jpyDAabMQ8RrwoFjNNYs15oWE475J8QzvMH3tljKwbQo0Yi
yGEMCB5pKclPhcwuqFwWtZO8yATlWYCP4tAicj3g3NIgtrN+cqqG3qNvPiEY03dAb4NDAWqvSMiO
b+1Iof8TPFMjusNqRRlKM45EzGknPTOOAYt9NOqzviBzAAgPLq2PJK+0D3kmn408+2A3AcLSLsRX
iiv+pHf1XukteRSBhpWPlF1TxeJfhrj66l5/j3CWuXOeGruhNqJjE+4GvjTu6vHKbm5aE3v8a4VS
TZAd2gSrVKjUMZI9rMbUaZHljpXzpKPvoglDLVMy9bvkY3dXaHPn5grB8faAvKpPo/coYatDb3MY
re5iH4Xt1ejpMCnACf+owxc1mM0DcNP0QH784vZKdTePwwJbK8t1XAYcr7N+P6OMeYLbgx0nSsnQ
Wu6mVXeDkUdjtFVNdCNUF6xuQNQSivEakbqNNTFu9qTtxcemUi+OVPKj6PE9xynmxRHD385QJpLa
ibJ6QC/A18/146Sn5ENKdRcrCWYv0043MVde1wYg7BQnYzLLR8gMASiuqqN5YqSumOmw5umiP8J6
u20581UCaxEQpEcD5CuioWC59E4BYlsVCWQdXiiWhCcjZhRqVE6IXHRguUXSbFtgCNueBtaNqTcU
c6wFakp8G4dCzw5AdCaqLD4TMpJ8LROkomj7yosaRYsyBcNJirDy4uT3rFTaC6XedEcB0nErKxZ7
uzAsN1WK4GT3kJETM6iemNe6BbmE98yYsKw4DWDUTrt1hEJ4e/WAcSfbxHXHGNM0cwqLyaGgYozk
HNVV6Jm57kaqDRtc5tMVBVXIETBv+sGq9tII7asSNNpdyclUsZx1A8SYXoQPfingkkZTQWG28RMD
V2eg/1AQigS8enhKdMfnSjlB0SyDOwTE9mOS/MGFgQ5rI2yvzVj1sJKsAh3bJmJe49Bisuj9HiHU
1YFK+0RZXtur1STchMx0DyjqGUYcST8W1pL2JZ3y+hBlAGGDMum2pBr556KwH+DuSn7Sl7ALIPaS
mQ6Iv4Lfqpf7iLb2xky1YCPrPnuXJe+6BsIpbqtzhJr82PelR5cxPhNTabu1I308ICW6RstgWknY
4/igJMG+VNB/aKRMFq1q7cdarQ9+Et8bOaU+mIhoucvcAMqPJ61DYX6Kslw9BVP2jks+AxUa1T9J
7ORFYUhC3+YyJ3awII39NqUZfAg6czMGBQlidFPjEhWRYTfnEg8uoR/OQalKzmZV3jqx+JYEJgD8
kH6sTpfGB262i1BN5QH9buA/xXnKFtS4D+bY+EQajQ55m/CU1oaBG6XJHap7/gxxqW4bSA90gAec
X8ohSDEK4Babb2lJUmhTiSTQcBPvQ2zLO1wx2cGfK7wSjpaca/VG71Rxy7IFrRp8mruhFjj5kbWi
TdLFzqZmfxjbegsXzL4goOt2hSxgyseZeuB3PRJENhE2k4wnKRak/vLRNIUjd2XDIt0hG8AaHwdG
oZ3FEApLv36s9CB2RdCNiCeuhhTysWKozMipJUSqyA+EkQzuXJsYTvoEi4/fEV3jq9qOXzLeSUvi
pZyaxTISXdpoQJU3j/GL6jybya0RddZHE95GI6sUv1ZhQLMd+kdUau6q/S2SiDZLKF8yy0RVGKfh
yVHaXeUrxk2WGzDr+vrKkvKLHlVHu3fmk6ZuDaZSLIzGL8g5cB9mzb1laSQjFpo8Gp11mybBrU6N
+05vANAbpb9Ng/SiN6pz1OtMdWeB1DbAnki2+gAVUA67LppNkPfkhVuULqnFseoIof6bE2WGtulD
Vs3mKUsqbVtUxuPalulakZxMgNrsd/5JEMKK+9O8tHlFAgvAqDFAt5MmlyI26pOedLST/QCjdd+S
fuoMIyG6UHuzkkCynHyIBcAme/M82+mXqo2dWx9ZEPA/B65Wfa1GkfDf8Ce38OfOizR/G87nfHJK
optRXxENoJzoPAN5UWtnRwCfGgFpoBQEQWCKHwqiUkFUd7iBNPtS1ebWnoXc1v7wsjrL2wiNUQXG
rZ6bSwUmciMdCDIOSXZrM6QlZ2zT9cm2qjRtOyJt3Y0RNaKCQvSOfj6aVpVkxbgMt3am3ZdUR+Lu
D1XuK8QIBlGhpwhNCUy4MkGgh+HeyLHemyXW92GxMOIQxSdcCxp14WekxeOxbMUVRSvZuTEJEL5J
1iGLPHTyWKNdrbLri4898xDp8iXyhbiRc7MYleKTrqYf/HEgs1fY2ibMMC9YeH0iFaJebZmPTlq6
iQGK3gdCimaPFWhSDo+5aNRzZwRbmqiT205GTrG4OWrYfnWm5g/U9p6ySVfP6YxeZfCTUxqRuphi
W33NLUJOsh9IKEDbhx9S6yD6z0MPiR8nzw5TRupRFsxYMMurqUTPDOO1N1A8uiPEmhPQJK/YDhlA
2uS2m6UDe5wiMALKiI4gTAzaflXTf6L6V96b9yvgJEis8brOQxFN71NHhBfm+4JhHEm3UrX1TuHM
3yr1rKIuDNAUdhycs7E1wBaeEHk020DY/b3iDCcVX/MNMEPiPwIJZUiaAO9D6y5WAXcrWYppZkZ4
B7MAoUoTfbb6ZD6NQ4dj1ckeai3hgpYpj2pglIdYNA7DPSz4WQ6YwSMfRH9VPuQzoAQN4CxXzuDo
l3zX2Cfve9E8Vtn4bGqD/0C1CD1Umeh3PSZrykMAZqa4QcyX2NmxSVi14G3CmkfSZ9So8x1pFkyK
s0H5RILJHU6kzlSsbz4gyxpt1Qvr4SVmtr1ENd3RaqYKShDdqU5y5jcGx0a6mKpwgDUlpqPebIaL
wB96NCv7M3QAHefYuWrpks3+lHlJUZU7QzoC4wZ0p1cRcAOcAPEo7VTMRRuzmgYPjs+7Suq70Cnz
e9TYxSkKbaLUw+7eFpn1MnCCOTO2oC5tci9AHPlQmmhuGE1OUWBjPx67GIO6v1wzWGoREOPFxgeT
AAtCdhokyWVTatsWyZrXlFV0CrPpGlRzsTeM2f9ghqhtRhOoc9xfg97gnIsbcWvNXJVrpN9TFOpX
Xxh3DuTsvTYQGzfhpXai1HmyBR5H5H03XWWcwZHW97Ipm/t+Cfzsy9lwl/XDetwOaMLdoYbh0nQo
f9ds03EguWTNOubq4+zkhB4eo89+KgES9Ohjt7XV1VtnmE6zwjqPFfaz4QzGWclUDJYq6Un8Zd6P
db4ySLeFH6tu6aAOzessuF+QMmWNOH5KRgNAkxgfsxZowZD0RzPF2E3ZEKCs/dGfJQAUzXkcwK+8
ckU4rWu3mSMu60u7oNOxPXG0YV4sfNqIQK9DwKO7OE/qDYUzNFf5eMpUWMx2bYCo6fsRHEC/Kzrm
A2klAFykyXwg7xm6QVoYFy41E3wIHQFSmX+jlOHs6KroblMTM6fo43RSNVwR/ijFPkakdyMKsUfM
k5wzmk2n1mov+giZm/ihrS3rKx+H+DeekDAnSXloHaQao0rcZD1NLcH06mNOD+A8UZBey1tzE/4B
wRsPDs5XEPl+fMFizdCsm0+04J8GgstrBVeXwQxuItIHx6PEKNqQB1HUeD21g5KqjdsuLKMmls8g
GedN1aTNzl9cTWsYQln1zSEPHHxWmn1mIOkP+KtBMVP82kZd86K3nQBJ1s90E1DubPpgGcNAxr4D
V6sFkpWBOcG9t/VbmmXjx1RiQZn2GRRgprbjDjwr8vagzFlv5c3t0LaJp7W+l0HfP9tV8jmAm3BI
A5DUuUEXrBD0w1ZEUot+dodsK9y0ieNGlKBuYeLs14gaETOR9OP68xQ6E1NtdFnk5ZInluH91Om7
kOiXbgGktOSAtsLLIknBrJCdx3Q4upARUhLleDNWhGdhAoCES6sECTiYE5Mmqwz5DXNUVC51C+xm
43DqrNo8Rv54GyC4PI66/s2qJ3mTqfZlsvFFNAaelGqKh2OILHOrKuKTgeJ4Z7KiYNHUz7CRDe1o
1c+DzdCgCy7r3TA8rCAo5kYqJ76z0SCzrZgJpObarT+RzliF9Y0iu6cK1aLbtHW2IxCNSKAq6nZ9
oKU3lJBJXBwv4K89mzWEV4IA61DW7VD8JlC1zPpsxfqdRsbdA+tzDs/FIJtFt71NLFfiGHf4cs9F
l46Ibo3gSv1+28dOtQNqqm5bwr5QEofVpa7KziU6704ru+l9t0dTvinVoL5rEKIbuNasfm5urU6e
gz7kLw8eYu/L4tNQ88LVeigHginGjiAprEJbLUB9WeGq2CR2+1x14qkvowmb0QTsxHCt2AcTBoPI
ZeT/nCkhHjTAqjcD33lyBvmsFM4n5iqbyrDTA7ZaprkUNQ5pnWOgSeObigSSdZVZ59NroTQtTXHK
LW3fkJDE1Yxrl7pULYnqva30kAlvlz764qsGjAt7eDUxrZJHtSr097b/AkXxczDimTEsuOKhnuKP
1Fj2j7qwd9gsta3ftMEeZ9sxwB2TzKLZGT3smNAJb3AOfjE6JnIky6EV1iq58VscQQimcavpTwk5
MRtN68wvs2vmn5RZBDdAuVnt2NqTA1K7CcyPAlDxnR6lp1q10nNcZQ9BzcLLEATYxP54P0yGggJL
SXZtYtpEfZT2KWr1c9MFE1HvQr70WiR3yiRPZpKLO9aihJIy62vGE30qfatEeIzXGVzB6KpFdC8i
VMf8lxwEbUAYrT5HU9IGh1m1vq0xP7gyMXp3yAKGiXO1QbEaWqxfi4Fhx2nEh4ZjfRMGU3sScz/i
rFLynaNOO4aJaB+R56tPtEB7rbp9BUEuAjLgT+M29jHrUYAMsFGQ2mhJKu/+xLHZd+iM8wI7S0Kx
MosfHXOxVzYIB1H7HuzKULbo30pXKH7LzNmHQ+/HN7jGhk3gk09UdViE5nn8apnA+WY1dqgIjuHi
FVwG9OZLGUf1EZYI1vN+/qwc4PLg+HFuB70bPHPQB3cUYb9d8V1QBWAnjcj2A70tvUGnWLuKJmkU
J55J8XKTSIAuMhgPhlVThWVZZ+dlczAGpt1OynKKS5DZo+fNMZZviHzdEZebe32bvHStGd0wlScV
zhRcu5g3ncKivR9ah8RXgjHJ1FLXoimVvOUxtSZ4KNOCrZB5vw+G/uNg1O1+aNPcTRKCuCbLqnck
3bHQGxeLSjsgtAkb9TXNvGshSRRFv69ZbVUCXxjHJDZUoHZjmg0fzEY/RQauZ0u9xUSryrE85SQW
MESAF8OqAdx0vCLxtDZWTadUrXdjp4uTzyDb2WZznlX1fibh8naoAYR0JM7t9GHg3GEhai+LnbT1
P9cD1AS77jiaAW+T/dEUG9UZYs8A/eXOtnlIl2aiijePZRSZnHpRHeifiFOJPWgzQ8wA246xSvOr
TzyH+UXvdm0UaZdmIMd3GM2TMmEAp5Z+dbziDnS2NKkWlVSncLWc4kSF+a6V9lY3m8cy1ZuHtI6N
U2a0lBKV7FrfmoM07mUSXGp7yZRPiTLtjepgI06gUGF3eyq+2hNI5O6U0/Uo6uKaSlhuQ4Sbz+eC
gMH8hKQZiHIK3iKZCIUnD/ImfkgrW57Njlwhho+rZU7gAoYqcPWYIXoOJ/PCTLSf7qghb0UNwyOG
dnqPZpUmXWVOG2kODWdjMt0BKw8wDhO1iQ9S3Cs2g62hN/bRBzLjlh2ORtbKklbEcuRWUGGw+nbk
y7QAuoiXphFO3kJBKhw+7CHcZaNu7ROt47qm6JSrncj8OExf7BB3FtEeLDH1Mb1V6+zFd/JPnaRo
MqVPTabr7/R+xm2K/hGsR3nWZf+FNX+4xTSV0bOYwzuuVlvD1PNLA6hkL3Btbyhrw1QIjIdayt3M
wPlYMBhNoe1JJk37cDQ+l9UUPaM3+GBr5U6znPqrpN4ZJO/s3BaXrlPDG4MBWUNTRjIz7QObcgvJ
2fPXISpCrA0pnSvRG8++/5EV0VNGxeihCBLyxcLkru1SlU5GNO3nMMRgOkTJkQn9ZcgppyuxPz3W
pcrp004Sj3fVbXx/kCDvqEmFZtDc4/F61pkC3Qhs5TpBsVoOGNebwqSjG1Q9J7JrtlVSVx/txYrg
D+V4V1WFej9o+Qf8dOV1KppveQeNTB8IlEoGxXo/T+TcMi4pt8WE9yMZZmOvs/Q6Np0TM4FSmttg
vHZQkIqDlfpbYcWIgimxuRBIGKvMBVQg2yq51KinPT+aKQBOujdjkcHPg0z2hJKTQpeTqptQzx+J
V3zvF8q4JwujufjacBZLacSc+p7ZNou5rKgnIjS16VZnKNsqIxHaTje9S7rAuPYTH7wx2LWqGpjt
pi1N6K7qHyHKJ0ezVzk5lrtT6XePqnMyzFS9S4uQjLhCexeEw87S1ewjiUnWIQVTsYex376zquzE
xH/bm7jdNzsfrzLHI4QaUJHKi1ZOHwegJ8+hgw3cdmyCLYj9bZNLNiMjczJ5slroU6zibRMy/5JS
6PDdOECSzdKSjvE7gK/rzN3hgX9fv177Tb/B/84/rtc7tJYHuFVneatf7af0vfmFarBOfsiwGQQG
f0gutI22JCbZ0TZyDSw6O4dRGDrAdARvXF8G+y4aHtGxl7CK6y2q2YOx3e1ud7cfb3GWbV7sjeaS
NLAbd/peetWJPINr/2x/EN/A3jDrLU3AgpRzXDyi3I0fqnbXSVofuyTb259H2lVH9ZSep+tw1Z+a
jzWidXwmeKJIzahdCtd+s8UJprT7bjhQy8e9ihIEB4l6G07Z5MoyfAq7ct8ARMMtRaOyK+3yCAix
P/hxZ2DFrx03FpNysof8FttdcWt34cehyEZOVBDteSo+J0wENkxnFdCgiXUM8uKSJv3wUpTAALpR
KW4mJHfXblCf5yDfN0OfvmeDMLS+CJhjRul7KsmurJEgJDKs8JYbxnvRm1TMYqabcX4WGD5yduLx
fb0zSYfaTvtrO2xxZHrXBHCV/3gl19q/qUoSfWQzVd56s0YmVeA+X+9aYUwdscT1Q4xl7VlQ2zy/
IhFrvbtuJQ2HRpdlBDbXpUfn66KEF/I1OJmXXKs1zWrdenO3pjtynGW/jZdQpNc8qzCo4Hlo9Mv2
Y2o/rM/MvindSNZUiJeUIz8WF4sG4X59cs0nqpaYpmUPhkFXfni8zC2KcHhwvodhrYk/bwKy1mfB
2izDPtfsFNeytnxnk3O99me/mt1119dILoOerhtoJTacrvT8JigOU5vWzVkt9e5QgHebJXnC62c2
S7zwuvXmsbgC4KTVae3SJ3035xUR25aOkakJo3bLBQ0ilFLlHisfUpmwdaZ5PB/QMZJWppNNh/aa
pK0lSOz7zfpYYNUpJb3irCwZYusN/Vhqp5GTcDuaI7gbBYmEUBn1exlB2arJ+EqWLxpo779qB/8/
2f83ZH/NMTA+/DvY//9g8i7yl//5X19zqs7T6cv//p/Xt/yJ9ddU5z/oS6ivoXNGnGGgNPkT60/R
7T9IjiH6W5oOxN9EgvYn1l9Y/1HxVpjYKwxLM9EF/4X1F9p/sP7iVUFBgx0AXdt/RfV/a+OglELa
CLocIgfYIZRmf5eOZJUFlSgxhwusj24XLWKO9WZVeWhL4Kc+j4VLU6x319CvdaiA1vfn8LHejeb0
PUisgHl4QgGFaPHeIzel99YtGW4yrGLeeiZ005y/bq1317C69TErw5j6erYQB9QdHD2kzgsrEh3B
U1j0wYwLkGFDzbWg/kC4zkUPGRHWweP7jdYsiW3r/Wx22OyN7L2B9W7XLedwvZyModVCgDcDhVtZ
YdwINDJB12S/9UZ/LaEug6DxfVNPnT8okDW7oMmTFHwtT/f9PFBsXTYJC8MUnVIBw8mNgdnUY4IW
11/MngiTTwzs9LaJkmF97PXpARAZJVWM30NG5J4kc9JrTXqS3++mKdOSTa6EsUfDNSnalvpZgtBo
3QyGBS2wbq43iqO1nj2SzQtEsKN7RECLC3KfYfmvGw07Hng/hPkJqyv+GnJmBk1vx9p2GuN8uIw4
Vk9/EB7yElsoAyj+x/Xh9QXfX8Uk5FkOQkEW2LX7qaoepjVaEaoArBsOEWzff25FnQBv/eZpNRp9
bSdEnO0J/33y7a7xmKvzI60vXO/r/fJD/vCU+KfPzMXy004tTZJ0yjSMC3/79vL16b8eXD/j9ZvW
ze/7ub4xwwtJmi9GkUSHm2Frr1tIAnVPyDQT7rq5Pr3eIHH6hHoTX+Hyju832V93EQxNx7yIX1/x
/fHvr5WNlnlFecgUjUDFnIxyqiI1t6/b68Pfb6zlWHl9fn3wH+//8FHrZlQNKASkePr+lnXr9XPe
fsQP3/vTZux8EdlQnN5+ww+flJoTUWnw0Nwf3v3D87/Y+R/e8MPm953+4a3/+Pz6yre79vaVkRmj
v0jF3iLB0tXtiDTP5fj/fvOvj72eF2+fjlJBhvnfP0dB5PR6Rk1W2s3u9w9ft8oG8BZx3TN/ZqMe
zYPOkPb9Pd9f/eZj1yfMmRZDKU/2zKGQBnrhrVukFJY/3H3zWEFIBL3M5S0/ba4vXZ9at9ab9XPX
j/x+Vyo9I+B6P1s/bt2UQ8sn//rb1xeuN+vXIDchdG1I9+tDelKZ/Yd1s4/R64Axn7WDyqpCLDMk
c5krTbOToe4B5+GtD643drpI0F6fWl+1Pkp/X86uNaORaqp42BLmF/e4DvgoamLm/LhuqjLIirsf
PkY3AxWmvQb2Ez8DzerlDa0iUAOc6zry9wk+te2UajeOUhNbYI6fUS7RwyFzPNNqgroy7PV19zlJ
jRhdHF2CPv0y0SfIipAaA9FnmPXR4Ax2dC7TotylI+4PbPNd5gkr+IM6Ij57unibAbed69eVBUXg
r718/W9Mhk2+DPSMXbdc0liFcrMM8evdf32sWV78w0uWd6zvfX3HP9x1mpCJ/JuP/n/4GJx+HUnE
9nH9ZGe92K7f9Lq5Prp+jL1e99cv+Nc9ydQIX91UIDv7vjfNWOxLnNBEdv1f9s5ju3Fu287v4j7u
QA4NdxBJihRJUaGkDoZKVYWcM57eH1jHV8f/uLaH++6oiplE2HtjrTm/yUxG8GNxwFFXHO7/67ef
8n3fP5/z/fD3c77vqxtdZynyv77FP95WHtv/+anfb/H/9jH3b/v9Kd9vc78PXsl7kbGav4cXz9vU
JW8z3/1/9/vuN5nBL1IqLv73/SNebeZCtBX4qLf/3h/CWMYMeX/NP97xfrO4z5D3h/8+8/6ie1Ly
/X9/H/++/fc9Y2rRi6Dl7ir1aPkq4VGTCXyRxI8YIfRDvBZHLpBHVhdU6uZhmoNOpIKgsCKl0Na5
FXUbdw0VOi+qDkwrrn9mo7665mIlDvNz7+mxMdto0Kyg5bqws6wK5ZAUWLU4UvA1PxQ1ytwaXFj3
gRNgL2V1sZ/gLyI9ASunGk9LqSxwzIWY3mHzla4j4YRsCQ8HiqlHK43oMOggVhxASEh2njTPNE3U
AA/MD7pmX2mB6mORUOlVq/YYTSLobBkbqvbWWVuCd2LROCb7W8viQB0qh5IaQSJ5CZ67pyvRxF9Z
WNHEJkpd6YTe0cLJiyEvFfUM+X7OJ7801F2dNZfNyZ0R8g6aqhLBaOlHLhFiqmYW7ZEs+1xyaNGa
mWG4Y0XuEnh3yGXxrVCy+bFI0BMuyMtZu7uLbtyojqU4LXwrpmhESBZQYkuYUXZAoB2n5Amkk+Dq
ES3JzxGBNHJUkrtQim7BlkkKt3X9UeXJJ3BxBYzTu9jdhqi+wECG+7OrCpE+nbGNcxr+SNIH7HoZ
WU0m4M01k7RS2rmabaDfNq4UvHYNSJ+DLFMSITKlJEG5IlACH5/ZR5h1q5DIjli5ysqvfLRoZ4bx
+JJzyW5m8fJU9PoRSeq7poWwJ9ADDMs1gpKRUmdFhPynLqTyIDTk6mo16k5tqnsfxGqI2GVZgTvG
yb5feDRb2lO5ZIepZ1BtRKXcfINOAYWF9F95cIzG+kolxJ1yh2BtIcXQ0uGnaRb18tiQ38f4GrYt
/jdKC06jQpasa+iA0BhU+sQeVra8ZO1PbcEfEn6Wjg5wnsz3MpbT8whT9Dr8MG/iPIyBkeDY1jrh
twBUqSlrH87Xa2WtVdCC9sqjmEjrVbko+J+q0gfcQknLqi2n1+DtS+PgjHWM2bFst5STCdK6qgCH
y7t9gybNTgD0uEiODLCBIz0vkhDCMKJyVjQ7xerfo2z4U5fL7OLIGewiO484eJBWd9pZkyDiO2OG
mqpWeh0rIxplctkhdv4iZjOEFZ/7eQGfhSru4CA6PVgdTJJGvWhDiMy85nDw4jaiNbgmdWBllyal
jKq1cu7oXcr1VkzesII/myyrJHG7iilaz7myUfUCQE4E42lcpad63RI7gPd4KsIpO53e+3W+6j36
3w5yG4bV4XB/xUIiNTTS5VRW3aWE6PhuavkukdaH3jD8gvOjy4rWDVGVdGl6HVjto0aBd6cDVHFD
qvOZOBQXS8YKUi0SCKE0dPg9kadG0tesgZWBtIi5NVpqfIn61oJbdiASRbc2UZLO+XCtOauoOBUj
s31FUA2iycuC5pnOpaWCDDRfkFYxh7ebAnlA/ARKSYKcpz7Lw9wcm7S/tcg5SSs9FGuCPmdpCR2R
KtQHA0voJou6k0h0Xhxrwazkl3ni8m/MEBxWMBRjYSj9dl12aDOq/Qy5aRw6yemjtqOXDqImHT/V
lmS7eSoB/HDiQz6C/a+k8Brl1tMEEpzp3sFAIiabA/VFGIhn0XpFPQJqSEl0+VBYjOhKR/yUUcP6
Imjc1kmpt5Ox1bwoQpqgNj4Ki4yjca+1GIqpBi4aQ4LWUmCLh/ytEhdHmZDPkxgFO1ztTs1kqbZO
orQtxiJdLWBLtijNP/p+LLbwqx2KEs7GMf4Nqvl3SbpXQpNFT+dbWDaXjpZWYPbWQy40hl9LAiFP
ArK/ueqfK4Ic3DisWhwHOdp+RbmNiqS6a2IhwzFp0AozdeOUDroC32SkcQDvh6jyvtBM3M8qxmWj
9vtQHvyqWFHGovJs5sdQ0X+AupUcFRyBDTbHrqr13V1K+akx6lfOvpTaMxA82ESlm3MLGQzpiHib
ETEDOl6jh1SGD9x2sg3na3TmInpJOE2DQfmUCNelgDI3CAaNyqbwdJtD6PPGGJvO0sf7Me0NrLP6
MYukZwk6Pm8/HkXtwyJDIICDAdhRHeAd5RTX2+JGZtlKvTgjOLgEGheLeaDDer3ROh5HU34YznrT
CA8TJxhnmhI0abLYyBmdZqnJyS0setfUi+Ftml6kX8d1xqNdc05OYYcuqRHk/axdzKF/bJAHuo3B
sTdldP2jjVvUg8GgH8vUKEJGsFHGfHCBUNFbJWQRRbpfwZOjmVdnLhaNNujbNPFYSdP9h40lL90l
MxOgx2p6zSKNxjqi5XVZ1AcaWyEmpByimCE6U2NONCDSk0I0wtpbgNkGzCqGSpsvfF31BaXubL0i
LVoJN6MFmA85gsnws0XJMYL5IiSioL6V6b/plgmuMS9UhAnygTChR5vv+UYDmOJ8mLRebjwAz4YQ
RwAXLFNLIrW6ybxUAm0KNeC9MQfJsdB+2YbJXXTPCG0whJpL+OqdilqxX0dWRANpk4Kmv8xgUHSp
eIHnoWIrKXd5xB42unyyY2tF2YohksSB53JQEd8pKwkPSvyYmdVE1gwwgEZKQqcziV8CIOopZXpu
n8Renh+JN/eNdO4PFeeGkYWTz0BCrtv4OQ6JF6FodBM9vChGHjHdyMRAghhsMIV4LeWLKUvo4gxq
FnRp8hoWaY57Q0D6ov5U4ZfG0hodRBj5HBkW/Vax9deFLCEYkIFKt63SSdPdtnQtESRJ5d5d0LQA
u3KkuocdDO7AVszkVy2RVL6oLBS6JAcNK6oVYtCafrhgkR411sGAbd6kQIS4LzrgFPfjTppOJFiN
WLfoeKv0ZYYYIEqkgDRbxOrWsXJoGr3F7NNfLKUBZj8qTt4TUACC5xVO1kMVBrM+yIxn4GyNtIah
LAI7y25DhqZZl9ltOM01CexPER0TefxZT3yUmJp+KULVNDTj0I5hc5Tk+EmdcwS1Ka2vNP6VoQqd
MjKv5j/5JCz4NwQy2SNp35XT7ChqBlpOLejY6TSc5z/KZgITYZeSsKC+mFZsbMX8RwhcsB1M+kGN
MS52CbqBjhuBmAksq33DElpsq2Ndr6Wniyp+9tHJDbMing2nLKxBe8iO6OGRwWNqAwSR03duFHHf
GDOuAFXZMcZ5KLXDk16mT0R/fg0GLTzow3ZCr62P8wSYgtCy8hkemljXaRPpD029K3M8g5YiulG3
z7RJeugtxCadSA5POtsEQRD+VdVKwOWDI6sfcC6VMy4hhs68zAJ9nt1iGL9KEVc1kgu2eEi8vPnM
FVvNZV1QASBbIlXnwqV4mlWcRUJZnyJFfJIBsbtoHm/aMPwi/zhzRMTctRH/yFOrJg8olqGaN9Av
5WEHhdVb8TMTJpLGD3hfEe4dlnkVbLzgP9oktmwGQ91LsxohLaLWHClRbNaoMStsMgkLhVqNa0dV
OjVoGsuRUJRSQJgqNxI/xn75EDSEJ8rQ25JSPRWWiemOhG631KLdkK8ow2Uk4GK4QkJPUohvo3xO
9fZCflfvx4qwHzIjPYEkfNQSEGnyI2oQ/U0pcfkkhxpllIe3jaJy+ntZgRf3I51NvLyxh/SCYxRB
k2CoVExy1WaJJsDjDcFnVxKpZpPEyYeoTkgyViZXSUbvk4byo1Bv3dG+pdJNiqidCjp07TT0eimn
0oDxCyNP9kA4OszgFh1AtJxANIs+1ry3eFijoGxBog9c/8jUK16ITVVl/GGcXqwOpEFz84lyx9yv
bpfFn8OSPIsRaaVlOP0hEOSIC4rwhmX8o0cvlOMzIE2Q5YtZAdXewHZBWsHCcla8SYLSnVbdcMID
I8nWLlLDB6GLjnU/rmS2i1FgCqfCmn5aS5edqBz5iaao8CO6U5cljdOuEd5tJJ3U6D+1qltgOgLQ
HMXNy4tV0xp+0+OFSILATUy+Rhn1bKMi5yoxhaGmG/Zx3v9qi9Dym3l+MBfNTuBIu5LOpFAb1pcu
FG6VEjXYWifNQOO0cV6tvEebGV3NNnslEnc3SeaL2o3QbLhIthVjeW7Dhr06vJArxpuFI01xMXsc
xe7IKJ04NBEPZptCu6heK1X+xHh/FACFLxUKEezqdp0l62Ml5J2d9VK8w3EpB63FLhOka9tnwkVM
tfBSr01+acIH8lLJR7vfNcHyaWFWnf7eJxlRba8Yfvffr4rkMMa3Osc+WnPhcn9gXJXPfjVmt+lH
V4nXW9fculydLpM0Bb3R4jMqJ/IvVlKoJkJE+SLRi1ATDUCbFU9xM4AiHXuAccmDpnJWUSJ4HKU5
uvbbnyUPrxiogQ+TXRhNGqly/KEcSarDsrISrYx/3VeiDgrWIeaU/8/7htVMbVmFoNuYgl2ZWngu
tj8DByMJVhdOCpkhv2/9GWXOZd3+UJqtd+ZiLPb9ZtfHCtmORnKehu7vXd/3d7r6lrD8xUvMK02S
LC95Pa9usTFH7/fd/yigVPZdpGHv2p7ybw8ohHCyfPm+R5Orwk7wJ4GL4IPvD4TxZLMaUxBRgOq5
33V/MMnE8kHTl9v9Lq2oEyIR4VhFMfExtUfK33Ih3yW5Ts0MT7oJQegoJ3FJ8+M8a+rl/sdcOa+I
jNL87/tyqP5B2CkwvEQhFeyasstREYYDyRDaJdn+3J88EBm5VmHmLVBDQR6YMTuVJFV71WoTf8R2
u4UoiVAlV536fjsGI8XKCJNbZ55XkJHeuMK9TppBvVhWJpy15CHabihc3vz9w6XV+5DG62FRc94x
j/B3zKXC5PCfz4NRau3yVWz+vhFCb/0hKpJLURfDY10t7t8jaq0TNJRQWK286M7VprzHvBdd5bS6
1WE0P9yfdv+jo3W1YY/Xu/vN+3MlE3yu1kwizlJedb9PxlEKNyyDUDDPmJQi60KOjIV2mC+sKMNH
FLbW34BJpOTjWSetMExNkd+xPQ1j67425Ph0fyVXgRcxkRTKNhx/1ZL0OwFwzqWpK+NSl3HjSdA6
Xa6xjMv9AalPu71YYzm637w/EMFbfWzyxlHSrCfy1Yp7vysUslGThZXbqB2/nxs3DRKLrENQJDep
T8QQKE8hjK81eGdY40vmKQapYw6AGnj4YCedrmkSPJb8Ufuu31NTKvFkELV4743/fxXB/01FoNJf
/z/JCPblr+TzHzKCv6/5l47AVP/DACyn4fuFP4iFGaTHv3QEpvkf8FUNFZUBwL6/D/1LR6BK/2Fo
FkRNA+esCpsI9UFXDX383/8bEgODBywYQRYcOC7i/l+EBBQuNmTGv8F94B4pksnbQRQBOCTL/wDg
DTKSl5WqL8wUb1WHINcVAxFhUpxDBIGMdSJYYwyPHTOex1U8onro8doiFVcaJTLHvxqoeTlRzUki
W8Duf6AzFBSDnmJK+ew7cABrJv/kyhwLRcnEp1O0GbPkszHi2MeJBdJZNZG7VaBr82JA719UXHdw
wXbsBII5KqEENdd1+54iw6BlpLOtAaGeIylz0SEx5dbNigbQmkEonFJURysHgRovMNQXKP1iNbFa
NMUTiDO05HKZOU2T/lzknvQMdd4QMyEJpF3j1P3wJFBybC0VRXyCmAv/KxZXVgPUIshnk4eFgkNI
icT4QHkY+1vLOqrb/KERWNYpJhke0RQIhMHgY5Sqk9R5bVsdaiIZfsH/eE+pohkFiEzSUv6MbxZ1
W03t8oehSk2XNazlyjGSvLQwgkXAOwpPfPNcq2zimcX3iPkU75OXW5OCgXgTyVM2F0cs1NbvbCTs
VjaORQ6puJTOYpQz1UJEWtWpedWaksJnxlK3j0+hNPePajqQ+0NVkqisS9GquSdX6s9IJakoVnHF
GZlOyTgSb8KtiKXIT6DqbSVAu+0Ri5qx5C1yaT1a4Sxem+FP2p8tWY7eptmsmHOB+YJi+xpUwzhM
+sCiE6/+bLEe4lIqKFYK/Ml28Veo+rnJr9lWdyZqwdWzHKb9FlnbEdC1L3rhifBpiVp49ksnLpsy
49ASAGSRJiFMZLsZxVOFJs+OJWnF5ZIqqI2REEqGcu1IwXRyfTP51/lXWFn5ITVqEjRQkEpI1VxM
Cd0uMYWXpAw9q+QCknISV2IjMstkiUqsenzpslm97rWaK5gP+fLUK6PkKtXU7UMcwSix601451kd
fhtBQW07d5ora8v0sIhT9EhwA56akISLXtRv1Prqt4pFBQE6Zh4NLp1E1Q/FTfFCTrJT9nkPgaYG
wTrkEGMXSO3DtOvxcuJTvXUrliWSuqa93HW+kIMHk2Ej7nSLQE8JWgXGCFpqarHFYg6HuOCKg8n6
Udc+jEmdnwey362wJfw5kpd9ClHNHATRXWQhINuXbOaqORtcW9L6rwmDgh7ooJk/SlXma12uOWKR
o2AUIVQlYveJn/lt6BbREaYU++vwIafjOQUuZZtJiqizr5+YmrVj3lwNQkMeszSmJpzSvNBGikWj
8TuLknQ/FaMbrgRRS6qhuEIf/aT652fdEgeEDX0JWfbI9dcSkBmxk9nfsK2wHgrCYitaq9l0dhL0
sbjXyPWB1ukoUgpkZVFXV59QdsMhuiylGO/At3FNwfLKx4839Qbll6b/gfWNuFgz3uWo+Qdz/Spz
U8Vkpp+iFFd3Ode1P0X9ddCG3xkrCkx2vco134L1QwCuYAyF3asG16OG+tScFDaX2tM5GkvURPhl
KCYeZRnxM6byMloI5B0jt8w0XyzWXWaEphtXa+YZNQOQqkWmR0ARrTKMIQqNMIUIdS8fB/ixcPBr
CUgqJkbDGaajxNGxn8t5l0Zg1QU4x25aNte4NBZnNInlHKhqDppyUnOGdnJPWX6kMYsv5UmsjXct
RF0cEZ82CW+5PCR+MWRvAheItpbEI6T+pXTWTMW3S5W/V5boR9aD5ZjxO4l9yRihV8+xaP2IJzgG
pUQG/SqPJjXS5jNq5McxQSI9ZtWrudTGrhs13PRZuWun5LdUVdPVskrafKv5XIwCsHWhN28Vvsso
KaZAqaILBvQnXE0UQnWx8qS2nw4W47iEudjNcN5wWcvK0fwTUUs7VPLwUmMyu2rJb7Of+0AvsHBO
WgNZZNaCVB1+rAVUjVX/YdXpqRLzJ5jRT73Y/FJNatvJWFDdn+Ad5Ex5yUJAwTKfJbHzTQkVQQRU
w5G5TvJME01dPATRKmY+uAS3FkknAfM/SMZLSYXtZEpcva51LABOe4dYlDykkgBJzRIINVo/wRnU
wSrFv5UVc1xq/KEop+9z6tsYP+gN4hWqJY840+FqKHmFaP9MfOf6pOJNd+Qs9AZ8K2yFlGbGWloY
JxNs/ZN2JmdJo7AHvlLMqUOurdl5nWYrEZXleTZuEWZYWRDFs47fV5m1ws1y8n2FgSpnLK7EUZnr
Z6iSgpbV2auO0f7RQqMS1UVCg26un4o52dG4pVaoMhrouPHNJNJObVNeJznWnYIOMciLurJLKope
J9a/Cb4Qj1QmGf0TgD2yPnzqrQ5cB+83vTu8cCHyidBEt0uJCFYQa9u0J5wPUhaNlNCqHhRx+rkq
2qOYNsKrQhtpUK2fI8BRr29M4E10E8FG4qMtq/JCbfaAyJBEQWv9lY3Dz3QZ1KBT085u+pKY8jQ9
pBEmc7mIt3jT25JaMxEcYu2qA1PFQDSuixbtmXohY3mhj56mrB4FT82eUWS7crk+E6ZLNmCfX+qC
uVBYOp3rXjF0qe3HNfQ9a2E46+s5PbX9SDtY0PckGGUuZa3FqTOMK2tKfNxMcNFMZJ9Z6yejF3cR
xEl3AWlIZBfuqYIJuiFfTgKtrUSTU9Y6qy+YcEHKMtGO4ox4y948Y1tbwUj96NqowPOKhDKJspPW
URpg/fSwGOIlWnBoyfTPH/sxX/bGKH8i/owwXAzGKRppVaudIAXYwixHVPtf2GfnY1NMmANyLJKY
t0/pM51ogAhV+2s2kIZXUvWiq80HwIZxl3VMIxEKVa+3DkvV57ekbwlZVp9MzJ1uLRRvJECpOFpr
mic5xMoRH8cszozZ9Sx4srD+TDr6l1JaPrYo9Jndewmbn/pKFYqMjzph/eaPVvtaX8RQCCqz0ME9
kaIn1ZLqw5Eo7RRlwICLDkDH+hVPqWzLrPTsvBro3GSRS9ebEb5GY03LHpGgiC1zld6Foe9YxFEN
sjLQBWYOwHCR4Ujh+OREwc0LR3KVGp10jtqphhEPCOEoeUVUIlPEsEfBPeGMlBlpIbZFAmuQak1f
TaURz2lxigXrlnDht1cSKjK6tHhqg7BjJcYyNddDv5Dlsq4j4emIba3lFeqGNGvkB1vVRKnQ9EdJ
ijbQk8xleypAFWIVaMzNvm8bed8TylQV9WOmottI6uqwsMq3NYQ5TqrqyfIQklEXzIJ4yIzyJhsK
ov67PlHZJOd32aAlU5P16rrsPOz/v+7aOz1vK8wv4XOCzAtz8UiwVAvvJsrwU5n0JD3apTEZeslw
0Lc/5Lz0B4CS7b9u3+9kjS3ts/ZJIUU7ByiGCKzJNkkWBV4vMvi9QpUo+M2oxUOx2rBF28Nl0pPL
PIhnygkIdWmyHe7/+69u/lf3zZtw0QI9ZN9fm28a/7pAo/K/fZf788JGQh1CnFXusCIa/+3ZWgbD
y/5+NWI5ZBcmzJ1/e+Tf/vv9pSJdwdlutgTFbr/l/kcQZOhoUSU7iETYLt/P/n7OP37091OwB3Pl
hV0EilTxsZDJ4n0/+PcX3F+b1XToCkWw/n7w/T689yAxjAz/LV3Qg6VxTdVXyk67HwqtAl7u/kC1
qVjv/yOOqyBskens+4G2ZbgB0giShPwkR6Jd49CZRgUZ3/0N7WY4uf8JccAQ/oAFetPhbUPdv/25
32cpGO2iEktFsZkrMLWRcIVu6i4xI+cDC8Zmxujuvgxxs2jkeDXkbYfGBUfoX7XVfyrHvlVZ32qy
TccmIusOFoN1Cx4drQxUqzyoC9qISaNb32/OFX07d2Qtw2eCV8sgxIrWWkx3cdzsKHK1Sei3z/n+
s2yqtWpC+Pt9H5QaPzdWLQg3ubtQjTA31lHABp8dk81h833/OM6Wv1TyMU7DgiwkhCIC8ejg53mR
FetPsVRWvkUJFsH33ZFzf0Qx6KcgYNvdv3C9bev7//5xU16WwV/J9UJrr1nIY7dvkG8mIWEzDmFH
aRHe8D+TU/bvzbimYWxuViN9MyK1THaHVq2bw/3m3/s2m1I42EG2v2A8PFxopVOL5UDrD4Lqv4mW
HeRwKLv4qfUmPzuWtnF6mw80L/aL37idqwUwIDtjNw1OqvmX9fA2+UHvoWpF6UYCLgiWoxV60roP
bzT3D7BuTScIb2gdrgRg+kcMM87gjrSB7WA9dK5ut9779mFHBuemsi90s99S0zmSQ71/g73yZgq+
fl6+uGNw+cAc05VGmaP6JRWekN04sYPi+Bbe+pzyQcKQTkvJwUmxZxV85btJAUuAK2BemyHsD8FJ
duPC6HQmtwe85jaxW7Vubd0KIk9itgUINH7d9CNpTmp5ZrOsBUzSS6V9sXmWTPTWdW9pPzATzB/z
ci6tyVupK8byoengDnrV4ouCDzpzJPhsOTfrhRBlREDzuhdlnUXOI58dnvI+oumg2hT2fXaJFHpk
bjYpFrbdSFo3WBDkPzYRYVLsiHA+pje+R3YczICvQRZkSyBpbhONy6SwR2Jbsl60AawBmTAjj/9w
01L9et2vpP7GVAhspEbqOS6R9T5YC9ovm53AkoBIQJML5i9FY8KlJ8Xl8E76IBSUe7XaqdHqRG6b
3SbkIo3iqN2BiE+jfGTxv33YDC7XZS9UP3CLokLOKGkqGB88YmSSPWmlCxWd3AVfxLx2GiIggHsO
CxsgZ7l4OuwprPSolsybeW72pnnOwwszlsc/6lvlyQHjnXxF9Kw1bojasQ+y12VxklflrNgixCcH
vKX6VJ5kyRlP8QHVlX1QTXt65gpTatD6/hS/xGGnsa3NIP4pXugZscHG36TvlR9snWJ5DZ8YFW0w
zDlNNG/142fSjnG0/9x1z6LvzYysR9g87akXPCKbapL/hD1qqqfMyX+S651Oul9kr1JLoN4MQuMk
PmHedRNXtK0/4ReLRY39tTqP9SmWH/rH8iXHt7v/gwrHbqb3cT/n117eGWhe9hojRh06aPc5oseY
TlDYe9SbXZY4Wn5Q/tC/5pvb1TH95BAYNMEXjb0qrW7qDbfxsfiF7qd9xQNu9vjYnHrx2E/pq15f
rW7zaz9LRRA116585+U9fXqMiWi0z8CY0Aex1yWusQtvnj+E3K2XM8cju2xw3taD+BXw4PCDWsmH
lO5w6XLxTlsDQlMNIWlX/rFyd3bW7kmqnaKEA+GlCFsoCv5h99eIrTlvahK6rmp94uCKEAsZ20du
OlYTTs0pfuXH8ZacEDE71uie0HI26nZEw6xfwD5ybbaeSnJadVALGpcqWDtpvPkMBov8Rxi5lh8+
OZI7aGqSawnHODpxUMKpVGqHPBLuHOCK1OWD2R3y+1Yqs0NmvjT1s1V/DcqvuHECq/CalmzuPS5s
g8IWqHbBR54ptD87opp4A828KS06t+PI4n6kQVhKgTQtO2n4VMLLCPeHU75orhlgHsaKpnwXCZzL
q4tcn8zbKh0aclMF9siEDoHzGwc3lZX9yLV4LAW8RVz9eiuBWL52OJ9aFmLgaxi4+M0t5yQYAxgj
+4E+hKN+QTAj0ZIQg/VifZhn9jB8Tbbr6HwC4zz39mMSP2nB8sUZrJOgs5UMuSACy7RDO2/sCus8
qd6nclUCghNwdXOgHNeC0ZP/sTuwFx9Gbxu7GWPfOZT4jEA6DF+MqzMXRYvHi+AL/QHzV3t8lWP5
Sp1p8VEfwiLhl0bWZx078k343VKo++BU6RJ7+RL92qPJ3+4Q5ubV4+KrN/1snOL70JQMAYgPBnrl
wEHINwFJ+aO340e2AXU3qhjBqv4YJOS0Xnhe/Em2o2dGzoTctD2KOraWMbzwFVSerBnO6EFI/mHO
/uIDN1i+GH0YSpHK8rsyk2kx3EkHKdhmDgBvo5c49TZqlq8MljT5twN1s7hh++Q3GAHAH/1sZsyk
HPXCi9oH5R/hA262LvjjgZ1FGUc+g29B01jsUXfx+iL9eFdvwun3HHriF5tucPkWC3EZLMhoO/H2
6RuVFIZdLdmvIWe+w6MM1fePV4oA8GV1NGrn0/jw2PrCi3Ht7ekHoLAP48r0x340AjZQ/Dl98Z9g
cjmrmUUyWLi5TyIG8zATu8iO3mZClTREWzoIL9jVTJtjQykvtcwReU4Nl8lsva7sUQ4tvitBS04B
LGo7HBALsTsUNhdLyQ1w6I+O+PXJkcd0YWAw7w/NkfnLPLOXrCtn/cpM3Pmrg0jmWvB+zAfBm/HB
ZdgReK2DKJSnMygogXgWTsILoTAMmov9lr7OzhcbQb+Bj2QsYS44scX5L7+fn8XBzxQ6HrbzVHuo
vRjXni1dmV40bNnVa/4q39iN1ZHpObwZJ0jjYGgZowJ4f+U2MhknZj/tyllWHHnb9DMuH2T2nyNH
QG12fOIaMJWhUASCEUwWxwwHC9ekvJKhkjqrzyja/XjnxaxRkGgTMfTAUBnty3WXHNnxDD75K8Og
dODMo19CCgCbvfnB5K6d3vkVyge/Jkps5lC2rGb3HqHnfJTx8d52x4QJ9YM/VDyBdRKh/sxhX+yX
yDOuwHAXTiP2Swng0Y8/S+2hY57c957qMkpysNLz4QsYYBsQHLjKlfGfV83bQaojTgq9/A9fi8mf
j+BSfN0N7a4OL90Xp3VoBOyVkuDdAcIYywaPj7ZO4MMBmSP9PPLKRd/N5m07SlUvlwKZA/2oiEHY
7CkazywWVH+65H+oxZus9qInDBxrgODgRv0AALA+vDBv9lsK0gdGUVvTpguboDoml3RxuikYRqfY
j3YWeeVDOKApsWeOekK8VYTtsPtTwIUt0ZUn4QkBZ7Kb2cSatMmbjhQ/RmolcYdysm4HXwWemcfJ
DorSA9noKFgXtwEe111a4AX6c037IAfOhthUO32aNy7S7Rqo0k6at0GOyFrLmcB1GS+XpYEsHeAf
Sz4mdjzxcfjaBaDXQoXbHhdFvwf0ftw2vlTel2g+aIa3vKCy6LNsqklBcMzxQb7J0lEvzgxReI/t
6Ws+SJClkq0IAPUoSd+ZTifeBgweFNERAOAR3ryHwtU61dWrdiK4r2Yn0hABVIpZv3y0sByM22Fg
Vqe63WrDzgt0YXs1H+PWX5YLK3NxCuTqFHO4siJWH1RXVLyKwZ+VK/vnKTppW54v8dq/sTwJr0yt
xkvKFSUHMKJHztPIpfXDmmY7wI4N4whr/S+OWaZz1tkcu8WOQM3p0qp+9z4uDpm8vWZLYpBD/Pyx
DHtxH/rs6AHMlOrPqs8cWJYPsfnYc/M6m4/SBhexR1I5FS8IAga5vn0SXtrW50irfjBecQTMIrR6
W5z9wToVLIcixLIn0BgAToMKOR6jAMPK4qwUwOQ9TUGuMFitzI74Cw2Zgg1QfJ5GQMY2VxwcW1hQ
3I7rHaZX1m42+A3zuUwd6o4s0pkxOviojzka54104BEMC7xpbB3lNC87OXIxy3zN3Z+C+G7hSnev
1NiYvXaQn6UPtNKeagRhzGDM9cZDD9KJpTEDMnF+qHhDquyE118A4Z/B4u+Mn8Q3ccEfvzcy0rlP
FN9QOvLEuuUkW/evWcALIy5R/aR4gqDLpjD3xQckydk4qJqbtl482DFxLk6Sk5h0Tq4QhZ3ZAz+X
7ljYth4HYA8oq0iIYqf9derekRFyXDORsmrt/wd757EcOZBl2S9CGbTYBoDQiiIYJDcwkkk6tNZf
3wesqs6uNhsbm/1smMlMSgTg/vy9e899NOEUM4NzichF+3cGSffFI4eflocY5AfTZUTjYK95Hhkz
UMg5Xp7v6HyNK+dOv2miHy8gl66qr/aHbco6OLnfstedWEx4cUNw1MmpiD0hbVNCY0/DieYjw87m
QY6Qgr4z3K32TFqYnoRrmQYipQspXDA65d6Hxh+6E3wORmID7Vp8AhBoB5AqsEis7GxrV/mtkpZb
aORRztDZ/0HxubpCBwz1dSbRjoUzdAVbkncvA5NuYx9Lr8kCMwbGdZIgoRrA5DfSS4F15DyROwve
n5W/WUXj6wjsRW3dxpM7v3G+TZNV6K0zENxuYqRl/A/To4U3uYY5pncPbXhx5A8G6vwqJoFg+VZQ
PZueVfimvE5c+/nRcZt1eP4tTODxcDh6B/Lbu9ajY2yyb3Gbrmx4zsyE7qDLh5jOLsrZRGx7GgHs
uhnYmi4/xhplyEZypz+CJv0jWTnJIWcbXOV3qVujfw2egy2H7rFbdyFZ1oWZ7uXYQk3dDgx7HozH
hsaw7sXVJmt5klrS3at3i/Wneu/RJLaCkxMhtKAsUZWTpv0YPED5wUhEAvBL8K4vti+Cn+xV/CRO
9HeNR6eDqvoJmbTPd2W1AWgkPykzxCGCOk7Ke3B0Hlt41KQsJ9yW/TaOB3ZFXma930UbWz0GLevL
uGf94VbApESpiu4HPKIFduhcM2ivD1P/EBlXMTzP6asOhTOcNmH4pvED0NFFzrQidn2lka9ow3t3
60v6NUMLe8jfhvcq5SjvsQOzSh7GFefX4+RNAHz2zZFdWc3dnqzMT/4ML+lFvbVXBjENCQuIiZFZ
9BcH1bVwA8C5A2g5OD0+mknVixDi0mlDePDBigHJJ5ZX5oCRx0W6kKt+4xrHcmduyABjhanaVfA+
r8ejcQxZ3fz2KBRWwt7LKQ8+7M1JbOfnxE8GzpZhjqT8CaVhY5GS+o56wasqP7L2W/xZ2BcbivLw
o5Hsqww0zSt3MLfenbWyZs1kM/erF2F79sm80WTxVVrD8kk3OGHsYXC195a4dQXp9Uqhcccc1VnL
0E45X21DLCdE0nomgrT0FCHtXycHQUHvXKQDEHQogCvzAdr+RtxQBlexl2yS2DNozF1YTfW35DQe
DHmFJBpF1Fbzskc8k6vwGLKceUq8kg7GhRjEJ5VVgRjs7XgscmadHwv4jdvHrV/zXc7wxwveqo1c
0QHYFH5j7suNfgRZTFf2+hScDS88WheJlsLKuhR+cZCn1fgUYYz1Q6pQ9UiiJse7SzV643Pkp2tz
wCnyar6J9+7Wyp4MTderbjpXfMtPDBh4PoKfxRxWjSu21bvyiAgR0BD56+qhsP26eeKFblyMEfMq
c+N8lROSF68GaVsXKDEotjbFCd/YsiYWrsOaf8a8rO4sv3mN76yi8hsTMrFRuMraLopZvw+Fjg5j
VfWI8d/L6Jm4Hp5i5RHnF9xXxVrN+s5Wfqi6bGDibEr1LibIiKo7ywidqAEvvnF0YvujQpD65RCT
FYg+6tGVGAkvfxZGyxVPeZqPtp/vZ19kbrMDzZawZh7CEUPfXuJnEbsM/bKNY8h0W7c7Dq8WEgRq
WvueHaMN8nbMWNOmvqNRKPBxpW4vr4RfSgeGWZyqGOkwagNHh9S8WXUPOiESJ9UhVMBFpokAXYYt
2u7ybktYVG1tUFUzGLxRbnJCn14T1Zsnn1K/9C3nOisPtPrlXb6c2VGSQOKHF7Zi/6ebIZ2m9Qd3
gQo9jl1gw9hmit9BUOFA8cNzuB3+MPrj1JSvEou5yUrcEGTrTyRj3R1zj8RiFb101hozin4qVsHb
snqLW8toaKWtx9fkJ7ojvKYLQ/vdU74Muiees02mVeC4AQTf5phM781PimEPj2bMOu6cMBZklctz
8UPeNWsc6gIqjqNSeYzFGUCpzZF2gEobJfSBaewYM6EPon2AAogKgVUeRQcJLvEroRqJ22wGJhhb
e0eR/zRXeyyVjxF3RrwOyo/ioSYqvUSMc0D/RHPIOYcXfQASsE3vNnsVImDDdYAz/SGTxU92md0d
G83QXC5j3nnjPnrrPIlOkbacXsKXXtl0qodnMH6EF4s9YnKqt/KFlupXGz9QaUmbTL92rSf0s1Ps
FRIzxpIx07xl6Uj2DsYRsmX73XBW7vZbJ6021YbjPd5ZLmj/1N7Nt5BVlJH4uhDAu9edMW6Jp0hg
qaTGBqlA980V4BT4k4Ht/zYMrql+1B5H6okbllW1PyUfKude4c/cIsVKWeMUw8TvMyQAUJbfy8/y
s/hCPr6vOdnT17ggF0AtoFVPKQ805qUeLBqlyncMF5ic++jqnLUDd0e0JV/Y3hiXsXwQ9Bf27V5W
foJj+xndynvpL1XZJXjOkb+3F1GtsNUqY+KZwXfV6Dwty2LAloS/I1dvNgz973alxe68FQdaA5av
Wr7k6yxuKyoAFuBttOk/2xWGQh4fvmrI0O0wbtvtiBbBXa7jlpVEPFDenpwz5JXncg1v3XqdaaOt
Zfx2uKARbzw9OmfxzrwqRN4vv8lP9NhePhgAmctq+xLeKaFiXmW+rVWw0tnXFHcYNYBYsez3d+ts
FB598YvGSk6SKM3PVbxWOcdvspNxH/+AwCnetcfiFuw6fWXdo/34zJ34XcXXPq9oaL/gH7Ien3WJ
3+2rcqObsrLOAeqGxpXOyV46d+zI3ArBNfVwMZB/s8LKLd7JtQtXl2RR3Puq/DofTNfcU5zR3UjU
h3YItsmwa51njO/HVoItvAyABKxVOsvLXwdtmQXVEzWkbDlrMRSaKwNAZWbE3GfqJAuBFy7JbGAC
9PtvTgUUAh3P5hfkhYM5ZzS6qLpULKKs/MPk/v2fbBlz/X1XFz26B/m5lfPMbZfp3O/n/775/dCW
IAFmC3DmUFtWrAP/+flkbys7Qa6ezGCnlczqn2/E8u7vvwXlQIke2sYHSeq0zTkOW93Cdfr3h/6v
z/z9D6NgQvT3Q4o6KNZp0jyBOUP8B8CCQS0uaKZFv29EtXyP378aDOwV//evEB4axbfgnm+aMTz8
/fD+v7/333+DMFH960v8/uPvx2RpHW3ZatZ/P+733/+++8+/hVmIuXb5qn//J9FDDYUMW9Pf/7C1
lm/y+34xUJcpJZ7m30/5H9/+99dGESo4K088Vo2ggOSZxv+MbWxg5yQ0DJ1UPq37Ept/DfYx7qut
YVjhmsm+vFG16iSAlRtRTO9q1p6VBCSyNjw1irPtSo5/iaaTL9AaXod8ooZ217Zs7WZoP+JC/7ST
9tTo6rtjtRt8ql9dK9NGkxx0tdo91HBhaIwsHMlBMKLT/5kkjD1oeXNXduKZXrO96TNFoWPc6+u+
V7ZyjawgCSxnqxnIZMPkngLQxNxtLDZ7NHjyc/mr9Un6kS853jRHYRUs4qdhmA9ZQHkmk7zUY5VX
tmrs+KNObVkl1zh7FYI6hS7HwOHNsJ2d1OB3L+KMrlxar52FthJGl7CBUa1YrF2auM4fINT2Vleh
LoqlvZ7VtzKSPmTYOLmRrAPxOWAAbDTMt2gEyP+4zPWSepo4NlNSQg/Mrj1ZHe4pc6apE1jvI3JR
EoLyK1Iz4RZ1aXA4Qh3JCYDpK7uI4bwJgViv1GnoFEMvncL0PATW99SOhCmW6h+UJCdZWK8Cq6an
dvNmTL4Uhbjg9CsfatL2ciC6TdigX+1+wtz+ZIyck3ivgaeX53ATRhGRQ9sZZBRNKI7TLYE6QZvf
rSlmVq7s62raIybZZRlzljk4jpH62NT9dSLrJxpq1FFgQxImQli+QrldZ23i1oNJLcZyH9SoGnX1
RqxQbz+bOnZ6oLHANQl4Me2DoOfZGu9cps8G0Z/ipBdFjT91qq10JNpsVkAaE6xQ0vXIuGZarHyX
cffZCBme56xT7bHH14hcuGKgKI6tpdQYpowQHIgNFpyg1wnp7MqpNNMrx4dKlPrXnDAuCgxoD9Nr
Vtb0QZ2ObqqWojPKvxWBbT/s8Co3BQaGIt8mlbXB3qOQk8yZSl/m1BSWcSxNu7CK/xSZq6sWVsVs
uJU2u+vUGmRR9JDA+yQ+juiBCD8avUaqy1Ump+U5auS3GROjV6m25PVgZglxexk7pdg12fyemDNL
iqqglWkgcFoj9IxseOOsz/RJuEqK8jKq47Wj6d/cSb6itC/BYH+0k3kJmErPFlKNWR5vwGMPxKz5
tVmh3O0z4SnyabLEkxXm+0whhadyaH9og/o4vtQZDZ3U6dUdrji/VFvVFZF+0zp7XFWG+lF9yZrz
UyVZv0sKLtdY9Wyy00E1FCx1FV/cmQADqARltQauWakawTMYeyWUzrMcwLfWA8LFyQ6M229lcFQv
4PAAR/6GmrxGiIn6dqrEae6NDzNHvjAW1NFMxOYMgL5Uy0wtpuJPPMGPAOJySeTCJqv9jPj5olQJ
9UdNKrMugp9AG+Lj0L0aCstcJY97IzVNX9GYboeTYqNGd3I3zX5qK3BbIjYwUNsPddBQZCyJjf2P
3sxPqJ0jdAwcC4MgGt24iA+m2dwx/OHgVQdCgVD0MrFm2AErJfHLl1TJjE1rzOdSgpbLs8nVNV4j
0ynXikRHJpJ3tpiYVZqR23Xx+zQo9x6rINstFHhZ4sQMIR5zwqTRHppCoLIDXHLzZNjKwYxU0tEn
+ZyFKZXqIK7Fd1+Xf4KWOY/BABKeUzjLXkUAAdR4/DZq4Ham1fgqgBimBOpSEjJxIQlh79jdezEz
/TQk2p4Saw+UiYCO2Rhdw7R6N8rmVuXDmWt+nmuVZFxM8F3M1FSS71hLYQM6z8FQXbMZwGhZXiNd
o/eRszHU1iyvgiz60ccnrRj1ldBMzBFFeFV1DRunSdB3KicE0CrmSkVh6mJx3TuqKa8MPWlduU+/
pMIOEVe3P7pJewsj0k7oCZ5PvXVbLfy0yZrfIQ0eD1bAkZ/1O60KWA+JjhgRKZzVPjVd9NNG6nRV
Wu7+WaBWJ0uFFgS7ILKHYp3ZPSbntIvhflWvyVgObtPmFzgodEIkophE9m1gyXP/mDrjgip8S9tP
E8SQC3hzwFglwyXOZh+h/l7NHqSgBhRdNWfU1YuqlIa6UkycbALY9wOon6DNXqSw+zRUrfQsdRl1
Lb06vfb6jPCDoSAfh3icW2RiTZOYTSL7xD2GcK5k7llOCNhVX0rLvTRa1kYmgxhnMX7cgo552dIE
sdH2jmVx1XJmX0hxCR0NhrsMQASbsb2rMdm5+QhRMnKMO3QQKnY5567tWhohdfIsz+oX/EYfQyxi
HnckuYKoI6qnFHGJpSQoCCaTdOWYTnrL6TOkI+YXGYwFIPz9LtcLxR0aV9P2Une0NAJZNJkxgwgc
tCZjulUSIzgJWo5OhujT0qYvJ6U7JTe0jLKMFm1PQz+xz1lXEODVdw4/LXOSPB8nKh2FRnuZP3ZN
1ax7XQYQ0tACsNU91mcWRNL1vCggYahWcKEjDvObrvxSEnP7/y1lvyjZ/4uljEOwiQXr/0ymfSGT
Mcqj/0DT/uuT/uUps4x/qDoSaFM1Fq+ZrWBR+7enTPuHaVlENTsWdTgRUbi5/s2mdf6hYzPDJyAT
OawCuP3rKTP/wVcj2dkySVdWVdP8f/GUqb/f5T89ZXx/jA58TX4MmUruP+G0dm8WRTEJZdvO1YPp
KAQbJTktfxqtEUkSIiYiuss3VlVt0tk6kP2X6LQIzMzQGSVoAfL7eOj2gzJpO9U6A5H1FHUcGKIh
IyzKGplTohLXYfX7rJRuTQ1wpJdus0JTBCW559CiT7UU1ZeMadzEXkKoqkVsp+jsfQUUy1Rvs93A
v8kX5kdxShWz863wnPzMc30vg/E1sEoZjyXNwEmM70NzjV5qgwlYPRzmqJdWllq+x434JGSiAvGz
tKHMx4j8cLtplEXI7/dY6n4itmNSrYM1znZkSJYFaN2yaRAkKr4o7PauUMH7BESbg9xQ96QXalsb
nR/PuMlsEGPeSmHRmXUaXKaFu0eUsAqcaQazkP/gJSNgmU+uaqfDq7fo17vqI/5V/yTxYy2/pBA/
DedZi/pTHDm3UdEcNl0YI2mDapeX7zEK+notNLXaR8ubzKANho1KNsbMr7NSEEYlOmQYS2B7OEsr
Vc7x/KhJiOtEpl89koquW6GHOFR/XUxZsIsiAgUDHdkAP7+qoQ2vue1vQVi9AmHs8AsiTW9+Rscq
j2ziJF0tgIuuk6AWMycp9OiqdtA2jCAvDhT07AFhD3fdEVucKNGFxKw/5YCwMxzj2QujAFKMPikv
06zsSob9aoWsHf6Esp2GAHbrzEKpJ6ayteMHLbGQnDrDurJD/dLDGNvBbGW9rWHhJs71l33cSUyp
Zo0YuzK/lUBY9o6ghWuGCj+KLg59NHL+qtgI69FW8OpLfF6fbgqGyjgPuWmU9y7AWhLUyUCet/rC
aZGhjVyhgBtrZzeS22Tx8tspA8fMFhuc4N/G4DwP6HcGUfyZbekzBPeJLiUZfFg8NiJqP05pTzSl
O+WGxoyN/HNlANG2yEUJf9tDiwZDh/8sW9BpfZ48FoqirRPRm8xTsgEcxzK41RnwTeEhqfE59uDz
3MLMnkrA9Sj7p89xVAc/XlSiTtcfhdkzJlweNWPUkQqqjOq0pQHx+6bOxg6Tst0w4ABfKolJ9UTF
ybFnn9u3yxuddl02xMb2FwM9pm9R7bzpcnYMagNLEoLErP1KbHsj2qRacfRB86vbFlKDEVlUDf9H
NdKfLIq7f96yEWAJlpeIC138Sa3sXmeUxEHqiw4R5VgZMTWSJe+GwFiR0odGYXkTSOkumuZhYywC
12YRuFKuzTRnxiwoPEviBB6HkrRKenvcAiTwyDChW5ZVp5jDaRK32xgigysD9vFjWIf7II9l4h1F
4Q85rY+CLKlDITcPdUeq4RybYApjc90mBi02QwLhhMynJDilQifaGCGRLqS+tYLGzYCbcA8ZgZCZ
dN61hbMmNKbdTWZ3CUm8cku4Eat+0TpMnNMZ1NfMCqRia4F74QSvV26vo72Pe1tb11gUSLSA8WUK
BQETpLrfnzMynkj/HNY95zv6+4yBtYLAhAoDRjiEHzanWjRVxpOCTWOPX2XaDlHlzn/kxBn3FJfj
Ppjp3g+PCWFpiFxpaSstxLW5AX5qn0thcWlNwnw49yNI5Ow+WsjZlhulklAr0EGYmNSXi4sLXAmE
HUvKP4ZMy9bdpDByi6CZsBS4dd58TpbKSbqwJq/paMr2SvXAyYikXotXieRYa29pC/tXjafHlMx0
s5th8mcSKvJdIYC26KoNJhJHRooi+6DEvsnNu7bH2trPpXiuwzHfpA44tGAYLFYE24uHCUENRlsT
9OYiBv+j4i72TVPknrHYCNsmjbyKMWs4JbvfjWis9RM1V+nhFB2gOKAnToIAVkPykBR1fR4VuXis
HRLVlbp+meqCdatq3n7fE2ETw5OL4Ae09yFXFRSojY40jVq2SiWxKZRE2XaEebrQ8bjq1K8ErcqS
pyaKTtdf/W77cI8Ovn5ISH7RyZHt7Xb+UMMCiUZCbZ5xuuJiN9R8jnbn0uL1nFpMqeV4zLOWgDB6
TF0Yaet8RnJTOyXjhlSLmF0GCoIkcqAqVzgOUE8Vn1Lc63gsW+66Ee1SrpM+LKcSWdtaZsIrh2rJ
jd+snYYxXzPj4BPhJ2QQ40CWbboGlqH44dhd63m2WfKriNtuok3CM3UqRvFZwmGA+JUM20Sxd4ZR
WHvVkcy9GUZHwiZsCDegfPIxuTetLh+NoDDWkplrx6JF0tLNi5/WRrUhFZLuBynhWo1oObE1aFcn
cFmx1ozegOlxz55eeRz97L1ThXfTyPKj6CRkOhFSWUJaESNNlMMtk+TV2DvtkzF5epA2lyAvL6FT
FKTuyeYmaVVIpuFMHIqCxj5L/+Qau0iLxZnsHBs8m84sMXOeo0GRtwMVGetEVxC9i4k7lZjNKHB6
TjJfy/v9Dy5h7ltlt2FRAtISJdcwUq/x3PXExubmpmjEY7dEh0VxO51NJ8+R5vAezdvHtJMjXMTO
sxDaTpK0F0JsgvfGIBIs6pPyhAqk7+MEnN68Vyy9hzVPFKcyLtR5K2o/6okQm0Hah3ODXrJJAzyT
Nq2dLO024wRtQq7jQ9vrqAP60hwfB63ZgTe5xkPhPOiDTX4x0Z2H5uBgeAXlRodttAi2LSZeVQzb
lHH0PQe7fS7sLvP7jBxwe0o/pM551CTES4lJgKbRV0dhW9MxL4+dozDRMAIVe8SIQw7dTYgvn/HO
klPbQBBKLt2oEa+u98Kvez5oNqnLymB462ZbcFzNN7kKQNVobexz3LJBr8GORgUbmkeq0/ZRmsp5
bSrSax9lmac4OUnjQj+lMbnehCsf8U2ELrvQfJDrp3Cu4XupQ3rWAxJ0cf4XqPz0J0MGNxdltXQB
ZxmeJJOl1X6fciGuFBEIkJJg3HZ6uIlj5A4lbGqmcAhLez3KXFBfy7Qr6m6dnRB4Mg50m+YKSChP
22QX1S1TXudOqbdi4OUh2joLa+sEY5LUWnvi5VAtoHCpFpvbGM7Ub5ZYS971ppWJB4S1Y2udeXDa
mTO2NaIUaKOD5Khsvl2bHeN4PgV5L+3LRgUuCLxu3c0kBjsVP4JGtuGm1CPtOPShsQ1G5yiPTIc0
GDu3ivvLdRxj8kmU+qg5jHDMHiA0Ln3XWBSQlbSBXO8iKnapntkPY19fnHiCRujUz3Oojn5lad0p
sSSxJ10cy+ihjCfGQ2Vs3WpNfWfpQ3UYtbdobMndmjJ+de44qrDMn0fGZFkYpUcCl75+s6U1ifHm
HHckHK6JP3uHitlfQkpEf2pksGW13iIN6O3L1GmPzuQQSTQpDM6KJvZKIzTXAGDbDXUzQcSNxYyd
TsdejAaJi3pbbxUBrnhONPQ6zUTgF+xQL8mb4AFu5b3FvbiicVzeZHXkB+v18I/Rlzx6pX2rZ4uc
1ITgRqu+0U2oaQ1hJ2bnLN+auGTIr0jikBkpuU8WgIqgLz6trO73+DYRJBW5sc6b6ga1wi6V8DMe
6osB+DeaWOj1QsWTM5UYPSKASB1sYXaPkmTfloNObHYvYZagktNytLFGWWyTWUaKihardYBBBXIz
n6Luu8kIXp8GRtlVyHbeJhTEJGn9XldJCh3yjiiSg/o+BUqNxJU+A6VHv2aKou2MbNK3EpFSKtLm
Q+3MCd3bPOWAZ9mvYRYcotQ0HqYJOKhm18ekaBD1YAncJBZozsKJP/gqwSGv4LlZVkEYpCPUixb2
S38FwAPnPn8ORuW15WxItPKjGIX2zyy9Igsbfgm52SkK1z0Wuk++MuLEPEfClTf4OOcw82RcqqB6
LTyuafszakX4lNABczVruOc1Nh6sculOXoRZPP47pjW4uOH0ZJXObWw4zA0jNPnAr7rQMHhypJ+8
1GJUy0RPFTsRA5n+TfttGFivudF6N2phWWVi0IFXlWhhG+mkStMxZvtsWOwvpIiWpJ2EE7oc7vww
yhAMckUj2ZROVF8XiEWcjFRUaxi5d2wSFc0giMa5YXyGw0xWaGxaJN0xiO5EY20i4NCu1GXFaUxN
hNzt8+BA+6Dytf2RGRWnYHBsFcmBraqCIcTsmNXC2TZgmvZWpf0YgAw2lSqT2oUJ/MJyQ71RKs1j
HY8opUKQAFncEkLs5Ej1gjjY5xoKAUuAz5WoMBhXi/OIDuCM3EHGCp446PKhj6NsHmmR5ZmuMWlC
ZA5NezuOuQXiMaKbumRd6uQSHNX0NBNqxyyiQ9XUFeEuCK3XSQs3WW2ltzxA2K3DvcvC7BjOVcfr
k2yWKUjo8KrFJQQVQMvIwYa88o0EzKpVy+o+JyNTEnB8pYEtf8iSozPr4aFLZi5ygPEuTroHyeLG
jBU/ymXV18r2e+70CswomrgmNz9qkWRI4/vKs/JW3ksz5sSB6OWdAmeXRKt8VTdm90Dv800J6Q6n
oK2o+jSc+oWebqRYLOTPnmA/wtzjBHXdFBiaZ5f9uDVkO6JfmV2hLhDWWBTqmnFOuy9n+6udsMAb
k9QhAVQPAdGMKwLyhqMVDBc9b/3BmhHHp3F36ovkWcoeDa0Ln0xbRKdKV66yJOZ92RePcIMxWzkC
WUUt6acx649ZTKEX6taxCE3ngk8Y336Psq+Cmt7q+kGy/shFy0giES24TYJUM7IbQHVCXtP2CUDF
Q4C+vTNTdD1SGu1sOrFqpYpDIyRzPTVa8Kwv2g/LKbCvle9thsQkVq55bYVvuA3p4lRrEJDnpg9G
rlOdI8yQY3qddYb1EcOKvey4VqDQBR4z9AvTop4SHXGvDXfvEGOaR4Db6GbjhqaFzbfuLJja6qEv
wAnFkeaB5qVAtJvniVAjX7Qk/pkpgY5yHy7CACPy8yQDGKyl28ZyVnFrxO9s1SqczXzam92AiEsA
F2xQMnIK3MFqIvov7zbJVNAiVfPMq2VJ3Zu3FMXoWFC5VGm6Hh38O3C8cLIn4YtZp5Q1Kc+TyvVe
swWgYxwSgUJ5NjKX1Ig/ytgTlQSrIE6MrTZUhj9F+nclO99GOqqbTMm+DBMXBWyANQAL88RhGIm0
Cfi5Aqf0wig5VBznpjr5B1BkkNQOI7tRKcXa7mipmNWpJaKck3bDvFLJEVHS1f0IleaJK/GqN9mw
K6IDpWD4gOWAyT8VoiqnryEUAjWf7oGYjR3PnOZNlZ49Zpq9cwox7SQrPhJ8+6LQ+/AVnaBXIywu
Bo/4QZIGojJrJffnlpkQOdGrxlF3wmjaL954c0lqYVVaT2EMLAD9lDQgSLQsQmeNnvZ3TczaSLl0
iaKGlKeeWF5B28mUmk0CEPg4DbQNA7N+M62MIeOS0xRqzEgsaBlgV9E1UnpO9ULJfp2aGEEo8n3g
SaXHv8U+jTZEJDDc8VumZjSsRcKAXLQI6to2mnGHFttQ7Rnk0FyBA4VxIp/BGfAyZS4sJsftlY9q
zgr/qlrjvR8K1puxYCvsME91M0GL6TCdu8HWryz9xjUFJ0GSNhul2ZUPQVPAMpctoB6STUXGTLOq
y+hNDfsdB6r0neAFpN6IvrqoCmFnahGVOsHZzUjk6lwhbKhrOjHN2DWASui/2PxayM+DP6TiINys
TeYr9UQnVcrwhcXtQ27P2rWRNJyiNjjMUaPtITuo0eeYX9qM4ACNxtRQ1oCqrLnlqgXEbeF81Mrv
THDqVwSeH73pvYoG65XQ22HDgL9l99eGJXUVY41J3imhjCjhbPUjnYkwZwyZ5ukI1rlhVs2qbOcx
j05WnMGZHAmZLQ6xjTxE67JnY+55/qEsd53+FA3QcStyouslU9wxYFDMgZftRyCpZhU+9subkFTq
ymqzB4PwTIIKV6YAyz+Qsmf3Dntjo1wc4NDdHog9Y9AqIFMC9Vs/iZNK1kA2ISFvTQV5coHWQEp4
SE0nc+u6xCiFmNktyuhT6gcX4NRd6fRz1U0fjO3fa9FB/cc4MNb5pR40HGXEX8xO64Vpr924yoyA
h+5CrsbbiBQ/Gel1M5yZ2QepczAzkgR7MuZpRSvjE20re+etNpwrY+9nUx20FWJAus/CbH50xpwg
y0PfluGAplQ8q3xSL6OpuolqbLqhO9C2xlPFnYj0qvV4jm8AX055Wt3CFFtREUm3nJAGyk4mrSq+
GRJ7Qx657o0RKW4142RFFE0geHBZagAoewdh7hhn90GlsBZlcTfojUjUG8aA5Aq4WpdDI1BGPgvh
05vKuDOkUijTV+7Jdz2TR/qPmliXJpaAUI82qhK8OEH8lYyJvkkk+VBOkK3Y43E0jytVX/yMUMNm
FeaVGiOOnWic0qNYmSTdQ6uBsL3cvHpIewWjjlIxrR0060Dz7UVMJr6GMC/pEOidV2fqRp9KLKl2
fNOLBm4XFksa2hwyC2n2dC6kp5Cr0RFl4xb0LNGLzJ6cx6jv6VMx/gwoMTW3Hfhl22z+SSUbfPvs
4bmnYB99uzyaoJoSdISFXnZb4N/1iv7lJyP+T8jhtI1pHyQlS+00yds6k0hXUfxGEaj1W2TfFd3k
eqy+zQi9NoG3Xg0+mHzwcxfbli9G/UDNoDr13nKqraIbB1VHBKKTkdsJFYDWRHpzpljXIqFL09c6
8wak9/aARmwumvcgsR8YNfYreeb0rjjNYWIcoljJVnf21UCWd0GbhcN05DoxEocmOtRl+SUsCrkZ
GUtd9flJQRw5zJ9ymkke3ZRFwd0djCH6FDr0M0IDXPp311iewARXNipjJMekyYM2tzQcSUyATRK/
gxD1XFI230FlDMh4yC9QxNeg6v0rlQrxuFZ+MiL0usHwYlFzu7okQhrei75F49LWJR6foUS/nASM
KxHfkYA80XKoJOSKNr8bXHq8IwYd78nhCeCF6z21xCQ4gw01YiT7gyD0QdbVs0gs3KXMOySte7Er
ZW/2O6vqsndZQ6OcST+gVrp9N3PHpUt3wdA09NdwEeT/Yu9MuttG0qz9V/rUulEnMEQAWPTiE2dS
1GQNtjc4ctrGPAOB4df3Azi/UlZWddXpfS8SSVKUDFFADO9773O7fGKgGoP9TH4HnXFT30jdv0T+
OB5q/F++61K0sbLbzja8s5VpfVNqVmYQbT2MbXb9LFnSjqbBzFGwmy35HkfT6k3bhcEXsfssnPqN
LVnzJVEV+9ZRG0SBYzCQBoknY4BQPafkdcOqsT8a6Qz5OO+uni1v/QJ7Nv6sTf9gzAEQQWOoD6ZL
FaaF1YZ2wptQltWnNmLjOWocddX0pMaOzoBVbyb2ntuidR7VgDCqzGlgI3ZaCNnMYXhVosFbKD1U
2OvSeLDLOxPGQ2Qhku378n4esqdZdNUugfm3Se7yhlR4evPONlJedGmTCE0rjKtWz18DS3zrLQQC
zcgmiX3MN4YbswvKgyGAVtntt3AwQf0skREotaJUT3s3lOWmbQfythDk7eoA37SvIvfQcv0lWZjd
FiJDz8/6gBhCVCvDWzQF/PnacKd75A32AAS6Kxoud3StVoOoJZ5/TqnjPEpBO8dPxse0ZycZp0wK
S9XKIX0A/iNjgJgLZ0vI77Nbfx0JaN7IOfwcIRxSwMXHGlb35NW71rKQboXyksfGQ5G2gCrL5JwJ
swN4Sf8uqO0736q+cUXkJh2XoMJgZsyLY8JMr4XPioLGEqrZuXsZNDCVqZ+7WzurTgMmxaEDLE/F
FJJx2bwmPp6qulQbr6YplyPmpxPECl1l70WWwnbuxetUohke5xqvejxZe92Qze5WcAU796WtxRKK
UJLQJMr22MQWjK3kwFxXHGzD/+aX+fA5E1/LiDQzm3rAcaoLkoQnwyToBFUDBZjgWJ963A5ZNZA+
4r7Zdf7sUnPeBX47vg3AAMeZFmcQH4AhA5QP5KaaoxdT1xH2GCM9Nq7b7uPYCnFyezs15vm9m4dH
2pI3/CHQ9TfRsYg/a5aV18QnbcCgBjur7EINHlE2ZYQ5F6fKZIXnV9NNjoZpVwM8ZFMW8C9YTwZj
JPtD8zkJAuYjuE9hoAg4r016umOzR0bBPcm/VBGwsKnG8kchEaOV6vtQIe3PKweyB0ZMSqSLiSm/
72s+MRyqdmjRv5tYFtJLOvYlrCiJGUboeeQ0KoPuTf/UWeLrxMntA+3Sw3WxC6gI5koupkfVuY+6
Zdyq4Ug5Deo2qSC6ucbQ3GUmLu/pIiKrf5ysklIVYa0J72uwSNN6PULXP1FSX8CG1iGk97YZwnw6
ybbaA6bPz+bQv/lNgmfewvePzL4b3Wc9ly9W139SibuLqxZVpDqir8tPoRbpQ6UNNJwsC89S+J8I
mhYXZHnXNFKA7hlWS1sZ9/S+VHXNUYPc6o5JVrjxyY2w2k4WW2n0CMVnQGTgCRm809Z7GPP6gaU2
1oTIPnlGaN4ZqUgPccVclUOylDbuGaomjQzEA/cwC2BQKjMTDWbFitXFkt+nxmVDj4MKRBHDOVkC
g6BWLjERFsP9MLPrZmKdqvFEENGjtlFCjU79uf8tzoU+FrP6Kn0ZHwpBaLjoM/gOks8NB5DDPh0v
i/aIK2EmLylRmIo29owtCq1ATdQ8iYx5gd2eAFM5WY+NSbZCESPL0wBFHJLGPYM/T3tUgf+cOmOP
ozy8yZueQNgAu1CDushLDRIw0HLFiR+dwd64XlJvs4r2SB05LyFBaUxqjBmpfUlcll5iup3Rj93U
aAYp645bmpDZoTMZ6iK5bDr8tMGYkjOsP3bdMrbH0XwQY32dfRC4JgRQOdMFoH3AGp4LM+q+JZVp
blEo7ssRx9dsMkKXZjvcDUD0KrgpyTw9q5ILJbQHjLJsKp3U+pFNLGPTmfZkZKhXmfzsE/vHMDe3
lasceCZxtfPCAi99RVHPixs2sQnCxsF0H93QxVaOiGOmQuvXr9TX8nNnd69uZerzKOV9zK6UXktu
3/uIvuwh+J66VkcqljROtQEAdBzS9z5Py10tn0yTcbQdghdv9p7GAHzHFArrtvLGk6UGh52xpvbZ
lL/NfcLWYV6MjK5n4ovrDtVg89dgudv6ArV6P75rU20BVebQ4N5HF59lm737EPZGD/PusCjS3FKM
W93bNVakGZdmb9rosGK5LY3kTufRxrfamW7DvSeCRz5BOIjBg4zIBtJpd9R9sG2GGQteaGLfHb10
m00dcPClcyU9xOKADHo/tWiHDSdztu+mqcRW7/U/jPStrpicXa/aN8q+m1Noy/1cbtF80HOxH6n9
fgZI0wYum8vW3nljbGz9TPGvyofC66LP49wMaPurHhttQ6OaXf3BK0hwyeW47+LqLhnn70aJrUxM
w3d+Iegrdo+PtXkqRfHkP85zOLzQ8NpL5VVX1ck7SQsR24HeeA4bWhkET2nuYvJi17u09m6ipKbo
A1CPy+eq6uaebi2gnS56MmNsmzViXNMecU9L99xFKGHyJNlZsZ+d+rh9C8gnos8xHOKeP9DMmoRO
q3/oNAXsqKA/H82k0pD/kCuXQkamIeS5IRv/kSyMnNG1zNqdqWpvRw0IM7HyqI41w9HA2YSiur7X
ZfSZlp/axfHXEn0kMhsXO598BPZ2awj7qa9TFplOdpUhMgbTohbU5+GzP/6W5yEuH1CAhwn9HXkb
UP6E7ra2r+Aom9xvBdMRYTF9Z1efybuTl0XbxNoVHkvfDnhHNRBoY2r2PVfEoRECdlcNcTNyB/Mw
enCEVKSCresO+qaLYLNFutxTNIEDreIUaxFQR6+7lsUAXTrvz2OI6znrsJfF5hFR4nDjjCMSlKy8
mAqKYR83GLRM567PsUuh+g1xkfrQSov2ax+xeYqw3zQZzZVAncZFDQ1bZt94yLWH0QeGVLwvX42H
8eo0uBoNH5HuiFAS6a75mnDmyiYuBvV4D6/IQSkuo+Fx7NpXQWtzjoznstPDbVZZz+JIeBszeXMl
aiUnXMQvTn2CAbJVT36cj89BZgDPx9OJ+CnZ16DdQi/HrRSW9ZbAcuoDOqQy25kG+ktO0J2q69zT
CFiWwJa79vLiLVtz+EIqoikWvtdsrnHp9xGVjG3WS2/fjfrTaLJICn2HkABBVpEp0MxmrWxgJWNh
qBwkTW0a4rrOF/hvK5ydOcTGjqLK/JCG/dUdKIoGcRRvLeuTRPaxoyZeb8uguAYR4TdjhrQ8ZtmV
Y2m1kGoUGoEUkOd7gVWBKYUkkzAj8jwYLyl/k4304DqGVLDtYngfJtrO0qEY08KVPWmvPFH73qa2
Bx8BqbNDQAU04+LYZin3WXMk+dzdAjfFM/YlSMe3PkC/bieOwZqICC3QqqDaFbPcJSw8MDjI/oUb
BYflriUDDsOxHnFJkpV33xXyXbT8GWSMMWrZNExLaFwj96XGdT4JrU7NLk2b/k6Zt1Ej8hMxQ++j
mYob9uvZLnXS5mKJkPwOKrtekP1wpjnZO2L8HlXc12zV7ET7hyxkj2xXun9UxrFCJHUsLXjEiZkd
E5owumwIJCRcMnazgEwZkiRcJVAdwXsotPskHHmIWXGRdAm+QpeV3grPxNkvO0jVVnyygpjFtzdt
u+a+sKmLced/suyldBMVR7vrLr3tHZARWzs9RtwnVuVsyyJDrlxyZq5lpKh45k8Jfp+Dql/6mThI
Mbk3zLwJhd72Ktrpxc/lS2JRLiQ06oCgYKtdikaZnuqb1n33S0Lc8NxN6vNE9wGZMPKdITafshwU
tZyoi/ix+hZ5GUlscV3u+rL+iZhohD+/zYrR3maSJXvNbsQt85d2ZJJNrmBEag+edRe24tj78ykj
4gN1MHyaqpjle5pgUDCYJM4JHa9d1I0QwcLimhNlzE4DcYudFZ/hYpP2kXwvcK41Q+hebEXXyWcR
COJz21IH3bEnPpUsF1+n+to2k/4qIzmgdBLILE+sxeDCpnreACa91iK9dajJU2H+VPjlo93jO7W6
8ow7ha51WKYbP8TvZ/pjyybZ9Y5lz+XEsguMyVSV742Bi75srJ1k9DoZsU+E3s/ES5yL+K1gf7oV
vSFPskK4qXIA2DESBAYBtFypNe/DSDa3RLexlDF/EkIfL43PZ1NAmRmU+7knvyDOlflgGr35QHXO
XKjq0EZoC9PamzcBLbkD9fVmNw4YsUctP4tY72l+CBGy5Y4KJqlBfsnNeLjPrMfRv4u7wnpjnuD3
TpDfxzbuGDn31FQ8C44paiqCpYed02G6FdMhLfm7gggOtmbbs1vyGcjQnc03WWK/dvprQMvwMosm
O0xj/8hVlB90F2/dNrjNMGawW1iKtTSaWqwAelY7b8EI1+zvbtImfgPdZBpd/tKM+X1HnRjkHsAW
ppkd6Z2IUFW3i6eE+K0aW6rnPUzBBEAsg2aXZ0+T8q66Lr6APifWE+xCKi0UK+lIJFnNkthStKMm
FLFdBV+ohRoXVAiucrChW7f5rU0yutPThmX4WbZSMjAsXt7ZeNQj3uWw8ml2R7i+S3svu5x4PwVm
0yK+4QbPVXYoUp8FFjlfbVC7zKl4DejysBRCdx/MVwjd2NRIleHOq7mwBePeJMnhyyGhRQGLVUtS
XO4ZUzWCw03nlt80E/559rybzPABVySUdx2reEsZF6ltB/eoUQB7iGg6UjVom/yYRXVxXDPMU0U9
Q/keC/vkZJZoX/zuXrTcE/aMQW6qJa21IN+jvPqWR7o+pBZGepw9jMt83HZDucliow6p32i3VaQi
BMSJe+ezgPLmFqgGeqrt5FUUWCJuwcl3iMCrTqXry22o8brE0ri2df4jSBK9Zyc9ii9NNNOdm0e0
tE+yn/SlcZvuZGQmBADN+j7HzcXYRggyPMDQ95xjhjBmooCbaCgcUsODwqCrVSLvok4jYqSOxpTK
Bq5Alsdld5ONXJZ5l+1oAbEb61i5zPTNpjF5qgqItHYbvFjtuwlJ6ZceOMtweswxkIg2pgMaOSxW
pkoGN4Q2oZ1YNH9FHJ9iJ+t3AlPZPIFlCO1FqrzQTSfqVPWkhpNRdfKUNxFxODQIEXDjvmxE85z5
FuG0hmltGsH1sjbUNALCcAzSs4CukJLaxwzSxTgo6gjEIQQFpwLq0utyY5B+uR2jVyf+5JIAQUc+
eLKJmd+vEs+iBpwVtNZRemPN9tCiJr+ILZkJ7p0ZCZnvpWcFU/VAvXskSjq+UnqmuNJVz+2ChtVT
Zx4j0SKfGO5dZbYAkiiA37TdIM4NhJs5CsLTejqBcqlJ8nSbYppsoN7Sw3G2uTstiMpF/T0v8vVY
d08Uu+u9UanybFgY2YQOiKjQ8zBvbGp6iBHmIN0asn/sg2o6AImxpwRlR+2V2DuXWzPnr6omklOU
6VMSXyCvIdDaPZFW9w6CgH1JTFrllcdh4OZQhoxxROMcJ3+t3vn+d93qej9pJOOmOg4ED59GLFtz
yoXY5vlTzzwM3XERlZIq3Z8Nt3gvRW7tAi9aIjgcfzt7GoxzMH2Z9dKF7NznWfQeqkPUnBuzCZ2D
K8tjH+U5aR7GV5MKBO2V4rEzA7kd+sLdcdte0aEntEWtr8XsizP9Ig71ACwT9kJFlDeYNtYwvjVj
+3FSFl4EISnrCVA0iC0Hgi2Nw1+HOo3O3HDjYfayaYnC/KwKJK+muFNdehkm6tp9OJ6T2AQZRVwE
vppLyEs7BI/3jRe9zO677YUaVQdq4cx3DrZMFAOXPKWm9TM0tM80OyH58wOCZDOymdAsJ9TAQEnV
SJxYZpJKNwVpt0M+WN44Etl2Zw6vGHXJaGWQ87FEYgg0vXOQBt4ZEwdAeZeAQxujLjWpRUsbTepb
ZlmLhBEHfDRxSXShGqEEVe9scd+80RwJTXGvTICAbEQ/nUsyuM5eCQKr7uonpNPDLs7h/bAdkOxI
8gGWR+gFG2Ku4UFM2YXKc43cibvPYGvzqR3L1zlySpxTxmfVjhZ73wC9cfa+KoddVh+/tM4TRdSD
k/gLlJLF0/Qu08Uc0OF6L53+3vD98DyTPtiH5JqzzaSISUgLa+EwnLEAB8W4odHsnItiE/j83ZCd
7oXkTuiZomlvmVvszAsuTUJCtbNP611lBlRDCBjARimii+GQfsrPJjCdy3JVPa+HGX6TyoL7cMQG
0RmPbo3PhIq4wC1S51BDJiyFvt6z6HgbXIf0VNKZ95OMAu5AFHhBLw5Dm8OkDNDdTeKWYRth8nK2
TYl6pV6uFBGI5OJMYEcJFSVbWw3L7DB9iUy7Bagc8iMklpcKNwEZ6gEYgaC+l0TZQBoMPhPIciXu
ID7ajElK508Z/oS9SX4aY3Jk8Pvp8IdfDMxzTcIaA4EzqtF8rxVFtcQyjl29XN2Jc05DThlLPViH
KHSOFlw5oWj+DA4UBBkGh3p2UF7aUCNZT1GYA1UW9BBqA1BMRxLjQHT343cK5Mz7oEFI2BD8Mbj3
QpshwbAGOpkGxeo4dDahXgY5i5hVs98RIZK16V1vSji9JGrvqYk96ZSGqq+zEPnH3kXsc+NX8EzQ
QaK9clP2qH+wQz38iqb6j4Lw7jIuuva//rLYm/7OXeQLW3pYb2yqcia+lz8lVoXkPbIxHxsU6smP
GSss6e0AUQpFM2mKpHOTaK5fy5POGeGJRQmFrtmk3mGhxYd/fS580z+cjEN+lsRx6bIVseRysr+9
P8VFuJz6f2aRxssn2vIoBPJpVzoNdFDyESl4Xq2q/sSOhEhrorUN1FeUgiKQpJ0NnoyYl4VWEb6W
5aeUW+vWJSj2dlFCU2p+qiJSbxSVMrzP28SZIqpPQD+HyCu2JNQZ9w7LyYRQQcKxY/vcZXm3xVjQ
3gaOi4iyo9NpEsOw6bxkOnsFC6chzQ+x6aRPXYcN3Mdaixn3J537b0ITd2xaBM3oHKkRU07PDU8/
VuQFrl6jd14muccSEG7QBItHo4oZ3QctTxnRwwdZsrZ3JOsf8rar59CB2jUk5p7L0fgCTlHa9alc
qihDbdxZI83CPCJO06tE/Db7LC1VVuyQjuBQicJTojwNDaQ7BaJS905cfbaaIb8NI6O8xDYbmyko
noyq8UgZUwuPUpt3ZBlC02ywFltybHfaXmbM2bPvxdJfLEbYYIkRvlJEyUJ65uy67b0nk7vBdanC
tHQlkNzahywLELSRxHUSElIP16R/sBhKiYLtugPiB3NfGuJzJuf8yZDek1Nn87WkGL3tKsfaAd3T
XNNJe0CetdSim28paX2XEbUvHgmc8KaVGbdUDr8zVZjndOI004Qi4mDm3sUJbMKshvHWLRgES6AE
V5SCxiZ35L0Y6vLbGKVkVj4ySxTvCA0AJ0TRka4lVA9Ej1vPql5BX6e3Bl1KVG1wfdwgvY2cmYme
0mKJBffZMvA5ZXMCCWE4kgnv7VC1dSgEnfkt98tmE1fZT7uyrIPIuZjwo4BB7dLmFQ7FVzMzB2qf
lMKGKRNX8lfzEykAD/3yLFF6oNixPCy4oK621RF2W5U4mD1sx1wvLuE4Nd1+MfYY8kLXGrfrd67f
w1BAxWgqQHgtbxQuiBWlMcEHiqoE8rP07HTEHPV42YCVWyxJJckTITK6UyT98akdGzDAmFu9saXk
4706CfqBgkZ05LnQKEJ3RjObfSqnsr6WvoLPlSaCu5Ja6sxKChUIQCbuyeITRGi0Q/mDyN3wWCmw
6Ik33fr+4N9kCvFY1KmTMusF6tz8qI2IzBe3ZQYoqWLg9oK1VDbOE+tNVNXBfVZz6fd9gO43spx9
WGKuzflg78HQAFMYUpgTDXzIvCNESlIsfEJ/DonK85NTgHv+pg9w7emCfK8qqe5T+bMO9fDioaSR
ZgetPaVKhzJTEm8jIK1hfEk9kMmkeNBWUgm1wMn95oWQhT1LO7dB2H9qjbC6jlrRxyS7Pq7sYd9V
DbbFfqaUV5JYwWfWYPSeaeVSyDHQVGAlmnfBSFJKxro4Kuy7RInhbJflLgNicEnsZq0xdewR8/Ym
LCNn043DcHGBs5E9DbMZwWh8cNX8jRIvoAmRZAcxlUdyTuKthCax/deDs+n+w9jsSuU4nsdQL7DF
/mmiSBvTClQryiOKAnJ58BM6JgFHwsqTWzmQSBQm6Y+G6xjHTIZkgLg49O+gl3wp4ltLG8AQ2CgV
BSYSei0/qSb+m1O0FifsH9MX8ahK5SsHF6/j2QQw/v304TWKIh8aqONoJvauDTFqDB4NPLRe1kVk
cBN64B8/AoZyh5DDTZdBFs6kbTxoQGWmeCS4dLhGlA83egbZrpvRvSrEajEBu7BDbJNCN/0qaoaA
slnQU+osrX8zC5pYh//0W3jCXkIkPUf4ti/V3/8WlYGUXkxjiWysIPkgJBTYXSiFFLOlKYtrS1Z4
qW8XGgg1rPoQj4VDR3Pl6XYD+vbqxWlikKvjO+0kVHNlbaDXzfGE/etLwrH/yZk6liA503Rt/x8+
b2yIRlASgHdME4AAVh1iNqyEOlreQDobafK6BaAbNo915zWfOwVkm1a8q9rm0IFQ9Lwgvyi7KLZj
oEkiyv23onYveTGNtx4i7l2TMtXLpvZZYFukAgU5G5aikqxV8ZBJGqA3Ve7aBz001tbPIa2zp3gL
1PhDz/fG5I2PVQWhcsycYxj7CrcsUn/RUd5J3SUDSeP3meZjI+jkrR/N/2W8/htDvqlMy/zDVbR9
797/48dq5b97z3/8118u70X73v7l99dO31nW/fqW3+34vvNXoEaui1BbOg4XFnfH73Z8U1h/hcVi
CW4MbnBHcjn+/4hX8Vdk8ALLPf55n69wDu3vEa/qr75PEdsTlq28ZZH7v7HjY/D/0yCz3JIkg7GN
BBrgWUqJv789iYDw2K+O6mIGwclOMoFfsBe3bjeMFM8oJIlYHYqpAnTY1/oSUz6B7T3ShHelV2HA
8gj7nLHPtyoG7LO8li7vWR/pxQD/8bS08o3uGnlcv1gEX+PAQceyANFWM+j66Jd1uO/tE9Csj5c/
vra+ls3sppHMYiFdv9KVbXqo7JSimEX5K/JqXGBsHSXoVbi1X3RemvuM+PagNk7zQmpDdNDBSaFB
7bURP6tv4+JcWDoGRIicEl10dWx8kSGlE89FOI4o7cjsjozoklnxuFNK/dRdz+rF1JFz2+QtsQgN
gLxcCmLGOdCPRQzmZW9mLtg52iPsUsHnfcJwtn6OBDbvCTc0Dqtl1FrCkPj3qvOfno4VrFpQTBRL
xns3Y9kqI3LeshkB2eLTN8mNoPfWHuqqGM/rIZMO5iEvR+0BiisLFoA9uaib1bm9HozZpGe4PpSi
r44Zv3OZhzhCNVChj9NYz2UtTq2P1gPn0e1bMcDep0xVL1lDH4f1tY5m3VJFPxYErh7rjnFvYecl
7BdVmZHGslEyi3aOgSrb9jw4TGtpZT0Im8mrRJQ9dkTNdAtkYO4yY4/A6BMhseO5HGW8FBNisxkJ
OcKtTWDY6sxn19JAs6wQN812hrWA/rgDjO/ggWsXCdgItAX7wbWZU+/Xso1fIyW0MX/tip4Srl0u
wmcKYDepIOqHIBczjzEOLBtgpwJSVNYgposgdgBQsNGtahNVlHebeEuG05LQtB6sPhdH4enN+iwu
SzQ9fXRNyoy96Fr5XA9BTA10fVROUp/M7CmYHYBgEyAq7iqilz2kSDg+TvaSA9nvvSiIj4XLlekn
/c5fyh+JykAJG31Lep2PswBGxJb2NdUiL2l2neX/9GuSHoj+yzZghMwzdefl3VUeTpCyl3c67Y+x
/YLONm6FfdSJE/DpwlCl3rE3XVfsTG39ZrT2hHKxGbel6S5JrYRu1soczj3yd9KDC9harEHxclNb
ipaPQ00e91K9VErXj0GmJor6qnr60+9esMVhse5Ghy5oDErytEs7oy7OVJmL8/povTdlPkBRWh/C
Mr8RfSGPvbvJbe2fnNj43iAh2xv5LYJZqu8dII2h9RuqrtiU2xpRVwBNCLuYiTjNwERA3Z4dHrYt
kquqZzUmRFJoV53dRmPZUESN9D5R0QXV/TSmxj7uRyvIj2t1d4C+f6Zf3AqIbSvdYF688crArHRj
hYhmvQkiLBe5BV4foJKH1YgTgBka9LCP4gTFQ60lGy2BT2ThNDiOBQwd9z0tDp5W+UiIMs3rlcfR
hFV3tho/2xtUAcKJC7TUPlykTsVHHXvHVMcK+hmmKUO34LEQ1a9Vevtvpfr10fqaN5h6l6rkt/Xu
92pYjnWdMhrgzMZ/iy73hswv0FDYV7kmgHXVttnshAn12mvWNjuIkIYYtmON7GEdg9azdJcSnWOY
0Jayd5Oe/NleDgSDQhBHOJ3k4AUq6iFuLbeSiNLfb4ZfDx0aP2Wv9C8WhJmWX/0itnfpgnxZ0BtT
aJ16a7YIawEmRjULEc4KH0hCfRdVjBDWUvJMQ7ontvfgm5W11Fj5ZMlPnrD+DPFCr5Phi7KQ2oP1
LelMdfBZtiJDPbSOv+v4VkTiMjoq+TUue5HRbQj7ZsZr4uIozMo4pOHwaMRQ/8itvXGQbMZIpxBi
9g4dMfKdWBJMQENKOk0z0jAW3vVW4hqmjTYc1ghEQ1BAXx8B2yP3BOMbqjcI1hhszibbonO0MDrX
p2SLf69F2RMIUIH3WP6pLo4Y9lz7x5TaJhXPPLsMUG4v0Fp7bjgJ7+I8Jhk4y/XhenCXF389wvq+
CxTDZhOWkmolpI1oYn9/49jBIuwtT7ZFPsOiurtMZp9fKKhUu9IoEb51EilRgfyvmBg8xrpnL5pT
iA+XAaULogSKzma2c/8sBIXxkKtoz/7kqWhJuulstFtYfmAmElJLCHledt3ZTtry5KKH9K1lLlhf
mxTlOT+jwJoPjPPoxqeDKeTJLRbSXK19k4C+OjoEfnVfZIN7ilV2RcIw0tcYZ5IC4dROLKl1sBQB
24kEBFuGOy81saO5IBOd8FDzrktSWfrio/Kqx13qW8g6q2CvQso5m/Xvkzfij9mVEQuhg+2ScOKz
Lwca0ob90zgtIzEpqrEOj33tUIvqcI6d8ZMBAB5oXHAovCrZ21Xx2i8cV5bqxTlbFjDrgWTp4uxV
+HEkPRM3WPiwv77gA2ksNl2e/WjG4T53q+HWMineR12IxcOCOtmYT0mJo2p0NYwHUMcLNrTK9Fsc
lu9Ty+LNHhoAtUYPuWcSh9Exd97kfgJZuiRL2WLbTu45DhDpjsNrJqHDEymckI/xNqXoqGQf3DZE
HNN2IdTBX25pg/ElsoGPy/ot1+oZI3uKIrCdDxhXv8ms2rXw3HGywXmb4msXyOxgRaCWPcc6YIFE
IRT7r7TSb7thno7KtqGv2T9bS92VE36yPrCoPIHa7Mx4fm18jIYhBk97xlzqNvWr0sSgxNmr2435
Xc4az54MkOhLfHiCzoMM+bs2FbciLjHOhtFXt6QHP6PrsVk/7YCqgeEu8mPiErCq0L0sK8ZjVkMc
ydyu29Ko35ZtucwD7xVwhQ0VWmCopZVuunpnHkcIDw91pF7Y3eGiQkCVV/dBPLQ3ErbRovaBsQxX
pwiW2AzHx/QYpFCkUiq2LvbZm9HJn2PLT7dVPIDkn0fztWVO8rT4qRySrf3M+K0TNr1QgBS4udCA
zYpie8Dqb1TfTc3/Y797NgFWEEumsZTi2+kKmrzJzCLDH5EH5HNM76Q7hNirUItQbqxOQYJ+n1In
iUuCAIzW/jxNg/moYeRuQCn2o1fhwEJ2O5EshisB7mRz8ieSbClklWRdufcW6NWTM9AJoY3+7pWS
8lsCE9xNUqQlcba1H1TeJ09pTK3Hskn17XP3ZMN0QCYiqCgS7KwkwHECdEaVQ35k4bA3MKGD9Axf
rLomBGSas01bYPmlSg3fEzGDQ5O7LJS9z9BdR7MbH+Ko+KJL0tPihCkviXaF20DhcgmJgfhLjpOh
v3o9gS9+JF4HSbJFop4GWeVHp/S+pFOOpEY65A1Cym2vysJrATwRA/tYDtee9KyCaqQLMwoxpNft
zdn/knnDFUceJsnnPnxMVXyJVEfnVZCy1URU1ewpeqGaQ+8PYc7MVpJNefnQ2Sbq2hRKoDPw9pGQ
ctCE7VeX/wYsdkvOiKwi/CkQDpAg4BGak9tOYmyy2yraVpC57cHGfmnpR7pMydadSFNqAOCM0v9O
bYiBECjLxind9KDoGeOaGNW2HI5joO51UsK66AkvyXIHSG5KiBZtsEPVo8RBdAqmRB6yqYzYn1Au
jsIA6E55k+D5GHL9qczld8MA+GDyiwsE6jYKqdAv38Kx+BZGPac9eD155IZPY89dwBPRt9Kl2+Pq
/ouJbuOb2al3TdLAwHYZXw5Bfz5OKeWS9t0h85tC6QLZyKKJVBuzZKHt4+s9V7Viz7QGquoxQUDG
tMEWS9Ke2K9v+Disb/p4CjKA7/xIYf3Tl9c3/u9fywlq9GlxjFBDO8yIv4jg9jLjmnhw2C0vu5z1
EP/t0fp0WKnh60PFmnFv+e61CQoiVmdWKOujTonqFAq40qm6Gjl7hvXl9ZAv7/p468dr6yOAqaze
/scvf/wYVG2//2PTp1Sz7P74QcKQ4WmKBJlenNXHG//wD3z8HJ0Gy3LRUSm747/9AiUr50OQdacZ
bd9uruq3ZJnj4mUZ3wOJ3sIUQxe37rbXF9fDx3s+XiunZXf/8fxP73E1QT2F0X0BC0oTafn5H4eP
96brhuHj+fqelZz+8VrRVwkqrfWd//TMety1m9SjT/qHH5d5AJjTIXmsnIYQ+HJwH0wvpFhpwsjT
hCP/4QBS4/en9YQicAiA0cfrWkvjLWHj+7ev/3r+z7+Gofb3n7K+P20icPAjADhSTQLW5JwdaNdY
C0xj61Y4K5J0uF8fzjAhcXvU2NChUJzl0n5eH30c4qVt/PFU1ER6M5geP15aHxUG2GxkADAZ//4b
1u//Z69xx9Dx/vjxH+8Rvk89EyiGMGzzHOWaQ1P8MFROrGhleL/q0P9Xwvx3JUxf/ssK5v9r0v9m
77yWG8e2LftFOAFs+FcYEiRFef+CUCpT8N7j63sAVefW7dPR0XHfOyoCRUpKiiKAbdaac8z/s4a5
/5u/S5iW/S9D0zXTFPZWwLRMutx/lzCpbqIBsg1DaLA8Ld2muPhvoqjxL2qe9C3QGNF2g/X5TwlT
/Zes0Ba3Lb5sb5DS/0kJU+wV2f/eYVAUXk5WZR0NFxBTujr/UcJEEERtZtBOOqpGVy3QzoDXB5yi
v+YabqRBECo3Gdq3uqJBcA1qoScUjh/m3Mj+MHZJgKL4yTKKj44ZCI+r1WJ1bIDYSdELUoMrtrfk
pCIy94WaGGfYQp4VXQe6GugOi9FLQ1tzxsF8i5Z0PtpS6scasj9Q8eceHs2i07UkFj6dKU9I6BEV
WuZCqJmfhKToZsova3bDVKZEVSZYHzd7dG9iwSgUKD9NZf5ko2o8dazBcMYCn8c2methQGw32UlD
joDQxhedzrJ+pJHrcFqA98uGjNseK34JWSGX6T4Un6e2jl/qejUuVoMqemhYsI6rdltY1XqfJqni
ZUBfiEeLjam/kayUbA/Md3wamR1UOWFlGUjoKk3uV11yEzAyLnP1DHTozlas6tCnkJ5tuVBcILW2
oxXh7EbDZqAz/4Smmh+btnq3F/Kgiok0PsIDUL8Sp15hWJbzMXRuFXosp2ogXzEkH6jtrlstzhCp
ejTT5XUqxFMBEsgD9PJmr01KqE+mHZZCwlKj9u1hnX7CfL7rW1I/0iz0kCTLR22MCQmBTea2RRFk
Q6JdjC3gBobGnWmDelgxbE5ovxGvKW9hlSV+X8qtixKLsAH8zobRHEJ9PBSNVB00e5TJ/tOvurI5
9aJjalvnsSJ3sY7zgu5MGjpqO5O0lFmkLrEQgWYWL24EaLXWSexr2rY9Jth+IqNOg3UqPys5e2Tb
f0LX+4npAuRLgQYjlMie6XqZ5BViEk5kbt2KqDnbaaa5hhEThyfDN5ACG3PQS5cezRILelR+pw0J
SvGMloMK8JIGA/whJ9Xnz9iqSLwx6CIWGnkVsnI3Dcz5Ro0wybDe5VYfDnmL/bu3ld9Sk7zYHa7N
+rnNreps5gV/l2J+aXP6oVnYZo2Bs8sW4csc89SJpgwUhgVFJZEkYn8jcS2qhdliDcMLUTAZgG1f
0I92zX6AHtBoH3Kd/FlFW3iiouSs1iR5SsTiUkLJ85ptDNrmdGHhO1EFG0WE2C68B5cz+3axvKeq
CERBtJnoPUTb7BO6yH40ixHZwx99jWW6/vo3hll4AmWExLX7HcYkwWb5gpvQFg/dZD2h0FH9V1Qd
NTppydwgWSyBczLWBuO+JRZ6qlylsyEHmk3pIvS+YEmia5BWFdb17wwZNwV2i/GDJXwj1E8t1dld
hhOiAvZ8Cp1sjPaVh5eRk9pT2ywfK2Majwabw+M4JK/xkOIWIshr5oaORf5ay9pHlcOWb/tLlBAX
VfeYsvyJHQl/UzVlVyWxHlPuuB64JY3E27A1U0foZJeVNrq/ecRMBAb0KDIqwZZ0GnPzQZNsX4sm
d6FaE+CEJJsY/btYid+I5eJbjBPyqKK4B5dhkUWaPEdSPOLAma4RCACnYGHjFQ1yS2Uk8Xoqpx9J
xdUq5c2HjkHLRRqgSm16tiTts8tjQgbb9kSCGnQG9rqxcdbSwVX7ZAhYO9O36fWfcMiwxeQzUstH
q0bukNGaedLE2RTmb1YvFmEpqYZcMefW6QtUGhrOf9qwri2PpyLMz6Js2Uza0Xu2lZuZA7jMafhT
GW2pDazmx1Quj/OMT42bcqLrwo5pCtVrakklfw30S5ULVB3nayR63YUJgSJ9rcLAjKs9ByPBawTp
HPoqBt4E0vMiUdDTEUpL5i8tubZ6+zvTp8iNMlwHZl1SM8iLQxsLhY4wZco1P7ARvmPtD+UyQ/Zo
RHirijCVAgvBjtLJ9illuR1zq2zFkgRisERJhB69wegTZHlTOvnvajYzUp4qos+se5GAs1hzWfYw
C1p4vMzRrYfRl9CrU6aLHnFcgGTIIIaloXBl3RtrQstkqNBqkuRuMmPdrxXq3AVol8VAfD/j6Fiq
+QYOK3KBSPirHNeeRbrOYVZT6dgvC2wvjW5AHUuuElcohqc4OvQNeYx6KTOZzW4fd4mvhuSYIh5B
r7WmkDOQFS/oJw6iEBL+oFwEc1kxxcqW7NsEAYxQsZLEtG7sqb+dm6rx525+l4ZcPs3DO77zzmWt
jXq9hK8oo16vYzj5Osh5HPl3bRRpFwYDBuUS+kciwMyGZO12BiOejZNkzo7p0to+ygfq1Kr+aqGp
a+gy+c3YEnemb1Edeqk6aVjVh2SxDCcbbnNDqMBrQG5MBoU0EWVfVGle0qpdX1cr6CCOeoNK8qjI
0JNNQQnlDZEAn09fktpHBdta2BNrc3OH5SsnEBXxJKmvWon8gsTTaDCSM1qcoAXzEmR1EkygVbxZ
sV9xrL0k+A4iHcClYR9lDcYEKLCblgaOpwwRZ3aFRSQI+HBihl0TH89xRHBvjAInPXwZf2peG4vp
Bf9xSBmBH6xXor3HrKCsB/MsY+9Xkh7e8x5RiNEzshIpSEaNJKS+xarZOznS1YelMD6jhtwMyo6n
NVHsix5NGDio2rcyDqyWG7mS86NS09oKU+MmWYr+psMRCl8yqGmSeWCCv5bCK1JxKUOTvkKt/dgq
ykVlOVRx3L3EWDRqqJdyPkMFnewKKoEte4NEmuM65lfl0tF6dXCpqlfMywGOHuNksWqyKj7QZLAD
eQ3/2P1bkeoaBrWqhmCdBXGvuvjQKCVAvPIlc7nX7wbKG16mNJ+GDEoaEjmVT7J4cPFNXgrhhU7A
zNnPgNFwwWEOxgdka79abkRyc4f3ERyku+T10Rhyw1vfTbn/XCqtuJFD675i9XbJi6U70O2JLnpm
fyppUx8avNrcudlzKsH2MLdZe4jIrrZkGck4H6AZ0lRBRo2zpOjeV6CgZMfWV1OZU37yucnG+CAX
f0STUWBe9CMGvBNJF18U1EkSrplJyyxCqrZBg7qkS+knrScKjg9C2LOr56wEE215WxJ1sw31IIBW
egJy01EtleeZhQ5Im6gnjKaFJxUOSuiGMd5kAXPCtZv5tE6Q0NI+ppNcAUM3VxLGVzLW6IjaNNLh
KozWaVY569kicYmqBDqPhYobPhlu6o7Y015XaHHFZCySUoFXzaZujufPUdT4CyoFe8kKXSzp0cxL
s29WKnEWJt5lMB+zk5fhm8C6tg7PI8DdLatFvuamT5vBPIxlWuECEO86LVG/NHQ0OB22xm3NlUmJ
t0wWH3XacdWG506iO7mF9+n5EBSWcVOrZnqaDKbARW4U4kxZWbQx+e4KCbmprsJ1GYippSouhWTr
TgSxqf3CW2rkxzWvA7qVjxCS8W2udCxTMD0NJ6Ht+hPO8Ldu6JeTktY1HiLoKJRyWUpMpieNjYnH
wR6DvNePUAjQIHMywdgZtg9uKT8ZOFKz9T1n7XIc6bPCFWrHq7man0oBQygEtNWW0a9kHXwxhrio
N0TWnNE1SPP5sgxYvRa2HMDJxh+lw2IWlV3lmwQ/0CQ3DV+jq82yTWO5yVIz1GZqqJN6O/1Mav21
QDttKpVwWYq0SW5BUBzU98YqgyHriZ9NgQ/m6Oe12TqwRLTOTWW7PSTElhIuIBbzJGi5sRkaZLQS
66PZkBmSF6QoqSalh25+zsaaEMgan57ea6UPIl9l19HYmHtGqiFm9thVDO+6lD7RUyVnugetYfcs
wQuRfiWyfFeyWNlmQ3g9kERyGz6WQcupPJm/LRPJhzxg7ZNK7hN8zNYkw4AYL1Xxe41tydHH2nQM
y7qwc5Wfl+mEMMFpq7I9JFX3zVrpk5VeOVs0WDEu+MjaPD2TTb9dhs7HNozFhJ4GbA9KqEaFDUPS
CdgxGvqmeLS5rENcYBRJNx5kstyApTulymBchxAuyzSF36sxVYeFOWdAzOuXKYTsrjvkyEA8JcQg
DncnHk1qpGqBOQx4LILQOw1OEQA0iyGOinJWSZeMG/AEC/cuHnQdzmT/ZsV0nbIx/SwIAjZTqb6q
5II5RQNbTtfLEV76dKFEbz8MuABBtw6n2ey5PKzpQx5AhKot4rFa/SEd42lsGEoN5WrFwLGQlhmI
YmzEnPIdBiI5MfujFnY3pVGzjWnxJE/COI0LWOQkPCFvJ1S5UV8jE2FhM0zV0chzqlPTy8oujKLw
xRB3I7Jt1EXirJZk+UStTE4HpbFIl77V6ijT93HKbtTQsBZ0HrmQD1oIQmFD/CXSr3SCd0ktgHgM
apqOrrImYbMDVcOEXYb1+Ey+MZv5fonPVg4buWvI0WJRy3yu0N+KWYhRxAIMjsvOacqMFNYCyw7T
6Y9lmbdxZx5SJbaPFTy0zaD3kWjiDTNp/2Sb0qNcVmz7Uc1otuam0YtZcuayJAQVyJYdAFsgmket
Zjdvr7hjCfkwIKbSY5brLyXDuoqN3z4YHausdC0R8dM4zsF0YgO6sRO7xRmrPUt2jCKwXQ5L7KDJ
ek5T2hTzTDt+aKtDrMQXeUgImizWwbWt5nVZMGYtC7ilKNF/SZ3+UuMe9DrxbutF6sVpy7zHMkrF
CBjDXgTGg0e2rpZDkxm07I1zht/dG7qF4EBdO6gZUomx+ug7KXSrRB4PYvqckri6VAwFSWlZxzQW
T9Y8u7ms1c8adlVZJH5ikOXbEqdOz9Yb0e54A8ZPpOI+rpuYeKzvMorfUqvRb6jzXFekjQ7z5az8
2FL7GQ0h6ebyQWvX5mhReXFEB+2sAK8cKsMNAtOFLCvu4ZhEMYX36AxiCw4mKZUSRHiKOjBLn1O/
QI2dSMNYp/TWlKffQ/kjJqQg1USKiDzgZdCh/unTpPuzhP/P0EpvDadxIyEdSgP1RREhkO6qW9OY
woeQiMbYnKnCC2CZjSI50oA6exOCaUQEF5LgDrWsRyDRYYBIhd4wu0qrkdmeLrDsFrz3Vd7f9JoO
wWKgRtWBXjEt+VlMjXmyVET25qGiNQMJlcGlCpVrVvQi6FnxGKmSeuMEDKDFrQX2t74Nt3VJFLJv
UnNobLpE1r21KIyn8ms94rZVudOM/hUExnpQDfE9EX7gGCnXstbc0K7ZpDR9fDWoaukiuhZ18TzK
DFEJKAh5xFwQFenTHDeTU8aUZTac1lNOOZ+92HLtG0pDPY59LidZPJZr8p4JuXtU8PQ5KfiCVccz
haPVVNV32BDutQeWj6DpeVWhs4mOASzRajr4tE66gXP918P9eVr8zgZ4B1LSpwEgNx+UPdPOdlAM
62hwzx33Z/lWhG6Usj9aeL+ETButINwjjEsbqdIqHbBu3Y0JuAWnGIj805RTqBT8CbsyaX8I9xfZ
UcqqS0kYybIh2DeTFrEChzyaCeAyuvEhnsAZNdNPqXbZKVa2IG0R33emeCWIBnuJNUITYHunjBtX
iRH5e5LujVgffk2AupqcfDxUOSWIKpr58gDPvoBD6ahJiCtymBmYsIuQ99F+GybIImmlYKEPjGiK
DtZiix4s6OkqIrvbblegxhke6CfwDRre9OleDc2rNAEMYT87eElUn+R+oAhEd70I5UDt+uUxlCqS
rzHAyHmPQ6X5ZijC3qUaV81CDDnln0iyCZmXJm9TPrRZdCvMS0sy4aRaZJbAYXGqGCpmzaVdW4Uf
47yk7/mZKAztxTDKXCEWvn5LPObY373erD+YHi6K3J+bNEUelpJiZ22Q7LpkRSdBeiT4wYbvat1m
vfFh1+IdjNpjU9dE8NXj9zDb9Euw9lSF7GqGMhzTJsLgOua0WXFJgIkNC4elHhetfD/YIEUW8sHN
ysStwC0kSgXmJGlx5oKuTc/LpxWmRVo/jLqELbHvSZgxx/eCnBccn1urs8jO0zTAUsBk15CXUsZu
Zuok/1rgRY9Rnl0oJ9xqEKrQ6OGTHLX6PG2ip3mIB8hXSMDEfx1QgtdndfuR/Wv4CYHKqnPpWlsD
ZgK07BNL+V0XOZDgNbrruJSO+7OwgfNQWL8SGIFu0+UAcXNs5/vNYWx9RU22BIMMeoF8MLDhZri8
zvLmIC5JHZJytPWEAb+rm5h0Wm2c26wh6/OIatbrNIORantb0ox6JVnZ+62mgr14+1o/LjlCJ7xk
xyRSUQ5kn5W2PrQpS35rE/fuh4KkAj6U/3qucKJkRPOn/S3uh6XcEpP/up8F/fZGPVXsjHo1tQ8N
iqhNNJraGT7vcTZMWp3tNeoEvTgCWWnn8Yqn3nrbb0aVyCts2Fh4tr99f0mQ+/9+9e13qxkm8wVO
zHBp+CW5VCKe3/5i3RxIJd0/h/05rf72YIplg2H/IoPzAv1mRCfI2dWH9kgGFaIubROtkXrKcor9
GEgT3hGbMcJ4NHtDd2T9Udqknvs73UeR/WlFK9BFDR257Taq7W+9VfP3htmKKQbNpS2AdRujFtBv
QRobVr5lMvzGA5gfNF4PfYficibzlvookCGEblv/FO9seWhK+5FORXlGyUZoN/E8rMEYEwrbroOY
nCt50zQvxSwdVQwJRHuk8kVGX31RWrg3eNon8hey6SxHmKn61jQ8dJs0WePN8rn/njVq2cvkhJYM
WzQTLqvurEsqqFs88oakkQNAcXGpg22FsY+/WSzIviq7W+Am2ykEqqqRxUk5DHFamHLYH+2H/YqT
E+mHwFSSRcuYy0xAGQstOQ/+ulX2+2U7CGNhwKxN0122huWwu2bTbbC3+ceOBdQe3Qwm3ypBrlZC
YXdSaGpnK/FRVp3qBWDcXOt/imgQhK/otxaVgoO8DON5P6iApLGuccujORvPat1YXPPqbLqp3VI3
CruIejejTY8GuGOpzuaqcgeST7I5TS7Y4WtPwSoJTogLcj/U2/W8P4oTqQ16vCNSu/n6dXvz3zfo
pPfDul0a34MxMMsqQ6Weke2o58F4kcu0P+3nQWxKsL/OCNUcS0jf0oh6ajSSXzjFlxu2eutNp/Vo
jaK0PUby+jIL5BN6UtwtkqVe5e3QJPFhkMRy6Lr4Fc+iep2t5e/voQI9YmC3TghddNThYnRWSfat
mg1TQUUCfC2VLtw4x/0HymnuLsLonf17SjHddEb4M2k9Y0YjHbV2Wo5AYHpHTBHRJBG+y6PKjea0
QCNuRw1NMWB14gTygzK2FQNUqMfXRqcGoc+Q/iZ0MTdzBf4qH5+oLVDBbVkkie1Nyy09rlqC/Vyw
0LjGm3ZIGnkqaesvewHtmKoDccTaZexIEF6L62DD92Doh8K0/FSDEt8YoqOGRMENIAP5TEmbBha+
5kNK7q8zTYTDOVziypUhU1xHQPEeVl+E4+QOxGS9o+eTCIse80PPFosQW+mjiQBeDIiypKq4WGEJ
jHpoQ/hUs/4ANjt1lLn4rBeqPTqg9KFZJ9Q9XAzKZH2DxLuHYEfVoRvT49CwxpZvEqsmxNdIbhRd
1Bd0x3yYcDQ8VP0p25M4oq+5tImLK6S4/HMwZ2E4qrUqBNjgSTONQ2zZDxRuZULWlia/FEhLCfXq
WYOQ9DtgkgVfUXlwC8XZ6qDT74+wkPswNoxA3vSeuGPzvw6mRZHT1lmcDeafeTETL9YLkjeQnZOR
I84K9ufz/qjZnu6P/vlG3NXiPIeYE0kDzN39G3KssfqrMS7983P7q+w/rCnJa0d9/dDIpDuNmjDO
okq7kr4cD21TkYIF+GYu6dO5JdF9++o/BzKgzL+elu2m/dEJVlFGlSXabJ7LvpdxcG4zCXVy5Oay
dZ5lQKCEpgVtSBIkWvWl4+KcGiQ4Y9v/orii8QIIt4rpaE9hDJSaO8auVZ+pgPPC8Bip0llm4jzV
jKrTwrBZSFpOUX4yXDPKpouCJlZLJ1KpCxaTSjidyLA2MU4TjqszCjiqrnzrscztTehxn/+hukLi
Xv+uQjQnFKU/DFX3nGTscTPLfpuyDdagwt3lrqLcOtyWYfw7rzVius08RiNW03prfdEVJEdRwzyr
Wf6pTFcMr9QxqKSNRmt5ksi/Cd5ofJWPLG+7b9uk5231vj2rz6n9riE8B0GjIc7SlhembNyiNkHV
KAW3m/PJtGh8EWFH5aRnn12YMKW0YxMnz8juVpdihk7gCOkiVfGWE2YWqtBbS3VgkmXEgyDldB0Q
9V6n3Fam9xhwziGEbjps8fNYfCbFSOKffIemkxBEubirBAD6ughfwn672SsfSZnPOFiflHKmOtSw
WFjxaqRIiFuzhAJKWVtpQTKFIQwQkffouaPL5kdQ1foHBjfNLzMwmvReXTTdEyZT6Ur0MDMDDDZx
l0vzmT7+/VzNxymN35uFHpudP/c0TrmwaGeRljGVz60Zxg6Cb7D7FVcAI+XRtvHBsnVoXDVM71Ze
bKS6WM7ILqs+OXZ1RcUYkBGC+k67mAyKEcnoAtbCWi+3RSZo7D93fYKIXhX30KB67uBwS1ce8SQi
u5JX+dqE4UcPESxNGr9qoPdYM59P8rWhd8wiPlRlc5tXdHOke0nU55A+CRmDD03o9QMxyX1YAmgi
7DcxT/EM8sUsbxuUoU48Jl8IN/x5QIOjjsxoD5AYCWPACW1XMOpqRQXI2rrSAjUqhguCpnugZmCN
R4WSX5VKjmbXPr43RMrU6FpLvk7heBwmlp+q7NOFuKF8ron5Nv+RxBgkIIVCvf2eayzgRBFlEykh
InptDeVJMW5wLv1ucS0X2Ceo/z3NE8U1GsinZrbTyyIZs6cbmIjWUVUu3O3KZX+0HwaAvJfFYiwt
4vSzXglrXkwWl5m2xgdECG+CpDgkoSAGZjuO6azHDqy/iViXqOEeh/thdenD0AQEeaN0XyCuyyW3
vdHa07Y443nXbd7xilX3JBDRZ/NAhjkVxmHSmi11i/VilKkfMWsPAI2LYCtEH27bZ1Kr4GTuBoV2
cymIeKIsVS8pd2fX+klk3g5gxxMVSRkCw80UwD42MUqLggLLwv1gmuZDV6wAYnpKx87O7wB/Xq9u
N/8yViJTcohv7k4cGcc6sJB3HuM63OQEQPG1kPX3/s35Lu2K/Ly7WJRtCzPvK7RC3lIuKDW7RYNk
VSSlm6bcKyVJNk6jKUyHJfdwtjmxJPSLm4g1dlA5wDGHYc0QDNEcYBw2+M2LNW2EQSBs0znaDgVb
nrP8uZtE+lV6skr+klLaprz9h9qChkEMRCoWWCF2aBObNZgo+8M5rcPT3PpKlod+Z0VvpMXz5/yl
OPtH5Dbw0bga+C/2RaY6XOaIxR4GLUrx2wpV7RaEdVrFfuaf56Win+Qp6o92P9Ht/efX744ZGnt0
uhlbZC6AIkNQazQh3ncsHef9a/uj/QBA5qbi1md9ZAMYUgczmM0YgM/6oWpdz861fAXMlVyYCxRK
cBSZ9qjfslJDpxyGd7nDWqkS3hm0LH+NASsCpUDgBqYKyDTRaQJtJqz9EK3csBHK/N2uth/02PSt
UEqDfv8LyV4svZwlD5WAVEAPItNUUtLkgM0frTvDInDBGVSoWREn3sqM08MIZmJba7PUZbtBcqjf
dYyoPOSLu/cHEPnTbqL9/2K9/5dYTzMVbMD/9wDw0++vuPrf7MZ//Yu/tXqKovyLljD/sWiSDQN3
8L+1eopi/kuoqsLIS89ik+P922xsb2ZjWAP4lHeF3z/Z35qC2ViHd0E7mU6UKav/E6WeqYj/oPMg
0UOnx/uy8RtrtAL/w2ycQbsfdDM0bpUFf2fGpmqKk+hvV1ed0HgAd8Secj+Q7zcejCh+pF8P1wDL
i/D3h/sh7bBrdmlnuQPIxvN+WKWYYXo77E+rOWWYLvOY0BcBW2mzwu2HfTjdB9b/9rWtZhCF7YV+
KmPBblreTbr7I7E7nqHX1G5oho2728RII2QTuz8MG6zN08jKTqve1sZgJpXawm+iNr9gdg4gtN+H
mo10qW9usa8lRzsu4JFYmul2sFZYJG77RMNGRNxbxTXuCpYMMzU/u6B11jO1DiUC39o2T92S/bJL
YCNQwMZzbGjDeZf5SqOi0HDu7iWdL7V9yVAh4YVwoqZ+XOhLHCST9xSl1suw2CeTrUOCq+ykbgS1
DO8gHDsKPPNeL9ofdi1zwl++OFWBtbftbPf3KW2+3/0R5gbzFPYH9hfreT8oBBAd5Sm5m0ecfhAb
gt3vCf+syebo3ERYWGcx+nltjAeUmFb/lSbZhTwHJvaO/iEREAR1IoWPJofPZz5pkfZUFEnjZT28
8F1NvlVCMC5pJCdOFvUddsz/HKKtpPHP02WbLT2ahg+kcQ/kXTOQ7ocdk7U/2qfA/ZHAI09XJ3T2
QOr9ne8Hc6sb71+TVvp9c7FRpcd8A4ptJtWN0hhlR0hc+RMuE/qPGet/WpSp2zyoN0rnsXBuXoT+
hJJn/t3KnjYTSOJW/QH5DEK3UTow/qO8OITH2GXIrWlnffU99e8nUrZI03jkkT0cQfoVr1gyV8HI
f1jkO8DKztQdQuPSmZdMudLeB+z6o3gIN96qa0z3XgcZDMv4hKezAuHWrXfq/KTVv2EcWgQuaCxG
qRuTuIvTROnPMc45t7mg8u5kECMOdJlgGU+EvbzEBDGv0Eac5FFGvAB1Gxo35V/zYsgnMmGx+uGg
k1riMG9MDaiHN3IVghL7k97btgOrkTZJgxodVRjyxKfySU0Pxqsx0OTePjaiRfXMXTV3mD081vl0
TGHtrz3V5qCh9Y79CoAUPHnTbaPb2v5V/8axysd3Nz4nD8arZOND9OmyPI0juzDHBC7jrMORGGxh
+5m4LpYLxS25VA9EjHVgmlwimBzT/8pOqVNfpFtyEzTNqT+Gis0RKySozWCDPJY7qeZujXnskY7G
hEst7Lgk93XnlrjP/wyGM7XfKZh4G6KjY0DNJSL7m0j1rH+kzsanu7XJifuEmPsFiN3uHdgE3e0c
H1vNnYXDDpre7vCozpfyXryobwWcLur/uHFJLY9Q5aJkg9xdP+HPPo3sH0pfJUcI0Dz35mNtBagb
6q1rD5yLPAQ/fzJuUAX0b+Uv86V8pX17l06QV3xzuCB/hhJlBguUTM7igB/yCNeK2ofFiDR+m6zY
sheKwNd8ceX7hVTkHjKwZz2rN5AAsb8IiruO9qX9mZ8T3Ykuxrk+9SeIEWPiS8IbhYdwrTtE3A4k
Bn8T/EIsOCFAxVWojBSB9gp6kYZk5AxEYj+NN83rfC8+rSJo39FkwETkYhuB7d1yUocfIz/D6DUr
B1EqF5SOpoyyBPZ489LX7EXd6LO9+MlJNvzqmUgsskBMl5QIJA5K4St+/0DlYP2xz7k74ko7WJ1v
uvA9f+zv+Fm9dH+03+pZ/0p+2w+MO0vnG0+RT/taF5gJX8I8mMmHIfOvutT3nXokRAypMOZO16aG
4k+ktFD8vCuD8DTeLaVfMx2gt1id7kt8gcSv8sDieigONeHWvxt0QsiyvN/jldi88VrTRXzTbmB2
QhYcrwDyaHh6na/C1sW3/p6QXOLn14mWPElKl95rn0ntWy+JzZhB/Fhg/ZSgvF7l1Sf5Ue3fO/WD
sSNcHNa62AW1wsvNRx3gAh1EQAgn8bWsLh5UbimmXF6O6Kpl9VvMWo4apL/76GgAiXOyoKKn5/GZ
d1/rc3pQflV/bIZQAoaDxUDsxO8PmtZN35cX/YZUXobF6Ug63Wk6sA0Giam/JB9r406H6shoOX2O
6WE91fdpHygjXqMj5zIGOhHeyoS2PIfgFo9lH+T30ndD0ELuTJLPqefeK5/n2OMXCuSLaMVuhtdw
ZfnvyeQ+TJ4tEQLgQXqUW4cNgjRfoDOILCiZ6Bh3lHP+jB5xBDYl+dEXO5iY3S/kHBbX/VFOgyz0
jQdu74fimv6KU9f+jh778KzfmRoDiPrHolSE2S42KbS8V+NL2lwz5Wg/SXAupAMvE9YuzZpFujGl
zw5vHuysqrtpv5Wn/j282gqc+nvs5mPkRa+TjO35VadIVdPpp7JDdDVRYsrrgnxNfuigfMg/Mb2C
3ItiZOhczD6VfKDEmICLNJBHD4aAeJjfoZ5ZxFCTSPS0PoXjp+j+AFB2uHubhaoGbmPq6FiuyK8k
bcwo7nkNsKmOjNV5IBcG4+o2ZOCuxeqX2qQwcma8PPyMxzdtRLh3BgtR/eQn/hud+RDOPn8Y4z8F
q4Nxjr+jxVWcZ8nXHqL8PdOu4hZ+atK763U6ueE7+yNCTpj6LnIDx5fNTTBH31t+cI5j6VT2aPgO
JR9tEQD0EJWvxPdVe5ESX+mv43Tk7bUlOEkv2WyBJEI7JLP2VM5PvdeQbuu8NOUJG1TKMOZp3QNI
SUepL9mHfVbP6aNxWQLtVr1b70gJOXNFU3S/SO9m7zcMMZmCvcGt33kLHfEH3R2SsVg5QC+rOwDU
qa+EwZjcluJJ2J6mn8ntCB9zf3qmdOeph20DTf2JvZNfJq9Jf5vNsHOuC5FEl9LPDq/ovTmD+m8l
/tbiQ4j2VXKQc6Id11rXall+TWDGiF5JLmQfTKAWLqHsNr/6iBo3gYNU+aRg1tHHBWl6bPBsR0yf
1KOeV1hk+lUZA0SbVn41QtIqXYHuI38o4SsPTibRwXXqRwail+2lJqe4gy5psbp17FP9BzxL+yLd
a8DYcZcz9Rr03ZAuOemfJHsQ6GBI2KJktxxRbdTiAgp8Ijh38DLjKGle1vgUD1P1Ymev5hSIzZhL
EoSTfGtv9dX+KCynRIGIq/UYXmIoh7dYJQipfmsI4fPrR2JY2b3ezEfrl/YGcOUG/njnUYQFYvYD
3a+9jeyTcYCrNXjjEQzAEaXUZ/8gHceH1Y/uJWCsp+5uuqgfTfCACKj8037Ot/3qW3cwtfl/fNGC
8mhUHn3ZdLoWXvYuB0n43OLVVVzrwmeEtHrBoYo15AlWNApMwXKVrv90Ki3qVK/qPUpYWmKEA5SZ
B7qvPcq/7A/5beje/hdd57HbOtZs4SciwBymFINytCRbE8HpMFPM6envR/fgH12g0fBxlMjNvatW
rdBhdnjtEqc7IRhPnPoybqiVeBUQ8Wxt9FvdF0M7Xae7HObUSd2kp/He36sr158/FrWb4iQAIe45
OLrBXbxW9Vv/hiibFVsw1yagYjGl+3xt3KTr9BsOWBEvs3w3Xas1bUBfOA3PIB7z3+2x+FS9ioSy
OTmTNeSIMlR624AFe25XwUV4gxaHqNSXrmJzh+Ku3fAclqBJNkj5oGLfzenSUJTwSj4l+pkbjC84
cWWzrLpzH+Lh6WsMejaG4kkWkfUkV9nbCsoZNBF2ePuZP+JTg5H306tbN10SdIRVBZIWEglapA5w
aDJgdq/RPeWTKKQXwqpPty4Prx/OaQvKUuYpN3x7Qv/1Q7iq3+zbZgXXU8ZsPFuUh+YqfmVoNt5N
MrC9JPekOU4V1twOJvFz8jI45/WxO1fnSkYdsejOEMisZJV8RD1JI6z68kgAEiPA8pJ88+ZLxe0P
/IGRyA7CyKN1eZRhLWM+r7sCP2/sZdERonVr2vVhmvlvQPIuMpn8rDYrxBl5Stymw4KPH2O9eO6T
w/POK2rHnod5kQeky/gdtC4040Q1/dMoz4U176VQT0nvV9HFKL6GbNn+lKQv9e8pVDTFaVfj5FFN
IMtZcc0zvEC2/aTUTv6H7eHuykRNmVSHtsxcaxhPrpUe8Kpo/zOO/nOPJs/JWgtCTGtZPSCzdesO
oh926Mw+/z76+9zf/wKVr1qiSoVhVrgeN696U7Q6JNdn7FS13NvDn2hZneXN4Tzp/Puol5h0/n2U
CQK1cDx/JVURICXQLAdLjAhUmX9kIHsuX/6/P60W8EA1vaeOxBCMtLYyEd7LKoAVkVMpajUDQeFF
n9nOfxD/RezRFS61FdVEO43rvMNeSp0JDbNg2crhSdh/HyoFff6YkjEgHyGivRqnQan++/olzi7h
8d/RopGvmSwYbjWVr1VYYC+g8+Hz1BLZyl/lSYZkR7jtr7nKN9WSCOXOwJzDzr90yTYJFbTjxhb2
ePVEMHA+NE6KhUxctuzVsWOC4a2TXQdfZlgIsWfpPr9U1fckcdvGQr7oF2U34hcbbwTTg8mGTl42
3Ow3v49HwW2oRRkO8zeoPyF12s9tuEBt+CF/0CBNG979HowY481FswR1PKFnaj31o92VD7pOkkHN
2R7BmZmBpks9Bs2nu+PGr38Ea/EoPfRL8yXAsf5FIMaFRm7kGyQMJA73fiSoQkOmZcu/3U98pEkt
0rP2BQf2xNS+m5ZJeNb2TC+Gr9zLVxQeEokW22bLDHXiKQTSXzTvyXL8DT3pEVP3fSA+cnQunWmP
+/iHophOj+nY86P+fT3IK8Z1Nm4WBJnB9Y+d8pfiMuTHArCPbm6m5Ft16Z4Oc380KUCQ2lb5kjn/
TrXPHYG/Wu4yF0QzdUKP2z1rWo4jzr5L7dSsg11PdOQeBwcMb4iVV2rONFv8gUHcMtBJKNnhmA0b
/hqD5RIP7BfcBI8f4ldN59Kp359egdExRiQysS/oHdNFjFbHC5hYr4t4kX8xNaCn6u7MGYi27+6C
+z0sCEfyo+3zzVigHl/pq0m0k93Tq0aXcMM1aG5rK3T1PmNGbsEPv7VUFsh+8mWzseqF9ZUTeXtp
SGPg55d84iycoUwnO7WwAb4IuaV/VjbgKIw92Fgu8SFguCdBRndIHImh63/Uik1GTr9grTCgU3+g
q94rskc41eCK0znKXspBfoUdKznqOtiobnDKn84L1pVfngHyC5BhQplVbM94jwvFh/rIZmvtxBUW
DcOyvcZoPx3jXq6ljTn46eH1CC/IK5SXM/4YC+X0RN0QL4Jrg60QIiOuudt9EW9LUkp4hz4oHvXI
lX8QwKGgI8+GDp/3MUeMUlJf5BUSdEIj7dK3PAxWAIQ+mGEmV4DqbEf30s5F4DJ6qIVn0Qgk7MEE
ZSkr6UxxfirIF8Dk3MCuGZcqSO8LJFV4I2uIJvADBu9CNegxQNTVM/OZ+eAkxZPuQTrN/NALlnjx
p7GjHcjMf+QR4dKOGQqSB+ub4o/2VPeLFQiZJtlai/2HS8BuP+c8zW0X6bk0ZP9MSLFb+kiy1vrH
tH12n5DosL+NOCdqXoSvEzJMWcpRSv7Qp/aVLQ0y8wA9ACtjuEruM7jk6Zt298TbsCoOETATpu14
0IRo9xzUZxBUIAV34GD3/INQwWDyIdwWojMhp/oi1FzaIA+e8ZZ6UT/mVfQwf0ERVAAYFgbaNR5D
ACBueHsCFRDeab61LxZJ+D7BbRMW5UOZHO2rHk9Zug9jD+FR/N7+ssWFH0Xp6AnUVmq1TXes98Ic
WOl090JeMlAU9rwuwImVfurhGAtefOwfWDcBZeAwDI41avcE8xc89kpX/E0rt36MGMZw0RhacxU4
vnEihgr5rwb/Sj3cRbKHuUZzCN1YAPYJonW/s2imoWR8PU1PZKnvFOJPb5MDY/CAjXfc2rBrH9Z5
1BiwuswsCVVI01OavD3Zme4BSWjkfsOl6Xf1MMMsbKF6vB+QVxOf6gbbJ+ZiF1FbYH52frHp0TgA
OoATkOdUbqc75t7rbvm8kDTF7USfdwLWWgwEqZYLNIInHpJAuRgaB+cOGZOCuHH0M0aOkccOrTj1
VXbpXkDSlpjfjNfsxGit3BX9DdSLk+ipHUOLUoHBt119Ga6xB0GLNsqdZxdiw7grDvpxPL4saNE2
oaj5tqZYIPdgrXiKw2qaf90pKs7cx7Jfjdd5p4gX4YU7zyMn3LGSNE9RjMEhzzsP4xenRj36MSN+
BUeJlp1387omu/5oPFSntRZY+ou/g7pk3tkmG+Gr1cgm88RwCeGeqDwTJBT1oGEzTh2s45MqxsAo
jXpx9RJ+/643N0Z1xVPHJmB+OKKIoZXPjJw0a81++sWB4FJNQq64YPNB42FQhLyW2WtBPpRE84nC
vhzhc/lAWOYvR60J6W30hfRdjzecUOyiLKyoR0tFq2k3b/1Z/mXiNtvZ2LoOqcMFEge7iwUC3NB3
OzIsHeI7VEcybLyCYOElMqIrO9yTvUbvrzMN47G280+YgRixkR7LYnwfH/2OJ40NGzdsbBkRAETS
Lo2vorYhqiZdVSvFKZiXGyyn14oOlWslKFeqhZ6kkyVPLRltsa8KMPzY6BX6W14711vFbnzJc6G/
cFsHnVQeGgIpJniZW0yrssWXxC8HzySCltX4E7m0x56WEBzhJpmrS2/66GLiMWqcey5RaiJCqFVx
md8zO0vpgnWyHPE9s0P+sdS+kF0DfnLDn90uLJaBcUyiNfkDdk1XybHN4BeDwScG0gsVF0UZqj/5
YXatAqd4TQqBkaqcY63fcWxUpRvRJz8Xeu5Ze7ZfG9+4W8euRQ0lb1LL47nrf6X6guCx7ugu9+KV
QxFQEHJ69/M61cHq5cdepB25KcqdYNRTcFV/NMr/fbfpGqDNwa4XVG3B0jrAZ7AQoH3HRxgEA8KF
VYbxJ1GIHLCF/fLBRZjSild0OAN5NiyJe/9L7VVioMVwaNGA+pxV2JsH6WtET4um4IuACg6d16kh
oNs2b6Mb9c5EbPmpZiOZ4eiEbvG1gg/o9ef6qq+zz+QsuvqjRH9JciF2On+Afkuk513z+n9IO4Jp
IXnhgrFOvhKG7+K1rP1gaX6y/aosyyuH5KR64oUL+2znZ7f+pRbH6R7LvapgMrATPjnSkzWJkmtz
V7xLkh380yFL4n9gXpumt2MEkqIPYpNwDxdPdB3LnE+pM7AqAlm2YDrZnp7/gcUAz4r8K7dOVUDl
cPpr7xKHwBNAgddz8HlZvpQI+trk8B3/hezAWN3za5gNu+DA4JgWrvbrYSv/Y9cVISFMC+EQbFhl
zSX/UXFLtUlOG1gJdrEdTw3ivV889dnBdZwrwIHi9cTwo/9VnHEdH8tzsGS1fvMinyQ1NVvA0qI4
cJPhlK5USjdfS3YybfvDvJV71R02kY89WGvXpArKLE9AnfYfx7KVLtI3+UrppW0SmpJ1upXIXMFJ
Evo936Q4FOdn9qhKWcq4AzMge6FTmcuMp7QJzG1Y0Pd4jbQQXySL2t2X9cXDKWQUeSwW+QfrAa6f
Xe/623ONmJnVfx3uMDh4oBwu388jfZu21aW+sinG4CfgN28RZYIrr9QP+Iv3qfbHK+yh7MG5pKmH
tN2H4zcHDeX/c6s84BSGmHV8U50I4SLP/SpeheeM8uFNOxUAOhdklYNmpyy3rfwGQSS9d8v2N6Xv
WaeHZDecxHe4Y68V+oJsm29UqMhPZicEuNgz/QTpFMX+qnCtXXCEYxMuB1c9EFbQ09XEN9lTXJ6d
LcruJYkuR2szLIdz/y755rZiS6JZ2o/NXDk0ByBxBhWhx92ooDNTSLlUFwhHpS/ITTA7CUOf9w0b
N7BqMaKSLuwAH9cZczaJSqQbY+ejmizcqvRZ4SrBj1vNt3xggv5NRKs0OLN9HOR200HVguUYhOoX
mkevErBu9DNi3AmWuJAKmm+ge8Ic4Q9g42BgZ0Sg0gF+9rI11qNyLdhYE7Ao0AbCQhaCvEwllwKR
LJRvaV2tm0f/1tWe1jvyO2YqDjedirmVPY3m8EDXR2F6fsHoe2iuvnpd6fg2DARWNBbGtWQn2qX7
IsR3ZQHOh40xrUb9QbxzwKYfLF80uRCEP5/L/n34J/L2XrawKxG8e+13cyOhxuqX0LXQcECugVBz
MzfiF8CV1rnqXVhXkh+eh1uPaVzjAV28fmIqJF4VaL5OQyYuGwVNgYdIR8YRAqAJxmbkogiaYwcx
+2eMR/AemSjbBmkFNnjDQwtnHion9GWctopr+OalfA9AlBhBUYwbo5sBxgCTnNXk0fGOolX/HvUX
hGLWiH0AeKEjb0HSv5e1AObVnLlt5dNedCnAG0kV+NI4IxA528gS02Xhp1kY/5QbQ49ngNbK1xix
ScvoqEw78v9qlgVK+UVpXuvWL2pvYuXTBpNKFS8xKjUg7ZKD5qvLPlmIuCTkDmYOIIrfhS0tgnec
IEV1geBDlefrD50uednDWcLd7kmlgfs+bSct3nhI940+g1Kvo/ndV0u+mb6AIDWDHNMdu3ZKt0O/
9zN6Kg81s8VjuQ82BmJ2V/YIcuPhoVTmIAl2mov/6md7076abdyhzHOCT3wI02refpN/L+Lo/zUf
5myW6jDr0/16jU/Rjhlr8A/ipW+91WskdzT840P9NyB9I8w0mmejIZYuS4JredK6VYKa5zjR9pfz
jHN6QoY9ThPmowjL1sP7M98MODnqPEzQNilJfAFJXbJ+TQtN3arAPdAgIwJKF9LkMdiM5jPrKn2J
uPOaSwnXAdjGgf9Ep5zhIOJP9bsK4W5i6LZgTFShdvHzwJfnOoKZqIlbCm6ednlWKcq1+a9a73AH
mZpmgfeC+iq4HAv14JifFMfPPT6WFZLUVb+mIGBeSOPndDwA3/lHBrYmOOyWuXXSCHdNb9qyukiW
N5oUMHb8DdlsPrKcZJl9ElkbVHYqOgnT4PTAgKO3AKWZfi5pXEqXjGVjH3tziN4ueGDv86K6hxrL
hIu7RwWcnKLEQe/AK5gQYp1kl4sjyXaYeRxnbrsLD7GGA9EK+S8HIh4KIDE+W/aet0tlHL9TLWfF
NsdFcXoh6LatT+OK23Z+S34C3WWpZ1v8SlzzAyTAsDEKTR7ATNlp2AZ7xqfNW0x+tuFYlt+90cMz
ULQ+KiSPACbxvUz2PNKohSsk6L/9t/nBISdrznwg4ZJMsfHAa5TjmxMOui+ba3fp9+pvdiopcVbG
90u3SzeZuY6r53MLPVH3tXfFYU3knLA8SYnHrH8YvSh3G1KrR49FO+/V3HzK3jdSozymyczLDHxs
7OabAxQr8Z/x+jIhjFP4c0kzLFFuvTscBLYjmckURFyiv21LcSGDktn+og/jSWNdCzbuFl59SUxb
lNyk3iArDx/4V5XH4vrCFlpYMlxg4oDasXl5Fpbo8XHsbxZmxaSkv9goKDZ4KV77lYDz+DrwDgGP
IFe0EvVu3OUrzRaWQEesBSq7wumu4LJjhA+GnVyMI47H2kFeczyqN/RdXn1XEG0LS6wduqtM0l4M
bruNAI0TYKnObajFLsFtukjotZVHRHI0L5AxBKOsJWo3BnNGs4ixm8G4nEmVoa+C0Jsqt4eQEj70
ve7W64QrRXryewTZIL6W82uNPkmCxWqB/+Bxq343HhmYzwZBracbDpAl5QaWXq66ZXg63UAuXMZY
7xCB9at0FFbZoXxLzxzqyCz0DVYmvvLDwAi/44gw3RUDh2jBXnwR1UO87jH7gAm9SH+fd/FOBmNK
4b0qP3I/XsvORF6prXwCdjfEONnFGouSFgevTfXIXdwzVs01uvB2sEKQXKYchCqtIggGbNdYd+2C
w7DLfSy9mKfE84QuIpiXY4hwzbfqjUdzeGORseGRAKddlHeTjfswtLa0IqsTJR0CY7T7yg33hqbx
+8EdchxemcliFEVMlV385sqmSlwTTIhZGUc0155yByf2cRnSXzXMXLDXdTW2l55QOe+VrGO0LcWO
SJ7QIPXThwXZqv40MMvwYJFl+DujDUhgbs/zh0H2zRaPZddK7mlBKWNsOmEv7ThYKjzvcYwDBPib
x8WagzggMZhH28pH9Rtdsi8EffkvA+ETv54VM98EqKpI6NjqFtG93lS/FdpIjSPdNrbxtVBt82yK
87tTSB1gsgS0VdqMALuYTckW3rg7vMea/oMy7I5GzcE35gBNaCFuSBarFpBejR+MphzMWUQspmY5
AL7HG33TfY64UvEM2vE/5hyrZl8NdlPaQ+z3/S1o95LiKhRpiZufgvfZRR5k19gZvshsRKS2xeJB
86fWUZAzSgsUFGZDN2uPX9GdpuKZ+RXSKiY6DE/cdq3xnELp+TI3hIiFp+KKAVrkCSt2B9FTYr96
ba2XN/VLYtQkl8egdLDVk9/UY/ArnUfmzd+kDcMw9vjRXwH09gUs4ch3/h6xt3cZzGpX35GwXhkp
Cs7rInzo5+EjiJfSSsbzdyF/15QoP63DSQEQdxWCVbOwfGaLV5jObBn1BXulwVbvwYVNQRfJcSVW
3S1IHD0Ee3PXL5kzYA1n4aElLUovOkp+/50cG4ZvwrEVbVZ8cVU+VIY80SVVneJqfpHaqgH+bNo3
hidTOV/PyjeR9LzxO5pTdRK/1E1ywFaYUNmaAecfH2W4TY/KxzCEUWsN0AAuemHIDPv/6cJ+k9/x
2LqED5ZdgLbXJjTgwMinGJ1s+/lJW52AMCwHH9V682v0dnMtAYUWIX+I1xhdVDa8S3ydLnADcqpa
dnDiwNuV0CGLtssvi5+xtv9SLqi1TX1cq9g44S4wG71kT4exMoNbeFNu+jteUBKd6s1cIWOK0kIE
sKGQXAEsN80+O+h7weGWQqrnwdpEXnUuTtZKOyZOeRx89UthYNjb0EI2pOseTctt3snzY7dYR05+
Sve9w3RxHBAouvBegOUpO0+OtMp9HBNkD1ueEXXGktWEp5d+Vtg88L0nBO7ePLq9zrtlfPszQ7YB
t5op5eSQ/6lBiGamjkzZzq+kH5/hKm+1fyXCHeBrNKhgdSvu8w9YTBi4OEm0mg29A6IbyxfiDagD
Q0RjPZ0UeaUfKDGT8g0b+03G9snRU25Zl8U6vb4I5f7Uv/hcK9nKL1sEC0X6iKHTUNnfqx0u8lRs
ERWRU8rHvnFjJjUj5jvw6RZs2bxD7OcVOtsSTRcxAvMSEd8qyPzA9QvCW5gWjvEn1XuhvOEg0U2u
JPsKvbtmi9/llt8EWdZUUJMvqlt/wROM3xPl8ySYvMDNM3S0z/Yte4s3rE+G1y/CO0G2kXpfmp2w
Tt7aFSwq/W/KT9d4lrfh6PQrKvWCrY+XODsiQX1fmndG2LiuYTLwAa77O1BVbYMbmZRQxALHHB7P
cWUdys9wxaM1gae+wwlhblMsCAxNtwLHPfQ5t7AOTxix8OFu1XtNC947ZJKybw/vJdNd0Kl1cIPR
IWz1E6gAkcDPByfdW5KszRPEshM011PzUd5Fp6KOTr3ikx1bsCErdHhsnpQDJwgnjb6GNaSW0NAA
wpHi2lK5C8jZPlFlY9M7LgYsKCiPq9P4Vl+0Y7+p/BRVoLowqGxvlc8Gc2hVT9hYb2mw0vciBBJO
ZuCP6VuI/MCBFLOJMTyDvObBeQRmoerFEVox/dG3HHaC98pwhhuz7uoW36wrTWljgvjb1hVZukn5
5QZOu35Pn7s8JDzPxmJv4rMWwT42I9XxX0Qi8Hv8RsPQcCMDH8W77pbHah9Tc9DWlBghuS+ZStnN
fppPOtWo8+O99Xhe0CuwJYrVqsmcUFzioE49+ew3qKJical/69+JjAmSHXIRtway0WTJGD16p6dq
EX4xDnGR3byJB4NiN1skx/5HbJavS7zM9woPZrswPoUjJ12mHLLgo4TDorC4VPqpfimO+Pkvrfwc
padeWT5Dr2TUSmH6WzL/u1NDEP1NmfECxnJKsJVr8D3gC/kE5ljw+LBTkzuZkW5buKim8G9rqzsR
GxyTHE0lcJoEW3bJKsMBZTCYuwJeMWvCUQxC1O61afxF+uB3jZRVfJ6tpSOpaW18ZJJb+P1XlK9m
2fxSR3GxCHHI6lwlZ5Qwb8iTMFc0RKBkHNbhfAAHl3HZ/A6+vCFYhSQBZgvaW30nXw2HhvC1RYyn
gX6ozkvBHnUXwcwIbHY+gbE+JD6Dpm0hfY/rcFuAZUxzCUt3A24ZLMjaJtGUNZSfYkDz/jY0B2xA
GJviYKlAQ91yTjOW9gI2nGDZj+cA4dCwLiFBIItsPSoSXnCWvkuEmg+FLZBSEhOP+nIkDhWGEdTW
8nz5S9lNDkW/yoRNN5ya1xnnPDnD8GOpYEk1LCAZTsJN6Fd9dyTNwJzjJjcc26q+Hrqdkn6N2Dea
kMVuowlck+NqP9MQqYUoEnBPrQBDKNkpu2XXjDz2Sm7HFMPV21qC/4RUNy5kwjqxTtIdaHfpu3q2
cNe0sagggqthYP1aCgLecHZeeNLrM1BX9bDVkNIlNzbmCGehq/7VHf8G++087f/fnP/vn5LCrq5n
EuZ481f/vg8fwxkdqeDD8alBD2ar8urZk5gerv4+Nz511cMA6dg9M2tl4kiYtQBjcc2TUAiAcliX
NusIHRhQCh/h79iiukIaVFZbjC7pFf8+9fdFecohbDZA23+fk6acL1vzT/z926pUvGBKy29UKPb4
4dWuOEQ/Uj97M/x9rpq/UBJe/t//SA8q//vof1/4+77/fsRUZ18Dgbx4p8Na0/77pizFRYbbwS/6
+9ZmznaJYjlZox+vDkG3Ggq6cXWEqNI+lwovVtIj06/6+oXRbeOPcIDkuGkWQ6+Pjo5U65q0464K
xtPwrBsnMLlrr0zRDnoeHdI0/LSU7KyowqeMTsxTU5XwYMYbUTKuIlyQK57X9nkY8kHxsdTEeyZ9
fwpWbRs4lXkpfLok6MitxrrVy+IXTR4IgoWNLRZtgMFKLDqGINHSmAZtcgtPNFXivRAl71n36ldd
RH2K4oSjT+fc1NuIwVXdDstMZ7Id9cTSv2Syc6FF1cFyNFWXu4LfJtdIw8yIlGWNNQg02h8x2pE2
lsb0AcXED4GWAAIkksz5bUntmNX4QBVSE7lGwdF2emY/oaQJAYVRGjGyjOB3arAtcP0K3LGF1ogV
GptWDdjci8OKcLX3LkYhDTt1QF3yZDxA2E+xFDXifBFSeVyQfKG9ghzKN+brmYVFqxZB8prUGDJd
1+0CXf6tMXxiwgfDv5a8aWJeXoS9iGmp8RNn2mdugWekkYZbk5Y4mgEzYTDhvlTANzFsCtVgtIdG
UnIkwWXDE8TCxIilz+lYD1kI2Q5C4Jj/mEMeu6SRYBV6nlNFathiVUcbEI+BM6gTUuJy/vHQSjdR
eIuqLj9jmwzhKZRPErY0C03Rxi02qrmfZxNIHLao61r7GsallgtrHJ/YJLCRJkxVcesBirsUpRPK
wPb9ifXoqsj+iTHMh2cFYd0Y0t6eEm1tMQvoED1EEphD1UTxPm4yt23mvSbNP6MStYW0j4sSksLL
hLQwNXTkifEIyXL2iXv9ssJpN8opoJQpwTwWNW+MoNeSnOAEKtimHOrDPtNKWC3YwGqhSdHLo4aL
Ueu+umFYNuMEm5vEKCFjpoin361kJbpSL4FDlisUUZAjEzaz2Ez/VX1YbQpzPEwTmIgZjWzQOc/H
k6QmeBr4heJ5fe6NB1tg8U/Ngp9Yr4DWUs62RAKiwlMUcXXgyaXQbSdzXBsT8UloNmU05fWHYHIW
FCBoZcOAqFJ1wZVxlrArOf3Uygyoq4rfjUimkHvCdTaKi5jQEmCNB67cMVUVwQ2DmKMtVqxLq84m
A0Wi4S6Y4W2WaQeJ7l/uj08WErGAgBFyYDq4TcPOTWF/5/96IWm3UsLOrcpYPrYlFXmURb5uMepu
KWniZzD4z+mVLHAWpmAhM0kUcStsUtGfcODiQH11KX54mr7RuQBIpdH5tiyzbgIFD/pQJZkYiv9U
xds2olDJaqq+vEhOffAZ1QMeBPC+REgGbLEBxirmAosARBBJ/5OlBLokUfAevhgpvwyEzwT4+KRW
tYuoSiYfz/jcq3HnBgNj+N9hifZdTWpEA5zcq2m6qclxIEywb5ghDgl271LLCg4r004FQKwXg8/I
Ehziz8WToWYNQnVamGT4Fg3xYxi41y/NwqppTFxo2V/1i95+/Qxlbu2oHEwVyFFQb7kucVb/UYBG
Bi5YiWJ5TeozsujzgJ/ARwLcKCvMKnFgkIOw81JVWPcUEfKgc+DUJgFpXfRIWzN2EdFtFPSxsCIn
ptYdA9IhQJbwhCUSjeXJkhrbbON081IYE8cllUMjkQCF4d+svR0PcjO6sm4EWCc+aXsq5ZK2aQ75
HcwQOxCDkiGavHaqkN8Y4SGXAnkvygS6yO2V1F4Xu4kXRolYfsuE5M1Ge+EeczG7xEBdnzTRVkXM
9l50c0aPO6assb/JwvMsPAPmFFhtrOEilo22CfHocXAL6g1r+2SLfGFRngBTPjP0wToKBSkem2U9
9K6gp1drmOUKevvApOO5Eg3K4V7/SvXsd2ww0tWGvsMTHwwe5yrdkJ3kCbVElrPQQf4mHdoXVHNL
IrDNVOmX2h5ISw50fwpaaBN16FqhdVOxuwVpBqfgMYMpVw8QRUw8C1nlMP0WdYC+h4lzn8fkNZpe
F8A3zMU6X3Aa3cT2PPb1rX6d55e4JvCQRRXqGPaMT0w8FY11kt4iS5lDBzVpLUfMaKp87BnjwPGQ
LJARk5QjJyUA3rNaiumcwUenCy0UaHFRS6Mwu5g+va7TDsmTapR0oxe2PxOOpGHhYvV8yrJsXOaM
eXqTLHpVxjgonCA2TD2K3mx8QrRHTa0bJBQQ8o5AhF8y0OFgUy5l1SEPWPJGXHfOOMPUNYW4GnFP
LbHJkCXAXZmtFfQKcLmY7SqFEexLfooMIRrtTpgbCntzOzWYuqkl7IlXXzcwl6ZlUXQxwZ5YFWhB
6r5ySkgrQ9oXB6D8uBpgM/s0Aw83EbhvUcQEjRYG4kkPZQEDS/jRY5V4RnVSiOdzQ7IpKJZp7GMV
1KPW6f06Tli07oBfhjWiQEyZYQpwsWGOlGNHzgJujH6QQ+EzdG0/DmDG+A2NHbPYlvl+RFC8zNbv
hRVCmQQzYFxqtXgZMWiXhtTD+5GE51C+SybossD6dhsAtVc8RjSJwtVKaxN/fFJbml4D/lCzi5zH
N6EMltLAhhy0NYm1Oc2ImMtOGyB6yWv8LBsOk6wy7nWiybdM3Y8K5uaqUSwFXJogsCcotprXD1ec
lh2HEN3U+vexNb+faXYZ5Gba481Wb/pgpQzMA2Q96jf4/cE0t2jquwwUqrLw386zT+35DBedyBT/
hfNFaBprMi+uIyuQxUpZQ3VX9LWPshXolUlj/BRxmaX2msX+aG+YP2W6+k4mORkYkNhi40njG4Fh
KWKKW1sp/SiJdntVpYQ9k+gO/biNnpA+O/oXR+twdCsk1c+JbEjD+jwZc6Zf6eB3f6U8K7EUDYAK
AzQ/SqA/lLov6b4aN40GQCwh3xfawNKbEIwxPCgy2bMESTi0vH48iIOKYLmKUIXwYxzMcKnjazg5
Y5ypJ7URl8Fs0JDJ1uSXRodfOPwfsWayrWJwPQw1EYfRRFBqfyzTV+TnSuiHEeiVFMLif8UlMqSo
Raw4t0BClbohtUDdcUxH1j7oJXxj5ki+CrtifNmxoioY0qekeOXqTheyeKEHjFc1HSGjKP3T+uab
gCG+LThCgx431HdcsOL6zCZzVW6toVEvE4arz0YiMRxJ2kRx4k+3MI5UDwX4RITmGoMsgAksbGRp
0rZ9qDFMKQWk/XCFDLlaRRoo/VDLJX3OsQgyBLcjUtJaWxhmM8KtJRBumgx4V/0O0xu76Zn91ES+
LqwRNmTf3hRFiVdpmh0hIgxyheASQn0pcaujZlBcUajcHLWv3RmlsRqNcqNiwnIuYnwrcUCtK6iK
pqISDlk2D8Mq+i1mZpvRol0hYM3vhkeu7eQi2tZIhTHxJgwwHzGgiIx7KGkXIk4zfIlwyBGDGDZh
Rr4EDcHbGJhfkdZpS2VULK/Om7OEZdw2U9nK8jH50BLhN2m4oMRu2xaxu6FWfFQlFGMBB+5Mjphr
iK999Cw1SMAD/n7472V6RTZdw1WINIGmJEXSpFzEDFeaqDsEBdie5JeBKXrmC8/XhsqpxKWr18If
oyc4Qwi+ngnIzjMZNZdizMsxz9wrhrTPQkG1hQaWgqdKBZTjAlCtpetl87dK3KSYqDRYE/vFzOyN
y3ZlGSXmnAr8LwSbmAIDYgTUnjUKkVIbb+qQIVY0IwIT41pyLa3clGLmvmrz4yVzDvcp8aVErOGp
n8AUwv4W5a9wrJAWvIkMzfqo/siGmHxJpYc32SeGr0HMTzY4zNNCy5j3KpwfTSgjMskzPhrhzomB
UmF4DD9NUzAvif6PvfNojtzqsu1feaFxQ4ELj4EmmYn0TJJFFovkBEFThPcev77XBfWJ1Wr1+6Ln
HSFlpC2mgTn3nL3XRqpRRwYHmDd1nuM1JH8+6W1b4YEesJQRohl4lok5dOgBXFhTACTIZ6k368md
Dwhrk3bMavk14K6ZYPZTtQGCycSIVTT9fAjlEcuOg65YN8Ku6Hc120SdYOUReJcxHnIYUuisUpEw
Z7PHSQvOwHBgT3a/NeWZRAKILLLjhlaQnQeNU5lt3HA46IW2C8kQQAAQtrf0FL4rqcC3kSl7EJFS
GlzTAxm756TLCTcxHI9qXlkT03L2J6a1qknAtEq7cUIsbVq3FquhozBvB5WBGAk2cdDtF+qhHQrC
IaB1eCY7u+Z48fDDFIqxDn2BrNaVftnmAXP3eNJgQq2ujTyHwF/M+yo1OhSxZgjpb7zte8HKu6aY
8fWYVmjlXKC9lghfgqvZl8WyYOOkLkWQ01yxnWewMV3mu+6rU0Pumdr4JJT+BrzeFR98XjkNCzby
kfGw9xXk3Pg50ZNk1xCbuOkyDn5FjkoQTLc2oh7v9RZpycT3q8rf3UdPqgv/pPlu+kO1fNqMSnuK
W+lTzHomkFNKgizQOAk/hwbD3GUEuNfxUxotgw0zqdOrUfb5mlK51OFrN5rHemqTkwuoeTU7BmOd
OsDlg6TVYVkRTDpD6xm37aDDMoq/FSkyhiBs30IVTUVNc6BqWfS4zNVHo92oNt7+fODbLWnObIMO
wY4MbYXoyOICjDhe7mms95wFMEDXOjpd9IhWZRG/Utjb0jUH2crA460hios0v/Ms6PfYkLT80NXo
6zpjzlltG+tBR02u+qWz69C41Agfga5bmKrqj4lDr+mG0znrwGURUWEhYkR9NLimvwFzPRBeGu77
fr6aYZSdcgfd3ziXJ7drG7gsPtpBP/LM2L9NQJ1hBtFOuhzvmAYHJiNrHiwQ+YqqbqzhxxwE6hEg
yAMgPsRcfWMT8ogSiN8z3BvKjCqGECUvNyG/5R1GqRbtNIEf/pApW93E1zA96KmFFVWdJdsIZVXD
6SBgqx/mQt0CCiJnqS9+IM0o1Vp7m6u7UIuEJ4/6Nj8oBtN1E120KMIbrEe3BcKOUkNhWE7VvknS
DTBl/04lDGM1Mxfmg6Ui/ZES9NnPB73BW6HoAHLwNtIxmRFbDLtc1T44UL6Hc1Wt7ZzVXd4NxBfo
2cZvDAUqGcifWEvXJmg+zwJpvIkd9z6fTHZCiw3VZlgITplGKAcbzFn2G3giNCEI37tGZbVjDU84
qFp+xLo+TyYfNkRRXZU5GV5VzJxDacPbyXp1gm9YHEp6UqvAhWVoD9qz2jJMGeT0aHq0B1YuqdU8
ayrLOhD5vvHoF3hLsWAd1RadR9qFLwRmUE7BDIgLiE/aQFlFnoXXVNUjuxwNJsjXFFHGU6130Hl0
hKeqlWvI3NVX3Rru5pqZRmtdkproF5goyPkEArIheQ/tKL+ZkeprBaMywuEJGmIJJ6jhyiE4Kxgn
nIEWyJiKsz9Hzp1ZMxAZGF5NNL8CPRIXuxCbwsRG1fRINcGhw9HV1VenFOEra5t302eXFtZ97pp0
NXVylkT9lFn0Xsw2oMq6LiCEka17NMdg3AZV9GSoBrqsQzdwQo0MzLxNR1uNQ8M5Q+Ey5fj2Ww3y
VVbtzIAixobVUOvDllMXowmDMCqwzetc9K++FpdrDaU4uGx9Tby6j+u634dGKrajw+Etn8RL6rvf
8znGv5IuByuGT/54icb0yRHNsJutrDlXo+Ew71LExoqI/3Dd6qUfjJ1cZqwljdKbLGM+uS4QxZi6
pZjrfNsL/4oDXXxyiM5bBWVOc8MR9yU4ulUKiRWpJ6Y4s3vk5BXdJmM7rUk/vSOjwPX82Uf1XzXf
nTzfWFNlEKxSYUst9Duj5fiXC6PepEG5sxVV2aFR1UrsT75DvFCi0uMZOfblo1pDHemtbVYbRzIM
rL2N8kBP7W7nKxShDk5O3c85CmUqfgSqJPKQ8cmz1OtDjihOaxwUA860EpTrJI/dvU5tcQwK4y3K
FPc6isubWcXUOWj6SOAqq73ZwfGS5RTyhuVZsbn1K3XbA+5fG27eXnSA1/ChOfCvWRFWaHuTTWY3
TB38H0BePWcmpgdI834I45e6LOwbh3Y0q4ZpZfX2g4v4LsPqh+fFmGCJKR+50e0GyyE0YFau7a5+
D2i8eUWNVmIo9XnnosSYS5r1lU/ZLbv2hZoVW/BYyYqIIns/+NPFgdq88m1mpKY/UchVFAc2QN6V
r6BBmDSOGIL+VTDXGlLWUVnbXfcUBMpDXNjmhjggxstl/qhNc7bXzOTk+40KCxH7od5JkWXbbggh
Yqo7cCCVUQUgt29qBZ6iHsBDt4PQ3DbPndKd6mZimjQPmDqsGl5B0zWcrJRm0wu8PAQcNWBcc2b7
M+2IkTPcOiYVdx9rJFBUGt+qMqpvVmd+05vMfHIVNFZOXD7H1viitspFq60z59qbgV/2ofRNEJd6
ug7zBsVKwz6YpQZxJI8jq+K9X8ORUVAz5OdkwMgfI33PBg7+LbYsTiTjivUI52ereksDyH+RcJAX
F5K8889Xw6m+HVppqJIo4tE1i/h6eXpQ2c7EoFouIvph2rDwB3C7PElefN0kqgImwnL78+ry8n98
/Ovlc1/zvr5u2w4TxmEnlOGDPwnAG3rzJ6p5ubZcLLzm+i9K83JzeWC57+vmP933T0/xoc0ALBe1
700JVuElXthPSj7NEjL8efUrdHjWRx5SMmgfmlvcLUjr5YKtC+zn121llqnCy+0Ffo2PJnq0s9kE
dausQcw12tqglXlME8kqdpT2YPjke5eTs/dHHVqOw/Q06yvzGKqheZxD39m4DiXNcrOt5j8fSORT
bMtg8qDo+68XLE9bbio0hXbWEJ6Wu4CDGsdRc3CydWpi4F+G27M8b3lkuSiymj/OovNbHOkYt60c
Q1cs38bycKuZ5qHQ3iZDMxEMuz3uVgutQARF7EThAGVL0orsimG+n3IurkqmvyTQ3LUxA5q+nuq1
BSr1uFxoY4sgIiSjC33jjEIE6oxdtO+jgtYid2SeVgxnL+EEbtRMzMKmYVyoKOsE2Nh+iQZeUoHz
ZQP/K1I4W5KBO7uu9zVM50L02BuWZ/dBLmYPlv3PdKAr//W6zxhh8h6OPvEWu19ig8tAkeQRpT/x
cSKiyQBTLa/7/CvLP/v5nOWhsWWSIgixwyko9zr5ppK/3tlyc3lgefLn6/7Hh7/+hdKJm53bNYev
5/7yN4vI2UdJfUoFBTDMLA5/TgZIwXQJEAncu8FAuKgJfHb21J4TWs/gpKBn9E7OMEyJaF2+JIao
9nblMxUowoOdTPnBInzkrHQDU6WEOX4b7PuwJ1YqPShEwJBxCsoLxMrGd5WXvlY/LODrx75iEF+n
lPo1lQsrTpNVNqQCxbLoiTGz1HxWnm6ujxBgYBD1brPzmX0oRGN4TUt6XeLeU4AVl2TgkOZWKtJZ
VfWClmTQMugrzEoM6/u8RvjpsBYxRqAGDQyPPPvZB5Hi1SUaKGoBAkymm44W3Qa7POoiq7hvLQYI
VQgZRKCk6OmSbSi6mXe3+BVJnQwglIo7zc6vKW+b9ZiqCBGieJ9yCt73lqhXbQ6DR7AuU/0IOZWD
n6voblJRcDKL/O4yCgZLHRNMoTOm66QaPA1cokbHaeMnmLZiBS2xOZczuxZQHBJjr+B+TAglnVKp
bwpmixBoQ39O19kMud4R7bsZJI43x2RQaa44FeHQIT+FCguG9Rg4GEBU2/2RIKtsmYNsgiDCQdSh
6MkbmvfKS9clKbEIzatqb5M0BU0LOBAfVHLTyPCr2CzRUIf4dX3UoBrDtZNhPtum/qIlHeZZmTVo
TGJvWmjHwwJhQHHdJ8gN7bT6gcsgW5FjQ4ZJGwSryqFPKpLI5BTYzAA5OD4oRjEeKpu1Q8AMNgGS
e7IH5cKcoO7b+0qlLhasTNschslEBgvD4MuQiPOgO+Q7EsXotU5xpbSEtQ6mf61oxmteyb4tb0dh
E6Y5okHEjDuQgTnGmMTPP+w0OqX+gHE8qJSrMKeHxukMplCk8J2k2iWAMqKrfb2uG9oBFRKYqQy0
dZ6IR7XVf1qJQkIg5gpeekU7gB0mnG9Isb0DxTze0HvUAoq1xEQBZpm2u7fh0cD3FUfFUCdcU0ly
EA6roNxVTrZ/lxi9edum2oep4eKP0u8BBQqO+hzdrvHUNyq4lHb+Ee6VAHS1Omvx3kikrtdq3xgG
yoXfoHhOxVqvLTDx6V3qlTFHNT0TM8MValY9Z6SNBLbJbXXDGEvzisR+C/o6fChob/mEwm7CIdpW
A+A2n77u1s/8o5pERJdk37XK8A8V35Di6gqtzsL8Lor2nGYuGjiHg6iRDdjqDHPf66Gzb0v/qgmj
+mgYOceRIjvSErhSMWGNTf9UpfWzWvIOshIRbObfloW4acKRpR/fd694vUkpqHfTO5mQylUd4RPQ
Glp4SihQ06DDSiJk4LHpP4YRouo5V2HqhBlFJx7gNvSvitmi18v+AT1CeWO5hqJCPeQuBt+gOxko
7AaMPU0NUonD+VYfoPGVCqHIY5xVr5lF26AhZ2OjW8D3DPRtgtYe4pek2dqzMdxlbY3KMEYow3eL
gLkNlQs1PQA/geh2yk+tHQU3dsc5OWAsZBhRQOqmeHZiV0UNk6O/1JLvkxF1uyZhGS5C27z0of/W
0kLrhAkSQ0PeNXa8r6qLb6K2BB8467hn/Y69e+x7ZDHTyu3pTJkBoql+8LfmPGpeabfDfVcMjC2H
+6ppVLSl4U9N7/R1RbNg25pofkcCuanh+UeZEqNx6aQTkSCldY1nOm2yFt6J5Mf317xFbaM1foti
lNaHMTbVLodRyRgfJew4Fac8GFrQeahJEXLsZkUxvSHGVAENKEtQGluNmR00HbCQSQJkkVKJhqMk
ITC92/qx0x5asODVjC6MYdX3jowCOhq3Q9PMa82h9zGVAnuhGhhHEo7eYkipK4go72MMknAg3I8q
TX1Q1KrhW6/xIJmQMqt2Oqmmg7GtI1Iw7mjhFzoNHt2WGNAcs0U13o2thh7ciOgWK5tZK+dTi7gm
NYPsSorM2HLtoo/OSTlnXp1lZ/qk14q6CNAjwytiMlemyq53XYv+fxjn5AjOP9i6c3Mxggg4Tdn7
tBHGJztBA5KO43VC3/44lAxWMgcb1xjrmIYL96COydOA4NUex6fUYpiuWvFVNyvooyesFpaGhUmt
dUJzkcJP/XTu6jg9VttpyG7TUnBMzd2XMm9o5rdYfK36IXHUCM1MeWcx1CLKCYqoxZk5U+x3S+6q
FkG7kBHO9cAORM+Oam8eX321ugzqVALN4dPHON6FiiXbybAgV+G9cBtTINUlxwVdTlYhRPCzI/9c
dhws4HaMmbFByfuWB2YHNl5lG/dF0wYnNzQfIwJYt3EN67iTBJtBXoghwUwR5N9DBV53mNXucTLG
x1ABVNHk+nQUVHvIS7ioFTPwzAw5QYwO6pRUuThU7rzRZPfQb7TdKCNcVJvFQcU60mkKsVMl5HO5
0P66ttz8fIvyBQ0RusfcW+7oW41ybpTv3BnEvZKkQH7sQd2QWuahi/yRje2pzKd8R/k403CS+QCO
5nCVQTppvlaubwSY+f1Yu7scJmJWP+kB2n/hovNcSvrlwnDYFDR5sdwMFYcOOgu2jdHW3THxnwMi
a+bPN6U3zTB77USGu9zCE4PzQRsn88pib2FxyVCz0kCXFPJiufa3+3rH5bxpYTCqZRxPLJdPkKHp
EQV6h/oyMS9B17Ggy+Vv+XXRyBq1i8xgrTJxXhsVw869kGTWBZEaJAFrllzdjTLSpZcX8RKttNyO
JJR1rujGuKlO2ExPWMbCIl/IrFn9rW8dcbBsiEWOvJhThLxKW6XrQR0kqUqm83QlrrO6MK9Cu+AA
YWnacZIRK8u1WiXtohysgmYGrdhAMmIrXZe1mMmSg1vLe1iuWSx1SeVEwhVG59KsxLFtHHFEx96H
ln8wK2gmWoLoNyBwV6NdaUyHUP/GWKQ45sKpdmHsAGVrnuaBOo+1XrZmbFDxExbqxg8ULDt2ox9L
TejHRo/B53MOlXGS4B41DpUSnQzr0rVzaAEQb1IfmkKJoLRkWjc1hkZWE2sZ5pg3pe9HO5HZbE4u
S16vJWHnCw/fyRWGGHzE9LNOY+hfmFzSYp1NndIQqWsnP+W9wL6kcEKD6lW6CHFJuVku6K8einYW
u1GG58zyYvn+l5s6LcU0o5nD1x0A0JO/AZXbnxfuCEPFQStAVCxpHrZMqtJCHVHpsCOWJd9XFLyu
BAl/bYDLzSnGU15Ms08SoXOn68NTWeKp62eplYznuNmG6viqY4/nuG8fhrE8/Udm9E1otMp40YAR
zu6B5g7wTZIVDHrWwCfJ+0q8xLNxh6nP83vIAiKmTeghr4bn6Ln31atyX5wYTamIVFFqy1oQ5nJM
QbzG0WSfw+/zE3ix9/GaiYX/PbzP0Hrs7AnC6Tr7AKIod8pxR9uTCWKJL4lRwLTSDY8hCLh0+POo
BNrHXALHQJBsOajPd/Ck6wHQ65asAaiOYb8nW/a6fSu4OSEbXJFzUYA4Ygb4pLH7ig3CnPaRP0Ua
E978qF6p3zCjMSTMcIMjvCGG+ZVoTMTLpcuLZuQM+I2VE96pNvaonOtxhyNEM7ah+YYYBlhNCWj0
XjzdArDyopuOcdwKmzFCi3uFTqmyxXYeS9CUc57eghvtjDoNcIGHPxYiAeFv1nvJ6SxdW3fWu3nR
7pRn/ejf0Y+n1muwY+mwd1d+eKZm4LCiPcU/pmv/fcQb/mOAgd3ugrOIDgYGfqLlOWhbLCS3RrVR
mGIhJz8Dn51LFt2rgqw2LHqHmekEU6NzeopfcVyW69z3hLElu3LJXkFvgbEXwEOnrKqIEdYaeRyg
qOGGSozjBpJ49/aM2mI3vgZkoX0jQHrbTkjlzxM+b6fiZLgnvsG175R09wuu/YaKJCjy/5d32U0R
5W3zx2+aA8+dulDef3j/4zeEJ6qpUk6YtoM0VZimxeNvL98ipDN//Cb+o6zGIU51gVFTPZYKkhUv
+VBOxT55her/Dcppim5hq/o3kb2Zsh1tRfvsXM1vbCHUtWj0Usl2mayNIHGLsumgpJKTGge70Dn4
+Q3MzqGEobrRlZ3iaszYqRt2GpK/R4gmKAMf5g/ofttsmz1B4bjCA7ovH/rb+Ft2Xz60dBzW2qb+
GR8h1j4SNI3BZddf0iPnfnSYKhssxvq9vpuYSOzsWw5maA32yGawUyOfxrevY2yadtqwNjbsHWsw
byhLZwN3VPtgX4FhHulmn63ec7vtz7p/t+6zMzje8ANjAoYG+wMHlDmvrROrtA3AtKf4FTGk+k7f
GvnrcMdg4b7iR8dqA6uYR9ir4TUoyPqRkh0wzPpn85ZNtmX8+A2xWUU8+Nq5FNsLRgm8uvSGySDh
bXvWkx1RZO/TV7T6W+VWf4CCuXW94Of8amHs1nfRfSo5jdqjo3vRuTuo+3BnXPCFGs+Ei2Kf8rDe
t7dgABE8Zz8KyCK4XlA2ecidMUeyn9q4AV5jbx0dchKqwxV72HQtEQD3urr+CZgssj2qg027jjZ7
YJbAPplghxgIT500XpzwKYBT98Q3hpUipNI50yKHLi7pDWy2yPgu04YqY6NUe4gMBz5isNVvxHuW
Har9+MISnLfKCXxnHqun6eQ+sa7cUbltqc33Co6hjQQtXJ7MZ5SEKES9Y7xzvH+z5Uu4/3/b8C1N
FYZlW66rGf91wwdk36Do0oaL5vQXPEshKTDS06Z/t91HTSpMVxG0rmdsMyibMBp9x5HUSOK31Cr/
mzdDEMJ/ezPCMFA8qwbZB3/fC824Ha3a7YdLpNEr5P9WPYS5N/EVgWjDYcP5Y4PPjrxk1lXBddle
BwxwsVl+xz8SXS9v5//yLv5N3oXj6Pww/3PcxeZn+jK81D9/Tbz4fM2fgRe2+Tu/H7EWlmWquqta
JE4MP5v2j9/Q6f/OIdYyHcsVBg98JV7o7u8OGgh6KbpBL1kXvKgpujb84zfd+d0whDBV/j0O3dr/
LvHCsO3/upmxaZmWEI6hCsd1eHt/D7xgcRuL2a32PWOBjUOuziz6autYzhFtkH+MMmamzLqiFVWf
i7dQ6S1viCqQOyg/NhmqaWjyUMdMAaQyZledYurOgr4guAskVWbMsX+LyKT1Srly6vPQU9EgYZzE
UD4UGjhJOPJpEp67plC2SvDsWGWDIK4ld9yycG86MOV1pVU3ogpfVMJDdo1tXQZzyg5RqWG/McwT
+dB5qLL1z07gRVPxMymyeWc0Zrx1+IjrpKc2zuFEjOalANSZ4Zevu/TZUGpUj8zwxrFq0RlZztoN
7YdJV0FUhf7FIYADZT3Q4lpjxOXXjCVnn2iB3Nz5mWneFSiV1aDGUtWZ7br3w/mEWIiEGyKA7ai6
qmmAeJNDGZGNB6dT572tttXWaJIbLQieLT8Vd07EETdxEBFn8Khn/O/qRNuDWk8hM42+cl2tKLgr
JAMEeIwVy6Y5UJ+YfK6cnHj7mdiGYdBKbzQS1EmB/RSVW3Qqem2Vh6FFHFwb4uecY/mObdyTqSY1
cu6aIrnZaBmQ4bqJngkUiAJF8+JkMdFgvJoi1Is09pA1lVuEuVRSiNks9SMZigIpPnLGmmlHGZSc
cWki8ztr7UOmBWgpR9Sk5hycQkhmvRO8k2hLX5oOEycI7bbutVszYbbouglIwi7k0AphY3sdJtqF
FFA49kHyMRkxWPjjjOSTQ25BdCIGGoIt7hGLY2BvYNc19XQyS/Tebly9C5q9K5MoNCjQqJnMOLsJ
+UOWjrIusturlpBXEDnabQ47a9JtYIcda21KaZo4d33URuuI3L11vTiMqJjThOpzChhFOMGt5mRn
VLNnU32tSzSFVUKUC11kMq4TL47lWnYKnl3WX1NpXWhH4So4pLp+m0zJM+JybKlFcUfjybPJEXtI
UBuNqzkDpFzqIWeXRJXhlsq+U6HSR+gIS/866KrrUfc9HA4WzV4+eY+u2zKJumuACJX0CLcZ0omV
UjH77lR4NBNppYFSwk7T1nVXYHKlvUBEgIuiqB/3xTAYW6uy911Z4+FUhvHQqwgeUQ4jnNdzeqvw
LuwKYkxJhU/Q8D2rzRHDditnctlH7Hxz2/DUDA7Jbq649pH6t4GvYFi1LeIr7rq6Ga6tmhaTSj7n
TNcGNw3qecpG/Py5oEmrl6TjDdGH0OjnZjkGJ3PvO7NDYm9bXTeWu4+nOxRqjZeOovWMxLnvwis7
Jdc6JX+cwKpo16Yl1Z6LIb/J4jMTFTCIeoKQO1Mx1WBl21io6pqEQ02CN+hQvtap6d+YFz0NCYXV
lYvNQWdbymObQsgwqapBDEEC6Ce89kDtv2URnEi6duhDEfR3k4YA40gXhxZ+jcrfwpdvoEPzBqu6
raZ0POuznIG0dGpp2QVeqOcITKPSAKaPnllMHJ369JtTucY+i9S1mkDU9BMmPDYeoa0Rqtcui8gt
S4cB7eTaj0IIn2BtSB68w7pXUcFmH2nsi107B/l2CgUN86OSzeI43KFT3vcTcBmyq4WC2Efc2Ghd
N+40XPrplqblqSV0FMA77tMSP73jq29x1EebTKPk1vK7KKB67TXDXpsdaS3kzdsssntc72D6egef
D1mw1I5jAR1co6k08Ab0qq1P9FXrkzbECWrw+b1PRhhG01afxodYmDi4BFVKbzqgBQh9mLro1h4b
3JMCqHGBap6jUm2dNM0MDmUXbOyMcD0O/JoYu5MqxpJwipx4bhWb71xEJyNC8Zj4MQzQtkrOZgoo
JphgWZHxVySDuevQ23PQ4Tg6uZhayQWsWYFp6Kf15kOzmQaW/qycCFZTTlHamDhrtBslN00aDRFC
EwXeYZhW2SlMOxWJCH+O4TL+4gGGUUxnQKkLwlgnaBciA8s4AxsJRgZGlUuqTK7/cLuZIYVhoxbu
K2ysrnVVxADp4nyKvRAjFAJksJrLu6jlW1muVfNHaMf2cbmRtcO4Z0P7fJd5mIynpJPxjDiMZnJL
+6kysz+vVjhQnfbBdIv5GFj6faHqZNzAY5oERsPaIIhBp3HI6qgPSeJeejvLtVw2eAxlalh6m4Qj
zv0H5jKYSBMKIS1+7FPu9a10l1ak6tSaAalogo2RG4k3ufPVEhgYoJs5iBQOfWePu0GZrypUHav/
K0DzNmqnf1OAaoLYs/9fBXpV5O1L/vJrAfrna/4VuaYav6uabtnUeIiEmP/+VYEKYf2umkJQYhou
UxKVv/S30DVVw49hGpbj/FWCGsbvOiWVa1N90h2wDPG/CV3TdPG3GpQKVLWEzn+6SXPZcP627io5
TzIon8Jri6Yw2jyOYQk5HDljlFWmqIc5R9hKS+KUSf9YipHMkY4y2pYCGixeTgAanZoT1jVzBO/y
D0eeusvWfNIcYHBlDamnZ7yFVUbbCroRduvm+66yHxqzuM0G89qVjjc6rI56n0zt6zzLplYM0SJi
dI7I9ond7y3HOmdJD10q3XQhtrqcE0wifXapD5zItGbaycbo9dKNN2DL05ObCpOeYmY/9AkyQ/ER
DLR3sfLV0tMnpLsvlD6/Kh27deDDPOFlFEiAImJsgan0B0b29D5KxyDf3tqRHsIZM6EqXYWTOx2D
/mWcVWJh2sLrXPobjXQi2lgSlR5vYiddiqn0K86D5Iu40XvVkbIhPY2udDf2G6ExV6Mk3xUjDbDI
7byM6hQqHtGyWumvKjOxwBlz7AldmagkjI3p8MkN+qfnGAF7YFpbS2HSFZSZs+kGcAlmEW5ibbqB
xpmnECsrHJuatG620sQZ4ebEIwU8GX9nK42enbR8ztL8yZQHMWkNvUsmbBvQA2p09hWqCSGto3oU
BtsIkTN0a4ylZL/iR2yeXGk5pYWMzKVTj0iWhnNZgSrAnxpLo2omLauRNK8GfAOy8wkQzIYm1X+z
ZnyuGlXDOjeCaeX0dKIm6YctMMZW0iEbYZWNpWd2zMAuy1Z6yxl86vk35qR+wD/PgdjOXOLBtRcs
7eMeVbI3xmF/oMLIN6r06qYmpt3QGi+KzsAxxtA7SmevLj2+uXT7Rna2ZU+5olJ7FUHc7SyMwbl0
CBchbWIkjLRSL6H0EA96+ZK1FMe4FlBRN/GlEnVC9322mMyedc06IpgEpiPdyU5agQDRPlzpWw4x
MKvSyVxLTzOiIxKQcTnrNSCj1gpOrbVvirdEIccuzqHsW9IhbUivtMoSjj6zdutKH3VY46gOwwdf
OqwxyjGpjkBRojneKHEmVp10ZEsFCAbtsUELHMZeZbyZzFuli1utr23p6g4EwhFocfDs4tSGdy79
3wlGcM6RyWHCGu7qrBhKzOKZdI3X7sLZsF8AJby3qkoNJT3mNa7UiKEV2kVS0Sfzp52PV7qKXruN
QQJnFaXyGA1s6n2Sk66Frx/zUYcTCW8fmu29gt19QuEcUGbUnBJDET9WTFxhdOnzTc2cZZSe+Vq6
5w1s9LX00/touTDsZ92mYzBG8x9epR3s1EoSbhz1OYqQY0mDPkZ9jsDkMmLclw7+VHr5k+Gmxdpf
S49/39qgXXFITtj/R7bZGoGmpALkkg+QAApAQbEtEIvsTbkEmi1JE5BcgQ5DEXwXWAOxFj6WbnhR
C6feYI3r4QuzyUVJqdJ0hlZAdi2VEPyCFJDBJIkGqpGPu9IF6NP5Az1duAdF+hhIDsIgiQgVaASU
viF9Q2r66TDSCpMEBSFZCmhSXxzgCqjTXkxgC7mkLpDfiKpVkhgqkAwxaIbwe4RcnmEY0A+5qgLg
4AJyqCTRQZVsBw3IQytpDzU62wH8g9IdOkmDCCUXorWAAuZdTw8hR5ZLFNhMEnFUEKiZusRoDmad
7txAPX3dtTwD5ayqVcfP13w+Jl/4y20tDPGWzNADYlyWx2QuBqBsXCO18WZWLATEpMKFuthpiCeO
YqzLo2lCrlhuLhdYGzLPDIyPtp8HTO42Ne3UwHnGk7dqkwI012iyLzhDcI0G7WBpQLR6Hwl/FYLN
40ANghlIEf5x5RKGpDPMqlz5saRx5XgXjTnj2+XqctGUZILMfA3r2USWulws481lsvl1n2hHQTdk
oKU6zvat4DQ62EGzCeWRMJ5r5oAkQ2Q+6BZtvi9QFelJ4Vxmc96HTZSit+quVUUXx+WiNMn9M4KQ
iVVm7ZCiJcfKPLFdJcfQtG6sIPjR+hmZYAxTAjGyjgqunNZxD7qt4tmtce7ta2yHS5B0ZIpqi3rq
brSKXF0v9zUyHjWtJ/gu7fcsJYLTyTdOAjwvyKI9s33kJqPz0mJJaWNiflgsAirFpqYQ8L6L7QZk
sk+ai5zYJnJMq9qXPIc/buhKXuw1rh9t7c3tLX9vTyztLEA1eG6YjgrykZeLJQu5yxre8HJVtBwe
66Agh0uH9CUdk1VrSasx+RtDIr0hBsNQa9FLdnKwvMyQ8SElR+PWNkdgZ1l/zEDCW/ZIKHaY7rBN
nYPE6g/snM+qUAtINNYhGtDYqqkgPKnX1hm2pk1m4OPq/YQ8rWUL0FUY9q3RR+uvafVnqqfUWv7t
Pi3AVNAMGh6Zoc1UWjp8I1kDDmou6f0v31IdlfQHourn8t18XSwD7a+bn9foSW1tkyGeUXfH5WJm
eL+ZIshV8VwwgTOwva7iGqunMVhjucsACS7z88+ptRxd4wYyPVtoj3kypsvmsEThBoYORgmvjDZp
QOCCzldzfzc4UxS+hmn4pmDyZRwmv99FP+1IOcbXzSzp84wAMqnmtsd69n5RZn+qrm3Uzn8+Y3ms
VoytnMRi+JkMkgz+9Q/3ObYzCxPBp05bl7vf8u/+Xby93PnLn1lud1n3Hcky2+nyVv66WP6ZXzTj
f3t4+WcK3/SMSXGCXRbbz1/P+Hpvy31/u/lP932+1c8/tzz+ecfynf3yMX65ujzLd7AIyCjf8ZzW
SvH5dX79uV+e/o+f5J8f/8en/tObtjPGqrZDPlBKYV4BhjiNRhyeikmMwbZSxQ7LX71fHvAnUUJ6
k8/J0H2iT5FXl9tm9p2dhF0+JMAWMhEz7/E/2Tuv5bi5rbs+EU4hB5fLFx3Z3QzNKJI3KJGSkHPG
03ss8PtPy7KOy773DYnOCdjYe605x0TKkkoO+N83m5IpHk4pdJAaGAlMDAOGfJFoOyLZVvSUtuzy
0OXy8kcL8/6q9jGHa72GPyl1203ZUBIxq1OOnmtnmlThyoZwLpXT6Nbse6puIB52tigvpnyEjAOd
hpDHqLxzMoyiMTt0IToVKgn518UxUvELXC4v91Fkz1+2/nhIMZAy1bd47ET9c/ENLFt6Eo8bM2Ye
sEj7lycpsgIc9rJJtdpH4Sovny3XLpu/XTu4xmtuMSGxJYR+8kDmukX1Zmszg3FIKaKLlfTQ9uWi
w/GU7Zjoz1Effg90m3WQHF7Ln1a2YibD+Ftg5epT+pFP+tGLDca+mcqGWYJA8rqrUAYLbdSPbe+t
S7eEXVYE+JH5boz2R4Yj7rA8IQtT5NfyrBgOWkKYD2ADfsyDd64yH+6JfCQ/sR/9akh2eSWujeW6
5Wtg7CUSGkvLv9+fLmfMfkKjcvkWy8wR8o6oizKXKo9v4ZSpRZTETOm111S8ighH/rnLYn6ojfS1
HDVrq9Ypgr9JzkiqMoIscvGX+8bDCL6XKcGInJkgBZBKV6MIYPQOLzb+Feq0qYOYcXmXXgIb1cB1
vbyF5X35djQeWijxRk4d3jTuv+6Yjdlx+T2Xi3knukKKmii4cHcUSKso9PMqnZwtetlSmpCPtlxO
5olNLSOaN5ngQjTE8moZXPrJavPhpsOOegVepTq6MvcZoq46si/8KsOMtC35/pZfolme+t8Xlxsi
1/iZ9mAkJ6/eWGHicZQ4wJnVgoPA7SU4gHNpyVe2/DLLbk3V1cASSfUQOf3yaZbblj+LT+Vycbn1
a4eWH/tvF5c7X76Yy2P/eKo270fmHjfLIbfsa8ubWS5mRSqOCDlML0fk15UzFDH4ng4lVvkFAqWz
r9SZjr7ceXlZ1pocycvmuBxqX5vL8b28G2Z+/3UAJssLXd4ybj245cwTFa97wjXL8SPHRqj4oEmW
w4SyCcD0YDLfizov917YE4bbhCFBEnL3r01fDhQ4VVbHnOJi07kYeP64DgeZuZs0pLfkFF4+8fKZ
lj8tUqyJHAU+o7fMTpbNr3dfzuOdFd+MRZtijR3vQEPMZD/jy1tXaVMcbPPDXd6IWSM109XD8mV7
MnAtW5fv/nKdU1CCzQNLIfKCUWC5YXnJy8XLY5ety894ueHyfH88Nsqfu0RpGMMIBFycU50T1oSc
/dt7xTeetKfl8tebn0s0m5GCjHJ5ruU3vexb3vw9UJT8sOxj9O0dogfkNwgXSeKyp/x9c3mKr6Fq
LKaG8Am4/DJ5w/jOuUPGkuXisrVcd7m4XAfm7//xfsvDBv8TEWB+WF5/eX/9soMum8uVviu78dfO
vFzr6Xk3by8P+O1ey+afl3971q/n+s8P/e12SAYIV+wnbQa1vQwzy2lk2Vqe8W/XXe6y3Kov3rtl
8/Jn+T0uF5et5XH/8VnLxVp4echyxz9e6m/X/fGsf7xSIAP+qCJGJwN2OWZbKglGX8375Vi//IH1
V85rUETsDTIKXP5crpuzjEN8uVwteZxfd1qG2+XJL3f97ZZl0zcxMWuGzpAsx7U956SBXA6U3y5/
bS7H1W/XLpeX+/9+eBJHMEZIv5JZo6TH5Lj6hJGB/sY8pzP9ejtod1ZegpysKL55w3My0lvDzas+
M5ygvR5L5566MBkRc1c9l0lzMCsDg4JmT2+5mV/ZlaHAxPc90PTkBet+/5jECK2LevS2apxAgY+o
ONjWQz7GIGUN6EEFrJbrGUoLOsU2PmRmdj07EBIV6iTrcCLjxe1xdQ8O1bp+tHfKMsb9+YG/hpOZ
pMZOFlVzRnTE4sNbTq/LifXyx7ucbX875S6bf7v7H9ctp+7luq9X+Nvjvl5hSLxru9mrECIWFfvy
x12O3cvlRdA+UjqnLLacN2VeOcgA9XXlX2//4+G0n6eNYzsgXVvRWS8Pz1wnj++We/YJiUj6WN0v
N0zLIfj3zSigbWSlxacWQZjQiggYHJaKVFy+SoTfN8b46+TXHTZgXSteBvEFR/lrIj7hqCGqSpzD
g3iIWUcdexdXcYO9WMNm7I7erZH33yPxH7sYkXVxJFtYk30syqV4lWV43kbiXx7EydyIp9kUd/Ms
PmeQZOpGCfA+V+KCpt2WghlvqWuKR7oVs/S7Lc5pXTzUlbip9eYcpGpw5Q/4rFNxXEfivR7CYian
ornyxJetYdDWxKnNKf41Ee92JC5uRfFf7A5bd4i/O0gzfWPRxRups1Hl66mCUQhfVa5U4MUj7olb
HIuFQaVgwm6Dk1yx0Q3m4i4H5YN6gKLFJM5zq0O7EwzzPmgaZIGNn25zs/ihaN6dqdCGnPt2b2Nl
zxTQypmiY1khijtKrZdUfO8OhTmcRWBoscSH4o13MMlTHNg2mOY7mt9uBvgtJj0iFV99j8Fe/zDE
bd+J7x5b487CiO/Uvr1NseZPWPQtpSfuJBzHHYvkDlNyfq4K1btj3ffpeKFyVAvHRbddIG6hfq0N
qUnAO+IbB5FlA4a3MimvzXaMxxJ+QCAkAQ+XGss2KudABiqhDaRgB5RY+ANCIhhAEsTCJvCEUqCV
8AoGYh17F95QQNlCiAZGS8VTyY3HQWgH1gT3wAGAUANC8ISI4AgbwQSSEAstIVHhJsQAFEIBKQhR
oRC2wgxkQSmgLSCWpxkvBIYOFEMuTAbAaRS0DaJG4XOd8hpyA+p2a90Bc3CBOkwZUYzlTGpWKcSH
SdgPjobvwFbyt869zSfoELpwImhJUCjXnOcMhASrT1aVQpXIwUuMwpkYCvzVfk6ZqVPAWQOjsIVK
4Zm4G4RTUQGsMIRcIaN/KCwLXPnscbh7gFy0QruowV6Ewr9ohYRhHOguKgRIAMgQUkZCgVXIGdmd
KRyNVIgaHmiNGcRGJqyNFOiGCXxjBsLhCI0DWdVHLHyOWkgduTA7bOAd7HLabSs8D/ot2MWHkyek
jwHkhyPsDx8ISAEMZMTYeTWABxmFE9ItxJDuZyAEkQSUiAtSJBK2SCyUkRzcyAR2BFLKo96pH7Pw
SBgpIH0Ko4TT0FuCAAqlL8N/DcgkFaJJ5NXOWqkjFofxwRKIXAL+ZBYOigcQxSsgo9QgUvD2FgBo
E8ApNpa8XTy9BkJUmUGrEBn9rriwVgqhrnj9Vm0epvIzr6zwPlaRwUP2gTOCSHoUbksvBBdHWC6a
PbzpDmmEHTXiSXgvYOo+QYjbu15YMLZFeN1Chym0koRS52kKzGyjNXqxRS2WQjMEeS98GV1ln41V
EEnSS0xLSBclOJqMUluGvaH0idBCVXLvgM2iHItW3jkkAG3wYZLAztmQhNgciuik1MqjG/Aa5AIW
OnVPVBJ700hQQ4nsOLrl9GcLQwdJ0SEQqs5UPUIR1j9RvJRAdwah75huqAJH8ddNyhepaOkJV91I
xDX6lGB60YH4eELzScH6gATkR8H8mQH8GYT8YwgDyBQakGu2hEZVHLUd9j/etPXSW4V6rPxvwIah
MjtbA7iQyXxnpQtvCOrRya3J4TJBEemQewphE7lCKRrAFdWpFMlVhS+h0G7cLroy63K8NUcFziTi
QZwSnJeyAMQBDQAyOyh7VOCRTOEkVbh0WsBJsxCUemEpRUCVWqErtcJZyoYuP1QmK0JbNzsamhzl
gZCZUn0a9i0/6lQNw41fIqxyheRU0rSJvLK+ijrEJHGHhZORnyOwQ1adUtjd1fDVsB1BiAIH025c
760UdpQuFKkAnJQStJ/BTBpDa9z3wpsyih6fY63vRBmIVZHYbouQMmPWny2V0Al4c8mpU4yjMX2v
hGiVAuMlYia9GRSlAzsf9weaclBiIW1A5UAIwmApjCxHaFl9n5HSV5OTBGoS+dmQfmN8PNkeWtBA
eFs54K1OCFy6hiTNwPpMNX7TCqVL5RsjkdVDKJOE77FW3MZuoRFrRMeurSHHUcsnRbE/zwDAPCGB
IUr6YMW8b4QR5kU3NMVhhsWkddHWoxHqBze6kMU6EGO+qkRrQ6hjnfDHKEfdWxFEslLYZCaQMkQr
3umoCbls5HA8qcpzCn8QNZ8GLRTy+tqIvqmo3Lbpd9+nq6/MXbobY+bY6KSuoumlF2Jar9xXKRmk
Oii1EaQajbkkDKByOb5BiOh07Q0c4hXOrAb+5xp+1DvdbQ5QYbUVQm1DALrGBvicTGF7HwjZTQfx
5oJ661K+oZzBpfZGGGhqhWPZ39bl9SCUuCCCFwfavhB+nC4kOWfsV4Ow5XwgczGwuYSOcgqQNA6s
82RHPcM4LH3OUEddSHWDMOt64HW5UOzKFiCzH2kMfXP02OkThtDMZjZdKfQwcwEIKk2w1RWbSRqY
PB992ZxCLsBu67wb3pyQadBT2tKrrRHO41a1AWFaoWXRi4pLYOFQZKsRH1cXdSdLWH1lcjKV10kI
foGw/PRUqdc9eL9ZsrGE9zcC/osaCID5wgIUKiDnrn2+cAJd621CqTFm5WkAgodWEAmqIXTBqB9e
3CZEP5UTMRTXBCQ6OAxD4+A7sAkLN4RSCEHe8gImzFHorEblHAI0BFnMOBlsgLTOD7GxozKcCv8Q
ue2towBlAqK684SRqMeskerpO5U2H21b+KMEpzgaDkk5ESd3uFS78FA4AAQLAIyzgBgNlJAMTE2E
Q3cUViN6xlWQ1EwwyxmvX0cnuKs4BPFn+aAee9QXmwD4owsE0uscDeAecBQv/JWBiURpAi6JusR1
DUISXLOHYQqq5AheMgQzaQlvEkEMzgFhUDZCoww06zF0vmWsf2hHw6ushVypgbDMrBtHeQcEVO2j
jnLwpJyUYR6uB+lVTYq9awrmLQEKWY3RFDJj+BBBbXWKGYYawklCIFt01wzKlV6RmoLLOU0HAvy6
VQKAUxcS5wCS0wXNWVcwOsvMNtYiCO3D6aZHBpDUFYGrQvaEHzuE+MK8pCvB9J89HaHvZHMudsGC
6g580DDGOhWM9kFvPNihFk7nISMazj+O/FRXqVuQj/KaDzoT9cIrTnpEM530Tc6G5mPE6OC4B0b0
Z3ilyEQhmKr1ORlVb5dmw+fcmb/8XNweSIAihL3rzLxphYY6g0WNhY9aAUq1hZgq+OzD4Pu3atOD
A68OjvQKI/qds/BW84W8Gir2KhAaawaWtRQ+q9EM524cjx7zIGZVKRGGsFz5ItnvPQTXCohZZYT4
aoBfwPZo3meEDmBuFjKsByI2BxXbCDMWSAdSkrBW7tIAw1WZ7+ywLG+Bj640V81vE+CzJjJuXWi0
8eS+Z5lOg9Ag2KK0cYKqwGtDILYTM4DRLx9iIDoFkFuzh3bbCfc2FAJuag/XaT5vA9qSm9jWXyZg
uc6M0ru0oM1FQtItLSNbp8B1WTa8VkLb7dAcpCr8XSUBGecOnD61Gd9aXu9HofV6DmFq0Ht1ML6D
8Hzz+Nyp8H09l+ReF+RvnjnXTkQBCDoKQYUTKguQAv2JOjwmwOCQdsIOFoqwJzhhsMI424bXAtBw
JcThxkh/RLFib3yhETPdvRqFT5yaqMzhFac14GIBGDdCMham8QzcOBTKsdLCO1aFfAwz8koDhVy2
MJEboSNnaQbuELFTDDg5F4JyA0rZF6ayKnRlwDvf7LAmMB6zXAiAWbEhMccLk7mGzuyPADxs5gNw
Y8qNKwzngtqdFm56xbgdjAFAiZGW+1K4z/m4doQDPQgROhA2tA0kuhNadC3c6MhkoqMLSzoQqjSm
aqATyNWFN604kKd7ENQAKmWZsVIpbyJWgWQ06+g8hVsdCcF6rBoXI0fPlCN0SKCnGppy9j/Ww0R+
aYnJQxCZE/LebepeJyqc7EiI2RnLpRgo9RrtqLu2hKvtI2Gbe0jbrjC3DaFv17TFxlpiI4XMnQmj
m3nwXRtvbGF3h4xkKTBvS6jeofC9UyF918L8noX+bZusknu32WeAXVPICldTE99ntlNsQ288cFDj
ZhOeeNw6d5gM/J07GsraFm9bWWMdJB/W8hFvhY5J56RGnaYKrZzVOQcce+BOE5xtIFTzUPjm/pS+
qEI81zlpDcJAByVPd0S46HXxMIJJd6OH0Gxf4pYs4k446gk8deGq82vUwln3ocp6cNcdIbAnoNhb
YbIbrYPRWTjtLsD2sMScQd/7XhOWO4oyTHImjk8E05uuNtEIzrDfNaHAx8KD12od0wwRHk6IELyB
aAwgbl9Gyc9osD/o3+/lLR5iMPMWVS7yxNPnGgC9KiR6aId7TG4YSEmcwXTxqvsY7IDXRySdC8s+
Ear9r0oQ977A7jlFPOgsQVYGruudiYUakLyBip2ftISWz7piFQg+Hzg9pN+xhxctcP0cyn6ld8+z
3r1mgt8v+PbuiEi4JVNGOgIC6RdcfyLgfg+Cfywof02g/hp0/wzKfye4/0YD/B9VI1ElEgbgSCwA
kKD/ry3++X+lLSbzAr/Xf3a33YVR8b8Ii78e8I+w2FX/ZWkYyFSqZBZwf3HK/WNtc81/uRqdStOz
kfR+Gdj+S1is/YtsDd320AHb/LOwH1+8bUBgVUSZKBQ1R0Nz/D/+++f434KfxT/G5eaPy78bmc0/
fMyo6z3NBdHmACPQ9P9NVuwPStCHLFcPeZhuHNfE0+1hPO0trARZYH3A5AEe8eH22kPpFeo69cyE
Zb/7WnluvgMfR4zhEDDhNvsDcrZViSZx4xkxNCu3P6dFZlGWGv1j4TjzVe5WzCbr+1KjLFcKqUkb
Mp21IcwwSivbIAq9wxzfFq3OPDnVmpWlviWJips4d5kTPuXFPp1mxmZGAsyd+lFrAL389uv98xX9
/pXof/lKdJXvnG8FRbgtvsLfrd1e56JeGDzzMCtwnFiuQ2FJWfSVESd9RdlTIiFcuCnJvJuNWzUI
r/Q5eVc0CBQxdOV64pO2pZesOy/n0wTXXolirYkJ08M+iNOOGVHg2a+Tg/Hs//zeNX6+P7yKrgjE
MeeignVc2zSQpP/+7oklYbbaEZHoB/5rVvkGxqnsPhvRZWWtV+ynWbvLh285Vq/1VLJaqpxqOJi1
i+lZAbhYM3aNwKhAMadQeQsdb9t01VFhsMeY7CCKsHoTQfqpPvqydDaGrlSrAntKQU0W7nx6MlKR
+sbzXtPn+0jjHJcr9c/MShq8HO2pSiNQVZL33gffOGXdJIMpZzf3Ve+DZ4f5w7qItIM6k+Ha2wct
gWJhu+cgLKxVU3YdwubkmcJM789XSq8DuPG9TeTO9lphoWYCcjK8EV4UrK7Z/KjDGUeW3X9O9PYr
14Ru6NMkCu9cOmfbRigemk3h2G5/IHYM1tLIdmOyECm6Y2bXs6vUtL9Vw8j9GtKcioSMMuWlROi2
7nXls6UxShZFa91hg7lCUQ4is2f+1fohw36nXlcDe8sQMoe3EFRM+PJyJmLrmgUZIRK86YJYw6gz
780s/wx8JOz60O+dWAgTlCyT6WnsExT0o/ndDUGIga31q/YcWeRDqkT2zGRzgfWBcAdIIkjjt3mG
XOnjiCxqE2uXORENnjU31FhAmlPB5Myk7ynXfp+TyaUsRVtpnmHj9fVraeGhLAbcPRXz7m1VIJAz
3U1boyXyZgAZLVVeagkpaDzXgLpMdDnuNMPXroOp6u4TymCGm1BR1rdeTBb3rKGr78dj5rQffk3c
ajgTYzRDrYhyAH/ZyFMOzsZXe8Krivk+cHPUGOX0lvXPdT9RK6/yl5Lmfd02Hw6g8tjsXh13dFED
5z+aOLrXQ4LBtSi6q5NW5Xvsv9lV+UZIqUIDgEUdQIuZ6VjgdhvL9E/lTNbKqJpwjCJU3fpNpc71
uoj1PQtvsllrPI+lFuwpxMLbJUCIKac7rSr07GpY7chlWSVtf4esfR/q7TXiZnocUAnG4dAk9aej
3xtef+y87LnR6CAE6vgdjf4WbfUxMeIthGeOlYE/8wRIhOSGAF2/OxFuNSGRUFhxW0DsSUamwqua
39zEeZLCCYDv67hEtBCyzKH/yOotN6GNZ9Md4P2H2G6+F3rzFqb9HlnkzuJIWuWhpOhQwqHOXzgS
lOFeNZosNT2fRbISQ9j0GVjtp7mgfOykH43r/vJ5L3U6HXPT+I4CBixzy4DuNGgBR+8c9dYrNcmj
FocSTQOPKd63dfU8InyqevhnlvXp065c5eZ3cxrqvaNBg8z9B9pLN7FHhZ2UB/RD1kNq1ltWCpAQ
dEIaA5+VzJz1+yzQfuYceQAW4LP0ZorwYNrZqqBXbMfnGKJYrM/0jIzRX0WNWqwap3hw0FJoCS6X
uU3JRrMnZOapcUd3Y1OwBuaZ7yfHPUdjAlBiuvUM5ap0vA3CevwhiC2goICE9ihGD83tFAGbsMEn
r4kRIGSwO8R1CMjJ/9Ct7FrJw0cPm8HansbnEsn5ZibhiTQw9fz1uiBcxfa4o+hwFczx95RsFzm+
p6aIAfWEpzqLDj7TdyNGRUSTajaDN3KbKIv348+UOircRWy+CqrPVjuzULiXG2LPeU0GAFCj96G3
/gPLMBSs2IDIXlkbrvvOZP46cE9+cnAaj4ydqn+dD5Mq9SRNbK3+vkgpOEUeLdyqawCnq2BxSntf
MMNdOXhRcS5Y1a6zwyd/sLSrOOoOOlakddjawKS0YKeZwx1YqEPeat+Y9psx8OPEcW5ZYnwLvBoR
vvUqJYCVOwN+sb+rEIrIBx2v5wgET+5R6iQTI4xDFmB5gwiwI9+ta52npu6pfRG2C/SIEggL27XD
6W1tFZHP+esFQ8sV+njsKLlOP8Y07tKyxlcxnm2nd0CJOS8a6clx0vwII7rSxCr9MMhaLlryFXM2
aj/CxZP1tAS5afKqh9L0rnOPnLESYl0WGu/6GKzmMiX+riZw3AO3qWBcXZNDgbuZMAVIoQrumf7X
aJDUFGEMD7IPWx3VI4I1eiq2TRmTtXsQjTW0nJ5QrMm6C7AwbicIHkXaPVHXGyhB43yHF9Mg1FxZ
ifaZVYiEDb8g9BzPkmNYtFwag6WM/r1U/G912N0Yfkdv0yjy3RioeCZtFi2YYBxCNzCEKisouqS9
T2SNeJN5U+rJfsBjHFsYBVznNRPQZZd54eadzj/Ns3nb2dA8LSYicRvuagVjC9XbDsMHXpmkdm5N
V89WCApg5bf2eXb5gNjL4UiXjCxDcgWFsT6bRAGELF9XcNSw0JRGexfSU1m7mVfeUGtVTxgofsz4
xUB1zys+A+UWdnilaYg7p+3SwWhXLS/dAPT6GakE0MBNVTGdN9tsiveIziEFVvw8Le5u13pqKede
9/5hybKqM+esmgM/tomoMTLwE+vwaib9Oawb/DjkOjK4VOvOcZ4GmzNo4B71tr9lGW2GJbhhYMK+
wrtl3PLnFveIPe8tdokb6sHxzeB33wiqcBiLM3ul6NcDcT24tDZOm7Rv8tW1fgw+kt+DytprUHU/
ZvKi2JXU14HVraXQIrdN51ugZY+ZQ12wazWawdqrU+vlzjHpCZjpDzTVFD2ZbWMNQufiVScvVc5D
17+bnBDXs5jk/PzZzifMuvizVlVVvLho8wcjvaUkdegm+4F4v7u4JPUjSp6Yfh6VbnzyQ1i6gBEZ
mgBp0VBpeBQlWut5+XScHtcmqpGMLI+DvCxuxp2eeI9ubAOzoUg+jc4LcIb7nk9omxi4E0L8/Ft7
qu4Ur+aNmwNerjU1LQhVNZGxGOPSc9d/zH0GdBNuwb4GUazaxtYuKWxZzUCY8eQcYLbAARuye6MA
G8ZQr006OTvl89BOb3PlgAoctKtRgfllpJO+0q2J/LUhctbAgI9jIYgHcknp5DPz8bCslbZZA+KK
trS/2lPhDWcEorAsMW1Rt9DJ2tCNI476CKYj9K2uL68TM33SWrffxTormMQ0Pslk005DBoS4mkkT
iCCgKlQ7RiVKiQZ2n1DK2GRNNfyMJN7CIXjUunWeRzlksHjfFQGHv0aaaZsTDZN7P6MAjHg+q2hl
Yr54aA1wqfSZyLoGDgbHYb7O/PqW5qpKu2fkRBhE91WW0DnyqLWVORWOPkNSUcIBS5vDGFDWVtJm
3RDmtyldG4G1DrpaxcaZpYMKUFc5pSZBxlMPvSkPTEjGfnbjZAR5UK2iUJQSMxviAoWOu6csinqk
ohxsz3axTv0wvWojPU5X1OqzTdFAaW4H7Dy9/FFdoCaXi8uWNtmn2h7oUcmNZEhC94ATullu/HqA
cU7reWRmhDfo8hTL1qTO/c7plXPVmSXibtXbTBXEEN3Yh8FsHxQq+eSlRyHyb1EPKXqAHlt2mOWP
Lq+5PNFysRz1cx7H/e5Lkr+IaZbNRPVZX/ggyFz3bZHW56Hhr3OLZGon1pUD9L5DVivkLTgOVf0R
b5lTo0dgARccOX08OqYIuCf/ybRKvhbEvMvTXJj2wSJ7W65MReHrmkiXG1ogq0BJquxqsknI0zKV
36sarqMmcA69A1kyCyRTRcsPXq2qJ98jND0N3fk29mTFZFjl3lAQOEYEVrDLhHe1ooV3VLa1nUIZ
mnGAVKC0JF470PA2hrTKoEVQtS4DDKpkNj4O9IXWo9/qD05ACRpcerhjBsNsLq36bTBM1sYUPANx
Rda9pWv05zLq1oFZ6evJ6VGRwH/ZRrDHsmJSbmAQVMzbh3zdJLF6l4TK1u6Ld+YjxcFE93gdhfVL
izyGWWK+rVIdhWxW3QBPns+AdrGZZvk2nCdvp2ilRROd128IE7keeuuN+sLnXM8JqRTMUpvaR4i9
S5GhHWDrkE6olOYDfkOS/HApWtYcIeJifMhLThVtVjILDK30feaE5MYGVuOyr0+VjLOm29NtCer7
zDShL2g1aeND/Whq+ngzzCym1Ay+RAsg9mRT6gjtOrgjGpO1em4dWOMTYt378T24CroTHDJMNfKP
vr2eE8U7FiYnsEbJYC+KITuuguY5gAeDG9BjdumQ5e2HffqKHua+8A3iP7Aa7Gh1BU/DnP8yKsbv
Af4YTZb24A2+cSS77a1CI7N3Bme+YRdxN66OYmQYggCXV88c03FPg604J7IOqc4+TG1J8STNX6nC
sNwjw+zOtPtzksTePumCD+Qj06EszI90dMJT4vfJdrSbalNK8m7rtxFe28FckX1J7xhP7DRX05Ni
E6GS4H9GLaA/WJ7nPiHxyg9K32XrAhs4q3r7TNyqsXaB5WLYi5mx5rGrX5fyp0e+OA0WyhtPS7YW
eo/nyLHPSTlk0re/aSalPHuefzvEGoA6et+nYByeU4dgVeblPol1Z5d2Zhc/4DSl9praV2FAR4ul
ycOEARQnFVXooTRf8Svb/IhJDwvcoHeFww6MdqAD2uasqlavxIKXG05ixgHOkYc+qsCdWpe3ZYVQ
xMyIKbdTyGyWcQ6GRIWj1oUskfCLpA2Y7eFJayg8zKZ9Y2MxvtMhY6yCVC/2Yx8cI+K8qMVjs+2T
8kEb1U2c985+Ck0inyneHhRtfuvrMbmKWlpVanEgb+xk9IT9Wey5NTHIimo8Z1F/DEPLoCo+wpsO
82/+rCUPDjB+zUc4MJQsQdWMLEuHHaKfDdRuWXAKqMo4WB8h8bW5P9xSWwZxYY/30aR5tC1m9Hhm
YqG3Zx2vWSXG8kY3VroSKiffRK3tTnhWyWaHBPszTtvwrhvdNz8zXnqPmcw41/sSH/59zZ6LpTo7
IsXdzN1sHLSw2ZV92K2zicYDcwmdOkT0jmWyf6iCYKu0ybHO8uA+nspb8pz6LZzFnAVItg7h1xo5
MA934tMZGXnE88usph5wIiIKIijHVEspvbTOSEFhFRCTejKHpDvRI85rBArZOWJKA3vcNcc9NISK
UHGj3EMnUk8hRXHm0zHy1hyOorKfk867U0lq5FydKtvAmW79ZNaPNY0bdhvd20etZ99a9sAoU+cT
ylDo3Z2dP1vK8IqOX72paZIp0VM3UvunynH2MaHqIxPGTLUeSMxrmFWlJmpBjXr+CMST2TnajJpJ
9oAl22j07Wj5MLdH9wciyGk/D111GlPgz9a800EwENLb78rApbRmm8+07zArWcC/sJQQOUCgT6l2
PcAltGbJMzzfG6f3AwIQBh+70dpty1NWlBU43eakF416T82SADh2TsK5BrzUXuV5R0f+LFsRONyK
U7JSKajJatkcEVdRUTvmIarCoI+vhqnPrmKvhNGpUktSUAvTEFRy0EkGRstMKZVjGla/ckWDtCdU
3ph68UpTISNg+fAzwA1Ae782o3I0qChU6TGrDm4+qP6dnqbGhjBsaOHMS6gvxjtg64RzeizgW/ov
25RG1zFspB3VkQTtDzAz5arlz9R4LyNujV3SFkOGHlWfj72j9/9sJkUVHdQecH5mqUfUgupx2dIt
GpKrvh3+uYx+L9qocYrGRtwgZo12fNnKWYczwzeRkdtjYLDeIeVe7tJFgQtaKUbWJROXygYGp8e2
t1ELXN3Ldf4ydbncbHPu3wZN8s4wb5ON50Fv/fdjlydY/vxx3eWiSog6mvUaHU8dsAa9PIQMBaRh
uTr/+YQ0tXnIcsevTdQL9J5CNGqXR/92p+VKV7GxlzbQmP/8BMvNlze0XPRc1HVjEBKYIB8mrHxI
nfrorC8v8Mcj/vYsl7toI0du1Kq7UmaLDITByiSlZOsXkTGvaQ2Hq6YAkLDcXJn4rPRhQQnXD1Hg
qAf73xkyjh91R4qneBuXK125ZURcDxssxUxFTma6srOs39g94oFqUh7T3H1Cj1WsddkDOK4+PUo+
W6uYCnXLLo7rRXaFNqhZ4Ps16CtXTx8JaDhmPs41Bf7CdEobWGEjjQVKABgZY1N9H/P5UPfDjzAr
hh1pqXbg33R6eaRhj0C39zlBThb4TMcAicU+BS19U1v9s5kgGauT8jGKnF9hUd6R/7kJDO9caMF3
ANMFuvvklkrsr7rbNH10rsZOBb8AbLa0owPL7lcYTUTbQ0PRMuPDbhTs7Qrtd7Um/oMcCXt2EI7P
QnUYP5MsM6h9jBCplM5cO4HLq7fTjVEovxB5obDUHvPBfI6T4SmsgMV3unteOgi5j2YEDcunQcM/
gM64Rlv2rTZ/uiOVXMvt7zIVWDCGRFUgzPVA/kzY/jSFHWWMJydMTpkS7HUteNflMyu0K2Da65pL
dlDsM0EMeTWgqsz/4m7cjR28/iDIH5UkR/forVtU5Qlg5dwy73Sre4kohoUU09PqpZ+sB6toMDWa
5h6i9o8GwuPGa6I7vRof4bDjoID1pplg8mqvuEaid0XiCswEb5MkfnIsWz+4yrzpoQzs/rb3fzkI
r+n/JtE6HFgg+02zamzjpgoMwnLtlnlnahCs7der2qQPPWisBrz0eTRcglCGeeeeaiZbKLpcb+NR
h/AqNOL44OGsx0z/A6V6aKvnKZmGXzpLUxpp2BrfJ2XYVaN/0Dr/trKGK6/3btocmmSLkCjSb1U3
fjI1D9994T064yaebirLXOdtf1O51pUdTRuvfe+HhgSDgWwMr7omhQWUdmC+lAg29PgbxjtEVn5n
EBgcn8hUy7beMJBdH0YPrq6DQbPLj8KAbeg1ICIZSPbEOzjrqTOi3VDZ1o69h8R0HQB64Hsk29BM
kpbXuitpQmRGgWeg/J/sncly28iWhp8IN4AEkAC2nElRlERJtKwNgpYtzPOMp+8vWbf7uuzqquh9
L8yQZUsAEjmc4R9sNF8MVqHrYgBVEMgHKpGRRYHzZPa9RmUPHDsYjmZnppZHEA3fE/tyfzHHDGA5
5NSfoGouydQPLtTX6expKMSVs/vd6dIHC9jCUox+AhYlYzKCZa39cpHloPspKb6gJjqtHdt/hUmA
92RzISnbk0tInLV4d5bugQ+17MfI5IHL0Y5Z6TPmOumPAg+iMHkuUu/THXTsUhHH9BJAkeaMwr3v
ifdGNyWkgXE1J/hkWlRUgZ/ny9mR6NHp1rhyqN+LL0WKYmCRORSC0oiOBJbm2NBWJXLeRbJLyhTY
AV4EFkJJ5VzdDQ7j5gXJ2+Tpe6yDlhSKMO9jCMpcswGhv+NHlMAiYa2VMiNpOZS2gYO2cfLB2+Dr
wWqZSnOdtJyvml2/MOHZaWTI1KohSSQdAvIFJbsKWCcAFA7HAoykVY/hEnkytGxiibLOrLSBilU0
lEDeZwkmWQSnjFYBp5lzc+o4os83SQ8ZnwlxzDTg5E6HnELx14Zyz12DAtVmdk2ooGM9roqkQY+z
Gda1m7zVlEcAJIM3Muvq2U+dfFlb6UPSzJSbtLdshGI+D6wr6VCwk++i8Hzul4E04p7+l52dyFbo
avnPvTW9N7b3AWKZIl9jvLvboMYhBawLKgzjj5Y+ZJ0k5whOrTNAHfVl8Koa0nS7qgXige3WRcet
HqpoLTNslHC96pdD5Y645RDSGzhmLBwbGeppAJHmhtEqzzJIuK16fBxgVm5FpF6bNpU8Z5vin7QJ
LfLB0ZRc0Masw0bLSUPhv5fVh6jCZosAVIC6w76hkVanQHACYdHzsz57l2wYERG71x5GVbBv1YrM
u32eFsFKdJCjcx85PU/7EGF8TCAI1aqeLvo4pvtRF3f3rgevpfd8qBQIazlyh+d4uffF9IEZgltT
dgZvfekjSjftFH31x89Rm5SHJKaWRX0aDNq7GqXvhEmnUzrV5WdCyWBTlrQOqMgs2zSHjT7noJ/0
epmRzMD8dotpOQOuhOhPNw0via+RQdc4Tj7MVKRrO52pCMalg8bN8DTX7geY+vtSs1+dxLjLZlaD
MMSDlvXjujOsa9sguMj6rpdtwz0BDFzlmglbN5cPcZJhopw3CMeOKA/5Kk+SbrQkgoir26uwXmis
lUvfq1FirCYmhA/JBXu8s8uyXGQlwkot+LEi973taHrJqsWlQftRpxVqJgGdnc7WRg5RvKyysbok
6UNaYEAyzYMAwbQ0zVLcdx0qThDxgOqcdD2v1mU3rXOzu/d0FMxQaqiX1UxwgPPX7tbw/3/J6X9S
/NNtBWX531E599emuX6EXfOjbZs/wXP++Ml/w3Ok9y+AsS4oGssBMqHkpf9beNr8l61LaTo2En4W
AQdAiv9G54h/ua7rAK9wJRCRG8bi3+gcy/iXMF0PLXJOk5ti9f8FnfOL5p/FQejoSAjaho05jO79
ikQxJwnlUkOXvx5OFJtWPlB2JyzNjeYWtD9d9Pp/GqS/AL/81RWFjiqC7khTwGb9M3okhTFqzaNR
7gbcis1eGcW+CnkEocHp7pPw//3llEvCT2LytwfkQp4SXBSW5TL8P4NVglbz57pMSiQB0TYBI6g5
0wVe11VW8+X/fCmwB8LSbS6oc7U/X6p3UsPDVrIEFJl8Jmny6WvRZ4RURxJ8+/srqZv+5aG4EoIf
hsMc+O2ttTKcqUaO5c7XBm+NFR5HSwhmIhmjfxo/41esEjOESr9nuY4HwwSpyj8/VVDqGe6MPJWZ
YG3Wm/rFrSgBu/Ju1Dt6lpXO1gaKu24Jg6eKirtzMoNqjZLt/d8/9W+4I3UnQniCt2nI34BkTp9h
W+oN5c5TvheJf0859TwF4wUlhMtYjufGcn74UfAPM+j2hL+OtgSmRd0ToJxn/zICoCsK0zEKppCG
8bbeAn1HcqkYzlU7nutOi2iFHON8vsRu5S8gm11rukXURVg/FkXb0ZUvsUxe/n40/vq20PwDq+dY
Uv66dGVddALuWLlrrYZOQEoc7nA1AoVkobvt906/72qEttvYT1H+a5dtkT5NiXK07/pnl+7LNHcb
CpmImv7PLvgXC/wvX5PtoIovHV1ne/nzhJk79OaiIiPv66p6V/YCekPXo+kOmnqwWBHAwhzRfi0h
i//D3mIAdfxtYeB9+D/XVv/+k2eK63pWr3Up6HLbfBh0whQgwSYMBZg+9XiBWcBQxONukPJbFL3m
td/+w2z5i/2GLfs/d/DL9oYmWYiOBncwh+g2Cme8AGq7zgWqSgjvfP79UOOJ8ftoey6bHPPS8SxK
w79MzgLxe5fSXLYrdFq+lXNH7v456IRUk96TBFXZtsoh60SvXYvB0BTSMUjd4WzX5q6F9gBbbLpz
+Zkpxe/DZ+6YtB3GwduUjX4pg2jpJf0p0LszHtbnIkZbq/gyssF5UXyVRgMYux8vM6LieXEscWen
7IHiOr9H/f9OTihOk20PyJpOJlrigC0KMS8b9xjk8x3tCXORIMy+sFvKC2Z3gpxbEQAbzBXA+H6P
FiILauyHs2XJfS8kVFuQGgZgi9DsSSG8/N4JI8QTLaNYVdN1aGgPVdZSCzAXwgW08LjHHNPWGW4z
FV/EykNqA1kGG5sshQA42KEJtGni+QLpeGc135MOTA3ewokZ0Eb2NpGVtCSHGLF4McLM6Wch4k81
nxA4RZ8g5xmi/Mm0mw9XbcVqZPRkEMtQUMOm6uuM4kOjoLrQ+/BThtFWOM5905B2DjyXMcrdMPYv
adutbbtZ1YznbfNo5XgX1rAStRoV+3HKrgbXtGoGCEfPy+Bh6zNM09mIIIjq3XXA/RBcTLcSOOx0
fQuMz2EeDHSWloUxojTg8FqKEfcSBPHQmjzfhp/mMkY6iMUW2gvQdEayyD7rrAEQHn62DmQ+U/Hx
pwxjx5A2Yl9+eNSnrZFHRXYd1OGsE+H3tBV/jEA0qMkMl3DgnMC/fNF67Iuld6hC46EsOqigFneC
yDxa2HgDcwh7bn/2vHmXZfZdmPT8vKoAPCVkdKjQBlcPdXEcC6pVjmZuP4JJxJuIS+TzcA4HNdHw
QVXXi6bqvQEwAf/8as76HSyIakHwcxrxAXAS/BwHAHCW9pkUydWIs2vv0J8xxwtxvJLkxhYrADGA
B9RUG+fYxSVKb5lTAYYSPtyABPl42MdQCyf68IrATwm5OPaog0KUCe8smVYrn/Bi5o6WCKxuqjKi
RlHFV1r70N3ANcig/+FGXE6YvKxaetO2Sk7Fj8xYG4+2g19cm8sD6+p4u3sHPjX27v1Znbtx1SB4
cxWQtOaqug4Za2Syjl7rpJhvUgsANk6DV7+oqTyow9nU5UnrsJabfUrtBu8m4ozdIhS4RKXjYtbQ
CZq6aPZJPL0a9D6O1si9dWnY8QFjLPmUfg3JX/dH5ocJs8qMH27TsbIDxHhZuHPGPKi19M0UwZPT
YlPsO1z6tpW4UfqJFOHFS1krxY7tFm7LcDFDzilDYy8mfQVyMOP+VPigXr3w2qKhtqASyuL0ku00
PTczMeFt2+rVUR92YjmgkrcoA2s5jpCf43a6GOpFgQ/WP/x50UfOE2pmmEA53Rndk5CqGhzbVGfr
a2uQeGXyikDqVauQHozadztCjos10DNdjCC5uho8G12n89NxZHkDIfCImNFiqPDHuv0HD/3iamCR
Of3FVXtmq3Fbo+TWydb4LVzF5xxaUYw7NS5UR3e6G/HBLqEhQtGoHbSO5xq2a42jM2jJe71jbLxZ
67aDvrPhqo+1I1a5CWsMvraNRW4Qbex6vEf7CI3cUVwkAqvKCrDkF2FF0dJatktW+liH2bI24BKR
eHrrqPVXReWnK/9+tgP7mGgMTOm6/ZriDPS84VCKJsd0eDiYJrS5ll2UFi/HZAH8UdO5rNS1F9YW
PuRS20ya5oLYBO07wfJ0QyX6UFrPYU9LShtLD8BA/DoGtEns3KLGlzJwqaGvYxBETE7GCrD3RU8H
SFtqQt6CF9nFn+o4oKXwaQdyR5IPEXi6tBQhqXro3ytff45xZe1142nwkfPv4g20Rii2MBXRrFGv
aGq/gIrdjlmAEgkzsMuGYuUezE45nkZMKFzlr4aRTGsjRWO4mZINxG88wpjW4UjPtpi6H52PQY1d
yOcKpi2Ewhhck5lv4PZCjcJPhAo4ZB0zqF+rjhEJmmjjVtmxhZ2DOIXxTXYNEnUz/hcGwnGrpgUe
JuNKrHQFpMQQZFtJygsTnMKlLbBXdqiLR+UsluUIgKs2AxoT3LytsQ4tHzhNAI+tQ+BzVQKkENO8
i2cD80G9mVaVAbAQkaB9lOfmImwrjICUE3zEIqxlcZ+Xir3XE7a70w8kS06iY9+aODMXfv9D6qAl
sopB6hMsTFJqcZ07lhvT5mI9m3mFyuvCjfq1DSHpj3dXpKyhfm4/cwRe6u5hHJkubYZ7sumJaxJO
7irRMeDrgXuL2k2xb+C1O45x5QdPwmqiLe43O8sKgMyqmMgS44cXo3/tejH4HAiaXmJCiUyh1hUU
gekokV+Eg7lC8R0Aoopl/Q7d0O4HGsbjkpZdkfNQsVWcUZq45CNLIPS75zkfniBwg5KTp1m3I8Bh
LNFgMN8cLFQWty3I7ugHxEa2DpFX71AAjjjbysa+jI77Ix1Ztqarv4KT0FdzHtvUYhEnKiKvh+XK
V7yVdNW6IwoeDpFWmR1INLHTswKxTIIByEcHXFbQEw/yF5QrorXjI7otUXJdW5yLq3mSxW4Ojg0U
HlY4gUHHWl7l1WgfuzzCp+dZgCB7Ro2MgSqaezG7H1M2PBmOO3yLaROGSMIHwSTfcXjGab1pteEl
Lqxj35vljuQ7WsVD9OY2vQ68Ph6OmmsDoU39rVnEd6Lqt5VfRvcBRhErD23MZSsAdVlpONHiKD4i
D/L5XMXJNtfWemRcPAjGcgKYKsb0NeIoXenRxhnnaj9VAAc9CLR6NVdrJjQN6jHHJiNzARTWmr6S
UTWtJjFhES73dWje642g5QNpxHm/5eQW037A4KntHFx2fWMTZCOGVOYxjzDerm3xaCM8sjKK4iGR
qODbmrtT2jHeBBgIldoM3rN7MTCd2rdJuapASS+DrHvUjZ7/DGQ3E01wZ2XVXWV1CoSselTt1APj
oPYfV+13bZAnnDy75SjaTWRGlOvK7M72rIpFkZw9BHXs7IKMNNhvFTLUIxsY2jMaIj80/MJCrlFz
dpE3Dz9t56MdOT50kIabFnDBMi0eatM4+o6F8yfOJUsjXuloeiz70XqzNBB1U8BOrgUJgVZAYlKZ
LUtfsv4ndO57jK8XYxFuHZMLepXt0U+z8SVIOAJ60dF9i9wcCxfm5bSm5NwwvzxlPApXU6cVENSJ
vupoZpPzYVmCLIm9CwESI5dSHUOjORQQIDmRxk03NT0iOPUDogI4LBbYlOetBSUQb58GbihxbP+1
iVhp80yXKu1rwig3XeVulGwRpds5LmrnDgJ+O1QJ6N2j9dKg8OHR3NwOnb0rNB8ReU6YVYvy6UqW
urXQqLBHAZGfofnfevyCCCHUBqGuLtt229qUzG0Zfpq1c2ANptvbSQdkmSTTUgp1qN/7I2AbhfJS
Dg47tjNv6+f5WVSW2M5ZeMDDzNx1nrkKORW2oxasglGE955yNPCD15S2zmbqm2/Ia/ibKYDumYnk
vUhbb41AZiVzbaHTN0uMhqCojQKFAcaYVL64ThJtyN7kxo/6eyAjr54bF8spg5UTRiHIa39c6YLY
YO5wnxwxiMpzwnQDC/XcYBIANyF4N0QP+9S7s0kfFq5nXBD/92FvkGFohMl2pLoAZXpVB+Yf1aUW
81o4rxHxT1wwfVjrkHqtL72NqbHCUUkVFCQOCCoDg5tCSew3gjhLAoVU/Dh9wAU1hha3vYWtSWji
HwFowmi+YCvDCUs2E/cYj9XZ8Dh6kMh1x9tqxsidmrygAVNZYrzlbUxm030p8uKRPekLjK3TLdRt
Y9JMMGZwt6L4IlyCtyRoz8aiLsSPduK5a726eiWCIvG18MUlxyvWEqCGZK7320inERNpX232DjZB
ONJ+kK9n096pP57goZM6/ryxlJDGytdB6j9oAB3x5gW+Ww6Fiz9ehzxYcq1zAg14YiujcqOdtjJp
URxDF+Xnyd8gQLSMLfpSPTIxs0l04Xbkd5mvraFasXBB+WtGtU41XmOskq1O1Vo6NQqhC2yK5vgr
JP1vc6FfYOMjH2YmV2Ex/gNAqSwjT9OkFx8q3lgbg0JJyUi2Imdwi/TR6cfT7NjPmStPdB0/S0U0
i1scn6pTgYgYrfb5YnNOg6GvVkVc4qTSVc+2SkMAtryUtAXotafwVNwGf/emAAaWHzXHyjYBDSZE
RfKvk3WyBfklMjFG4pPrka4EqMBChWZkNdUK/SOkahElgqJc5iRfwGahXTb+0ps5UFVaih3Au2h3
GhBzQEDGHzM06OiE1958B5hk5ZbY5tUZ71rddkd3dwGyYNkbZAu9nu6gxD7IwUS+AZ/oJR1knaah
8xylHk1KTmoj68+mUjDPQmOHKsnZHKa7qCY47oC+q8ieBG2TRdEnQMhxHXf9Get2lNvT4BBkBVA6
qAV209/NQlxu7wCPBhgxOeL6nboHta/mhcotVH6sh9MXS05XJMThjdbRtHZ9vCUcEzLBLUs203k3
4g+g24RaUqdYDZPjavQpk0vdhGiKladS21xm9yqYYpwIxFWyiirzXWe/OrEHMaGA+CTQpqpYEyCg
n1B1OToO0I6khe1mgmidD9rET4KNJGPnV6v6hx3034bi1ZI1LrlTuoqZI7kZPqKD9QSJd1d07nvZ
25jAGOPRmAl2Jye6mipFHwJCMv/Lrfx2u3lDnTmlxXwVGYWKmEPKiMRnK/MVdoJsNAmE2d7r9lSe
Vb5boBvGhE8ieUINhcRtvHMz42k0FDfDxOAj5sTUMJ1ADYiRf1UbRpeXbymWXTq7jTMawE4QIbql
bVpFooNK3JFAgyCYXK/DecOsnm/V5Cpgp6ttZLskxTNBeplYEwoo8iSwkG7nHBtg1rRK6vuCkJ3u
HdFl4R0ty+YEwJS4Rf1hUQV4g4Smt27JhJnB/ERgIvsRbA19XN5W7ayqY5Wefi/b1qZLSxrhmhUG
YLeFhm7BIe+ad6QwKygcLEborP33usKNjq1EvdVw7nYwPK4jxhux8RHnyRK1AVxA0pxtRnuYTGTO
ADmuZjhhtO4knsKsnmAcz7bzgpoZHdINtiXYpkgBXQdNnI4tY1Zj0vtP4zy+qceUmqopsynCkjnZ
LsVMR+Pdq8Jl1wiySYTT8/hVsDoASbDTWHiCjRkn1603YLYgV/yW3rPvm9USsOil0prPsUzPlVds
ZrxDESxmTyVQXwRhvh+rQgOilXzGxhQsagjQsU7Rq8/fJom6uJWSd6iCjx2E+EJS1ZADdx022p5W
z9YgSHTU1L59RLUqTsENLTrApRFY2SncyVSeRohN1EVoMNGwgP07Pjoynda3wkL4ktpTufCFC7Z0
YOKh2KLKSBk8BSa4MW0KkH2E9eFn12G7aNrU2ROqHngL/VHxMD30Suru1AMQ76mdSFvl1sxKMWbb
RpPbCF+G5Xgrn8XbyEOtMXT9+6EteXB2dY/BoWe+Uo841sM3iofrqh7WaQfmsDMI/DIjU8DN+9t6
aH2LVwg1BgUoSmsaSjYZ/uZzSy5UwY0jD9wEIwJC7hdTip3bzkzx2/JrnBfTx331lmr7UUUTPz0Y
1Bj7gpxtgr25FExold5z3mN68ymVvhftbQBLpEWS/n09dOd0wPCkFCagWBUfGAh2hv24KFVEjZ7E
+ZZpBapUlqJTOeUluMMW1RRXnY80XBa3GikWX5TSKLrlKPloZKtxyG4gA6K33LOWfRlQnAp5ITao
g0U1CzZSKnfg0ohwyh3pqbaE1Y5E3BjiWYOLRu3hGlNN0TMOod4W1p0Z5ps6SbWVQYKMb85TKIkm
gRGhKt2cBLJfdsX22seveGUiEdCwxaR2+j2ve+N0yz1zqMdR7IYroHCMjZO9giI7DjFciMnvtGXa
ZgZ4J+fqGBkRwykwLWTkss9blUbTeOgaPGZVSmJ/3XW3NugeO+RoyylN3g47QsVkXWH9Htmkxp4t
PExFCU8n57sTuqhbqpJcprAaYez+cGE4r+pM46QMzeWtkl2WVKNRgiM18FLKTsTIEBMfizhzNmor
mVTeW3r0kEIj/2KN8rMbAXi4YIMKqgiRGX7G5WM2cYTEMxWluXhr5vah1Ei9fdThV1Nqs6EqDZNg
0pDTje5uOXNuMqtvZ1siCaNbR/6oGm1YqGL1rEpTwmZh5mbiEDE+UGVY0KzOFrLpVnUAZaIhIBF4
tS6tLrvWuJy40yZEP/H+tpYbTZCjljNiMfyW24MSek2r0rbYm0nyqMxmnnrpJnQ9aWnbHozwU2BU
Z6Qgv3k0GEGr3BuT/tW3CbcxrqSomr47UemuTBgzlBzQq1FjAxWsBEmxL/IgXapZPybnKkkIvtyU
VVnl2yafvmo+sQrssdPsPQ1OgOtJCPXfVAS2FrOaQwcFwKAY6NcCqVp8tHi0gzXudbckKain77Al
vmgWEqak51u4SmxucD+WlZe9wb0/BGW2QbioH12mlp2nG4xhoLV+lGh2ovD1AIF2r+kQwQMXlBo0
1K3fNsfGCsp9njgaWKW4X6FciSpSJO5Hve+eJz17hUaw0DJwaklKvU7zNrM9onsB1cWhfLeMdA3/
2KlEiLTQ6kszb+bRPhQ+zKxiNqujYabxA6r8oFiQhRpFt9H76tQneEpqKYTQRPTuRnZ40JdBZy8r
9N43yH8S2HbowEemfkQwdhH24bzRXTpzpe/3uyAeXurOlPsMbONAuE16dM0BRK1899W2ko2dQd9F
lvAdES9VIw3i3VyipVfqCcpDibUdOjs5Gv4gtpadP+LBERhL19bPsuraTQ6UHesbILKJ+kC2ptrH
2PAGYHkPtw/f4Kvua4E00oG5IP/9YRfOoY0nwn/d0yh05Kaz6afyCeCMPNw+ZNrJA36bRDlBsW+C
kl+f5g9pJNHm6bW18mzAbwlScx1SL5YhO42BTQ4VQnY7P/HEShZ6gypb+nGDmHeZ/jUvaSikMRqa
WQhwsxjwNbh9RIn/1asnby3Myj5AlPr54/a9GIj9OqySb1GBWF9aTHtG0zq02WAdbl/98lczBBAJ
BAgrrSq/s6xuXEsPgSctj/XDfz7KAai44ZXxuq98SjjVGDX7OK8JDMo1Er7dztSSgtVfDRVcWXYB
Mzomgfmcoea1GbwOO7oRJcAQgbkWw4/bR6c8SOtGrSsK/uv//EPsc6E0oaJhKPep2wflfqRQ1F+7
JEHhYVZfOoOqTerCYrVG1aOngZQsSv3cJIZ+Lqo42CQ5pcHQl/swz51jIqJXU9bVESG0msQxynYa
Ms0H3tK5QPIPdeDyWZf1kX8eT9LowqWZpPHew3+RQmQeLaXrQafNa/PJNjTxFIV6CdAL2qXnoRvR
GnazsYgI2HQmD43lzm2ZUOqvFNqrx4Fr3P42DraxpsKvrQYvd7ddx+0Ew1SeZzMrz5MFJ9ctqFPc
vueQhrVeJx8tUHKJXjzN1Ymi2LRxZgR49SJ9iFYjqaHEsybsqe7PVmJxEDHOTYcCxeL2pZ2H37HS
QevEaWAqUJv7yf/1p+/pEi2owHpzB3xx4BV2q0E4XzXdaWG/JtUdZsDBXabQf9F46NXH7auxD58p
nM3QszjBnUYfcaDFLpFG+zqhbXi4fev2oSfev/9a1i1m2Ckm0Gx66R4pboQPJhZU+M4NPiU9s1wU
CCTa6LRNT17r93Sb+HCn6YPjSAEmwUROYltAeLM1KN51MaEOi8i3WsWOWp0tyNJtZ8XHKmsCph80
a0wmN1Tcj/Zk8B0RCOJ/W1+348np6gTeEuVws/ZqhFwDiPKVik9rvPKM4FCrJd5EKHdKANvLIdKN
vRU9ZdgIHvpEuvoyU7tNqjaawi+2EeQc2OxVDIkx8UN4unBsdXLKbTqKU4iPKa1EsfNbVF8RDvPN
5o7/KwnoUGxJ1K+SuAVs4sx96CCy3yUpnNFoHguq4Br2cjL/qCquPW2tTucWLMy5CnUzgUiIMW5f
6i7qM3Cj4zWlCBiFfmQdnFm3Drevbh++hUL27avILgXgQZeTs9tPTjlt07yCuyUtLoLIyx9f3b5n
B68w8uY91WOELPyR8ngYzTlTIIK07ysddM2GsGc075PBsEYOR/TUP5Zh9AaxBhg7hLywrKedEbSv
AlbRASf5cJr0NXjJlMIDWs9+BKcd/cGlbP3yWHo2RToZ7C1SnjwFPx6V+jdoUvi/3TWxvguL8d2r
ystst1+SkYjRmMzdQFxK5iviwyQI4YPJfLXjgf5chFk7BmQPuI1la/T/qHtY77oA9Nj3zfeKoLyt
026LwUa5/jRLbREZaHYOg2vvw0mgmImO4ID+h4sIPpBfUPGe07zFdvatke43EhMUHyDTIb/xbaz8
62TVy9FpztiYKH0Um34I+s9auFcPoIthS1wGSZtkyITVRawXTwS3HYB1omTnpQ2HFUWWJQIFGxTz
qaAqf+3KWxqmc0rxQ01q+R6l5td65pegefvpIsW2GDrs7ENKjQb+s0GJ14Qdui/CC76ZTvvNzA3q
Xk9RgpxrGhDB4QGAXlVWv8F3Ps7mYcZzdakL+r0SBziQsCSzUyuOaPe+sQvdo11VQwKkPeVU5VZ0
3aOoygy9mG7awXtaQD221maPAMcQwaHCuHtJL65f1E8jHOU10Wx9nCUVcFpRn7FADvpW5bG0bpUX
+p16jFAlAmn80js17Cd6yrBmbv0632vFMi520MyfDL3fdw7p062iF3vBpyoF4S9OQqVTYYGbu2yF
f9B6FJpje7jUHkI5qB+jsEwZooV9YGI6RKIDK56yQFxRIHHqx6Qa1qZMrqiKPJsEi9QOyZndrMWR
N8fAiLqAfSshASXoKAuh/XQVlastdlblHf4eb2MpCN+foGDIrIHL1HX00oRpYLn8J3xRM8+B1TWU
r8zC3uUTuUppoB1mzGiI0yNxyuwbkR4iMhWGClgzdbdyl0dDrUPtwgtje90QdVOgiAy0i8gMbkOp
JHpQQUrNAe1u0llCHlUWbk6wwOgy2ySXnU++XdogRqZPaTIJupiYUHd2uGqW+EpG1yKWxqbBFcwV
V6gF2lIbVOkgBRWPQFNQxCsE6BFF7/9BzcxQgK7fBgUMqeFY8F/FbdB+Al05AcR5eC/4CWbGpQNO
VKMhe7ulaHTvDeduHnZot6xGZEFXf/9CxF9c29ABBVrQT1Aq03/RImus3s4o9ae7UnW8IQxQgcQW
LrzYlBk0YZ8KMZ0laJFpNC6uI+BADweVhdEWPfsecnK1pS+II2gpt/d16u1Hi5LP39+l/A0U5ul4
mdkedrOeadI0/PO0yWvoE5ZMmDYudxm2JIhu0wwLtmGSyUmV13IjQQgWDZbAA1cFZAzHtE8F5ogi
3mIGQwxEhguzGzJsJ644G1NTT0F/OkV+jevsmlIqZE5sLEFQFsThO/oBBLePNwhioKu8XZUD28o6
VW+xosXAY/43ToM04ZNGsIS3H4LuJ5EXCbKnMQcu1nt3ibpLZMHEsulpxY11eo8GOQROO11mdn+e
svAHdh0PXz2ZnlXCRp3nKuvhnNZIY1rjF6GKjBFUdDsnvg2vCGz029qcUDsJ/4Cr/0l+8GdtPcP8
DRzLYNuGMG3pOLr8DbBajlGhuZQ+0MtJ7KWn45pXKdkHhTep1U5mNQoVlWF+MSuCSj5lqxiVpZPR
WxupGNS+S0XZxc6AnKps7tB4HHZNr21TdXIjk91u5ix18JLCKJOCd3+2fBrA2FFhJutlm16fP7NZ
QwYZVMpGVtPmVmyGyEhYE4TLDF++RgMIZ1Cvjnh1qqGYRxTJYqVVWJOj6GBUFmZG1CUoiJqx2JX4
oC8pMxQ15TbJEbqO28chpDGVGAi6YoX25sxkxPS0r5lAriCaEduZ2Hlq33lPW4eoUP17mPJx67d2
2o80HsoNNQfNaHFryNsPCD6qXI82MZGCuU7R3gj1/NoJyo2ZqSOH3tLy0rN1HvT6En6Wao1EwWbI
9VcCPepVVHwsSnOJqI8aRS4wDDy17bXnW6291IqT5ST7sNR+FILpk+eBscIz5qvRE+75FpL5cUKC
pYMra4IGIAtmgDm2G1om5KKKq3JDuwRqSFzuy6sw4wnXHAClCS4pNv9Ih+AQFMM3a4BuhoODb3X3
ZunsSwUSkBGthtqTO7PW3oOMda5utdoHRfgDati5g633gMC1uzAwO4v6bryYvg1YA8JIMrTw9orm
9e+3BuMvThTDRmZThwlge7biAPyMWA06MCaW1iQ7Uz2yOg0cvkcM533X2rvcwdYhROcPRA6CTIVq
3qmGWaGQdJaCUVVt+g/43d8R357pcUjYrCPUKdHf+vMttZMcZIkAPV7pwdcyix8Jn/eq9J0OE1jE
ae8rxFkx9BcFvcpchPn16ovp2v8wNn+xuZseeGsBRcICEvkr9Bx9+t6XeRHt2hDp2bFjVUFmi5Gz
ANkCEc8THzWpWj/bH7Km/xIAOW9UfUMq/Bh4Ctxl53yFE+WL3kUvwgqnNZUwfwlb/B+QuN5vMHnP
0tlzQMh7hmFav+JwCbAt2uBDuBsTSKWQ2TcgK1Y69iVL1xeqmU1aP6fSWdu8tjslJCD84eDoqNQJ
fpAC9XFCsn7dRW6GoyVaREJVoyJY1q5pRSvqrCbC8wDzis67LBpakmt9yEgj80JD6tRr9kMyYkIT
o3g1g4oVWR1Q4rBWnmZ7F3Q5sVk6ixpea1qvbzXxQPmiTPW8E4mJjBdOKf1AYS39UtotEotV3kEz
isINywJmVBy8ykxsIAGeZDjN9x6CW9FE3wLCKZIupTzENcvGrMocdq2B05KnfanLBuIq8F1msP6G
YQXy9uZO1RxvUNGcmprraS8hDVydMyIU4U3jDrxN/uyFYKMC87/YO4/lxrE2277KjZ6jA+YcmEFP
6K0opVxmThBKI3gPHJin7wVmR1cVK0MZPb+Dnz/FUookzDHft/fa2QjhQNt7uryH7fZOzgjJQtbO
j1OiUBqXgjZm+U1lkzFjT9Wp8sryUzoDPGxY+NtsbIddHUU/2z4qfq0+/r816g/WKINQVXTt/2sK
WL21b//vF+r47i37+V//sUmLOvrBuPPrxf2P//qP//k3fzGLoRG7tk65Rf7dE+U6/4kriJHQM0zs
SHij/tcTZRn/qes4n/CA6Gy6hY0U/n88Uab4T8lQNa+v7F804/+LJ+pq1Pn7gtazLbxfwpB4K3Dy
GDca/qAfdFxJRbeTCUCrKqujixYjmGKddmkHZYC9CsNtRDrAKfJ1Y9mZVbEsqgQ4770gz/jILuwO
QAn6yLLuaUfU+UmyU2JTgNm2y4m5NNS5kZW7q2nab+nA/WlhfGMLkBTdXNOl5aa7Dgf4dgyvqmDi
/hzarc6pWuJv3CTMoOSWIOul/0x0fWUuOo+eBhX3PyzKbzcEv97co76ro2PllNxMILUVK8PIZLsl
SmLjqmJbpRYV2DFcpyaTV+cHl9JmN0/DfulbaKX/dq3d/zpR/1gC3mwKru/PafMwoHCNCevGE4E+
MoHoKrj53ebeguyyMnqjXzY5PmwnoOGa7KuoX+lAa2H+4Ub+w/vfzOm/3p9vL7i8mRNu5/RBgexN
JQdfSjrSca0+BTWFZGuUBtIchCmW1QagsKPvtUIjiYYfAzuxY4AgYLksrJIl3scf6fefaJ6WuLlg
hN8ckXYIaf/S6d5qJCbhah7CdW6I6vTxuxg3S2++uMSiYjp4HQlpd28nwSZwrYYKdbcdJnSho1sQ
0jXYAAD8noiuNjjoQe7fTU2xdE1l7Lpe6++dmlgYahdwnSwRUpaz7WMc0S36+LPN19zf7unrR8Nh
yRxtmFySt5tUWSnTCo22o9jyg3wPGpta+F1Y3gLlz1MkdH1p+3H5hyvh34ddmrNhbfZWCvapN/s+
P0zi3rWKbovWTlL4Y4FcoglYf/zVfnfU8Y+CyMLKyRZ8/u9/23/rbmPGoGn5asHgQrzha9SFDU7W
Mqo/XEe/O4p/f6ub68gWeoAdgpKciwqUDalaBV38o4yxb7OGa+BqhquIIJmPv6B14xm9njwXMyzl
BXxu9u2APCJzdfueG9p09A5qQ5vvvAz2Z+RkYCFMsVDeJYzH7lyW/VPriJj0M7VjaPAWpQaYUKUo
jPtY26IkMem8OeT5dIgDbMZdt2NxMg7JqZLwMhDfKaT70TuQ8mmr+ebZHwfITnXw3hj2tBuT+3p2
nwcJ8AaoktEJJEfQPhid9lVUMtr94ZvPB/TmsrVwruoGAH8HNNN8hf3t3LpNYFOB58ZNzTbZgI17
sNpZ6x3wrbRQPbQ6+qSeTpejvKcmFeBWxXjfgwij3CLV2s4f0wYJl66hZoIahPS/6FfWGDerIEIA
pbhYTKXIcKyBXqayuHNhy5fknlWVvjIm0zpJU5Al3XxH3YCiDTrFzkcLQnfFjLuTBtrj469s3Fra
5rNt6cxd82Al+d/Nd469FBCuTNttAX1o3XXTsa/inwOknEXTP08x8ZGIKLU573T4VYTT5Dv9nju9
jTblFGunoPiRJ/y/rn8xI5stcGl8CQGerSOL8qcnDVqkslharb0BrOI8eZ2/84hE1NzwORsoCvTQ
AGBXokODQL5tVTYuha/POU8ZXe6Gmtxs+BBx9jAo98Eryue2O8GRX4gcybRrOWezpTORS6ofx3gK
PPTUjrmI+uoAePUhKPtnVx0TNCjLIuuiVSEedV0+uzJ9rGOJqtHWStSPHSYN10fhfkiTPFzWQnM2
k1NaK4TtzKMieomWtQvk120HynzBsxVH952jLjVyuzSi+OyO/XekIaTrlTnGh6BCadpRKk4O8HWc
FbGW2k6V3ROmZrRDWnsJepjbDZLBoXyuIhpKo6CeVKj0IHRcAFdFwijrGbqufTIKZxaPfA9r+b2g
VivFkw3XcwFU4qs5h05OYNAzVPwa6TCZYc9RJlBMWpfCE0KuZxvp4SqWqILxi1LnMJBd5HV7QYD+
h6vq3wOXKyWrVoZiwjAc52ZJNzSB7GTPfdQRPFNCP3QVMmsjgmI7oIQLQn3pp+wcP76Wf/uukllX
6hIerHfzrl7N1UEgG9Mupiyrf+iK9L2r0T9N2jO4p9fEsz9//I6/WXu50mEmYBvqeeTx3Ew5TeCp
XEs71l5CtYs8yRjb4seaFKV1/SYdNa09/ai3NHdLOd1//Ob/XnTiSTfn5TmVWAuc7z8HKwQHKsaU
w9d1is8laYfxCP9UALLclK150NudoyGyd7I/HObbigUjBm8sqFmYZFOwCb85zpnua1D+Oc6ic+48
7rC1BXxrCSRm2Cd59JaRgLKUCt9HGk538FEpruWoqKlgyM7406f596zPp8EpTwnFIX1F3nyaJNIm
A9V1s726Y/R52AjKZE3GHXU6F21b2jfGXeOg4AoEZgbfX6Upncgs7J8KpCtbmeqrj8+M+btTw3rY
ILhDWoYhbi4LkM5iipTTbE3LhHIHpxCksbHBtonHd3xXTW8vroI8YxYjan76ClHp0+j4+qlJDXDh
UJV2jWgPoauNQH1m3aVNHY7zumr14MmIzXNLXj0iLkNt6fn4LWTgam4eCbyDMkHr9/FXuq3zXk86
1vd5R2h57NVu1iIBlgnND61m64jJ29L9D7o7w6GRmCvgRqlBFJSaw5CVJbJFnELInBqBHkvONz6q
lVWj22/kqpQLW+VEyBJFWpYE4c7u0ykjYrhHSo1iVl8lgW/tO0EVySycNcHB02oQc6fBO3mDQ6BT
wRfGeIA5slmh2tsFHKMiQsT78Ve+tpf+uRpw550xjTDHEgxnN+0n36i9bHT7ZquSBi1euAuBvDkQ
KXdTZZxUWxE9Fop9SAzjsgP5TLLzO9FopD+y4Fed0Chjw6whQNFesQHE9GoJ9AqKuNo+LgAhVdSg
581sSypqm37T3P65DlP3kNKMQnM4r39sa5WVFB6vajJpltbSVsnBDUjDKv2GcMdofJsaFAppQrs1
9eHMU80lx9n+8fHRuK76PjoaN/dZ36a9gN3ZbAMy5QjzGeulORmIYpyMRm1CGY1xoVzOycW2QTqm
Zzbm0nHks4rby8efRf5upGcBziTNKESi0s3QR3ScoB0CkNzLCP/qBX5PdISvne/RfTDGUyQJEUBX
RL8gIFxQT41LBpDr4njl3hPpbuKDn/yCPsXVxInA7eh4lL9qokUW2dxojHNInSL5Jk3+SFQVb63R
EUdJ4Y20FpvmYS+e+LNPtdsRkAgzHQ0oIiTDTXD5udF7mhOU7TvmpU2lj6LL/pyVssZk0o4Y2/xh
m4QkVVj6PjQZosCPZCti7DxUJx3ZdvqrJfw3wyme7S5mbsfo6bTVa9eiIqiQFUWVtRR18MM1oKv+
4dj+awlMnUg36PCBz9EpafxzVpEm3ho/Zjh1RfKGL6rAMKxf+/fWHzZSvxkkbRafwmOjzF/9VzMx
Tey8LoxmWwY5GsxqmaEvYOi8J08F3ABpQXkmiE3JxdPHX/E3S16+o+l6pgfFgNyJm7Gswl5eOr5k
eM7lulMxDHh3EPukbb6bljMAyfFXjtmBMs0TeyGDOcOSoB8iGjSP3gc6Psf9IWQXbaHk2dil63gN
Us63jfAPw+5vLnRbF1gxLIvFBRvbf54N8hEq04/1ZpuHgYcl+lg08RuGjvtBk8vZrkBYyp+KWbeN
gHmop+JnAvykFyDt2xnVU1ozRBF3l6HAX5FFx9iPvyxaTbaDxZLmlGmjGdU8Sstt8AntC4GkuULd
hXvKKsT9YNXtjIVUGwhegCij8Sky+mOr/WkJ9O/92vxJmTodzgsdgZt5lixG0IWKMal3CVXXSwcB
cwI+AbcV5sEwfv/4wvntFcsWCSsY5TYqff88G5iJUEN0Q7O1cvTr5lkI3tXMcQoonAIp1y9qjgHq
wZ8u2H/vyIECUSXlcuWE/IvFEzeAmg1RkgQ5ta9QCLCksjv0Q2dOt64vbFeWRsD+Mxlmi8CcbBmD
tkB+yT7cR/zvogclOV2hQk0O5EmVf5gqf1OK4gPOXC2dm9lFrfHPI9OPnZzCJuGO0sQbowowTQGh
MCmbM/vGn2HE6lgJtLIm+zVnfCxFsKL9CLO/JnqbUezdGjmEH58u8bvzxQqZM8Xu1hW3F3IbKN+0
cr3ejl0QbwDDh3sNCnzaTPGKnAbnrmlB68dRoG9osAYrFo770qSI2MVudj9mJC7L6BEt588uDvvH
zggeiIVt7oL86GkWPBU3vJsYaeiCVDiNCUrC7ODodznzghcb59Y18NJ5oXeeSqaJXLGEi/TRXoe2
p16bCss4O4RooMKzb1oA1IP8TN42Smcrdl7MiqwVXJiwPcMtgfLDOTWY1oj3Lk+Y05uKNcDHB+w3
x8v1IC8xGNP/+1cHEPl5hPbarhCTA2+conjdiUmt+xxpKALNpygkKEer31GTrT5+51uU0Dzm0AAV
DqA1A83PbRE7ivF4VjWJDUSjOsR4d2IXYVvdYtJKlgB/jX1f1weS1/tD6lPfhJ4gD/To/u97KvZS
ElXV3I3418xQ5uXUlq6otkk0XmpBmkaV6PqakIRi6YTG2+Dmxt1Y5KdYmM0fLtffbSZ5c6q5bGIc
avk3qxpzIlG66Hjzdnb9dkG4Nd3iGyJnZJtBZa4jDTluME3IuYNNGRIc/fFJ+M0og6TH9oRt2IaQ
3s3wxkopbz0So7ZpN+FZ8/YEa8QoZ0iEzmBZ6n/8xmyFLAaGm1UlK2x95ilB2GMc/+fA4SZwY4PJ
4D1V5n0rTDrwfdkSRUDRZhO1NSRnQguMofKeNInetOj8HwBywqMz+NU2GHzvPtbe0G+H6y7DQtVH
5AQmvRXcd2Z7aoxKoMXCqdJCLVqljqU9u6Bcy7FGfKs3yUlLSMVpKDE1ul8+mmH62oxqXDpNHb+1
g7exxiZ9aMjHpotQSGZAnW1vPgCzasse530GUNgcrNdEiG/KDuW6B97Knd6558CY/5Aw/DcMCtuY
VHBAfZ+o5mhPAoytDz/0hehDjDpO55/9KA0QGgjtXuqqfphMH8Vmj/J6aKvn9t0qXDKLB2W/utZL
NxnxT0Vdv8a3XNNrd9hBPBS91M59DYO6zHL23ETiep9ikpPJuRiPYRfdT9NovDS5AetgtLzPfhPn
W8spZs63EJfcS19YyXT7GeB6N5ggfcrOOLSYT9kEJefSGOKTO+EWZobMX4YxftLroFtl/eRtPKMd
v8zSibkD/CYKmTJ2kALaTgDbEgAky3Hsisc4coCbltN3PTEecjf90maRhmVBROfR6aJzN7Q/yrHp
0dT36bSAtdWtsxl1HohUIdvP2YG16VSvoqQeZ5jEgEEJEaWTWg1iy5JVfZe+kuDXbUHIIbWcH5xw
cskkFdnK0nGwMLNHd21RtAeEnYfrS4ZbykPrmqh/ox64HA+FLtSvZ9fX/IQMGFX7JMq4gJwteaL0
aJ+uz/566LNArcuempwrMbSMwNcWENmis9+PgB/EQK2TYMU5T7w4kv+soVTQ2uJYOfXXwS7YvUx+
e4iCvjtcn01ZlpIob+qLRAXTRYN3eEGtaRZ+dbm+QudvvEQp8jB3SnZFbZ8IjpD3fz2gKlhGrFXu
nKwJ4RMnw5bkqWTXjDkMY7MUz0NihTusXdu+7chy7H2BwY8tFSnt1cvIGdiExJ2sU0P6j8ItNsaY
G69aWBTHBrmupbFM1stS+9SWhvZpKKoHlTrtuYhz7d6oqR17JGWglrYw+En/KQgTAoCaBo7t/GPG
Ev88zuaaZgCsrmXaYoDChKh2UfdjqoHTi7r7hogbHYJGE/oPVYooGvp5uldlheAZwMsm1u34QRQq
fqDABMxnjK60D8rvtgqPlh6poz+BcW4tx3tJxzjdYpxw1tCT/BeyubVlLtqMtZW7bexhehkFFJ04
UNM5B2f5Asf8AO7Me8j0un7Jvqbzi6IJidnqcm6G0tlWbF+eZ072o90SwOAY1XM1whZpkiCnRk5Q
JAZpWnRsiS+kB1mX6zOWrviaSYgj2mFj9C1rpHi0uF6ryYHVlXy1UlceHIAHhyzEgzMVYiFw3N4p
qDuA2dp6KwlPh0fnwD+g22AmLsEeuJc3McnRjxBnkoWm7ruibNbexNf2lO89Ew9sr/TBdbZWwhur
CHLSYPTlWSPO6jiU+HPMo1H3CXbkzn8Aptt9DQbxWXX90UApgpHctO6KhuukAC+A+iZrz83sRLTL
8EdoZ+PCFIGkBqFXmyKQ2Vo1DQc0b7PHKeseRnewv2Sxm68bVQ57bdCaz3J4kdLJyAVEPV1qFI7z
WG39rHK/dOGhMmGu0P8FF4/Ye9cA7fgscVk18+u2xSo3LcGPqIFh1XJRjWGIG0H/m+MOjT4G8yl+
ycfoKwNJ+jUnei4tk8fYLOp710jslzAGMRRlL0PXdw+WG51DmKWiMp5cKPIXNxueA3hRzzKakru4
1b5ff0pFFJ3zJs2RwRakkxOJu5XUXh+YZBZOYPuP3vwwtgIIXDiJY0oLdFXGZk2CZ9euwAdnu9I0
xmcPIv8qikqLflsxPhP5lazh4X0b+iFbVkXcPHZDaJw9EX1C4Nk8tvODgYUYPokLZCdIAM4pSdk5
9/pDn5v0qOYfYzI4HqO8XNm9/tXLavAz7uDsetv7PFh5wn7N5l40E64R4WBKSKJvzU9OdL9TWo/w
qXfFvU8S5D0xJnXaSGzQs3JySNytiw6OHLu6wuSt7BNsGIxRbRSuhigYLwHQ7Mv1mSINgYRdvHeT
Fm/GwaKfB83wnqzc8GKnLx7ZMptMAVdRVmAedWUZx9KkYuNUDkwFzTYPtsHcS8rJtPPGzDlaM8Gr
DO+c0SmOgZGUR0hA+roBTb/tR0BFicw3tGibBzPSyVEahHOsTJdAFVtwlToTiezzZAd8NyF3tWej
7+vT3fVB0jcwEvwzelMHJ+FVa4x15l74/tsUtUc7bLN1XP0sNPXd9vG9ptTZ+AJHTzV7PF31hh21
tyocMjlFGxwNHTuNzOGw50V2mFlSNduIhRTRWlPYZKzyRwS7nGQCbF0pULYp+qmN9bYuB4BUPQE0
jeBTsO5TQ7MuHHc3mRPNVz8+NWHz2hIY4Jv1j1idBPP4rBAdWvFFRfYnXQNaQPmL3CC5ygckKU5C
6teoZLCqWENqmTi5Xftqju09SBm6s+UldYJ51qWz5AuUJM5COsmra/o7gd7PNMPtTJMazAPELoY1
7T1XEXJZ98fUDgM21wICJIamDlTSsk4NSJH4u2mFAqcPCrV2QC0tNUJl2QzFB6PAPDDa95WtppVB
JlhST3trTB9UDqCALVNa9ns0z/kiHrCc59O2ibT1qMxtEtgkWNFydMaf7DgfSov+6ujUxECX8M/Y
4lkcNpaskq9V5qyV9eSoWtWf7PI5SSoFHkx+ioU+4edHim4ocnwsSb3Wz/RVE7nfXQMXcRRlIfLB
9iH3/E82CVorbRhxjsSsTGY9LkVGZ9lTjasK95LGnbvGXNBi3M72bZMfMstW9Ca1SzQMb9Fkb2Qx
GSu9Js8ztoyveanfUSpBi+duc91c4U4KiLGYfoR4Rmj+mftWcX0xJ6llpU1YX+ra3YxadTYTPV6h
CCmWVWnd6/DuoFqk8VIZ8TI1P5udezc2CH+U5FJNsrRcE1DWrKuwuusdLd/og1FvaFUpKAsqIVLB
vJMa+4i8LqNNo0xQbzZDAmBfrVV4fFzrXcstHXMpCs9k8u4SNT3ojccOGZkt7BJ7LUxCgJO8DXYJ
2WNY3hN9GRAuBRdQ69ajQ9PCnmCGqu4whGhEJyvYIn4/mUb03E4TEdK5PFAJfJ/9lQFB402X/XTj
+N2aiZSkqlWLjpXFwlH1Jsk4x0I1L7ayvlZGicCgrhfyk7hEGs3owCMBpoexAHKtXkQmvhXISAgY
JMiouD16CPqTpgQO16VnApc2k2m/oeLAcFjJZFPbklQPgjotLLwrI+5d3PTtyYoFBBB9+IwHUts6
fX+pS2WtIjqfmFv7Y1cwL5XK2WdmVMM/ghwT6NO+qbrvORNgXI7RQzvWFxWj9kff6UAcK1H59+Nw
vD5rIn22hHd7DPhnyjn4e6egPJaDVRwjh20udUZplOUxdfF5u2N49HKiDCqdzFkvIqIBiSYxEzHc
WfLljm4XkKANfEstC0kJ/vpiB1zuWLbBCQ6mu6V3Ux0NraaiWOrVSp+djib7G7I1+tLcYq07O/Mb
kpJdHh3cXsfMGCR3qQvPtKYwXgh3ef3sYTbkG8uJv9MaiI5xMERHm707+no0p6pWJsNVoK9SPWmO
sooF8r5Z9lEP01pF7l2RJDszqDXY5Nk3FZT52gkSGECqK47dfBCSmOaClwuQjBAej6F0xl0xym1I
sz0bzH6fYfSjCTT/wmzidWs7X1ik46xcr9vh4MEQ1vvIZB2zOV4f6AtunMb0drUm10NDdHPdYrre
VxlITzBGRFHUbn6MJGpaze83zfzT9SW24KcIifh6qrPj1UEM4yo/usP01ZUslqwOYRmFqHLd2aSE
FGTQFoCLOMpVg1zaKKf8yMfL95PPPd9m1j52mfhDPT2SQ5Ti++CZ0YfbSYbtLsm7z5CCgIbI0D9c
H4oJW6rIDYhN5D7ptXQIy+A/xqnHUHl92st4TZnO2VX5GBxHErSP12deOO00AiYmvxebRhj9LioJ
pa8rAUqgrl7Dshk2v37UQi89ckl1S4E5ASUFuzxyslItio/Xh1GT0XEoXkmtyH697LbChcQT16se
TE++aYXVsNcgQCrrOu1Q49A22JiuaWbMhEhgYkmg7qzZGRs6zRmyIyZjlx6a3tPxZF7DRtit0pZU
b4MzviizKNkZ7ODWZi+c5QTSAlS+e06pWJ3TAfNG7MFjrrTS5CZHXV00Tr0Jwp+Ta/hHinw1Buu6
Xtb5PsadspG+ZHNtuYdR86Zln7gYJ+g9EJ/GAJbo3/uOnGiD5PHlqHs/RvB0uM+HNQHpXE2EN9ae
EQJVvoaDZlS92Y+QEzpFomiO3MT5wb6+6gWaC10GUfzh+mo3/5asjHht+ZQqtNFYT7oe7q6vA+sg
/PX6e/pMFEBwMv/69eH656/P9N4Sy5gUoV//9df7/Hq8/tNCM4ih7TTSzK8f4fqPyuvH/evPlbVj
r8yeaNi/Pttw/fDX3/n1SWApvEpzcn59pL9+MfRDez0M4rUwVcSae/66iSZ3JH8yTQf4ha8Aguuz
dHb0/vXj9dn1tZvfQ8qRbrouf76+fn3og5qI+L/+rRM0clMN4eX60hQBZamz4ltDOu/Bdn1yjz1H
AADlx78eppiNNO4nzvb1KWN6RyAdmc9uah0Kg7U4xlxcS1j3VnVREXOpiTMaSntVTpjbkzaeCafG
nB7kuLDo6AUO8YgRWrTvQ2yAfw0MuYwy+zsTUQkHfgy3SR3urSwnDDDorHvsmSAh/Hw42y478ZIm
d5ZRnKkbz9iKsiUHDoGVmfQ/U5LHt3PMysJ2J+r3K62j2xvp31y2LpeQUgf77MfM+cKKLVzVDOSL
KpucZZNZBHEJxh4sbz+bob2rpfmAYAXZ50DWsR/6rwUVe2BoEyD/yfnqOffS0DfFUH2D4JcefEIQ
19ia2f377XOKz1braiCfQGa3+F73YT3ZWzyaj3mLuCifqh1bq/tptPAcqBHjkA8Zm+KJZbSntE4x
n2JLXHqo/Szbx/JFLIvV0wSOCg/cdl4vlZMRLpNW36LHXuHGneMmS+youRfcW8Vwb8bFeyvkOiNK
bMH8+VMpw9+GLRsPokVXqhGHeCLWTsZ0EQYUFmzsKBZRY6EiVrNCatmUamqNm8k9ZVb5ZegunZ5/
8pOq39aB664oRnr3jiq+qTwO4VZUPwB4PGltNUL2hJ0Y5cMRV99bRsoSvFXO7CxL7MTKrMMajGu3
xQjoHYMabcIMuzXyXtt15k87941dqJ5D5FufAoPlTBn5Jw19ytEY96MqUCNBBfE8HGCJF2NV7uDT
6lWWg7OLDKbnu7j8UYhgWDdsgTeGJKYmkUW6nCK4XkonjBSuY7PIQPqkI2Q7Ax+T2dSEx+lGcqdp
dbBr/OknGsfkzhHE1mELOxK9Ey1GqfoHC+FZlJWvV6udAwGDXkfHakdUxTmFKySV0Pc4Y3aUnl7I
y46PktLHovRJNRc+WLtJpGJTOLG/a8zyjd2tWtHDKbYBYY0X7JJ6x5Ivh7++LTsAEPng1CtFexNB
ekVHMYOoVBTs3SmBZeua6gD/IXpiQzNuI9pEi5i+LNTzB3RMHisT1gYzKt+u7WcFo2qRkKOgpUhc
SGbtMm1/RdhcU54zOy+Bl2JZzrOSdTAZSBaAAQiQfYoqKvzixDYz/ASl1YrhELa2ASYAZZbIXDhv
MkCd3rufB6NMD+63pOjqS+VvY7+OlxNooy6gwtCQHr4DSnGnG6g/lDQY+sNwWMaEa25s2XhbtK/e
KkzE154kr2WD420ZYtoHdMqtE7H8NaJXa0BcGuUdEUoFGyfiAHV0Cnm6BLKy0YgEp/oRlSun6Hug
okSYFmV3L018RCF/xKPOte+IjxJ603PVpO56zIvZrmreEQQul4kuWNrjf4NfxMCc6m+zBqzUahYj
HB32dVT00+k9p5WsFdEXrSjfu34Qh84gjJKVvL3NbORa2VRuAull3Eb8e5KmSGA3wu9h5G/wslfg
r7D4hJHnnMM+DNE/g9SqoEstZE1PmrrfCZ2TuyoRbDN1Cn8j6mHc1UUxbeM2Sla+2f+IomJ8YARE
CKO6blETe0jEaFxtxpmFWk8ZweHs5gwU3zB4wktgV8UR82JGVc98EVrmbzJ8LfvC6CRLIM3bjco/
Vl2MR8qLgXQM1g9fnovyDlyCzr6byC7WEfH9VBjeGXvqMpska7M649ae76Leqvp9NRgXJ6jZxHkq
o0fpbG1rRJbJQvlczQ89bH5BaS5vQeaQFLGFs3dqvDI5/3owGRtby3v3q5AFFk2ItQ5bMWK/SS11
61ThCYzyeJJRvHRoBzq0ACkOVhj051zcBuH8kQ3lsDJd+hdZAOcDBR0ZDEBpOcZNY25lHZAzTmXF
hPe2KrXcXbRBv84dZ2ePubYBwLJvQdxhlH8TBjyO0ioj2uShuXppVG5vUkRYlLZ8KBZuCBC+DpC5
MlprY0xhyOt3goyDMZ/CveMr/hbwSt9r1swrJDFP4dotoxK/GplhbuMR0OW06TGy4MjmIQxz0LLf
+0x9NwEARgmLnVwnaBNjtsE6ccSMau1H29qOyWhTC4W0W2slCeDxVrGCvTcAqcZznHqHdHMBDwN1
TT19jsxAbOIofwX4cCYffTwGfRZv6eVoXG4YPaBJ7oI5eRblVT0+NT6jbBq2ck27+QvFRrlkcYt2
x8RqPEwm3RyvPuZAdGtzm7cmYxQBzBuPv2nhRL5UHL4xvLBM7TdlB50RN1RMgKEB+jl+puSN+cjb
dLl18SYCIGPppJTUo3TplP1dPyPVdEQW6z6b91jAtA5eqi0drRvuw+aIf5fg7da9QJTYBalWP9RW
+T1KPC46oZLzkDSfkyqOtiPFl03RqY2karZmnRysogJhXD2W7qZKjHMo2IUURIf05IAcHZrpRO0K
ct8DMW36Wh1USGTeSKV+KVE/Xxrs1o2lPhlTgH4urkKmWFYPChPqevyCpSP7pGggke+WEx2a5/my
oOS1AV6/UG67OQ1oxPcqSH70RlAu5+ygBfcEDZ7U+pamHlCqvmaMpda1M+rJX7dOH8DIqffUZca9
nJkzTe0sgdz6ew0qA6qo4RumSetYtbF3GjwvAKJFcaaeTJptxNET6eG0d5QCdFLxqiW5mfF9BVX6
6I/mhRSoAdJrV8T3D3o0THBkpLkLZKxCRluidKU9mDucW/W95X9StZU9lmmwSuPAvEejkD+ijU82
LpjyldF9qTu/fJIwNs9DGH3hdqueWrdjWS9DYpd9Yjzj7DNO2eqol8TI6fOPKOOyFRS05ADFdtjj
+YaH7WDTHnrjXYvSo1u269obVqqSzmfi6YNZBEiVBKKGhZ3y4pJThr0BtoZGKUn6cbwzzapfOaC0
LhaHeSFjke0JtYWfyh/akrkBTT/8Kge1T2NXPYCeD+7omd61MLSfohREla0M5GjpeytbtbS6OtiI
TH+HexpD0jhV/TcKEs05ibFptSnSyjD3iHzuBFAQy1zHEew2o+m4u3TsG1qnjjHNrB4FzDZD1ENv
i2UnqNqUMbKnScLmJQ/8aGeVNkM7yxTJhXvQze+R263lSNCIngbGWkQ+G1y//WpaxZ1tZsWdNCgX
+lk77GUz7fs43wwRZqVknDZaGdr3KpZbMYJLo2m7I+n5kxSyvRvjmvQ00yBmuxhhaWbMrr509mj3
wq2l694prVjD9vnn2gwHVkgRvT3D22Wl+c1pyY73Yus8WJQRrIH0wr6rt/rYqQMgMuDUzRxS64pT
NgQ/sdZREHUc4C0xOMQ0B1yjF/a+JUJ6ExAjg8Tf7pZOABPV98eUesIgIJYQzUWaI32U+KIYdWF1
yocokuC8/cwhpzAWGzOnIqLRAkNoMq7tSFhLvW+63VSn/h4pz36CE7pK3RRZFSNFX9sbi1LVClNu
ua8TMqVsf3wJq/9m7zy241a2NP0qtWqOu+DNoCfpvSMpUpxgSZQE7wP26fsDqKOUeG6fWzXvCRbC
ADSZCMTe+zeKsddgLCC5DpTZ7xJnldolLiVVkD8oMVo/JinlDHTLGlNRlOBcB1kg8I5nh/T4TC0Q
GUVCr1PkasuK1AH9MBsSH41/s3V/JkMuw4Tzu6K7zbbRyAxXmoHuTMCmrw1xSSDKRuE2YLdg8xqV
E11aqggBKJHUr5K6wGOWcHk/EM4Cd0UVqjOCV5UU61a3nVevdZtjaSwVP/QvXgdZJK4xfKTQnrC5
sMio5ER3RLTlRgasjchuemj7HcBpAr8QCWTLN8q1FmCH6aK/E5vd1o0QQSiQTkcoAf/HNrqEYWGd
SnT9AZ90T3I1d9GLflY6qjJWeQ37wl1JWveGQ1d7SBE8HZNrBzt0BwwgY6jcuuZuSv3ZzQx3KQWu
9Gq231wrNZ+V8C3vETp2jK4/6HZjb8t0oA7nubzUI//ow6efK3r6lKRddXRFpNya9jGPVAgQwBKO
iFpGJ6wW8CNVy3UE4OSa4LmCMkhgHpsYCVpiOc8GNW0nXsXOthJXlx0M/lGldZKCngy2AXjVRCQu
sCW+vznphcZAm8lKBthE4wGVRLEqrcGasW10To58pex1SHp545W41OIS+5j7IjxQouhvGB3PpQFn
iKYOKT8Z+ktRDfZ1OpC224SR+j3PNIp3cmwBQrXwTq56yEBe/zi4YXfkfdDc9EbewS5/bUkTk7Vu
qND4oNIsyamOA8KuxAVSuQANxL9VS6+ZFimIY9ctqeGaGvuA7HYWg32289besmPIycq55UUdFrWx
mlRC9VTrl5Ypp6vaT8KDhru3iOwBDYemxERZxghOJucpSw3lHINyc2H4a6V322sEbqSlSFmEnX2A
O9rtHA/wdpC334OiLagZDfoSWn23MwhYsyCoFo1fQKtNEM+ofdVD8Zu0ooI6mZc/pJhdFKClIC0d
eux+ey31V6WBxYWKpOlicH08rSXXO2AXcEHuPdj4FBjIgPZzU8tfKL6ziuhpsOrCMMG2QfRnLeuR
G0bRcqXGbr1M67Cc+z3FIMX4ChZV2uKhjZy+EuzAG5T76SCVrTPPO+RTc4Rxr0mfIf2iKI8NT/wu
bBAyiGq52fWB/Tl1ve8S5M1LrCF6StS0BUyVIeiKHpJw03w5REmy6FutXmSlSuW4QIEsEV43L3Hv
WltDXWyMHBUU1yRz1/cduVeo/y4hpo94GwZ41Rr6f74sAvtlqIZjXGfA3rW23Hfoj1IUSV8gxgq+
Ek6w9CXla4+cEY51cbsTxMQI4djFIjSTqzrU5Slpgu7sutm+73HU7RPNWKWsQuu0xWChMZE0Uwr/
ua+Q7NFEXC01CQCfa4dshcLWGo1z47OBr5X6o7Aa7dnJWnB9Zvw5GxVqOr0LP5NXx1CWr1iL5xmB
NYolGYS/1kfCGUvucuUn7WOihOUxY0thJMG6NoU5s1lHt1BgyA6sI9EEGzj2j6mPRwYG0tq8tdDB
NIRtroJI1NswKoCuOHJxwvUhsb7btQp4s0DwRDX6R91M9G0t0F2UEVF3VUDISZryiQq03DIbnEAN
4A2ojUARTjI9yrXDt0m5NaM4TvSIBI1a9cU6Q7aW+gTAd8ggyPrmq0m5YSgsIOtERZGIAOUAwiOv
Nah8+i7CtmWdLqJA+VK4y0pR2elLlP0Ewq1xrnbYYWebXMebIBn123NwpkjzDJsmzfNFlwN6x/4D
CVKqn/na1DP9Rzu6cJuziEy/4QbaBU/iZucW0iaT42UUk7hSsRpJTLc+ouX7uUu6N08lF5LUo0/D
0KOlPOjKNpP689BYDlbCiKYpGQrPoKkSCpoUUQu0qFNNDXDl9cdHN51HHYJtWvcSZirbFGtXiIT1
Xi8WpVkUvOotb6Y7IcaabKewBMM6Pe02QhuFalAM2UqkZNhLgK/LW7wbqeYmWYj8Wei/FLVEppYc
P0EqeB7c4kBi2ae4HPodmqzrCOPsvWesFKUCOy5V6cJKSX4h+SI2khOoM5GlGiK46Fk3vKN2mSG+
kQ9H30crqhlE6XbZUmSLo+wLZTJz3XsaaS0Jag27oKWHuOMsMLGUMRAP7bTavRUkl/qOem2N28Re
Gr3nulTcishHZQAhUrSzJf1BpF9wTY13wGCbmUhwui/83NjUY1wvkVhrRKBteui9c4RJ0qVBKhzO
LdoeUsHOMbGefcmxSS/m6bqQ/Q4ZZ4ScErezVqyGez6sDl5DSWwiF9q5SZUd9DuMnnT0w1ln+RpC
I5tBhNLnvl9pBx1UzjZpk4tjieyAijqZn6osT5bFntMUHQ6FbN5xe3cQlCUPEpBbC8IC7c1KPLKD
GgWGNMAyfoVRtxoudLj8FD+9pSdK3DTkBDhFN7OLDIGlpChPyHM+KlTKxoyUtVPUOFnoNQLxqs0/
rs17wn9Tckl5Ko9FNCCZC2Fe780I0k37pW5VZR6GiLNXo7S0v9Rdx1+qBds3L1O++rGIqXKk3yqC
9nWXpy42ft/TqPIPQOww2jPCb60xprpUL96EUO4NG3lrFRbhSrfdr6qant1wytuSyO5V6mSVD/m3
5luNrqu5VVLfQDOd+gtSU9XcE7m0r4yQjSzUwvngpTrrbPKdOi9BVsL2xR1GwaqGZJEthSQW8u6o
iVdyGFjUBNGz1W57gZNLpGCPrRghn46N4VLuJ8USAv/OGbQvpRXKq0D2ox3y+Xg2ZcpSRZVpW+DR
Q4DOUsI+8pq6PxSrzK6ybvSgIexymeZhuDY9nkzLwU1dZ91wiDZQoPHRkxlfrImzjeL2s4jLYO+J
/pqn1twri/wQwyyYh2gCL2Lcc8gkAMPCVZ3/MfuBICYZ1Ef6m4sl7AJTSD7lFjcbCxMc08BXLWoc
bWfY0tcYIrEMp3VFypH3QdPb+07jz9M7GyuntBCIEunlwqPkeHYQxdcsIF1kaL2FXrja2qLYEvko
Ho/uSW2vZFtbMuN1SNpv1eifZUTm0QAWKE8GbbC19FNGkkWTWHEkCeFQdLVaFQt7TCl4kOPyWbOQ
GoLYl63zASfMjPJTp5sU9BHrAUWSs+5jSLWfDnFrfMvJrZH7C4oVyYtgS73o4tq5fvBL7St7Svkt
LvWr4cr+ye8Le6X4wdFq2pD3a4NocmQ3KwQ9eZ5rnQ+4cmNiTXNDviV4Dp3sNLSYFWFqdwzzsTwm
vEcBnJUNUxzu1DTZFlEV7zzZK7dpZ1y11OrWasGiNUQF5b05rwzfw3UInMebYLtWl/azG5dszlst
WneRHs0xX0cRH5nR0Eo3SV19wTcmwiDFEmvKZSA8Gq04JXX5yKaq32IkBpQgjT+l7JF6X2jbxikR
zuzE0rUiwrTcr1iRWjTwIxKmvQ3BvnBRvReqv8O6hspd5xIbFogKB1VEKDDAwlA8jF4QNDgAmVuN
QPZl2nn2tcIedi51ubzqe+fVArg2l01stfQO7gHUrdEnSmwKzBYxDPSMmUMsJkLSbxGyCCQacJMq
EeaW8Zg5OoPCe9DK14lHLaaPJNR8CXSPo3NilTmEOvDL+Yzd2yl2Y3MVOrW61Aue8ipXydD4qXtM
5G4jd7qzi9lLb5sYlrmZV+Cd1PjkN7G06TyMkAzicim89ZmVgrfp/ZMDZdAP4U+onhKvE+qUlKC6
ajvkOqGydAyzCjFPWQ8XmjLkW5GKdmVD8VrYMh6QaAiT0jRfYp6VS6LgsaJW/jYFQXVOcumU9CVa
omZUnRzPQ/og9+Njy3OJ24iyM5IMsEnnIoQAFs6PTr7Q63kVGyheo7E17xuhrss0ZrVK5RD9WRZ+
uyGatCR8DzKhqlveHafJ0FAu8kvmhWdNJek76M0ilsJmz4dp8RUSLOR5Lm/yqD6SlS/mZVGaD65J
cQIlv4csZY/itoCPmojKUBMoX9MwTy+BVS2brNA/2yRa5lCB+JXgdyzTItE+yc1GNN9FLvTHQpPF
xQ7FY1qBnyIexjRO82KEK/3vmWk23zPcRk2jx+arBA9rSITCwdAfGsnUtpXaRUekONeD0+WfeQ2m
YBDVEN3ezN/VGjKtTt1bJz8CU+J6WTLvGgzAlCLeSpTS3UB9xL7r5icDXyKZ6LzPtHwOQboHspho
J1Hy/nBDYZybfED1HiGCjFTeuRgPqNjjNF6V3UXv0KuVW1l/GkCN49L3CZ6cM8a4yGq08aXPtW5T
dfmPJI+KuR1ahUnQD6BI77tL6yjeqZTlhHLDLXWJfEndWHuDPOfChsxA+h6bP1VO/aXk1Ra2eZWx
LaoygAQAt23I2feXYGlDNrXg4DI0FARBndoiEJx70atiKGfYydIa2qa/UktAbiz3r5YyGOzIM7EN
MqxxRFBGywGtZhhUfrXR4To9RMnwI+f7HdhN+qg7tbYpiKNnEc8yrjHyue1YfkIrArM6tPAfcWA7
JuUIbNFthOPdwd0nZU6VZQgOEBqjk6ocvJLidia0BACJcxUxDgytmZW7qOFbB2Oo2tumKx8bPa1O
ahVvMc550AyJ9DPMnK1dlmxo8KlRLXZciuNpT13v3Ej2i12DGYYORQAZNM99ACP8SW9tfOeiIsIR
xo2vasUDn2lOsLC0gAwZ2byjE2Yk/9RRD9lXkwM1WmKsvNkkDv4qdSjUa9ZNpGBjUdSxeehMrzrV
snxUWDMWVZ2pON/yFpFiUremF4C8A9vUUsDCnCQjL1iLmydl8tXxdxWGK42I3yLSU3P0NatL1Vwy
EceHGHIBgWekvABMHOXbSwEXbGifiReb9ujmuv1ZC0VG9YeXokL6h92hRXXJ83Bq8fAo6EKgi2au
7xJErokI5L1a8k5wAm0pQwe32j7bC/DkfCosTlHc+Je20x4zm72ervhkSMaDTYEKyY36GvL+vkCD
uGKqMTPRCNnpYQWKKFSCfdM71lwU8I0qA0MP12v51nLwBPG2NLTtJq7rddNEyrZwjPDmAowz5WJp
sS6indkMe5MExqY3vZaUTLJrJWiBuaN5n8pRyNhLKvfAp57CYCxIQOtR+hq7bEQQ6wiuSVqr64rq
6Cdq28D0rqNlkR6d1QTAXSJ2uW3ln5J6jJ5RFyibDU4d4qh78pNLQfNHphW8Ai3jYtZk+ppK5q6u
rZ2oCl2jls0QsrT9skclapHVySkbcEzkE69ByubyUSbXP/Oi+kEAUOb/mgbPfkF6p7Dhi7V9udIR
+SaiVeYGm9AmafJjjsbgIgGVSR3KYREODfdSJuYX2zOztW82D6rknUsfwG0dpd3aNdHPj1x+TKnH
V6O37T11+oxKcBuSJ4ndDZZwNXy9vrkip/3Ywjt4MUsSn1EUXBXYhhRK0AflmYTl4W5h/63MSjW/
4Skeme4yyshNTYcQQfCT7unyETWmhbeQqAe9xHpR7jEg4v0apfKLKJsakJpv77UWeF9d+dY6xt3q
mAch2G3DqJ98vtwke6NPgKnCNelDQqrBQ2a08hQcg538a0+JqA8U+eCHSB/ktmPsVA1JVpGZ4Dsr
SvVaor3htxo9VaRw2A0Yxdyy7BJMRdvdeqxB95Jwv3ekg26BGw6rPAWo4Ez5qhSMaToazkzpK7Os
EiT5f1iW1HULTQPZiaiMMkfhrl4XgoeSX1x7MobWnwdqo+0qt9GeCoSr35tmzvsOtbh+VWK0sJEz
YOFx2iXbvu0hCyTea4+fxFOc35zcyT41quvdWq0FcxGGV6f1pTPCB2vsVx7J6vSHSnN84HmOdY1S
1/+kTLWIust3jZvOsXEyH/14OAjHsEinRP1jlJFpg2S2L2NAGIQ52r61oEQhGV28DC4lLMgF+Q5u
JprBJTkHBzQbwgK1s4pqQmgDEHY6wssHo+zWVYIlbNDG6cno4UFid1PPeqDmywZhwRXVXRCVRpWd
VEzOSTXY60KVQTCoLf5beskjwWZj1iUU+N1eYplhpzuXRTesaodYlr11j7Wc1WJ00Tbs7yRl4yi6
OOOJy9MceeqnntqDqO36xi/2oy9LZzEAD1liQ91uUmBos1JE7gHYt1hS1aTA6pbmOQJRbEdzgbnZ
vvHY8CZV/YOPkwShV+HzF9TaKsU6hlexol2IdPULYWUN5cfYJ5LRLUWXRUv9uTeS6LHwpPKR/Zs3
k7FBXBv4QM3blBi7HcRwMjoSZaK3nmtNrp+A2BLiWkl/pbSjnAYXpfLICo9QOAwqkP1raQrlOB2k
RqHYAweS/AV9lMk2ZeFgFBoMez6reAdaT7m5xi6o6+iKXaC2d5OONU0hrDEt7XFQHoQjqc/KW1zV
J7w5vU++pHpnFEWeO2xPFrFhZfDb/PZcl1V7TuzhAAPWdXZI3mDBNJA3WKU9W9QB4itl4lReVUVZ
TYoGeznC4jLUKoGtTqBeaj3+EjpgL7sw157BSfmA7B5EQ0QSmoq3yrSmPPpVerb0RjoTMAAC8hty
PENY7hVP2lU5nzyiKc/moNQbvbGQULSaz0QWyhbiGBKuZuxtuk5JVk4HZ6aMh3TpgAMlcYLYd0eo
6ltL1cO4PoM7B9us/OSTFUdDO/0S66r/NNQXHOsSXIHR4R+q+nuTi1ufK/ai07P2iFLFrsk0A/E4
78lzCnlfJ0KfGb00LHhP2OtW1Zt3wuX/VzR9VzR9y+pUlP3tuwcx73d1UnWktv6/9Uyf0kB8//Zf
D+KL+F797bqfmqam+S/HkjV4o1AgFGQ3//u/2u+VQPrUUv+lO7qF7hQaBqozCpdSPxX+//lvS/kX
3F40ryAoKipXVFk99iv2vxzEz5BwAjvPUqla/xtBU+2DyjTKSNxddkxFUy3TIRn1QbUhJlWMAHZk
fC+07GikMvvHgkJe7qOcozSm+tTqeJQnUIDW06hsS8r7qIoVwftoHEc/R//dtdOtpsn/7lrF+RKg
sk3CIy/208GOY1S1722n6wsotBw+9EH9zP+aKFUHM0XPFxxBiYHkX4c4d35vBnqC0W20gaOjYbgR
JwekY705OxHtuehTedm2vNFVs9CfVUt8gyrQnj0yfYrvQ2opEQkY2v7VQP8jFYrz3IxpRScUVItk
a9AX0wa/p0K3n85A0rl7doJmyZ6Krf/Ujlz8fRpquVEve0vdIlsgkEX1CIsGZd/FilWsJgjR1PbN
GialK3/No4AdIjSTQzj42SEeDz75zXksY3bzYWBqTgczKLNDlEdShcQ5p/nG8droMI3FXSctPb8L
l3BuG3ygBvsUUkldeblrn/zxbOggzJQOKa1cWRO3V58oCkgXEWdkkuFVYl7ZQPEbDy42UyfXQkPI
yFOsPkQLUwe8GnuavPCgEAlxwkxmOHk5+V4lC6qlOvIayq40HnwY1Ecvr56KJHEXsi9jHRDBBoGG
MbfAqt1qORY3/o5mkwYkWqa+6TA+Kwhkh952apqD6t3+6aLpRrHRbDTAXVt2/PhrGEHd71v8+n47
TH05tY2PfY2eP/38zNkm92GzAaEe498d+A+uKxlrcHQKenym/9BVvTJr2qpbhGor1tiOa3tFoRac
kxbc2Eja8coNzWVqD9lN7WzSIlLkPyNCmc7azmn2OSgSkE5dPA/bKvw0naEQ9vOswibrve9+Bp5e
3UDewACHBOYc6Q0DDWEXTYSpjfqjsfYSx9s0Sg/pYfBxFa9a/8HqyBMMZVNsvE62bzn04RkM1/Cb
37VLUfjJK2GAsvB1KTiiV+wePA35cFfgjYwKALJ+ucv2FiyDQeACESCP1YwMoA/6kATsCdZTdiog
kc/QNcxX00Bp977Cc8MIJTlYyEX+ZtXdsXDjVxUqhT/PnULajU20wAHIZNYggcjPXnk8R5GHv5rY
qJVX4BiKNiR73IU0xPIjXdmHaRwRxkeZWGotyJ2p830ckZKvZp74GysxgmXmS+a8bqTQXhvSmySS
7hhZrnZKOtK8oRUPn5oYTyK5CDxcsW0PILRi5FDVjai/OIPRvR9SfcEVwe89qK7OsqIc1phC9pcu
7ijiqf0a/lpwxYNKnal9mbwFLbuFsO6ejYoSA6rP0bhaTAdWPRdqO+vI1EymxeTe5gM8uwMyxVap
hAd8R5Ojj+49eypjePFQaJtCHdINDzDjgufEdtqlTJR/yOCFHAOUDt6nNumASkSS/QdpxY+SCQhx
y46qIyqMsiIlXFX+IBNhKUlQ+6Zvf4/MIN6OCgLxTHWCfCflZrYTkUp7Ov3Y/jj1t/bfTj9ei7R/
NJdAtix1bZCf6sK7FUbfndEgCp+yFgBPlQBp6OHWjh/zdKCapLOGJdEhjcV7f6JmVLOmUTRpSJRJ
0EKmeffLfl1x74eIgIbwdMV//hlFWh6LtE0fehuL2qrJ2mugAvh1TT9cGKbIv3hRs/M6cgFsRANQ
KC6W3aWdf2nQuMW2vEqyagW41cY9N6o+4WO6TcKRiyYeOo/kvGQK4wZM4+ihWfDSG4a/GUxTXyqW
qF/SBk9A8lP+OTEqb1N6FgWXEkI5Vob+K8ZQ/TyR5e7QpHb/kETFxRr7KxsKopwMLlLZBgBHlP2n
/toJrVUvQhUudOS/KuIMbcx6cYF4bpq61KEt0u01+laEecC+1RZ7AXSaVKkXvGqUyX7biP07sW97
FOS4C3bw7bMs5PBUXUMGEB+NjyKbQ6jZlSmbwTdEkDVUlnh1hQQDr7o8mGhrq+wZcle71YPNqzzr
X+XYMeGGigq3ll67Eco/9zyw8N2xSOpjNzqUmgwaJS9/nk19Evo7RGmIa/zZP83tarND/Hi89j4M
sedSaqDf/93tpj4ZeGnu11fL0LMlIMb2IIvEOMBqQwwyG7wXYYZnqGG4CSOhUJi6/DxNVX3959Rm
IOn7a2pmxda3TNIuYZ4ozwSw2VLJ4eOXvvCATUm6NJCgtut2yyO5akM9BMrPmRzrsMW82v959ufo
x3lSBzQkyrjiz3mZXSk7taR2aqeOfJD64feDkyvbUDPL7Yf++1yy9/JhappGdhBd4m4A6vYgEP7N
7aY+I0vPahvjpTpeOt146v94WeLINylS2wVBMnXJuH/k5UlWylbIIvVwRANht19hCh2HyAPQHkYC
ZLxUI9cZ5DNhOOVNCchNSEb6hHZ6eFZ9WX361RrGfCw2TU9qk4SgP2mNY1NL5U11n/k/um4Yf8Kv
u9x/Hspr7z/919j9541j99av3wzbWmsbwbtGmCTwj3aOB2pnYPuaWLp3nPqms/shmga8mAK40v2c
9+8m+53rbv75SZ7Eyn57kImdtDFMUlVjRCHDffxTeQdj+ww3As3+Jnloe4zefUgMTSFFhl1jrUqP
UwOGZmvk0mOOsvMDYpMN+R+EY7yjaZbsJ341c1dmPwGh/n3UCQDWYfi1kFmpjAHqpKYTwFc5WSJj
PNPGvuls6ruPZrkrre/zprM2aG9KSoK/teAeY1/TrUjbVucICPP7YRrIaqcjnPirb5oysDyjGsRA
bqCvBcWA69A3/XmbafY00Yko/vzz/9j6U1EJIXH0cXUUlTRT0antf/wfAyGWVKq40rcglB/EUNpX
2wrDYzWSv6dVk23XGwBy+8r2MjgWv/rB/b9Vv/qbIWhxvFD7cZv2BojK+W3+1K951lvsfglK5+ag
j1Nj3pwoB/fXo/x+NvbJQ1WA7gW07fgVWd7pOZ6Gp8P0RE9n00R2IPDKkC2tZ1Pn+81hVaZz1Gbl
hZQReBQx+MS0ceDJjoFHkmny2pfh2UxNGZmfq1DC9xb8YeNBc70cCE0Cv9l4HUSMZw+ZtbgQ1blV
YV/BDknewOvNQ9fsXhNCkeV9hmnA6NhVjW1uoRVFM6GYfPHubfJP//wpmn//FK3RUcBGLhLBZWL6
P58UAE+BJONS+c2AHDOvRp7WRNaaDib0bcQyxk4hdHaHubfURFDB2v6rq0h5vNAH15ZDYOigNiP9
RNGd9JlfHfW+xtJ7PEz9AWzzpdMrJMP+HJhGOwcMWQnqSdToBpE9w2LrJEMIWgRq8oJPsbI1IH2f
q66ugBFyNvZjQgFrepobhZQxcGvbUwhTnwY1gwVnBfuyzbUnDXP1yzhW4FV9H6vGlq4jlpzF/TJT
pWJbtXm4n85CNDfez3Cr+nl2H72fea0V7iMYNut//mzs8X/Pz/GydLS54QkzVFO3DQO3AnxXoDH+
+dkIM5DDnsz3W9SnCwWpWLDCQ0HMIhO4mIqdwCOnWRguxbIyHMgOskueTcMfJuJzb1nz9+nTJHxp
ft7oPn265dScbmnnxjmGMbEKQtGfwAnnlCbcuD7l+6lnaLX+FE3dVh66K6+VAWPwCKJOP14xjZPH
qmeWFUdr2GH96X34510U4mr0HxJjmaH4i9osADTYmQclzIpkMZ1Oh0qKqYN6y6kht3p5+G3yfVo/
jvgIze6lGPUy8DKzqev91K0DFlZLA05UxdmxStN+lbOLmVlkI45T33QwiLXABY5z7NY65HJfblFH
AWd/nzOd+cjdvt9hajq58Z88QhXtb98AnE9sU8exQUY9z/mote1bvhuHvVx+i0SK5PTSyp1V6ffS
MbaLCxyNZju13rssxcUaJ637hYfSNUYoU3ucPY2HyP7tWquERmBLRy3xwTr2TvbbbaaBaW5gqvpC
ZC02zDkcwTAbpM+Gmt5QHANhSIasF0AOMba4dGpavLZu7mFTncoPsj90S1zE3GORyyEwg7TY2qav
gfmI1KXShuUD/GG455XvvY539CML8lF50F0vumEMWWIKmGtIdRXJG1Yq66Jr+5egAYY+SFa7U2LT
vUwz4tJsT3EYhjMxLVrj+tTptXywpkWrLZAeNkBBrOpfI/eJmYoulOY16Rxv+urqdNkshoD9oBeO
/6C2gNQDx4bbPPb9miE6lL6VDojimEBAoSVdqa4bLKqxOfUFWDmuCofNvzWlHLxf7ZRQ/TpNnPok
J0RZWQmr6zRwv1cyZS5SfEiUShI7vfCXhbBTGJodCZHxzBp5JTnCInuKIcsP/dOMaXC8cpp6v8gY
ryzHK3/ddpox9U/T1KB7v+3U9eHyP29bAZz95+VO0f/USxzXOyw0Cb+I//mC/s3b1EPGy3ByIX2N
qmgpyF1g9QyUb6FkNbTt8c1yf5fYjdOd7NepAx0opk7vFCDUxSIahp/zp77pyiEYulPzxhdpvOv9
Xn/e//2HBqH1w2IBA3VbXZPx0Fg3X9aLy/vOb9z+EYLfe+CGRJc8POg4eXSsQtcIZewHR2q8RQVo
eE3hCYL5YIZ7s0D9bRrtUB15GC/QXb4GUxcZVy4AhBJXVbqedqiSE9UL3hAZJVKy5x7s7IUaK9lG
Hpu++9folHm/j06Z92kUHe+/XatEcvqUAVcFY9X9gGeWXHzZT98Pktd8G3KgB1PXNFjbcbMN1fIH
0Ij0EsswFTpQ4PwlCdClVah5i2bc1QDFRzxd7Y1z0cv13qoMlLMq13utLJyyENh/GQb4Vh58A7er
/QVri//QFJr/oEQdpgZCOk9dXdBR2pdzfwFhkiUOwOrSEXUK9i1o5oaSOedCd+yzNZ5BbvZmZFPi
7X2gixz9iLrQfJp2759uUgucAu8D5AqHmSZLbDZG09A9iiFkNyL25GGeXWTJfKPC2b1Ab09XFjXb
tZnn/YtbZ2eULNpbhHT+Pz8H1p9KtbpFVkzWdVkHP0DZ5m/eF3Xr2kABh+5rV5Lpl1Elk/Ch1DsD
2p52zQwoanNL6D+0xnf2Qyg3D6Rtq02EVv18ak6HJn80kTO4TQ014HujW5a7mpq+khpHLzSuU6t2
0+ahCdwf8A/rvdpI+Yncqv6e5+p7aQlXW4JMROrrPVcV246/AtGHeO2vedqUxUJTbwlkZSHFu2kT
ljjEO1EOc2vad2V/Np3egVto5SvKXsZRi7OHKbk/HfIouXhNmZ+mFiD0bhmjPwOObqwGhKV5n5+B
GYFxKXQgNp22mM4Ss7MfkSk8QFXtX6d+bBb0nSNw8BR2/rFfa2XehmEAagBpM/c/7OTwxviwlVMU
00LfWjYdW8dv4W+i/oVaib4yEfXooY2nrlvCOq5PYddD+u9G/WNYyt1xOssibP1AYpyINSpjN00e
mwn+rv3M0W4x6LajAxVmkzugooTUJkc8feFap0n3wD7KmZVQ0L5YSbePaoAkVJQBlzeR+s3qexQM
ZOOkkhOEh5umZLjsnroSL6RiQL14BnolvYwaq441rOsE+Qq/UaPgu0plc5H2WFEM40brfjD9oDrY
4+HeB4ECbl0HNxZc+NLh7S5uWWNuU7d815TVQh/NyFw3tkieac/CtA+u6uQ3xOLaWyhQtqnS6FNu
nS1riA78KtFhOpsO9lD21UhYQDI+VjZTH+bJVIjQ14PPPoZ0FJ4eAQC663sQOMWN9+YU9E0x4a+5
U9c0w5TypQuMcVtharK/HwYoEvskTjZJItSNpnm4Yd9H39uWz1fUdIetEbb6eTBRMkiT4gi+UD9P
XYK3Ds453XFqscb87G8yOVj1odzO733TFGo4r0o9asGT4y2/hpqcLlvRmVstNQm/8t77nGgYvZO7
7PdZn6TPShm+92fQi7a9H4ZLMnP+Zw0v71liKs5ZT1LzCuDkyRz78QyjWul07hp9C2S31N7HUt5F
LaDfN11rPiCDFzxhQj0lnvRqVDhDL3XMUGFD6P9qxOM0wBX3aV6wKkIIBv+8SmoyJe0/oiPcvnBl
xD7AVtk5IOz9Z3TUaW2aO+n/pey8lhtHlnX9RIiAN7f0pEiK8lLfIFo93fDe4+n3V0XNsFfvibXP
uUGgsgwoiiQKmb+ZjU+EqhqQ66p7lAfFFTyPCb7kLWaGLbBG1Li+xuRpqh755ln/zJJj/2jK8ZaK
sl2KFCSqpe1TqMCLiQW2Tx4mS12ilYawyT8hOwLyPFV6LpDX5nVYaNjJxlYbdyljxpBoKwtd9Y3q
wUgtUeraSxXoylbUNcw5Krpj5T3DFKp3SQsqUzZj+L93KP+2C9nsXGCpvWqeZCsJ5+JZ8HTERHnI
7B5n29i5BF70I0YvFZlIks6dOUKgElvWSew//4ipIpb857hbTLGoXF9rbX/MQ3BqurMGPYEjFHx0
SZagxNAra00PuaVMgX+yAbwCy0nUD3UOoF939l//OTRxuPuYYqhV9T1Ov+OwdevQofLSh2dXHCqV
dC6qUgBi0/BsW1Wm4mRNh2wP7nhmr2/uFeSVkMYTYzy47edaQUXUCKd8/du8StHB4rngAKowTO+N
uf02w9l8jW22aWZG4kY263Iwt04S5mvZbPQ0Whvu4G+vg1M/XOppX9/JZqBU744Vdvd2UGuvIc46
rmH97IRUhTBbfAKYF51KW3uXdzEZojZ3x+NNdO8UHgYUifkI9pQ6p9yPa6CqF6VGRvC2Ub/tymWv
XpH9+2O7rvg4z0OhROZ49vn1absJAkGEm4/gJ8RIUlCNRDJOHIKsRL1OnM1FUvBrB5Txn5A8k8Pk
CNmUB7V1ELLx8Teh6h6hJ9y5qNk7BtjuKHq3i2LCNB5j52QI/Fdvug+dPnpXfcu/m300F2RTh4+w
guSa7WWzaPM7iFb+Y1zHH35jf0+0yUHqxYfCGhbZSxumwPr66ZuMRyKOY8O/xh1y6ocIE4OFLIeO
kBjQl6cpa6KyGio7bmXTW6xDgxdmC8osqnGCllJsuPmpFL1p3g7eP01fReXHqsxoK3sDHn1xRRLd
daXHpzna+2VlnGIvRhl7NPO1MRvuaeQpbBEMQ/XBc+O8jEIbsB755Zey8/myR9WHmSjmNtbTdtPM
avlR6eYp4s7+BGndu06fxbA/pmcdaiEizlbJXCPBgpsO9oY3+AM6iDHyI45xkDF2Atp9A8pTtqbc
AfKG4c8GnUUMhbqXaPTRBiMHxcMBxUb0oJR63UsDCRGzbC2+1xFo7lBw/W1Ybr0nA08+GN0o3oM5
Pc4k95Bz8nIEbnUj2lhGFz6pXuWLzkpgH/ze/j+MlLBK/zdjLzYYYDpUgzSn++c9QlWrvHCisCHn
z+avGzN9maFDelAHK3iPMlhPuCa/uE5N4tCE4yvjQdw5GxUWBjy9PHz31EJIrFn2meTD9JIhPiCH
5YWV3wWhh1CGWK2w1G7VxPBDbRfpm3Zsy8OsDp/gZ+NfWXn2LBMT9ZyUCYr47keW4T2v8zj3aEKb
ROinqo5t2kPmw/ti28JUvxSVFqx0iMFvYp2+9aNf8/y1jq6YFwSpFGgloGRCgLl9Efdn35hPbpAU
fDU0YpVrglzXg+404xI4dN1ZjpJh2Zy6agaQqH6XcRmSnfIw4b+L3JhlL69XkMFGLNloiL3jCoba
qWj+djEXXhS/Ns3db7Gsz7Nji06MNVTO14uSl7LyTt3q8K2uL/Qak2MUqy5WvYUprAz+8arroec3
h5TZNm+Cah/AAzDS0ck3salBHnJT9i8J7kzHuNT7O2RkkM6G54rKh2gXbhEs20CL1i4se1zFbEhA
oIeXg+dGO8dGydvpQuc0m/69bYa0RKhLSbI2rWrtI8/KntQxMO8UM/t1GzFY6i/ohM4agAs6d2Km
bmfOvgVrsZBreGKhdMwuaGpYJznCTKtkVw0TKv+iU8ZAyqybXAkv1ytlHkoT04TmnhjhoX0EhJti
bo0fC4BuGdUbFMeRL3LW1xXQ0H8wyAbeFoWsgjdoZJZbuSoQaP+MKwN4WO6pOEi0mJqV/oSi1vU6
beCbx7HN3uRwuc448z62Lqhv2fRD1zwo2kgGVbwweagCYHKpjZaoeJMCN1B2dcn/RL4qGTP0/JDj
l3WW4yMTWVnS1+FKvjfT6H8TG9SjSwn7vq7ENtLkjigOxjzy26YZ3rq10asBXYE8RuRApBe9zezA
dVTEb6muF2s9Ntut128mq0m/g8VJN+gegIZQ9PI1nf0dql/pd7P2m5XdFjrg/H58VPr+U6t8jMHy
gWwmgL2zG3gQI/wZn2vRkdvjr75ylIfILxJK/i3EfnGB3sruyEe9T0U/nZ1U6fbOyL9CXiT1nwuo
GR9jO6bQzwYPvJdSYmmpob9Z+6ggNPGGxzjzUWnvhrjCOrcb43TJr0u810iOPqFcnx8ggbMTGCO1
Ao2iL30tyB9kr2ZHCANHSrCVTWjN5rEp0m/XpWo+wxVJyDOKseqTrk4YeelzsZZNsCTqfRxZu+tY
nL3RBoFwSILc+CFXc0rMPTxzsJakmzSYFqP5mLEHFS/rGuE5cZlVYXJ9qS52ygd+2zEOEEOMFBw1
xMH5YDSoZkfN368ZGPkKAZJwK18HIsMmFdT86zUPtnvfdqDuZaf4OID/ssAfiCVTq5rvZ4TAZEte
Rb5uUx8Q8Bcj/ttrlgPGRvlfrzlIapXqfBHet/m4GZTE2na1ty8TypFrtCrtg6IICzx5OqWAU5Yd
dpVl5GCwK3tcBS5hmiP3c20rLbe/2HJJ0c4B08Uag9rmGz9y3xDGKL8WU/OmDY+y+xotexwx2Ef7
uYKIe8QNwEDPv6m0TYeCHE41cfpEaj19qrI3l8/TgxzQOTo8JRdSjWzC3NcfmSwHyilZOrmoPgyw
MMTkhqQ8hT1oNsa0x5J3+TVNdIVtsrK7KtvC8Eif1MBq7yfN3t5GZNXU8WciSCbXYsvknXhHRFoN
YWU5Tk6tg9FZUF2Ebij+iHxUh+Nkxh9zNXd716jwvlHdeGu2o3VQkzw7BWMNWWNcIdSxdyHZvMwq
KpNpWE4/wxlVN6dBG2b+MaiZ/or5NDJetZ+fARS5e6ojzlbT2+Bh9MOJ16JneAu6d7mYFKMyzS+C
/j22DKoZ7Zw9yiuPU2Ed4pjnaAC929K1kalBFvaujcOfxqBX6xDZ/F1vu9Yp4q6xMUtUnhRMSFZT
UnlL1XfdF6VZVyZ+5Wk0aJCS1DNcbcSuRvUS4gURovJebcJIL/5SuuBHpfb2O8S1ZInHo//UBIGC
i0yi3rvG/HXtINfLwx/XjTrovr41e/g0QY3sIrIfuub/cb0Bk+VwUeBe5wH939j4xmzqFp0WH8ou
NWzNWaFVpX1X8Kn1e7358JocvYN6grabFMUr3kmHKhOrogG8BGPanYyx1+7zKLHgCoiZIvMZVtOT
72nlwUEfcy0nZPkW9JD7DSpCutHaodmLJObz7NkX2U/mG2FhrRrOYamOZ0eZUN8RVwJZ+jDjnPXM
166FPR0mm0qv/W9+vblONNx+rXdzcdDUbn4awvr9+kJQNkQUmzcumYb+pDuVhvs1C0aDciiiLn+d
3XDa6e5kb7K26z4S4JdygGLg0awUGuxJn+yo5wJckpdqLGmUpFuXAIuao40RIYLeLKkgluvxq/nW
uYa5dct62oaw498Kk/+8GFBWRbWaQzc9BsEcYyLWAxEWb1dhwP2b2PY92orb3eG5alyXrFEf0imB
fbSzHWyha9c7e3Cn17nQ93JmghIMO9Us47FZ8e5xIIezzi3pxcpy3FcGbATcKtsV2GNc6+GyKG61
GLQgYZxhI0t5XMa0wHlSRlffi7tprcTWYykObsreDvo2albi9onWLR3ujxDw2fWGiiz1jDZnbCzl
JDkKSvfTxHbyJFv22HmH0R24DReFvmWbqx2ctF84kKwx+kA+IEHkXPP74G10Ct6cJLMRro+Ct7rW
RoTYs3Ete+0swFYQQt5e9vaD+SstXfUsW2JFfcCPPBcr9jOgfrGEVXHdOastihA850NYgld79FTL
PWIdze60rxDGw3zqXhcdte8q1eq3bmjzO370bSog6JsutCQj/2jpf59Ooa0u23n8K9C+DWYQ7yAU
ZkskkzBsoygLDZx75BbeNQoBQIy2eg+2u7GK7HGu1ZDiqnr/NThXeDwfOxxQ5WQ9RzRCr6p2z/M+
izX5U2Cr8UMaeenjYFnBnRV6Pzs7pQ/Hg2yttw0fM3khHqh+dGWLcgUyGuuoi8h6F3b8lgaKvc4U
r9jKZjXgVeGHSXmUzdHQdxEIkEez8EURqlwXU568BWGdnIxShejkqsmbsKHeoob31Ss8jkE3+RMy
7vT2qvPdRDbmXk5VgvVsqONrDe3iQurhRV4ny80KvhYvCo/Z5A0wyL+/KNmb1dr1RSl4lLFZQLbK
FyA/X6B4PIHskc18QATM50lmfYu5oUD2uBIIJKMBHsTXQc4Vy/PPQtdBck24ZhiPZBl8J8j404w0
cObFTzBa5xcSieukLbtH2VKHgi1aZD3IFvqJezDBybVFovVoBMVwkX1+i5rLhEmGbJF5fqLgUFxb
vmG8daOjnWVfHmSfWmhFZwdO8ovqU7FqUhMGg7i8q9bIfcBLhslHrya0QXMPc4brRboClREtde9k
b859Hv0as0aTh7m+beHgq6fOgSd29cV2kH3K1FNr18keVFHxjKtpDPNCRS1BNINUbU9u7b87ZIr5
FFfJIph89VF2qi2XKozGO+SNUjyPSV9s8hh7Ftk7+Abs7olftOvcduUkborkAEORc8K4ywvYuIur
hN2AbTqIwY3s9ZqqOFBZSeuhOaeGCSU0ybQVYNTmbFUFnAcIt805Dl2Y5zEKvNdgFQIVWlSNdokz
MMB6kE8wZsQaiJssMiN7B6O3H2eqFHni50+aN2TnKgrPqqJh21GnMw9smuHsZa8VNS2Smi7KXhmE
eBnT2Sdbmd4dZSjyBn8nH4QmuQDi5shAFw2/vqyOdLK98cO5W8mmnKHDTED+7VFGtJC93mSlwELF
BUKUdi5dP12HyxHD6PCxK61kJ5tu2PaIW/SPszN+y/2+PcpwK0zH+ID2B9kMmspEXwrWiWzKw1Dr
z8iBpSd5JW9Om13E3Wt5G6FaqxHdTj4o6QXSuLo2VLzD+KWpNnmLiJCc2BeYmg0/r39tgwvRaiJJ
tpGrAIXW75M03uqkTZ/kcCuf86WuzvrXy3cDk2cg640KNVKpM04w4IyXJiCvy+gYxiUhm3r0FPdw
C8kzTAk3lJzHk2xdQ0OvLLxyHLdh1X1Nb5LIIPc19csxSPZhOTrr1Axg4IrEk0xByYPfuI9qlPuH
aw4qayiVj2P+Nc7wumGDRFK39sIyQi0x0E5o2rQnKwmzVTKm4Q9/L7Emt3688f5rv5zPrRkZOSst
NllPmrKKCvOuA5y+kHWPW1MCem9NWS8pxODWRr1VF5DeW6+c23Rusao9ddzD6PbuG0P7VYXG9G67
YbhBKdKGhcs2jF3baapT77FlFypH+bHzMg0aeUXcETYkw5mjay99F7UP8Ayrh9TAAzFNpvcyDtyN
U4Il6rh1voe8WfbgL0JHLUg5JvmlMnrq/EqdHUMeWyDGIxl6G4LYJwD2MaxWY9iP6wmJ62nheAj7
oBuyt6hBnq6xKneHkz22DeJQddjty7FW13qJFUBvqy5vGlRy3MPQChOSYii5GC+yN3Eg0pQuuh3k
jzcj/KNlqQxw3zUdqZow8dZa3U4XQxymLJou5KQ/J71ODrIl40jQfU2VMXlQbWWk5hg595aR9IA0
QXVOTtM/W0mHwmIVNptBNE1Fc/Z2jOqw7C3MGMBBbQKeolOGSgoUnqFqD7LllyHCxhOQzxhnmt9W
U7VNFNT2A1jRFtj4qdNzIQihNI8DBMm957fqQvbJmB0oOVL4AwkhMV7G0ONu604/IsV7vk20J+Tn
ZPOPiUZuqelSiHiLK0X+/HUlOSHOcn9X6K6bnvEzecsHTSOFFTg7Rcl1eIeD/b/O2OFTnPdfZ7Ul
e0QmjSyFqT7a4FyHqreOstXh130XasZ32ZIHtOwmQMAowxnZgCxo7waPPflUMVku40etIr7d0QrM
CIasYsUWhcUjUIPw0YZhraT5McoQ35V/Ujzp9soMbXetirdPHuK6vkPmUTnJFnX17Igo8ats1TDm
jnXhztsUCMUxCkLteqDW+XVmRV63bZPqQ45IteorLptTigODWcYncLMtkk6wONENBVecKs55qFLv
XhUdmegoTN9E21BFJKcYvPt+1L5mxLH3ay71XY8lyx5FuvYRBSPzwUy2/qw3jyhxtI8OP+0gx0mj
yAEyNowVGCWz/JrUgEN+cNC9RY7JGpd2okdHq83NszwM6NyelTkONn098aJFR+gixrmYRI+JjNZo
kFKT42SvMjTPfe7z37aS8ZR7NsQ0270bbMh0ngZHbSE7ZFv0IvD5w8V48SEMAe3gw6c/3c4CZcL5
T8SQ1kE+JvF+772NGwvrWHjtZyiKHiRnx8XAv//saZH+WJXeg4zXQK5JmzXlThVFjJDHpAy9tlfU
v+q7qfB45Bbx23Q8pgMAvk5yafXa5YHAD954kHDZInFWi5g8kzHZK8cNfR3+2QvV7WtugRortimh
vlUw9Dq5bRjixlOPh6mc1jJ0i8uzAqf4E5LKzdazkvnZTP2TUlbjX+IkoQAnT8LqK+LUKP15WHAq
Tz7/CXS6woNSaxcpoxLJ/5w8bby5Qu1jGkiQ8D/FfBNIjpBaMWbEwry/Z7j8pWcbNxEeKZB837mO
Ma/0YkSfzK20Z/6VynZI0cSRTawO26NF2mYhm82IqSOyLaugjvRuaSj6ZhiQ4pCdHtIoCMlOOuoh
BoaRYuE6rkisimZos7CXk2v3yfA+6zMAawvAVxnq41ni5CR8TsWWrzcXWHLA/jSNNzWO57smyUqq
Qan5ptg52Volr3atXxlvddl8TJaRXgLyn8//MknRJnWFirF9yruVoihQ18iMB0HPiYLhlDwZEFfk
xoWOnW1tMgVlZWSMsXoQYAXZNBrEWOTNVzZxAa6W+F1VD+i0mgc99ZQltf/pXVW7Ytl3VgYmfurf
NO2Um+b0LkeFpQmoDXm7d8+dyKCLUUavyFFy8r+NMpCfXOWajTSalvRvJtBcsULZdl+Xlc0/Lsuo
Jh0KtCsHDScFPcOb8O9DbGwLciqnWyTDhgF5eURI69oqj7KDQnt+RmqpO6plD40PJeaQ+8xL1Kb2
Lpsqa5OYqvXe180qRRbrM3a0aAWJyT3GjqPfj0hdLGB6R59iJqYhyQt8hq+Zmp9dZ8oBgI6/ZlY6
GtxyZqG54WeF4eCEHB36M9V30I2j5Ye/YD2TfSl7+8Vq8F8o+iGibKokd7Uy6kghw8oh00Jty+mh
kgDqkbOSYsI4FTmNlmT8KrcG6v+YTh80i/ydj8naY9xQlg+kCQ9oK3L30S8M/B41pWze58hDgNeC
w1h0To8eVvHBpj9bVaNJLgooHIKUk/uNDecumrroF+JfxySu9Y88wxcRlezoorW+vnPdxN4VhkaR
KCIXaOnD+GHaxcnzuLdqiv/RcUPoNMs7+5VWPCP64S/LKUl3aPoXzyqlqh13i3lZmmH5PEyDet/2
yR1f2QJlT0ZYo7sL5im9yJBdew1+5W64l+PnAF52lWnpSvaSxIcsPzoP8lIyhKfXCuJ19yBbbWh4
iyRSg4NcO4pqZWMX+DDJph0g5YBD3Tc5diwyhIkjS124FM3vECzPnkldnfs0L74ZUeOvTGCgh9p1
q1csczdNoxXfJh92LJ9iPhRlrr6X6qccrmguxpouG3vZdLWNU7TDR2Egs4wkQbOR4QkX9NaMs7e8
zvR9oYfVWi7aK9ah4MsIkLH11rFh7su6wFS0wCctwoJy0ziIZOEP63MrrLhXk01+LNsivQ8nVHoK
VJSXIDG6HRrDqIPJ9v/j5OtS4mr/uoAWCD/jttiT8CAl2uKZovfeS6zlzanTSnSMRTzXxnlVBugB
yWadY6bzz7DWTX8fhti3sYfMVp8wH2C/saCIiIVq6y0aR+uOXTubb/B0yAw00auqeljM2rhbzOJH
lP1Bv/XiHIy8aNpCyTUhUXCUTd946QO7fQ2N2jyPWQBtWCzW2xYiVx2GszGSo9nU/WiaeqXqOckJ
tv93MYoi30zsDwXTXX0sbQfJh6RV7nwPnE5NTm5jRKXyEE8aCt5dEn+zekrBcv4sPNyGqP6rzC00
H5x2eBmNOlqXvgeAvZy6vRJF0w4x7fY+m5RuVSah/0qB6GcW9+GvQN1ZusHrqDT9xU3d8d0R3z0F
aXahdq9tDdPuDm04hycUcKw1bg3Bsyp+KChjYrdhNyhokhMzA6/fJYbq7yaso1ZtoxtCnsXdlRVJ
CNlEW8vewU2Ir01F942d7uHJLXuHgG9plivpSi1i8wUXM6rlRp5zf6XZollL0y6ugx3K1bvKjqtr
r10H7Q55C95TMTgsHPZ5GLZce0ub6glyD911ruGP2c43lf7am1ltsutcdbz2el4Z7QJNma69qUDR
Br2mXnvnNPa3lNj164Vqh0JIVBnGtReEsbWFp2ldm2GkGlu1xQRO/oHc27Tt3DXudW4+DvNWt5Az
k71ar4+oP2DTk07NvnHLdgc5+0XDFXdcVH2Gu6E48O/9OosNOMbzePxzhBwWhtBjKeSlW9lsykZd
ogScrorR9+4zU3dRIUUrti/9e26+eDGEFDc3VYAdoQzKcfIQFPGnE1lILImpshO5Y1K/2bCJxfzb
0DglF5XG1MJuMXnW6uqzniPLflu7mSPlzg0h4IEEd7ADZXE/zr0V+vxocoiFtYwfn0VkFecMU627
28X8oo3uKqW4JDyQ/3b9IeGmas55vJZjbxdz9GRvuU15vMW7QMkOtq+8yivf1o5ybOBIjGnXNZwn
39FKctpJdz0okdkdQy9Ep6UEZ/93OE1Dq13Itl6qt1OLUlrBjRcKhoLVJrCQ4/VUDm1LnOnDtsGg
TPT8l+XaNAL0FVBaEJecxGg76Hgqkm0TZeFlkGPxrMVY2JjJ/O4NmrdHUqwn20/TthKH56awOEEM
QbsQuJyMayib7KtaZRs7TPO71iBVZTdudwrLznzJyAbIeJJ5IyYiIL6vi6N+RI0kwheF/AQKpZQC
5KEUxju1OMhm21rgLn2IXzI2VBVFamr84JWRoyAzFTsn3GCcU5I2q84zMPdgU0huTHTYvtOvSXxx
X0lytsNyoOzRAEfL0aGYe4vLM8/XvqbJ5nUu/nAHyCFjyt6oQWJYV45AGtDrz2B3cZjMKD8N4iDP
ZCyiYLQKHBWY+n92hNySf5sW4wwxqRjk/RGXi8iplMn9Tc12+XrFf7uYnKvV3icJRJGZI/WbDv60
UQX8WzLrbty7KyEvtV1vbwfqupZkvtuYAdvgpeopw1ZvsNCzNCt6UnRsvpwyS7dDiFht5CcPRjBl
P2ZEbPlYtL+P8ML2/xjhKyhhT3OLaoSHDKnXtSSv2iA/6qqDrEds7m8hJ43tBlnbv4fcZtR60mGQ
UJ1csYiMXwc7k+qs+qxScRDqWuRouUObpkqukdyJR7mvdnYFREJcla32cg2WOXhtHRCgjOHs216a
Gvgoz9jqSi5z7dBwWbBBv65vTMxRmdDMR5hweYtdKZyy/SfP809u6G/9cnzToLnxx3J/LiTb/50V
KumjkiTKt44bu5zi5tW47DeQCwHxUHHB4CCYoBZMGkLSvJXqXRUjd2Xgpnzt6fxGR0EYcbWFxX95
I4fjgYjitj8Z8SqpUcY0huaxilR+S/TI2bteQrpkqJMH3X2XfTJSeX4M+B/T91vMtiJzEeWpAM9Y
9WMIVuCxeJTD5SFF+WNXqC7mGeIaMmaGqDsniO/v9MIddlqmgoHJshT05pCeGnIfu7Cb3iq/wFDB
QuthWMgeOQaccrtskAFfaWK07HCKTtsUvTFRlE51PBGSvnn2szhbW5Vq8zYFT+gIjR9alvCYZmUt
deiq3oxpAEAib6bDVCEjzMYxuCC5gMekYmqv2KPz1J6Z019GDAHIs4ZgkSLA4YyGB2bJ1BZJGnXP
ik8Rrzfq9Dw4Kuq/aRLvcbfLoVJXxdoYp/G5bGAVRbYTfmpusr+uhAoByRW//QvdSH4Tsvzsz9mq
MNryzrB06rjOlJZUh/5uyzN5aKKm2JmNcTarIDjZ/xxIrQUntKiVYxa5+lZ1mw/ZeYv/MXYeq1Bg
2/51jdvUEFH4Q5vpa7n2LS7PbrG5dCN8aZ5ukdvQW0y+mGQ+6YqbH29hNwfQW9lI+Y9CsNwN8WlT
nMDAKzlr1lCti9WcPWD2YD2h/+w+l7l+KZ0puVcppD43mE0uZgfTwH7IPJyDumZF3sXhPaDXbAZh
deWmmBPQ9BBv388KEBy5UtzX2skLw++y03LC6NHn68Ke+1gnVrnPJnRv0YITRz/KsjsqUGAZZFue
ZnyIDiBa2ztrHL2XzHe+8aUcUA6jpXfaU4YT9f21FZokttzxcm3Zzi5DC/5BtjwcTHU7NR9zw3lT
9WJe488y38uDDhB2nfuoU8pmXplfHTWISkRzXHcNULJDP1j2aDVeCbDXd7cVqiQGehaE2xzpgOMt
3g2lt8b1BHrTUOUr8IfmuoVVdWkB3VxMrFl3k+lgKIH1z6USB6wQhlOGq6Hu8zTCrpRYZwRbo56R
BhMtOTaOkAGvbay27S7uL12HCLiCoihmKauMzNZnvOLZ2f7EJLFbqUmGpIdSOuepp6wmOyqLXyaj
UT8wcTQoILc/vUxxt1PTFofM75EC/O00toDgUtZt5iVOfOhWaRin84Di7wXpoE1S5DqtunyGQ1dQ
Mcshg+Vm+ZyxwdnWjd2uZG/mjNapHrJXktEYD3cQQ90uahBbo+Q6RCEOPM4A3w23s23Ro9myQEde
PTTQvq+HJB9+b34qs405laZgng5R6k6e+XMR/taUHX/EUjGjdPMY/0txqs3ozULJ2dXUocYwpOIx
ZbCNQ7VGcTaKHzSr7hdh1VSfTW8/e3hVPScdvnGJg1FqioHPG7pZpAXK+rOaM2xx+qk9w1AxTiPV
Ttywxvx+jEK12QYoDa5zUF4XG6v7vdYgFWQ2un/RxYGnpgpTU3NVxaT712Bg2aQ3A6rndMph3KJ/
kr6OD3INeUCLBBB4sKFMBS4tNOfXesacwjSmb0ZZDuuOQvp+dLoYqXEQ4b4gkOBmEp2LKsRpC+N3
MhE0bx2haGYmgtWaMQG9+GeGAkPlpADcdCphSJo3zrsR+ANPPbWDuGNZvg3dpy3CaIbY+04kB6kS
VAsQzMFOUzPl6LaDciwheR0bkNfrIYDxIjtkTPZaGo+5C9kGDlstPbgvWE86914LQtx1zOhTndLH
pqoQugHatWtmJKrSKlfe0e5YygHwlZJVVyXmUc70c6A6KOWHnwrO0pmmUt+9Ym28FkeQBnWs+9i2
9HsyksMmyBSkaP+JybM6DqulSGdsJm/qk3XCk1E/jS4fTObKg1Wn+tkrnmUDQxbHXmSA/vZj4fzl
1FOXYI6MXojZutnqNqsS8wOj7BfN5Dtb2SFfig/2YUEFOkI3HkIhNBzQmk34OpVtgvcAsgUU9Ek4
1/OESW3jrOUw16dEgBod913R+/89C/mU6qXrmoVi6P0FGdH+Ahuhv0Di2ntUko63eBfhO1rNs8vj
IMNkR5KqCBY4+l5OknH+3mk3tYNIcTkGcs6kG/zBtd9US33P0Ln/FXtbSK3OTyVosIfS3PLVaRR7
1Xvg64wghLKYu/0OZBZK6iWGTXI27+g76OFfRtD9JBCc4ELHA77inDpVhpufVaN27acJwqLEbh1t
P96jjKgK3jlg4MY9SeKYZIXFvb7Ftc09yZaMi5Ac5c2hv70WfvUc3whJ88AMwX9QskdJAJGHWZBC
YuRdrqQQ4KJkBPxq2lbx3D+HbndsNHzjrDnrnzuq7ksXJOBedkaIvG7mEG6W7FWddLzLckMULZha
Z134OIHjkp0yBNMCqK053cuW5ZNj8Jujz+NNjmTtgCWM6QWnHkDpCmU3chGiifgK9R9xBt+bt0y2
RzGmqfCXwnE5X6iOO+5ruJJProv2gK7o7oYt7/ykqBA/XW98mURLhlRdf82rIj3J8Q0f2S00L+46
YoQLjOihD00S+CzmQaao9RVIMSxSRj0625Cthmzk16dMHyYVq3HMKE7UpdQVL2h4wO9ZuM0v+N18
GOu+BFyJE9uUTRDulf4dRPV7gAjZJTnY/Ng8OHDS0mmi2ppmztYku75x0R7emEUKSAD7FMe28Uqh
PLmjHLtXnDp68Hx+3BG4G765JLoxypgg+ZnGquBR9izPFAu4UVXq2ka3+bfG0JOX+P/mq5SyPvkn
7tKkYsmccUseVL9YDo1vrtxCJ4ubCCT5zhkfJk/siDxoxAHXX+RAdQ+GXs/LFz3y79w4Tg98/8cF
MLYfguL6WKpGsEeI4cPrg+9hHHhbP8ITNfEVcls8DnOXjPgUzS9WNKVbWwAe3Gbcx3XJ3+rZKzc6
A2+3UHgvw0tZGd4m7C564oM+r7TnztC+oVfpLlQQYSuz88l2Ks6iRl50qU4Af1CvXfYD3x6yBHm4
mtsmRqiyUy+eh42sSp1woc8IwoGuadeAnh3lUEL8XFHpQES4476spvHdCGxxERbtqSMdjype9Fdi
YSutV0a7Dgqt2qCOkS1QWF5gmd4v9TIC6BR9aHY3f8dQYutb0b6ZrXujrNU7DyWzBTenfu1FNV4f
0fTL777XeRYtefb9GY8a70XzkSMgGnv5W58BJtHLbmNMqMuCVlsMtXDeU96CPFlaNV6nPGOf6iI0
v6f5u10mG4N3Jvdq6jJO81Nlb7CyzFfYANUByDFPJ/X/sHVey40y7do+IqqIDeyijGw5yPbMvDvU
pJecGmjC0f8X+Pt+r1q1dih1gxiNLDrczx1IBbczBWSgaePOJBgJgpXzj5maC4Rv1pR+SuogF/xA
HXloiJHnt6q6S9vkt1TArF5i6nZO3h3lVA8n2KI/tbGq3obo39bPARJl966BjrJOWG4NqdK7Mo1R
QU8Fk8fi7nXDvMHH5H+ytNkZN5gZiuT4l3hkecM0YNyr4m1Qyni33FDBoNxpUfJmoAvZ14gzMbkQ
K+JpX2pZ3exlCms8MV5JkLyNOBgdDCQyZJ3wx6DQq064a8owJbm87Q+u2diXqJYWypfxZTBSyeKz
b08pCVmBUsMz1I+9LecRFrIdGrWnBTqKfZh2w91dagqWc00caFTJMMlGHDDg5uqY1WF3s8u0QT+P
Ixqz2q4gvsLrimqfan/qvpOJSJmIzICwVM7AcC5unru0r659SIZWnPohDf0q1XcCBmRSeeK8LOgY
bIa4AN8zI2Rb7u3GAU15G+F7hGLNbvsZFoceouHuQlYRqXlo5xYPsFxMEqcPXrbo3kjH+zq3mDod
VS3UCbbmpW4AumBHcul2F4xfOf15g5goigyTgXJaRiyj0yocpS3xg7an/YTpUUiQpnl0Bv1JN5s2
hEi+8ISlnnwq2B/vO0TRp8Gc/zKJCWQyi08u1pTtNFYGAbNfHArzmGtVTAime/CSwvvzWk3Dj8xj
Aze7bRpU5i9E5ndMjwOTmt4ltob04Gbqd9Px50n85bmxRRrqDTZxVODrqthBm/WfZIFDaO8dYb8m
b1W6tIdigIgsh78lUV8BRF0X1WlD5KhGNJuS0aVcvLXmHyTRnF4Na3ivHDT0WdP86KtCw7yffIas
NOA8EBusi0RRwqdQbXT1vUsVgXd2fyScSpxyQUGlGYdjpGRF/nWaX8uS5OyUL6QkkS4wS0c9tjVf
llEkb+VIXd9s2bqQT51n5XEBUD6LpHsoy1oeMeJ+HxudEK6oDBeP4loR+2Q4mfmxr6MH2cg7gWDd
QTfUcxMZRNW7QDWdvOrsN/AUU+qActEJNVNLwOxz+1Ik+riXfftvYtR1YCO+1uW/JlavwWRn067t
ir0fxS99ZRnnrAxlPDh72Qa12931IvlobT3F52Ji6+uVt9QVuH6TnxIQYOGH0i8vpsEiIffy76Qj
LvyOvHnndg8NPsuemEWQ+JVJRDAR8jXlntsAZVHGXX+rnAE0lyi9aGINhe6G9GatG97B9ImcUs53
i9wj8p3M9CnR/fNY7HoQ+pCszr/Y9ZvYeP9wxvI1d6zxUlF5CtKEcjGT87SbHeh8NV6U5CoZuIhW
/L7dvA3aomyv2dgzBnuTfRSRIMVSm8a9VRgfRdFMcFcxv5o9f581qgjGHHFqMmbX7aASJ7tSHb0S
ZyJCKFAlNF5193IEFiBL+DhowdDLfzPL+XDG+bc0e2pgqf0AGfvaoELE7gODAoGHkhXJbx1mNXiE
FG9eOji3iekew71Cnpu4K5+JTD6RMza8JMMS2ENZHEoWdXsTYdaeECKMn40RLm2J87XRlYfWTKyw
qT0ilksvfsgSqmzdaKXXxS+dS8RKLUzS3Aiz0UKhmVbLtc5yYkumbMYZU1gnLPLnR5WWMYtZZK3Q
Y9qjGkcTSnVnHJosd59JrUwPMYbHA7IeOxEUU+fBITqGJXHVWtU5hSlOaHxBCnGuUze3YZ87SeK8
CcsnBxO38veuOxNzlu7I5PTee4r2O+k6w4fMUi1Al598s2blBBmM+m9Ly87JaFX9XWupifo5se2N
Yzt7NK5d0DNcfp8clD4pupbvyIp7yMlwH+Cp4sgw4G7EBDYEPVKt75MYhoCMbP17nTpD4ICLfI+d
ck3WWsbv4Ols2PJWfTf8SAUlLKnvvtOBLS6e/B7XDBFTVLTfkZBNZGDb8jnWrDCdWSFhdO8DSLjR
fmtmyWLeKg0V0ZR+X/q82aFLsuF0E4rd2hOTrG2HqWBPHMW2uvV9Ot46/q/XyZNHCGfslZmA9o1f
IrUsXOeRtTaIkv+sLVJ7I3P6vV+zCklQCpooy3ckCI1Boxn5YYgJllzSAZJmIqH9xh2/kMk2dgLK
+FHXte6IL/JPTxWUmDusWVodex+dZCCVxT2WVo3YtUCkgTKs4ql1SDOek9w65EDAgYU1nVnn/svE
7HdcmpvK2/k8dFl0W/i/aJl4gLP4XqRR8gyQOgQFmwiWG5r+ZMSD5LFfngXJcGFdy3kHkAC7LlkX
1RE7WV2RjIiYoT9anrOLB9zobN3Kn8Q41BdyEL3QSBeL5Lfln3qoj72sl1PbjawoGv8DcvB+kGOG
8IXnP1pg/BJbmfBfEXBDPNJ1F9ja+BRFeRoHUQHQSi4CAY+8PGYZkqEkQrJCAsCz0PKbuQ7dcQFw
JciQXG1i9lojHSbuBOEDgMCuGiJnN/hkbekE07WS6YEQavE6Nj6gulMeu8FqgrEG1Kj92NvndSyC
jsryoUsbsccmXIWWI8RjlhgZP7oF3kIHXGbYDKgVS2iMJzKyjVpIutbDrPXkDzq4XaLtaHGqdR0+
2ZOmpvZszAQkal107XlUAzduftsuKVSEDDpnpVsPmKUDIc+ucSDfoj7VcVLs7Oy9E0b7HM+TGYCo
/cPoTYV5TOYQAwQ1K6xSu1h7IidyuE1i0oKKcv1jl+C+a5LbMOAXHxIbjhwWmCfv5TNoN+SGAeJP
LX37XBFGfnINI7kXGGuSrfzo6cTkIW888pOYbn1HtZEcTz+MI6/alaX3WOisAmOtCJSnP9kAOgdL
zGTN91pIDOR7kgj3oeq1v3LiDzU5hvVoN2116Ob8T2fB35H49u3z4bkeZPZQqHEKtGx2CSoYn3rm
fRfpOeZDJJOXuh0dZpz894lCKT1EUViNDeGirvbXnuzxivObRcBuukuHydl1Cb+ToTHLUEsUElAL
YHSeyGud1YhIp24f7NG46ZItlQVVxLLtnallGWRZVmRJKa5y8qcQF3sZGFJ1J0S2h3TCRcJrk+Vc
OsSHYx7z1nf1i4b1ws4bKDu6XffDSApzZ0nD5gkrePh8PIuGCZUcPi1e3N7EiokOOLwdxpW/hHR+
3uvsPho/JSHSA5ESeKR3hAnvsICXex4KDB5nRuVlmpK9GPwfRVTZQe8qsI7+OE6FvE6dwBWkn24T
JMOKAfZYePGHi9HOYfLNZpclxWGZYsFmWPEFkedwFAQUHBK3+KhLwslaILNDIWGUFylswlqLb0tp
Ng/VlC6HLmKKKoVtkWLqk7ecKQL3SpKBkyg9gcEVISmtF6Gb4soan3gTpz/bWfZsGYZ2aniQgmh+
LiBwjGWWvHTsZ2OHQjOWhcz56Er6tmPHqkuTlT47u8aKydlqhLHPINgEibcjJPmJqBSH5U2ndiUM
yb3j5i8peWaYfcpDTyYodetSPxIj4ZwXV/dR/LaYbhJaEpgqL4+DYx6WQdTHlMpzEGt8c9FMLKVL
sBty5eKIqSAjSZTEhz7rfxi5wCty6Ma7UQILlahvWtNMAt0nvre3BNhTlE37wpR3/lQeGIv3E/iz
wFSv2ceztXcLODIxoBxsfVeuYb/ZfjKJD7DSKflIwWfQue40uIGQ2nsyrlhSHFsnRTSOEwTs8Lp/
bQskXBaFQJ+av5xg0BeTPQc6K2l7MIp1/PmFzcJ4TbLiRYvaZad0IyI8y/ohbOrwi2rCjHwzAlwZ
rm1yYglHC73GvbrsMpGeXsnE2hsLcHhL6hzjXoR0LoKnlHdhb1aQvMhOhrrfBkij9JOusWdRrSM/
D84CC8KuS7XHQ+Al8vPliEZz2hHlUrKQ1dipT2UGEcBvL0Y2DuE0JircXn0dYmEPIZkJIDYDT+bk
ArfDbz/NVeGd+OM2oVXoTSjAu479QpbJlC9h0jIxZCWbNh9dEimG3NzrKQYMxXRqKTDann8FvfAC
oP5bYvjkebbVh/RKAJTKHuV5SfHJZaL+x/SKOcRsBDNXa6gOCr/ToBZGiQ2NUwV8CfZFaYUCXjhN
xC2HzCIVm6ApOjhD/SFSWAE96QXcH6ilc3AAsmsyiWuMTGcvCrcDy1fWoWl+c4Ddj5Gmy3AZsGYl
0fkkGQ5DqedwF1OWpUEr6zds7n93fTV8flfbq+1rShfHYKUSLV4A8JicIqOs2NGyz9heeWtzYsfB
33svm2riQ3MQ05oxHb8jamoY6A4GGWnsLqjK+m72YVVxZew6vc0vfb9QcCeEecxfDM3P1lxkpMIU
RoxmdYJgBd91UbRjkFo/QPuk6u6WawwXCYniaT6TWp/qEWZORXseMS7eRVXkBVl6GXt0iRqLNWiw
kxVunwAzD+rC7vJO2a4JmRi8Zbe9xAyNPGBS6nD/h0SJVQjy77e68tlajTZ4TecZIUQHM0zQmO8a
Fx1b+8tbil/gLh7fbDTxyzUdj90x7cpUAe7qyWX7WzXmVIdyPWzN7WBj5sHPfP1T/l+no4aslK+r
sY/vjjOhPR5MaKMZd60SP9icEHVsF6Y4CM3GYKTKz6R7+BR1uCBuiE8l2pSAwzmQvoSfmbgtlDsO
Csbfcf6TRNmFCuBkaP0DptDppdBKkk6fhgZfsyFVhKk3DznjQFiVBFgWTflzLjEE1KzOC8ph0MLF
fOpKH1/KRfMObi61AGI05YQ4W16jtqwYu5eSLI34xaUqFpX31FXvUvesk1phAt1xynCK/WCS0rzO
xrJHwu+P7n2QPMO+8uBLlvWbv8kgXSDEGCGlGi9aLXIeHW8mbyjFlMbVOlZN4Iw+5g2tKkJcn/Qz
ZqQsqxBjXflqLnjBaA6pgaUZaBMkLc8yg9yP7fvkBFXT5KFfL3/4Y7tkRmvOxR4rL/DMrN+nlMjM
sfdvY7JYJ0DlBtXYLmMLsXdkVz/pJaJGxTZqlxQ4Mw1rmq+TUXGuaxznh+qE0H7ZU4UhG7pOo8Ca
EmOnd5SOl/w7rH95jarM3kV4a+w7bWkfcowzLKPWPhqG2aM7Se9SEHb4QtonNWln6X9PeXJyl/6k
IMvcXTepTzwC1TkCR/+oKwLIqkz7OUR2s8M4XsEYTYqbprPv6Xx1aIo0+RmTxgKStKvdyf6h4uRF
RKn7t0zA05gXzEoTT0XE8qWKszaQ+nxu7U78Apn3wAIYo1y9H86AJa+UBtG4DC1CK9CSfR13+cXU
qGm6pb2ch8hfTgulgz0sTWu/aH13YPm4r5sxO+ntinf4IFIVSGufDOIG0f+stYl6xRfwxcrq9EdE
0g9KcIoJ5j1v9HoVr6QH3RLLazfqP/rO+F6NfXuNFIJJqv3UYeoSyXPm4wM0Vvs4R/mbZHmJuDWf
GaQO/VwW17ZsxquzonczVN/Rku3ZV1J71+fskPgWkCqKvX00FIcpzuJ3mIK/kt5bHm1J8ISlY5g/
K30kor2E2ejU6ZHAdO+HBL+Wvge3vovmK8BnvC9s7JQUFeSzNYNQV2yoOn8kqzV3jSd2ANZFNml3
6tCe3VO7R/VOJfyv1M+242d/5MwPBojFevHrosExpSSaGNPYF2LcgTa0pPpdNH+xFUipkZJOskjh
32Eb4+SeugiG26ViQZ0vT0AMf2azvyxz0t/HrvdeBowt0go+86yYFopUMhxt9e+CDxtuNe+cWloR
fLU/T29Xbp1beztsl3+9+6vv/7zFdlqQLrqO85FZahf8DXEr1VJmlc+X9WiwiF7b26ttvlGpzkVb
+3+8/Dr/dfnWtx3+V992n61vNvpqb+kNWXeK4nwAJbhhUl1f6i5LGODU//ZaymZBsJ4vSD1F/rie
39qfb/08JjNlQM3RjnGetOF2aNZpdrQJJiAwmU67m//b1hKfVaQilWs241fH0HkcvNLaQSKKX7e+
phSM7pk9nra+7aCjTdfTMXr47CpF/hwzjH29qR99/2Kb0Hy+3lR1i6S+w4b/f/RlpAMahtIvX33s
ODFmFtZTbRfGISUe5uQ0MeEkWuvc9MbWbxFRF0x9U/9TesZHCRH5buraFC4RuaWiSsRLPS9sn+I5
wAa0/pHCuDhlVpOfKYygWkadOBbG3jB9tVeyAEuJKvJzVfdgZ8XJY469SjGxRFry4oJy7JSz5b9W
0u1OmLu8V7JwV3dI/aCx7WJYicXj2E8ZK3z9MZ/6EDOU8uqPrD0Jj8c5M2qWg+UbIpi1Ev+4evmZ
uFa844v27wD6j6SD6j/wW6v2ySiqg74Yz5SbB7aYQ7MTdT4RptFWJ1vWVHp0DJkME6EcS+99rpT+
TrgdhFHye1FTgCQVpQMf3o6t71nzx+qGjp0yhMYhdj6W0W72Jdq51yLFpKCZ6l9g+ZjQrl0yNoeb
XxDitba2A0Lh+Ngh/d5v1299/WC++46SD1tLpfVChWl67PvZh6fWJ6Q85+NrlUQVMth0PGh4E75u
fWnNYhdy1G1r+UPbXtO2/IsNzX8uWCbHxQ5DwUFZ77EdSvPfdHSSl+02foMJok4ISvB1gRqadXkv
i8vWR95j+tBr0c0nOaSe8RlEvftsLCVhSzKfj64Xr/AEw/bWFzvpS1lRQd26nJpA9KSof2/j+taV
jsu80xvDPG3NbO7q1xlU/PMOVX7UTIhKG+d1I7lCB33Omsw9Zx3jK5Yt/yXdfl7SYZtqG9G3r/7/
fR0QfwUd0jKP2/2+LlRGep+oxrGzwZ0bB6f6EctA+2JNq39OS9LE1rcdVK3Xj/16iDONqA9zJip6
fcfXia+LjXxxz42pP391ba9IDqsfv/q8rPyrE6EYVDL1A0922WNtUjJOpvQ/r776hNZDIpB+uF2h
UWH6vKyK2+KsmZBhCHIcwantaHVv6d9jgKBDxJrhuDUNbDqP7EnQXbtOhzl9tJJ8VqxwvTgdk/Kc
JQmk6rU5JkNzmVJ4Jlg1sfdKxLvlF/DbCHT5bNoU1c9mB3O/HwfxPlVyPGMA3+63i4upy8+9bOZ9
bKOVV71ww0iyKBE56JyuGQkmaYV4c1XFFsxPPraWUxr5fa0TbK3Ui8Qbbt24JPXly9ZVDzGribJZ
HrYmjCl7l0/Ojxafh7054a3rpNjaakOqHRzf994MlkZnnfDs3dassXrBf41FznaxxXDxjILhup2M
YHS8fTP5WavdOFs8V03zrK83zXuWu73vVw/bhS1B4LtoHoiTjEQRbH2Ed0aHpMOFymd/76eNQkTD
FDdtE9s2N3km6bCfZRyiHbV5ZwlzObtFd8RhtYD7GaenCreQt3h8aRpJ2rTW5seCEG99HMUdkMCh
+GsMhxpW1ruWK9CpQv+GFyiz+1yV744xzazzGeV8VxSsxS33uqTInd21qbSJYosffbTFULxDEa5f
/ME+ba22GQkSty6MjulBLO3JhRUUuqbpI9/KjfNEvvt7N4FkFS0lKWQ05tmoYneXUBNYUT53p2C6
HNLCHo7AWCs25rGcL+8Eylc72yzjs2/uxapCFbqSL9vBLM6WrT1Zlfw2mFp6jL12fuJDY8NRT+DV
BXsXzUIWmVE83sWiQWpo4iGIa1b9s6/UcxS1+lsW4zQJ4yaQth/dS3CtvGWtrmst389swC5aD9ur
ZF1jiNp+jKu4+OwypigNNUu9Zl3xuxGede4sC6k4QX3BzBL3Wrbld9be3W/PTm5qKo2/Ev+G3O8c
NktPZFMGLMiJ7Bz7HrqEgy+7iftUvPKvk0oGsWc473bWXVKIvL+NEmM47bnwHefVFPVVGnp1rA1w
2krLqgMEloaid/qNRV97Uh5ChqT3kyBC2fVsq5pgulSkv2XyU48XcfI7Y2XnV95+1sEIKzzbiTzx
AG11mLFk5xIgMFZv45Ct6sIiCbcmKQKPlF6MB5T34jkaZupQw9ii1bCm51Taq74s646wgrNz1+IR
4mjV2VJ5tcsKIc+AfvJgr7JydubWK0t//vmFGiQFij0kqEOmUeinqEXIlNmngDcisM2XUetf44UR
yGKoPcaRWT+OWQXrSzOad8KZuydZVi8Ou7V3tXjGS9+Zx+0c5qL+dSCQJZjEn4HBGUNz179jghwI
YTrvyrHm+6JFwXZuwggOrFknM54rdfwWX1sFcr+2yGNYXiuzOmwtklqb187Pj0nUOPijt9oL+P5p
Ozf4jv7i4oX/2Wrs9qUfl4ut5zq2FuY5b4vlVq6HXh/JeOhN4BpazdCpo/I0gZeRKW6Tabjseecy
ANHBM2DrtNYzmcMcM8/ltTSluOmjwdlo7peDnRKh8dneTm0HCph2V6vb1vi8Vdl2DkXVGhiVaN3z
qEpgyS6pSSp1ZIJgCOewrVmv/wBFAMG7V9ozVQvoRDSn3uTqxdOXy5DMb5/N7YwhGxWmTn4rC/Xd
rrP6UoJ43ZRq/3PAAdM9NLlod//rxKj706PJR/m6trdcwwq6yWgDCORYi6x3SXvAoMnMMAwgeuDJ
yr3pmCjElEahx088SYgEhFrmhxR61da3XefNTfy0Ncmoe0ZxB8qwvv+rf2k77Iuk0PBljCVLuYiQ
4zlKUJxyqLK+gmCMxHIsGorIa19qM3piBBRD5xD9W+lU703UJret5ftztFIrKza7nBz7TDtpo8jY
SFfDmy4q81E07jcYIz2kF65ooaWyOb5vjURSYyplvjxsTaOHyoEYrzhtzWausks0+jCH13di41k+
LWP6+Q9vXcKZd6ks4tet5ZQjEOuIJ8rWTMdsOgh7BaLXtyfCaUK0GCLYmoXpOs8SCe7W2j5fH5vn
QpTyefvs5crzmpxMu2xXtCuxaDaN5rA1m0Rf+GlW7efdfFFig5RhBLX+U9vd0kg9Fw0QL4VlSmuO
UenErncyFBQLAJLnlrHarruzLqgMxcIo3t2JMTqLY/cnBOKr5FWCwuTZ6pzlX3CLjxkk9EczIBeh
KJ/cK3zdAkI56kCxX7nB4CjOTS2isLeWBHNzLT1Th6zONSaeT2aZfRTYs/0hDAaH9mT6cL3mT1XW
IqjtfAoNIiSfvAz2DdhP+udCIb4DwWdjYMRediumKoOJE8dXSqSnbFrexFJZAXac0DeaQjz2y1Av
Qdka/Lx5UlVRPm0HTYjiCTTUglD108XhcadyFOjeSMgagKaCcAX1HA2djsfmgIrF76crZPnlIrv2
V9MVGrE45fzmDC0/u+nZiKT5IZbkd7V4uOjnj2puomMikr/tUOZPaZbiW1u42hGZvv7ROJnBorU/
Gp4p3hNxoiRWfLOWZTxa2hpcqBXXWPN/s1zXQ1umf+20/jVMiU15p3XPBoxRqmzeIWswGptkVuDA
hPjBT6z8n5EiUTE7HlSklmKly4Odt5O/NxPKSy1EgNe6PoHIZ5T8kuPcV9m96HEnpkpgfGuX2D87
PpVPiO/FoU2wx7RdyEojXPiuU9GD84+H6vs2VsYrKSohQvQ2oAoVH/UaRMzB7hLgZQLv1VmbS9d6
mqZ/zJ5F0kvdC+88lwP2hxMEZbkDZ9TOhkZdDU1Te0Q7b2IPElnhb6ge+q0AAdvjryT2lagCC7fK
C9MjFpsi/tGWnrwvJpM2XeaTS+EecrebgJhy0OwpeZj87PdcEZM+jXjnLkvz74IMpulN/594iLud
o5L+heKtcXJIjQxjpwKVTxtvH1e69QHz8xchSc2/Ni6Y1IL+psNAwJS75qjVDeYQYz8EOiZ1JK/E
46teG+lzC0tla22H1umNI8J5wLH1iu0QNSZMl8m/RohVXrFRMaD9ZWe4EYdMjCx4DFu/z5RWD75J
rXtrOhgp3srMf9xaCnbhfbQQY09CPWxdFuqDk5uKdt95uXH3ldXD8oRAtLa2LsNyMHzrizzc3rDO
PheLmZm1S3qujWh1+2yG+xxBabXT5mVr1aURHwovqo5bc2JnQ726D7eWbxrDPdUKGAKumj/7zNk3
LsqvBExe7rYdWJQceTTK5+0NsafNh7zNddgIXMGqOnseTKoP69209TCNAH8aooHLdgVQ9xhGNS5Q
X7eMvSLEfDX//MxlOta71J/vcwbcMTuGee8iF285mYRFmTDT1X32r+gFvtKsnV7dRLwW45/GX6w3
MM3dbDnTK/OE9dZMze8kx2hiOwdEq+8wp/TPMEbtN2H08LkUqe3btZVlxmFLJsNuOzvqVHr0LnWI
l39mvm8gw8i5JF+BFQRStPR1O2COUh+Ia60P+f/vM+e0DOLWx7xbmOnrHE+wvCIf72/7VCSpdffq
wbrni8agD6flsjUzzR8uxgI9ZLvEGIV1ZwKb3TL9vL7qKCNPuLSexfr2NpZH6O4Rhuho21ptcF+3
Q551jHbdOF3cOHNfe7zRb1OmITM3IaDVdow6ulzAedZ3gAgmL3jJsaeJ+moH67c78AVNB4jN/7mf
HP6tSy06oOyHGGXO2itaOvOoGd3w2dz6elvupcF8trX0uKtPSwvB7rNpRrxrKU8RxI2nrWuyFsp5
Q6bvSEaL71vfvEShUfFgbC3Za+rcO7LmCv7R7aDE/NRADnn87EIFeRlZ/weWW6XPrsdj3uOdJWYS
AantUim2xvh1O/h6ctJra7ltrSnyuhsJEafaLNJ8t3QrCixbN9jO1imzfOGYQGddnh2/+iw//+vr
OpOearoXgxzk4K87HJ2p01+3A78jHDwU1eqvvsge32WqTw84+uivKo6yB2mI718X5OxTcN7outNX
n7cH9p8+b9qpEcMKbIR2ziTmBzPNnvvJL2/MgSWZWGWoEEGEW4twTKEH20u/SF6N3u4v/6Nve5vT
1b9kH8V7oyGfHkto92U7eBKU0EUQgEKdvkbXIOlSi5HjPkejepdZ1NyjvAFe87P0tPWVaQVWmUEx
T6q62c1tRJpPWkaX7WLb8v6Ja1yKLRv6T6OL/lAwzB7iIZV3uTSvPUDhI36v8l7nmNzaiRbtdOSg
ZD2MV3ewFV8AJxPoU3sKqTClDCHv+iyzpy7zLtvJrcvwLAPwvvMvxjw2t9merkImir/naL139tiE
/iQHWEFzXD7KuDlUzUHTx2bfda7cG068QDyKuqOtWe6jypFoZGrNlLf1gyPab50V1ejh1UPUqEdH
xTi2J9Sk0CX8iobs6CQYHuQOO52aFQCB6+15Sgns8SoYbPKiqxjlhJbA6daVue9Zg+w6Vh+V/0+X
mWWwwATekRWCkDRiNt+qffBjUNfbcNB1bQxhTLwb0k1PMRMCALcOJR2SslLmVV/wmusNzaK4gDrJ
007FZH6w72Kwgb2wbyz9Vg7FZdZc7aEdGuSxavQupUIAZ1nvWTdmbP889smwPUuVePeldIxwpqIN
3tEDJlp1UFZzj2Yq0CdrwJMGtB45Ubf3G0Xo8sIcyWb4UVcvRtL5z6sJ34yIQcytje4xth7sLtOP
2ohdcJ1+4Nr6RkVon/ZGc6xF711Vac0SIICXX4d5xAFeWO0V07JvMCymS6T36tiQ8RrA1IhuqvrD
bZIQuxUrwPd53Lm2ReW21oyHkrVq6Uz6i1Vw57Etl6uD4WycQBIpteVQk646IkA9d8YoQzlE8qDb
3rjvXDd+KDy57PXe/BZP5AfAmBoOMZkvrb40Lw70j5fWtN+1LG3PxOb1D9gkwithTjkUnds/NHUN
SmKO6LeWaBe3s3qASHAeJIaMvcx3lWxOfjn5l8qaWxKeIEQJZSeBlaKNkGo4O+3KCIwH42CP5GBB
EP6FVdNPRrnybFMl3/FtqR10uGGHOxsIHr8b0WnQ9fK+vxoc8UmAroWXBDv2wWK2twRqG/1Xm5sz
ujpbXkeIBhdtBTys7mVbURvrspolCj+jgTpIkWDMUhFwdknHXn83y59KaLeiQOeLOcquyF5gL/+7
eFYbUn/TmQlzieeaHs51a7zaKDxsfvaUe4Ucc/g3bruzqiR9GKo2DuOJFUZp8PzOSb1D3km+oD+u
v96mBLJyFZ4Ubvo+kw9wsHIwVNFKeUrE/MtbA8gmj3wqoMA+AQr9JDt0CNykEu4lVgmJEDFiGgNf
TqOWK1LyDSFAtRuz9E9XNoTEpvaZuVzlkEqwt5JHvtB/ZUFEzAQMT/WBUI6+dZ4BRswgg122J3L0
TsAtGjOvs3iIrfqSSMbBTLNJ91PdrhnABGT1jKep/qD+H2PntRwpEq3rJyICb27Ll7xaarW5IXq6
p/He8/T7YzEzaOvMnNg3GemAKkiSNL8Rt+8lcMzJYqseake+C/XAP5odSL1Q05mhKE5H32s1xyBJ
3D2grFNUBL8Udh5QYohQFGIp42dvDeVbi6w5H+1Ll/v4nrhwmvSAPRB1hJ7qMTy+DxqAPPMzM5J2
z75nVZrYQKbZTmUNMo3VkMs71gKhPkyQix9HjwX2Wu8mdoWDTwir8PlsKxBKPkrRJcpSdyPIS8yI
wGaxGAtgXIXDY7YsXs9pcLK9RX226n8Frp8hUGYAb3R1jIPRmAJ46J/D2UFvH8L8rtOgMrV/DpAG
I2C/xwYDy7C2HVadnZ2Zt+oeoeniqBYdCOVOwYBFUxXkI9GLCQKfjYXSfZmq6dMY2s0dS414KXYT
omhZ+wh7+RMrzc3OQk/+6k06KFDdt66O7d4ofu/dKInv3lgLTqeKux+N692VEd2s2eAOqqZVdZlR
WGq1EDfmwj1XXfcd7wMDTrAdHJUyme4HvIruHBaPi4VAHKT6S+q4t+AfJkbZiymcPnwfmbWzuhEA
X8IxUDc6f9cUkCiyuGKhog1Mdt1K61K5VbGzErs9A10vAMV5FqAbPgYnyMw3Ts6mlF6guYV07Etp
dS6rPIV2SOL4XE6tee7ryvuaeq9wmTq19X/Odn2A88631FsgMsrPyOj3uZUFN/oYjHu9UpsDM3Xv
0gM8O1vgQMGdsCWl+EzeOgj3jlWw6KGaB0aA995oDU/pgEaRQwoxGcyEzeA1zxT7dguqoXDWpM3I
/2rXUMTq2XqwfMaO3mCBY3QzgJ6V5518DHz3oYf6mkbXt2fKvNPVgFfRN43buY7ZNmX08SvN9WMe
JNONOiPfhFDUsxYHf1qLQxRUnTt0i6UxMjvjQ7wEi3iOmY/anWrW7fPQ4zncxkvPTcorg/a5jhjq
VnV6LgMH27vU4TGCCbsqLfOPrk8ZeVjRW5Lq6ByaxZNljPZpzCPm30vgu/ez18FDa7X42HTPqdMk
NyHTg5vUd6KDUUAAgI0d3Vq2+awHBuwNb6RFYQI2gLhifS8+Dkr9POs+i2uswdD+ETjTsotgwOxl
RxqqMLBE01q8rkBg/hMoHftFPdqmeL7yqoZIavklSI0x81qWWfBrcJA9XzYClFk/6v6NUmG4BUei
OyYeHOugB401BcPEjNPnWJZG7hCUvtJQi9vGnJ4Wp3GoHb59GFGl2WNXOdLm2PfrTR6WmboAzZww
hVfSIT05a6CLPLO4BZFxGSYYKcCVHjqze1Za/J9yM04Oelfl814wc+FC4LfAnx2dYcrhFMzuw5hq
GkPBLnv02Jq7iZvqbQZu9BmvDdCGxY9wiNLPao5LjNf+cgufxi2rBM6yVFDPOjOdlAbleK52L8HE
JwyAlaccfKmNBnjAoFJCBbCnD1JgqnNMa5czFLP2ij90fs3iki577JxDbcXAQ9hSAARXzPsCxbTI
KWzeC3tv0uXdDxqU3hqggNIBrEoarofkiH8fs8B6SebwLUQKDvHRE66L5cFxRgjuC94IgPYBmz1A
B0mfKqhv1b+Z17S37ZCd67HmMwkqMHES/6wmkIRaeJx1fXXCb0VeGl+QkEeRc/ykJ4F1SQfl08wi
wEJvxc3dXIwH4u9qZ1xibwzZrT948exdw8h6iNlK26c6skqtmiP8Z4AYt29dU5/utDR+HVVmqWEV
IKMYQhleTJoqH12bpOF6QIHeVgWIIKu7k82GN1iu0l6FI9Lpdzc42guwXRdpbGViImDST2sLrj5P
++ZQpLb3BAvAeVSn1xkE35MBGMHOg+ZUxcmXkoEB8pVYKPYlm6mSnFM9Y8xXZgA0FVyOOzdk/GSk
wF+sQx50xr4qi/4CO6J47cy6uWDzae0lqSdOA964tnZhozT3DJf5P21nH/Qy+DXZynQu4nS+Rfjj
qZ8Be5uunTwGSLk8Bo1WszOMFKbTO+nRqu3qXEIDNwLYGUqCxFzGz1uYGu6AVLATsslY4MI7j9mR
WfSjwToHvfghyx67ELAYnlavmJa112zBzJQLri4EYXE1ncdowY3WxqReAUaEC5JUgkmP3hTF8I/x
P1mSL9Wz5bWrb8qA++q10OlwCE8JBejZ6CCntboKDv5pUg0GhuFr3IAU8F/GJkhPAXReuzXgFg3j
C0LlqBviebfqaghGSHBDmcmEwY0dlLwX7Q0p6PwUkuT4x+Q2wQ24LGs+Mljll0hU3mirgkt2kWgy
s4IEC4u/N9QFaF+31VEQKpXztEAKGcsCHOqBWwcNXg/+LlG0ZR2B3AAs1pFdlW+Okh8SNXCep19m
P4BiXm5cs5xRYhs+0cZrfT4KVFEyxzmbsovUjJyWO4MsYvDX8e1yEqmlheq0s50sPcivTNCaZgMW
4bPF1e8cNOpZFEYcbw/JfbiC4fzZLc9vNCPnkqNGLdvBEiRy/yWKq3LAlhbGd5LMsuocloqO/8zy
m3JwnwGuGxe5pPwML3gMo2pAnKSvjl5Z/pLj0jGAY748xvUJS6bgpXKfXRdrIY1ueWOpd2ekVvBk
AvSxYn+lNUC7ZYd6nNLxqOr1D8EDSzAAo+5q+HWspyI5klWDjRlR5aT08W5zlE3vFecVqsH3Hubi
0WvwukfGAWpjmzQv8uztxH0cWPc5zbVBt24NEXp7DN3Z3ipuUofpXxui2bY9NLDDOhDqJjjI45Kn
IbFSc9nWlai0AivUffaVsZgu+vwGX0cP9JlElwAiAm1DOVcasyj0BZMZIAIw55QZzXx8F5WjHRwp
QCK7Rn6zRue0Bw1lRxe53tg0rFE3h7hNvsyjfiN3br1LUEt3hZVOB7nXcleStmD+32qIrywQa3km
coTEJG9tDpKWwEhxDGm6EIgmoo9D90ke/No05dZsrUFKalY+dxUY9oPcCvmRel9zf9qg0PesoDPK
tao/2sU2BLnL9f6audPPAK+ME4bwFq3uRavyFqZteMpniM6tPn3Sl65DPttZbDvnOZhBAuO6t1Oh
c6KE26AnZCV58f9c+N1vkCi2V5Dd9VBfa65PDzWZHKSJoR+kC5Dve4fc+MUGkDV+SuHyrjd3hVO8
e2vegSo+3kGDbbwigjU5NycjzLX5GLvhd6XL1ON2h+kEb3THhdK9dS5q/5RhYnmS39L71WOKO/IJ
jcZ+3jdZeNcOugLMY+mHltdajpTYf+Z5XTkjHBAmB2kJfZyeGMIwdVkagj4i7WTCsd6az1LBrmYq
mPp+QILtIi147KzhMuUW05LqmDsDxkfuAq78z+vaRXr1Q7DCXm4AV1gAKVvbm+N7V18AjEZh14u8
Dd3b0i1LS5Lkllew+rP0SJY+O0ffqQYwK+mTEyj0kVJfgu1tfddE16iUz5U3XLzG3EtLWA/BVuCs
vLUNGwTSFzJhb84odF+3N3xry5InyWBphWrfnxpAeufQiU5SZkpjlxrb8R+boKTlqUlsPUbSa/RD
uSQ/5K3Ntqxs+6+uB1s5NvhT8xrAldulwGOKFJBbb4NwXj4cugfRNNCZqE76CR8K9ukZF8gTH2wd
Y1DnMZ/bZ4exAfPDO50Vi1ktdi3UiRxQylB3t9aCVZ3H8jkf3O5kmjNDiUZXD2pQsHbTIzCzY4P3
JMyCKV/sIs15qA9BVD46WfXuwctVpR2sr9OWlsytmWxtRaoUQ9peeuwHpTFKUC/dtcT0BPqSGcN5
krsvJynAM05gVmh2vQ+tfi9vCax2ciX6Lndwja+5hYiSzFsmXIOPkOq+2cKlCLlhXaykV9bBoYbE
C75hTPTPUQ/cHRmTo9xjCeSxx8vwBKFc5shT+kc+6TdebGQndR5vE7NEoMzrLtLJaPTaLZzdEvXc
Q1gE6xfAaH9Bys+uckJ58hKjp28XNowdDb/mwXvCXs5dMct+Yr/4eJ6dcmkRW2egaqpz5bjt9+nt
qB36CeL9dhfLzKEnTZbPTOZm1sG3oAsJqQRewFdwyQYjcQ/5UanC3hqUEwNdlFGzjquOmQy2wOtW
58l1rhPAHPZzz9Aj0SiO7H2GY9g6ulpnUZEWFOy56draCcOlfqiNxDjJ+eV3+XY0Xlv9cTby9qSa
xrM81e3RSizvup+xMUW7sShQ+odC/tcEbes4FPn2S3od2DE9LXGkYfoAxv+oZXYOO7/Nh3sE2c0L
0LTqRlg7Q9RVN7SF32WYZevzlSex9THbg+ED/Sfe4ztz8uqDBUEaWQzHwOGk4CVw6cEPKAQeS26Z
PBlp1oHK2qMFPNgv8A35pzOXCluPvj3JtUEv/f12E7ZSiUmV//+pGKuNsJfu5X2SkYL8GEmuY/Et
LbE1c46w/WBAizCDDHSVzr6oeCxKFbnsOuSSKA6bvGprlH3tv2D164dSfue7UcZ6bJm7e2ABd2wI
Yo/Bh17Gr2yOsHQtr8liPj/vg8n8jtYK68lhn1yKJgzVo1Rfo/7yBY0Ag3RBuo7jpKXKiG4Ltrxp
zthy0FCK1ICJLYMw+TtbsKIkJf1uLLv++nIeYeLcjwW6bj3xBnj6yWaXat6j11uwCfWHKz/ErG90
V1evcrNlUCex7d5veWwEoXkdQADZKsvVt+R2rMS2x7gVbOf7cGyUf+4Q6qAPo8+UjhMJN7BFkpY3
jzueMI1fytcfP5dasYuUQX03jJRHuLa8+UcA0f4qzTXSVQfQ9PIMwq5DckNayr9H5ei1qwKU01zc
Mj18pIIEMEW2KdwHTogQPKR0K9jmgFIgwVZPkoP/c9Dq/Lr++qUlr2SP7Z1ZxzNrY5ZcT8879k/+
ee8kttaS6Me0HLSe9V2tjxf4eJSisbHR2q/ajNSs9Cvb6EGO/be8rYqUruNsiW6BPI8tKTE57j/P
+m46I7Wl4odL/Vveh7N+uFKwdPgYzdVdCKNvecXxcGavoprXuaq88BKwlAI5ExoRk/dlmW0Ltrw5
wxMU+h11qtYgulaS7lZOvlV9VyJR3wxACLEFv7ZoeVm2N/7DS7W9QNuLJnnbYXLEf+Z9OOzfTr++
rnO+kPuLGLTfeHBxaGNYu4yF5cO1BetMdku/W6v4t+of8tb5xHLa9Qpyng911isMiXenKcNvtfPC
vXQNMgeV2PaNlj5kS0psG5BtlT/kfUhKPb9HMKD/qdVIIiSFDZGPl5O9d4a30oTXqORKemYpm2l1
VmUn3Stetu4dMBW08S2tzAuNXNLS8zMWClhRsjLLXZeO/MBq5710D6z+I8naoAz8F11t7TRslTUE
6V2KcoaEifjbQZ6kBFt3K0lpCo5M+rc6WzPY8j40oe00Y9CkLFm4kLoGdTYPnaOn817mvwkAA5aL
kvE1aIfotL7xclO2YO1Wt7Tcrv9MSsH26koyYCHlr+5b0h/OIHlzloCd0BJeo62zXwfWa7k8n+3I
Bq8SJm/Z1WJhxFhWSN7NHLdqcqwEMjDYkhL7UE860S3v3R+Xkg+HDF6lHGfjHlTgUw2VAtcAqcFK
uaGB5Fg+XCWOeO2LdF1+lmTZRe5MmfR5dplVZ9dkjnWRJ7w90fXdf7eY+W6osFWVmDz8qOhZ0Vsr
rYtcuYPoiRFHyKToaGUPs1eyHYOaizY9yCu6rlNKCxhnPW6+yov816pWrQZHrLPZOmnYHMzz7Jog
EQxLHNKaBHXDbuVuS/tWoKB/Flq7ctEddmYLAzI65G3lw9K14Gzq/q1wti02ACIV7Rq5q/Jc6gwq
k14Vr2UMz0T45PrygOcW0Z12Xc/8cPvlpr57ROvUdb3rMmeR6PqaR2xOzp45HeUuy2W3QH7AlpQb
+yFvndVJyUcy51ZTire/pIehvrex1tthY4hVXJD7b10Rj2cDIcCjDmOWJNQzBEiLKz6TlFo6e2eG
g0zPUup5wDz1JMG7qQ5eIi07a8s51KTO7sugbndSa+6y8aLMpXlQ+wyQ3jAUuybiVZfAy1xzb3sA
PDUwRXdp4p7UKLTyI5JBGC4zsz+yKglqeHKujR40j3Cy2GtGNBbieebskyJW71J/fF0Q7Z8CSCmf
4N/UB1TjRlQ5SEpehuBRlrA9UY+oQMR2lX6KPQdlQbO7n2K0EBxgCyedvf2zZ/nzU1o1P+E7XnpT
K9/G3MRVK/W/5yVD8hof+Bs/UEGKZ81r783WD4/VenZ2/YANB61FHWcYdkFT11/qGUwvU/Lys66m
9h5FHeBVEbJdarHYApgsJc+5VaHfpKqHColglKFKcNwYMVYP41LCUhJmAgOOAmGinZvCLh/mKake
JCZBVhQOumd5jrAwi/BWEQeHskJ+yJ+GbyabZ+dWXaT8MrUysCNBieOwLADvXJ+ZW1zEqF6rED4N
HyNRFQXDQ5sVYIK8dmA+3BTuDUgNttc8FttbVL+mfoqehiWA6BI9+WryHVlN5SpZZYZJN7qLqHIV
CJ8ZFrs1TvDUoIb9pLIT+pQqmrafxjFgBkFBbHtAq1Kbe5ljKYqH7G4ahu5BSzrvcV6COgO2Z9O2
YFdTYysI9Szda6WDK9rA7ow5YTY3jjq6MP6fUxLND2sKNAfKvw5tbju+iizvEZWZaF+F7Q7dU+Po
aJZ5mKYmR+MNMH1haOaN7QB1BtaqHXRbT9odVvDIYOAAXnpheVdBtbtrlmBL0j7PScEa6oC0kQ03
rdRv8tlMjb1mGtqNBMUU/J1Z9JWynzxY7l6YstiMqMFr7wMYde2x/5YM+VeDrXRw4dD9ebdM+Mwg
E0ErFBUqMf38J9udX8I80b9NTQJaAUGc12DMgF2jg/U4a+wlW1Ni3VZu3t/ofdxe0jQuHngEGpT/
Vv3UjAqNK0vNe9XoX2tUg+7dKHkc7KqB+qrUn+KejSMHscejJKWArdDPyK/nx3rc9Rh37Kaleqyl
mPLFYLmW49jBJstRoN3SZxzeHWzl3510Nm/lVHVjag+OF14gh+HUmSGLduKDUx22X9AGye8wnJP1
vLUxt49N1x5zFVmbvY/Fch9kLxgVzizaFw1zZdu8hWjRfIJ73j+wdHyVFEa77SdM6yBDZSNiTUsN
yXOM8uNBifuquuhx4RoIUBvaDysWS1SBQXeHflp/Vw8sK5cpaidS4KBkcUUGMwHNxq3QTaU9I7ap
7SUptydL1eVT5YAJW+6PPY4AXaploBef7fH3+nfSJPfPdlHDOVvuH4LTIPKyycOfnjYzDibKKRKV
oApmGO5bWlrb2CIh+S5TiqWkg9xxGB4BzoDAC9C5Zq3+B/qhdEp6/bWug/DS20OAxntYfS/Lk5TH
Q1ifUh3VpmpWHBasFRe3cNYDr00QBXfdEgwJuieu4Z/fFfR9ip3MW+Db8REKQ3xbjhkehksgMckz
mWVj2WCjqBZrUYPf4H9UlEPW2tvR3Yg54P/lkNQdwFeo2vnjadquQOT2eXwoVVYD9x9+ndSWi0xF
qTd3abvwKNh2NK0WBiyKlPfREuQITNxLcvJ9FAsjf4C8rsYsri/FpYpy+W6rJDEc9G758HXsI3Nw
7LKqEpaVhyfGpCg3zpsFFB9lKSn9cKgk5cItqqMXByHw9VC52rsjMt08diUAjY8Fy6+ayhiy4/Nc
2F9T7ElBLs1uettOVXrrjhGAEw3lzS5jn1Flt+KYFKH2opbhcOfq9R95qKkvg12oL3pYP3R0sA/s
TcN0QXSQr19voP/l1K1+awMteXMzTsVmTnmfombwFlXKF/jIwaMUmmVw7xex/SRlIIWPKYS6T/lS
c6zfkkEzXzU/Kj5ryVWq8M3JXtSmgX75ENbpdNcHWno/LgHifvqwM5OaqN3MO/ps0HhLUupANGUj
x3f/VJMB91KXtUuYS+lb5tXoaGtGu5ek0TfDxcA19VCaFor4O9vq+k+YXiFdZI36MYJQ+db02CKo
8PXOC7/yDShYebAz37yMWGY+lfb4CoSm+2aVP2a3cb9YitveZGWEdJKtd9+aGSCF6lj5EyI6aOmG
/e/AsdtvQLb0wxzjIm43/qsG+AwN23YA70ksDtvjjDUsfOG/s6BF/lX4IU+3HFCx2XxXDl59xK+t
RGHOKV4zxbJvmrSb0Nzui1cdxvQnrN93UqgAY3sFgfEFJq96L1m237C/4A7lWZIjahJXzZuSvSTr
2DWfZnbpJCVn7Ab1XkXrTYcRfRtMM7iEwgqN2xqtGGjRtY8Km53fs+gedweweMh6Ii17rPzBuZGS
vvW9o6kNFu0Ot5PZp+dBMCZ669Wq38PxiW4k6USqDUwh6m8laWNEhA+k7t9JclamHy7f/AdJTX32
RH+dPxkx+B5/DC5hNCjPadaq95EPjTj0sasa8uoJoM8R2Yn+ufTaz0ncqreAFYZnXW95VWJU5avE
vZMKko8u4qlU6uxBsiQwUTmKbAgMdadjuFrgHpvZwbNUj6GjPeXmc9MUJ7dzKwwL6yMy5uWtPTnF
bdRBllvEgstbRSVouspFZladDrGHi5ZuR81jqDlYgU/WKwph6TfVqrwjupnlRZJwdIDU68VbaY5I
Uho9WIKlmtZP/g5NP1A1+Yi7stoCFK/Sb6CoszN0fOeks/fxzbaM29xVrBczzJz7MrEAWCzV2kn9
cwIteeXTpt0zrNNwIyLmLsGspf6eFbwG/O7feVsViVlK+2fV69r5347XWwAwnR0/1uPcPIxKBVy6
cJG+A9Vl8iX6M1f9z+Y42G+NM6IPlOvFXRYaNsrGVQoibpi/9JX7LFVHI72rI8P7Wje5enDr2LpP
Sw8DlrpGLQVd2M/QkX4qiF8d42LvAhu6U0teKneMf3QaADHLcJtHz+yCG8V2knOUhuoLqir1Tk7v
zF/V0mt+duwbASMyY3QYJ+PCmm2J6m5pPXs2muO87g7Cllq+S7K6QBkXjaq7kj71zi7DQ+/r8U2N
OPlfBWsdKS63XHgkgJ+R8T+oc6DGBykPwT3eydlixyXTrqATVo55XZNSrHtaMp54taO1ZqDpz5aZ
WGfVHuBub6ewHPPWBl5+44SWcky1QseWanAuFnjfK143zZ1mmM7JTrLpacLH5dC3avOZt1EF+uM6
3xk7P6PNo/xuvFd3SBiSjoV1en6x28L8CScRsUiTfp7Wx0ubJQ4klWA+1lVVP8R6W19MoxpuIre1
cPf1S2wJOgd9LMCqdHwwM/USWSy/97/Fwfg5iUzlTwWk5XqhLNeQiiusX1M6/AgVxfmq2U2G2rE2
v4Q22uAMUYJHKNTuOVtExVXFT2/7NLbOLAekjy5UIDDOjcX6GR2Z7c/hNzrg75APlV96gA8y6CRG
2AzCk8A1/8xQRta7/jV4sYym/dR3YJbRKW5evZY5YddX2iO4jQ54Dg5L8K6cA4trvn/RdQMPqtFZ
JA3UNLudtS67lZjj1GwBIoFw3yXIuuBf80lzBu81T72v2hQr92bvedwD5HvrMK1vJNkZKM/lTtxd
9bhHmEpjXHbtSqBuReN6nwMI6btqCNX7vir9z1E9f9OtQH+Q1LwgwB3depSqnubcRprlP0kq7INz
m5bpJ7PQ/c/+zF5iYTUvpeE4n/3z6GfOt5hP5bkd1fbstEPwvdDP9VDb30sQWVjmVPVlCIbiKzZ3
+96K3E/MI+8weSgeal9BPD+AvNH1obZb85aCqGDHGWfdhckynhE7mniJEF4zIuNPsTu0EFMLnaD7
vFVojNo4VHZnnQYsBR+6JaBhTIcGb+SDJKWADdvioZlx28Ky+hawE1cOugp0A4ajO9buigdjCWyk
eG9dxbjPnWr+xCrA166Mpu9TtAA9Wvgc6EAhuZfqX+N5mL6PdWTtxyU/WvL/d30XyaWtvu/6nAd4
2r4JXATf/j7/lv9f5//f9eW6ejXA3PbMo5lb8X5gwv5cDlP9rDumfraXPOQy6mcpyJn8rnlSBaHI
5rlc8j4cy5cTOSvFO8c630QJrIVt6VWNeqJlZH/lqdhHe7l52qpJ4Rh73q6u4RsE5aOStRaESThf
o1YPwdHhXT/06NgcslErHiUYTZ5X0b/pO62pjnqYqHdBBRGPTkoSKLSrd+0SSNI2FEj3azqrDj3T
NbQe/y6V/C0pR0ge2na3eQSgbctaz7SlUzq9eXQfS27Xjx77DxTJvG8JfCYaVZlfPR8uqT46nya7
934YCNCxWugNj5brYjiaoLdSpGrE7itsYojH16ZUTobuzV9QZBjOHWcVwdM3aFlXuUaYAefrq9a6
x+Lae/A7jY2u5dyYVzzq3LXP4EYsXAcM46Q37Xij1yGa3f847KzmOlZYQM5l8iUFEvRodR9dQFYw
0XvnaqZmibhO6z9nTqI8IxDdHfSLh41YMs9ouhhoxyBC7pg7hiDwYuKxPitV1p+Z/CGLb/yuzPY7
EiPDlyjGCT7p2v4xanrtosZtdvXH1HwIAx1PDKWc39Iw/Q3oMPvNwSF28DeKaaKOhfXvM34yZ2Ps
goeqaJrnYgkMleFhWCCXuFQw9IWK1ADZsNryQUvhxSOZrB4Hr+gepL5Uw+DpiGnkhAEa4jTJ4skO
ZB4v2T55DhDrOOJLmT4hOoRBhIUxmtGp4wkftPrBCrrkXEGtuU8ySBXGaM53jguyGHa8fetkQ3Qt
kDK+9czIurLsUdx40zzcZNU4XhU1Km8zo8DYx++ju6TxkXgaHPcuKSe8XmsWSaIu8U9x26o4MKj1
yfWKEaIrossIQPVP7E+UxzR2umcftSd0g8EO0uOABqr6/mXusPrB3Hl8jSzkkTtz13chi1JBoX5u
2IPeh6NqvI2ui5Y3uqdf8J7pd1U0jfc+PlRIUOfpoZrCCCUs9OP4NkH48NP5j6Rxjz5+ZF/ZvW7Q
tYkWrv0cvYAl/R3Z6vyHkhh/sPALvdwKWCgPXP2UtXyc/cE898sZ3Bj/DnBgJRYPIxMqe0KkE4jJ
HwW4RL0zf3hgDZgCZsMt2qjjU504+qLGPyO6Vt971tQhhcwbwMyovGSNhpAM4n3jQ4xaC4Py8ZKb
SvTqK57z4GiwacX5PTR7KHeWP1z6dJi+mjZzJ00LXt2CN0Wb8gLZAHX8GgEAPAbl0F/kKD1OrrUx
aDe5ow0H1hKLGxhBMVPVBRlseRhy+O1uzTInBBGlisTeZdpLiWR+LNmqj5noE3KB7TySV1UuPDQ2
8PYZjoEPVtli5dgq3VuHgeXN6KsZ8hXckgy9bdYtB5geSxJFO+84tQU+l0tSNydIS6ZVXCXpp7W2
g50Y7zB5gCRnO0wKlkDPQ/yeSnMqb0cvqXCwICbBVkdikofTOLUbHYjSkIPG+j8cNyMYVUJQ/1/n
luS7Szv4CFwZCe3e5W2HyPXHqJxvsvRrM4XhK32uvytix7rqPtyKPjdeVM/xz8YQKvs55zE7XhE/
2VVxkZQcZBreS9tl3r1lKReki+YHr2ugFLZ5+6UfnWpnDE7wow2UVwhF3i9T0065S3eADvg+0HI9
ogKivF0W/2Yx4xF1kPiPKqpjPjtN+3Wxu98nVlfes859qyLifg9RoLrPtSo8IWc67xJTre63Aill
gPVXPRNLnqJ19mr3BkQG5+blDHKIVNySvT06O2eo2bP85yIfTq2MCXwh3X9LwagimLlcZDuBJNNB
vbD5Fd8c3EFx7roxwIAI61AcX5Q+hEKiO08mSo5Pqb30vloBwsAM3TUPpi+WSql7cVgquHdUjEti
Fan/Nbnk4dQ93EdLIHlAMLUjvmjsgiylW4HUk7yqVrOTOeAKIMnWNvJjhCzMoYsnlver+o8I4oJX
qPU3LZigv/Xl9OaUTNrrqfFf8jnvD0DF+me9i1HDdMbs0TUQVYkRcbufrH64FKBqUXCMwOxjW3W1
Ug9NkKUXHxw1eshTtTplzHWfVLR2WTFg9Tq1aoWF9SL7zK8L96x5u18SGwUUazbN73iKfvWb1P5Z
Wv6NykJmgBIOvKakThhKfy7K1ka+j0UGNjS63+Pk3fl5Xvw0mviHYrJKTW8JgB7UkGX1uGGZSC1Y
SHpmczZ89uuhQdOcCYSUjk5Y3oYZVEApzbHwvPP7udlJaZyGGZ6XaMpJ6dTa6UOtmN+T5UzseOSP
aV29SFlsuqw5IbTEmDx6LFtVeYhxEiIeWHP0KDEJ1Cz4Nutqdd2yJIYbaniI8fFZj9pKVSdzzjEb
UTvJc5oQuUm3gXeKOOh+q7ddRx2y+8Ys7Bt/1qk7x7hSwUR6GROvZIvIZ/NES7Vbz+20WxUeFZz1
SDunM1IxUiDB6KIatFeWOrWiTNVpO0bzlZ/lXKJs989p3lWxnBgOmZx8O1uPTce+d6bysJ5Xiv00
5hLvas62ouyxwzIPhu1BBFtOrww1FEEYrO8OlIL1kvIDw0z1T55pvq15hvyC7eKTl9AEfadTr03Y
Hv71P221/zqv9isL0G1Yf8NyFyT27scuP279TVKyXrQrs8cYYVeo4merddXbYqkmFXyzZplHolIi
wSS3X6Km2yHdMPzhsSN0r3TDidEGdmpjc98kUbWvMbAIIqhmQZP/sIpmQkMPTGOvXu3Qn8+O1/0J
LHc6pAgrqtHPXk+wjjRt/Cg89MG8obuGafurznzvxJjp1kXCNKr06KDZ0yJl6/20FSyy426n1HTk
CM2ayOG7HmuMDe5Wbp28Mc+8QML7bDa9t+t57dD1mF5rvwJc3H3WgpGTQfNDETt56NXmzonhX1ag
nljQOaasbhWm/iMshjuFXc+pwBJxQoKhXDb8CoVNhwS+7wUeMdNUL7mNFO25bhPlSY2Z8pb4GT1V
/q3JWAR7uSVrGHtoUmlyv+ZpmLjs5mLIrttRASt5h6xGcgnfVOVJCuCg/WhnGFdV20PlnF+a6qVJ
zeFpYCDUOjVa6DlT8mEGMoJ4WcwPCT4rJSYrOORge1B1DsoO7bgboZqaHnhDK33otREHsCWYUv+5
HuDxZ8WtEwwWqH+CgtXiPRyz8aQXaI1JXo4Cw3nGZY0F07/zupmBBJKm+rnCRa9wLf8xWwLkKLzS
qZ5aG7mmtEUXZ2QM8zQvQZQa5cWdnGknSXoQ4ylGjQLCULNmbfmNbX6JrNa4kSxXqXR0ycYZu9Cm
OEqeBIbu62wTodkoVd4VoJhnTM16Ycm29IL93anIr3JhyfPDYWd7rXFop5od6+VHSmGUqPmtZSNA
uGRZLKs/OI5yGIIwfi7KYwEh+KnVtOiZPfPfY1T510Ez7hEiT+9GzKqeJHBntP6RtbJOW1469Tkm
bijzJ6oSK1AafeN/2DqPJVeVaNt+ERGYJIGuQF7ldvnqELXL4L1L+Po30L7xzm3cjkLlSwiSlWvN
OSaZ18MpszP7nma//e9nh0Rulyok/SjuO78sXTZtYU7G0GLX7v7fxyQkNbu2yoWPzpevx7Vtntfi
Oe3cu8WjOhiXhllRM4h7z8u0Ozs5R+sHVpL+z4Oy2/eBruVpFvm6LcTvQ/ofwoz/vk9lUI7yhaX3
+oscvZJkVyT3BN4Nt3U1B//OqKVOIrTG/QYqcndXtUX0IGiSPZhp9ViHkTpfv+36QElmbogFqg/X
D6/fa0BZD+wG5fj1p66fw1GRY0nIbtjDKd/TI+8+Ly3vHi73crKs4SMKWygh6+dNpxhJkko3Yeri
/L9+GwTMI5P7+Ob6HVR+93piWOdk4fyr5qQ/aJEn7zGLOvckiDVbI3bJMlCLc3/9gtED99RrhjPX
D69fAJgibpucgpHkDQ1ybNwzSrYsf0xYf7PRvvz3vTG9U8LMOmefm026c2cUE+As44caN0RAPEu2
tRzIaL7TN+HO8izI4fBbHkA9Jw+i7/CGWhn9A0U/1LVyQoXWLJPrA7XLQloWaZ7moqg26og4PI2w
kHAl9YWAh//n2fohfL3XsifLj2wND/3dGq0SEg59uj4jrrlgfn3qV5fQsEoYr8+uD9NVKLk+sKlF
OHn9JOjaYe+ZTLxVCvClmp/if8KrVeetU3a3b7q50Gbp2cWuxof/HqiRsTpcPy6urodRFK9iNR4N
q5OmXf8FsolwHsmr/8huALtBg6QpAHf3dH0wm14tBBy1K3/j/z81c+8ryUwYGF0J9vH65XFccIhe
n6ZgZ0D+ZyljDsD5DO2g7P07Yu5MBEkGZyR1JSPE61H892VgL+e1K7OHfULcAQ4z7Atiq82WhsVu
+JkH8R1Ci8irZq+I/wps4zEi1/FUDeObw2E9J8SB7XpDfMSz8LZqVdVm/JrKO7PiFNvr6/3vaF+f
Xd8BZljxVkQcK42UtLM+mEGbReLQE9R2klZVHyWbhKxJ242mD/tJyOecV23bCoc+pg6dd5hTwGip
yV2A9ItmB2mLiXk1pZWr4tpZ36zrswJow7YBC8J9dzROHWSLqJEMuqwaEl+Wq8v/OjBYlDlu0utA
KDqGr2lFSL+fhlsT21+iiLWtZV+qqVWnLpbTvwdLJOoUmuuRK+aPwjCbE5bf5uSVDdDx69PS9UZj
e316jV69Prs+ZE7YoHbyoGGs2vlqjWOprQaDDkXH/3li1Z5THpMCEMDqEV1f5vXh+oL/+3AoLMgy
BrmZ4ephWlaN4vVwVFfP6fVpv9DwKgtnDv57Z67n6X8fXp95xkS8FQZeFu8KTiAP1ir7++/BHkS8
H4R9zlbt/fU8uD4k64cTI47dknSX66fq0CbcIXKpRq6xBuM10UBqI+/vWFV/cqNrSR+1Sjxgq2vs
31NnMKdjBuQLkzzHdOVDNIIYg+vD9cM0gUJsJNpvS0k5nQmG7DdL54ykomipOjtuFVjEdPWVmjdR
QbRuTD51oLsNuxhTD/f0fr69XD0Z9QrWpR4hN7YicA4r/czofGsWI77R7KaomngDo4xB6VLHF4kW
5iYKB595e7eZ5uK2MLhFlF5jBx6U1bPe9D5LRs0Inc5i3QxHcAPr1nbRH3Dfm4dlIkFIumTSOq99
25c7wRAGFfswksXSRbukJ4iSJHBtLJiPIBMMuOGyaKR3wjSkPxuztg21nliY0dzB/gdPtzxbIj+W
dU3/jkiipBPvzdSQWTjnO/BLydbG6Ff1wyWOWn3DzRFnclxVQYchIx4ugF/Rk6SMdDWd0WuU0lTB
S+UDZUt2U7NmRPcWKlxaFAyn/aU2J/KN3S6oQVR0Lr3GUf12DgfGHT2iUvj5ZfQu0ZylfkLAVlim
OlxTIkoTg3b1qAO+tcg/nwnNbMbfNMSRraOk8tViu/sQ1o1W94fejDkIcOgSITnSIsYr3k0CXcz0
4rlr65IgSOqx7tvh1r2uLYYBO8aRxzLbW9qMEVhD7z9M2p6KYvGZP35QPMdbd8a/X2syg02ETMdd
qD0F3hwXPBryTV54VHrzIXMfFAikAxNP/YKYlvQMlwQGveSNrnHp4pkfIoDBbuTqZG0NAuYUrqdY
++1DsmVadbOeQWYq+5s8Xn5svuiXHTfKhk225oS3lTl8NQV0JJNL1DemkbCmeWLeGDsk5uipCGiI
XqqsIwFX4hPDwR3ktBMsgSl8yfTcl/2KFIG1vFFm/xpyvwigvG7IZSYftGCE4/K3ZOMlMCGW0UeV
M0P0sm+GRtsVURc+zBDXl8b9W+ek6kV69DmP2q532QhOxhisBeAorfiMVm5ne/G3Bod1UymyiQ21
vHkNDQsakIb24xCRCNfISo6WQSfPS/UHiAuub815EMbj02y4O4JwkY/ESLE0oTNtZYekZV9ZYwy7
pVFDMMd5vdPcl1gry42dFuG2zUv6M2O5s6VWXZaYXzj1dAYTw7iLVNqDppyPg/7Jzj/2vdkZt0P7
2GVEtbbkddHP30qvfjf6ETwLgCTXIvS4H19Q5FrAjtLYJ8Wz2FANGv4Cf3XjEZi66WdVbFInPthC
0zcjyC6ZihdAYo1AJAnmK6c+avSgTElfcSGG6sZwMKzI5mvza+SNn2HUtECdqu90eVvMDPhaHn8h
zi2CznwmQvF5RC/J1AVa6nT2QKaus41eDW5Ar03Ng0PLDBGwDM1f2jcgTOR7Otm3lWJon3sXYfJt
hTHdWDrVP2t6uh1JHe7r7hIuAwGy5bwnnleSLlvGh/kvydn0q5+ycvgwBgLl9X6+FymV/7CsuN6K
RiDR6Az6BCt0CWRyQDMM2DDinPDbagAIln6OHKRNWxMKrFnasVYUWbEwGr/fc+z1IHdo+BMpcLbq
XVvY4QPZhv2W0U7qq8Z5lqoIrHJgIdDA0Ob5Gxn3eWB4DLy7tk82XVe8ohfF5Nizh1ZZQl4S6k3Z
EiS85sSijFbbTstfgPk/gE5zN93rKCHQNUmG7346uon5XWnZd5GYX11jERbYQubX2UPR4d6X0zDv
3IJhQWKgZXdzdETxHL0ZdEFVAexvmqtHPW1um7VRVc7rIPbH6hyiFyb+4RipbDeKDdy7dqs0udqd
67sxTjdJJemWrELdJlLHyuCmUKARksD7YL2wasrIT41jWyR3DkKMTZ1Xt0VW/RaWc2wa+dklbLyU
uI/dvAiEnh8QqtAPCnvyWqYQX707nXrSzCJQ1UGDAn07WClEnmnMAqmRRm9q/bzR7FIFoaV9uZCN
4nBEiJ5YW0GolNk7cj+r9omYN8bQhdjTBdjbC53MuHwulb4TpHrv3FiiH0azkticZlr15ulVehr9
KHZXhtif0Yqhjecv89LnAfyZp7hdviolX81qfhilbxay2clI3SygOTMJea4jf9KQ8qYCY+1WHZzB
ymSiJrpjFobItOV+SrTATci6f5+T+sOL8idZDxcl0TTq00vc54cODU6mOCfSvtuBZANNM15iwIEI
2gCjtbkdZDU7cK0NrJbrE6q8nR+arppo4s4w4+BDAw0guyKyP+ZefZBNXWycXHvuXEA2fWK+d0X2
NYHTsxr1jr/sB9kuulhrv4zJcRDF04yN3M/16k89AC9P4DCNGYpqjsejIERsXzEGQPNn0Tvqlj0D
SGBq3TEahgcyjcgQdOmPT73z04kONAV3WDK2iXovBchfAMobTUxEXuol2Kb8YvblQwaaZ2Msk70V
nrdX0ju+Fx2APmhDx0rZPbz9DLH8jDwiJkeTNPYzoRjVLb5hJHwO2HSTK7IO6ezQFe7tL73oL5k+
vQ38U2z9XhNEGJA+8xev1c6sfI+Iy+rNMDgc+ujWIJm+ss19n04HVYW77tBN5a7jsLBIsPNndqg2
zPYS6v8JFLBT3yZ0qQ49eWp6R7CY8i5ZBetzsDLmKeVuSrh6Jzf8yXMilDP0aaVqX+XQX0yvvx/c
3CfP4aHuow+7YN+IhYzohil/d/DUwyetRp/RDCkPgujPhXODiQDY+JKyoTUmKhq1dS0dgfGwF+wz
jh675aq4JXq0pQ5IdHpVXC7Dq+xpKi+5qzZweO7yVHWbxoEIqAsER1YRPVUy/6l71W6KPp+CxhtI
jMR02Mb6cdS9P45FETnHkLPLaDxbHVV2PYQfQ891twzmTgLzdrrxxqJ7BzklC0DcSS1nGtqEoETR
ToHcfYVBiNApooVm0TtsR4uD7HAYiTxZWNCNIhhMx8Pw77qbMZ2KoHjsChhRY6bpO9OC2dC1yR8C
4PsQtj03OCrJB+9bV8NwMQCRsRuzD27YP2liBrvpDR+ihzQ+awm6l+Gj7bxdNIIU7RIyir3MC3Ja
BC0DjhxhfFDqGhcPRVgjUr+J6AgMul7Qsc4OxTK6R0ImX50EeA938GGsv42e2nieuDwr+DppchFa
RcLcBEMx5XRpkj8Gy0+AOwlVE/k9S9JcoqT6JWQ03ghjYKxkPYedS1BJ+deAXOcuLS4Jg0SwMHHJ
5yxvhqg5S4rFqC9vR4+hIfkioK5uMBC9UGu/uAwtfDtasyJM9TXb7AAyd1S3rsetRs5B5g5rwiB3
c0mAVNrBUW1eM7Ph6ph82S76nT0WimI8zzbCpQaTObqNKPkd6Wf3Z7taCVm2gvempme7mraGaSsK
K0IzEge2gxzutUnVx0TL7q2IgpxM2tK0y71FZ6pplomCNh73mLStThYBDaFnGUd/4VvBTs3Q7MVG
wxXASaP90vT7TKrsGEpLkQzcM628LWowZiDuxSZHbXtY7KgNOoiY3pT66WLftIOHNnX4sbUTUcuX
hGDWkiY0wEe0d1m9xcp4n45C7PSyeQeycBrKBeJztSKaPxpBcLXyDMz6VfxcC4dKCA2US5Ng0+gR
dWeVgJlEgl66e0RLNtGQzuSnEnOPnHGF2J/pAAJynGYy26W5E9b8ZOry0qRcgTFHOBOESjCV/LGd
cAzyHuJwsY0NuU+k+ljUCeXMc44idUMuSLMtDI4TUeK3ODGQjSzs1yVepX5eW/D2qwaZb9W2+dBD
3szurBk7SeDRxrO1R1GJ3Qjgdl2kqg0cVKxQMwLq/UqXI/0jY2HTrDPowPcxtv6aUpt3oTkCS8ZC
CtGQ7Wmeg7ejIrQ9zv5KwztAYUJsYox/hRq/T2IYSZn1a8m+3EhFu9+GmsS6SQvRBi9o6g+Jq5tQ
5ZwgI+V0o3mcJY5tftJw+SFDuT6PGVNrk8H9TFRRZhp/APYVAVIZDJSWEehZZa8/sE3oEQemyWDf
zfbChktrKHVwjNGlDkhrH9RcBz2lf0uNBhx1f9YSzraqFZsur5/TvMSOJE+AMYOlon6eeo9UX5oU
G5nH+4nEcaidy61Ewl6L79nwvupiSQOEbDWn6fDglNO7001fkEQPyzz70jQ+KpXY0JInEL2YL0LV
2vBJptJnDqLX4nHMnIehc7FlpMXN6A4MUBqdQbb3nto9ifaF9RT2fwahg+qGIUqCGIk7uhMGKi5v
cltchCG5dKOePCfmGK3u3NXsOsaqnII40e8JHHk2R1IxvaHcRfH8Jw7tES2g88BAhQCXNITZvLy5
3h9XaohEzJXFV/TK7/uUApsCE3xdFKRmFcxQbIk534ztwLwh3mt1eVPmz2DzPIad4YFz0m/r2Nqq
1GAnNhp8q5mUW82Ulu+eughgJ00/tAtkg3sDmpPS2U6N/qblOaOWwdyHCuaeCgnDy8GgNc7gR2P/
FTdI723rSH3RlTkFxuRsbKpKdl/TnZ4dqaRtqMM5KVWJ5xvVKPkz5CHknuaHaHPLxjJ8102/Zyd+
i5lTzvNQ+NoIGzD1zPnozK+VSPJtaO5zwUC6xIeKBzXaSnJgKjG8ZWW0dqjZ+Ycp75onW58bArOS
1qDTSl6dtk8xkc4ye1aKu7dNqveunig5RtkzJuwYD8eERHuOB0P5uw7JyMji+raP4p1FkMjOm9W5
zsy/uYZhN04hv6+8oab/QpH0zEC82mloVDYNV/zW0xz2hh6X0jR1t+W886AAzzPtdvRcTRBmEXS2
CltggxMhZ6qVdnj/8pBeSJJ8V2F+0R0NqHlakywU2oyeku4QA9jYIFpyNm1lfk8W2Kn82ZBOSeKW
8eEY2sFZFP0TDzWPVX9XFahTeN3f8GY+qainXWPGtwvIYci+WeaTBguFYLlrYyJc7xV3Uy5FDIfl
J5IYpN/jL/mWt6FHxHLCGmUQdF6MzotnqPPcAiOBM0eWvNXeja34LHmzQKI8JJln7rU1cjmu50tu
61Dfk3LYJQn7NJ3av66nF65RZCCI6tflUG7baN7zc0zBhwjwbXwkVug5M0wtIAFr/4KRNNxMTYh6
6NtTr41rvdLbfnKKgWoTYaq9oDgjuhrrxDnPPLapLFGhRcHLtYnIll5v0yKvedel+dEYaKkKNBM0
bP9UHLxNOVkPWp7RMhTW28jc0oimMSD9Z+WpeNEltsVTtMiDkVOgi4hQPlYnKgBIe+xhXRN2azNY
CI0hCdOwuvfi6KH+YeENmfxMOCtVPD7kgp2abPHTpBOxKEJ/i1uCGmazIg9qegJAmu/QcN2nznhh
rIDRT8tvRR71AZvAy7SSW2fr0fiMSvfTGbqXTufEzOwXsi8eTVkGIiKnkAhgKOAEyc6nruVqwdaF
QvzQWfrb0Nt/NWekr4zSrbPIrkt1mjEp939nSSwcE+OxGW6zBg44CwAyuBXebLyH6+bV1aLLAqkQ
pPYlM+VC4677qhu1axztJSeSeOPE1uRPFYW3bqNmCDlbqGKGsvKwigt9Y4v8VIX931JgoYiHBSgl
8qd2eHRycbYK2fmmNlBTlcjvdQDVKtW0QKz5vINnbLGCE0WfVl9xER8AV5zaJN7pmf0duy19qpYp
IEmqRCkme3OubzNJoGjb5Md6JDJ10OstqvDPzOiQi5okdNvJNs0YPKc9+rewBBxsb/kXzkN85yQl
IuHpUmoGfCdpxBtMj+Fk/Ql7LBRh+LuU2pNJlJCSVfykZR8wE0t7MX0t0lFjTebtDHsssHrjyxn6
o+klj9XEZB0H4Hcfrgc7zj9mY3zNSnzVpC1Av6p4zcl0O2fTTZUizwujT0qIT4JV441TjTu7nj+G
evXl6dzItcJDEbhUsMdN1HbU5munUu2Z4sWBNdOa1ROTAHiTbkL84dkkUmRdeSly4pQq+0/hToIJ
uva+RNNFb0BIe+WNyRIuHHffV5XrFxOQu7LfJlPyluSt8H8bu/6yrfxvWNdoLc3qoYDW2DsFi4ts
SVuye/B456WctiH58aic8Gob9Rmf0aOpjYjTcf7isjjME1jCmGzQNNVp6g3lyNmI5nwRVqAzU4XB
FeEFKSdf9/tFpSQlJtluiZwzDspPKZqPfFnuRjhfjNXkDVfIq8ygtWlD4JUVGkw32ptt6jvTgOBY
Iy0qXW4xL52g1i77xra2NngD7j8GeZS575pcXeOijwcyHaDoIwNX7gBknRdVW94f5dC8ceinbCwq
Os7i8sbKXwaRBQSo3rdx/xaPjMDXU3CZiZhCWKLvIsmJgn/idsnDPR3xt9Dpb+nc3oWA8tkl4EPL
G2NLCtE5F8VjH5vvhZKCjV5MWYufyvWgPImeG2OZPF6lApFOU4bmcX1gN/ZIqPZb3adf7H6fcIH2
R7D5ZCovYYDv5c2uL20dvlMeoMeIKVFCGvUXjUFOaxC2Msx2tnUL84DKiLZeOluUDE1EPqR2qZxa
u2Wv+aoKervL4OzIyy6DypYTe3rl7YoFFM0i8uxQtjdlpTEg4Bds3Uz7Yt+7mfFCiCR0D2rR8E0W
ICsJyYqUG53GZGLTCDmB2b7m16lNbPFs7+euME5azgSrwYnAJMJho+bGOvYMYz/PXnPEHpds2pkM
JmVYxR9t7oDGO1m3v37473Ng6FOuyy4PAwcLByD+2uRe1RM27hQVWQZr+pN6c0UCjJsAC+mo2W+8
+Vg5WNIxOX1I+siGQH/qWIN24PXsFoNCdRAhnT4g9mxtXpa87fYjFXo7cQ8bWxqQSf9IvvDn0Oer
s4u7z6JNR2GM3t4Jfx0yO/05Nz7RkXGv6ZC7pbqIyDnO37UBoGplUdrLyfgJS5eLhgq7CMO/VioG
nxaRG4ANEJ4FxFkveU2SZcltTsm0lmyxdo4dNHyh8xV75tfYId+eWYTDITxCYgaQTseq98xXLwP6
be/qWbtp1j+XrBMYSyKfmiDfe+4L/DywhyXJEkvpj3N6WXT5p6jv6lSMmzSfHsuI6XPuuse2FrQ0
nbvMxE3uuN+tsoH4R839bOcP6To68LSCtqFqz0KPJr9rLa4IjxR4XGUn8jHKoIkaxQy/DyiuJy5r
61iOgkAdm93bwYpiAWwCZYcuIRIYTg0TNbMcCI1Ru03t+q5NxzdVrEGLKh33oVX8TsnS3fSQNiLa
27rNTtmKPG6ws8V8wLK2Xqy/JbNz40W/Zmcxk23JQ3PZcNaJW7I8po/F9BJaCXQhlz1aHFnRBov1
RvWwHFSlfNdL2Ts79rRhprpPE914zTxWa9ix7G5psaiCfCgjOYuB7oscxS177CepF69d4eZbrRUJ
QovoDcYIFnbX3ONm0n2EHiyDq+jQIXaIziFNqsFf257b0cSsbvIem+u0ddEIhrSzbE+QKT9lni1m
YTvdlZ8LTv5iolUZjgxXQKhgcWfiPvWKPZxG7pJb5q6fSWngaBqfjBwgoG6BfBmrGlkVDSu7/s7S
BvZLOR3ymT6zkdve0RTHvuiHzRwxmOoWmk+Ok30ONPm421TapkT00OVVfIzScS2gzXcbi8uGbmUE
7kS193pRMFgx7b/VOnoKPxo6LL6RadSu/aWjZ4lMtj1FWAMHipGHUHJWlhXNzkHHdzLejvjrfDQq
9dYrbSjpM2MPuSbWDA0dv2QZJuZlnDCQEbJ9G0OpoLzbqDYbHhoy04OOeKMVyH+mL38T2Y2fD/Rt
FEQNY6KtSS1VH9OxgfjBHSFuROg3Q6Lf9JO+K6gpN7ODczpZSCwX+p1XC2sv9KHZQYg8Lk3qbGRW
bmOTwJYl4uYQRaI7T/TbMxeBe5qpF1kiMtX7Z6ZmvP/lgvSHjmyYdOkpr2irs2+FU5tKolfGHSwG
KBJNmVx6h/lp09K0ry2lYYqFB5l7xXbpLW7GU/cGomdb2mv9WWGNW8ajnbGS5kn1UsrFOjhmhZpZ
VPNJdOtMqEVOQ/wGGj4na6lrc/LE8W5sRcxpoU0CA3ZHI5ALjW2WtF+KvC18xyhDH+RKiZYT12ud
+kS2lQCg1kvyLlf8iWzmErby1vaFEGueQnOxRfraS45taPTykCYZAiYue2w+L63kFTc2fxI/EZ2Y
SLKsMZKR7vhqezbC4qy4gPpU56h60GmhcEaVm5B3ZRtnHbjvrmW7x9826nlH0MjI1Jkqy2HWs5Vu
XflpNB4EG3fihQsiVgdR7hkWWzBidt54U8WEt+CV/dSlIO7dDLdjOr9aE67L0RmfuxCvJzKgdl8S
RMMS3d+pZOGbtF9BShBtnehvbckhcNzhFDFDpXHomYBRopm2uay/4TdziOb0ftQHjfBpFwfM6BK7
UWJMaGr0tCYdOpOwkYGEzZIz2Q7BrXEh4fqvb8Tcs9yo0jwCKqkWygqbc07UxreK7E/d/B3V8g16
hnALQOF2c790UoeME9KHDj+Bb/HTwpQ7PcdBwcgQek2HyYS+hzaNtxMzZkmKTxqP2y7W3r1WuNvB
aAlcS7Lqhsmfs80Xl3Q8wUyHsZevG1Q67HMw91Kxsq/dA/YRPkyMLOC2fUytcD7JUGe2wdZHlEhy
nKhSOw0WPDrkx17L9V3r3sO4oDDU55dRGYel0+kKq/a5H5mIyKn3zajsfDV5BoVivvDfRzdx17/n
khGZ9WuOyb3Lbp9NMHfFcVRIjdgODIoBdOxp1OyHFt/4XUQeiVYRZk24UzB12ndbje9WRK5XHt5k
A9pKMXxPLg39OqUFj7ryqacpQN6bB/e3lDQ/rOcxZHuYQm/YYtD51Fb3WuzMZ+UQXVCk6YMmauj5
9swpt9TVpkKKEhgjez5nZeJ3dfmjW9PfftSpWOR0MFh79it0e6ryv2g3SK+Efsq8l52x6bR/eEUp
Z1Wc0n6x830MAhexYZBp6aHQCXRuQ+u+6bz0VHWc21YTRBzkzVx7yAMZghuNZ2/jfppua3droZ4N
XCVI2xg+57m64w6bUgVbG1Fjn2urEh1IvZvT1bDbs+8gtA2B/FJ/p5is2Cqkj6buhX7c0HqNKzvh
GY2TPKqGu1LizNW+6LVPH1p0YPqqg3YSt2PHmG1R5ZfjrGwWwdao7RDWjbwrhr7sI2/p7pL1wab7
VqCkPV0/JfOGKCM6D3UmebXdGkETqkOB/BFNrslaSrC6q3lQ/NtxDuqGdTisjad0SFLOA/21Ay8R
GKbp+JF1cKW0A7F4r1ESC1xu9LSrrpi2bchGppjwQaSbVlXNsVHd0+jUy95MrWQ7tvmtQjLG7Jjp
nNXmzZ6Lh2Bjd8jgCCtmtUziKOFYY3Hpg6mgO7y12m64HWv3T15yQMsl3xS10d72Xl+T4b1zuem7
NUyWnvEG1LG7Npxp8tNm7GP1dxoMKOIOY/l0MF4sibKw7j7qBpILji5KoWLrtc5dwUQsqBfR+RSt
2xDr4MiIFWbOGrQx/aTtHIRy7IkvPGXtoHaAv1EuhrfeEt1Ekr0K27JdZtaxP2kZ/RhjOhnkD1Dk
qB+WXOBRjntvWO1DM2S0YWT0ks/MPwX3pQiCdKvNv4r84DS0jNvEtsagL4top+UkIzSG++vYaDSL
/kX1Y7gRYJB9Z9Z9p5tZn63lWyj30FrEZKe/juQEXYr8q1F4a3Wnp/bTCDEq5+g8WfVzmyGm6Dm5
zO4JH8fZa1H4RGG8DZMWisdgbhxPfK2OEwpx6CSdZ1p+aDoXE+V1zvxlO0by6CH5OWFUfDbWmPGo
1pi2VxwAR3x3OWZLfEQVzdedCl2gNmn+5Enm1KZDRhEskJOs5rvRYnpgi/A9vkeBwqrih9OyHUyk
+2N7Mw9ZvkeWcZzH8I64EKwv9CIyQyHVcfid0Ty/FqX90y7qRojhjioVbHF8zkK+g7NTQxDU7TIx
cHav1RlzlDuZxoJytivonFiHxu6PhiIHvVCP2rwYNwNaIBMd8K5KDkVLidt71o+ZWcOmlN2rVvUL
fa6MmwHHzcSZ2SB6at343DNLo+f2aYq+vxiExaaxO++0vveCbql8T8ScLclDDpnBj1jrq3YPVumI
ZpJbeaab+Pvrj1wSJxYqi8Rp7Seyh89MZH/7Nl44+8391PC+iITwQvLWd3LpPiKLJmSarnb6lAma
RcaTWbmRL0CU0WFgYmtzmMd23CF8YoU9pX36zPv/x/nb1q0XRPQLaNPS9O88faNNbKvs6Ed16k9n
Oj913r+6c/fIFCL0zVSDk+8QnOVBlGpCtgPCWNU7zFE1UoOlQJJN5IG7GYqlYcuvM3V2QusMKO2v
EU6u35ToxNZpVtljz2enlgfE7hxHJYE/nGZr3jtcQWVU7QsW7lBqb9aQ/AI3K+k8N2pf6cjasL/H
7U/pdK/kTNGNLqu7RuyMkDsnazp0Ze9QiBH6cfnXzFy06Wo7uAmSOl3U5DLgO63X+BltRmAXGt+O
+cNA093Gi3ejkKQFpQEaAel10uhoer34pOzF2KRJfFNXGqmVVnGRuNWysin2/WzrW2RzNtXF5A+l
3BuTiqCN1Q0RLM0fk18MYY3LPxOnlk1phKOTdMcY47XX9Kzw+7lOf+KqWaFT/dEqNV43qZxC0sWh
vGUTtmagzdOLscTemc6Grzqyx107MbbKKZ/iur23BoIgwFTzbyTBVKB1demW4/e2b2TGVqhhXO4n
s05wlZVdYOo9IP8G+qdqJlaKIYYi3Anl1L7ptXo71Xf9ohvnshh3U6lFQZNRlNXdoSoN6lZ6wkmZ
8O6pcuvGy01SsACFcVNu9bo/RS7B7ZFO7AKKI8PTuq2Xa9iVx7dctdt27CgB+uheMyj6p7L6jhjo
NSlhlF6kJYE2m5+yb+6E3h8KL5+3vUG9m/eZpB9kYRbKIbKE030fWX9rcY4sVk1yAh3GYb8eGodK
2NjcR++HjJRPml+icV+YoOwVMXB4Ws4Wm9I4ooxQkXmHYeUunvS7ZBpQexjHOsqLnUF7QBbyXpne
KuWhHK0bghRntK51a77+P8rOa8lxZFvPr3JiXwshuIRR6OiCnkVTLJbr7htEu4H3Hk+vD8me5kzt
rYnQDQJpyWKRicy1flMP4QsIS7aj6FCJpoOokVnnbDKePSO6mqwpG8dut3E1bd1Ce/B4kkMWXbY5
CTKsKddRRDQSx84orBZ6ORgrYJSUHJ/NTgEupk6JmsPlDvNgO3baxm4adiUEG108CxaFkhzNofrh
Rd2PuCZXEU0LrbwmZdvyo4Hy5+Wf9MD6EQ7iZ9vl6PXrK0NNii3i9+TLRoQVSk7tVvCNkCwJ+yKr
CJ4pj0Y+vQTCfovsYafqxr4M2KoqjX5Efge6hwlGp+WBKGqnXRz/0ExlXaoFDwykITrX3IiSJ6za
f6syZAPjb6Zh4sMW7wnqPlk2kbikyd8nz11V42Rug0Z7dfFhLUv3c9DOiPgwOCo9QAqAdrhApMNR
pPie5joB7tR5VVFxa738EcGjDuRV91x2xGIaHzJsblsniGMY2nnFNYXIsHCn8Zi17iqcBC5KdCFj
cjTQSSHN6myEU10NkX6tarzKFNVGax9Amtq9uCbhZcOFViCc577R2LCJFUsuGWg0EoDhmq8xBp3Q
TZAXE0b1NVPblQJKtcQ1dAj1R0uz8QxFNzAi5t4W3m5+5JEXeJ+yWCzMIIObDtXHK8VTadRnUQ3O
klwjx25M6xZKaVyS1qrXGZie3gH5ODQHvSUb7JNOqZTvKDlg9UhsddFXKEiCS9Vt/rU9+fIk0TiX
2ntC8KyNoVbwXJu2rda+pSohMFSRZkb6VoHYXbsWmxI2ij1slTkNiJ5UiOyE6o8EB9j9evWX0tE2
bWUeW9tGD6XAGTJmzUbQws4JaLbNqS/M5qTlYXsiADGR1uuVHfCRflErxbBPa7O4RqYSXzlWz/ey
Iq/hP6JTxGPT8tCC9AJfW1ZCrbe/mumoDN0aW8PyUVYBByAPIczP90mi3o9Yx51hLaa6uBKHKa/A
xZ4LFfEOWWVg73ouXXV36zD3SjAw3fBug9V9IgLpsPR7XdnLfoCth6ehxL5+nlVe4JbsAgiVpK15
Z7KutupmCcJOIOPyZ10SOksNUZ9H2QPtrhG0S0RAW8T9ozl0vy6c7Z4cM+sfPtSb7A2Q0ulJaP3Z
XystVCzMI3lS/XyvTrBWO/sgjOSksj7JR6ynAnHhLLIp9NK7RHh6vpQewKm86JsHWbTcPJ494KZ1
OETti1v5yUEviSVmft/y5GicJzwQlgn0m2aZ2cOpV1l85dCxcuulD1hvL4tR4kZbiA3m6jax7/VH
vAoJms0vWyWozsXarat8Kcct3sm6mCf5Sn2IZePkOT4BCbr3bZnuOE4rS1kMYZ6eeld/TUuF96Gq
j0ap1c9yHo2RhDKq8ignEhmgvjJzvY1sbSKxHMH0wqpJ8id5EUlZbeKKnxZSWUGwbK0crYs+rZey
GURz/sQLhrsKD2ZW8blPGk4BqCuSWvd54nocOA9kW4IU+qZpjPCREHuwyfshuZCCn5EDRfGERJ29
yv2wu8ZIaq5qVBWex6q0lh7smxf2XtXS763krSH6xu9O9O/BhJ6dnQj7UzaIbJEobf7FrIqfmMpC
l6yyd6eL0u9DkUEbjIwf2QSQPXHyP5qBHUVKToUMR77s1IKFY1Iv3sCOZlEdiVYByU1RoTGtCPgB
1sRsdzp6T/k2IBfyk0TEwWim8kdS2U82CP9vYR99drKg+qpyJmD3VrufdXK3izhKxk1Y+FijuFr5
hJk8upqJzRI0Gy7LOj8uoFROCpufriyfZIPmazaLhFesZVE2VCHBochPFLY7THXrV/jD2gJitpLF
Zp4gt3Vn3Q0Oinq/XwOv5xz4NHk00Zd5sJwqW90ohoYK8dxHzu+SE9wOpehub1U2ZLXXbrOanJbs
IucfFBWcfxeQ789L8Gww0ndTF2MXSQr0EbegdNeWIsIStAhO/MyUdaMM0TMiBuGy0kTzJU2Usy6K
3idH/DQ5XvBHmYqvALzd997SHSyQG2izvZ0QVXHLg5LlxsHWe2fD4bXj95/q5MWN7lPvdZ9EjpRL
INawB/gHTfH0lNmF9Xmw9Hzp+/10dbUw37hWitxOWncPoPudLa7N3iO2pvXKKGP1DURhhGBScCnV
+JpNun42ihShBcPqSU2QC2zjoDzzxSFR5OfxOebotDXQWjjFsZls2xKVlCQjwZXG/XiKhdFsjQxU
QWaS/G9NLT1p7ahvUbbxT5qrW1t+KPYxjiEC5Cy4/MoeMkAn2wJq/84QUfDEboQtnWZb3/3kAV0J
60fDOXxRN/54lV1DMSlEZf7sOnT1h64GNOerisf3tmsEq28bP4Oeio54n217D21T1JYJZ8g6Ap7b
riz6YN1jF7oqKpWsn9c/pXqNs3LkTWs9nPonecFe1l4ayElsZFGb+2kdTFzfKMS2YGnDuDsilo2q
j7/Xw3K4jQsigsqO7lUPJMF/TLj5IVRFpB+s/6UpXGRv4ClxGnR2OS4qYCx7yMDwEp4MVIVXgHaG
tazrc8d7YncPRh/FTXJC9JN1dm+s+hF5JlnqAy89I1G2kyU5Efw0dxfhngecmTnkRZjCw7iZ39C9
DjxnRSrX0vft737kP1Y60naPsqpwnQxJt2qXV1ioD0nSrFS9B11BAKXZKJHJ/w47yGANGxE+pjLF
xLL0+tHmsQAQYK4kNhkvb+W6rBDgI4576ymLCOcTapov9ylkQy785tEipY7mtIMMTF8/at6o7mTg
PlMS3gRfzP9HpS8sdadohPjlQNlRXmQDPFTSwfPgaSqAj8eutffnA2gZVMa5I/7z6KclsBZUA78Q
NaxJ8oj8ohcIVYgJPk7eknA07OxnpufuU+hDvHFL4umyPrXdZ+Q+1Gd33u6WJbQYJWjpn+WHvEAV
Soy4TXtjVq5lfRtwIurb4p0sjo040YC9akTqMhVYzmpBrxxqm2/TQt42I86l2dAhZS6Ug6yqophW
Wb7dytp7e+dCXEtS5Y8P9bL4oU7ojrZPy3jdO8RQ8b0aD4E+/rqoav0UtvytkwlePA1s8UmLIB+o
RVx8IWn3Q5iF9VWxs7dG05q9aRnm1tGiYO2mBqofaMC/mblG+gyGR6Y7rKe+hi5TlYTvOF5iasyC
CSpDWdfGeHBQ2fLGyFiBCmf9y4bzWJbpz7FA1LOt9U++qFUQpLnDib1XHvr3na51yIqqpO4Xam/4
Oy/NOFo3ULscPf1auNpn/MmVK4LZ+SHTkRkM7QlAwtBuyrRI3juVJNqoJNpGgcL1xfKWTJCu2/eu
8osHraySjQpBbJ+3fvrmjOOeYGT2VeuNHNaT5x3SoIuunun/IV9u0h3+g+WQP9p52p09nyzDMA+Y
3wcISnJaEdjAzPLNLXKS3yIkSU/yYmRDeyrNFnitcJA4UDillwAkT4YemsNC9oHLOd8C04YDZx5+
FX9PIbunRfGepkm+u0+dGMCCTaVr1m0JNWAYpj26Le5ZlrIYAprdIXsvi1EFigV46r536rNNQrDZ
10RAQIep4TIvlep97MirRplZfrYn8tbhkNRf8yR9B+bRf8ei+dSyH/1ZdxaUrMzHwT6fFrkDTWCh
cJCfw9GuD78lHUDIOL450+1TeOINPOVZXC63SxTmdK1YhFhLb2Xx3hAnSooPMjjLjnD3Y/imdNiI
GwhSHx0rKN1NXQDx7Qer3gdG+yBL8iK7iLmfLJYzu8jsfeJljf0UDqqyzxx4XSksdU7pHSIKOuSr
VTg3yz6V4qnLJCEmWglBHx6r3znSKw+3IbqWLCvdF4+3zvyfzhrOEqIS9hOEISb5/Rq38b2XVnyz
eI0aSMFhKJp+s2zAYV/9OM2u3nzkCNUKrM7vOqdum1VMCAzoDpJwMFf0S6U6zrHUo+oIl+WdM7F4
UaFVoTdmXYraRlI2Ak9u80U8ykaBqv0KHEixUwtwgk1nFNvMBu+aNIb/Gnq5vS46xBH0aIBHBb0T
85wOqtuQWi9TAsrGzX3l54b8mvcz69iSGlUjXlLmWgOQjY+DMIJVESUQiEAKPBPNXA/MdTGEIZ6n
yiNwauucMCHZcTZH1N0wm2ghW22DTOfY2N6R9DwCo2GYnIvaqs42iDVS6FX4rbTThyqLxFtlFDac
Ch85kCkN3wuFAMLcwf77SHKpNUF1J/gGXuQ20mLFWhZjrV/ILRFxt8vkpU9gKCHgGT5FnodulNbk
pEgSe9uPln6IeEYAh0lbMtpRfmR9a7Zjqtpnk89nbcex8ZQn2N+FqmK/DLNkEXq8i7I0nW3detO4
SGcPhtYetROpzoTAJapbc1UGgv9UzJdbv6Yyc7wtlF8jZEszjjgk96aHBSHkdnLcaxCJ7dUy2uC5
sNCsCBF6W8uivNDBtK32ys5+ZgEhPHTvIOvooJmEA4mA9HvPbU2caTv/YGVJdeqDPl3HadK86WH0
Xf6rNeOPUPTBj4jvKsH0EaOLeYyDVNHBnMckNjGFKjLrt8mY0we999PMbmMyN9EWupP+GlNa4FLi
JDtAqXIPWjO6B1Ke5Ld6nYREGWX+JubZUOGGTVMmmz7esgk2VkobbpKhTFtMCkx4fLjqLmr+elSe
8VEffUQYFkJ1uGZzxf3SJCEGwKBeXyaItOt2wHG9DgfjmGd6vA5FpLxDkn/s+Rb+EGF3MeveeIe3
kJEWr/+tq5e2j3LragbDpXDDX10/zGpOKh7reRkTRvyqV5nxqnpV8eJ3fymE3Vets/Rbi+b+peXj
mMIt+m1deYBQprLDWbxWB56xMP5JiKrmWt7GGoIA4Xwp3AiFSedRRbfrUMXzeU3eZmjQKniq/r1W
llGGrx4mg5C1OyoPmfAPUEbMbUKq+IGsvPIg6yG+EzyVlVo6OOgiz71J+rnZQvZqLa0VO9mhlrXy
Vl5KR5Ars9toUaCc8au/bBk1/0vrVsFhZJ2/+Pw0dslAYE5Ly+ziZVp2kXfsQt8akqkP9/rB87Wd
Y5C4l0P/3he06a++Ddq9CzQOWmSHHf8kLwKhT75Hqbm2yxTtkqaF+y1v733qkXTHxz6y2VIFYi0d
xjIhMEP/RUH8/ZBljUp8er7VFRBf8k5eap9nF/CkYHGv63RnLE/3cmxN8SZK0TGTg6E4otT0YR7C
lSRp6tpiuXLIkf1lDjZO9jIbBxV8TQFXC7m+zg0vCBlkF18NskuZjDYccc9YuaOe/rVh13QI+N1r
C8OwV2RajZUcKC9IK2eXelfNPWVF3YMPs9hybOFppDjNvE+kG0+YIZQLWYTKlG9rA6UlWdRNKKMK
XM2jLIZWuOIBqb8Urq5f4tR8kdV9iHZrY+IhF43Z+F5rpHo5Qth72aoI9REnzekJo2zzuc6m29Ru
YraHPmoL9JQYRMZjXKMrxHl0fltagppgLhTj3OOr9K57OJP8+7s153fLNizYkEka3u/vVk4Z827T
GoHmEpb+ViqhpzwuNk3ug4uexdJv6uiznvq9WNYBTDQXCI1slQ3TkLCyy3KiZp8TLcl2sjSm5YGl
EopPoq3diL0utMAwvKDtNqxq4tnrobZHoExBuvQQKjjnbIWwTvIE6YcK+SzZ+zbQNgKw06Uz+3qE
F6HU4QW8mc/Ron+K8b84IiB/aJXBeVd1Xn50B1hHrnspu/i1nqszF55NFZNOb9rYeR8aI1oSiA+P
srWxIjwxxvjN10BPNyYWO0OvOO8VpLFNVkXDRo7S9Z5wZBtFZ1dJ3LcpOsqXdJROPaL0SgZwfikv
ikjkVpmylcUxHj9P+M6iYVUXL7XvreVLug25MW3C+brtEv3NhDUWh86pSQwyHqoKuRgjqxNO2fap
LwW5l0izPHCh5vM4JiZyQ7+bBwUMw33INE0jiygS+4JHqyFgnQTdsx+03TNGS4QOE8Chnk8RyRsM
ZPrx672H1nqvfWQkJ9kf15N6a3QQLWWxmiecs7jzXHJMX6ViiaaIu3UNsW3asXocMvj2bACA2lcK
v1YVkczWsPwfwVMbdPkPPJxScIL+7DVgwradGgeifx+9Cqv+5hpK9iP2dOAvVvnJ0EW5blAmPBKN
tE7FpJV4ILn2l0gpV7Jr6ZDn03vVuU4J3nCjGvIkEVV/nQq3W8jXsyApJp1VfvUKoIpKObAZU2Jx
qCFVrvPQct4BDpxk1ybSP3eOCgdRtzTeFBEd+TfkXl8ubc5Rf/4NMWeo29+Qp+yp5N9QwRp6DbPy
G/DdbuOVsblJ1HjaAQ5IVzrCHq+y2FVxttIDVX81m/pX6+T6xl+KaqyXO5JG6Qa2M3kSQ4neVHzS
V+qoVmfA8P2+1OJ6h2wyOqJKmKxsdPM+jWP3DgTa/MOpD3WiTD+bkmUCEfIIQjmjJ9erzjXxzLxF
cKE3sq99WgZb9LJS5O+SvjgSmcMyar77UGwRecZm2GyWnAPoXZb9CDsCG2ivSa1zohlrb1DCI2kj
Z5kQd13L+tLRwQJBdM6OhsjXedNjGeG3jDDcEOMXd3BuE/R7wzZx1dJmez3bVo+mCRZ0LpWRD4on
r8ZbY1cF2rqqOhQJ5gbZRba6nZ4fSCCgoh+RoEIJbJNUvjiZxDdP1nyRxSDprcOEuaQsyXrZQ0vJ
H5H0sVGmziKo7/PYPsfjKBDpJsD1ZikF2GG6vhYI/T+HPoDJWgNnIYXQ7al+tVwnfiadHtzqi8Re
tppef0FtA7Z59wO1cZ5hwF+e/ML0dj7SQVsnSLLnuCfJ0Shq98Po1SUC0O1XFdWmFTKO2hnpVBzQ
2iTcDKVSv1Wq9upXcY+kDkZZY+a+iwgPlUiz42NblD0eIMaIav/oXzhjQMbO/Cdo5f3R0BvrScwX
Uwe3KPKnMQqtWVGsPQHBPMD/A2tZmXG11ye2Fff+bV2HG7XhyCbr5LAuAIU/hm26lUXZoIbVT2Tr
xcO9mw2Syq7z9BHypvWUlF796HTK8t4BZRm2ZtH4/T5Nbdjltpkg9clBsqFtw2EVJ4EH5YKJZJ3W
ZANm12G6l8Uu96xNFhagIVS8cVxfvDsc6Q69CwhAFutxDNYo1ag7WbTj/LUh3XWBTOU9w1Df1E0r
3ovRh8DmXrUhMk+kLpDg99U/gGGp26gqONLIOnkJw6w+wrmCtkxfdcqNjTdVxb7pss9ggaGeu56+
0lQnuvZjJi6m/q0ltgBxBruKPTJmUF7nxrzK46tqhupKJTu0lnW3Bq/4bIy6dpAlpBTFxc2+ye6y
JhSaumfT+td5oiRXQUU0yrqyuw4iaVN/9uFQ3ebgcAFcu5w+Q35xlpVLZjoi9a/NC1CI3uvzveR5
t5JcqwZULu5t3d9Kv8fJRe53TzmOnFP/rPfkqucF8HfP2+vNbbPgzn8Y5w4+6Ee/3/v9GJ9gNsYn
EXvXNh27HXIs8eleL+9udeVAwqwH2UD3e3VWsdIvZLmeuu+JDzAff4aTl4r8JO/kpS5HNFX0pMVA
7M8GT1PD4S9l0w53ueqnD1GPD+VtmvsMXa2May2atfvm+eVFzsWmoFv867/+5//539+H/+X/zC95
Mvp59l+wFS85elr1f//L0v71X8Wtev/jv/9lg250Ldd0dENVIZEKzaL9+9drmPn01v5HpjaBFw2F
+12NdGF9GbwBvsJ89OpWVdmorwJc9+sIAY17eVgjLuYOj7oVwxQHevHZm7fMwbyNTucNNTSzF5fQ
30Ms99qZ3nU8YIDXyi7y4qSls8wq8L7lQgl7l40KJgHJxo9i81xNwrhd0kk7myytD+SG+axRSzLP
oPKLraL57eLeTzaQc8NAMw+RTC5CgqIi25WZ059Elg4neWf8vpt7oJySsY0DdxpwNDl5urZvwjZ/
KkKgtJ45/qXkZupeBO64+edPXrgfP3nbNCzLdFxhOLZuOM7fP/lQjOD4/ND+UWHjerL0ND/3rZqc
cbeY72Fv1+Q35ppyLUacyYBtDEiHzJdf1VHlIhtY1t5JIbm5Sk1VIHgz1E9uaFdIKFA3eJYATqp2
Aay+P8tFW30vk6rFfSZ4K4HrP4Zkw99U/S2Jm/bVgDR1jcFyy1qnbaKT5kExlMVEI6kyGAri+fMY
Afdg7Sd1BXm/FW9gLZLlZGfJQbZmefyX+YfiL/Mrhrrv2wqipafheup5DWIddXci+vzPH7Rr/NsH
bWkq33PbdDQoX6b59w+6dTKHDauf/SQi0qMXw+cnP2E/dflQBVIWEPtQy5Of8b25z5FFrbPs4dYv
qFuYwuiIPgTmVB0J68CHjfnCpdbYYpo5V3bOjB+Wt55nzre2/qtXIayfXcm+q/QLd49mlbHunGb6
2jSLsSYePmEQs1FTvd23qem8CE+7yPaUUw4Rc72AyelZ5wp542XdOdNXr45fBmLML6wBHyZMgB9c
VdcAaLgcEnRLJzFcOtsOjm1fnGQJkcDx8qu+u+DzjAJfV2TeojNQfgTmYqw8896FoY2Z3Ybqilmt
JvYnuzwC5REgHYKEfThcVa98GQdNw+CtI5bkNPPf4iufbHs9tkL9rKL+vwMsZN2K1hieMzisz4aD
SVCYixTDVEb/p1nn4ZWBFsI/fzU0of/tu4HCjqU5LICWqhnCgqbxYfmzUyVDRAt5jYL/1zIda+ug
dmEGxCXUuN7uLU+IA+hrdQk8DJS6bLp1kE23SyUw3O2hild1gOlgmiVruWCSOi63ThMAmpzXUg9r
222uYAQul1mrg9AtWyNcg59cd9iodpWfA2gcZ3nX1u1rZbfh/l5fIBB969H/2Sj7owP2a5AsuhxB
oqm+5nrGBi4O8XqDA9Wl0yei8+k+ABi/Mvxq/OT2E08hdQjOsdvfuimT3Z3SAQVlL3PVY19H6sYT
yCs4c1HWyQuQXwR9nFS71cnivbNskHW3znO/e/E+szPP/GFSfeiOnK6dR3doznatW6iFkXlW4v7d
rDjQmZAdjhghuSjezjsyJUo/1UZ1DtHL+dq2bIv2md/4V4+VFLDejIsUYJR7XX3Q5z/aqEW6q8dK
X8ui7Ka7EIkLrSMG56HJw7c6vXSRk15GzFoucGVeu2JQH9w2t52FYRXDzkh5isku8tLMnQMrf237
XH2419/7yjkJoTKBIvLbfBFiwCgnBdXSmpL4asSjthpqfD4KV0RXedHT8MuUmuNBljykxS9e/EkW
5JjARoUaPEW9uNd9mGfIYnX9zz8goYt/+wEZOqxGV9N4hFnC+rC4xmDfUy/Iiy+Qf1Me+llwkt49
BOdJTBWuuxK1yPAH/G3386FZFptCfK6Bhh1QXyW84D4iO9JdZSHm8bjSEbPcyqIytKQNvOHKeuEV
S4DfP8vc9o9d5YjdqIEY9ZC67jETBGlrIK286qvR2pVR+x6yA+CkjrJIw/IFUgy4BVB0493JiJrI
OkvL3cdoVLQji9lWlqbRbBcJaQukWbqivo4Y+JhAn13zCfzuWr4plu0MCr8VrAnQdM9e3gZPfQTS
Jvf7Z9mjQtwazGKS72WxtC3noS/56sgi/LqZLxr2iIFM2RFjw1VjOOPZKsbxPJVNgalUoCKJ3QLv
DxyA0ivZVCvqF7dwzN3oYjzv40K2y0ccKPxh0K6BXSP8oCYaCbQRjv98F811KIXoJwIY2niwY819
QEJde9CT4CLhBxKIIJEHst6OItTywCtMKEgkQeQeHCu2L5MyM5T4FdXE+TYdsYmthjPWgb2CtQ8y
1C0StPhlfqXRs3gfuJhi8vwNnuUF2d6nOLbrkyzde0C+CJ7lqN9zyB6hj6CXwS8eHcA/10W52EEv
DTh3/vhQLYt2h/K2393a7kumXEZlm9f+uK+p8q40T13tVNZ5/n2DOY2Phg2E3aVyZ0WiP6lanm58
JxmeOjsI+VBF9NYGYALxGsq/lmlzIeTq/WE137pstAhqAynNrUn/UTfal8xys88+iPRlZgXGQ6FH
0Uqfw2+jHtmnaA7RhdCu9pkWPzlIsEz4MVMnGzLn2QrQJexUhRD2bCq7zDrd396330OWbHKYgnwL
nhwIyN9/3yR+dKuJ/ryZmxrNflQCzIUtNXFOCvsbxO+qHpipgNwuKxFH4U2UjVdswGSET2EkxEOh
gp0L2gY90xodkBUuni4JWFFfWX2qp2h8TBRnW7K5ON7XPwLP1iacWBNuS19H78DB2EqL/H0fxjBb
JmAUntl+Q3ceyT7Nj6/CdOsHWwXPX1ZZ+WWOQ8geeauFq6aqEDRD0elseSYLQWnre8XBxFdnx30o
0gxa6nyRxfulKtVtbyTB/l7VWnG/NcYqnN40KFJbYftr01SDMzk/dPRtw7g4SoTAD8Ls2842Yerk
TtRtgtJSl7LZnDuGQxAdVdU/K2EZbZ0Qcp7RGfjPJRVS6WmWISRBSBPaIl8eAFjLWnj2e2mL78jo
Zj+LGJqWC04QNu64U8pq+BYrIV5Ebe3hAmwiXNvl1XOOlh15AaIgUOifsaAI12obQzmbG42wsYnk
uRvZKKuwDEIl3iqKvSwqatIfhD/LmvRxUyynPnlN5jjtVBbZqhC1UW8wyEvXIUYthyBBgVw1LdQE
5K2slBechFAXny+gukW+QHTsV3dZKYsst9bWMQcyZF4A+nowq/AhCKNPpHvcRw+K82M33xFeJPUW
F+NaNvRxPuy8CgsJLZ0QGfdClhVnGD/p+qZEROq96HTv4A9IVQK5A+VuRtPblKkqX1w9usqLr7y2
HrBepQvja4Pe5kEbqy/3dqOCQNoXg76Sdbpaf3XyIWKjYPe4oCUjUmq9X3xtBNx0F2QhWH4S3EQS
+yXflPT7f+hR+CoCsYX5yTDH/Oq76CzN4VlZioT/l9Lcxk7DuLXlCHjcS3PbCHUFR87UQyqkjS5Q
D0gxzL+3Mqmz7WAj+S5/b5wNm2tWdwfPrDf8SNPz2GjKm3DQxEIdACZt3V1VLdsnSa684Y84HEuD
DHQ/94qKHqecMoBkOrcmEdjIoC60BTlQdyGn1vMkuWhNe3s1+ZJd3+XbygM5LIsRHJIt1vXRAp07
tIEmndiKDYE/GxG36pAHW2sAZ67ygijVeShygR5i/SgMc+IUT7YWZcxGhyHPtvJWCaQNZUK9jPEY
jXiEIUCyDiFdXwqjyzi0KP0jqkqy5l597xpoeDvKhiTVhrmras90/AJE/C7MIYoNAdpzLsrLP4lI
grHxftqpg+ii1QBKS2ajPq2djkOhaQfEH4d2ySZRWeWlPn4xkvDBtabuVfXt6qHznb/Um4MRnaD/
f0v91Ljy8FmqieG+aEPpvoArXLphX1xlCQXtTxqplZMs6VihLLu2zPGvoWvnw3grlCnZymIIeQy1
BltfydmssRofbH1GX8M42HRaHq11Hbrs5FUCsYxRPFa2xqETsto3fntPnRb7r4jtOTt01gyU9vLy
NHoEVPImI3GuhD/shNgjS3D77E0+yaZgHEGaW90VSnWL4C9doriDvMpuI+kV/iNd0JwmBNe3/7yb
NP/DZtJWbZtTOpAMgRDN30/qcLIzH7pn8gWHy4XVlS1UT6W+wquNH4oaJVQwNM1V1hV2rbHoJ+1W
FmXDBKXuw6hB0XZj7jbKswBskU1LZ3BT1CPb+41piRQDR18HjA2cA7pmUx/khaBbucmF+nVSlPqQ
+TaCFMgU1Qd1vsgusogEOePk7X3wX8bIeYax+vzPH5dmqh833zbPIdTGLVczoep8/Lxq0DwAVIz+
s458HEhlDeTQvJ/Q5ou8K4KEx3qoNtcK6ub+nuy75QKd1q23tgK4QSYIZeYw1Q2gyp3NESj3OYxa
2uOHu05P9Fvd8Pvu/79fr1ebRvjTVp0xIIQMHCInVnSQx2JZ9M0oPsgztCzGQJX/UpSt9873sU2O
9OKHzveiX1e8EKp3S3XQ7KOT5/mjMyKaCtH3WV5guOF66BrGVpRu8JxMbvZoIbVkYkT2Dd6vgmZA
1pA96HS0tjlEBo4Zcy4wDBB7nUXecVHz3/5hxQizpckQPRQaS7JVoMkHNzv75I8s+UowaFtZzAb7
Rcnt7CnTp/IaqAZpLSNFripHaERpm/WtGE2IIPTeeOqjbnwzsp9ROmWfgGplYMac+ZvN1EqThqvc
UesH2TqaWIYFWfUK83zgOME7kJOpaQgren4Ht6I5r1Bd9tS6WXmtO3FOfRD2QkToKvuJtqoGWxzS
pPAuYTSCFYnL8Bs/js9AEo1nQ42MvYW01KYWUfXFsb8pjR18+zAQW9j3f/7+69bH779hWxZBUksX
uqqbjvFhvZgMVk0FpP+bNbDteDM1x9zUQQSpx09Wbdd6B8UyvEPQlU8B8iZbWZL1TdraeJfMrbIc
QTaA9F4Yu743SQWhIb/IYDEhJAK5EbzgVO+NTgzXsrSKC+InS0SLx6usAp7fbToF9yBZlA2m7j5b
VasfZZVt992xxpldluRl8LQChUSiKqD13XWke/6G7J+9zYHIIehQGO9sMpG8V8GFCGLf7wPCdsRT
xtewM/x9GdkADzpEAbcmfrUwmm0HJC/HhdtPXv6UwybfmmZ18FukTgWPpW00UwBAO/66wKuFEJ0g
4HBvQHgPEPo8wp5HyM5ZYX3TDM8iA1YAKer8tjyo/5e181huXMna7RMhAt5MRStSNPKlmiDKwnuT
AJ7+LiR1imp1nzbx30EhkA6gWEQic+/PzGaa7Z+zWrbIMt7Rrov6pQMRx4vXsqMyqEeU8c+f4gCy
eK1D6XgCynAnawpeR4drRKHFtnyPnB8SD9BuUAV1lRf8ZL6azP0nWeraE1637jPqKNm96oQnrCKV
F70Lh71KXgzSXKe8aGMXbRATWTVC4x1XkYF9YK6O7xv+Q3Btth6VmEMVioL8S1ztZV1WepuizcaN
H5f9XvGVDsWOsd97qe6WN9eyPLv2cefessi27xh6yUrHcGp72cSFBC92oV8+X7Mn8swMOyi2BY6y
lxxK4DUf+lkFqEfkniaWB5p50shkLOyaFZQxF+VBbcHd5mZ5XwA53Y21FTk3bY9DaY3qwaducYUi
vYpcMCvFyTf3SVOHJ3lA+Ts5uuNZFogGQspwzfCl6PTpNp9EZt7IFidyw6VmaqgKzEM9fkx7l4wB
M078ADAHvDOED1kqbSRyAuKQsiQPWepVa4SBqlkbI36QB7OEjNmViPclfXjI6/Fn4/fGMzL9rizJ
HE2sTB9K4V+lBrO05yTxP7T1fqEvCb1my6C0px2SJepOnrVimC5nsi6ZBMqRIgXr0KXVzrFcDCMK
zVdXttOh+HM5R5co2WSo9iJ+2Ou3bgUCfsg65OBR8t5UyugfO5FNK4Xc5APqidHSzMP2ObdI5/mi
jt+GPvoVs5/8YeUaP+cB3RzkVfDSidh0NAh2OUmQwZNK8XmpFPe7HTa/0Q93v+RegalIqWXPBdH7
pY9gyn+I5kH2+scFhWsYrsrmkUmVyZTmecL9kA1MbD/MRdU4z3hnqTfy1SvKDpA+2hM7Gb4eFORJ
AQmlO/nqla1Z1Ly3qho65LL1Ola2IsR9i9hief+vxl8HhHobgA2p9XGfVzh85C3SXZljBodYQ0FA
ntkdptlshnsd6u8cxHJjDzqlHjUL9sviuQRUvcBXTTybbNq7blwqin4yzah8ndxo2g1OoaL4RJFI
obpyA3QTZNEOHJK2VVsdplYrXi2rWMBQhu1lAdoO2tDeGm5Tbaxet59RonuQG8GxnYDtt1HziOeH
tW0CpIaCNnae0cZ4iBS73QZWaG4RrNupTZG/WQr2G2RftYNp4D6E5J218gq7fwFE9yKj3H+6Zk3+
3hWRKO3S1UUythClsrRa3TmY8AWmJZYQqB8W3R61BRZ7HeZNB12Ps4PRCve7nk0PNg/ldyTTfjnh
YL9BdetuvMyfXn2yS4vStvtn5CFRR/L07jGN0buqOoIUqoLIFv4n5inPgSIJpw6PIHXVzdCZ7Z0t
TGerK4O381yw5IZS4BwrhLp3K/yORxt3IS8qok03lM4RlUQFtMg4ndGYD1ZFIbqHPC5S+LBu+9TU
Ont5PRcvTFwG8heD9iVykDtvSqFAPJq+8JfUP1gAHKBYOL8sgUdvV4S7gKTNthL8OT3Q69NYjNV9
Xlbf0UPS8Oc1VYQHtWoHP2IGO4obWZ8NrbOpsfleD5A43sLA2iIkFj6J7jTwcAOoGOMt4JzpHiNc
pISaPvlhVoiLVQmWaxUU0s7uSqgBabDWAU/uEUUEORtY2Qrz3uA1EfaL8Kbul5LE665D380uYn07
sqdBXzjpHrLCN9ZGp/Z7Jx4TJsSghDUelo/YvjJdIqX03aqmtVYCO0HUHcV56O8gIBXncpBFhINg
GNdWuJQNmqMBKZSnahZzKjtdTr15ONzVfJ9EHy4jO7tRi9+NWqS3uuJhvCjIUPqz5mqHNxZyH272
hAcu8nmKmf8ywjcxhdOPnBczOclcvderKd9Cf3O3phLoZwUJ21lDu/reBDXANsbkrvu709XiuczM
ZN3x09tbRikOipY7S0S6BsLRtcprMc5gpwyPkqMolZaMeZUi6+tuerxWXeubSXuUpQu9MY2ayzX+
tk5eRN5h6NMvmQE1wY5ca+moRvDU9VVzbDP3rCtx+CSrbKvdNYk2njDKDJ9cr86WFjYVG9kYW262
M2OSAbKIzhfxOHtjOmrcLBoI+ShRHI10ak92q7SIo2J9iTAzubce2xMNAdd+jmqRXY5BK3vNqcJQ
8lHvgg/durGHOem9GokzbkvCdHjekmzWK5cMtDW+H2QxS0b+/4A1LAkfGWdfKzATiHaq5ROvlFXo
qn01VK99r5tsHnQfPWlE8xjAKqPc/4cFuv6PGAfTNS0XaAnAEYuHUwNM9I/vkwrQxVTEOTZKbUgy
Zs1cW+7E5G5s4m731Qy2mDBO8dz2vTS3XUtzm+zZzq/14R96/vM42RNsvfH85w5/xkWJUm9EnU83
eBKQTvE7QXrFu1Ob3joMrj0eZY08jGk5bhQAUDefGho7ZRcgA8Wum6lLCO5QdS3/gJhZ/MADjvx1
7W9lSR7MBkVNJop6oVkhgK2+dTs0P9wRTjkeVrbjYkvdeSdnjPxdZMT3UR57J1klz5SIdE0XTEiH
/2kgulWvEbWCP+s1KxiIOm6kLFhBSZdLeOHY5Dq59RjCLNuzfkjwv9C/18R5nyLN/TUhUfZca6in
j6j37DQ/sY6IH4ZLPQ2a27IQHlZhwS1hDOsBLd7yMSnzTZLZxaudi/jO6ogNyiJkc51ZC7XkesjL
13HSo4UyK1KV3VFJc6CqAK6XRMNsHnNhFZi8YL3emMe0UdCOAHe06jNNFJtxmr5ZOiqCYwIhj8i0
+9yV+oNBsvVH1pNCQaqxfrTRct0Caebl+s89iF+ir4Fcy6YWpbae8C/e23qWHdgDlytcObIX3mU/
JRVH19+6tmvO0JYdc+s7eHPpZmkRvUmts0gLbRcTKUGesrG+qMiXhYOV/dAUmFiyB59e3XUjrDDH
Jn3VlAi7hFnCErwsxy+E1AEJ1+yV9TKKvozGIlJcsfflMsUPu+AuGoe7QQ0qjLTIorRKM7tpxWhu
jkL/HWjmkTBz8r1GOh+zRc9/dVFYW7AoTZ7GPtKWPn/MOY28dp17Sn+wwmzcDq2q78aoD/f+YBXb
woULSrgxXcd1EN3zP9Yte4OE8hhkdrNmDT4djGqcloVeGLeBqoxfsOxaOOXgETP368MAFhtvOepN
HxskIxzoNk9cQ4Vc2p9ualIh2zTPYMBHuVqLW4LsliSYciXeb17tyavJV6gZU/0WpCJdpbYLkCSu
QB9rib8I0k7/jgp7Gqj2j0jFHXDCIPZkB56+a9o64sPq1WuCQ1BmJ/aPLE1/5Yqon5yqKv/T0tf6
R5TQPFV5mmHqGuE01TI189NU1Q6J5mDNND6rVubBFntxjY6JN0e/yOo9lA3TpHrLori8sZW2O/Vo
4d8PuvYq65MpQTEH94uyxiihHJJbuRGRxaixPhZlq120+yoq773JTe98LRLrsB4QXAGRthiIdrwZ
2QTHuESrx3NvS8upfjd2+Q2RKfdVcTWIGkLLbkn+/G7bRt0rakPypkNaPXTyh8b09Md6rg9B5CG8
aIxfe2xekAESKqF3uaOHK6KuBVK3C7nfl9t/ElzDIUK77dZOHbOFzaGioGUZ8cZJe1aWFkoAB2zI
6/dguiO0pdf6PeblOZC8UB3EnSz7QSHugsHqyEqgfP6pQXaxS5shsmOLHtoqcwdgtPYZVfjmvs7N
+r5DUhPUkX1W4r65D1EduyswiFmWqq4eXKdFIk2dN0OqWuKLEw0/2wiOLJTT345bPcS+q3zJ4IAs
krjWzpMzsxeRDSd9+ddwyJ3vw/nmLsNtKzB/1+iRTMYYnNDMFlsnGvIToqMwZQI7/1LXEZpSjp1t
lLrJv4SO/db5GKJH1RQ9eviYy+rRy91tmjThSg7KR3Z/pl77d5jvta9RsTUNP/viQYPfkyWu0aal
OCjjozKVJ4kEz2v/6MRW9RSgjLwXGlKGsj7Ig5OvNdWTgfVe7iGthkLV2mxbluCs5O+aUXw8XOuQ
MBQrs6iNG9nl2iCLnYsJb0leYpmLBuC3nqX3HlIxK5YbKi/K2fktznCEqhAPTlgW7jKQC3uDB3Rr
xF13CGv0M9SgR88nxjZozOLhAdVff1G6efOMxrR/A7ir+6KGaOFmqFp/0/05B1wWSKs06xGfOVSV
QLJbAf43xujfdEmAHxG2a3u0wdsfXRA9Gv2Ux78x6GC5OufPhoa8gN8l9+pcKtwI+Ug7uZdtZHQu
bcYMGf7TJnNy/zzOS+pw2YtcXwUlTFwcIxChKcC4mTNPd8bP7ooy7BHjnEm8eIJBlk7L1r/hF9k9
Yu99yzI++O1wEvpF9EYsBEU/ZUiOqZcaO9WAxpHFuvPo1mSxZ/mdXzid8fQD/9QqFR3dXHlwNZhW
qCdHuyHw3WNQsd6s9HR8K6pgH3lpe2jUxNg4RPJuCHwGv1FMyHLUULBffStILr86XVIuK7ebToZT
jtvJ0Mtbw4eemigpoo4x8P80bLS9UWvRQUVjfwXoK3k1RIokCp8JlAvSJ2b4bUwcjZ3hGGI9OTDT
VHCog7o37p0wwSEIy6rvjvjKkhkdWqzOxSEa4CeBSyjFfs5PijwcUEihAUTQ+5mpjcNNa0F/V0fL
PveifatLb/jSu+O4dnKTWOOMKGk1c4kGsfc0pgJFZreIFmprRl+6AhNMg5/HVha9qYZZH4gHLJVa
tD2SR33u5RVGus1aODmyF8E7Ip9K+CO3RHckn8BXUSIpfgVJTYiqk2mOiOX/AVuh/r/EaUicZBWi
HQgeYcZErsDAk2WwduSCvI1ZNswMKuo8kPG6J6hz9g16a+JrG5T3Mb+OAMm5FaIvRXiD9c1+NPrg
eztpHXbukfmsTsfLwgBXVSbqFx/Hltey1aZtl+XoiM5Fz0NMXcH1YX9p5c8SeWAf//063f6nd59t
GASIdct1NE/VnU9xdA2hWXu0K+UJ5iI2PT528mM19SdVZMmuEfXsox4WT37BssTUM+dnCS4waHmI
r31HC+zqiFROZdEdsiJKf2F6UxaGfe2eqe77pVMFbeBL3/nSFr4aN43f6gs8Gp0UTUDscNI03bdE
fH/BO9gNXZF8bZveXKBIkJ8hmOjbgn3HFrcgiJfuHAbFcuNrNsb7gEW5HIRtU0IUFJzGBG5CEgRK
K4ueEIe60efsfCiQdksEyd95BpFtf0qYmn1um8eBcnH+Aw4VyNynwNssAmJYvHpsg3+m+glGR/jG
N4ETOk8Gqd1l0o1J+ZpaiC6HU7IBKNbs4ZNNJQ48nNYd6ch2PlxacnP0FrJSpA2ZyGl0F0FmgSS1
p4PEuUg4jDz7hIn5VBTCwk5ianEJbnmabs1uNjkmn/aIYh6LTrfv9ppSOXdoSiLFbWvmc5ThpTPv
gn5lJbYbhfVTDsqUiEEOvlIofr4PapKAxzJ0jWcnLVnqpycdpd+fnRArV294SqqgWMBOyX9FWFE4
6B99wQ0MqQNDtR5gVVqrIonsQ4tE3nYqE/U2UZPwYAEXWJsT4ideaL6EPgG1FJDNHSE6bO7nIIyS
TeIpBy7Iu1KMvxCujluTHwh4PPAePYKu+Cyt8I5+H0QgPLoMYtta/Rk0SqRAjSVRDXH2Mggx5Ppu
3jZd7uTrinhSfZsUCQCgTW8ie48sYRi9TG3wTbNc7U4YSbybythjsUuUsfFZyzbDEGxlDLKCgXJj
VaN3iUFmEUAUgEnPJe6pQgW/qSgaRnD97ybtx6+QqYZ1TTxl61qxM1dXRlycAzP5ggGAfwTaX982
jf6at4N/lFXyIItelq4JvMd3n+rNRtcXXSbqVT4+JB0aNBLQTgakvpNn14OsS4K+3Cb5HTOU27Nv
Ux9zXNaw7/StO21O7To2eFrdzW2sxG39WbaOnWrd1d5jUA/NrZ4lxmsyeWuSdPajOjjhfR2Kx1Qf
SIKhq7bV4CXDHteNldIN0boo63wriL8v5VOruWO+9Ua3uxRla2Yjm6ONG6tsf1vz1mzwVfD1wLio
oqjE2qEC//ngFz+N0VHuGvyoD3KBG2rryFGrw2XNq7uYkRKd1/slwWmWM3inrQTWc2RKQtDVYvzK
LjNYjk0Y3pVxmD1aU/yxHhewuyG3sse5v9Vl3pup36Wj4R6yVs2fky5cmfITRVl5y9LfXQqjV7f2
ZPEfkIUIDLUtdN4kLJ6VFn+4ue+Yd+VtRnx4IRK9exyHsNyUrhGvZaLQTzIDormJtytf2Wsen0tV
G2fqxdMFBAPWy1hOBi6lrI2dXeZ3Ck7wLdvLuK2+WG1yDuZYZx+XOxtx6DeRoBGGTEh0qvzIv0WW
ttlEgWc+pHmKKDhYlZ8tfpJJ8zv3VestLx4IBmOw8OcEuaFPNR+b4AjliOF86JNXrfOGVcyLTDmA
fZlzRDBOZVIhb0gZ6REOWbK1r2+BXo7fXbzPRvbqPv+dC1iN7THFXOeug0K+SnGZe+uyGgY5XlZZ
gU6Gp0GWT1kkAQS0IXnCQ3rO2v5J9sAAmg1rlD63JdLqEEiiWw1nsIduDr7JHg4y+aXVj4eSOW2J
GXhzqueDUG2xVMNMW7paiDRXYsdUOraBd4cTP2dDdDT0tDrLl09BiQHlWf6M57ZrCfWZD6U/4/Bc
6v/Dy8dTnX9+/89wGzI/Gok6zXNmlsSHtI9hKRCp1WF8mrxdrWiiu40yMEmeZ/ZLZA3svSRGyLOg
89kAmXoaLePGV8CS9f66y30LsLuolhqxiX2FjjrZc/UpcRL8O5iqNsiSxGvbz4kKz2BiCTKOp6A5
Yb+LEUsJuUidmr3NzPoClecldxP9JEtqgElHHj8lEVEbzc79HfM2vhW5Y72N8MAdgHL3pdcox2Tq
h1ktTD+OnoKweDLch23ffM/C7qeFnvtbTWQN7EI/vsYIY2Mgmp6TMRDHIrZKVGHc4lh7jr+NNdHc
1uxO8eZS4KpU/eOgq9NdGuHIPun941jl+iLGrXVte2QVSt51Pz27QfoHtFGixRjz+u33EQuEh8zM
0D4zA5hcmld/03jac710Xs3RxFHLtPONXZXdfWiXhxQo71uaIWo8AwzVVoSLURTh2Ymre6GE8e0w
RPbez+GiyAOvTxCKCLCyzgx4hRZF1P8WOu9bMjRR5X0J4ZuvWkOt9+iXtSdSYrxKu2hcIX9VrevE
N081sxMErMpd4yNL8sH1QuRAu8R5cH2ERIHBfdMAzCCKOnuZOFimsbhYF6r7ii1J/911o+KmEnWz
iqcu3tiwihfMAOLVsxHrqM2w/xFY46YOKhHedMZTn5veb6tX7tlJb1uy88vRgbEwJvqibTUEdbPQ
3SAY5e0LJNS3tqvsUB/OVxryN1OK+6YKuhpVYIwDenBx68Lv2IHn7Ukvwe81gA6/d4k4uyRbf5Fy
ImbjeAtE+bEnRkd+h4YAUG4rPNIhw02s6EPMLKce2kJ6NwRhfC8PVYV8t5IA4ZurEkWpsZBAN0jq
Dwlnli0S5ZfBLc+VnZdPAG+ftNpLT9DP1OdC0V6KQHOOelw2h9GqzxABgPRjwcEW7lesdvmdGgUP
mDGNt4GTReZNHRXmnUIA2ltNOLu/CZuocdmp9VoWldE+uSXbQ1vvxbGz2wHf3Dx/M5V49l7twr3u
dQdgmi745794OKHHWRUaP5MyDDYQV9/5OZJjkxDEJFwzd5FlL2y+Kg4uG70/PpMZyU9VGj+zOmmO
I3JZC5ZP2g7jnv5FdZmpgYZnG4IkP3nvivvM7Y3DMDhbKzVDlCDtmoCeCQR9bsSxV9z3g+Psyin5
To6RHkKzxlsvSkDayXKkO5g0N5hu4TnQr0oiyy8sY7oV0Htea3PRNmwEWT2tg9EzlevIK8eFaBul
IBVn5PvLqWPiTOOz4nIXYq5NAl5Qrq4sQrQTRejt8mY8V2Nsndys3bD7XJme8bMQGIipcftdmFZ/
ntqsnA0A6nUdvU01z2HMTmfs4ua3MB8RAxTPTRJ6d5U/YZyCW8hySPAU7mKm9Ejp/K0qouym5HE+
Y/RcnvP5zDG1c8akv5dVsrEvmmwjUOdbyCLgpuyoaPV3SJf7YlYpqxO1vxUNrq+y6ETBROQt+RYr
uf0UdaN4yLAqSOdSWajAN4MeXUp1UDA94wCa7P0sTYx+04f2t2vVtdu1r2eUFakN7v5npIOJJCje
30jSuruhauJbt/O9PfHLbBuZWnAQUdRswtpIjqQS8TQqjeo0ubWDzqGK6owIzh5v5m2RFdk+d6d2
F/L4b7uocO+MYsSTdcSudahalNbBfTxgCoGYsinUpzK9R3wf1IE7ZQjVxvG2N+v6Ng689oRYAB4D
Xlq/6X5+UCuedOzMbjstb77GNfa6IPWys0HadQuQSt32ZZcsKqxyVhpR1FvN5mrCUuZXBmIcLt4c
36Ayr3S1tn+5ZfaosYZYNAQVz8JQVgJrw98mpLKQufAt6PmEIkyKM0aU3bYe26PLo7RJdFdsBgus
jOq4xBbsUH9Vrea7bmfx79w+gNIkkMvDfLbJPb85ITr6Va81DxO6qesKgfc7F6s5LyYn6AdKc4Zh
1C3yhkxAhXEbThfpLxXN0hsvZ01iI4e9hl5Y7KfJsA6IUWnL0BPaFxMpWmIgLolKT2PKXjcqciVR
aE3IWKrVjjClA1xc/IJbwURJ1p4dcWPfZ00X740IgXA368dj5s3bF8v6HmtlAC2jHbda2HYbO2CJ
pEXjfQdK94cHTA77mWx8GDOERNIUCdk677tXwhMkSOgRzQtntyqye13gJdQNzVZ1gvTWmZAZ1SaU
4/i/TDaj2tonz0RYJBJVgAQZ9OJRj1CiL4HjD5HnP1mm2Zwd1LuSMr4RBprs1ayqOrTpIZoqfUMG
uV1JcBceMMXSFlF1K6FfXTyDM+DRHmVr06Gs41jmk6r2OXTVgpApBmRW3acLw+zFbddpwWpytfwN
IsYvsi7DufKgdhRG+DOa51wLX9+yV0psX4jDooFl3/ZRP26GPskfAl14xCu75oft4VGEROgvXKZ/
VWrkPFeqOaFYnLy5I/6uRW5452w+jBraWnrMDxW7Dl1BhRYB3ql2ylXo195ZdvQ8GwHR2PRurnWl
gulHbTGxzFeR3VJrsM/u5dqXi6W2tglANfRiekVrNVy5RZlDFScACGeQ9XNvpHde7H11EsM7RAb7
67B5nAwjWuiTfjc13t7Man/neC66fBBUFtMYakBP2mHrpY2O5WE6nsr5EG3zMcvXbI6jbclOYQlz
X3+18ZEw6mH4TX5uAqnMQoXddq2keF23XrESxL6ZLtNgwjmTidpUrPuBeWSrjkq8TCtbe7bjwNn6
Cf6n/OR5XrX0C5iZdDm5DQsuFVfmyQc9khmWs45tY1gKK8HlQh2du6Lquv6GlNyjhdrhVtZdD1rj
/tWlcXXiasgJQ8BpsDJrmle3EQ1er2b00tdFsewzyzgnXsgWFSwEeO5NbExQBCAkgO9Jg63QK4EJ
c3sQtcEWkAjVY0ae6aZC+PJW1mmZYd/0EzLGMLjOuDg5v8hFLTEjbP3AfQgMVsmRrn5TFWWEYl5M
O1NhIYh8O7P7OIcmKkWwEEy+IFqVvgk1BLAOHGgGLrsEwMMdqPR+302GvUgGt17ZYOitMCIhGWTY
aJZDfhtNOc9DqSrYKE2YW4Se/zA64iGwgwPc6ACV8FghwJJ0G1Tji3viaVCSFQQzFa1VYGKwaoJS
Wz9jPBQfBuIahELa+jkpC/foJeYTvx9kMUfYPNBl3S5ITk5HsGfMLyxayQer2MUtq54EsCTVyroY
DYNjW/6QBTsM1VXhiGSWoJzOSeDDpNLaAWaCMZ0vdaplb/TUBXsxd5EN7BbMk6XcyZpSIKetWrj4
tkoHTMJzqruuS9/PUqNMVkVP3hX9iWYWrqfP5ZSZiN9VqvbrlDfhobawDMWJB6VvzfMP8sDPwLvt
YFphDTEdrNrmBZDF91jT4EtZMC1KyVNtGnD+4pu5tWbNU1nXusVOT5BrKmJXX1QmzK4utcnCD8lm
UnHlKiqEi0zfOKvjaC0MrB7uQz71ZnTGdKuwtaz0YIKNNs4hhBMI1mVvqSavaZCbXqnDxYnNtx5S
3yHsf45GQaK1Q47EcwncllHi7Bq/YS02n6H81OSXSlmWh9Y5kuUd130XtSvCpqQoSpiQQknf/CRM
vloKQX4sGdoX5ntt0cZ+8AgWJVqZce2fbJUfRZR8Y3NFAr7DMUbvLF4tc1EesCkAVWt5RAfgtdGk
D469yxGGFql+NpqHyGwgNqp2CsWcLzj2YgzmVK9Ob30bs+F80lCULyfiAWZipRiVKMa9PFQhlEBW
W90aV8X3urrtYBgNenU7pLV56Sc0fMEGQlFoD3vrEm199Fc1c4eNynTj+WPxpIV28yAarFuHrHgy
nX7lJapyPy/U/a7RXg0Qq3cECPxL0SozLNFGEa8zvYwR2OwHZVUWITaCapqSiy1+4JRX7OMceUae
tYgdszncWygBYW2fThvL8919UisvYYx8j4AhaXZ184QfTf1UgEYqDdSbykCpnzxDIJI2jh0zLEWX
PPBG6wnN+K1/xCVJHKBu+cc8tn9q0xS/Bllc30YqZkmVFyS4S5PuMUUTbWUrjAicq0KzBL1Cq69Y
SyIuyqPqmuoD7w9gLFQPTg9vMUTnwWajuXeUCcBgbxlby2hQQfNVG8ZU0mwzAExLeOD2c0YoYQsS
X10S16cV36RNWfB6VxLHIsQS1hsTmOhKjtW9PtiUWtmtLmM7QGe87YnzzZ1Z4TWYSYKMl61JT+zP
RIPsUgSmxQsLWce17JyLlPzmgM2x7KwGmJvWOEVtLmOHAUdlEtob2dnoWx2LGte/tKZ2gzOmnVXb
y9hIkHjrSQnJPyGZsGEjw5pssHTbWo7Xn/pgdNYYX5R3brIHfRI9Kc2i11TxpGhO/5TVwwssKu9Q
mPmwrXrIm4oxiBPuyrfIqHpwh5TIvtS12jecIMrjpapHrOBokmz21VLH2Z0dM0DzcIe0pjjJa+Q1
Qm3sn6ONmw+LzMkFS7zIQW03TvdBAPEb1tuPnODUt7IM9RtQHtYp8614Gw3urm2n7NxZyXOnJsEr
fGSEekwNwzuUkl7rBL8kYu3jWrYCHsD3o0q9nWwtzPoxa4r+HESu8dJ9a6os2OohMlGlwIIOfc4a
6eYKV7aYJCdS1tO480o0kTE8dv46xblj3JnIlOqLDx0+nJqZhv/dSPggsB58SJgvNn8eCVlgvIMX
vBj82u79tNjJkmIJ8xRjkSBL8ZQXRxzXf8hSzR8NfTvCKXpAcn2qq27vDuTo5FXjdkJmC2TKMrYV
4zT66vvBVG4dRQSnazUL/nKX+sGz7HStR1tTW4UjmeJPDUUQqxi8wRa4dpZdiEew17HdO/Hndn7P
htGqNe0ZPvw6Eu345k62v5xaQM2jlqsHVSfcBXZ66cbskcOxDjEjgwQvD9WsBCLPEDV3ebxz3uEO
KiCyTvtzlhYZwtM9hJJPDbKzbBWdEnxohewTkMIWDVEJYq+XqzYNfmINMudxB6mYAMs45VgVRe8H
9BTzXTof5Nm14drv2vCp33/R5Xr5CUB8gsEQN76Ok8Vrn+ud/osuny51Hfu3n/Jv73b9BNcuny7f
YG/z/vH/9k7Xy1y7fLrMtcv/9n387WX+/Z3kMPl9aP1YrbswepBV149xLf7tLf62y7Xh01f+v1/q
+md8utS/+qSfuvyru32q+//4Sf/2Uv/+kyLvULM6NIoFAiEs7aL5MZSHf1P+0EQqilG4qr+PupQ7
E0MWeZVL+TLgw7B/eQdZKS/1cZSs/Zf9r3e99lHJO0+ra8vHK/1f789mhq23MGNW59c7Xq56uc/1
vh9r/6/3vdzx418i797CgbAqgV/6n2//+qk+1V2Lnz/o3w6RDR8++vUSsiWdb/qpTjb8F3X/RZf/
/VJg6ju0eLE8MOOxOXZD6KxqEPEYsFLEgRzJADNvQO5QBKOFs0nl+kvFbQp9kzZYJza1x4pybpYd
hzEAEwd4BRHZtt7pRTuYS9kc4Bhvpt4BzC8MOlnVT166rzxWgaVe6ht9RN3bJKmEz3a1IM0A9JLg
9N4i4LoXA5r1N/gLkg/HpPj91BqmRFnIWnnQnfeB16rL6Hmcj8ulsqib9Jsf4UGOA5y1yLMs2ZCT
Ih6lZsUDqMytWeXtEbGl/EEh+nJnee1ZtsleFU8u5lb1sIQWnj/IbjrKrzchwZad7IJRB0uknKUp
V5Ud0rIAw2XG2s31Qv/l3fGnOTuW7hNE/Rd39kaUl3T/e5AbROBmwcUJJBY4sFlsUZYd3QkRofPe
m68N5p8utqnQpRjogj/cZZgcKw+yn/fnKlaVYCNnQt7VShgtRh2TBZCn8kCU0ImhztB0PVw6Ja57
AH05bj6MAXn6V/cPtWgtpu5iMFRxozRhzl7TtI89ZnpHeZY26U3f40TzqZ4FUbRkfcpv6NOAoQ3v
+iRAreGva8ge8lCyvUUFyu431zp5FqZOv4UG+etTvbxI2bj7upzsnWyUVU4q1pk6zqLOwgIzSZ7Q
mg9Gjfq9XXuXetko6+XZ9QC8zt7L4iQF8OSpSzLFr+P3sXJYY0b+MjJqfKazbFgDAcCaJJ507wZ9
veaMzTZBEmwtFH61QKgJ29nDOvaK9iwCtT3XWunsnN59klXXeuS3npCEdtlr0FUeMuDIa9sM+sU4
j5R1l3vIK10r5X1cJxgv95ENajl9QdG5wVkFmq48QxTq/p2v+4m6iwifV95c2i7nkrMr2bthO4J2
aJdeFR1Ccrg7tTX+H21n1tw2skTpX4QI7MsrV1EkJVOyLbdfEO12N/Z9x6+fD0ldUVb3XSZi5gWB
yswq0DIJoDJPnmOkMPlXWXOvVAqC8CtfUetfzlskytW1hPtt3Y/HVoMIMmh61G1i47V3OlE6zyW7
QRv17WCUzbizyOaL6V3Ix85r8QexSzv2u1BD8QeZLo3Y0BesIr+LvpO9KwEZ0yjdpK59DBdQBNKG
6vesgB1oqGhxeIsIbU1DSXnI1vrhA+gnyQCf78TozGFxov/VIgGyKd6wQXAaHRFzonK0ZAD5pTxF
VFGPkteTgwOB1p2dtv2VNK+c0ethS5E+tVTDrnFALYYtrCcN1HFlc1kYCnZRW8eb0IqhMQUpmAMH
QXN58L36Ug5TfRGbttg6mrrDdUOOdidjcX9YZ1TjRxRmgkNvN8Opp/f55A0LjbKMYz80jq6OaG8x
5purg+QTeIDR6X6ERhtRuNf7taoE5ea2QpfHr2t9sCGnbhx9/eGD2VYjZa/oKAsvjwZ5XLx7rlyf
NnQTzWtyCNq7J4xE/ocn0vUhM/iRug4APa3p8HPWvkLFNENgDLLVAjXqOqG8wiF9O5uA2zer21jc
/ZBcZ3ywy5AddL8H+f+tGToXSSuT/a7i0cScmZFyvh1yv3kdmkG76oCJnMQp9uvcnm6cdTDX8/Y2
jay6v+nLSltDpwRPK8rNSAqBTt/ophFFgIA1hOOc5jdjgmX0vs2d4ZTHORvTqKkO8ZxWh8RIXfVp
sMgdqEiyrCWmXgITaVWYFuGejqobecgHMbkhIpK8jA7QgzSamq09iI5X8+jMdzzmtEeaWfVHOcsg
VtdnhHxvdt0CIZfpFtxFhHoqoNqVNpbW3uFj0+KH8XYgrce/BNT3JlK8pTKwuCMTRWft7Wpia5ZL
joVCSYar3T5AWMMa3jfoOP76wcI8rUDHmGs6WPXDnEYVHB85KnxdBlGlgrCkDhd12GXDDxdNhHVN
U/8n/y02Mpz5Q+zgfKu5TFqFD3agUQLoGsjRUq8hnZQHdwZ8TcPVXdkRGUmQDq+2gsaqYqzSncy4
TpZ1EGskqVeFKHksa9XwmGkbWdEewzsJ+ThlWZvW2ugoM8SLfNwm1R1ntFEZW9QDG7Rb+a+zf9oh
fSJaUv0e2jG8HlaTPlZ10tyPeojgNn0unyVW6Fp+jVX72aJMA/RB0ZFlcTQeSdIz0Oi9QjNMwnBp
KFDRmr96pdtAvI4L0EG8MrfoqEO+0vD6rLM2qZOvECjTaR42ycBX4KduQ/FWUJBcvVlRHqPaBNDU
aPsYiAdkzSg1QlRCB89ydnPcbOHiBcGh7e2YbgWJk8PQOq8Oejd+zlT45mGgiHqbIJf4sJJcYoLt
ZCUOCb5dO10+FOir5lwBazIcE+naCTheZI/xb/RBee2k/hbwB6BYGJlbAPjab5WlAbIqp+epGOjP
UxJIzfoAyuBcdSh+qv45SGf1SYv4wi7TZdW8zevDSL73f1vVR5VbGxXFcda8PB6swbX2mt/TmQ0+
C5FzpT9FehS8oD1wCCqy/a0bz5+LqliPCzEa/XPFg444yypYomha5N3ZRltXvB6iGvxTWFK8siRd
ecNJvJGpvlsyn3IKxazhtsVPSgopFQavAEHvdE+qkrSHzg3tXUbC/qsyRw/yHL5FpAA/D2XkWLuw
sVDMMGGnQmR1tqq9vCfPyD8fTSdff3hXpqmSN/BZVY2jFb96X23iiZr6nWcaefysrq/qFHzujKJB
ixquBSOFkT01m3u06ZXh4W1IUTQ4y2HOnQPN0eXZVjywaqNb3DWaGz3JwQPgUSZg8WQEt4WOmGN7
NHqzSeBZzsZ91g09N1kmzPz+nxxU1tZtFGn7Aiq6ZD216n3Zds5ZQibdHx5sd97fJuioQt1xB6Wr
Xib4amGtW6uKrjHX687JY1kU4XURA3rHx3Ci8CmfwgGGf+dVvrWSWDmAmk43YJuGnbksPysu7Ntm
Ejwr6UaN4XYtumZ4noJaX0eDFd6JbQRxewIV9ROBuOFZTFVhQhWUqWdnMQ2g05HVtnmLXIYlm74n
w/omPgk3kYtbexktO63qm/dT5v8Gd8hw9BA0Pk7+CApdTuXA7V1R2uMt4GMUOp6vUyVGhn7RBtVK
xlCdRVvdmvvrmreYrIgnf32bLeta9fS62HUJGZeZ81kd6mD/IcRuVJ6ogfcltGoTmmTPvHd7JQI7
OKucyuE2Fr9EituBKus1Usb2LfLqklAKEtNaC+AZkSBZQ85ul7ShsTPW/3g1iWSPGsI6CDJR1Zvx
0YFgcIOkZrKVYe+F2HpjfIRm3VkNcFDsPjj8IUV/KE4PH+3FeB+WmXas8zq1V7LI6D7rUzk8BHrQ
Ak7KnJ3HzvJiq1m98ut5OMhQDknnot/RxycZVajfXjpr3ORJGD4Wy8gzg+BCY+ZtSgULx7lDWM6f
0PhZe10Ly4CX/a7R/h2t4XiZ+YnokP3J9OXCoxkOuybKwClVNdTw7XCpHTV8phEAXKX/LAcjtlsQ
RJZ/ny42twGoOs9w/ouXan33mAf6fWV6rxP0HggDgr78yDHRipZtnbmHNnaZDvY2P/WF89ctntZA
4F12c5GAqq+mddCH050M57bsAKPZ0VqGipsaT3n5NUvS16uh4laRvrSdg5G2CaibwiBp4y5qGXCJ
omeNqs8GivXiLLYIDeWRrfy/xubBoFHuLAZ/mSRRMpSDEdkxOJoi2Hxw3IZoaJm70EI4uv5qaG55
HicjuNBVTLEJVv61BfBx0w7NvKMKHz77bhRe1MhdoUCX/c0rc83OW0lsarjBs8ynuf/jfIkIIae9
Rtyu8HZ9cd7WABQMly8gdM+K6A8I4fBK6gSif5vmnbOrtFs6MwKIBKzhj7qNg/t4wVivJLqzI2c9
hcb4SQ4trKnn0m+2et1On3KbJo8s9pHuWf6FUEz/5jdWfbqOXMpojWKNq0T+HG9e+XTZP3hTUmLv
5nbLXDSFw+ccscI7atUBHU4prTdJWd8DF4RbCgDs0xiu02gp+C+WQo29e3vM/xLXNWjR604rN9re
5gRDka6mPnhdRxyQq/5/XOd27fG/f56un9U1mvDVtkotlDgbfd+jzXJofYP3rbTvjdNUsQyvXqlx
Sm0jvh9pAc4Xh5gG8V5jJLyiKWertR69JMsUiZS1ZaiMswpEIIDwqU2qaStGcV+vKOEjTUhbmq8Q
YXej5PUuXU7gfFalaUx33dxuVbOKzDVJDfM+qjIL6Db3/DbgkXeSsSf3d/GTy5ncbVm17d3re40/
RgeyfMoDP5Dg0e1SF1XIFomdN5u6OOyopjOn1q/2HOYd83qaFfO3XrfKg8yXWTJB4+uz4ZsCLcoy
XxxDn7knW58URCVH+jkQKgMrUZ3mN92yD0NxiG2C1Rr5Rlpr/3usLJxGwe+ODSNabT+XiqGs5cwE
tHI9yxdbmSrWs5z9D3Gu4yqggklmuun2AzeWDHVgvEoeAZh948wSex32wTserRRoQYrmZYJA3Vlz
gvKFXuOVaWZgnEfTAMAcPxuLGVnXBJFeUqIytCpa7+FIUgAwz8WLrpGEJwsE4egSzBv9dY2Zd5pP
sRM+BzQrvXBI+NmavMegcGEjNK7ui9J5any7Prwb0hxy6AMITfZK4129AWRll9g2rZPolaDEerEm
ozuKhIm/iJQ0kQILdhXpG0c0TMbYTk4o/V4nyCw5uEZ6nSojmT9aSbx1gNJsSrdKyXV2077QIuNS
0mi17UryZKZlIWi82HwF5bqysJtriDgmFkAD2svvS336swss7Z7UsHGB1PRejUP1rHWti1L4y0Sv
2KVdXFPXKmfNHu9aw/GiNbfQ6T5R9L+ukSbNWqDTzWIt17x9mDSA6zsGFlOCYT+KPW29dl0h8bG/
LnX7MOKWDxg76fWD3JYrXjQvcQ55rAcQJrBjNJb9pBsp/R1Qf/q2FLb0q5tRm2Zwt7JflHAw30RC
Wn+NuS1xc9xst2XmZZmZ3ylyxeNXUmgvNFQqn9tisvZFZ5Z3bVann5UZzjKAj3/8GjBGCF7UAWkZ
oQKaVPpkDIi8hAxQDW1jY1fZ+6G5DCVYvBJ8G4r3w9zCBp7egrFeD4teW5aABxp99xv4Vs2/DzTo
0mnigeWrLtFvE7E2crvGWaKbESny2hiORftXWljmfQjF05FOUv6rKqWEYEcZClSwFqtrUFQiJSTe
aQmRMznUDU1SV8/HsR21xr3d/1F60Nq3EifLyZgkUkcrNGpZUwBde5D0GW3QHIxZC5W7sSJhP/Mc
WfcWclh/pamZHUEDl6Q+oyw7NiCi1ugAI8q5TGrc1NtGXRfxbpU7inmuSpWu9WGiA3CRklqGsEZN
j17od+HaQQxYvJba15cZqvIzDXgv7DqLb10WzyutiPyXrgOOpPXF9OJXkbVCUC9/8Z3UXRVF4KGi
0KCCa9Gz2xl0NFE28O41x0DybenTNuPYvw41oXqAhubd8OaV4P91bpoG0doZ2JK3S/en0QGPMWqk
wKPIc872wnZC+QwU+0TN8DgE1VZsI5DLGe3dxb1MyfoCMcllBZOGrq2n6fXWrZXyDvoUd5vQtvub
nsRfG1oMLmpf6Y/oZaYrsedZb24yFRi5t4B6aX/m1Uz75s9Ve88foEGpJEt+o7utWTWB5z+ABZyf
SqW9iD3Qs2qX+qZFYoyLRE2760zgRC08my/RdyOMx5/DHCBXwG3t0pftfIf6SXWnmlnwxHYQDL2d
2z+j73oL/4lEQm82XewYWpjXN2v4Jul8yqdwA4VFSg9UStaoXnr4xEirQbqdJic9g8ZzHvMKhUsl
sHiavZ0FOalSsUVvZzfv9Swei3OXQ44VBfYl5O31wHfReJADTezmgxX76t5OjWIRq37vkOEU+5ey
zNyDxN4i4HknE2aBOe3T4Alyv/xZq9N466vA/ouGxrFYKcu11TvpH+0Yr2dzGr8HcR1v5xpp11tE
s5RI/mOE8ESlcbTOonD6bgYKDR85VJt72G0yfkWKGj76yw6kCT1nY6GFtbbDNiQTK5sTZ9mGiN8P
6G9QIuvowRnaIUuNQ7xe6vKjQWB+UsqappBlT/Nu2rI2NeDx2NTnNkqyP/SehK9ReeXTBDDxMLiK
vhvnUvlKBusaYdD0s8omiIfsmJaonPqwtvCtIz/3O6Vn7QizbvsEj+L0APf5nZHzsddqMRU7tOuG
jcTKwVDT36GwQxxymV510UxPJQqLbEo/sblc93NNWdLPzE07OeO3tiEPVxhkR+amnb44er6RFmjo
UdkOI6eykS5nV3e0lWvbyPMhGJiGWq88R/40bWHdL2w6ZaDFlUNoq+q9Yi0HsOYZdxFOwdaaOi0F
3Y+MeyOVgsUj4UtP+787zYMJkhfaYel7rabxEi33a8i+LGo4qcW2nsaF/M/Zb/NdUwYTBK4cZnC3
xxm50dSdnDsxGQYs4vBX/hKSx8Z4TKfQXM2wcGxuc29xchYkzT5+W+pDWOI+Kp6Woa4O5Yoeb9rM
2rStnX+yypSNppnE+1pHobjRI3aaakrjfKfOB8usfwxl5u30Xp2RIkAfMBmz5iK21uvn9U048N/a
1GUuHX60pt5iZK20boZ1h37bRgqPN4Loa9nyXR0zRL1o5w/DF6laXt1X7ui/n1/Lm6Zh0CQsS3ZF
Z+/6ovviRhvIL1eWPqbnYer7cJsotHoiPPhxmCxdxqilZie0+fYyegttl/uY3Mze7LKijMQuEW/x
YjdDvXl8i5dLSqj33a4gYCoX1mo5FKVvb5u+nlc3m5wt/JlnvfCgsZUYy4WXkH7913mtO9AUJJFD
UgXncUicbVEtwsJvMbcVW4jX9lSjfqJ8YN9XlfVw/XvIENYr2qL5A9z+RVTZrmFicnOH+/nb1OtQ
PB9sZHx/94O6Wmn6oG6bljubsAuUjfETQH3/GAAtBsOKoOJCVt4EVYb6MjyhEiWTnKCHfWHx/n1S
2yTn11KJFmnj1jNz2t3KZEJDKiimVVLaI0qojAPkcXb9RClRbMpiex9I1/WWu9UinopH3OSENSqL
5N/AXhsQD8V/mlTeDko+GZ/kMLe9s3EGpORvtpr2OkqIarDKctVkW9wHm2ERDpMD2Wr4Vmty3vno
w+C4CIeFdmI81ON3CXhn7nptB51tthbbbQ1ycuCeGse5riEOO9e8sx7wqrlcqnu7HiigdDfPJnqZ
vzp45/iD0mt/uC1eefwMSrPjy+fpdzAoQQmz0KpBalhfDL2gz9oxH5sckrVqOSwBYpIAOcTOe5OE
LhMBK1vXib+udVv+17Wmov3mRbF27+rhyrGt5kkOsVaY+0Dzu1ddm7aAFEmfPfPQLZI2fZ95n/os
XHJUaMkMwWDufZXo65jEFbX4XHuNdmjH+VSwlfkYfbuezFCX9cU2maP3aWR9GXWl9hJl4cuYRM5l
HHjdqxIjPMhQWne82TnShdacpYcniz2ksLWjDCQohJmeXkbzc2S2r40+RPv7pAc1VVs0g607pPM2
WsMvR2bIXDqQXy91W2q5lEMS9yxhWluEF7+mz29ZQ6Xz6jRwmcxbKluqn6MHHgKyAKf/Kcx6VHPT
6SgmOZSwOu2dOdEhcySMzCNIi5g41eqmY6I41X01mrFT7bSit+9kK5HII05O5QCHo79pNU1byTZF
bLItkbOb7Tbjg00WMKn6rVS36LYhDaBAhqAFe0caRrOoc6jVFCWGhU6MdtdXwrBiqreWpUOR2SMu
uFPon9zVS4F0TspsR5tBsquWaurNOwX6H6MGgoaSXrSmT8nZfoDJy1C8JSXHq/cGkxc4PVXa8Dr3
g+O61OJNZr7JaBuS3aKLCE2jr3MJU5evwejv9pr11e/07wgy5Y/i7Fp9BUme/rnKUGad9HAv5jBD
iM8Y6MMd9cj+OhZqc8jVMtmI1woaZRt4MXW05QK+U71e4Lrk6Hy4AMXEdxeI3MbdQWUK6pU2l/Zk
hcmaIWkXGWYWgL5J09dp0t8rU+6eOn+KNo0VRT8qGjlmHf5ThODM3aAXNqQWRfJlVOqLBACgdCC7
CIzH20zkAcMflcYm2PPNb+mcWTvEXfhaWbDWp2MGP0zE165fwC63g9hyhFegt833N7sX1cOuAihJ
ngtxsA9TZagImHKZS58uelFvC09PccSXyeqCulx1iz6FHOyiI1Elp3UMBKtdDje32KY5CDfzQCJI
HB+XuK5T1hSKyUJvDL22T7fD0PXNfV8CXXqzB6CRTsYI0d7mX6e0HPZz8y6maKNxn7TeD1EehitZ
P9fKVaX4KjxsL2rQYq+yvQSJRc5EERqhaP3Mu83NHCAoCacdRdZfFn233s3+y6IBglh93kSus9bp
nFr2FLIBsXzX3o9j8v26RVnscvZh/0Gj8DdEv8DTLhHgy/RdFI9ki5fhLdZZVqvC6Pt1ByTe636m
r4YNACf3GBtZRUonr5+blAY+VZlpRskqBx7hyvk82XSmQ1jzFxJ27heN+yc5PM0/zXFdH3UDICT6
RcYzf/NhFSqt+lNpH0Xna5ljVfrrHF9T/FMTRPVxTgok14dpPWUFu2Iy2t9b7s+rHhKXx7rpofNQ
A3ZfYTZ/bxy4H+CLnNZpA5ejM0zFhopK/Aj0eDzY7qTsdacpLq7mVex86MMyPOiWF/KwKRo+jX2j
f/swSWtrBbZVs7i0NbwH7qQ7B3PwpgzVCV4g6Q+qnV1i5cbXpB4f0slN/0iMhE5K3t6e4Nes6TEl
IlRU42s99A+SP/uniLc1/m0ETWyIs9MFvHG75Au8FNknATp0W5Xq1ldramoawMLPAqgoQtW+H+HY
usIcstIA6okaxs4YYa/q4Nvdl0berwu03u8FCRHn0XVRmd9uZNEJtKQsKhgKGjud66Kdhqh7jGgJ
0GJeU1Rn+BSoVX5C24AdCOJk1yE99M1FeGM1TOROYFhZTGJfTHWs5idZ4m0dMSHouXZiRePPDH2/
DeiRxitIPoLTbOvJY7MI6XVhmP/RLfv01vO+I3bsb1I2WtcIq1X7VQhIxwNpt7ObmAaqt3wqdADN
Y1GmGg5k5CbJn96MFjzYyFwqbF1kNkWbaqXD+bA8kAN7U4wz6bUpyx6zEi7ReuF766p4BFD1d0dt
K+wlFkdARu06I+k9vsWLI4hL86Qb8BCfR1JVWdGozfNrfmcwnGw3UqAWvbuN30/q723yglIoHER9
qK4jb5ofNPBNJxrYoQh7Dcj7aFunCng+JXb3U9vtLLV1jvbkW86GdEmyyyFSBGWkRVd3pOjOMeLf
A/0QepUprXeHVKeJXf5lwKy3Buj/l26E6eNmhxtna6ZJ+PIP8fZi1yOvANnYwEVWQO+RJjW/0iUn
KWPVDeoVZWMLQTtyF16pjSvTzlokYyvjpaHyUrckIUkOPIR1V66EZXNyEyitFPgOZWja5n+eVGkm
4Lx8OpOkKqC/XQ4KPJXAC9HPaOd/2RZHjEwZijADsCcVHXTYjUvNrU5xM02XcDnko7VtygJ292Uk
BwD/ZtTw0rlYvKxTHztqxTKC0hE+DpB9SCIHx5spHuvsOPTqb2KSg915xcFV9fY6s4nq8JDX1p9I
9HRHuD+RMerGpEcctOjWEKFb1JiGknz7YhSPRMrZNVzGZpD9maeqCl4mGU9smbRtNffDSrCW2kD3
De/leGQsMXImB1jS4C1ITjcz9L1xtyq77nVC3SCxXc3qY6I7SBkpredwT1Z0/nJd7W+nKnA3cWJM
n5s+JI9qeRddBcsVjiXsobamHMU5D6pKQyVC6+J1Xau6Q7TaX4vX5VFztifndzqLp88WXNDPyAEU
dV1366JWHqsBbjGJLCy6s6spVw+yjl7z02msYdqKV2+64V6j3xU2TD4ROI74U6yX97KsRICEhLBP
qZ5kFOUQUbLlrE6yGjmrDhL7aoJGy0Zv1EQPz9J6tmFzqH/xaWal4BFBE4US6d3AF/lgQKN7piub
W3MdlJ8ryDFW6oAyW8EfzSfhEyAX1GzUIB7vuiAHcLGkTtlOa+soCitY8RhmehEaK9AMyZmHEnwt
pUmzjWI6m7iNtXXqZ78Ehg4iAH6V7dS8QgXYovqmLCU4f7ZG4N7D2uvH9kFM4rQbCGxUzxx2EiEO
u4PISeaL7baIZnVgdLPuQexqowxI0qCZRb++dqq7Kr8rQ//iz4oJ9ZdQWgWZDpGVBkfq7Md/ZDzL
IVdZPGHjcYoWTLKz0Q5eiRHuZsLl9BoKdWW+7TrKUshTbzzvJSza6fGWApgUk7YAP1LuJHEgjqgx
R4Swm3rDDdb4JI5Ub6h5F9oLBBnpvVMUOTc+T9+bWec9lC26BpkVIajgz/NarZ34pR3cYuXMmf97
5VYPw0BCfjXO30s2fPxVi5YOkr76MzGzr9aQ5N87hf9a+penL+wHsg0Q3+bS9QUJAdPSzm44zndT
4HT3leoNqPLqf7tyMZrvr2wtV1bC8qGcCvIsRfqdov37K/dd8jUuM3Ud52aP9He+g8QMNu7ZVPZm
MSm/GwPfc69LdMiwa3cLxb93oue/v6eOjqjgEKufEgjN1k5Tld+spntZQNvM/wtqIyqdc/K7oinq
S9A7yUbnR/8pSH1lT/92fB8lcXMe23jeWt5cfHZCH8Lo0NR+IKTx+jE0PobiB8GPziAJ+OFjTLP3
t48RmW7xy8eoebE5G7wnr7uR33M1IF9BESL7DBVscTFabivLyPRUDmD5cmfKH8TE21az8Rqj28tQ
poczWCUZtsZ4nU5ft9Osl6k0BtBjDimyM5vRpjdCC4F4Lbuw1QKY0FrP6AlYz32wJGEQQTqKrQ6C
BfW7cF1BcvwMwii72P7rdCTBqCdGFtkEs1NPXWu+HprlLAH+bis96NJlZEf9TG4lNUicLh7IeVDt
0dSDCkvlRgQbTI3sAiWQ+QQbLJp66h9iRl0UqZglSnRqJCqfp+lUVuqF9xZ/HZUlfJjTYNanfmFQ
kYPe9j3vx5BBR9A/Hm4OpBGIVt+ip7HeFq1/h1xntzbInx2keJcmcF/BMOFChgrOWrxwXnsHKfxl
+owcrwu9rO372ytwYB7CcOX7g7svIq02NiL+ri1GNBXcvQi7i1i8nIlXh8Vt1S7eqgU70w0tquuQ
hD3OofFZF5baZTTZ6mehsBXfMrr5lkj1LfLXeQgMXyNLozZoJAMW5g/WtE1aOJTkFfD6NijGMSrR
CVleFqVULodrtNkadPlSmr8dvEmZtlPJ2+8Q2nexqRiAFKLpO8CuTZl6ycsU1SWtftiFmzaJPJgs
qvRqd6eFYcz1p++L/Rav6eafvL4N3MPIvYwLY7sc2kSnW2ToItJt2G7eYInLnHYG7CC7xTzNwodA
48HVtgOdFkuZx/P8YDMamX4v1R2n+DTPU/PyIWpw4qW2eJ+yg78o/Kd1hk3hwo0cc+PmIQXORZh1
MJrxUk38l0pZo9fZs0l5bTQU55KaqvEMy85W4XmDZorVnZSU/Zoo1eipxuucHtJEtOjYIPuSA00P
m6N429S6n6CteAqC0JQ1xNwjLXoKM9aQJQ3yYOCRkmyVhUWCglUXPpdTVUG/A1CpMqLwuYC4H7IW
dz2PsM+uK6NH09D3nV1l2q/ehG21TBXTP81fIsTp0GC3tdCk8ep17bTl8k9prgTmTmFWJ/4pzZWz
XLXC+iTeeamMi5fqOMFL3fzmlV+TDENHfz/3n4Llt8ZdLTkNxzxyxnVue8pnJZj+djaN+qtteDv7
EKfEaLmPTT3umzwxjuHoQrqzfGnBQTxN5Tg9W31rHMtuSlE15MtZQ/dtsHt5Z5cvs/+v+CGGC3Tu
i8FWt6XtkCCCxOQ4N6F+nPTW3iAJb6zEdnP805Bcgl6tZN7NbeSzvWlDFLI/OLRl/ZQn7qZ1DSS+
FC18lENWpJ/pX3VAPP7LJGfwunlrOOXTbSF6mWIs4wbaFNuFAu3X6CgE7J7aP25mYwqi2xUyp3i9
gmOB3VpY47y1HoTpVmbcgm0lew6G7KAosGzSvRSvqmyMdy0qn2jJufqhndXqQV1KtUqYeUe1A2Kw
VHp50jZPjQfFm2FV6LYuEeLIGvOg0UN2nUR7cbdpEDebtNl/QI60XSmpV/7WlpQjLT0Lj5nfly/o
kV3t9YRKEYJE5rZK6uq3kndVTSuKJyP3YSvKJpDGi71fptMBFdymV0iuPgd29xWRi2KD9l7yPKik
W+RMbMNimxabnP2/iVMK0gu5CnX5OIba2jNm6PaXO5q1n/up/Wbq4XScVDDLYk3STFuPA3eUMjTQ
r9h2MyTYHiI8CgR5u7qJtb0IXcyO8WBphfqUZGPyKWr0n2KWKDdy1X1umtO3JUr1nL2RgYcpFPOZ
d026mS1uAtTjrWexFWG4GWlyvBgW+iQxQs0bB9T1XiJkgjmR7lwEYJ/Ftkzobdhbr3kAVw8iQHzJ
Ftbu8AW4dH3w+1rfhkvqy8FutdZ7e8G26PsS/0/2YU5Rn638VTiG3UOSD+4u0ftiW+Rh9gUaQ+MO
XUpvHfpt9mUIa5qWncBZKR7DePZJSiw6RxKsGfD59NnwIM6kjOenBBKygFenAZ2tTRYU+me9G6LL
4LTDXZ/Yrkoazm7vSx6W6WrQAv9gGnvNapr+pziUArqrY6aP7f01HNk+9GYQoQKMVcHCMpfjgxkV
3Uu7sUdzeFGVpkVwakxRM2EYlN3CMKkgA7sMUSUtEVeglUWG2YiCWWANz1SmvYvb2Wcx89eFoSgA
5F4mNUu6qKBlCMHcidfRpu++ObW7JGV/d3vckh1Jp1VEhgQtgHePYXna3h6+/rhdmnrfBYgvFAUW
nDMyL9dntUzUyUFHkCGdTNjd2UNqw65fqmxZN7ZP0ezv2i4MHsXUqS56x2H9U3xiuk262X6d1I5z
ddS64afE/99OijrQYrA98NG6xiVP6oyPXhwA9Sibwah+THVwVGLeNp9zvy0+54n/l7a8dVVOHa1c
XibP0Aka16H961C8t2AyVs35NhwSOs60NKg2nnLwzaWzeDTc+ROjQPqM+38cGU6er4bUrp6AhOhr
Kwv1i6tr0w5Z6foEEVx/PzSI5XiO2zySXzY2CoCJL3OFkMZUVPUPtwoPjQbedlUA54akAKHQzPiB
8k74zdYdfZ1Qbrsu2SsL7aOTvy45zACWusF6XZKW8lPAdzdqm+GbUug91IycTfTgrdA5GL7lDdeU
s2Gx/WNcYczQxHoQlq7HNgt3og3mk1Y52w4UFxXEyVsZ1l2NUDiKnKIUJpphZaY75ze7SIvZJDB4
GCcx74JnN0c2eMWJ6fP8WSHVcT157/oPMSqAn/t+joxd0BndJpwd/xB53vTNQc66G4rya6MV8TmF
IXo1ouvxTcIilB4PcASjs2k6q1Lvvbs40f19SLPihsZkcxsNJf/XZTp3G6NI0f2Q8dSaHbQiprkd
ERVCF9Set4bq7MEy/fStKTgIbz2gq/ZRzt7sN5PYZ0u7xgvFvZisBTAyYuepGhzELiZx/lf7h/X5
jr/7PL+uL5/TE0TH29qDbu08utp2mmKjFv526CGynfTuscsTeN+rwaV0kcc/asPxky3YdvI/dQfJ
yDLhGmPMMUIvsYMqTMxd+u9L3Sxvy12nx1D62mOGQviihmAW1vItasq1p7npTmyindDBfPowpOrK
6HV4sXmUGmagHSiNqlfc2OCm5spq3O7swDL/JaqM1wdwXL6GXWFkS5jXFt0Z1hD7S/KvsLkd/7ba
r2EyvfAD/ottvv3GzMYYBabHtrTQpDcq5xI1kXkB7TnQP8wXvVBPaQuzhUQ2ptHe2bbhwpWosylZ
4us5guowrOG6lZhJsexV3YCm06mxXGOWK8C+bL27grq5hqeDP5+gjfgk0bLs6HHfMq7FIbUZ70cH
1IrpK9ldig7mV7WkJOE7fnCWIVR/+zpro2cFRbrnbDI209LjmqSGTtdTU6xkOM+acQcZs3r1pmMI
EGbM8zvxypIhghtnGS5LTimcfLJkDr1O2gXt2Qp8aFEUj2RFuNYlb7IcmjoDJo4c3ElyKV1Qzmji
RcFOhloSDkddRbOor8L8c0Dd6NlMr6kUCagrKJ9v05um+j+sfdmSpLqy7Bdhxix4TXIea66ufsF6
ZJ4REnz9cQW1ilq9e59j1+y+yFAoJLK6M0GK8HDXA5/xjdFbUCmMUv9eNihVM5VaaC0G0E6wHkBj
PoD94T89hNefWolX/R8eQE4hLK5SHn9Zg+H8vpaJBX147FkKcwMkDkIqrmWjnRTt/pBqWyLSn23z
OEj1QbLftGCBdUrN2DmNjayECVZTVAQ3Z0ZdpEzmLiFsCFMTC2c2LZiaj0mE1iGvDxP1yPVjooly
hHMcoZQ6Nasbz7MT5AfZI6DB7JGZ5gvKuNoLSGIZJMsbb4P4ttzQYM80/zIiZNWrQTKVZX6tWG6C
lRazs8RJNyipb7c03dM7AyfR9vs8W02ClMYO8P7kjky6N2BTBeLnHX0COXj8FEMPeEWjtIaJHFyp
m8M9mUStoYJIsGxPHwHq2s3RMV0dAJB/PhGYfaD6pT2QpdcLqD5N38M0GQ4UgOtAkLubGl7PATyR
WP0VL9p7GqQvGbKxEH1P43v6gsVZj7KPf0/virpex64J+uYy8w4J3gPA7nqH3m+KJ8dMy6cC+yRL
ZvIWNRa+445pB44Zd3saBEJ62lsgSghowsd0PK8KkLiObOO5VXq1rEcCTZh4Ca0B6Z3AvgO++6xB
UrkVMvkOGtxvLoe+D4hG/EMRQ42R5bnxFRNpnCaOteatnRSgmXKt6al5cBQE39CacY+0uKGgF909
8sLOKqzbfOuBtUBABukLzxILbKc5Mhgqs9grKRdlB7LW/GT/tz9yhhfTb2N+QOmyBIQ1A1JBRf7+
iAHWLKkDK0FCYxn4FCxsKRLIBFg1ywTP8GGowKUhwnuoeIX3roEsC7bH/m6AjO09OAIQ83dR+iU8
/0weZpgad5J/m0bHSYPcj11FH/4rZMJNA0exA7dqSfKlNWhJp2mh2afu0Awmgrcc6t3hgKI3dbLD
c8mFjF/UH6jbmvo6Bivsc4KTB7Yt/+lGr4rBgYK2X/R/dWvUagRk/nBT55h5NbLTTTVud8tNaTU+
gFF5yASAExAm2/VTlp2gC5afCkOzdyNQCLdYVICxV4b3yEOErhvTqd7MJH5LYlH/alLo3WVMxitL
AgLdxtUv7jdvoxaXb0VTppDGydjjaOLHXGtxfoNAxftdGkN+votrJ+kGebAW9MdfG0t/Z42B0rQ4
AbNFHDGfzNCGnGll/majSYqCw4sMSGz43iZH7O0RIjHV0UHKBsI8jv1Itqj70gt7eBAGXge+A9nh
dgIX1uIP6StAGjsdu9TWaO/n5nXoJ4iWVvadM0r3aKnNqgvsxtbIxhRp7Km7IdkugXb9t3EWjyej
pTzTjX2Unef9rDL9rIPlZLlgrjFb/H8u/uVTpf74kvTNV9oj026ZNsrjALH5LtQPZBe+d4stD9iH
fHrjEWQHlvAuhYGV3TYhdm670ZYqD0bxUkdQqoBUhLFOkGeE5Fw6Xa2w0wNycPyXrG/sIC5RrN52
UR50kx5tp8SxrxoQt3Nj+GZ89jt7MxQhwls0QC4CcktBiR/ZlmwD6v/WupNEEKbj3W0QoAvpnUxu
q7LDv19TaQhAduMRm8bxC9hzGSQqHe3IVdc0t40v2WsNWpqT40G9L1ba0UYxsYB3oPCfmFaCCav+
VY+W9lVdeFn9fmGAHzfrIAjiGMgulkZuvDRe369j3tk3YUBbIGuT4oiEARgdwsnf1CZUEVIjLIO8
BvlOZE8tvoG44h7Q3gDyoK8bSPqlUjc2/92HHKlJU7CdxMp7WYyu4uJbWfY+jlvWmY6cQxVPd6Y2
nUmGLEvN8U6N0QmTxloT3xZ1OP0Y+9/mgQ8FLPfS/tpClmEF4qP4MbZCbzt6wNgI0BhezNRPNrzp
jJdK49+KSoa/zAQ8eNjV/QDds7WSapJm/jMJ4Ft5QUFPCmZNTX+ZpJwnQVZ1ntRWCGgBbqKFQ3ZK
GkcL8kmkAWJO2SkKJUjaaaQP0/H9koamTEcAxSmmoyWRQCtVWWWloRA8MSC8Di2w5OyHYNDQiq59
0Oy0Dqq6i7+OhbgxB7Veq0F8Gzqv/4WSqd+x53gvLLfAw+xJ+5YxPYPuUxcf8S9bX7LRMjed7bFH
M+1ekzDaTSp/RI2oRh/Ymhh149TPLaSLM0ceDcpAffL5GI69eDxSr9ehON+P/rQjSFAloVM+tIjo
zQghBR8CJcvfbZ0LBgoSpSZn8pMfcwl1ROuR339dD9xe0cXL+jP4N1CeojNtvURYBlt/Aks6MDcq
SFPaAAVWjguqMoWOVg1NCqHttFlsU+pfDe1rg2P3MfH8GqdkXZP4N4zWc1eKwr2NokhRuZv4CBeA
OClRDQ2AyS5cWU4Z7z55Y7e8bsd8uCzODlPE3ln9+MkNQu7JRjpFCy7wVxDE+Jeuqh1r1SMecPCt
8LU2zfA6dji3rAG/37oWyMdmF9RcTas0CTU8XcZiDTwRRA2W55M08xpk1ht6MPVkt0duX8u8L9ZC
OdNImCMDt9I7AATTbnb+4+FHqxemZYBsEWXpiu3QVfSIkVmiLpMudSI+XIbIKIzUBqoP2Aw1hTTw
PvnFg1HFa3J0EgPlQVbNrINpi9k2r2CN9b6FTJsdr4q6gNyEYdh3STY1eyfp80NpOeNtghAkNOLS
5k1C7pFpkfbLE83erUz2tWeFDGhS4abNXuQGmEd8Pt4sLDlPKnT3Qk8Eu+z3iBG586QQuLY7Px03
JhT6VoWqVHBVpQI1tWwCBK38i2ULA7gadbQH10YM+iuUHoCQ8d0PpyYwl3R1A7w5Qj6rj8l6lYgd
9NEgb4x0zg2YYXkrMtFcTBcK9Z1ZuBDfAY+KnrTjsfL1e+q5ykRX4C3J99xV5QlqKi1CA6UWZVu9
BvyOhW35voqf5/3a5IikJoYXJpvSxkFTZiYICZdbIbeETwMEzZ5Wk2O6D9O0u3YgVdh4nkg29Iuq
1M9KT8pHKLmZZ+q1od9fyoaD9w9j1PiNLjYuEBebtPLfbahcvQ8rzZt/i6iqLS/1ZN3In36KII/v
NlEsms2ykAi7OwuyxRdaB8Fh0G+MLEWQCZQqteK/MrLkdydSducMEO/uQrDWk71zHRYYrWGe2qiU
z2Ya7/rRM95yYUDJumzHHbllSKHnBg727TSYx/+27GRq9coVoOGiZYtQlEeLYIGtxq09qgbDTeFM
/ZZYyKibIrb+qRurLlGW6W0TbpbRUCAooZe/I7wWngdoCh27DH8lde0Y0fLK9VCIoEZTR3FExjVw
iaqrp8Aedoqmn7pIGSSXrO6zuRuNQr9EtfZrXgkZj2sald+oF3WOcx16/YVN0/Tcl11/06AjRmOx
YcV3be5faUwCuXjXjhY4A3BHMGo099hg7UMQrDwn2qQBUzRuaawYTOPBBWEgzeMObx/HPglorJ6i
5Mktftf45u1ECqw7D8vhURRlBlqufDi5itwJsGFrn5p2DS0d8EXNLqimaSzHuadeWuYmMICJsaXu
YMjqWmb+lXo0qcQGfYUAwXCiLi3JPH7PsvRpVLQn+dBmD5qK2pZ1bO+wwRggdxPXB4na/Su5ICkT
X6FBcVgm9EWn71AIAASFWoQaXiTdvEhUNMPBAnR5BYYJH6ns2l2ljQ80c23b2srUnBgiW52/tvkU
3tV5Fd6hWjLfJ5A3Wunk05gosytrfqVRash5PJZ+5N7NTlmLh0uL78C8buaDKUl3smi/TFruVarb
GCkobP2sdNYouAKGxI908+TgH+djL1CIBGht6n96+8tkzDecIQhe9/ou5fmwd1Et9BjFzs84nYof
pe4jc8Cq5wJ0aX9zyFr27I9VPTvgxTvs6xGHLrVCjsPSAwOPzCpxoWlfGlF9YblmvZrddgqL5LVu
ZHOVSQSctjLzUsS7DMDxLZJR1usy6b2L3XqKSNY0Vaf5zShNH7+RJK5Q3gd5pE8NDwF4i4cRKr8Y
aNW7la4g886uOPAklvTXZPFNE/ucrKp2YV5CDc+xfci65t3G6cz0uSuwFUz6qP9ZIValmbb9u0Ma
q2Zj+ub0CGrkwGfjpM1xPMT2+2jULYrt1PQQYjfz9MnT22ekPIZNmmO33yoshKvwEV1r43XJ+JV6
TAebwtRnXWCMBvAdapR74n00ilAu3zgVEFNq6sd835PlVvfBYJqAwhqxABTCD6pGJbdAq4IfyCPy
9h64onAWGJipf+XiicZDcLutTcufTjQxVxN7Km6Z5FOTJ+ORqbKKpvfKq6OuqBu5IX6n4XA2Jmht
g4UD/IxNJc7kRh6TFlW7noMs9gDwEQ88p2iQ8Ry1uTYgzNNqlRi6uDMGr74C+6IBzYrUqSvqCt/P
WomT/jPDijL/HoSA4DDP7R+s87oTvZx4m/hXyKDt+hhv+qA1o2ELJr12vWz11ARX5P2JTAI0fVvd
swCSRni0S135NczrA4h3tF+GY5whXDq9dWAWCBjq/W/gzdL2DteHPcpLgdpUk5iDusVUbw6TjKvb
FNrlKhvL+JKritMsATxaQBJo7n3Ync4pu3UhimNpgUtxIZkBLBS6PhpnYFfVyyMN5Ph6barcRo7f
DKHkyvXx0oAh7ZX/roXBXyNTRuDIBSua3/jWawf+r21qCLklJ7C2vs8x3cZ+NX7YUb4XTZnc88aK
H83CAjA+10Ff1abJY95V7RlPnDcanOK4voCi+lJKNz9bY5avoYwLgUXV9TnegCu6pCbUUjzC1Mgo
M4wwCHcqoR53Q8bB+Q5IXH5vj6y55sCPrvrB17/ErdTWVWOWB+pmyFhAHVM8Z4Y6ggFnu4rBDPMl
TBsJbIXuHVjspSdUnboBtkMrnnXdy1RE8UXXRh8EuoABQEi2X2uVFx0r1VVunXLToya+IF4JTbSo
RTIMKKw1qGziI3U/3Ay1GsBi4EYjUMHUfkdlBxi26uqb7yKmriLmqd4KIK24d5V+WZ1REeeuPzyQ
kkAJQCpE4CqPsAelPHlAk6j6FjXva5CHBsU5cBGBIxkPJP2hRzJtMzWoAZFVYzyglN54yDt/2yJK
eSOPIkktIA58uUJ0Cjy7LHWnFZ4244GcbQuF2d3YAnOFqTSjVWsiHNlu7EpMRVC72lYOzpsJTa1D
BjqmVa+YYZwprE/UhUiN9ezw7r0byTHZJihVXsumc/d1CcEwOqu7+Kv3XSWSNR3kaZS6dFpfnO1e
hCcEddIVZbV6uwdVcFoO26T1NICUC37sbMs76UBtzdmxLAQll0SGlSaQnVJn7SiT3QgM0LzSMuHP
NREpgirhOoux7TFzAN3iYsju/AxvNDmx+yYsYQKG4CRN7+tiGlIXkgh2IYKoz3kasLjo1qnWZ9u5
X0eT4ixPrMPcN0K8fJuqvNISVeFmd6PkOB+qycDbzevnKLEFSZ085smpiER2xm7nvZm8FGCfP/tx
VYN5vT2RnWb0oW+BRlUnqhnryhTYfBpCCAYz1FJaoWauyOaoAfz3V0EJUNRmoQGhK4TRkUYF0i5O
isfJGZ0n2QEmMyY3Dsq5J7JY2nQAfQS/65RpsPRmldacncijREZi3XZQQmu11sWOCqWSXQMOKZoa
Q0r2iGIsf0VdlMQa1//jTsxq+F0CiEuLLLzPcweV0lNTnHrVJNJCn49xAczQVJzoioYrm0uQE1sS
vI0fcyJyp3HyrKcafD5/XtK41g7NBlJayc7Oo2xNuuGHQlWH1fierM1WFxcOAP7FyfNsneumdZJu
9asLM342BH9votTmZ7K5Hvj1HDs/0eCkPDjYGhBH+3ChEYkKOlA6g1et0O6XNNU0sPikj81b91FZ
biPNQCZKU1Gj9aCoVF7UI1eaOMX9PHHOaP2z1rL8v9ci+8cdl7XMf+5IK5tlaZ1Qi43HJx5GTYbK
W0Lweh9dHHfM57THY2UZxXbic5dGkRCPc7O92I4mLtLswgNebcfeTIHYIdt86QGgckgN40g2akq3
Rj2zalBmAJLS17jHCQK8XR0bnzXA771Ue637pvpeWt6rhy/Cd1BBzxfAk84X/xrSQ8leIJVxVMOl
mvl/LPH/3QcSYKjyAn/3xuGOc26ka6+I6KGI83jbQqd2ZoewGJRd6lp3rj3+5BfTe0om03r926TQ
M9uZHeI/J8m0tl4jy07OokTxJS80eUdNn7AcWpnBYpkQiLtzE7Uhz2Il+qorNsuyNnZGgjOqK4zx
09ScB1rYVOG85GCAq0OXKiih7qBiendNGBu7LAQRLNlsZChXbc9KUIOW9WZATf0hZF3+MmrTrmxM
gFqVXbcyf7GLqHq3MzC2HRrg616cCmfID/vi/2971aB+jbJXc+JLZa9AeQlN5nFOljWgrT1zv31a
8mf5YDa7wfFksOTPBFKYiMIm3nZJinE7essjW57INNvjoApRUUY5t0kLs3Ns1U/LrTkeOLumicdg
WaYNh89L08Bo5PPStJAOKuc77prBZKBCsHMnBAZzQFKuee26gdZ2BeoAZHidR/CEGg+oa3kulI38
WjOEgiIQJDtaYZ5LC3ysIsDug4ImtehHg+3pvNJiWtZskmyH9w070SBwYA+pk/PzgDL+tSwYdtxq
IzPvPPDiq0cbqVll8sAzva/yEVRdqkvbFaeMkGsTYXYim+uB4ACg8BsNzm5qXRep8O1iK83fy7La
6H1elib5GoJZqegynKOwDaJlBzBa0yA1/ceyYYejwlhjVyV7zTnUPXZ2tJ/xIuAgqEv7Geq63iBQ
iITUxNKlUdSy4feSnb0Ip54BFcS7UE7f/B5HoojpwxmE4tjjUZ8pI11Rk4QlJGKzdkdTQ7Cs47Wh
plB/WSGsQPBvDe3DH/Z55U83GXM/WTGvFFuEOIaDZNGjaQ/6VwYhVj90kh8FT4eglal3hQRwfwaN
B8oJx8r/ZjQXcnCgShxUDJzyjazrSwkdkTUNuDsLGlPfoezcrN1GJBc/joprPAF7gNRW8sM1n4ba
mL5ZKEpfQ8e2VNvmcIcUMWIPHYQ78c4dvxa63a2SzIruytK1rzSAIwBqK9SAhhK7eaDWwL8cmqij
kM2RGTGoFR0FgZKdeCCb6B2g7MZhfGgQGdxakSZuYR6bN6PV7zu1qU2RSqKe6LV4q4ExH4rAEHmM
GDOPiKocqKhlKXShLtSdnSPIz+dB8ic7NSNSS0cncfd/2tWyYIfWjpXR7z/5KzvdIJu0+ISCnHnw
j+mo3kX+WBfzx1vqbcgNkMjyNNX5blnWBKb+knoiaLROXlwXCR0JTP5tCPG6RqFZ8tBlPmC/FRQb
ZOuXgWEb9SvrWpTxiTb/6nlAAQhR/vAzkCeVLv/N7XKdZQWDfugDkkEpTil5F9S+Ff5G6gww7jz7
LpOfqNFrnm3Ox02MR+O50cvqZCC7up08G5tKkA+sosLrf1hmFGhTXvwGB/cLd0b71dckgvuIvF9d
TdcPUEXVdgxnsvu09IZA9LrxdbSHg3CN/LfOpiMf/eYrQJsQ6AL7IePdKhbD9KibZboL7SY7NqzL
brYXR2vDH8RXIOl3Y53lv/Qx/sLzdHwZhBxx+jTKs29w+4xfdrVhA6teGUc4ULla/XRImBefmjZx
gjpKOSiwne6UeMb02HfGI3g6nK/QaIaaU2j3Z+iH1Q+gaftOdvwxiMoMjbiUoK27b7sYQOrEW2s+
iutAgBldtaJMLo0R47BvWcP31tm4aVL+ALgGMlnKwezccYcayniTmll5h+KX8q4KUeCFgEONeL1T
3BnQXvNWdYFPPOU3MqGGS0NmWvhWvJJatY+0Pt0KBfrAf7V2b3p5skLYWBwt9d6bB0JUC0xhdUe9
2A2rS2HGl2VSXuGtP8YJSDw/FiqRMF7jx5RuNYKIYEP9vjD5sNjoVoXX/iCyt0nxcdYZH099sSod
Rfk2E7/NLflQ86lfy2g6dcC6csM7QsJm5bhg8ahy6zpjFiZIYyA4kG4J4xCVZndBgcYLDZLJjY2L
aQ3v/h0Q7kiTRc5Jaz0nIDoKu2q/VIltPJgImp3/Yh+a8rM9NfsvTt69+zcAAAXEXoHvzRc/TM0H
GaGaao5kleHQvfO7IglyZi64QQmTQKVqBfgX+rYH90Ro3+EfpnoeIMm071HCve1Hy/gy4cEbcRZ/
xysM9Cldpp1H7kw3qFR7IMpAQbKaiZxu9SzVzK5CYChy63kmOTghisBopgVExY2nEB1n/8yke+oM
EEWa6cSe/qUD+IgcsNND7UW0KaLWfgBCPN3iP8M/iywB3zDEq/dWZ9XIC8QW1MK5Dj1qC/Sqlpn9
gHTRdqzZFKEmMd6Ao8v4kdqoLARiNn1xJl2sfVOYt0pE2m6Yhv7oNv14Rp4d4uOsah4aPOZRnjeU
b9hGPIUZwL2r+GHiLRjDalYrVRH7rdP0MvjbZ5u49R+fLar1T58t0TSI7KraLyrdimVXBJ0V98e5
OEt1gZrvj1T21ZnaA+pIukMtskysEFkFhRyF67yWNRsrAWPAbHSRtt14MtZWSGOXOLX2bCshZhbE
MsS/Ohm7KsE7OnLOk1Lxkqopuc62XQSxc1bLnSVZedQACbkIl8sLXVHD0woMZaHrrpeBpgm/J50e
roqWya2VRtbBY3X84I2qpG0E1S+QJ2eUeNav5DHalon8pvWM6h8RQI89Oko8Sqwlrf8pxj9fktME
J0oBsDRxtkLGOPaDjW5EcNdhHmpQwnzTKFhxZ3X9yuiBDBwAC3pyHUCk7Wz6Qm6hDppTp64RgRtw
1kiSvr/2ym2IUMunpv/NTeKXvysBRYSMFePPbVHsUMqNvB5+eVvTiaddoboir4MUuiGvWdnox8x0
ITuuTfqb7shfY+p7d0g0yxvYtFGxrvwtw3eDjjNkrtSyBS935D+m7H3ZCnHj/VSgsh3U2mDY3XrA
jAXILiYHOtpSt9bT9DAffNUoKjaST13EMpND2ujIRDeoLvUIuBolzrAyjMHZ+KWvnx1Cu+IlMbhb
lGfcvd8R6jSnqEecJp/M/owiE9BLFCCqPkOgMzS3UY2i8opJsaVxajSWfEvd2tzJ0uSoYUGTlNFw
qbqmQil/7oBBxnPlioxJ1b37WC7nQd11yP4qbxrgLJLgv4TSQlYjeQutdX7hIgSYEPpSQV9BolFk
QPMjdY9L7Lz6LRjf+pWH0KRckbFVI3TlASlzqBp2W+y1YYL6Yx7l1tqoATSU2Bk4eI2fOvqh4ScU
X/rMxm+OLmPvsbbyFApniJtTgxxVLhDS/affg1+oBK8/WT7NpP6UJQY0ywNaa5kDISGE4lVjFsza
2DJ38yvowfqtDi7wa22E1kXnz4aCe1FDZrqaYmEFbjqWmwQ7FYYzSOidp6gIyCUj2+iXLfR7Ynuz
rNAm+jNOJzFo+jxerjSokh191dBVlDl9CSYFF0ac5/wNWfuptQHfVV4Os6F03o178iGT7VT/zKYl
lz75ULeqCscOlhHXYNXacCEo2QokjESZvDcpopEt6uXRz6XXgHAo+jXbchohd6dl1XYotN8UgfwU
pMySBCo/McjTe6DZzzg7fo5m/hHcpMmeEz1rifYCFLR1MTXwAworHqEUP6aXZsxLcC9x7R5FaGbQ
9LGJGE8ercAYWf6UUbYBSLEE9iOBcI0Txr942nyvIrf/0o7I22turD9gw+OBe7LT8f9YZQe8tAaw
4LSo5mfZxsXLFb8Hp8S/RSrG83ypWVw7Gi32VGXWoJJIjVDjCiCzRtDiSZwG+8RE0R7oMN4AvLyH
WGf76E21f0axYBuQXeMgX6zauLlloTXd+Y7E/kVNiMEVgIxR5Zxs1Bc/eRXkdIVePkfV1K4kGPnO
1IxCK866ahYbdbngXeDk5raaAAgXZXfp3Kh69oGCfei8MNDNNgauZd26Zf7syL56RuQV8MaaP5Bj
VOVXoKS8G/XatP0py2acF4FeHWhV8xi/Q7VmpQ60eBCJA3XzyZnWwALZO+r2Xo30IALcW+qOSdjh
NNZ6a0vdFFyhyQHZDSugUWTitWNTgd6CRj13SC59jx0qjerSbG8IGdzTILauyap2Rn1faJo1gW05
a1GQ0R57bA4QSiqy8ILvVnihK03UX8CXLfamUTnTymzCAQH4EUzwRoGDYQFlZnVFTQRVgGOYoFm6
f/NbptEMcqFpS/f/fanlln8s9ccnWO7xhx8NsE7ww2A8hjFEljWohFQrulwaEH8468qq5QpCCflp
GWAJKOmbqvhnCvWXYU+tuHTp6s8b5D0ykgYDy+H/vkzcfHwwugt9ktm43JWMbtvY1cq1jfuJJzi7
qQ+xTKHu7EKXNKWu01cobzYHzUqqux7SkA5SQedSMXZSU48OUCBaWAejab3bBF2l2VaDqNFlVL8A
YKN5t215hlqJj7k0o0qBlpPMvCz2SUft9pTjSUR3XQZG0OsIV2TX0ouxM+fx4G6yOvGD+Y4fCyNK
hcJtcHgLunfOS5ySGyNdz0vR5Ji/5UzEt3mpnBv1Jk60ZnbxNf9qgYRoB4YJfnS5zo/zFcuH96u/
2MhFejbL8cPGPGrKj6vF5qplllVpYLE1YAkNUhu/eNC7+Q/1wMBNFYNJnbqhk/kP3ISEtsjMW6w8
Gsir7ePeGQIabGzPf6gQbykaoV/mSYJDKRBFPIh8ASJa8q68eZZ1BU1K87OenKvm6vVPm7NrzHBR
wuKFaXdmSQ5uJl8PD6yVzwRIJxh6pLDoiATM9sVEHmQvmumGKvOVPuJAkDvpHQj07Ps0SdkVD6QN
9ajRJrA551b/cxijDJm+Hoi82m+6wHNDsBiwIjq1ua3O84371n9cZanxbqOrIbfdtzge85VeFext
Ho12uuE/Zpxn947jZPfgvXbPXT+dyARxiOy+BxD/FuJZBtU8GQXkNgz3MciY7siLmr7t9plViQv1
ZJJm921ZvVasBJOGWplMsgNnhauZ0WGxDZXVBl6qZztyoYGcFyi6qFDEQzZaM24gJxr1drZe7hox
bu0yCQbqZb3Iys0DMyTwWoaHD5xWk3ey3f6eptGfBFxEA5nT+tPqRgMa3nT+CMufkOFEKcD+dV1M
ZdjeSZ/F5+WTcRYmKwM0iahJxT8Y+XZuG640zWWf/qrGDAEjNUFXRS7U+BM4QDqjM+a/ihZlgw/R
vaLgwXJbvS+9vdYAt778pUM7aEfdE1+WfzgESMH7z/PD8ulk6fi3Knqjteb/Q1/WKuo63ubuVNtH
MGwIVUwjDsyESIJWFfJb2vVPZl5kTykkG49M14HQVXbo2Vla1V8n7MMB/vS6bQ8qo4NX1PYzB9Ed
OemuaQS9q7eXxHK0teZUxYpDgO9xkMaL6MfyIlTPrf1pC6wImJMb33hsXdneeSC96r3MeCTTYIDa
Kyqi5EQ2OUT1vkgqPZgnOGb0KI1tyLkBJk5A9LCvHtIDLQ5O3OyIqIixoi5N8PFl0VxD3pNpmBBK
zOXQ7mhxVJsU59Qqf9EgfVwtMU5I4Ua3+e69JYA2S9wNLeaxTFx1u76SPzV+mn6rMmacqSexPdyF
zBxAJ4I/aNJkdA+kypoGyVRBInNlt6E8UjebamvPEgTryIU+gkBlnD49kkFj0Hjxm0nf0wcArYd+
jLjEURJnKpG86ok13E8243f1JH6Gwve/QNp93EARcNxHEt2Ya2uQbgGjmfr+uW4LKPChgvoLeApt
UOIW/akeEkDXzPvZPECBjzcN+EIQowneT9ygUNvPOL0Fm58h9XEaynr1CahnpR3ExA3rQcPHrqPw
lfLXkV5+5x2vnmok2fa8g8QPorT+k3Kg1Db2gN/t7quGIOf31AEAMhP278zKb30+mm887UfogZrl
vWslw85rTHkMGzdDnCLTwRpoy6dshDJuCYHOH2o6NErt3wmmswLBYHxFw21o5fhq5DpKElQdeeJp
YLYwMhSf5bF8gUYFuJxhX9yEqj7PfYY0IgJqs5uL2ntyQ3XE+2qjcltWS9IfIREdQPJ4BM03yju0
VTH+LFgMdKlvvkJ2uAEo0Sj2neyzl2awz6w24u+o58mDGvDoK2emfqmMEak1a0y+f8wUOcQoaGbl
RoBtW5a+1tIUCaKozF/oqozcbL4Sf7H9zS/SDR3PzTr/lGfTXGs8gRls/ymrN+fYnPFRcyb3QOm1
eZQhS7ZxtAZlJh85OnKmVfKm25NdpvmqnJDYvdZDXe9c0A+8mkU981m5uWdsMstrD0AhQZw3r2Y+
K+ylYU97EGibvvai/D3EyVClBpiCQwLiZi3MjcLOB7Hrgwe7ibP/0hdByldhwsOTn0F2BFCZrLoW
k4OEiyHWNIA8YXVNoCFordNJroGhCk+LWzg68XaMchZIG9WcAkCNEy+G4SkWZrkBS5nczt0JRGy2
2+IjmWx44sKYQOCan2mQGsFAGIairnvq0WoyM95Xsw3xvlpkadF24GWPiJdnZivizIL80Fl4Rnul
Xqfn3T71izagLjUI8oKYM+quduMDsKk8OhCIBbaSEiHbX9aYPdSEf6/xt7tYDbRf6wHck/Fo149a
ZpyImyGEOuk+Q63VRqofBTT6EhWLFrcGot2PtphOOsRfN3g4slPcRXHQe5N97rLKetFBlz7T1vGy
+h/2zmNJbiRb06/SVutBXUgHMHb7LkJHpM5kUm1gSSYJrTWefj73yOogWdXVM/spY8EAdwcyAgG4
OOcXJ1Qoq00Iau6jahZktX1t6OHeM8sBUr34ot6YtsW4oiZm8dDpenfVhYO30cM0/tLnN2Vt+Z+H
FNnVpVvik55nxZM8UdU3aYmHjglcyIpTcUwzriNaU7yGBHyiqBu/kC0d14PtR/epZxiYuS6ojFrl
goly+tbWwZGlx46x2BgkTwcUetH+sPXNpPYslqpj0XuEC9g718o9K3pxugkXdw+akNwgitmH+xZA
797pbJKyPT1RxzQCfX932fv0Mw+1S2pd6qWdf4yomzetIOiqfsssGpIHnOWkB9e94+vO5wytXcwU
x8/mMunrPk1GvPTC8dCJQTvoZDrvRijha/Jyy6d6mq6VhrZfoN4Zl+Nnvc6wg4R/oY1J/q6Aeg91
m72wqbANpUt+pyX9W9mlVu0Vut5ux6JBGcimo4SikZ/URw5Ell2Lunk5f2L5VUSF2JdqkUf9AceC
5NnPq+uy1Px3CYJPJ3oU+RaO82dZnumMFmYU2SfhIpXyc/lCImNVGm19oPubbpjwTzeLI0b8oe1y
n5pVvKr1CRMCVeNG8bLqaifal+OMr5mGD4Lny6CWPLyUuWk2H8C2NQ+D3LQI65O9oEwdqopLWdm6
7a4OzGGtUG4K78Ya+MG1RXBU+LZLueYmy14HO7zKlEzrxdnKt5oHcmvttujpPULNMO+K1NG2sdwL
xfy2p8r+qhZgKfI5YCX3CU/PySN1sGsXt3pumuLVIsr4GtftjkDc+NnIg3QDfmq+7T2PyJ5Rtrsi
c8XaLBZtFXi5ce0pRQQVKFbHDhE55jnhSRWpjSujyGqPNAVertWCES3g1V3i9rCVJeFOgbhUGQIA
+N9Y4oZATnnry+636M1PJs5yh8R26JIrbUqPtq4xStQpHuhDG9qY6RjJa8Bb4ZnCean8KNkYjpPf
+qnuXUVL2W6nvujhesMXx83z1W7z73M5dO+8KO72QVDmxzB3cEqTF1MtFgvH9bh1XgjtJ5vAXYqN
q3vzAQlBhVFXG78o6m3gOuZWHY6Q9x7FWwPbcvYiz4GLz93TUgRQ+9M4P5LTgGCIw8MDziBvZbV7
owXJsYjE9q88KwKLoVZWLjIV7xaRvgGyOGpPRNe4C2McVhvF/U9JXR3I9ZoMYbg8IaTYPEQEY85l
6lBVgG7vDtZacxFAGOzBfIYGPpxss5La1B7hwwZriMuhQECR+2rdJFYIQtoT/jqVCuNYtb4XbRM+
uU6XXQ9zGqyVorf4o7wvrey6tKQ9ExH4LVq+GaaE1YrX1viC3kYP5t/M7t1ezGi98ENkTjw86V6D
4JDsaufore0QoWhsmX30GBmIV/cBiSzWhstnW8eZZ+rnD9jFvJUrIAYamedy1X4pkmAbagscg65L
D/YYRzuSHOT1vIV+kVw56jaQQtIsOxhp3n1ULaIutvcJ5nwrJlv5+iw932n6tP/LYyU8T74Mlozj
+QdTIA0XiRb3M3VL++bHQ1VLxH88qvtfx+Ofan8599J4kJeqPa3fL+FyGmeSrlih11cTEYBd0RjW
UwEkDJvjYnktg7tqGoNv1lJ/txzPe+4zg5VlOAXXoMCb8zl9XmnbYoappN43fbabfaJFJbEnOQfq
5YRnlJvMX6y1rr9cONMXXnWFmMQxrzH3sWFejyJvMSie+zcm9qUdngzMzYf82dZbned0bNCmya1d
5gAujtO6uoEEX2yBPdXvG9f4qqiNmvhKt5W+Xs7R4yXaaIHzqRf8mIq1BsK43l0O/Xaqd9gjR7vM
DcNrZ4Z65UwfFPq9LAes6aJgvvVsb7w2exYycR0YL216bmBNT/pkrMgW1CBEeCVKZpiEhe3qWtnQ
5PLQkYeq1hrgdqpa1orms6r9q3NTEZG5yAsEVLXilmkC80oMaM168q7qXmeqKcvHRiAYMHef6t4r
re996nqP+NFuULgN84colASGPr5GqduxvxZwiDfIath3WoXr36y56XOYlc0WJ6nlBspXdhJVKvZL
VVr3VlI568ER0afBLB7zrLS/Q+wH3+j3r1H9x+lu1APfGFITIX/GCvQRfEIxfn7tdEMAemB6r15/
VW7ahdi7VXN2H/JnM7+H231VFBgjXQyJ8irq9k4fIYa7YEh0qTAqG8MP7R4FG5SoKlD7BFdWtROP
V+qwm8u3Q0U9ZHT4sXb++VDVJjr0sH97brmA0amLfIO07bXTusXRlxMs0Ig4snl1Ht2oY7WRTYJy
KY5J6sbXBpNPpWeQ9OO3wCmjezFO9qO+pLdKDMEqRmsPbDTZqVZzvnyDpRfeM7c9t1LF5mzRaspo
JWeu/7oW+hXnVkVbiV3vtdaWCCUA4anRP8QW2nC818FDEbXocdP538CRIQcVDBFBl9G6WYCKY47Y
Wo9d2Xbr0iimj4lvvQy+m34z647TZR7KyWqWSnr6KnyMVqfQ0TFkC3mnwxZtlHEmTTIY8U1gaC+Z
FtjnCeWQGvl1mUQvapqmFggeLNeVZw3pSU3WfJtnEDJ8tVVqXkrXq5+C7EZrGCqk8pcq76Yeaocs
t0dvfWmqyrHpzBgY/HqFYO+yhzSTf3CxFy8ML/qSB9CgXbTYbpMsGm89CNRADbroS4I1gKOjvWG6
cbD/+czUiJf7Irc+FMxsbpBgKm6Y9RY3rECSgzNp7z0rjq+sJN6FZl4/ZVky3IvUBdAy4gw6EXNZ
N4GuH1StNjjddRh6n8+1+ixeW8gfV0yOWLUIW8PykgiZaqs2CNftnLHQ7tRRXPti89s//ut//vvr
9L/Db+U9MNKwLP5R9Pl9GRdd+8/fhP7bP6pz8fH1n7/Zvmd5jmOjYeH4qI8I4VH/9eWRJDitjf8V
deiN4UZkPtlt2T515gYDgvw1KYIQblpYE7r17YPlS1UFmPSPXTpDw+1795XUOenz4uugbc7r2HCM
0isYK/tUzbBGxxkOQM2c7FYsUb73lK4cdqn2KprreH92GUzj7qdjeMS3EUCYyzQjSZ1kQzYmxyAE
ZSK1CdPgxzLVuM6zjc4zfsKeGPSs3DhFPt1YcjMlXbMr6fRQZPqjNmv6j4jp5wdn0JmxO7lowCN5
w7mJOlc1VhfATUFf/f2tt80/33ohbMGT5TjkoIX9861HHq/UxtYVT90YzweSwCGoKWPZ5rZWf2pS
kiZyOjEu8KBrz27uVQsB5wmqtg5M7K9bNUWgnfLI++E6oy5lNqypx6xYOzlOG33K4sbcJFY63rhY
Yl7VFToZM7mp9wuiz9xe8Sqboj8Nxls21QOcRsJsvlavmdHMd32UWCfbNulzoTS4/+G59K1fb46t
E/Xl7thAQ4QjnJ9vzuiltQd0vng6T9JF5cDLL+33ZCjKBxxlhweo+s+qO4zbQtupLk8dylbAtYqH
ucKr2Iz8F2LA/VY4eYFqGh1TVLSYNThO99HsmxtXzhEZFB+LRC8/OFqFZVA10nQu7avWvY+0srkH
aL8jYe88lVJNv0bbFrmDNLhSZUiGpfuuQv9R1aoTmnjaOVKXn6gZrrVNbMPbs/I1wankuLgFqv1B
AeVxCtDMsMa0WbcBLMKoe8K73nn6pa1t3LfCPHo4d/wytVcOc2bv+CdZqeznliGEnTQS9GD6q18b
dvytGf38XSc3RAqrxkkQAOMgj8WwGqAennK/Kt6ZvdHsNGMpt6pWnT2O2fnsEvHeu3O80a5MfWva
XfqDuPzQubJXNrqdqqhNPfoPT4Tt//REOLruGfxzcMx2oSG7lnydfuip6FnMGSmZ8MlhiMI+Tp9u
RwN5ZcUzjOv3ht+aL2oSZmvDdB06wXSrRT5TNK3BCjJJb5QF7NklVpnHnu1h1W7jV1W16qTbWwwI
EO+dOsFcJq2v1EmqQh3+27LzxUI9DfZt64GymS0vO7jjYlzptmdcqT17Sq16VcQzaCsSRfrB9pLj
pfpPbc4FdtPv/0Pf83O3L28mAlDC1oXnmwjR+eLnm5lGjW5kuR48ulM7k4rN/ZUBf+HejDUf0Hdu
bIfMLz6VurNVc13VomkiWHqjPaJwi/AsacTKg3s8VIeWPIPsZxvZu/6wgWR0M/SYt9FAFePxQdDJ
iAinhUuxblIDeVdTzx8MP41XKtiiKvRce6sgOxMTJUDWXbP7Yp1UFVo2gZ89CHAuf39XfPdPj5hl
u7rjGiaSu7pt/XJXmFHZYdFl4lHHLvfGkoYZSJukQNiky63SRA1Fkmym6iEWS7b5QXq5xNBAySWr
MvTzIMZ6SMkraeXAncHBTaLbtE2iocWdt2sFBSwd5DmwQg6vHIkYTMK921fuh0urVoBOc3WsG0cZ
GqqCBFGMWAsP6rCXZaMHQymarT+VqXaVDDWdG8t2qmxuPabatvapkfLeKzdc7Ce6YXxFzDBBqUvU
R1UT13hsBQ02XKr2h9a+3bYY5Nr+ddSb8hGYP/M4VbvEbJdD4QBUkeV6OQn6CIKKqKaw4kew3wOM
73irofWnJ1MSSCqIyKRuWSnJI1k3zjgoZR1hOSzCorBA3nk0giPm3tVt38XIzC9dcOXl7ses6LtH
VVQydG0ychg7dagqjAwKlW68/P0zYjp/enV8/DZ8A3MB37FZhcv6H/qh2dcZ7marfowiQ0adiw9J
28RfihHQYTAJ/Z7MTww8DwAw+nrRlwpFDPL7waeKtNIO31RUMlwRv/v5TL8ZdBYw87WfazEcV7RY
xJg0xKSQq1WHXrxso6pfnobIRVUkLHYxSqAfqlIrb5CJBWoqD1lhdAfPlSo38jBvEB+tPWc6qEOI
Rm+XVIdYIW9joGZbz+IpV4ygODDbbbyI7gfqNWxxZkZNcyYOEahajpkN1e1MvXZyhCRwAjPO1Gvc
5sq7wHJ+oF5X4dRu+zHvz39C/Z0ZYg64bzN1P5mm2z8I0w/v0gH+6wSJ55PVmziF63p+DULBfWeE
9TGIKuMTqiLdjj412KtmSYL+eUWua+w88E4DKwhVLuzu5XJZK1yIAMvT1WWrvgwJxVfXbW8v4Eax
bpzrIXqH5roNPodoXeO2x7klIwCtwF2jfhG/Mn0qVvlSB8/psJibQJuyuwJs6KEvB/OoruR0ZAAv
Vxr1PHz0qwlyMj5ZQzCtTUzjCE7DTfbkRpU7TTdvW8fq14ZY3spUhWo3cZal69b5Gl68x8SqvfNC
IiiF3eefEYA/KWfILumunGnxPwFiFOvEnSP4E9inul1jHKaYgL1hWhafwMs/e3F7aoPiGTJDeqfT
HT7MLIzwvMDg2imHd+S5QuzswvJdmS8tNgHVsFeHos76YzsAHFeHmDBb922r75LeKh+IsBubUs/c
R7Muszu9dvfGPLmPqmiKg24TmMGys2SZadctzh3n5sGYFbdmVRxVsBbTINQNM3FUAaNIZchkWTe5
YKMHHUI4kyUP6bZPWmE8xI1DUK9sj1bQ1N8HM32xksWD89oGa5bp9n1tWO3ezloNPNCCXAMszl0V
9+XjX10nS49TXtV7AhbDth6wxCvi6rGSbBRgkLgkSyJKoZWYNrZZwStFmdo4GAeotmKhl/Limpz8
NH/0ynKzzOX8nKQQNLxaGORaWLEzu7UhaJQMpFLc0MmqDcSi6TQ2XUMGbhzG9KZNynrdGrr/gD5p
tLe8KsZxppyvU5PoPJBE90mYJApEGXlf4FRtszy0v4e9fzV0ZGTU6cAB/Ac7jOI9gKZl9/c9ofXr
aMmswdYtnYFBGIZBn/JzR0gYqu7MSRswjDcIsY4B6SVFGUBu6t6PeuOAVBgREVU24B0VdcO7pRM1
hjeo5Au3Mh6SoWA+MNb515KnEnCZ/eHSAgx/SKI6iA+ulFhROis9IqusfwZ/q0RV+hDxI7WHhSPG
uOuwbfPzPMICfbzu7Tm97aPOvFcVOhmQ+7+/Dcav81J5GxydeYP8Twi1wv5hPHCnCZy3p/e3b5h2
15dMUl55HedjRLwIA1jmgl7m5aXPQmtjT1b9a2egzqgyQP7q7Y8q9OzIlCXrv//ItvHLPMc1PMPz
+OU8Og/7TytPmKYGRoNxcnue0C+B26CEHsafiQlnMiiP2k66r/1A3/9RrMb4xgBK9efiEN3Gc7Fu
9fFnrDYurdukczdOXBdoNG1VmDN3/fjZdNByKbPtHLUIB5Py2BSpET1qYf22hxGCvRl7aB5FaNib
We5d2hVY5P2H5bhaP1wiIQ5jOstgm4WFJXxb5/jnx3mclyluFic9zAFUL2dtYcoyLFhtu0w0CSC5
j+MyYqgrCSdjn94DemveX1oEmr2QHzKn1RgGuDaaUBniacLKKUJgOmPMgQVaRk+OntenUdaqQ7UJ
SQTPYgqvI1vHq+pf5xejk8ITNowv+nj198+AKaMLP39dXl7PRSXENl0XTtbPXxeqRT6TyQoPZw6X
Va3PERli+/6NGRYkLtFQaeQmXcIWHXDKh7mA04ZA9SoVqDiG/YAwn+4Stg5Naz+j5RyxXoC6+8Px
pV5xwrzm/DT/108xrFbFtL6W1dzEYdT9cvg/jET8+295zr/a/HzG/9zEXxvG8u/d37bafytvX/Jv
7a+Nfroyf/3t021eupefDrYFM9D5of/WzI/f2j7r/ojFyZb/t5X/+KauApPx2z9/e3nN4wLUOjGC
r91vb1UydmdCAiRq8q9on/wLb9XyK/zzt/tvRdGirflSxExyz9f84cRvL233z9801/5dsAYkEmgb
lu4RzvvtH+M3VeXpvzuGbyDrK0zhO5bBkhsxyy4icGj+ThHuOIh+GL5lOfSKsOdkleX/7hqOKWQn
Y9E3evZvf9yEt4Dk+df76wClYeq/jDOos9o2K35DN23XMHhef35Ss9xql7zS5wN5GJBq47IN8uTJ
nqHQBxhxtMLfkaK+w0UWuB/ZbtK36FnlOPu0ReYc/NrNHitzlbcIxy8IQ+990vhbEduw/gSICnfS
yU9kxAwgQz3gu9luSbhWmymamo0XoYp8nQ+I7TRBjn9bz/9WGG5Da3qcxqnc+cYHoqVkd2PS2aU9
y2ul8KgsDc0d6Hb2bZ05wX1JmHmIjyBCBjwobMS8/OgQR6HY2pmI1mmBslVbpxXWnT2Ox9Jlrk3D
D8AyEGHXnP7U+9BZGyTKEaHpnpPoMU4aqL4+k7MuGQgwu58wLm72Bipqcxt+H1uxby0j2BJuBbgI
Z8MuDWxUGLKBZ2cnFE9n6BljvM+HTF/XwiKFP4FYgMEPKjIuzDXrYbJr2GhvligVa9RgUzCczRcW
Wt+jwKsB32vPwkVFZkGrcNXPqMIOmXfMh8jexHBY3QBNWD8hyBHb7U1q3YxT565SOyRNPcRrq/DH
dSAAQPW26x0R44zWrt+jImainNkQEridozlYgSY8lQLWVogSpIHFWdSm19Zg31iIR9+A3ZaBtbbf
NlWFXUU2omWI14UEtqc7qzW3QCOGtTuTwZgr/EH8bsCwkrALQQtH2xO8/2ATI0G2eSbrESZo2lVw
lcsF+uDitu/EUl0Nzbgc/Aoa4LBKPSdd6Vr3NTDKl2YCezQt4q7HJuXOIeHNTZ3djab3w7pru5sl
y7RjVoZ3aBe74C8j89aH0T+V9ifYF91dEFZ4Z/vVlTagL+C7xgG5/WwzLt7eKrX5HWbUKLyRFkjS
0b+aF8ddES88ZiFef0EfPE/+mK9F6brb1o7y7ZxZq13RFfpKwxxjZYplWHth3WKeYg+H3DOnAwEZ
DBLd0QHD9tpkKPTGAdDKvB32LB93TqF9q1PIqaCfzRXWwKs8DMkJebto1NxjsgwbwIb9NcufFl/K
qdrhNGBcc0qNMSLPSZBx41ytQ7HCDu/7IVy2mPv1x6UawEQOCNJGUXrQp2peIeGBSnjdhWuwGR8n
H93/wTS9tT1hSe3WryOYaJwY2idflN6GBNPnXBuvc714WrD3WfXwym0PtMWYuwi2pGKrm3g1G4P1
0W+yJ0TM2w3eHgveUM2xCTS+KrLuewhjN+ULq9x5NUys62bzaY71/ABS7sHXvJ1u1OjKmuamnXPm
tHHwLhzR0419VO0mJA8thEGMxNy7dfo0Mw3e5p2OSIBRfGdVgbC8263BsFs8L4G+gvfqGWFzjZh5
sfLIwK2JP0fruWiv+LDWA3f5S5yMpxJFz3VBh7TNTPdL7Zb7MvfrO8v335F3u0bw0NoASUo2wgdI
26XPSEFej0zRmNq7q05I74fPxjS8pmTzV8vUd5tZSJErnRlW1dVb+m+YMn2yrNA7TT4GtQE33EHi
Atn3BRPTwptWqK6vcmFfBd5QrgBXGqsJPjCGefYXS2TLyaijXTGh4jKiIIAYQJftHNN/Vwg9Q5wA
2izTOHen2zHwelSn0pp3qTZ0prFhv0bjdKeXzgMZ6OG2miDam2TQVobt7slyHNo6WoXzflqZfvGM
JbJ/LPMaNgKEgZoF6LTSdPoHB117zzQPjbngj4m2Ll4aHx1vbDcjSoR7mYmGM/uhzCoDge6eiNAw
RwfscFJ4l05z6Kf0/RAPAeB7KaNbJOMW2jPpXMCWndO+X2w6urF7RxhshmvrhQdjobtYcgDItRGs
hZXfzZAp3MFEa2Cc1/gRuqsymZ8rFMRXsdt5jx+XDBcfDIyX7eId5wE12tx11pOebtwpjdczVghr
Tz9ZSaZfF/7KAYU2jrheLUS4V30fljepiOFfOF9r2V0jMrjxIYJt/Nz9ikXOwSzyYK8xgyN8r6Nw
3tnkiFIN0NB40kSwWVzn1c6NRxb3BJqDRNuCgoC7ucyo78dfls7CQyUuPnRb+H14fKFHpIcwdCyj
wUNcoEl0AFb1BaHqegt3ba8tdrupKuMQlp6UT+mPGhpNK4eA7crsNlZofa9F8T516DDmxjcIz8dS
rifZIbUM+MPRka3wMzCI6aNZzjwKnemvg8Z6ssz4xsHXa4Uban/QCt5jJiL7QUcRiiTlpmqtZLP0
886ZoZyiwFLWMNqrPF2X5YxJbXcLnOChboKdnZv12vJ5iCqxL4kP1FGGgGA7R7sw6hPkSYdjp4/z
KTJBrzhCrMbMe9LRKVnnrrnsnE6bVpM+HBfPM3focDMUZ3gJBxvW2tU6LrjHoSj3dcrEQwThQ2Ms
oIWjrR1VD1O2HMuER24uetC4Qfx50B3nJsT2L+lTvopD7LrJ4CbVE/hTH+N0vzhobbqwzjCwCvVd
fubOG1f+OH71hjpZN97eTIKXcJYSskhfWHWzJZ89nfSlXKX1/DXVvBDVuzDm5xn3hk+eKUy/jj6Y
epELhOE+xLP31YlyY9M371tP249ph44GnoTDMm+SGkOLRIpXB2vD9a86kdwFfMCuSDBE7W80225w
r7Vu6hDoapwxyLo4kRf0Bes+QPuhJXKFPnu1Yraxzyrc1Yaj09QIw2sjmttz+2VaeXkcMRAJ9Pgb
79qoEH2O7BA73SS8zjt0r4fhfTrnuMtNHhrxPFydZRHfj8J9MhX2WjrShGX5oemB9DX0bmtcTPex
0T77yIWwGEtfzan2dpNm3VXF8LwkTYmhQ4rrptMB3nJN+OXznocbXjo2snWFKvGIuGRSZxtW2o9F
HD0Xdf2qQUxP82JC4UfsQx+3uszDvttBcy139wH8FBHhRod+QoUzbLOLpxW06W1lATPLHTz9egHu
PEgGWDNQXElzYI8TVuG2HOFkqg06PfBUsrzcpmnHgDtqgnezzo5BiBZbUxU/blSZmILxXMEDwJRT
DCkdeFafsn9tsD+oTg15niMI7hnvi1PCmvEUuw4qLOqYlzM7Dl2M6lDenjCibE7LIBA2rjBLDmLU
spLqKU97ez3EjbYqpNNlG1ZvmxTF7vOhqnCqEWkG+UW0zvTSVSBpp345FKdIMk7nrji2ttHuVbkn
K9We2qgWbV9/dUgTbC9Fak9d43zNy+WMKmCUrOYUS+r6y5IIC++OpzDWfaJHZrqvtPSWDIFjrfMg
tk+qAe4COg4EcOPQKk5xQOWzeUvB7vlPyOOgT/o1ofpsnXpWcWowTz81Oc51K7WrCi+bX8rUFX8p
g6q+yVurOfxSfjlEcZ7kVUKECo56uokiDf6xXdWnRm7CNKrhSY3EONUxoKz3WTX721H+opefNQnN
8pTpJb+t+pmzqWkWZvs0EtP4Pk+zAKUfWaa7YXlobX9zOVnt/XLBJo1YrwBU3lpFUZ0uG90dqhOk
grcyMKwklV3ECtVHUJdK1TOmLnjeDQPxwUwJek3zUpx6rS5Oai9dZm4thgtyMOlfhzbmmQEUuFnG
kbdVFO68xoopP4kyO4ZGmzgrN7Ekvlj+bGFYc/Z5X937RNCbl04XbHQy5nRY8uerzKk8qT2BYvNJ
bcYOJfhcP5qLnUJNnBq+kdoNa8Ft9MK9U2spX6v7oF4jtXHdhF+hkm9U4YB/92IWNUblO+vF59UB
DdKekEXnJZKHag/EeHOyByQw1urYBxvASrTboq8qDijmftJ8r78qwcmsJkrmtG3uKcYCumreOcYJ
vGWwNbv5c1sH+5RA1KPRXtszGu1eDOe3CT42QZOdsAaIsVubzB1mPc2ucoNkG3ensbCrd0VJyiX1
8geklKEshqhDRSV+GGWPCBv9JYs5gQ1GuciZh6mlKxtRz1UE+wpwSZYc2kV8NQ0jOQy9wE4dp3Jj
ca2Tk+i3NaGfjS+1mtrGT47GxCwiTLWj1/YxnHfk5cYefrsxSJVZE6nwWkgHbKnmW1kiPZH9XE1O
WN2hUrIBDmNe9dMgsYPxDhwY7jxh0yL+bVqbOpxTgsDFd97wdzYD/bHxWZdpyO8cel3Pdjlcrk02
biLATvddq9OBCREe0Sm2b3wkAXxGBaSSh/jWtJgRGg0mrxjdl/khNTucuiXXppKPXy57ZSBKdFlD
w9Cidi+Fv7RRtb5k01/ala34BGISeJfl36i6rBaCXkY2Wwav35WTeR+UPGmLF1cnQ27U4XnDsmTt
Z3Bum96uTgnLmQUVlFocI32P2CfPPXjcTS14A7XBv5/0ZUBcjGu0I8+x2mtSvTqlzYL15nR/qQvA
k28GDYaJKqvlEh+o2ZU6sZdnXy5xOSxaZ0ZNJ843bYwqKbPXKDvMYbtNM68geZKDrFO7l03mJe0e
RvgxydBesZ2C7Jt8FXjYeUcyuJUsQY1z2aVC7amNaHwCqk0RVvu+cOkrOFdtwnR+MdtEpyP5o6hq
KxtaJmN+Je+Xui9J5ZLZCOyrKtb5DQHQXWea4e1A8WHrJzcCaBhzb/ljhzkQlrXaNeW4BHfzg2Gh
ndvomskIymYGan6C+hFKsqe3BvYYbPqcr9Y4oXkak8o8eEycHNnBMC/Hd0zu+ciBnfcuZbZpeGvU
n3ykwu1gExp8jUIOv/6ovnLaXNXkgLFgWx7KPMY3ZRGrKmYSOc43puyJzYFvqfaGPJ/3mTYeQsus
T7ao5r0zmAcWruG24dVYscgBXq4+y6I6xFJ+NvVhmtE2ccYGjKP++iRmZ1dW1q3VaPUpQdX+6A2f
52TsT2OPFUilm/tADpCmiJud7XkPlvyGrRofkzTsrtTxlE2oZrWBn2yTKYzRx3NyWL8hEWE7a6aj
l37rZOevNknn2/mhlyMCoI6mvQpxg9r7egbonDK1abs0WTUut9uQD5s6T1X0Dgqgq0yNH4na9mkz
b6KcZ+uHVvJCl7+o/pY6/d+WISbGmHK5gtpT513KLoeXy1w+3qUsqXlZg5CYWesm74PLlVVjNx8Z
w86f/XJOlHnRYTHM7aXo3AQpMKImTodILWnHE67OKB4ModhVTXpnZrzvJWpL0IRBoKFXRd8gnz6C
V1F5sImenFRhuUzPY9dhxwxF7rCM4dpF8+5UhiWAlsYyUM+Xj4x6ctVzctlMrnfbBLG5a8hk6tvx
IbGS5uRJyYTYY/gfFxR1FtDnkCxLLcEUgXG4SjCWXBny86gPoTfYmpii2HnevA1jKz8IzW1PboEK
sudVOcsCIz7xFQg2dycrr+NjZDeJ5HrBYMHPojvFs3GPoKIfrxmyQQyl8CzkNRjFF6QHFqfbNzhK
QDQc9nGXfydqXZ8zQv8/sfAfEguE4HVi7P8+sUCSpAl/zim8nfOWUyBx4IEp9kmKmgYJAItc2h85
Bed3oftAukg5WTJHQNVbTsEC4/lHDkH/3ULiiaSD45FM8Mz/lxSC6Zoyd/djsst3fbIVvqMLA0jq
n9CkvlkWXlCCx8Oa9VuZ1Plq6Vc6dBbfEadJIxnX++lznNfXuoU2ahTFay8aemLkxs3cpisXlXyJ
jA/xwEr1dRawnPJMHciVhj1dHrjboPGR52z9CENF48HrtVtCUoiAlpa+rjzrezPr1Yb047dF1Cdd
aD6MhSHe8fiimZzYt5qG4noryYzGBAxzgsKBDnZ9a6X4kWV5Vm1Hp8u3C+GMrYWdQm5+xO0LsFaW
4NiRAFwpnftK00pomDJGaLU3Gnz3XYP66IozoQsmiQmKzDpmSFqtotR8LZiVQXC0Nm16iPR4BI5n
3gKf/Qy+t+CCi0Gt2M2J/gJ1/Z5Y/rBqWyZPfn6clxEV/qT3tqjk3g3kHCC4umvXKLbejOeD6zrG
PrbtepNE0dOQD7gNlBH0RwixTex99XN983/YO68dx5Usi34RGzRB90ojm5LSuxciKw29C3p+/Szl
7enuaWAwM+8DFBJKU1VKiYw4cc7ea9P9S0KVsjHoOwYNY2uuPEvzPstbnm7zNPTjBELwWFfruhfT
yBEL2dlKXmFYNKLE5jYJ30VLD10iuVOs5VsUyk0Wo7ozkaGX8QaL4TYF4TBlBJIkRQNdAhgZf/Sl
uCNlA8Zdu29LbQ14rW7Ven2GDZQdoqU9WMMqfS2ux1D2hElOat/4baH5wxU6ZVsJFF+j9pd+pmmk
O18lNafMlR+dzmIP/VbNtoaebM3V/HT1aFdU1UsVO1wPdBcG8zO348lnyESc3hhEq7y1h/4lKsVN
A6Q27aM4sBiGeJnTSR86elCnA/7RpQiy0rmfevGm4HoUst4a4kbvh6/GZrLTE0wdZTfLdcWsIBZa
gApDw9XDshM3QplE2MJKiha5VZb0G97BxrET5Pc5TTmj+SJOYytECumqhEa9rDtOqge465nHGDsO
mGjHR3LDiUHTSFsoErlx6JyObRwfraJ7MCPNF+ryaZjfC6GyjM9UNzRW8CWxUEOaoZVX5H26sbX+
RDHXECzFLYP659Q4YDf1ISKJrTL1TWdarufUy32WZOUmpVl+GtRsL/JlIJklcPq83bGwlHdTe0SA
Qi88nR9hdxQ7JVt8o1MY86D+3Ztu9Lr2hYJayNQRGW6KNsFZkCniyBTkNI4wTVOlDMysi+mYZgWj
a3h9dZoqnpPoR1UZopgi4QDD3d52w+CGwNVwR0XdIyHyyT5J2iWoBiyu/hLFVcipzPEpB1guLCSv
ufpOEB0BWov2lM3suqltbaSRHdppXW8yJcWDzLU7I/zaauP6lowoR5KRBNJeLJsO6Zel0F/uhbjU
OWNzmxax587DLopSJYxYpTYDA8vRSSF2fClM+PZ9HkM70WcaS2k7woCMQnTb1rHqr790M9869Ls3
2jKOJPdhYi7baKdYztYsEnc7aZoSqENH5ZpQMghsdOCijPXRSHhpXMARSseUY24f5sXJL6jzlmtT
9yBtE/sxbEe+ZxAUknEg7E3Fy+qo3Vj2a6642tlshqCwso3hpuYN9fQnNd9Isak/TxKMdD3xwv51
Go0H4XFXuL4hND1wusnZlEbrL2UNcwrKMCptpw5mvXkrKIM2AlnwEQHVLGswFvOnWMv00ZzzYNVk
FlrTWHrI0lFaz1Ybmo5m+11p34BUgAi/Kvw+cd77Sn5UbPr7uEzK9Qs5DPkNGqAk1KmnrB9t/rae
0d0r5G5SBcZVNWGxtJ57YdhByUIzAu72OrhQc5/I+zrW9oQzzaHaFOhkJ6sI2AuPHdGavtJAyiNx
eNfF1ZNBtbhZXHtrWHN9rJduL5L0nQ20DMUa3adkuuqaPd+pLcfk1XDDHIjNzSQ6mxkOIHGFSuy5
r6oPWyUeYhbTRXPYUBw3+iwzhf9f5oFTyQR45R8lqzp8zmuDFUKaPrSBJ85Yz6VUjE1XpceBiz/s
0i6lOJ+KsFSbi8NloFtjhfi28V1gNzustZTfY8XMAX/qRl+GIyCkgiS6qAcsrjYeIdIK85nbJXMO
yaKKjTtCF3Rdp9zG3fyW2EN91uz4eVzoXLgp9AFZL1SQDqMdzshBD4nWXIEhy1i9aC4y2ykdfBcP
7KtAXXwW0gaab9Ja6nmqWsJ4wYAkFmiOXOEepuTzKeotLrz5OOdOHsRzWzJEWgMSj5OgT8f5FSXo
iQ2t2+nSSA9Lc1vVK1KkXDB6baPuaA28InoyE0kB6c8ZkVwm9V6PqpyVNHe3VYSLNTM/yFZP96VD
K9Xo5ZuJQplJGsMuY+H9q5bpZoi7hPnucr7aKEMQYUPQmfUf9hrrZbXF06I/Egk3HwuZViHgkYex
ymtPd+RLvhafoxG5hySNMJPl7m511o11ZQqvTkJP2txK1f4ip6ri3Gu9Zol+7VJl58nljDAdrH5F
F2C4i0dKX34Td6Dpm2U94m4xJmW8r8aMOVvhXpykGQPDnbOtq7XlwWEzLsohPzuZOCVlSw5jIzgM
JMtZrVwnGBSpPKrc0HS6+rfMZsAugJ9vZZ0TSO0sBi9sHLMfm2bgFrYaxmui+DgsJQeaxQKMi7UZ
p1VyGDLMBDm+9szUT7OctlatbCOuqr1c2QNHCHJnYA67dpT79hrVXLOd6KgQj4hJqU7eyjqBYlU3
b6pbDGeO2sN5UdsPJyMvKdrMTd0E6EGb0OSmbcpG9y0hE1+XiuarUYfFw0FKLOuSV8bVZ39tymJb
aNl7rowsJLQi2ZcKxZudwYL/DkbTwDVxyCwrVIiO3k6oAbf8DslLLJ+H5Kfr3xe3rzGNMEaHmfwY
27p7jyzXTQzGUBjNtjDjU09PNM7tOY3gaSn6XWPF0NvLLShUGo4Vo2xrNhoPy+gzjIvzMBJSUC5Y
dFBAnjRGvT7tSnnMa/sjAWEE3vj6HqNmPrbZQwo9P8JA5Andmvd6zKVpq40WWk3xTTnkHvoYfZ2a
O5GXY+YgYVJj01z1F6mTv9cbjEwMqNGbvudWETqOYCiAfUP+Qw3ZpGrHH5y6gWbvxq5KXkU5a1ur
JE+hGVdqrNrCqBFd/YDmOIPbMaJdKqiz9Whiuqw3Msir7jNzcCoYjdns9AHKcrkQAGl77WBOpwJT
pmYtRzUqnbvrJQOb3rybCXJvlTJs11wGitWDSahWgAnRcnC52BhVpdbB1SGrkJN+PxhI15EXcM3G
8Wm2KfX1OdpOjVX4g2Yr2yUH3p449qZZwFLLKgtyp7tDw9bdljrSdVBZ3qoN5q5cjUfHGB6ZxMae
XJqOgWbb+iKx551WGMwpXUbpNWfUULOl4fc8t61l1XBAB8vmEmj+9HGdE5nk1t6U8mOmgXFKJHnY
VLp+ca33MkEcGTU6PqGyrfykm1/jurlZSv3NNFgJ+ilhaDCS15X3JQPj2PGVhU2ajFfNd6JKhE3D
VjCrJe3F+VKXlRqMi/0+Lq6vMSPdMue/xH0RjNqoe6YcDN+t9jOli1KS6p2693k1fljIpxnnZv6w
RCelqb7VUuwwzrea+8eWqmdXA6ZYfZ9Pzp9oqr+Tfqbb9EaX77JgXGQ6HljPNGpHv/4YU5NBVI86
39inJkLCfrgoqthHkeWPUX+Z54koYzWIbfIM+1w5GRQRA+hTB3OcXMgFT6Ztnzo+gQ6MNXFkKv0W
bcOzOZOJAZgrUI0ELanrBtq67oRh3hsdrRfHtv+Ywxo4cX+DYP2BH1TAUiSbRm/unNJ6ZKdFj5l+
jxTeoJa7l6gzIGImKDVAL+XttNV7BxnFlMdeNWinJmjMlm4OmOwmf3JMdzcvDBiy6b4V0Y1TmmlA
jOtDrcljpxPMnGquidSBndZwj8Vi3dWLc+DK/sGbF8YxsQp5s2kaxhVjnyA+GjYNcq52FRtHNg99
Hb9M8g6EOZoSrHrxLY13vHhOuK7xsTXEtyVuO8PIgc/QOjS6nTZy7iCeEkAhUaZgHjNRPLciB5js
HDhQe7nWnSabPV4hv7sWD3JR0NZo1WZSEj10Zrg/6kQrxjaACToE904WMLRWvd4gJyQm/gS1z1rS
o017sq4x7zNpQz+V7hZcwhw99ijgerQWteavwoUpZHkrw/xSdP0nRorUcUwkOe7zONPmqrS3uete
J9ndzMNm1tqPTo5Pij90+b0dafq5URoy4WfUDWTuOO/odF+iJKHbCxloSO+rvHvvBIY+quu0XG8S
pG8C7mbT1ajR1FtEQydLUrAwuHWsJPN0e3moZufRWipjq8T6qx3nJ2shWlcb9uX4UDK8HihxKOhD
pyZeYzKQcmh2aFbFozkWu+TSSDZXEDcE0RtLoEhaXkrF1OMXmEPrK6ubHKUYqhkz6zewGxFk3NIV
3c0NOhWpNhwebJO24OxeyoNJTYnXlttp6I+CjrBv+bU5ocW7H5vrDanftgPZy0DSYpYIKM6nZFnD
BtCm2sb3RK3yYvTzQ+ksj85a3thderDyYZP1+sYczPNUITVcGbK0y0XqdukXtbLrnfbcIgHROIZZ
aRpYinlDa+BlRESmkCcCMaHiyjEOZZe+wfsjhMSzyVcNbKa+mSnuLWV47fLxyCLkj2P3rRriKJTq
5FqpzzDlzG8Kr67YzTTzVK18X2zjrCzO2RTtdz4jXCpvW7Wka6Af4vUJldRWThR6a+fRXf7CoBsY
hnbrWjFulI4MkgyJC1o/xBLLiFkC+EYGSJJg9nFblOWtnB3a4CKIYUr4kVjexiT7XTKrQmy6orvm
JdxbTvKh9gSol7vMHD7rOA1Vy3go6+64TPUfGv+bRRkCOXaPjr6FbXFhuL5Rwe+JjuNWWe4dkd7V
VX49MD7xXH+gbt9ZQwSxyiNR9t3u22cUcfsVvVndW4+ysL76hNiGVXeexlI8qVr35fbKH6QHh4p+
aR2pQQ0RMdPqwJo+MfNvVUCD3vViic3sDeXIB3EP5ykRZ1QRKEyTVzN6rDot9wxVbuUo9nMbn0Td
QFCcFBIrmHOtJrf9UnZ3tQH9S1t+9Ilbzm7VlwqKi5eb1wq4Dhpbe+17B56IGXaQdWeKiaoxXyej
ZTRT+3EznofcCJvibVCyj4r3JHLzh6EmjAXm0iIQrEZutR2QxygqZ3RzeGDBiJF5aIHSzCHeYURH
M9gD6Zdlgui03amILjIOFkamIeeKsEEn+0xo21hfToPJpW3NoTlAO0VPvvIUVya+HIl05bos7q6K
0iRHwTkr3VER7/aZRuPF0alGaI6hn02nxFvS57TFgNoU8GHyASWjHm+AHF6IIadjrIjgV6i+UC21
JDdrDkHwZADeIza8ReuI18nV/UWZv8oie24SmW1jbH9enlX0SKa7pZKsbrnyKNk2vahsTosELkAc
Q63Zz2vDVb005bZK1Y1ckn2tWefevWuy9i43jc7rmuqtM+qNnUkObevtKoSn51d3o3o/uTSdwMyk
lnxx5/quNWRL4wvBbykW8oYkEpMlRbE0MfRRdnTkVk7ELBx0J9SMFuHcTP1W6bt3rbbuwBWvlXau
0uJS9uWeVKGt1k+XalQupVn6i9aFWs7RaG4DM38SU/1EouBxscebAWnVgp0m66pXd1kfs1J7EM3s
eO1CKL1SelOkS3RHGdqRjCNRbYbLPJCmRKHXRitau6u0dtezmFhZFOiIo2jnBHHsEwN+04JASozt
jIg6nsW9aUy30q5ek5I0leqYCXZcTn8qgaDLlO8kWeSD8aoVA2UyxnuuEUO1Nq0ZHbJEvqpj9th4
iYQMxBqBsPdE6/G8ptfbvu6ee8pzOFvvjgXnDmA+/1nuQ26sRuuO8XkfXv+tSl1uEroUFVYLv08J
CLKC0q6/JJLLzPi98O0JuV9T8q4UMphM8a1yoo2j4afT7UPVEaWKO153l5dcm+5GfruBjUKryE8d
Q0dtv1FKdahJtcoz1xfZVifSW8NiRdNnjLeWRapUq6B6JYrOzxgz4h26ub5f7VC/jdb47Or9e9kV
5741YV8X26EOBQY0srIZmaj01KxFnqrlqxDxDxhkr1eLj8jGhUpwAuJAY7iHJkjlvmZpEHU6FuSI
yKvMYF7OT19Dri0xUNEb0SVW7IeKVCRN7w9OltleNrcrFVb90MuHNfKRPlx15+S220MV6DMIZlEB
tko3HZ1sr8MH7ZnDtG6qhvakJOSYL0D2bzc0VFLEZwMAmEnFOj2ZAQf0h0y8Qzu+cHKlYCrAQtnL
HfNO260e6g7vN7bKVzlCbLfrBr1WjEKvuqgK1Gm9zr25H0kWLr/ybjnMw3fcVtcF/LkYLREYRENz
yRbbyXC5NzT6pu2AO1vJ2iPwc0xgTqV5klM9xBLAWpZ+HsTkkfwCQaUjOYRr+VCYHNDzufXtdHQO
wgRhXqYqjBmkaS0O0anFTLnS3a5raiw4Rr7hOD9FX9ED6/Vd565jCIhdJRuDUDiNyohs640gRO22
Fyp9O5elrlvT0ms5wm9yeLSea0Y6ovkqZlVb9pwAPCcYe9fm5NyT7dt1D3OtyxANahKaXYwkGdld
l8SPnAj+rInIN22Xyf0w0jKPC8O3ZaJ7BjC6k54suae14jGz3NtIa/XthFfTmsSlI1bKcw3luXUL
LO1x/Ag4+FZE1XNkonI0+7wj1gCOb9K3Ypc1+bwtEK8DENSom9GqpkSiIRdMQovsCD+fuuchL9xA
XewXvY6MTVrNe8m+JYX1airQDjqOeim1nBfJWAlFe28ijQfgl/WBPowS/jKJ9jFaLNlxnnL0CuFx
g6lzdNxt23a8Qumyoc3en72oIefXTbCnQ4N4qotPhgwfcjqLYcXpZz/JZkihKzg71ATCLCPU4Apa
Rla0Jd8aqWnduDZqfes6w4ldDuMV80WaBjkRxzFmzDr7SBqAq0s57E3N0KnfGoFVGKF0VrZ7o2jR
oCPp7CN8mNky2LwbQ02mH7pNnPnv5kR5GqdN6iudNLeJzZlz5lIy8usY3hqR2I3oEcw59nSiyo9m
nT8g5fvOxnUHhr7buBZPTxIT2BTWLZLnn9IBSGO+lHXNCYChe2E8KZl4rhNd9VNTecB4DFlBMhbp
HZSWi0bEQFE7OiTiHic12GWm/zi17U2Sc7HJFVxLxPZUDgnmDTKbSpC28jbLjEfgnM8J41pxK/E7
2E2FoNIJ4R+VBJGYBcXK9LZoztcqtpbDRLdg4For0UL1v1/r4hskf1CsmTcA4vAWM0akOlfPzWTG
noJeftDRafTtH7a4kzots4+XENGInDov7iQUYp0S/FPburpAy9L8KfUuGBwiAWgsc1nEGSmq3T3n
65ITVPEMKJvWISmLZOK6CCyMLwTfGa8PerZGMUIySFJzVzhNiKQ4UBNlK7Bg9rwFJTdw6er7maGD
UBDFzvYj/Ly3CONoktbe2kCGtMy9FWtPUUp2sq5oe7Zs0+OKAdM1aEiJ+53ek0cxzV8cqxhdDcWH
lZMcSAw4smKt9NS8eiOPb++sUwB/537K0i8Vo0YM6SnOjD+6XE5ZlFNrVfMnmbG73JmeDRRaA0YO
ukNP6sTu40qQdS84XZJ9xM7b9Rb0Qe5kWtIKQ/G23HA1Jn1MX9b0SMVRqViyg8mumIG/9DJd+WPH
6qHLmnuS6Mg8R/I1zmeGXLAOSSJfrfk7SeQdqp9icu6ZoQStGm1UBd0UIcYP8Vw86uVw0cDUqFly
Vw/FkYF/czP16p4OM4GFdtqyiZcVqDgw3Ip1WOqZUYgl0bRUX1Yf7fI5PnBKCuy08lD8AFDFGdSO
xUdMfe+LyLyb8mk7j4Cm1Yl/TNvP1vRdWPmbGfWvGNQvvSKHMCkLpJ9XEtjXUn3HGQ2NirpR9LTT
iZGyS+2kuFaoG4pnGKSyzctwlprr8ossO2QpH5pQZ69bbNXTUgIOVXjW1ug8dCmkHLv5MGaOWq66
UscUXHTrfL04ydkbUQ0hW8E9Om/LpvlWUmR/zBTlqp8FZP+0t9/c0X0CPbtdzQK5UZ02njpRjKBr
m5Xy1lFQUpeyf45bRorZuG2f4nK+ZPbo+K5MdqBEwEPO9TeSKeR11e1IYkaKqXaHVtqze+IF6SqC
2oQGSLe3S4IIeebh94Mr8+mvR7+fKtdP/+1r//bpv/2137/x17+XdogPDUZPJVK/0npIs1rbqCsv
oWyvbo9/aH0rZgWMmFeYSSj3xVWzo18//D7654f/xddmhifIpmmL2FOa738FnEuCfBBZAIqSqxIK
ymz914ffT13b7vf2+iTxV/XHfxHEOrMdB6jd4Y5EeP399Crt/RWMirkEh/X7sPlV+f4+XHvtEgln
3kS/IjG3nBGNXT8ov/Kx30dAmWqCMHZG4fZbtWn3jjnwfH+f5l8Pf2XCv583S39t2EUeIMPcp4RD
zAYR5jBo098//H7t99Pfb9hOPPK+/+Pb3fWRXeSFz34x+bVwSCL4/XZTPYt57JloovBhgtYceqGz
sSEyR4l5lQ7/Q0T8++k/v1ZCSd27wx+nGW8jZfoqkBDtLVkH2PeuMb2042wDQwjjm7Nh5wsFQNKH
KUz3QOxyPCe4gdbnQmWJczp6Vfr0neNS4JTKB4dzT9HV7bHRliVwXSVcVpZJw6yioESF7Oc54JbY
qS5j2iwonZedJq/A8mU853JuQtu0Z7/i/pnNBrg1myCnZa+ezRd1XIrDyCEguxJ87XLJfL0bl3Ct
3XwbW3ulyH/whx0MAl8O7jDB4JzXeyeb8oMuov6Y1PGBkPg/Mkva3Qhkm7O1l3VTde7aZjj3onVZ
Ua0jU4baozkf1ua4t0E++HOn8d8gY+V2482syzLbxEwuqUlttipH6c5XXS1o0pLOh67ulUm9Myat
O4+mPGlEhR7W2to3+lrvqcO9JysqipMaj8S29cZ51A3jvPQxd79BtIBiXVaj+bHLPA35K8O5NPOg
rMRJpqm1Rel9m/azQ+aIEQF+iKiAjCt75F1zaaM4jf7d6X15qmrq95Xhy4AtAzYNkbhzRLcAxAa5
A7R/E8lK7XYf0ywzttm6uijdWl3W9KceTBMTEZ4+h+5iNqp52Fu8K2YXUeKq/YpZoawIprHLs6o8
Ml2aT+YayyBpCkYqtNuqFRz9qMmrE0i3T/jr7BM90j0O0ns9bm1aWe1yY+1cR/0xaBHAUAGI07oG
VoM1DujkXY1qCNppOq5B3nKUoA9QhlrDcTMpl7M2MxCuXHLLrs+E2ZPCdI7yRlPtyiNzctjO4JDP
GFmIr2jKK7TULc6wZF7Z7wA+180jBUioXt9EJkooTRioIFW+/lRScWXleF/D36/99e3f75ikIQQz
dJfAOWJOq4jlQ0havhiu8zVY6w3eNGrXrH4QONMyIc8R6X6Zgh9zRtc9f1it8a0O2SMOwlNekpVq
tMdp1h7TPi69HtJebeQIZN3m3dZhdEIe1hlx3E/rOBzLAj6EooJKpVLUrOmmZgCzA0XTtkjejPSm
q6jzMkC1CQnf6dWDYseZl6qjSWD1+CJq9KF53wWFqkM1i7rQTRJi/CLqVIDs921czH6dYm0mc5gJ
ijY+uuxVyuzcwYFmnjQtt63WNTS0DhxvPQO9p+f05vMUTSdnyd8mRVCmcvBUre5WK5HOaPJQ7Bht
U5bMbhiZ2LCmDJuzSXpqaZ96xqijEYwuWegQrB+aNAqKgbbVaLfQAqocxK/bfE4tRZhdqu8DyQ0l
VLJwqo0xULSj4+S82avxY3K281pN4FON5/soZetY5ppOH7kmFrWDZt1GRG3i/0k3il7PxylHyzuX
4+tgGfdivV8TLhsANreDohc3mYtmo8ACpRN70Iz1keBtrD3KWcX9yEIo6K60td+OykvUMHnVk4rZ
bl7vpLl+RBG3Uz7Ke0cT4ZTdm+aZFf/RxULl4al7AhURKItx07ZaGQ6mdedoCVnq2afQbqcxWWiS
M7Oonf69QvGBc2LZLPgHqQW+q6Z295IJya0yJ3bQDIzUVF0/avXGIF5ot8ZQ1U3OeWhAssu6qiIo
J16GAgOlqd8AsNjlnb4fGITNFQF9Xe96U101vjaTUWtwyDFSjYuyXpFmqCs20elUx0ebKg4YAaGz
hPO0IQ0K3Uef+W3H4g/6XNMbmFWqg0FPMnMfli6ddwlcFkTcpnZs448x0fSXwaThYnaH0rZjcotm
IwAv/aIpZ/ilzHFRoAjZfhWtxjI9Huom+dHIafRsFaiHLG5dirMRENSwxGjFCMnxbGy0suYArSS5
X0h24KRb0VL3Xmeox8VkZAe6tQ4tOWi+nOlEpEv3kTmQyeMGb1ZEXGfsMiGPv5zOqo52hdvT5vCD
oc+oLzPtBE9fnJ1tre2O0251L7vmCcXUn1Fk39nwZQgyXkd9iQJrjXesu+IWZptdmjT1Kh25Hid+
5gHzE5QeDArAi+md9f3mQzWrYdPSXu4t8CBL69Z+388XLZmHEMdkFrQRusA8N8wb8yMhA3BjcqLk
7Sb9WDPfIlP7bpP1YqWlvq8s6SC47vyKCb0nQRsSV0sOgtvTK7R0ymaaHgnUSyaag4J7NxJBYjQu
MiAx8Hy6OShXri4iXe4Kjp6hoku234j5jLSX0FW6T32strFSrI/KCqYy0ZNDrFVns+7TbaxqD4lJ
zazjkiP56uqoH9pd0pMOFhXV93w1HHRou/FZGTktXYvwMyQ6dXSjOuIsYlyZrLh0xnAyMztD+2Um
Tmjr8n1YVBfPg7yjLevuDEe7pAylpJncFznxVwaTitBVyWOXckdnyCG3Xom5ohsA10mzegjDSrzW
FC6OqRSMZGuSjmdiv43hx2rX53KqRv5t62Ba+s0QLdlzMVwS0cGwHR9btAcUajIYJzUKYfVuhyy6
pcvibNq4pftMIBCrjdiO1MbovLU/kgR3r9Sup4XW+sa2DVHAtjE86/1mVt0vtUeTOQ7KRP2jfkaA
llGoNDD/heOlPRrHsqA9EXGkTq1W3bTVPuc382XvynBxtOioxN9VZyOvc3IjYDCmH1P23U0+M2/K
id47kWDtnJZCCbRJ2L66RiLERYCl3sRqk/cG4Rt2NwSx0yLQrtQJ5TW9moY30e5OOsKkA8FBZ7ov
BTxtdDrqJKOwbXMwNWSCii6yvE4g5RrXhmjS0spkYPc8+1xJM6QHMT6Y+mVWTIhUv1+5fljl9RSQ
PMIKWf1KJW33XyIN46Yjska2L5Zs2bnQnGyl0CZQO5PYcMhmuHgt/paYiUWeHH8fWTSRd6OZhYTh
RIe0cJFw/j5cJQ1nUoIJVam052q1eyaH/MjvB3uM6k1GSgOf9TuSudFoqMWxi5FGJNdHqcPRpS+N
/UI/lVuw2qvNWh2brquDVJGuV0UrR/vesloWFasJ9WERnm0yF7bn9X0pk4plq62OLO7HpLKzkDeI
rCunOmIHqo6tEk2bxFRefr+UJ7iSUJZUftubIt9PXZnuW8UMrU53d07cbVAzd8ffDyNmfn9usJzC
wNjpVqcEtrRYvSDTHqZCmFhS4YwUs06rasy8ajG3Me84ekAFGVbFD5CDQlrxGjfHYhzqI9oS7N8s
gVzX5R8gBBD683w3pEQ/yZnhYjmjFWkzEeRq3h2RO+LUl0gFypTLx1RR4qXxnB4NjAM8x+yTYyvX
AyrS48TxxMdq2PoZEbKFNtMwgeh1bMTSHOktNMdeHVB0NPoWl01NKfELU23UNqC74NJ5BLWqz5Oz
rfv4ps+ojgZyzo+EeOi+1sXX1SVmEPL7RaLWAy4pmuAgGDi52zJ0SOBiVJkcc0fQ2/n9D1M6bq15
qGejPo7XFyGeGRgMXYqF2R32RBIHv889o/10/H3Up+ytAzhw+gLyUkVleidH7jRNfuqxuu5dZr6F
nsptPdr7vlbnjdpOx0QIFycx9YyyDpceEvM2VedXnRE8rEV501Sd463qaF237ffWogPWtWaOIoVy
btGtD17ozToNxYmxdoMjYlOjE4oVE6WUQzcJElSgRXHnmdM0I5WYglSqmOXuxH00UesBp92mifVu
jN1zViKEVlR4Nw2Sy3HFGKN3NMztLPv51fj/vx3if7BD2LaLneC/d0PQQa2+P/v0c/gveKa//tp/
Qpa0v9lXvhiuZIN1y7mSlP5uiLCNv9m6aauwySEwXX0K/zBEAFlSQYNDAzUEjC5D4Mr4u0FCqH9z
HbrBjgEhVtMZTP5fHBKOfcVp/6tBAiAxQnBVh0Rsm0Cd/g1qauoL/gkMqjvJiSlBf05cX3tDWnUK
yYT4LRxJr73yk0vj3mEW5zX1CgpgmCHzZ4y8KqdgqVCQDo9OBZJUXNTeeSS/MT/EVROhrP2ZB9Jd
HNFxALHOaU2muZruC1VBcJAh9l2uw003psZjBZ/pYYtttTjkB1pwJqr1KXUx/S7aetYScrJdJfUb
w/7o5vzJdvW7ArSVp8bTSSiSA8StGprRxHwBCYbW/gd757XdNrJu3Vc5L4AeCIV0yyxKoqJt2TcY
TkLOGU9/ZhVtU/buv3vs//pcGAYIEIRIhKqv1prLpfFnyJScPL8ZR+L5jM+JQUt4LtONPr0LiG9Z
m7F48OdHoMfPDQNWlC6fmyV6jRrn5NjJl370SZGObnlO3kxdcUz15pTCBVlXXb4A7HAweQzNyxJV
z1FQPg5B/bHNmv2so6jV4eDgEHnPWNA9FIPXgSbt2rGrl6yk+x12EgXE1+w65oNT2deNbdyYBd9T
GnLModu8iHJbEU9i5Zjz6MolFDFkU0E3xN4jsH3wk5dsCAhaH801lWPEVUQw1cmWx9FVTBd0FbQl
5ALekgR2tRp8Ymx4AK4oNW0tZ6ZBwMi+4/CrIh/yGKdOEX6u9ZpjgO1sUfjNDjq6v9Acie12cHzo
3hVy6k+BCwKp4X0xDYVVBjaiHPPruMhtCBimpN7KM0VrGRtcPqFy39BN5uYagWCiJnzl1IhIhlQ8
LC7lusoyD3LHiQhoJslfO2i1b6L6EM58D7BVum09eR+SXgqtk4mBmDJ7aMP6aNdQIfJkHZNbvkqr
wr5iGGYzDtR6Bb3JuB1PfUEihEUgTA/OjrBJhx9+Cd+lcIcpIPTexi+L19ZifDRLikMZh6fY5dTh
377zWjo9bkvgaOl+aDpvuPaz8GuA0XTVNSSIueSyxeFtyMhlS6+a2BOawXqCFDhHiSo6j5E8d77X
BuOr2Xw10lh7NOHPQyeOCFKoUAtHG/pFjLgG6Hd0nhKuGx9ooo0eEnWr5VhH270aAvcqGoq1ulgC
nxAAPRq2Cx3h9aK/Vu4A9Wi2HnLcAEiPfJq14Yd4oQzCYGBq8AXpNhlFjbk2jfCh7vBep3OQbQQd
waQu+DOrXZgAzJyDCuVo9nWiFFZB1Ng4hfnodx21jkd97Lu17rsnswTw5NUULzP/O6PrUZxDWLO2
RoFTVeivlEwnagfywqvTK1Iv8U3RN57m9HXyCV8xTb6VxgS3Px4ixoIDkXIl6B8MvIyco2CIDI0C
ZHMjRk4RdyjxWOX8VmEB3WMZwxcyxLxNx4gapym5Mk3bvIwJdFXtKqfcuBoyLjGNiw7N5L6u8pvA
4nSIrWfXp8M+VOkhNJbjkn5J61Ca5tdmzXfdcxS6Eb6KBmAKfdQlfo6XaQdM5N6DpAoxi4uG5sG0
ivJmlZL2VQvgPFEeXHfUTrdZxHrHS75YBpVC7o2oPergBfn9fOj5CV3hPqM4x48iesaTETFXPmyB
GP8o1gjup1YRxIRcMQZiI8D33fbFTflcx62plfXTPmrnG4+7J0arBGr4fVFxB8plCmqdj1Itm3/R
uJGtk66+yituLAUVlHUZrYEp2VvEVvrK1K1VpUf4UDLjsfesbJ2EcHdg41VrswJwMjbzsAaBxzXb
V0hqY/c0Jdwsy6b5bJb+qzllKaOb2aaN6mkT1POqTKtgXwrt2qPste9C6z6NlmMTkShh1fxBfvS+
bbkdpS4GjXm0buIRlVnRl+2mbilY+p3YNUkM/1dH88EXQRSHdxsG13qMignuwBN9sO2EoGftLWIl
DDRNepK+WmUerCOtKHdDhPxNGjoGYdM7DkkyHujhr6LZe6ej5C0pu6wNsoFu9ZwyZdkn5UrP+3bj
uwQD6TljosAKtmGEkJ1uuyC2ZdgilURMm3rlehT+PYPBDObfaTk/hRYUN2YVfE1Ndx2SFk4pNPnW
F9mTNfJrpSirOnwbi5sueK0bBrHn6kuV6vzNrf088PCFIRVx6WXezEgiYhnB6SLvJWFrPgB9SDah
3z26RGjqTf9t6qd3jZOZ1N86bhZOeO+m39RZPvmHLmVcHa4g3RVG+CkJ56RrriCW0oOOd16O8Bqw
IAJ6Ql5QhHK60FGCzKRxoKUGIxksLx0M3xrWiR1/sYbqDgbeZyQfrxGFnmTpP5Y1pwGd3W9oMeJ1
bnXksKFfywUI1xhdWtDqAOZ8jd6JHiFClxlibbC3J+hy3O1nyYoKYxIRTee0jO7tOOrrIIGEpQfo
7GscSn1MyIDrccNf9O+60733lhCJdjY/LBaEK5q0H+N+cVeAtvjyZSwmQ3XoKB2u5WWQNQGRnbSW
ofylIBnCTfLP+ph+aCr9aCwFZCGekxQPK13/bosoQRQzfepA3cMhRD7uhJ+FEMN6qG7s8WPUlRmy
dxuwncGwczN1Opn33Gx8GEg+mSdEpHfFjqx7zFP0Jxi+XmsZw5JuCFSqr7j5jK723A4LtwqPEeeg
Nx+GHhNfP0079CPz3pnI7xpQRayAKxMpPVzXE/SuEPEDDrx4PfaM9yU4sPazcOlZMS7D75rp3S53
YfupxyEXj7UqaXFksvWVMN44aUCzyPNYa6H2DEbsheih9DiVYH3o+1NMEQ86rJPY0KMd4yXLKrJu
7Q5ZL6Gd5lqzCVcd+Vsi/9ZqDewBZaZvIpwdN62xDUstIis4fY3JXnDbVlu5pnGaF/1FnTm+JXGC
6Lc8DbhWoTmUDTXgbzzidgR7AZZfGP9stPZuHIIPcZIf6MtCmDz5LmySXEC6tCe3wzAY3Jsyc69L
EEpFOtxHo4pQWM44Rovv3mjURzQc1Y4h6s8d4xbbYYi2yLfpMK/K2n2flzSVUo1mlpPucP8hJeqo
jFVDsusM8chXXtCtdjAMKtegnNRz2V0340Bfa27oJsMFnQb/aIEw8jp4Z7TAP0a1w1OCumjb5qpx
DJMJxhml6exDpk+bSGvlLh/tyP0cAujbeVVFSTRoFuMYtkzOy3pLeQ7fjbMyqyU4RkDS8e2CvrT0
J08SM6rZao9GASWidAkpD4G79DAOR9H0R7vX+2MVJ4Aa5KKa9HIO+1jY9kdHfCGoogMRg0feqTsI
ZfOIKCY26SHn3h1jbuBhJMvJ9+h9N4nhrDWLUW2z8XZat3O80TwskAWmVpyMPDL2euzYWEOJlcfE
mxjQJ3t/n5vFvhUdQyGFPBaFhJry7J3d+NmuVitqSZLqJEnKqMPuyChrCFhjix1R/p54g/w0WK7i
Fotn36RUUE5z2um4n0Jz5aBGvEF6fFP1eHuaDGF/k7fhDZhBkt9NfW9FlnP0sh7DhyDczBETZIGO
6nPxFNjfnakIYD5C4Wv94WtZNsNN5OrDzfKQRc6pqhngsjLPhpgfvnOiT5UXOkeLmnbMOOxV1mEA
rRtOGK/VSUwfAoxCajZ1TZo4TvaqluKKIf6+R3lgLMlTkkPcS4yGipqcy3CFFC6VYVkKSTDt7iaw
rAVlgk3NybpeeufFZcxkV5oGyL8otY6Obvn56rJsTqF0uETfUKibRz2eXMZg1axIxXp2U9qOAZ+j
NZV5NLTAyVeYN69zcIYbmjko0icPaWZu3tTloF03CRyR0Kb+JJfMMaY75YfEi07egEEKh9O1mrRy
9XlxrBCiBMHOKTsXryCZtmXejded3xlbc6xQY7vOcJ0DB1xTb5lw9cTjDdI0l3BNCuJzExJ2rdvX
hufb13VeOOe5AOfeRnQa2XvyNbVJXwfIKsFKOonYqlcs+Saqcly8TTXhD9BxVNi3wZgM3ysOtpr0
5mPaBMXGs3XnNAYIEAa/H67HenRuZw3/90IrfBHjU9y12qlDb1iM5rSqrTEDutIbz1qLB80k2Xyv
Fu0lOll5xGj0SNusGnVMeXFi3LTLxBjWAMAbQXy1yxCJYx+0xk/VQkwLaFmEvmaKDXT6mPdu/r7q
fXuLgsNapYVN8xyor9XzbUeu8/ymvvCDkfw2tM34I4JE0FsXDvB2Kmq64/kW1YS3ESSZr5mLKJv+
0OVtsTcpW9NXjdPZoyLqPfcNrRpLp1syUI0XMU+v/5/PF4anQw/XXRjyv3++PwsTr1vVH1p3QiBf
n/Bk9h6dPVKuv9HYN1v8mz3QP+LM/iW56E+Sg/rTZVKdKQxfZ8z494+m8a+JeCn6QzbTT5Qdxrb3
n6dsxi0gpBZNP+gEd/wfY/zMA/+32pcjM5D+qfZFCOjnb+VbvDjVKt7zo/AFtPsvHf6H79uWQyPZ
I4rgR+HL0P2/dEfn/PFs0yZCkHf9pIsbf+kGZzfv1H2iqnQ45z/JIM5fvm+Yvoemy5ZQcP+/KXxx
GL8XvnTP9TwX8a3rmRZAwD+p/zoXvh5oi4YHNwJwSVX6OLYQFu1fc+fXqgndbDJz91+Nal5t9R/r
pqBbNs0816s36+X+1KKaoHSsj6YXjrtwRBzM43LZtmP2EA0MZBRSRpUqhhCsC1JZQlkDky/GEnKk
JtUscXrnjfAvghBVL6utst83fbO7yzaXPak5FGoQrvrx40DzloHTnx/zx6eOQqKYLqvV3B/bnI+s
1ZDY0V2PN5dtCqP9gHXB32pZd1W5zbAngQYm1oLkSRcOetwx5SmPyJRX1cR12t+W0xJBlVqzRCj4
CL++Uu9WL2UDhC/jWc1fNlSLanLZ8ry5/Ng3H/B3q/94LSxKb9emzq30+VDvq64ue1Jzlu/eunrt
7CKJzJoQd8hBdWbVhCb6jzm1iCWV1QLQ73k1bUDcc37rnn/Ky6/4x4+qFgv1+3shAGRcw+g7nMqR
3EhAoLM81RKBTqGcaMzhMeCsVSdpSXou+a2Vft5Qvabecn6fOqVN9No7ozNO6jyd1WtqNYOdmA4j
2OryQ7IRrHQf4/d78141a47i3undcaeWzheHPCK1eN6pXAQWOKEGUI1YESO3PLdx1TIZ1sMValrV
vpzDxkR1I5utqu2q2ptqEVw8lA8NAkts0Gp2S3AkBzXbIcMrwzq8MqCEbToPN88F5dm3k+T+jA1t
qB6fkTdv1UqlFVRzMr/PLBp930iIWiDpWomfwsO7LFs8X7eZU3w0J4BXakI34cecJRldhpyoFaDL
Pixz5TEyzRa06dcAXgR2OXkxwWJlim572PuNy+gtOEIFxwxd6UJ+M2vFD5M9c3nMuHjom7FW0VRz
Nas4q0jPwe/m907o29hm9Fv15xQLadznL+CsV8RFh7TQx+1bMOiIF8fFhiIpYYkg2Wx7OXzXSNyN
WcP1VizNSn4dSueoFtUEb8oP0maa17cw1Tx6XVKc6GJeWdFE+UndzHPR7Za5fVDfgiLYqjn1aXqv
Ee3AOLZqRs9+TFt6KcIV0qx6O6EvRmHaM5ofxrWUouNQ2FS0sIDJmC660NplYLvSVnPSdkSGyUMS
2B2RiCScoaXpuxi9OCj1mzA8ALu4NQ/qJfULXX6rYLdUsO+ygFFvUIe06Noi3J0XFXB3TkqNNF/M
ra0ux0iDEFopZ18ArdXHn7cbxQKothz2i0Z/Tq1Tc4BMtqa0SfKLN0cNWfeZw+tPFQpQrW6bY00v
cmtAR/W6sUFhSsv6aKUaNdZGzqrlgg6H4eEjtiUcUBssRifVbIDK8ajmPMaXOZnCm0ySYpVgNu3C
iS/ml4o2bBjeJluO9/rhi65FsBrlRM1dFr3Fr4CQRK/qJZjkH71hcrYRFlZuKbKb6WV5sCNb7bb/
1fOMws7co5k/gN74UImM+/2vP5YB6p4/9tcyqRsgKCat2lz+wvOfaZGutXJaIExVZ5hXen6jBK2X
v1Itqr9XCV+hZu0mrwn2cWZACRd0TC7KYRewFn+qmiopMQUtSqp0d5V2uEc1TFh0km7fnK/q7CgZ
HqDehpHGauXD/3wFy8vY77V9HkEpv7wkRH6qI648U5EVJakx+TUJl4wCkR1j35C/SunVIzWM4V4h
fBU/V2mm1SIhtCja1LJtoP4usddvfdUgUEBdNdE9eItaXQ+7DF4LKnbL31QmkSWuPOcVNTp3SQ5K
8gGolwRLq9eCgmQnSiI7yAvJtZoQVbKsGNg2NmOUY6WCq0fhhqfjRbp8likXCHavGvfJGGdv5RLm
uC7rhZpFnk+cDlThj76cSColInpsJeiFeH6nJvRAdYKfl0XdBevCj7i8Q4D0VcOlpn5+hT1WkwUw
B5j0efRWZg12N1xc0KjmLxRxp+k5Ih/A3B1UCkUiVie3mrssdugTtyVDFlsPnaI7U4dRkzA0PtgE
AKwXCbrUFQpUThQ09PKaWiS3HXijmlUbqtWXRfWalYTRnuHTa7WER457s9ruPKtefbOf86xnjGun
476HFFrbNW3NkB91H4U7NVu0FDquXsg7GwoNYkPJG+mkhq+ytH3i4QoA0mYFwTOTTclONZmMgruG
kC+2alat56ZyF+R4cvSscSg/A75VAFuMWBylmlUvqkklV6s5jVYzDw2J8Ly8Ry0OD1Zvx+edqFXq
VbWj2ZHPrNQkapFInoqmiVyO5U4ue4IygT4htgl9o4ESnleXqj2jtsTxTiNXvieRc2oxPRM0fy3/
7epctZvVlupNmbpiLvtUu7ssnlf/8WnJ5T2gPcp911fnI1Dve3OU5w3P+3AlkjYMPJNCgKRzTvKh
p/i6ajkwxbAJgw5D8EhjQU0uzF21eEH5XhC+6r1qsV/qCHPiSi2IUHI21axuOwsMVrlTDYryj888
v3rZz+WjeCLiecsyalAeT0P1AZeP/+O43uzxsq/LMamt/3jLZbsp5k7hxWRUYN4w5GWrJsuvuT8W
rZlBKh7wGJjkJqZ8ttWytXGZ4OVr0BTP39RL+t/BS/+OZfr/fK0sI0rh8A5WaoeWai9cPk697/wp
f7sew2VAXlItfhzxrz9UHbv6K+AQcJNSs+e/Sm6jVgOA+7nmsrnaxjZCG5weSkayA8a4Xp9BwPKd
6ssbtY6f3DVGXF+p88TobMtIZz8QVCQbefkw3EZh7u4UrlfhgF3lVlHLl8n5xaagyu/XtcmDSVpa
LusV4ve8S7UTtaxWn19UyzpxlQz3LqvRw4kWeYgdqZxpdGQbKEMZdSddQwVcN9grvCYJt8JusELX
leuuhcVg0dDCrBeTWMYnY2o3hDO1h0HoyabHIsL9imtJoWR71ZZUVFvIzPz9nmR6z4ZeboPex/uB
8hmeP3NRndvnOREP7p6u/iGST59Wtp981apKcL7DMTOb9cyYjb4mihk16zFXLb4ppu8fFRlNrlg+
ukM5US86WqutBxM1e+kaj2bkN7tMDyccmBHayQnUwdBTVp7kpBdldQXAUeYmgdCQXRc1l4NKxGVp
gO0q9GMnJ6OL77htLDnAYn8RssI/yJL+ZaJec2ghbCzDgr3rtTHIt3rcMvwDEapdGNrVHBsudvKC
/tLb5upxjBOd1pmctAu2FuIzdG7B/Mbym7Blu0p9MWpOTdSKrEJ0R9kb/qQsZZ8nJJiBhvd2b7DG
Z1Cx4iufZzt5v9YLsrpE4u/mMRqOvmP4KOdi/t6wmQ9/bnzBKKs1agcARCqLH6NsQAJfJtjm3i6q
Feo1YoVK7BMTJn/AVMfAn4cjVeSC3zca1+q1ywo1N8mvyp+ws6UyPkP9vmruMhnkOaB+c/WaWuwM
WfS5LJ/nlv4hgs68YzDj51q1Qr1ZvS8O3ROqb2MHCy0/okIkaEJ+U5dFgFE8IiPV2Wvl+pqUSQYX
fm0axYVYBcQLUGiXm6qNMivexzEjEgNdVX8pgxY0EZhoxWj2TdejcWQgUoBbRXhvxajD6MIgGayq
v1GTnmxyt+uRu+tTy0NBwsnVpM+pQ62EwIWu9/C55J2nxoj140amlnMDTVM14LMmL2o+Erm0wU+E
1lp20Qw5uSz2i4iASPxarebUNmprtUhCVnZQJcj/Eyr+S7HWR+T2T8XanyGS/1O+/s+6zPr8y+8M
5/P7fyoWqbPqiBE94Z0FixROfyoW3b/wY3i+q8uoVFyzl8Kt5VGdFcAcfcvwPOE6rPpZuPX+8gjs
NVnp2K7JOOt/U7g1/6jbCh/fL+VhwzYFlWVL/uVvh0BmQ+bFzpN+0DASVDKi7tVeYFgC8kH0ZeTI
CwlUTDxvExjf7RaB7/DUkxehL99MNIctWv+YrkqYJ4dxvB+rgx7fdfWLIQDLx/dvvua/Ga8xvb87
WurZKJ35ekzC438/2pK0qcrzQo520o9GhEoBEPW9TuwU2qeX2SeLfEhhJVLfcA9arj+6XO3Vcpq9
4VBr3RcTmdYgGKHNISqOKZGRwW1MQXK0HDC6xN8hOInBK/cFepo71/reVhgB8LdEwR27ITScPIdg
jRbzXu5udvI1yTpqi7RB6lSXX+U2yF1WXZVs5MfR1TiMfoC7QGPX3q5TcR433tCrl+Qmcpd1ZaBT
ECuvGndyV6NNK9frt3r1Fdvtr4Oq0Q/KY5IHqA6YLnBJIrADqEoeeMzuQsREAfFCQcW2pYYspaGv
YK7lfM18OwZr1DkrM093LZCX2NPv5DZR7myhLdQRb2W1KLD1UBCq5aawoAOw18S7wQ2+Eynatj7H
zcU/LOXy3SL2D3oefHLamvFf9hGXxaaOyOrAY1Lz3hpdfTgjIys2Y+7fyt2ZZHAOLfS5YSe3SOPx
oWZrlAopOn9+jk5/heKJN7dH3XNnt9eipFkGQ6VgB3yGOi4+vCYs7+efKj8PBRXif2Pf0TIthoNc
hWxU/T8dbP1LC/HRrLEOyT+A/Yiqp4oYE77crOTfLj9cva4l2xqAlZyXXyHo0p1c10JP8MtNkj7r
HNpsFe+lJ95sohYYKGoTRO970k2RwnFpMGjqMA8lJTGfGWfe6DGnA2h+lBVEFGzloty4xfuEHu8w
6w2tPrruJIWJZNj1Sb7ue4wSvA7iejWAxk6WTzGfIfcLVmyHo3Odsju5C5N5n3RQcG84m/lsE8jo
j7d6ZrfGprBKR0QRACcD5uW6Wu52Wwn+MvaWihjGn9E96QQN5rxdHoF825jtHP+jYWlwCYLDUM+7
gSosbtfycw6gynestQBeDu6U0//GpKOto8r8PIDpaSBGTVrw7IfoDDKr+pS2xHsbzsqfrfsgz96P
lZNAvERs52HHaKH8zvhfG6B4JB52iUSLmLc9zYJNIdERM9GJHYURFJDPafFithmcpzio0eEgB5v1
8Wshwg0mE4QrIReMZkT3qJu3NMA5zyS9tXugcQzKocVYu/ANWnfcxP5vwPNHAPK/PENt20d//w8D
np8zRNnNH4nK53f9HPI0xF8GJjVXBsMjzxfkGf8c8jTFX4LnlowjMBDIuTwHfg55Mk5qeDwdGTF1
Peu3IU/zL9uyeJri6vIsHrz/ldbf/Ju8esMkRtlh4B5fgZDPqjd59d2CG6fu++lUwEvaGqW+Ayso
bga9mvZhFQ3vSjEVV72IvU0d295Ga+wGWFJc7eOgf8JelT/neoYVqLwZJj9CT1+cYgcRc7QB5Vvc
5bqvHWHzfYo1ryK3MxuuJl9ASKrejR6U0iKZpzuiDp3dmx/ib56yNm6I6o2HQZfft04D13WFTgSo
I1Pv3/xhopir1I/64RSaVr4ffVT9nfiK9szG0RAWpDvj6DbyPtkXjRZwa2q9mwZL9qmKxPcuAnrj
T8Nd6eBwN42sOFg9wigPUM9tA0YYj1x/T3oviQMCXpkx4ehvvIBMSy/4NqRjfNCn4rGUAhM3L+F8
wCvYBkk14DgrAMPqxWtXRuN143hkZKJo1Ypa+riK5NrqR2x1XUsmndu6+3lOw60zYQSkJwO1QfM2
reQdKUWx74roGhwUZPkrDBLak7NU1gH78LAOwyb+l+/U+SN7W32njovGxPTxqDAS/8d3GruR5/hz
dyLcp9sxQhzD80a+HBLv9TyE+tquSP0hHpSDjXkQFVXyqSvHb54I233s1+Y1Nk3GUFL9bhh669CV
Xb8tHCxmdbJvpsZ+SihBP2JNk0Qkk1RHD81XYL+EgLGPQ+aMyLWHAicXDR9BCByu8gXxmT4+p4SU
rCIneZqyCLRflhKEmUVEcDKsVZ7EZER76HHNhosOYTjhH3eUbTY61BBctxDIcWKNxrMliZ/+gsLb
yd8TG7AZSOwheLWKblOjvJvBObhVnMpx2Y56gv2Yxt5ySKIuf292p9ru6xvLyp7edJll5xkdJ1i7
OYnPOpTfou5/U/7858XroonA0uLy+KNhLq+BN+e4O2vhqAGVPxX2lzRcymsPSw5fXaKB1e1R2AVm
fI0M2rmdBhHv0wZOV1Bsa2SAXd0kJErZpx4g2U3cFVsLKpLfbagC6e//+Vqkmf/bpegarktfFUsR
9xgm8rR6c5i2PoWiAnB/0k2tPSapfVs4ub21ozHe9FiN/uXj/sx30eXn+biWXHorBlqOPy79ivN/
qZuoPG1aHph3Gq7pLuXhqSFSNhpDQNxIi22Mw+Op5oKib9ASo4xD0tcBD/SCBvcj1PbwfWfp+RVY
FW5n7pek7kktjDVwWxkMzCao9pA8i22Lv/uWdHAi+Ex0gPQlnNt/+f7kAb+9l/Ht4caic4PQi27D
n38QZjCi4Ys8BqRqfUIKHl27+LCAkRsNt6uwXodOqm9d1x5oGVTajcWd6LpZenOXOPVjHJshffho
20kBNAXW/dhWIAfkJBX+dwPmypUVcwniqMJfghkGkHDRrVtCPUz0YzfoKZqdiwZiN2ICTYJ6POJs
pK2eD8Zx0SwDZWItdm3jZifIqTUNvMT94MNkX0cRAssgOhlJ7+KRyTzsTx24taXlFlC1u7BiZCew
0+lWG7O10THqXBjmRJW4AnHU9q8y1++kNXoHccgUG6q9xo0nY4QJAl0OIVkj10HJCEIluuL0z9+7
/Ye8jBMJgjyPRzq2JoxhIa+/Nyeu7vR2YduBdjt76w5nvBSajAxb4y+JNG68A839sfHGjRnN31LD
S75bxOuaSTl+rlMX+EAqnLtIS/SrFMz+HiBK8JgAGaVZyrZDu54sbf7WA9gXqXU1mU7yKSlp+OWw
dO7SaIa7AXgBuXbGnahwxGdhBC5BXY+i9uxN1rT+dh4Wl07AfJ9UuYzHQVuKsEm7CgvjaTRTsZtN
yH3R4jHEhYD7oNl6vSsotR7iAna9VoyHaSHXWThFdgoZ7xuC5uOAufyO5m3zXrgPDUNQH/A9dbe6
sf3nL5jh9f84tS1hcUdwEF0ZgqcK2q63X7HTkFfSRJ112xHauq6NzLgGJW5c6+0EXzeMjX22ON5B
rVCTycPgvNbkNo2mzfXu8h4j0L5WS9W8eenNJjZMWUns5Y2XvQ0tXrHBBY1z3q9aHWQJH/Fmy8UB
HAhJkCFRB1KNers2NvkVzBDGmuUBXbY+f6Q6wCgHn+YL8f78mqWO4PLhs5/yY2A506/gkW/+9m+6
bP1jv4a0e8wUB/mm1DvU3OXj1eL5mNTs+UP7Kr9LjI3RDD1sbk+/LuX71QYocT3t/M2rNWoyq69f
zQou2bQ+AacP98ZgLNsADbZmBdcxwryDTQ+57W8Hg1vf4E9kcGtVsOsGHP8j7dj3g728LlmX7ubu
3ayNr0MpDDgk1k0illeq5Q6I+vgZ58rnbEIsF6XTlwp32iYh64BSpZeup+m6B3jwLujdU0Koyipr
EesuTfHBjGmulvZyW/T6Nm6McN8XOdAShsOxGwwY/7WtZQYWdY+SQMUOgHdY00yAfXgyzREp7/Qw
ajzOQ7wjMaaabnT6zRjEeEe6QFulrgDxJLKdGeA08/TpaSQ8cQumkrFKzy3XevKd1tmyrrUFZFB8
FIBE2tF0PrSeeXLib3UynIbUTW5jS3nRuh0kvHvo+3d9SHQSZguQtx1+qtwhW9aVQgIugw3RGvHe
tMrHyAJmHDoy6nP4JLJPXg6ry54pcIElXdtWK/Y1eePrRKAPAinNUVUJO4PuoOEMT9PqpgRntAVq
5698YbwsE/UbzzqmlnsKiSO51jrIxRlEU5j2/aFxmm1bNOaNDeyCl9OXFNZKRDVqbWTTtwRfiMmY
xAZkH4zR5tavO2+z+PnjEgq+4Lai9NBGe9IBtSJ4DvyKsMspXjPujjt4+Ao/BjZske47svy2U1lb
d5b4lBKlFRBDue/mSltHFjHhxFxRni/2SPKN61LnzmhseF7GV01FJotz3USOc+SJfZ2SQLIBexTv
Eq/Z2Cmk0QH37JJMX+M6e8zdQrvFLr2dS2EdKnfahYamX81u3W60iROs8JqRKtJN3pf9qhjsqykK
wS2joWzC7mAkNo/3qL6pbYw68xBc9TVWzoa6zSruyL01JriDJnQQMukTWjc5t+LUfWfUuBgXMywo
HoKmmJq1Zrb91l0Ac3mWTsjoYKKe0FANjRoqZXN6dUGVZdN7YSffnFKGxTbD1hbJYwFB6MazXSLE
wLGVI+HmNSKGxBy+YAQi4NQmQyh+7HjOU68zboo6fRp0Yq2qdhOLAuzrOJsISNAaGdddZr+fEAfd
jaSnVhG0rqod7pvaaTYdPb1FL58gxJjrviTWJGyqk2ab/bZMYqi34Ohu4eXuhlqERz8wtkNSPOMQ
2+teHFKgq4h00UWJJh5i1zyhyOoEt9ZkyUCEDog3qg4mSrcGlR2uAbvZtLohjecdSa2jfhMS+lA1
WrYnmvZkm3qzc1wibLzIXPmpFx5HY94VifsF3QOYPtKPvTZ9P/daSs+umg+FaR3nYC62dqof89C0
YThmXKRO+CDKANhkn2yj4HOOPWRj0djYhZO3o7fegYWrdnCi59PwTObXHaa9rc4NEehVEayXRQ6z
eP24tafk1LfCXOf4bFaJ3T7DgOp2xmLcaG6JE9rlUp4KSEy0L1dkfLyjsbVLEv/d6IQJQt7yxqAU
fdWZ9UfOIUxrhecdrDTH3ZljLiYEjBpRbZOWxPc32dR/qwpakyjjADwrHukJQJ9TkhqQ5QamRfGE
6D6E/1gUh0E3CcaE7bdJfO/72EKo4giLjRa713SHvtiU4DBtoL9AJrAVnvZei2VanRN+GFxQNkM/
rasFK59Y9nac3E61N66hZhFgPZExR24YQN9ZXNsF98mMXtGSiOQh8+ItEKT2Hn/zJmnEVY9vkx8A
GhT1bWR5QY+osfP93YKhauoSwgi79FM6DOOKL7J1HOhN3YeoTa+mtMeU5gI2byZiXfy+O832fVlr
cFmDFkubrG+Ny2RsIuehg6u/tWY6jV3uXxPFIvOkXIqD5JFOmW6B/+jh3tcYWLCYeeZ1Xq1dv7Of
Yj3bE8FSr6MmBXOGFIZaZ/5UBBkt0E70a/pFB2INi71hf+r94YYQOjQshfVsm96NG/ALL11ERm7k
YYz2CWiMlyezhlU1daBLzVKS76zPXGDEE/Txu5Qb53puYBanZr2PaFUvKbHv1ShIQU7DPaR5Qjtw
ZsxNX2HCYrFxq/d1qj9KosLHAieQLfNpCh/HlWY5L009nSJunVW+7AnV63eui/+txKjd5zY++ShL
d9BTiS6Itf2UMPQBHXC+L6k5UJ/1r0bLoAVtWU+GlkUUcEruAKYWbbC9PfcaqNTaALELJdLd+Z1/
DdrV3lOYuHeT6UlSiVFK3JLQ+L0v0u9GzzAKuSMHe1nytWFML3oBHM6QiuhY4FqOqwgEzdTfgthv
NmIEjRxCZu7sAu4PUGQGo7lb23jKG3pNkV1fRflNy2g6N5i4ssTXkVo8YiDj5X+5O6/l1pVsy/7L
fYcCCY+Ivv1Ab0TKS1t6QWibgvcJ+/U9AOnU2aWuPlG31XFL0XxAiBQFEUmkW2uuMVEityCfjO7Y
+q5yzmpImPM75sP8NEYjekWRTX/0TNjb859Nfy9omB+Oz/9ux1G5ldTP7lBZ2ls/9iPoe+rf5nPU
GC2DAW2eSubTjZGqGm5ktnI1KLB6xukcmXPTpon8bkVxuMpNEZx7mdeXSaN7GGZVynOLKGU+l40l
JZo417nRlD7fsxVLtw00tmMUZCqFwMmrjdH7Ty0VR3Ky8ptiTC6ZmpJfEnbpTooa9CtXbdIXhULD
+a00PcX1mPndRUE7sHvr4j3ih+qmQhmI+nI6W3uKkHv/0HCFXwLoVK/UzIHlHijtRhBqefAK95s5
vVNt4hP4gODb0EAL61U/uOwaaZ78mCmjMNzhZfSTdSes8mdvQ9UZmrK5Y8lzpBQ4Xg8Upe7aVogb
tfEIpU9vU40n3SiM7wMyl6UeZtXV4PcCaYEsN51ahY84tD7O7zRH4xylgfbU+A44Pbs3jqlS++dg
FSuTlZTbKi9ZikNGaVY/HT8kg2Dp0Z1bVQqiukHb2dJSboxSE0g4uRbqdxcoKOrvfe4aywovtKvG
zt2DRUnEplVh7ErduZ8bSCTlNdNV+ZSYtb6mH3THMi6rs2l30SpXteo1z6kUm85aWGGzMPLcvC1i
L9lZudHuSEOUt1An+Gant7isdp3A8V6hXuGFIxTj7GJuf1SURFmXOMg8em5wN7/Vb/wJ90zYoFSd
dVWY+THlvjtXeqqwVGuMV5kA45sbEuEMdJOsvRXeWMODCoqdIHt0iwt3+/aPMTBcFo3jwnHiHGad
WkhkBhKGADrOcuiHZaCm+Y/OeMLpVXttPdyV8ExTL8GgybNGdPDtDRm1gLqRfI9CeCSKAsikVSjr
HfiMS49M0A/yQknVie+pFRTUfHb5aTA6/dTmIljN/yJd9i03nGoJIFSOHE+eBU6sa8gMldFgfwcu
+fZRqoboqrTdkyOr8CQKKu3TfAJA13py6bW7+V0s+cyl5H+d817RL+c3qG7kvA7K7fx5LCrL8WoI
1XOcGPLSrU19hXFm/dq2xP2ma04DCtqxJvLOQyGiS7WEDp9J03mx+bLmdxCHoCzZScsrBk/zGAxa
tJb5IF9qMHrzfzHdCcodCnGVsJ2myNEu1gEj3nPAXTmfo8YLeUqVBde+Y6bHdBqaps39swVxcH4H
UD13cjmpr2Nfdw4j1M31gMHgc4ZAZP4vHjVQC0oOdyG2n+wNyvHQhhnqaDMcvkUUqM/nkYopFvjC
xzcUIyNQYc7dWJYSfWv9bD+fJ+gJJQRR1d+ASKWuFvn7xsT774nlAa61fIvUKTeLkC5xM5aw67UU
ZlWUW8tGs/PHHLMPsx/719CJXfheuDuVZq7dmqX6o1Pi/pXOA+nXs7wr3J6qkxoQ0oB61r+qoDKJ
S5oPiYatG0WJGB4FWvci6uP8h5oZ9WtJXOPAfI5bKDV41BRnD/MvcQgOCKAWlGuajjyDOKPSajor
tUu38ACa+6iqrb1ZJnDs4nB4tToWNxTmy75KN2Tt872bqOWDRoBv/vhAArolYS39lPlefyUS6Ofz
CduW0n7Tju+aWtcPpK0jatH5R1kAn6aW3XMx5KxOskjuut7UHjFhxMKZC891XLI6fxCXETWe16Yf
yLczWrETstZLnJswsrRjOzBWz6e0PIpIkyb45vRSbDOlGrfoKeJvamis5lO2fTCsnDFk065W3o0c
MmgWFps0xand6yIT2MvUpbhGd6tfjhJXn/nae8ygCPOMj3lmsj8Tvb2JMPp6LjCREHjSX5PmaBaW
4cXrvsCRJoyM9K5xlOe3T4U2YeGFeXelhqZxoiIfkNrUAnUwnmMfJmk7WsVeujF73L6JX8k0z5+2
GTtzXdbYtwFkIZWtecSItfz2rXVqDJmQsdWM5Z59NnE9fDtrJZqHjsDoHarEhKKnBGna9AVSqKsx
0b84wEU2OlwTkiO59eBUIdtTfq+Iqbh6usUav/Ou5ttucNgaanCWtQD6DFO3L+KeOm8cMHSWBNLD
ni3H7Gchm6TYV5H1ooio2KW6WZ7ywGdpkuntFpcE+1TElom38TAyErbMqs2tq5r5PrJ1uehIDh8E
VkSdim1b5TZ4NLitcxXJ8RavIOOUu/VadQpsPtnBMsV8pwRAuYarMpJ8RUHW1p2xcntrWJF+eQHY
RnpGhIKdnZM/5I67D6OuX6ReqR/61tlVE5w5tCXVYVRnL/3JgAXsy1qMWnunJMYLYYxdEjnmY6Nh
CaNpbbtrLEy9Aps+CrOgnzyBgUrLuDx6JXXl88FPNbAHxJOmLw31+swwn3/sZ7lZqx2rvgy2zgQz
//P1j++b3zwf9EkE//a0MYKtn43H+c/mE8yvw9pAnTb/+OeLDOMgZmzqvpu5QLA24vwQYySAGN1e
tiDBVqNTDyfOlS97S0nWbZw9Zjau0mHIDihA1LqFgPsYBt9SMlwsiFMIHBZKYLwt0J9Nh7hRWesW
MOiHDL698GpkZrgE7ipVWZnOaC4cmmiTWK+2VIc9iOhJM5jIBVXSxRpzhoZJoI/WTntlGw308OkN
LdyBQ5wjL0ynw/xTfAQ8Hu70XruLkw4INnUxUv2VK8rEnP17DR8APty3ADiRjdE2cGihUKQg+8v2
W1j7OZZ5bAA8BJd23aF8LSEg65e2X9XAE2geelm91tAywM5BPY68VAPC1D7MF0d0tDik1PyrBSNH
l4+w3r9TwwOZmJ3KJrPDB9EiOaxreY8lA7DpSXeOvJW2Eiok30iKy1DkymZ+bf5tVrNEt/RiFTRD
vMp6gvQ2fpkwclYsFBCq4lk5fbBAj9xVXrCLy5OJyz9GCt40FgVF1X0d87JeK9fwjtp1rrVnA5eh
tGFrabs6WmDqF/7EWOQ+Ey/WI+3Swzjt4MUIrole4Tgz/Z+3s5sUIh3m52mIHV7Um80iMOReeNGu
JmW4G0WTrX2GKlIskFJGstYryyTkEIUYs5qjrSytNsLUWFY3jYFLpRqQSKW8rN9qtY2zEojORRhj
7EYWmoQI2LjNWHWPoYELeV46u9x33QObRUNS1BCoiIWpOa8OVdsThISmsjSdXiyiKaNXFEAVRaQN
axHo1kHpvR9dXf+MbDDpM8hClvrZaLMCK1zrKhlLH9Ok7nGu4ZsL++pZJTv1zWpWeVZKl21kYOC7
ij/YLqv0xzF0rZOXXFpOY18reRkcRw1OXhYVzr7hJKe6w7g7qV2ASaXCPj0yjXVkh+hPcLTYena1
qxsLmDisnaUGr3ZrCkpu9VY0ZyWE6OuP7aPEJvMIbzM5ZrVR3I5DiRR+8K2TiXXpJtKxzRyawFyS
hLQ3Ho4+h7YR+sHrJZIXqifD3mNrzNSwdKm/3KImyK4cnFwBH3hHP2ZlXWCsow73vtF513HuRhQV
JvnaVJPxVsFdbsH/oQChIWYbB1F4EAMZjsiEtpPgQI5VbwJ03HBPgyzszVzZE9smNVFNmSfbWo+P
b3VS7JMPaa9fuzXFS0OuXc5VkHNV5J+HWBHZssth06i28gNjqgeQAnLJAszDGqJ5tAIk63FPsoGA
yFzFNFe72e0LTGmxGXrtOtCRgdsTPyt1ol2gs9FZl6z86dctXi8TwqPVRLVFzXo5czr+PICYaLHm
QkdFifV3L0iBy+YDPq+Wg7kin3+u/erbBPYYOt3VzHeZDzPaJbQf3bzt9zUd9CBldBVmiblJtF4e
5pfmatj5JxCA6DCoQpyrDZO+p1R0rj6cK2K1AeGTauMti2RyS7TmOhUwi2uQzDDYPbzFKGVJ0rf7
3F7qk+IaG872QDnwUvqjuu+ceDiaaX8ZR7m7UDWPxZHNNFombvN2mJ/CebaBIk+/UQmfW3mX7+ei
3vmQIvvH7QZAKWaRHjJoDkjOcRrPqAuES6QvszE/560KjJ5RPvD4CPMBBsX7T7NPyfwaJ0NyVZLL
jyPZHaQlusP8k9F7vz+df6EWuLRHVrHzS+p558PsohGX6YNvaNEmmDTQ8yEtGcfmMs0/X3Nihcx6
4BvLuZINyspUXYpiERthTOl066HxwZZBpx8WzlThOVe9BfqYL8207JeKYff7sWUnOWFqhesk8JpS
+MVk3QiNOoztmtoRhiYFqgGGzR+NdiRQY6g3nsx01hJFfuwElFo5MF74Uw5WkTC5YRaQKKWt5oPF
an2Rq3j5zA3RpDEuwIlLlHKqRp0vJ8b9a+uxXVexFdQd8DRh/AoiLTqarb8qB5DMc4HhPGyBAyDw
QcyQRIh3TXitofhAT+Ckdf3BNIz+gNDFIxvQZZQpuuoB+rC/j+t6+VZtmU412lqmpu/PJ6YjXnrJ
XgMAt1Ino3oj1SfVXXFogC8lusdcHGBIJxsNxFBi+9km8Jr7uWryz8q++acPr8F8O5SuLMm4cl80
gK3WBWoD7EMwOqY2PMApPM4uyRViTiUcKgcCEIQjVRxb7AYk2V02Y1puoMmLy43aR85Vb2mbhm3u
KzmYdJW6yEDdWI58G16370rlsiQnPSv7CAH7vI6vtWWP8aWOiufglfUm7IPyxU21U0iK9T41q/7o
tHqyigGpu/0t4Bv3nKExyHWlpcqchKAekFsySIkj/gNBNWDGcNWVxbCkWDBbeY4FVwoZVLmutY40
TdIGxGI181KY+TaNreA67aA9sXpP5SpI0cgW0bRdsc0zipfuRiPCu+6dErBd0nU3EDbYRgnV2wU4
D2ijkl2nuEQNloW00cGQWnNJ3VT4itkEX74J15CLtJxG6whbADNu40uBTgzrUYwuLS2JLyFmjmRn
HG3VYjd+n7TRzwo3ntP8jFg8S8CcQSWhpH5Zu6bx1GcwjRRbvDQG3DDdEKgvtDR86o1yPb9u43cK
WT0QewvzkMcqhcWcR+at2+XP1eBrKzfGkjYtpbXTBgQw2mjeF6pZPSFOF/siFMmq8bP6KRejuer9
jKTQ9FsH4kSJP+gCPn6G4ZEP4zsRgbJXc9a4djtUT7blHVjOu99LA9ocbkfrGOuwrarKgFDOJky7
/lbCYozqq/mg10WIeKJ3KQFHyspiUbxKpUI8kJr3fgMHj60a9olmMlw3pNvZezyWUnEedWwUdlkX
n0ikNNgUBdq1P/00hGMKWhNzi8pADkqqPj7UsTHcBEmlLDXTGpZYW+UrtF+Spq7LZZ9Ew6KNVGRu
E2LMHhmBkmao9mpg4lGYJb/SqlERYRfFo9vG5DbCmmCbMSorTUd0hqS/3bBukLB04/B769+5cbsD
u6c+9k54gLYbLCPsA+5tMJD7rG+h1pt3xJPVM1Q4kw8BrAq0WI9Grh6R/fXyFCRUillx4gGIjZkK
XVnfVGXaHHuRe790jM3XdY2UaC3qZt9VZfFYkeCAjJFc4WOJ6KvXz5ab3ZKZ0u7DQJf3uI8mEMFh
kchoX/VNfZVxFZY9pDupy+xy7umh5eigaDf2QKpr4G/41pjqstskS5oTJWAIuXkmbER7ilqSubFx
Y9F9oE3eGFztlD4xnuw+2VZjnn7vXOJsXhv55zbpn8u+GC5JixL7BlGztx1TuzGnw9iOl3hBQ+NS
DaT07PqWWslN5kaJvEb7tGyQVixEVUH09qzhBlR+sW8Dsm0elglejlgkG0hoaxMS32sz/ZtGsHIR
UGpmFyL47tQsJUBKkdduntFdWStMtSl6c/383nUJW1il8+JPoQRClQiZlbJZggC1NkVswv6ES/PD
Say1Mwbjs+u2KKJglmIToE92aHm9UYxB3smJcdmUY/ij98OVg5HDL5w0+3ijtDAJWZ45WHbINQNZ
8IwA0t+kToAhQKO6N80AkdHsn4Tr6w+lqYYkEFm9a4GqPZhe+f50/i0ZTpKkJkvFHP/2O9Btl0U/
GN+wHRi3pecjWZmellX/ra0Eijut+1ttquO5pXbcb93kakAMcHQilwWuQQTYtNL4iqhlurQqn1wp
ppHRFN5VrR9uSvoeiUdwb0BO25IlGXY+Nc63o8DKtIryEpX92N1nW9P0jb+psv2ek0x+yrIB11Gl
T68Sn1US7HlcNaqQPM4QR9+6sNqgTYwejLB/xsswWtA/nFetdm5KRyt/dVZOasbDsnPMdwR/cLKo
Y/hwhcmwnCeESM0Y0CL4vsNAIc29B9tqHbEi2Cr2qIF9V8Ra79vuCqrBcxL6494Ya3kyRnsFLq14
LBjZ08h4aC2ru0vp85luyKtQwaUdB26x5yYy+DacfF2pcbpq6kYeBowNj0Ur7/IyuRclTOVIH18S
LQ90nDfZ19QyvK2VWqyqplV2/li0T/zNt7iCzi1LOkZFqnhZ2jjEDpL4FqUrbNEoGXsa895ZGPUy
rnXrm06GP832famKK72stwls1Q2mULj4qcFOJ5Q0cX/DpYkl6S5rIa0yv+ZrReJRHWjEZXQvqa/I
CrNhbLV+aQAHWmM3bN9VA+z9Os+sQxLr5PTM3D7AUPL3RI/GrZ6YpyhWg+fAx/B2TJTvgVDI0UU9
e1d/UFYDI/KPuv9p9B052E4vTrpi5CAyW3GmuOKxVzDZcvLUvIya+qWqRHWX+AXFIFN803Iq89V5
7nO40LU0xX0ntOToylTcZkyek2tCwso30x/G0X6NCuyxg1wuLAv/khHg6F5ogPfqKIq29UhgzslL
uW9N3QHh6rI7k06yJS3CJKb6wyVSmYmsnNtbsl/5yWhcyLiGcooQaa/JFxe3RaVjEiLB6r5/g1JL
Vrqv3VspXi+OG9evdRhtUCMrW7MLkr2TT62i6ndlHOp7NU7wa/DI4woBFbs1+9tg7JWzkO12fmZa
MBuZU+pTnUkkICPFOyS3VqYd6j9xQv4Jq9zYpHz7ax8nILYR9muHJBYMN0uxpZ0F5VlKEhllOT7U
PcIL4YQGZokPWRBhCdY5A4LKWjnpqpEehwG2OWaaxxoQ4Puhyre20vwik3HdRR7CQkVnaQGV+ajg
wJoEInoIlcFGFoXBFjUT7tUApvKKXjkg/oYSDc84/dWb1L5HgTHuSFNFd0m6r6raOVTQkw6+iomq
7nMX1jURUksbzzi/nzITvGXdZ5TLezLYUNo5brSgxF532kzXaSOPXqLtu6527xKhIIAJw+sG+vai
t9z6zBBl58456dhWFdMVon9STiCfr1Oqd6PuIVWH5kTwwjnXkhIopWzNxyoItqk7jIveE8WepHGx
Gss6X4cZfyvN0sUEJH2I1e4pRJLzCCgSvGyXrWFJFc9T5vE1DKhzMqLOWg/1wAotJYHA1SQno8DH
WBJfOCjdILeAUH8Q4b2SSahhvonVTUx4bFXUEe43DnYVZmfhHGPVh8wo60cQlYfQT6HQTt2krXHo
1aBW38SD+V0t8NVhC9/dILFPjwZLe4xfRAievd7KlgBvrHsPPu7jTNpJ8INKpG2lgO1EALvOgVXn
zo2ulzZg7bbFplCurQZzYeJFCfIgEV6P7ZS/95SVqo3Ng+JF67TOQ6a6yf9qzMEnM/5tgiyOLs1a
vzNssixWqIxXmhImqw4R9s53e2+TkPsghV+/ph1JoKZK/0aMhqyasHEFAAxz0KzwtsS/aZUYUb4z
HdApmc6APVpmcjTSnOI13bf3iprku9oRgrYHzrEYlW5chFqv74zAWIFeTp5MLHexP4kXmcQKm2Cu
+11lslCpzr8rcOuqbCD9Rmu5V6Gmy21hB+1xgDp/TIVvbUVOPlVryGVZ7XOalz7J2zQ59rbY1q5k
Dgv9byamIHxgD9W3sqLatz6FEUwqlYqTRam32bUWmVQfUeS18QRbIS6bD6U/+HKU6Bv8myKKxZqP
nqwJYInbtIzUWzpwRdmwJDNqGGz84K/PUvE0C6q1EtYx5letYFwJvC3UPGxMgUEvwkarjnopq2MR
Msvn1bD3EeBvWXF4C+FqyVrNEqwg+c2xcvqKGk3rrFhosjzZPfRVcoIYq+9Zm+DxYmiE+aJAP7LM
Ynarn3Ghjq77xiyPaqyckkCLz06cSGY4IzgR+UoBNanBZYxZupHK+ihCby/UVLn2/FEs+paunBAN
e6picpRZ8yj9TZiE6VmCPj8r5Sj20gyu55fSWCCnTanuK5LhXGjxPYgA+75VJXx14T5Bz7duwvKp
7bc9oZPbaKpbVCy8tds+rylCi9dOTpzEFjsZ5HSYYqToupoMtVjqpOZWI13xoltkfKPcfDGtpryN
Ckb7Gmuq72oplnru+3fxYGO5Jimj8cMXNJEuMC8r20lf9k8SXVKUYboBUCvZK4pR38UmNyzpj53j
+jW8K9Mn9Jfqk69udkdrEJSqZHBECUMR43fZTNtd/aX3hY9Sw/N23ej2hzCMLweq3a7yysFPisqK
V4msGDPIDImdrR2boB8p/KAlcL3unyg8GRcRegoSTHb/xJoFIaVX3TaGPnluxDfsIaiWzCoM53Or
2pkEMKbYgX+aD2Gvc95MtCsXz+DKkPb9fIgJ7Q5atejCtH/qUsRQZYTvc6gH1LZYLiU4inrwAnxz
ao/p2MhQwOC0Hu8SGaiH2Ou0FQ5ixQuRqms87r9hqLNjL96ytGIoiBq2r07jJOfsRRsY7qIGzLhh
OZRmks5BkJIoyLbwxAJIQlEeaZ97iSUEJAPjqS1xFVYNcfYKJSVib7BXD9N7xY3zo0q0NvKRbks2
NG4MBDtsavwRgBsdNQXyOBWPaMg7Q99LRHuZFOI01Gwz88QuWZso0RaRrck9yb6t75KbxjLkCVji
pW/1AVvKHJFZSsJZQdRi22izZVGmB5XAt1vT0eJWPxhYA58wmBnXYB/cW6fGCjPxX2rddh+b3Aba
x3IEjWjuPY69mW0e2eRnVLck2RUCk3WLB+VlsIWq4V/5QRk/mEG4aoXanUptygamtbiqfMPel072
TVQBDm0wrzMZYoreWNmDnYlD1pcRCZnSX4dDXxCsiMLv/XCQ0bZzNO++7IbuXhtx6qvin6Sw5AmE
Y40VBVafuud6q96jwjLF6Zxin6g82R2JV7XudLRZDSkIVdpLXNHCXZwPWCABi9xJbFBYYHCw6pjg
mN4fqQxKL824inasgcSx73vCZzkWp3anmveBlFd+ZqSvruboiL8QpFT+XaGPCX5tcf6cFT4JHNv8
pZNmtzIs5Ra6ySredLdl5kSH1MzFiTCVegKDoJ6Q48lDVymXMivXGWGpZ6wqhnUpg/CY+96TJCa8
I4NHuI/tOzHn67CijKnU03tPas2NrjgLE7PXvcY6NFUr9bVRwOBjXiGOjVARt5E13ZuAHZBjp/qj
6gD1DweF8D/o4UfNQi7QD3Zy16WCUL1T/8Tx48EukOkAaBjZvtbFhqS2sSGuVwnNA+aO4XVqF6cg
TtcErYCW5ATJBhgdoclIB1TfY/Wm+vpGI6pz1beqz56gfrJqPH3ml4KgdtZZ3hY7s8iJGTJrJiHV
9EyruB4XHVFNZJaXg2b+MAhpLfNGeUrLEa9buBPXoeH318Is/I1LCSCZmwYREdnkyHTQ/fdq8siO
70ypUrmqAPTsyMfYC4nwckf2XSfy4VuXkVZe2UggpKP5p45yrVtJPIOKRuXBbuAM1qaxoTQt2uiK
bp+sJjwicC5uLZPOlCn5SlMMk9BWQlJkIDiZEVTdOSJwt9Q2aislyR+0MaHzjel1SWXKGrcvxlhH
PFhhWO58P2bBIHK0DEOxIyuGGLEKvXXujf4pMdz3Q+gCwomzMU0Zp4rXNFWs43wAFo8YgrpAQi5Y
8yLHJoyQl3eI/cWN3eS4+IUQNwo/gexdsQ9FABGyau8d4wav2sCq5E00Hcp0USoGCiS7tFaSrOoK
SmfQqfGzgLS3HAbRrq0JeyZZrRziUo9QcSoRmpvGX+gpRjfkosU6cUpzWfWFdhVW2IFQ7Sd3rULY
cOiUbgtw0qa4HqIK1kzOIetgPIqwvGssG1vcdnCOrh9Eqzoay7ViUV0+xnV+GSrZeFdH91ioJCtf
hM62TbvqHmkIG/la4jcg65+phczEwOx7VXR9gWk9Yg0LfuEOlfoBBBMqmOwVF2L/NLSzGHRorrqQ
jumpD3rbyJMXI72KS03ZK8K/HUYFq5K8se4HSX8PKRR721fjszouyUgTo0YDJ6sXt2zHZyyDuYM9
PdrMTxGIXFr5iEacEMECI9IAfqcwrgqdgm14krgomMU3vZb6ddf97DrRXI81cIE2Rw3UEII9sZfE
N87GU6obEnanbomHubHDccJ7inDv3sSdqu61sLmmo5HJ19R25TXoRa3Ks7diulUDbPLI7oyHri3r
tddOCezQM479fOjPRH3AvZFaxUEROc8Ove3BijX1nHahXFVd9phqXblEaKw/W+W4S0fduinxuEck
BQVIt34avo+uuIn6284uL1kdwHgIVeS2eRw9kA50z+EkJ3f06mBWrK0diMm3meei1CamF+vBISUc
VUXQ2b0ILaReNNh0YcY0atnPsPTZ8oT1OYk6A8h80O4FAZWD3bQLHSrGLbrpaCniwNjNTxF7tSub
0tzr0RGXfZGhWWsrfRk79BVdUU+omfFz6AtrCYRGPeVqq+IoqDGiR0yJQvfru755TvG8udXsur6D
zrRVfO05s1T1ATsoquSU7P2n+TWlBcowpvrWlgrySYqu7nB2PxFGaZ/HgRBXMbQIm0Q1ORu61sLP
GTIEGiSKUcFe2P7wQmAUn5eqvwvLuiOMHlMAYCFYbrq0AvSghYsoGfXlWLfmg+Eg1hxyS37jkkiM
hVH+2kjnofL9m5Cuvg3MkfiiKq+bkfIT0ixs26UHzNcMeuf7VCWrRTYK7cDHn0BF86QCsNoTjfPu
jRrttIbltB0k/VlXKTYLwnqqHMiTPUW21UFThXeIN4ludJdR0k4AjAbfDDNCG19Y39rItDe5tH52
NpFf0SQoX2BArEs82W4JIRdgPrL4GeHik09y8piNnKJjN763JPKE3FX8G8ZP5PYxZXwJciNilKQK
krIP7uaDMuDn64+ufdC6tFyNtjuuusIOL+cD3hb1tgz01zmCG6CzFBAOV0XT/NIYIvelfy0ZvXax
0je7iPgr+fTWWXsWaWZdUdY5mTbk1YIqSAoZUbOLdIsSq1yUXkpSt5Ut+axYYYNnENiWttyqkUL8
yVDMrUXua2cS9l3GFWk8wJ1sgchM7pzv1KC5N5IA17JOHKyOc7teM6TpyxwvvqPQj+YUHi6NTlvM
lXH/31CL3i9k9Spf1yzs5HDT/KqG2191k8j6f/6PtxLm6beIyzN5n//fvemvT/SvMRyoyNMoOP4H
iMP8oeZP/FfnSF65sObnr//8D0MDZORaQAQAQkwPCkWTPPPff63gLX+BNaNhmKr69obfv+2/aoa/
vsK39vzr9/zVFfyav5r9z//8D8AOFqWXn2sF/cLVHVARNOkfV/kPraCptAKxDv3tP/12j/yf7oK/
vrT/d5evm6qGLcbnLt+4QNJKFbZJjerv121rF8RsccR04DlNDxga/Kf//sv/kTeZnHqhD5XodxMG
zYAM8K9c/Icz/NkDdPfCVHXTBhn6jxfvYtsgiKYL4BDz462v/fdf/OvPNMTEpEZE/kP+fvG6wZfz
r13+h3P8w+VPVcqO+ttV/n4LCCEuWONqM8js3/Plf/jsf3Z9aGgTL+1f+fo/nOO36zcvHNZkLsgZ
akd40Jl+v37HupjquE2IK3///b+lC3y4gj9bAUSG9S92gg/n+LMVDL5kDUCISZ5/fnyYBmxxYQK6
Uy3jvS8wUHyxVjBAcHzyXsBs2GClrhsg/+bHh+HQ0S5s0H6mo4n3ZvpyraAL8eklgQrWCSaiiSJm
fnzoEbYxDQjkJP9ohLeb7wuNiyRwxWeXBLoJjMrVbRNnnvlBs/4+LtjuhXBMjKxxh/qjlb5Yj4CV
+9mVgQ7HC0iILQy2ktPjQ48QqnUhCMcxfH65lRHjgf7p2cG90E2LwBfI0fnBVf5+FwhhXViMGC5r
5D9+/7XuAmE4zqfvAvfCpbNDHnof9qDF/N4KzJEYXjE7uOwSpscXHBFg0X12dtAvLIe9BhPA21V+
6AvTHGmDq6KV3n7/1uxfaVycaLafbQX7AhyuCXzK+KetgFHZBasEFB76l7sLdIpfPz0iiAsDS0KD
zeDb9X8YEdg16Dr0X9tmUTk9WEl9rRGBRpi4vHyoD7GM/0rYgHmBSdbghn+7yg+zI21zwfjLuPm+
NP1SvYC785PXD/9Zx5jPIRP6977++4joahdQteA1/7GgftumfaFWEK756SWSccF2wVGBU7/dBB82
DVMj6C4Latppfvy7ogcftj2/bZ3oCp+9FYxpgwjhS6cl5sfHAQFKqgv7Rn8P03yhe0ATwv1s/MDg
JrANaqSc9+3Ah5vAMS/gr7J2mFYQ0+PL9QT6qPHZrmDY7BwFUaTZY5Or/DgezgFEy/j7gPH2D7/S
vaCLz4dRCSajxjaY/966wscVkkmUgUATE8d8K3y9e0EDqPvZdeLkDWBqtm5+WCXbFtEDwHH6ZBww
PWidr7UyQGZsvH2oT6wMtAthE1A06PX/bDhklWxBhobz/NbOX6kLCGLpn10YECLSkNQ771PiRNn+
fWHgsDo26QSG9t5FvtxwyDCgfXY4pAsY1EBOq+B/ehO4LJ8cguts0N+6wpe7FxDTOp8OqhIoI29i
6tYf++b/7V6w2SkAVX/vKl9uQNC5Uz+7VeBesGYEPEPf/PgwNTrqBeBfEMrq+1L6y7XCP2Hl/1fT
rLp9QQrBwkXmPTbwYZHIQoxWsDUCbe/LpC83NzBqfXpuUNkw0AjvC2VV/dAKtn3h6A6GO0TZ58fb
vfeFpghW8sanswwmGwZSNuZvg9/vU4TlXoA8FwaQ77dW+HJxFDb9nx0VSDiZtknZ4B/BtI+3AvOo
7hBVfE/wfaV7QLCX++Qy4X8xd23LTcNA9FcyfEDGsZ3EeYAZpgVaoIXhUoZH1RG1Jo7dsZyW8PUc
WVLqVdJy2Ty405cm6bGylle7R2e1cTaeGs4Y0sdgTUDOjCLQFLrcXQg9rCARpQwZ1xEk0XiRwd1n
oeBgMYGHQEVMnDkPMLi5P0Hcxg0MEsgqUkzuzHOE4ZKYjNM0RQwdOU85uCVxks4n3EkA5iDJIGuO
/ZIXMAcT9JeZITaaI1ge2mqIIwDYRHI6Ri6Ime6T4WASdMILs9+OfMEnUsPyBNhmNX05eEQyiBPw
6dg+dAqjwB8aIjnFyfPxcLfcY0jFuVbAaojYL8H2kfX6mPD9kACbCnCXxlsMlUmdQzrHNILhTRbZ
FN0OXWochATQYY2nKXpGzYbnDg2zx/36EFqCNYpRiEVvPhjUOENIjOdkoPEgunXhXrH8AFR4CAew
e+qD4sAPzKdwAxn6jE2cQmlwewlw42zqEGpcRP1oG5oe3lxdJNAqRtFsErn3B8ceJWA7uGsCkmVE
xpCULA5bYQ5GATlilnpHMbi5YLZY2f4AmmT0lIL85oEX6a8J4E2MgbAPPdSNFUhP2OwRJHnofYSN
ZjQT9JQAsQJkWOiFhT0cT7h2jmhI6WInmuI5RyTDIAxi8Ii7pJAYYQYNKyj1OHIUm41HBmSEGBJb
br5gFHmQY8M9WiOE7NECbgNStCjymoTBWcGoyLjrJIKkCNICyPXt8xBkDaDQogmkvBm6cnY//+Ab
/2K+7ApgTgpVLl+ZIgwl9aEKmcc+4FUn+++7cg9b05HummZ3HzTdTO217ea9+fsF2dbvihJ6b/oi
hf6/uy+4f+mDg/IvninZiCYvtt3X3bphXoo1ymdeluJarEVflA9vjZn+MJLnz8g4e/f/D8B6FeAa
5pGN26hfdUWBu1yWD7wSFc7Z8UM0t9FqTLjIJ+KJVrRdGdDBXrc7j/uUmdEeHmc8LOv+qG0qwx51
XVUyb1W+aQl4R51ywU9lKe5FI/vINghnI7syk1H9YwTjbNbXikwW68K4V3kNq6slAUaUY1hVLvIb
WaNNAUW2jB0X+QwWV8qPsJveCagZ/8L/z8HzpSjIBHTkGnfA52WpqlrRJ9KGZGxoFDmLwItYnTEb
GQ0kvUk7G9usigv7bt832W1uNjAANvlqS8Zs2QAu9Pt6o/SemS37zsW+EKoi3sNtbPFxm20pqmXf
HE5Tw4fWWuTFRsu2JXPaqVbY+Cov1I2g1YVWIMeHxlqg65bM7NhqD/nYWiv83t4S3xRbLcsx0OtN
E0Ib0SQbuq7awIfEVp/ORb6U140Ioifw7Ial5UPfCbpuuSoTPvD96Eysb3Wh6LIOfCMmPAb+W9lo
STxVbMvFjgF+IX+qnCxjAD/Gin4p70ff62blbdDlB1asyB53jSPBRicCh4Erupq5CrLjXOBUoKcG
ffbtzgkX/gNOxSRmsTWQbNhViYiEZjUugWdDN/ImLODuyve5wB9lVelteScqGvzhdGgjW+HCfyrq
pRyd6721zdbecuE/15tHJqJjEo9zgf2J6GpBuPBfYH2ptSQhhavO5mOjaZO/g+bhd1U8XNyvrSgI
rC2m58JeyWaNlY0g2yMa2MjozKuC6e3odi70N7TFUtVNSx9NJ4xng0vdjq4ODd6qC9n4Sud1heZP
xOZWv8nG3tY4e+GGInenrjyNfIhp2p2bsc8/+eNADv0bJdfMJ/JSiubFbwAAAP//</cx:binary>
              </cx:geoCache>
            </cx:geography>
          </cx:layoutPr>
          <cx:valueColors>
            <cx:minColor>
              <a:schemeClr val="tx1">
                <a:lumMod val="65000"/>
                <a:lumOff val="35000"/>
              </a:schemeClr>
            </cx:minColor>
            <cx:midColor>
              <a:schemeClr val="tx2">
                <a:lumMod val="60000"/>
                <a:lumOff val="40000"/>
              </a:schemeClr>
            </cx:midColor>
            <cx:maxColor>
              <a:srgbClr val="002060"/>
            </cx:maxColor>
          </cx:valueColors>
          <cx:valueColorPositions count="3"/>
        </cx:series>
      </cx:plotAreaRegion>
    </cx:plotArea>
    <cx:legend pos="b" align="ctr" overlay="0">
      <cx:txPr>
        <a:bodyPr spcFirstLastPara="1" vertOverflow="ellipsis" horzOverflow="overflow" wrap="square" lIns="0" tIns="0" rIns="0" bIns="0" anchor="ctr" anchorCtr="1"/>
        <a:lstStyle/>
        <a:p>
          <a:pPr algn="ctr" rtl="0">
            <a:defRPr/>
          </a:pPr>
          <a:endParaRPr lang="en-GB" sz="900" b="0" i="0" u="none" strike="noStrike" baseline="0">
            <a:solidFill>
              <a:sysClr val="windowText" lastClr="000000">
                <a:lumMod val="65000"/>
                <a:lumOff val="35000"/>
              </a:sysClr>
            </a:solidFill>
            <a:latin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1" Type="http://schemas.openxmlformats.org/officeDocument/2006/relationships/chart" Target="../charts/chart4.xml"/></Relationships>
</file>

<file path=xl/drawings/_rels/drawing7.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5.xml"/><Relationship Id="rId7" Type="http://schemas.microsoft.com/office/2014/relationships/chartEx" Target="../charts/chartEx4.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7.xml"/><Relationship Id="rId5" Type="http://schemas.openxmlformats.org/officeDocument/2006/relationships/chart" Target="../charts/chart6.xml"/><Relationship Id="rId4" Type="http://schemas.microsoft.com/office/2014/relationships/chartEx" Target="../charts/chartEx3.xml"/><Relationship Id="rId9"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2</xdr:col>
      <xdr:colOff>531811</xdr:colOff>
      <xdr:row>1</xdr:row>
      <xdr:rowOff>180621</xdr:rowOff>
    </xdr:from>
    <xdr:to>
      <xdr:col>10</xdr:col>
      <xdr:colOff>520700</xdr:colOff>
      <xdr:row>24</xdr:row>
      <xdr:rowOff>152400</xdr:rowOff>
    </xdr:to>
    <xdr:graphicFrame macro="">
      <xdr:nvGraphicFramePr>
        <xdr:cNvPr id="2" name="Chart 1">
          <a:extLst>
            <a:ext uri="{FF2B5EF4-FFF2-40B4-BE49-F238E27FC236}">
              <a16:creationId xmlns:a16="http://schemas.microsoft.com/office/drawing/2014/main" id="{21253971-7320-E3AD-1DE5-A36152C5E1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762000</xdr:colOff>
      <xdr:row>3</xdr:row>
      <xdr:rowOff>165101</xdr:rowOff>
    </xdr:from>
    <xdr:to>
      <xdr:col>14</xdr:col>
      <xdr:colOff>114300</xdr:colOff>
      <xdr:row>11</xdr:row>
      <xdr:rowOff>76200</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992247EB-B0EF-0E87-46E7-21A552A23DC4}"/>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9893300" y="736601"/>
              <a:ext cx="1828800" cy="143509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6</xdr:col>
      <xdr:colOff>25400</xdr:colOff>
      <xdr:row>1</xdr:row>
      <xdr:rowOff>177800</xdr:rowOff>
    </xdr:from>
    <xdr:to>
      <xdr:col>12</xdr:col>
      <xdr:colOff>635000</xdr:colOff>
      <xdr:row>20</xdr:row>
      <xdr:rowOff>12700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E05EDD71-DEEF-EE5E-93AF-5C5C23B2476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397500" y="368300"/>
              <a:ext cx="5562600" cy="34544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5</xdr:col>
      <xdr:colOff>127000</xdr:colOff>
      <xdr:row>2</xdr:row>
      <xdr:rowOff>165100</xdr:rowOff>
    </xdr:from>
    <xdr:to>
      <xdr:col>14</xdr:col>
      <xdr:colOff>139700</xdr:colOff>
      <xdr:row>26</xdr:row>
      <xdr:rowOff>12700</xdr:rowOff>
    </xdr:to>
    <xdr:graphicFrame macro="">
      <xdr:nvGraphicFramePr>
        <xdr:cNvPr id="4" name="Chart 3">
          <a:extLst>
            <a:ext uri="{FF2B5EF4-FFF2-40B4-BE49-F238E27FC236}">
              <a16:creationId xmlns:a16="http://schemas.microsoft.com/office/drawing/2014/main" id="{D76BB564-1A3A-6959-11C8-F5175116FEC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527050</xdr:colOff>
      <xdr:row>1</xdr:row>
      <xdr:rowOff>101600</xdr:rowOff>
    </xdr:from>
    <xdr:to>
      <xdr:col>13</xdr:col>
      <xdr:colOff>203200</xdr:colOff>
      <xdr:row>27</xdr:row>
      <xdr:rowOff>127000</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CDBE0ADD-02EE-6BF0-8E87-A6BEE9FB8FA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705350" y="292100"/>
              <a:ext cx="6280150" cy="49784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14</xdr:col>
      <xdr:colOff>482600</xdr:colOff>
      <xdr:row>5</xdr:row>
      <xdr:rowOff>76201</xdr:rowOff>
    </xdr:from>
    <xdr:to>
      <xdr:col>16</xdr:col>
      <xdr:colOff>660400</xdr:colOff>
      <xdr:row>11</xdr:row>
      <xdr:rowOff>88901</xdr:rowOff>
    </xdr:to>
    <mc:AlternateContent xmlns:mc="http://schemas.openxmlformats.org/markup-compatibility/2006" xmlns:a14="http://schemas.microsoft.com/office/drawing/2010/main">
      <mc:Choice Requires="a14">
        <xdr:graphicFrame macro="">
          <xdr:nvGraphicFramePr>
            <xdr:cNvPr id="3" name="Category">
              <a:extLst>
                <a:ext uri="{FF2B5EF4-FFF2-40B4-BE49-F238E27FC236}">
                  <a16:creationId xmlns:a16="http://schemas.microsoft.com/office/drawing/2014/main" id="{33A1F98F-86BD-C81C-A863-FD76473AFD0C}"/>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2090400" y="1028701"/>
              <a:ext cx="1828800" cy="11557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5</xdr:col>
      <xdr:colOff>508000</xdr:colOff>
      <xdr:row>1</xdr:row>
      <xdr:rowOff>0</xdr:rowOff>
    </xdr:from>
    <xdr:to>
      <xdr:col>10</xdr:col>
      <xdr:colOff>241300</xdr:colOff>
      <xdr:row>15</xdr:row>
      <xdr:rowOff>76200</xdr:rowOff>
    </xdr:to>
    <xdr:graphicFrame macro="">
      <xdr:nvGraphicFramePr>
        <xdr:cNvPr id="2" name="Chaaaaaart">
          <a:extLst>
            <a:ext uri="{FF2B5EF4-FFF2-40B4-BE49-F238E27FC236}">
              <a16:creationId xmlns:a16="http://schemas.microsoft.com/office/drawing/2014/main" id="{1268422E-F435-3260-A748-30945339E18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495300</xdr:colOff>
      <xdr:row>1</xdr:row>
      <xdr:rowOff>50801</xdr:rowOff>
    </xdr:from>
    <xdr:to>
      <xdr:col>13</xdr:col>
      <xdr:colOff>673100</xdr:colOff>
      <xdr:row>8</xdr:row>
      <xdr:rowOff>25401</xdr:rowOff>
    </xdr:to>
    <mc:AlternateContent xmlns:mc="http://schemas.openxmlformats.org/markup-compatibility/2006" xmlns:a14="http://schemas.microsoft.com/office/drawing/2010/main">
      <mc:Choice Requires="a14">
        <xdr:graphicFrame macro="">
          <xdr:nvGraphicFramePr>
            <xdr:cNvPr id="3" name="Year 2">
              <a:extLst>
                <a:ext uri="{FF2B5EF4-FFF2-40B4-BE49-F238E27FC236}">
                  <a16:creationId xmlns:a16="http://schemas.microsoft.com/office/drawing/2014/main" id="{76CF3228-5167-19A2-3C8A-E3238B734A7C}"/>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11087100" y="241301"/>
              <a:ext cx="1828800" cy="13081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3</xdr:col>
      <xdr:colOff>495300</xdr:colOff>
      <xdr:row>1</xdr:row>
      <xdr:rowOff>63500</xdr:rowOff>
    </xdr:from>
    <xdr:to>
      <xdr:col>9</xdr:col>
      <xdr:colOff>266700</xdr:colOff>
      <xdr:row>26</xdr:row>
      <xdr:rowOff>38100</xdr:rowOff>
    </xdr:to>
    <xdr:graphicFrame macro="">
      <xdr:nvGraphicFramePr>
        <xdr:cNvPr id="2" name="Chart 1">
          <a:extLst>
            <a:ext uri="{FF2B5EF4-FFF2-40B4-BE49-F238E27FC236}">
              <a16:creationId xmlns:a16="http://schemas.microsoft.com/office/drawing/2014/main" id="{908535A6-CD98-D888-9364-04200F6A7DE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204821</xdr:colOff>
      <xdr:row>0</xdr:row>
      <xdr:rowOff>127000</xdr:rowOff>
    </xdr:from>
    <xdr:to>
      <xdr:col>6</xdr:col>
      <xdr:colOff>330200</xdr:colOff>
      <xdr:row>3</xdr:row>
      <xdr:rowOff>127000</xdr:rowOff>
    </xdr:to>
    <xdr:sp macro="" textlink="">
      <xdr:nvSpPr>
        <xdr:cNvPr id="4" name="Rounded Rectangle 3">
          <a:extLst>
            <a:ext uri="{FF2B5EF4-FFF2-40B4-BE49-F238E27FC236}">
              <a16:creationId xmlns:a16="http://schemas.microsoft.com/office/drawing/2014/main" id="{FF57F936-F8AD-A9FF-B64B-01C68AB773EE}"/>
            </a:ext>
          </a:extLst>
        </xdr:cNvPr>
        <xdr:cNvSpPr/>
      </xdr:nvSpPr>
      <xdr:spPr>
        <a:xfrm>
          <a:off x="204821" y="127000"/>
          <a:ext cx="5078379" cy="609600"/>
        </a:xfrm>
        <a:prstGeom prst="roundRect">
          <a:avLst>
            <a:gd name="adj" fmla="val 10785"/>
          </a:avLst>
        </a:prstGeom>
        <a:solidFill>
          <a:schemeClr val="bg2"/>
        </a:solidFill>
        <a:effectLst>
          <a:glow rad="127000">
            <a:srgbClr val="DC20CB">
              <a:alpha val="90000"/>
            </a:srgbClr>
          </a:glow>
        </a:effectLst>
        <a:scene3d>
          <a:camera prst="orthographicFront">
            <a:rot lat="0" lon="21299999" rev="0"/>
          </a:camera>
          <a:lightRig rig="threePt" dir="t"/>
        </a:scene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a:t>v</a:t>
          </a:r>
        </a:p>
      </xdr:txBody>
    </xdr:sp>
    <xdr:clientData/>
  </xdr:twoCellAnchor>
  <xdr:twoCellAnchor>
    <xdr:from>
      <xdr:col>1</xdr:col>
      <xdr:colOff>489355</xdr:colOff>
      <xdr:row>0</xdr:row>
      <xdr:rowOff>115111</xdr:rowOff>
    </xdr:from>
    <xdr:to>
      <xdr:col>6</xdr:col>
      <xdr:colOff>236706</xdr:colOff>
      <xdr:row>3</xdr:row>
      <xdr:rowOff>51611</xdr:rowOff>
    </xdr:to>
    <xdr:sp macro="" textlink="">
      <xdr:nvSpPr>
        <xdr:cNvPr id="3" name="TextBox 2">
          <a:extLst>
            <a:ext uri="{FF2B5EF4-FFF2-40B4-BE49-F238E27FC236}">
              <a16:creationId xmlns:a16="http://schemas.microsoft.com/office/drawing/2014/main" id="{A5CD6778-A84C-0C0B-CA8A-A8AFF7B6F91C}"/>
            </a:ext>
          </a:extLst>
        </xdr:cNvPr>
        <xdr:cNvSpPr txBox="1"/>
      </xdr:nvSpPr>
      <xdr:spPr>
        <a:xfrm>
          <a:off x="1314855" y="115111"/>
          <a:ext cx="3874851" cy="546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3600" b="1">
              <a:latin typeface="+mj-lt"/>
              <a:ea typeface="Apple Symbols" panose="02000000000000000000" pitchFamily="2" charset="-79"/>
              <a:cs typeface="Apple Symbols" panose="02000000000000000000" pitchFamily="2" charset="-79"/>
            </a:rPr>
            <a:t>Sales Dashboard</a:t>
          </a:r>
        </a:p>
      </xdr:txBody>
    </xdr:sp>
    <xdr:clientData/>
  </xdr:twoCellAnchor>
  <xdr:twoCellAnchor editAs="oneCell">
    <xdr:from>
      <xdr:col>0</xdr:col>
      <xdr:colOff>404779</xdr:colOff>
      <xdr:row>0</xdr:row>
      <xdr:rowOff>101600</xdr:rowOff>
    </xdr:from>
    <xdr:to>
      <xdr:col>1</xdr:col>
      <xdr:colOff>265079</xdr:colOff>
      <xdr:row>3</xdr:row>
      <xdr:rowOff>177800</xdr:rowOff>
    </xdr:to>
    <xdr:pic>
      <xdr:nvPicPr>
        <xdr:cNvPr id="8" name="Graphic 7" descr="Bar graph with upward trend">
          <a:extLst>
            <a:ext uri="{FF2B5EF4-FFF2-40B4-BE49-F238E27FC236}">
              <a16:creationId xmlns:a16="http://schemas.microsoft.com/office/drawing/2014/main" id="{5A1DFE04-763D-04F4-DEF2-1B5A75466FD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404779" y="101600"/>
          <a:ext cx="685800" cy="685800"/>
        </a:xfrm>
        <a:prstGeom prst="rect">
          <a:avLst/>
        </a:prstGeom>
        <a:effectLst>
          <a:glow rad="127000">
            <a:schemeClr val="bg1">
              <a:lumMod val="85000"/>
              <a:alpha val="54000"/>
            </a:schemeClr>
          </a:glow>
        </a:effectLst>
      </xdr:spPr>
    </xdr:pic>
    <xdr:clientData/>
  </xdr:twoCellAnchor>
  <xdr:twoCellAnchor>
    <xdr:from>
      <xdr:col>0</xdr:col>
      <xdr:colOff>88900</xdr:colOff>
      <xdr:row>4</xdr:row>
      <xdr:rowOff>88900</xdr:rowOff>
    </xdr:from>
    <xdr:to>
      <xdr:col>6</xdr:col>
      <xdr:colOff>342900</xdr:colOff>
      <xdr:row>43</xdr:row>
      <xdr:rowOff>139700</xdr:rowOff>
    </xdr:to>
    <xdr:sp macro="" textlink="">
      <xdr:nvSpPr>
        <xdr:cNvPr id="9" name="Rounded Rectangle 8">
          <a:extLst>
            <a:ext uri="{FF2B5EF4-FFF2-40B4-BE49-F238E27FC236}">
              <a16:creationId xmlns:a16="http://schemas.microsoft.com/office/drawing/2014/main" id="{2F46FB3F-8E80-D74B-A913-7ACF5280EB64}"/>
            </a:ext>
          </a:extLst>
        </xdr:cNvPr>
        <xdr:cNvSpPr/>
      </xdr:nvSpPr>
      <xdr:spPr>
        <a:xfrm>
          <a:off x="88900" y="939800"/>
          <a:ext cx="5207000" cy="7480300"/>
        </a:xfrm>
        <a:prstGeom prst="roundRect">
          <a:avLst>
            <a:gd name="adj" fmla="val 2774"/>
          </a:avLst>
        </a:prstGeom>
        <a:solidFill>
          <a:schemeClr val="bg2"/>
        </a:solidFill>
        <a:effectLst>
          <a:glow rad="127000">
            <a:schemeClr val="bg1">
              <a:lumMod val="65000"/>
              <a:alpha val="30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6</xdr:col>
      <xdr:colOff>419100</xdr:colOff>
      <xdr:row>4</xdr:row>
      <xdr:rowOff>101600</xdr:rowOff>
    </xdr:from>
    <xdr:to>
      <xdr:col>21</xdr:col>
      <xdr:colOff>622300</xdr:colOff>
      <xdr:row>23</xdr:row>
      <xdr:rowOff>101600</xdr:rowOff>
    </xdr:to>
    <xdr:sp macro="" textlink="">
      <xdr:nvSpPr>
        <xdr:cNvPr id="10" name="Rounded Rectangle 9">
          <a:extLst>
            <a:ext uri="{FF2B5EF4-FFF2-40B4-BE49-F238E27FC236}">
              <a16:creationId xmlns:a16="http://schemas.microsoft.com/office/drawing/2014/main" id="{5D05DFFE-62ED-DE4F-8EE0-AB9BCC98D191}"/>
            </a:ext>
          </a:extLst>
        </xdr:cNvPr>
        <xdr:cNvSpPr/>
      </xdr:nvSpPr>
      <xdr:spPr>
        <a:xfrm>
          <a:off x="5372100" y="952500"/>
          <a:ext cx="12585700" cy="3619500"/>
        </a:xfrm>
        <a:prstGeom prst="roundRect">
          <a:avLst>
            <a:gd name="adj" fmla="val 2774"/>
          </a:avLst>
        </a:prstGeom>
        <a:solidFill>
          <a:schemeClr val="bg2"/>
        </a:solidFill>
        <a:effectLst>
          <a:glow rad="127000">
            <a:schemeClr val="tx1">
              <a:alpha val="24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nchorCtr="1"/>
        <a:lstStyle/>
        <a:p>
          <a:pPr algn="l"/>
          <a:endParaRPr lang="en-GB" sz="1100"/>
        </a:p>
      </xdr:txBody>
    </xdr:sp>
    <xdr:clientData/>
  </xdr:twoCellAnchor>
  <xdr:twoCellAnchor>
    <xdr:from>
      <xdr:col>6</xdr:col>
      <xdr:colOff>431800</xdr:colOff>
      <xdr:row>24</xdr:row>
      <xdr:rowOff>0</xdr:rowOff>
    </xdr:from>
    <xdr:to>
      <xdr:col>12</xdr:col>
      <xdr:colOff>317500</xdr:colOff>
      <xdr:row>43</xdr:row>
      <xdr:rowOff>127000</xdr:rowOff>
    </xdr:to>
    <xdr:sp macro="" textlink="">
      <xdr:nvSpPr>
        <xdr:cNvPr id="11" name="Rounded Rectangle 10">
          <a:extLst>
            <a:ext uri="{FF2B5EF4-FFF2-40B4-BE49-F238E27FC236}">
              <a16:creationId xmlns:a16="http://schemas.microsoft.com/office/drawing/2014/main" id="{25D1DF06-5EDA-B849-A2AB-C404EF20848B}"/>
            </a:ext>
          </a:extLst>
        </xdr:cNvPr>
        <xdr:cNvSpPr/>
      </xdr:nvSpPr>
      <xdr:spPr>
        <a:xfrm>
          <a:off x="5384800" y="4660900"/>
          <a:ext cx="4838700" cy="3746500"/>
        </a:xfrm>
        <a:prstGeom prst="roundRect">
          <a:avLst>
            <a:gd name="adj" fmla="val 2774"/>
          </a:avLst>
        </a:prstGeom>
        <a:solidFill>
          <a:schemeClr val="bg2"/>
        </a:solidFill>
        <a:effectLst>
          <a:glow rad="127000">
            <a:schemeClr val="bg1">
              <a:lumMod val="75000"/>
              <a:alpha val="30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12</xdr:col>
      <xdr:colOff>381000</xdr:colOff>
      <xdr:row>24</xdr:row>
      <xdr:rowOff>0</xdr:rowOff>
    </xdr:from>
    <xdr:to>
      <xdr:col>21</xdr:col>
      <xdr:colOff>609600</xdr:colOff>
      <xdr:row>43</xdr:row>
      <xdr:rowOff>127000</xdr:rowOff>
    </xdr:to>
    <xdr:sp macro="" textlink="">
      <xdr:nvSpPr>
        <xdr:cNvPr id="12" name="Rounded Rectangle 11">
          <a:extLst>
            <a:ext uri="{FF2B5EF4-FFF2-40B4-BE49-F238E27FC236}">
              <a16:creationId xmlns:a16="http://schemas.microsoft.com/office/drawing/2014/main" id="{B2E000B4-C65A-F74E-A007-2893DA3A4BDE}"/>
            </a:ext>
          </a:extLst>
        </xdr:cNvPr>
        <xdr:cNvSpPr/>
      </xdr:nvSpPr>
      <xdr:spPr>
        <a:xfrm>
          <a:off x="10287000" y="4660900"/>
          <a:ext cx="7658100" cy="3746500"/>
        </a:xfrm>
        <a:prstGeom prst="roundRect">
          <a:avLst>
            <a:gd name="adj" fmla="val 2774"/>
          </a:avLst>
        </a:prstGeom>
        <a:solidFill>
          <a:schemeClr val="bg2"/>
        </a:solidFill>
        <a:effectLst>
          <a:glow rad="127000">
            <a:schemeClr val="bg1">
              <a:lumMod val="75000"/>
              <a:alpha val="30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12</xdr:col>
      <xdr:colOff>444500</xdr:colOff>
      <xdr:row>24</xdr:row>
      <xdr:rowOff>114300</xdr:rowOff>
    </xdr:from>
    <xdr:to>
      <xdr:col>21</xdr:col>
      <xdr:colOff>622300</xdr:colOff>
      <xdr:row>43</xdr:row>
      <xdr:rowOff>12700</xdr:rowOff>
    </xdr:to>
    <xdr:graphicFrame macro="">
      <xdr:nvGraphicFramePr>
        <xdr:cNvPr id="13" name="Chart 12">
          <a:extLst>
            <a:ext uri="{FF2B5EF4-FFF2-40B4-BE49-F238E27FC236}">
              <a16:creationId xmlns:a16="http://schemas.microsoft.com/office/drawing/2014/main" id="{84C39132-1B3D-FB4D-9E44-A809A238A2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177800</xdr:colOff>
      <xdr:row>4</xdr:row>
      <xdr:rowOff>165100</xdr:rowOff>
    </xdr:from>
    <xdr:to>
      <xdr:col>6</xdr:col>
      <xdr:colOff>254000</xdr:colOff>
      <xdr:row>43</xdr:row>
      <xdr:rowOff>101600</xdr:rowOff>
    </xdr:to>
    <mc:AlternateContent xmlns:mc="http://schemas.openxmlformats.org/markup-compatibility/2006">
      <mc:Choice xmlns:cx2="http://schemas.microsoft.com/office/drawing/2015/10/21/chartex" Requires="cx2">
        <xdr:graphicFrame macro="">
          <xdr:nvGraphicFramePr>
            <xdr:cNvPr id="14" name="Chart 13">
              <a:extLst>
                <a:ext uri="{FF2B5EF4-FFF2-40B4-BE49-F238E27FC236}">
                  <a16:creationId xmlns:a16="http://schemas.microsoft.com/office/drawing/2014/main" id="{B2D21FEF-D93D-9344-A13B-D08A55B54A2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177800" y="1016000"/>
              <a:ext cx="5029200" cy="73660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546100</xdr:colOff>
      <xdr:row>24</xdr:row>
      <xdr:rowOff>50800</xdr:rowOff>
    </xdr:from>
    <xdr:to>
      <xdr:col>12</xdr:col>
      <xdr:colOff>127000</xdr:colOff>
      <xdr:row>43</xdr:row>
      <xdr:rowOff>12700</xdr:rowOff>
    </xdr:to>
    <xdr:graphicFrame macro="">
      <xdr:nvGraphicFramePr>
        <xdr:cNvPr id="15" name="Chart 14">
          <a:extLst>
            <a:ext uri="{FF2B5EF4-FFF2-40B4-BE49-F238E27FC236}">
              <a16:creationId xmlns:a16="http://schemas.microsoft.com/office/drawing/2014/main" id="{C2862901-16A1-EA47-88D8-A16CBE1B42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508000</xdr:colOff>
      <xdr:row>4</xdr:row>
      <xdr:rowOff>127000</xdr:rowOff>
    </xdr:from>
    <xdr:to>
      <xdr:col>13</xdr:col>
      <xdr:colOff>25400</xdr:colOff>
      <xdr:row>22</xdr:row>
      <xdr:rowOff>152400</xdr:rowOff>
    </xdr:to>
    <xdr:graphicFrame macro="">
      <xdr:nvGraphicFramePr>
        <xdr:cNvPr id="16" name="Chart 15">
          <a:extLst>
            <a:ext uri="{FF2B5EF4-FFF2-40B4-BE49-F238E27FC236}">
              <a16:creationId xmlns:a16="http://schemas.microsoft.com/office/drawing/2014/main" id="{4EFE6221-CE76-E748-8363-41311594FE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508000</xdr:colOff>
      <xdr:row>4</xdr:row>
      <xdr:rowOff>165100</xdr:rowOff>
    </xdr:from>
    <xdr:to>
      <xdr:col>17</xdr:col>
      <xdr:colOff>469900</xdr:colOff>
      <xdr:row>23</xdr:row>
      <xdr:rowOff>76200</xdr:rowOff>
    </xdr:to>
    <mc:AlternateContent xmlns:mc="http://schemas.openxmlformats.org/markup-compatibility/2006">
      <mc:Choice xmlns:cx4="http://schemas.microsoft.com/office/drawing/2016/5/10/chartex" Requires="cx4">
        <xdr:graphicFrame macro="">
          <xdr:nvGraphicFramePr>
            <xdr:cNvPr id="17" name="Chart 16">
              <a:extLst>
                <a:ext uri="{FF2B5EF4-FFF2-40B4-BE49-F238E27FC236}">
                  <a16:creationId xmlns:a16="http://schemas.microsoft.com/office/drawing/2014/main" id="{BF6AC798-0146-5349-B90B-657E0E9E803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10414000" y="1016000"/>
              <a:ext cx="4089400" cy="35306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406400</xdr:colOff>
      <xdr:row>4</xdr:row>
      <xdr:rowOff>63500</xdr:rowOff>
    </xdr:from>
    <xdr:to>
      <xdr:col>21</xdr:col>
      <xdr:colOff>609600</xdr:colOff>
      <xdr:row>22</xdr:row>
      <xdr:rowOff>139700</xdr:rowOff>
    </xdr:to>
    <xdr:graphicFrame macro="">
      <xdr:nvGraphicFramePr>
        <xdr:cNvPr id="22" name="Chart 21">
          <a:extLst>
            <a:ext uri="{FF2B5EF4-FFF2-40B4-BE49-F238E27FC236}">
              <a16:creationId xmlns:a16="http://schemas.microsoft.com/office/drawing/2014/main" id="{426B2C43-3D76-8F43-82D4-A3565A3BC7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7</xdr:col>
      <xdr:colOff>127000</xdr:colOff>
      <xdr:row>0</xdr:row>
      <xdr:rowOff>76200</xdr:rowOff>
    </xdr:from>
    <xdr:to>
      <xdr:col>13</xdr:col>
      <xdr:colOff>495300</xdr:colOff>
      <xdr:row>3</xdr:row>
      <xdr:rowOff>139700</xdr:rowOff>
    </xdr:to>
    <mc:AlternateContent xmlns:mc="http://schemas.openxmlformats.org/markup-compatibility/2006">
      <mc:Choice xmlns:a14="http://schemas.microsoft.com/office/drawing/2010/main" Requires="a14">
        <xdr:graphicFrame macro="">
          <xdr:nvGraphicFramePr>
            <xdr:cNvPr id="6" name="Category 1">
              <a:extLst>
                <a:ext uri="{FF2B5EF4-FFF2-40B4-BE49-F238E27FC236}">
                  <a16:creationId xmlns:a16="http://schemas.microsoft.com/office/drawing/2014/main" id="{0B5D50E0-4040-0649-B2A0-B2BDA3872F9B}"/>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5905500" y="76200"/>
              <a:ext cx="5321300" cy="6731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22</xdr:col>
      <xdr:colOff>457200</xdr:colOff>
      <xdr:row>16</xdr:row>
      <xdr:rowOff>0</xdr:rowOff>
    </xdr:from>
    <xdr:to>
      <xdr:col>27</xdr:col>
      <xdr:colOff>190500</xdr:colOff>
      <xdr:row>30</xdr:row>
      <xdr:rowOff>114300</xdr:rowOff>
    </xdr:to>
    <xdr:graphicFrame macro="">
      <xdr:nvGraphicFramePr>
        <xdr:cNvPr id="2" name="Chart 1">
          <a:extLst>
            <a:ext uri="{FF2B5EF4-FFF2-40B4-BE49-F238E27FC236}">
              <a16:creationId xmlns:a16="http://schemas.microsoft.com/office/drawing/2014/main" id="{220206CC-4BA3-7B4D-A0A7-648949F4D7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13</xdr:col>
      <xdr:colOff>584200</xdr:colOff>
      <xdr:row>0</xdr:row>
      <xdr:rowOff>76201</xdr:rowOff>
    </xdr:from>
    <xdr:to>
      <xdr:col>21</xdr:col>
      <xdr:colOff>596900</xdr:colOff>
      <xdr:row>3</xdr:row>
      <xdr:rowOff>139700</xdr:rowOff>
    </xdr:to>
    <mc:AlternateContent xmlns:mc="http://schemas.openxmlformats.org/markup-compatibility/2006">
      <mc:Choice xmlns:a14="http://schemas.microsoft.com/office/drawing/2010/main" Requires="a14">
        <xdr:graphicFrame macro="">
          <xdr:nvGraphicFramePr>
            <xdr:cNvPr id="18" name="Year 1">
              <a:extLst>
                <a:ext uri="{FF2B5EF4-FFF2-40B4-BE49-F238E27FC236}">
                  <a16:creationId xmlns:a16="http://schemas.microsoft.com/office/drawing/2014/main" id="{3015AA04-E6DF-1494-E1B7-ED81A98F8621}"/>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11315700" y="76201"/>
              <a:ext cx="6616700" cy="67309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114300</xdr:colOff>
      <xdr:row>0</xdr:row>
      <xdr:rowOff>0</xdr:rowOff>
    </xdr:from>
    <xdr:to>
      <xdr:col>25</xdr:col>
      <xdr:colOff>292100</xdr:colOff>
      <xdr:row>7</xdr:row>
      <xdr:rowOff>12700</xdr:rowOff>
    </xdr:to>
    <mc:AlternateContent xmlns:mc="http://schemas.openxmlformats.org/markup-compatibility/2006" xmlns:a14="http://schemas.microsoft.com/office/drawing/2010/main">
      <mc:Choice Requires="a14">
        <xdr:graphicFrame macro="">
          <xdr:nvGraphicFramePr>
            <xdr:cNvPr id="19" name="Year 3">
              <a:extLst>
                <a:ext uri="{FF2B5EF4-FFF2-40B4-BE49-F238E27FC236}">
                  <a16:creationId xmlns:a16="http://schemas.microsoft.com/office/drawing/2014/main" id="{01453A8C-92F7-8F45-9375-D487B0A58A88}"/>
                </a:ext>
              </a:extLst>
            </xdr:cNvPr>
            <xdr:cNvGraphicFramePr/>
          </xdr:nvGraphicFramePr>
          <xdr:xfrm>
            <a:off x="0" y="0"/>
            <a:ext cx="0" cy="0"/>
          </xdr:xfrm>
          <a:graphic>
            <a:graphicData uri="http://schemas.microsoft.com/office/drawing/2010/slicer">
              <sle:slicer xmlns:sle="http://schemas.microsoft.com/office/drawing/2010/slicer" name="Year 3"/>
            </a:graphicData>
          </a:graphic>
        </xdr:graphicFrame>
      </mc:Choice>
      <mc:Fallback xmlns="">
        <xdr:sp macro="" textlink="">
          <xdr:nvSpPr>
            <xdr:cNvPr id="0" name=""/>
            <xdr:cNvSpPr>
              <a:spLocks noTextEdit="1"/>
            </xdr:cNvSpPr>
          </xdr:nvSpPr>
          <xdr:spPr>
            <a:xfrm>
              <a:off x="19100800" y="0"/>
              <a:ext cx="1828800" cy="14351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meer Bhatia" refreshedDate="45295.009010532405" createdVersion="8" refreshedVersion="8" minRefreshableVersion="3" recordCount="9994" xr:uid="{882E4951-7168-7248-99FB-9756BA686DDE}">
  <cacheSource type="worksheet">
    <worksheetSource ref="A1:K9995" sheet="Database"/>
  </cacheSource>
  <cacheFields count="11">
    <cacheField name="Order Date" numFmtId="0">
      <sharedItems/>
    </cacheField>
    <cacheField name="Year" numFmtId="0">
      <sharedItems count="4">
        <s v="2014"/>
        <s v="2015"/>
        <s v="2016"/>
        <s v="2017"/>
      </sharedItems>
    </cacheField>
    <cacheField name="Month" numFmtId="0">
      <sharedItems count="12">
        <s v="Jan"/>
        <s v="Feb"/>
        <s v="Mar"/>
        <s v="Apr"/>
        <s v="May"/>
        <s v="Jun"/>
        <s v="Jul"/>
        <s v="Aug"/>
        <s v="Sep"/>
        <s v="Oct"/>
        <s v="Nov"/>
        <s v="Dec"/>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ö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ö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ä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ö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ösisch"/>
        <s v="Darren Budd"/>
        <s v="Maris LaWare"/>
        <s v="Jeremy Lonsdale"/>
        <s v="Candace McMahon"/>
        <s v="Robert Marley"/>
        <s v="Jamie Frazer"/>
        <s v="Peter B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1442823976"/>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meer Bhatia" refreshedDate="45295.676911342591" createdVersion="8" refreshedVersion="8" minRefreshableVersion="3" recordCount="2499" xr:uid="{F611237D-A613-D347-8839-E9D9745C4B66}">
  <cacheSource type="worksheet">
    <worksheetSource ref="A1:B2500" sheet="cc"/>
  </cacheSource>
  <cacheFields count="2">
    <cacheField name="Year" numFmtId="0">
      <sharedItems count="4">
        <s v="2014"/>
        <s v="2015"/>
        <s v="2016"/>
        <s v="2017"/>
      </sharedItems>
    </cacheField>
    <cacheField name="Customer Name" numFmtId="0">
      <sharedItems/>
    </cacheField>
  </cacheFields>
  <extLst>
    <ext xmlns:x14="http://schemas.microsoft.com/office/spreadsheetml/2009/9/main" uri="{725AE2AE-9491-48be-B2B4-4EB974FC3084}">
      <x14:pivotCacheDefinition pivotCacheId="61101721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s v="03-01-2014"/>
    <x v="0"/>
    <x v="0"/>
    <x v="0"/>
    <x v="0"/>
    <x v="0"/>
    <x v="0"/>
    <s v="Message Book, Wirebound, Four 5 1/2&quot; X 4&quot; Forms/Pg., 200 Dupl. Sets/Book"/>
    <n v="16.45"/>
    <n v="2"/>
    <n v="5.55"/>
  </r>
  <r>
    <s v="04-01-2014"/>
    <x v="0"/>
    <x v="0"/>
    <x v="1"/>
    <x v="1"/>
    <x v="0"/>
    <x v="1"/>
    <s v="Avery 508"/>
    <n v="11.78"/>
    <n v="3"/>
    <n v="4.2699999999999996"/>
  </r>
  <r>
    <s v="04-01-2014"/>
    <x v="0"/>
    <x v="0"/>
    <x v="1"/>
    <x v="1"/>
    <x v="0"/>
    <x v="2"/>
    <s v="SAFCO Boltless Steel Shelving"/>
    <n v="272.74"/>
    <n v="3"/>
    <n v="-64.77"/>
  </r>
  <r>
    <s v="04-01-2014"/>
    <x v="0"/>
    <x v="0"/>
    <x v="1"/>
    <x v="1"/>
    <x v="0"/>
    <x v="3"/>
    <s v="GBC Standard Plastic Binding Systems Combs"/>
    <n v="3.54"/>
    <n v="2"/>
    <n v="-5.49"/>
  </r>
  <r>
    <s v="05-01-2014"/>
    <x v="0"/>
    <x v="0"/>
    <x v="2"/>
    <x v="2"/>
    <x v="0"/>
    <x v="4"/>
    <s v="Avery Hi-Liter EverBold Pen Style Fluorescent Highlighters, 4/Pack"/>
    <n v="19.54"/>
    <n v="3"/>
    <n v="4.88"/>
  </r>
  <r>
    <s v="06-01-2014"/>
    <x v="0"/>
    <x v="0"/>
    <x v="3"/>
    <x v="3"/>
    <x v="0"/>
    <x v="0"/>
    <s v="Xerox 225"/>
    <n v="19.440000000000001"/>
    <n v="3"/>
    <n v="9.33"/>
  </r>
  <r>
    <s v="06-01-2014"/>
    <x v="0"/>
    <x v="0"/>
    <x v="4"/>
    <x v="4"/>
    <x v="0"/>
    <x v="4"/>
    <s v="Dixon Prang Watercolor Pencils, 10-Color Set with Brush"/>
    <n v="12.78"/>
    <n v="3"/>
    <n v="5.24"/>
  </r>
  <r>
    <s v="06-01-2014"/>
    <x v="0"/>
    <x v="0"/>
    <x v="5"/>
    <x v="5"/>
    <x v="1"/>
    <x v="5"/>
    <s v="Global Deluxe High-Back Manager's Chair"/>
    <n v="2573.8200000000002"/>
    <n v="9"/>
    <n v="746.41"/>
  </r>
  <r>
    <s v="06-01-2014"/>
    <x v="0"/>
    <x v="0"/>
    <x v="5"/>
    <x v="5"/>
    <x v="0"/>
    <x v="3"/>
    <s v="Ibico Hi-Tech Manual Binding System"/>
    <n v="609.98"/>
    <n v="2"/>
    <n v="274.49"/>
  </r>
  <r>
    <s v="06-01-2014"/>
    <x v="0"/>
    <x v="0"/>
    <x v="5"/>
    <x v="5"/>
    <x v="0"/>
    <x v="4"/>
    <s v="Rogers Handheld Barrel Pencil Sharpener"/>
    <n v="5.48"/>
    <n v="2"/>
    <n v="1.48"/>
  </r>
  <r>
    <s v="06-01-2014"/>
    <x v="0"/>
    <x v="0"/>
    <x v="5"/>
    <x v="5"/>
    <x v="2"/>
    <x v="6"/>
    <s v="GE 30524EE4"/>
    <n v="391.98"/>
    <n v="2"/>
    <n v="113.67"/>
  </r>
  <r>
    <s v="06-01-2014"/>
    <x v="0"/>
    <x v="0"/>
    <x v="5"/>
    <x v="5"/>
    <x v="2"/>
    <x v="6"/>
    <s v="Wireless Extenders zBoost YX545 SOHO Signal Booster"/>
    <n v="755.96"/>
    <n v="4"/>
    <n v="204.11"/>
  </r>
  <r>
    <s v="06-01-2014"/>
    <x v="0"/>
    <x v="0"/>
    <x v="5"/>
    <x v="5"/>
    <x v="0"/>
    <x v="7"/>
    <s v="Alliance Super-Size Bands, Assorted Sizes"/>
    <n v="31.12"/>
    <n v="4"/>
    <n v="0.31"/>
  </r>
  <r>
    <s v="06-01-2014"/>
    <x v="0"/>
    <x v="0"/>
    <x v="5"/>
    <x v="5"/>
    <x v="0"/>
    <x v="0"/>
    <s v="Southworth 25% Cotton Granite Paper &amp; Envelopes"/>
    <n v="6.54"/>
    <n v="1"/>
    <n v="3.01"/>
  </r>
  <r>
    <s v="07-01-2014"/>
    <x v="0"/>
    <x v="0"/>
    <x v="6"/>
    <x v="0"/>
    <x v="1"/>
    <x v="8"/>
    <s v="Howard Miller 14-1/2&quot; Diameter Chrome Round Wall Clock"/>
    <n v="76.73"/>
    <n v="3"/>
    <n v="-53.71"/>
  </r>
  <r>
    <s v="07-01-2014"/>
    <x v="0"/>
    <x v="0"/>
    <x v="6"/>
    <x v="0"/>
    <x v="0"/>
    <x v="3"/>
    <s v="Acco Four Pocket Poly Ring Binder with Label Holder, Smoke, 1&quot;"/>
    <n v="10.43"/>
    <n v="7"/>
    <n v="-18.25"/>
  </r>
  <r>
    <s v="09-01-2014"/>
    <x v="0"/>
    <x v="0"/>
    <x v="7"/>
    <x v="0"/>
    <x v="0"/>
    <x v="4"/>
    <s v="Newell 312"/>
    <n v="9.34"/>
    <n v="2"/>
    <n v="1.17"/>
  </r>
  <r>
    <s v="09-01-2014"/>
    <x v="0"/>
    <x v="0"/>
    <x v="7"/>
    <x v="0"/>
    <x v="2"/>
    <x v="9"/>
    <s v="Memorex Micro Travel Drive 8 GB"/>
    <n v="31.2"/>
    <n v="3"/>
    <n v="9.75"/>
  </r>
  <r>
    <s v="10-01-2014"/>
    <x v="0"/>
    <x v="0"/>
    <x v="8"/>
    <x v="6"/>
    <x v="0"/>
    <x v="1"/>
    <s v="Avery 482"/>
    <n v="2.89"/>
    <n v="1"/>
    <n v="1.36"/>
  </r>
  <r>
    <s v="10-01-2014"/>
    <x v="0"/>
    <x v="0"/>
    <x v="8"/>
    <x v="6"/>
    <x v="1"/>
    <x v="8"/>
    <s v="Howard Miller 11-1/2&quot; Diameter Ridgewood Wall Clock"/>
    <n v="51.94"/>
    <n v="1"/>
    <n v="21.3"/>
  </r>
  <r>
    <s v="11-01-2014"/>
    <x v="0"/>
    <x v="0"/>
    <x v="9"/>
    <x v="7"/>
    <x v="1"/>
    <x v="8"/>
    <s v="DAX Value U-Channel Document Frames, Easel Back"/>
    <n v="9.94"/>
    <n v="2"/>
    <n v="3.08"/>
  </r>
  <r>
    <s v="13-01-2014"/>
    <x v="0"/>
    <x v="0"/>
    <x v="10"/>
    <x v="8"/>
    <x v="0"/>
    <x v="10"/>
    <s v="Staple envelope"/>
    <n v="11.36"/>
    <n v="2"/>
    <n v="5.34"/>
  </r>
  <r>
    <s v="13-01-2014"/>
    <x v="0"/>
    <x v="0"/>
    <x v="10"/>
    <x v="8"/>
    <x v="0"/>
    <x v="10"/>
    <s v="Brown Kraft Recycled Envelopes"/>
    <n v="50.94"/>
    <n v="3"/>
    <n v="25.47"/>
  </r>
  <r>
    <s v="13-01-2014"/>
    <x v="0"/>
    <x v="0"/>
    <x v="10"/>
    <x v="8"/>
    <x v="2"/>
    <x v="9"/>
    <s v="Plantronics S12 Corded Telephone Headset System"/>
    <n v="646.74"/>
    <n v="6"/>
    <n v="258.7"/>
  </r>
  <r>
    <s v="13-01-2014"/>
    <x v="0"/>
    <x v="0"/>
    <x v="10"/>
    <x v="8"/>
    <x v="0"/>
    <x v="3"/>
    <s v="3-ring staple pack"/>
    <n v="5.64"/>
    <n v="3"/>
    <n v="2.71"/>
  </r>
  <r>
    <s v="13-01-2014"/>
    <x v="0"/>
    <x v="0"/>
    <x v="10"/>
    <x v="8"/>
    <x v="0"/>
    <x v="2"/>
    <s v="Fellowes Stor/Drawer Steel Plus Storage Drawers"/>
    <n v="572.58000000000004"/>
    <n v="6"/>
    <n v="34.35"/>
  </r>
  <r>
    <s v="13-01-2014"/>
    <x v="0"/>
    <x v="0"/>
    <x v="11"/>
    <x v="9"/>
    <x v="1"/>
    <x v="5"/>
    <s v="Global Highback Leather Tilter in Burgundy"/>
    <n v="545.94000000000005"/>
    <n v="6"/>
    <n v="87.35"/>
  </r>
  <r>
    <s v="13-01-2014"/>
    <x v="0"/>
    <x v="0"/>
    <x v="12"/>
    <x v="3"/>
    <x v="0"/>
    <x v="2"/>
    <s v="Tennsco 6- and 18-Compartment Lockers"/>
    <n v="1325.85"/>
    <n v="5"/>
    <n v="238.65"/>
  </r>
  <r>
    <s v="13-01-2014"/>
    <x v="0"/>
    <x v="0"/>
    <x v="12"/>
    <x v="3"/>
    <x v="1"/>
    <x v="11"/>
    <s v="O'Sullivan Elevations Bookcase, Cherry Finish"/>
    <n v="334"/>
    <n v="3"/>
    <n v="3.93"/>
  </r>
  <r>
    <s v="13-01-2014"/>
    <x v="0"/>
    <x v="0"/>
    <x v="12"/>
    <x v="3"/>
    <x v="0"/>
    <x v="4"/>
    <s v="4009 Highlighters by Sanford"/>
    <n v="19.899999999999999"/>
    <n v="5"/>
    <n v="6.57"/>
  </r>
  <r>
    <s v="13-01-2014"/>
    <x v="0"/>
    <x v="0"/>
    <x v="13"/>
    <x v="10"/>
    <x v="0"/>
    <x v="0"/>
    <s v="Xerox 1923"/>
    <n v="37.409999999999997"/>
    <n v="7"/>
    <n v="13.09"/>
  </r>
  <r>
    <s v="13-01-2014"/>
    <x v="0"/>
    <x v="0"/>
    <x v="13"/>
    <x v="10"/>
    <x v="0"/>
    <x v="3"/>
    <s v="Avery Metallic Poly Binders"/>
    <n v="3.44"/>
    <n v="2"/>
    <n v="-2.52"/>
  </r>
  <r>
    <s v="14-01-2014"/>
    <x v="0"/>
    <x v="0"/>
    <x v="14"/>
    <x v="2"/>
    <x v="1"/>
    <x v="11"/>
    <s v="Sauder Cornerstone Collection Library"/>
    <n v="61.96"/>
    <n v="4"/>
    <n v="-53.29"/>
  </r>
  <r>
    <s v="15-01-2014"/>
    <x v="0"/>
    <x v="0"/>
    <x v="15"/>
    <x v="4"/>
    <x v="2"/>
    <x v="9"/>
    <s v="Logitech 910-002974 M325 Wireless Mouse for Web Scrolling"/>
    <n v="149.94999999999999"/>
    <n v="5"/>
    <n v="65.98"/>
  </r>
  <r>
    <s v="16-01-2014"/>
    <x v="0"/>
    <x v="0"/>
    <x v="16"/>
    <x v="2"/>
    <x v="1"/>
    <x v="8"/>
    <s v="DAX Black Cherry Wood-Tone Poster Frame"/>
    <n v="127.1"/>
    <n v="6"/>
    <n v="28.6"/>
  </r>
  <r>
    <s v="16-01-2014"/>
    <x v="0"/>
    <x v="0"/>
    <x v="16"/>
    <x v="2"/>
    <x v="2"/>
    <x v="6"/>
    <s v="AT&amp;T 841000 Phone"/>
    <n v="124.2"/>
    <n v="3"/>
    <n v="-31.05"/>
  </r>
  <r>
    <s v="16-01-2014"/>
    <x v="0"/>
    <x v="0"/>
    <x v="16"/>
    <x v="2"/>
    <x v="0"/>
    <x v="3"/>
    <s v="GBC Linen Binding Covers"/>
    <n v="18.59"/>
    <n v="2"/>
    <n v="-13.63"/>
  </r>
  <r>
    <s v="16-01-2014"/>
    <x v="0"/>
    <x v="0"/>
    <x v="16"/>
    <x v="2"/>
    <x v="0"/>
    <x v="1"/>
    <s v="Round Specialty Laser Printer Labels"/>
    <n v="30.07"/>
    <n v="3"/>
    <n v="10.15"/>
  </r>
  <r>
    <s v="18-01-2014"/>
    <x v="0"/>
    <x v="0"/>
    <x v="17"/>
    <x v="11"/>
    <x v="0"/>
    <x v="12"/>
    <s v="Fellowes Mighty 8 Compact Surge Protector"/>
    <n v="64.86"/>
    <n v="4"/>
    <n v="6.49"/>
  </r>
  <r>
    <s v="19-01-2014"/>
    <x v="0"/>
    <x v="0"/>
    <x v="18"/>
    <x v="12"/>
    <x v="0"/>
    <x v="3"/>
    <s v="GBC Standard Recycled Report Covers, Clear Plastic Sheets"/>
    <n v="32.340000000000003"/>
    <n v="10"/>
    <n v="-23.72"/>
  </r>
  <r>
    <s v="19-01-2014"/>
    <x v="0"/>
    <x v="0"/>
    <x v="18"/>
    <x v="12"/>
    <x v="0"/>
    <x v="0"/>
    <s v="TOPS Carbonless Receipt Book, Four 2-3/4 x 7-1/4 Money Receipts per Page"/>
    <n v="56.06"/>
    <n v="4"/>
    <n v="19.62"/>
  </r>
  <r>
    <s v="19-01-2014"/>
    <x v="0"/>
    <x v="0"/>
    <x v="18"/>
    <x v="12"/>
    <x v="0"/>
    <x v="10"/>
    <s v="Tyvek  Top-Opening Peel &amp; Seel Envelopes, Plain White"/>
    <n v="108.72"/>
    <n v="5"/>
    <n v="36.69"/>
  </r>
  <r>
    <s v="19-01-2014"/>
    <x v="0"/>
    <x v="0"/>
    <x v="18"/>
    <x v="12"/>
    <x v="1"/>
    <x v="11"/>
    <s v="O'Sullivan 4-Shelf Bookcase in Odessa Pine"/>
    <n v="181.47"/>
    <n v="5"/>
    <n v="-320.60000000000002"/>
  </r>
  <r>
    <s v="20-01-2014"/>
    <x v="0"/>
    <x v="0"/>
    <x v="19"/>
    <x v="13"/>
    <x v="2"/>
    <x v="6"/>
    <s v="Apple iPhone 5C"/>
    <n v="699.93"/>
    <n v="7"/>
    <n v="181.98"/>
  </r>
  <r>
    <s v="20-01-2014"/>
    <x v="0"/>
    <x v="0"/>
    <x v="19"/>
    <x v="13"/>
    <x v="0"/>
    <x v="4"/>
    <s v="Newell 351"/>
    <n v="22.96"/>
    <n v="7"/>
    <n v="6.66"/>
  </r>
  <r>
    <s v="20-01-2014"/>
    <x v="0"/>
    <x v="0"/>
    <x v="19"/>
    <x v="13"/>
    <x v="1"/>
    <x v="8"/>
    <s v="Eldon Expressions Desk Accessory, Wood Pencil Holder, Oak"/>
    <n v="38.6"/>
    <n v="4"/>
    <n v="11.58"/>
  </r>
  <r>
    <s v="20-01-2014"/>
    <x v="0"/>
    <x v="0"/>
    <x v="19"/>
    <x v="13"/>
    <x v="0"/>
    <x v="4"/>
    <s v="Newell 327"/>
    <n v="6.63"/>
    <n v="3"/>
    <n v="1.79"/>
  </r>
  <r>
    <s v="20-01-2014"/>
    <x v="0"/>
    <x v="0"/>
    <x v="19"/>
    <x v="13"/>
    <x v="0"/>
    <x v="10"/>
    <s v="Staple envelope"/>
    <n v="23.34"/>
    <n v="3"/>
    <n v="10.97"/>
  </r>
  <r>
    <s v="20-01-2014"/>
    <x v="0"/>
    <x v="0"/>
    <x v="19"/>
    <x v="13"/>
    <x v="1"/>
    <x v="5"/>
    <s v="Hon 4700 Series Mobuis Mid-Back Task Chairs with Adjustable Arms"/>
    <n v="1067.94"/>
    <n v="3"/>
    <n v="224.27"/>
  </r>
  <r>
    <s v="20-01-2014"/>
    <x v="0"/>
    <x v="0"/>
    <x v="20"/>
    <x v="3"/>
    <x v="0"/>
    <x v="0"/>
    <s v="Wirebound Service Call Books, 5 1/2&quot; x 4&quot;"/>
    <n v="19.36"/>
    <n v="2"/>
    <n v="9.2899999999999991"/>
  </r>
  <r>
    <s v="20-01-2014"/>
    <x v="0"/>
    <x v="0"/>
    <x v="20"/>
    <x v="3"/>
    <x v="1"/>
    <x v="8"/>
    <s v="Eldon Expressions Desk Accessory, Wood Pencil Holder, Oak"/>
    <n v="19.3"/>
    <n v="2"/>
    <n v="5.79"/>
  </r>
  <r>
    <s v="20-01-2014"/>
    <x v="0"/>
    <x v="0"/>
    <x v="21"/>
    <x v="14"/>
    <x v="0"/>
    <x v="2"/>
    <s v="Eldon Fold 'N Roll Cart System"/>
    <n v="13.98"/>
    <n v="1"/>
    <n v="4.05"/>
  </r>
  <r>
    <s v="20-01-2014"/>
    <x v="0"/>
    <x v="0"/>
    <x v="21"/>
    <x v="14"/>
    <x v="1"/>
    <x v="8"/>
    <s v="Eldon ClusterMat Chair Mat with Cordless Antistatic Protection"/>
    <n v="272.94"/>
    <n v="3"/>
    <n v="30.02"/>
  </r>
  <r>
    <s v="20-01-2014"/>
    <x v="0"/>
    <x v="0"/>
    <x v="21"/>
    <x v="14"/>
    <x v="0"/>
    <x v="3"/>
    <s v="Acco Pressboard Covers with Storage Hooks, 9 1/2&quot; x 11&quot;, Executive Red"/>
    <n v="19.05"/>
    <n v="5"/>
    <n v="8.9499999999999993"/>
  </r>
  <r>
    <s v="20-01-2014"/>
    <x v="0"/>
    <x v="0"/>
    <x v="21"/>
    <x v="14"/>
    <x v="0"/>
    <x v="12"/>
    <s v="Holmes Replacement Filter for HEPA Air Cleaner, Very Large Room, HEPA Filter"/>
    <n v="247.72"/>
    <n v="4"/>
    <n v="93.58"/>
  </r>
  <r>
    <s v="20-01-2014"/>
    <x v="0"/>
    <x v="0"/>
    <x v="21"/>
    <x v="14"/>
    <x v="0"/>
    <x v="2"/>
    <s v="Fellowes Bases and Tops For Staxonsteel/High-Stak Systems"/>
    <n v="66.58"/>
    <n v="2"/>
    <n v="15.98"/>
  </r>
  <r>
    <s v="20-01-2014"/>
    <x v="0"/>
    <x v="0"/>
    <x v="21"/>
    <x v="14"/>
    <x v="0"/>
    <x v="4"/>
    <s v="Panasonic KP-4ABK Battery-Operated Pencil Sharpener"/>
    <n v="43.92"/>
    <n v="3"/>
    <n v="12.74"/>
  </r>
  <r>
    <s v="20-01-2014"/>
    <x v="0"/>
    <x v="0"/>
    <x v="21"/>
    <x v="14"/>
    <x v="1"/>
    <x v="8"/>
    <s v="Ultra Door Push Plate"/>
    <n v="14.73"/>
    <n v="3"/>
    <n v="4.8600000000000003"/>
  </r>
  <r>
    <s v="20-01-2014"/>
    <x v="0"/>
    <x v="0"/>
    <x v="21"/>
    <x v="14"/>
    <x v="0"/>
    <x v="3"/>
    <s v="Storex Dura Pro Binders"/>
    <n v="29.7"/>
    <n v="5"/>
    <n v="13.37"/>
  </r>
  <r>
    <s v="20-01-2014"/>
    <x v="0"/>
    <x v="0"/>
    <x v="22"/>
    <x v="15"/>
    <x v="0"/>
    <x v="3"/>
    <s v="GBC DocuBind TL200 Manual Binding Machine"/>
    <n v="67.19"/>
    <n v="1"/>
    <n v="-51.52"/>
  </r>
  <r>
    <s v="21-01-2014"/>
    <x v="0"/>
    <x v="0"/>
    <x v="23"/>
    <x v="16"/>
    <x v="1"/>
    <x v="8"/>
    <s v="Ultra Door Pull Handle"/>
    <n v="25.25"/>
    <n v="3"/>
    <n v="4.0999999999999996"/>
  </r>
  <r>
    <s v="23-01-2014"/>
    <x v="0"/>
    <x v="0"/>
    <x v="24"/>
    <x v="17"/>
    <x v="0"/>
    <x v="0"/>
    <s v="Xerox 195"/>
    <n v="40.08"/>
    <n v="6"/>
    <n v="19.239999999999998"/>
  </r>
  <r>
    <s v="23-01-2014"/>
    <x v="0"/>
    <x v="0"/>
    <x v="25"/>
    <x v="18"/>
    <x v="0"/>
    <x v="7"/>
    <s v="Alliance Big Bands Rubber Bands, 12/Pack"/>
    <n v="5.94"/>
    <n v="3"/>
    <n v="0"/>
  </r>
  <r>
    <s v="26-01-2014"/>
    <x v="0"/>
    <x v="0"/>
    <x v="26"/>
    <x v="6"/>
    <x v="1"/>
    <x v="8"/>
    <s v="GE General Use Halogen Bulbs, 100 Watts, 1 Bulb per Pack"/>
    <n v="62.82"/>
    <n v="3"/>
    <n v="30.78"/>
  </r>
  <r>
    <s v="26-01-2014"/>
    <x v="0"/>
    <x v="0"/>
    <x v="26"/>
    <x v="6"/>
    <x v="0"/>
    <x v="2"/>
    <s v="SAFCO Commercial Wire Shelving, 72h"/>
    <n v="489.92"/>
    <n v="8"/>
    <n v="0"/>
  </r>
  <r>
    <s v="26-01-2014"/>
    <x v="0"/>
    <x v="0"/>
    <x v="26"/>
    <x v="6"/>
    <x v="0"/>
    <x v="0"/>
    <s v="Eureka Recycled Copy Paper 8 1/2&quot; x 11&quot;, Ream"/>
    <n v="19.440000000000001"/>
    <n v="3"/>
    <n v="9.33"/>
  </r>
  <r>
    <s v="26-01-2014"/>
    <x v="0"/>
    <x v="0"/>
    <x v="26"/>
    <x v="6"/>
    <x v="0"/>
    <x v="0"/>
    <s v="REDIFORM Incoming/Outgoing Call Register, 11&quot; X 8 1/2&quot;, 100 Messages"/>
    <n v="16.68"/>
    <n v="2"/>
    <n v="8.34"/>
  </r>
  <r>
    <s v="26-01-2014"/>
    <x v="0"/>
    <x v="0"/>
    <x v="26"/>
    <x v="6"/>
    <x v="2"/>
    <x v="6"/>
    <s v="Macally Suction Cup Mount"/>
    <n v="155.35"/>
    <n v="13"/>
    <n v="0"/>
  </r>
  <r>
    <s v="26-01-2014"/>
    <x v="0"/>
    <x v="0"/>
    <x v="26"/>
    <x v="6"/>
    <x v="1"/>
    <x v="8"/>
    <s v="Eldon Image Series Black Desk Accessories"/>
    <n v="12.42"/>
    <n v="3"/>
    <n v="4.47"/>
  </r>
  <r>
    <s v="26-01-2014"/>
    <x v="0"/>
    <x v="0"/>
    <x v="26"/>
    <x v="6"/>
    <x v="2"/>
    <x v="6"/>
    <s v="Jabra SPEAK 410"/>
    <n v="187.98"/>
    <n v="2"/>
    <n v="52.63"/>
  </r>
  <r>
    <s v="26-01-2014"/>
    <x v="0"/>
    <x v="0"/>
    <x v="27"/>
    <x v="19"/>
    <x v="0"/>
    <x v="3"/>
    <s v="Wilson Jones 14 Line Acrylic Coated Pressboard Data Binders"/>
    <n v="10.68"/>
    <n v="2"/>
    <n v="5.0199999999999996"/>
  </r>
  <r>
    <s v="26-01-2014"/>
    <x v="0"/>
    <x v="0"/>
    <x v="27"/>
    <x v="19"/>
    <x v="1"/>
    <x v="11"/>
    <s v="Safco Value Mate Series Steel Bookcases, Baked Enamel Finish on Steel, Gray"/>
    <n v="141.96"/>
    <n v="2"/>
    <n v="39.75"/>
  </r>
  <r>
    <s v="27-01-2014"/>
    <x v="0"/>
    <x v="0"/>
    <x v="28"/>
    <x v="3"/>
    <x v="0"/>
    <x v="2"/>
    <s v="Recycled Steel Personal File for Hanging File Folders"/>
    <n v="57.23"/>
    <n v="1"/>
    <n v="14.31"/>
  </r>
  <r>
    <s v="27-01-2014"/>
    <x v="0"/>
    <x v="0"/>
    <x v="28"/>
    <x v="3"/>
    <x v="1"/>
    <x v="13"/>
    <s v="Balt Split Level Computer Training Table"/>
    <n v="333"/>
    <n v="3"/>
    <n v="-16.649999999999999"/>
  </r>
  <r>
    <s v="27-01-2014"/>
    <x v="0"/>
    <x v="0"/>
    <x v="28"/>
    <x v="3"/>
    <x v="0"/>
    <x v="4"/>
    <s v="Dixon Ticonderoga Core-Lock Colored Pencils"/>
    <n v="36.44"/>
    <n v="4"/>
    <n v="12.03"/>
  </r>
  <r>
    <s v="28-01-2014"/>
    <x v="0"/>
    <x v="0"/>
    <x v="29"/>
    <x v="20"/>
    <x v="0"/>
    <x v="3"/>
    <s v="Pressboard Covers with Storage Hooks, 9 1/2&quot; x 11&quot;, Light Blue"/>
    <n v="3.93"/>
    <n v="1"/>
    <n v="1.33"/>
  </r>
  <r>
    <s v="30-01-2014"/>
    <x v="0"/>
    <x v="0"/>
    <x v="30"/>
    <x v="14"/>
    <x v="0"/>
    <x v="0"/>
    <s v="Xerox 1972"/>
    <n v="10.56"/>
    <n v="2"/>
    <n v="4.75"/>
  </r>
  <r>
    <s v="30-01-2014"/>
    <x v="0"/>
    <x v="0"/>
    <x v="30"/>
    <x v="14"/>
    <x v="0"/>
    <x v="2"/>
    <s v="Space Solutions HD Industrial Steel Shelving."/>
    <n v="229.94"/>
    <n v="2"/>
    <n v="6.9"/>
  </r>
  <r>
    <s v="31-01-2014"/>
    <x v="0"/>
    <x v="0"/>
    <x v="31"/>
    <x v="3"/>
    <x v="1"/>
    <x v="11"/>
    <s v="Sauder Facets Collection Library, Sky Alder Finish"/>
    <n v="290.67"/>
    <n v="2"/>
    <n v="3.42"/>
  </r>
  <r>
    <s v="01-02-2014"/>
    <x v="0"/>
    <x v="1"/>
    <x v="32"/>
    <x v="21"/>
    <x v="2"/>
    <x v="9"/>
    <s v="Enermax Aurora Lite Keyboard"/>
    <n v="468.9"/>
    <n v="6"/>
    <n v="206.32"/>
  </r>
  <r>
    <s v="02-02-2014"/>
    <x v="0"/>
    <x v="1"/>
    <x v="33"/>
    <x v="3"/>
    <x v="0"/>
    <x v="7"/>
    <s v="Staples"/>
    <n v="12.35"/>
    <n v="5"/>
    <n v="5.8"/>
  </r>
  <r>
    <s v="02-02-2014"/>
    <x v="0"/>
    <x v="1"/>
    <x v="34"/>
    <x v="16"/>
    <x v="0"/>
    <x v="3"/>
    <s v="Surelock Post Binders"/>
    <n v="18.34"/>
    <n v="2"/>
    <n v="-12.22"/>
  </r>
  <r>
    <s v="02-02-2014"/>
    <x v="0"/>
    <x v="1"/>
    <x v="34"/>
    <x v="16"/>
    <x v="2"/>
    <x v="6"/>
    <s v="AT&amp;T 17929 Lendline Telephone"/>
    <n v="180.96"/>
    <n v="5"/>
    <n v="13.57"/>
  </r>
  <r>
    <s v="03-02-2014"/>
    <x v="0"/>
    <x v="1"/>
    <x v="23"/>
    <x v="22"/>
    <x v="0"/>
    <x v="3"/>
    <s v="Ibico Laser Imprintable Binding System Covers"/>
    <n v="83.84"/>
    <n v="2"/>
    <n v="27.25"/>
  </r>
  <r>
    <s v="03-02-2014"/>
    <x v="0"/>
    <x v="1"/>
    <x v="23"/>
    <x v="22"/>
    <x v="0"/>
    <x v="3"/>
    <s v="Avery Durable Poly Binders"/>
    <n v="13.27"/>
    <n v="3"/>
    <n v="4.3099999999999996"/>
  </r>
  <r>
    <s v="04-02-2014"/>
    <x v="0"/>
    <x v="1"/>
    <x v="35"/>
    <x v="3"/>
    <x v="0"/>
    <x v="3"/>
    <s v="GBC Recycled Grain Textured Covers"/>
    <n v="82.9"/>
    <n v="3"/>
    <n v="29.01"/>
  </r>
  <r>
    <s v="04-02-2014"/>
    <x v="0"/>
    <x v="1"/>
    <x v="35"/>
    <x v="3"/>
    <x v="0"/>
    <x v="0"/>
    <s v="Message Book, Standard Line &quot;While You Were Out&quot;, 5 1/2&quot; X 4&quot;, 200 Sets/Book"/>
    <n v="34.24"/>
    <n v="4"/>
    <n v="16.09"/>
  </r>
  <r>
    <s v="04-02-2014"/>
    <x v="0"/>
    <x v="1"/>
    <x v="36"/>
    <x v="3"/>
    <x v="0"/>
    <x v="3"/>
    <s v="GBC Standard Recycled Report Covers, Clear Plastic Sheets"/>
    <n v="17.25"/>
    <n v="2"/>
    <n v="6.04"/>
  </r>
  <r>
    <s v="06-02-2014"/>
    <x v="0"/>
    <x v="1"/>
    <x v="37"/>
    <x v="6"/>
    <x v="0"/>
    <x v="1"/>
    <s v="Avery 480"/>
    <n v="15"/>
    <n v="4"/>
    <n v="7.2"/>
  </r>
  <r>
    <s v="06-02-2014"/>
    <x v="0"/>
    <x v="1"/>
    <x v="37"/>
    <x v="6"/>
    <x v="2"/>
    <x v="6"/>
    <s v="Aastra 57i VoIP phone"/>
    <n v="161.61000000000001"/>
    <n v="1"/>
    <n v="42.02"/>
  </r>
  <r>
    <s v="06-02-2014"/>
    <x v="0"/>
    <x v="1"/>
    <x v="37"/>
    <x v="6"/>
    <x v="2"/>
    <x v="6"/>
    <s v="AT&amp;T CL82213"/>
    <n v="144.94999999999999"/>
    <n v="5"/>
    <n v="42.04"/>
  </r>
  <r>
    <s v="06-02-2014"/>
    <x v="0"/>
    <x v="1"/>
    <x v="16"/>
    <x v="1"/>
    <x v="0"/>
    <x v="3"/>
    <s v="Avery Flip-Chart Easel Binder, Black"/>
    <n v="8.9499999999999993"/>
    <n v="2"/>
    <n v="-14.77"/>
  </r>
  <r>
    <s v="07-02-2014"/>
    <x v="0"/>
    <x v="1"/>
    <x v="38"/>
    <x v="23"/>
    <x v="2"/>
    <x v="9"/>
    <s v="Maxell DVD-RAM Discs"/>
    <n v="115.36"/>
    <n v="7"/>
    <n v="49.6"/>
  </r>
  <r>
    <s v="07-02-2014"/>
    <x v="0"/>
    <x v="1"/>
    <x v="10"/>
    <x v="20"/>
    <x v="0"/>
    <x v="2"/>
    <s v="Acco Perma 4000 Stacking Storage Drawers"/>
    <n v="64.959999999999994"/>
    <n v="4"/>
    <n v="9.74"/>
  </r>
  <r>
    <s v="08-02-2014"/>
    <x v="0"/>
    <x v="1"/>
    <x v="39"/>
    <x v="17"/>
    <x v="1"/>
    <x v="8"/>
    <s v="Master Caster Door Stop, Large Brown"/>
    <n v="14.56"/>
    <n v="2"/>
    <n v="5.53"/>
  </r>
  <r>
    <s v="11-02-2014"/>
    <x v="0"/>
    <x v="1"/>
    <x v="40"/>
    <x v="6"/>
    <x v="2"/>
    <x v="9"/>
    <s v="Enermax Aurora Lite Keyboard"/>
    <n v="234.45"/>
    <n v="3"/>
    <n v="103.16"/>
  </r>
  <r>
    <s v="11-02-2014"/>
    <x v="0"/>
    <x v="1"/>
    <x v="40"/>
    <x v="6"/>
    <x v="1"/>
    <x v="13"/>
    <s v="Hon 2111 Invitation Series Corner Table"/>
    <n v="1256.22"/>
    <n v="6"/>
    <n v="75.37"/>
  </r>
  <r>
    <s v="11-02-2014"/>
    <x v="0"/>
    <x v="1"/>
    <x v="40"/>
    <x v="6"/>
    <x v="0"/>
    <x v="3"/>
    <s v="Wilson Jones Leather-Like Binders with DublLock Round Rings"/>
    <n v="17.46"/>
    <n v="2"/>
    <n v="8.2100000000000009"/>
  </r>
  <r>
    <s v="11-02-2014"/>
    <x v="0"/>
    <x v="1"/>
    <x v="41"/>
    <x v="24"/>
    <x v="1"/>
    <x v="5"/>
    <s v="Global Value Mid-Back Manager's Chair, Gray"/>
    <n v="60.89"/>
    <n v="1"/>
    <n v="15.22"/>
  </r>
  <r>
    <s v="11-02-2014"/>
    <x v="0"/>
    <x v="1"/>
    <x v="41"/>
    <x v="24"/>
    <x v="0"/>
    <x v="1"/>
    <s v="Avery 483"/>
    <n v="14.94"/>
    <n v="3"/>
    <n v="6.87"/>
  </r>
  <r>
    <s v="11-02-2014"/>
    <x v="0"/>
    <x v="1"/>
    <x v="41"/>
    <x v="24"/>
    <x v="0"/>
    <x v="3"/>
    <s v="Wilson Jones Turn Tabs Binder Tool for Ring Binders"/>
    <n v="9.64"/>
    <n v="2"/>
    <n v="4.43"/>
  </r>
  <r>
    <s v="11-02-2014"/>
    <x v="0"/>
    <x v="1"/>
    <x v="41"/>
    <x v="24"/>
    <x v="1"/>
    <x v="8"/>
    <s v="Rubbermaid ClusterMat Chairmats, Mat Size- 66&quot; x 60&quot;, Lip 20&quot; x 11&quot; -90 Degree Angle"/>
    <n v="332.94"/>
    <n v="3"/>
    <n v="53.27"/>
  </r>
  <r>
    <s v="11-02-2014"/>
    <x v="0"/>
    <x v="1"/>
    <x v="41"/>
    <x v="24"/>
    <x v="0"/>
    <x v="3"/>
    <s v="VariCap6 Expandable Binder"/>
    <n v="51.9"/>
    <n v="3"/>
    <n v="24.39"/>
  </r>
  <r>
    <s v="11-02-2014"/>
    <x v="0"/>
    <x v="1"/>
    <x v="41"/>
    <x v="24"/>
    <x v="0"/>
    <x v="2"/>
    <s v="Fellowes Neat Ideas Storage Cubes"/>
    <n v="64.959999999999994"/>
    <n v="2"/>
    <n v="2.6"/>
  </r>
  <r>
    <s v="12-02-2014"/>
    <x v="0"/>
    <x v="1"/>
    <x v="42"/>
    <x v="3"/>
    <x v="1"/>
    <x v="5"/>
    <s v="Global Geo Office Task Chair, Gray"/>
    <n v="129.57"/>
    <n v="2"/>
    <n v="-24.29"/>
  </r>
  <r>
    <s v="14-02-2014"/>
    <x v="0"/>
    <x v="1"/>
    <x v="43"/>
    <x v="0"/>
    <x v="0"/>
    <x v="0"/>
    <s v="Memo Book, 100 Message Capacity, 5 3/8 x 11"/>
    <n v="16.18"/>
    <n v="3"/>
    <n v="6.07"/>
  </r>
  <r>
    <s v="14-02-2014"/>
    <x v="0"/>
    <x v="1"/>
    <x v="44"/>
    <x v="22"/>
    <x v="2"/>
    <x v="9"/>
    <s v="Logitech G600 MMO Gaming Mouse"/>
    <n v="239.97"/>
    <n v="3"/>
    <n v="86.39"/>
  </r>
  <r>
    <s v="14-02-2014"/>
    <x v="0"/>
    <x v="1"/>
    <x v="44"/>
    <x v="22"/>
    <x v="0"/>
    <x v="12"/>
    <s v="Belkin 8 Outlet Surge Protector"/>
    <n v="81.96"/>
    <n v="2"/>
    <n v="22.95"/>
  </r>
  <r>
    <s v="14-02-2014"/>
    <x v="0"/>
    <x v="1"/>
    <x v="44"/>
    <x v="22"/>
    <x v="0"/>
    <x v="14"/>
    <s v="Compact Automatic Electric Letter Opener"/>
    <n v="238.62"/>
    <n v="2"/>
    <n v="4.7699999999999996"/>
  </r>
  <r>
    <s v="15-02-2014"/>
    <x v="0"/>
    <x v="1"/>
    <x v="45"/>
    <x v="22"/>
    <x v="0"/>
    <x v="3"/>
    <s v="Pressboard Data Binders by Wilson Jones"/>
    <n v="21.36"/>
    <n v="5"/>
    <n v="7.21"/>
  </r>
  <r>
    <s v="16-02-2014"/>
    <x v="0"/>
    <x v="1"/>
    <x v="46"/>
    <x v="0"/>
    <x v="0"/>
    <x v="3"/>
    <s v="Wilson Jones Easy Flow II Sheet Lifters"/>
    <n v="1.08"/>
    <n v="3"/>
    <n v="-1.73"/>
  </r>
  <r>
    <s v="16-02-2014"/>
    <x v="0"/>
    <x v="1"/>
    <x v="46"/>
    <x v="0"/>
    <x v="0"/>
    <x v="12"/>
    <s v="Holmes Cool Mist Humidifier for the Whole House with 8-Gallon Output per Day, Extended Life Filter"/>
    <n v="7.96"/>
    <n v="2"/>
    <n v="-13.93"/>
  </r>
  <r>
    <s v="17-02-2014"/>
    <x v="0"/>
    <x v="1"/>
    <x v="16"/>
    <x v="1"/>
    <x v="0"/>
    <x v="4"/>
    <s v="Staples in misc. colors"/>
    <n v="54.21"/>
    <n v="14"/>
    <n v="8.81"/>
  </r>
  <r>
    <s v="18-02-2014"/>
    <x v="0"/>
    <x v="1"/>
    <x v="47"/>
    <x v="0"/>
    <x v="1"/>
    <x v="8"/>
    <s v="DAX Copper Panel Document Frame, 5 x 7 Size"/>
    <n v="25.16"/>
    <n v="5"/>
    <n v="-11.32"/>
  </r>
  <r>
    <s v="18-02-2014"/>
    <x v="0"/>
    <x v="1"/>
    <x v="48"/>
    <x v="0"/>
    <x v="0"/>
    <x v="2"/>
    <s v="Akro Stacking Bins"/>
    <n v="12.62"/>
    <n v="2"/>
    <n v="-2.52"/>
  </r>
  <r>
    <s v="20-02-2014"/>
    <x v="0"/>
    <x v="1"/>
    <x v="49"/>
    <x v="18"/>
    <x v="2"/>
    <x v="9"/>
    <s v="Enermax Briskie RF Wireless Keyboard and Mouse Combo"/>
    <n v="62.31"/>
    <n v="3"/>
    <n v="22.43"/>
  </r>
  <r>
    <s v="20-02-2014"/>
    <x v="0"/>
    <x v="1"/>
    <x v="49"/>
    <x v="18"/>
    <x v="1"/>
    <x v="8"/>
    <s v="Master Caster Door Stop, Brown"/>
    <n v="20.32"/>
    <n v="4"/>
    <n v="6.91"/>
  </r>
  <r>
    <s v="20-02-2014"/>
    <x v="0"/>
    <x v="1"/>
    <x v="50"/>
    <x v="3"/>
    <x v="0"/>
    <x v="0"/>
    <s v="Xerox 204"/>
    <n v="12.96"/>
    <n v="2"/>
    <n v="6.22"/>
  </r>
  <r>
    <s v="21-02-2014"/>
    <x v="0"/>
    <x v="1"/>
    <x v="51"/>
    <x v="1"/>
    <x v="0"/>
    <x v="3"/>
    <s v="GBC Standard Plastic Binding Systems Combs"/>
    <n v="8.85"/>
    <n v="5"/>
    <n v="-13.72"/>
  </r>
  <r>
    <s v="22-02-2014"/>
    <x v="0"/>
    <x v="1"/>
    <x v="52"/>
    <x v="3"/>
    <x v="0"/>
    <x v="0"/>
    <s v="Xerox 220"/>
    <n v="19.440000000000001"/>
    <n v="3"/>
    <n v="9.33"/>
  </r>
  <r>
    <s v="23-02-2014"/>
    <x v="0"/>
    <x v="1"/>
    <x v="53"/>
    <x v="0"/>
    <x v="0"/>
    <x v="1"/>
    <s v="Staple-on labels"/>
    <n v="6.94"/>
    <n v="3"/>
    <n v="2.34"/>
  </r>
  <r>
    <s v="23-02-2014"/>
    <x v="0"/>
    <x v="1"/>
    <x v="53"/>
    <x v="0"/>
    <x v="0"/>
    <x v="3"/>
    <s v="GBC Plastic Binding Combs"/>
    <n v="4.43"/>
    <n v="3"/>
    <n v="-6.86"/>
  </r>
  <r>
    <s v="24-02-2014"/>
    <x v="0"/>
    <x v="1"/>
    <x v="54"/>
    <x v="11"/>
    <x v="0"/>
    <x v="0"/>
    <s v="Message Book, Wirebound, Four 5 1/2&quot; X 4&quot; Forms/Pg., 200 Dupl. Sets/Book"/>
    <n v="32.9"/>
    <n v="4"/>
    <n v="11.1"/>
  </r>
  <r>
    <s v="24-02-2014"/>
    <x v="0"/>
    <x v="1"/>
    <x v="54"/>
    <x v="11"/>
    <x v="0"/>
    <x v="0"/>
    <s v="TOPS 4 x 6 Fluorescent Color Memo Sheets, 500 Sheets per Pack"/>
    <n v="22.78"/>
    <n v="3"/>
    <n v="7.69"/>
  </r>
  <r>
    <s v="27-02-2014"/>
    <x v="0"/>
    <x v="1"/>
    <x v="55"/>
    <x v="10"/>
    <x v="0"/>
    <x v="4"/>
    <s v="Zebra Zazzle Fluorescent Highlighters"/>
    <n v="19.46"/>
    <n v="4"/>
    <n v="3.4"/>
  </r>
  <r>
    <s v="01-03-2014"/>
    <x v="0"/>
    <x v="2"/>
    <x v="56"/>
    <x v="22"/>
    <x v="1"/>
    <x v="5"/>
    <s v="Global Deluxe High-Back Manager's Chair"/>
    <n v="457.57"/>
    <n v="2"/>
    <n v="51.48"/>
  </r>
  <r>
    <s v="01-03-2014"/>
    <x v="0"/>
    <x v="2"/>
    <x v="57"/>
    <x v="20"/>
    <x v="2"/>
    <x v="6"/>
    <s v="Sannysis Cute Owl Design Soft Skin Case Cover for Samsung Galaxy S4"/>
    <n v="5.94"/>
    <n v="3"/>
    <n v="1.6"/>
  </r>
  <r>
    <s v="01-03-2014"/>
    <x v="0"/>
    <x v="2"/>
    <x v="58"/>
    <x v="1"/>
    <x v="1"/>
    <x v="5"/>
    <s v="Novimex Swivel Fabric Task Chair"/>
    <n v="634.12"/>
    <n v="6"/>
    <n v="-172.12"/>
  </r>
  <r>
    <s v="01-03-2014"/>
    <x v="0"/>
    <x v="2"/>
    <x v="58"/>
    <x v="1"/>
    <x v="0"/>
    <x v="0"/>
    <s v="Black Print Carbonless 8 1/2&quot; x 8 1/4&quot; Rapid Memo Book"/>
    <n v="17.47"/>
    <n v="3"/>
    <n v="5.68"/>
  </r>
  <r>
    <s v="01-03-2014"/>
    <x v="0"/>
    <x v="2"/>
    <x v="59"/>
    <x v="0"/>
    <x v="0"/>
    <x v="7"/>
    <s v="Plymouth Boxed Rubber Bands by Plymouth"/>
    <n v="18.84"/>
    <n v="5"/>
    <n v="-3.53"/>
  </r>
  <r>
    <s v="01-03-2014"/>
    <x v="0"/>
    <x v="2"/>
    <x v="59"/>
    <x v="0"/>
    <x v="1"/>
    <x v="5"/>
    <s v="Harbour Creations Steel Folding Chair"/>
    <n v="362.25"/>
    <n v="6"/>
    <n v="0"/>
  </r>
  <r>
    <s v="01-03-2014"/>
    <x v="0"/>
    <x v="2"/>
    <x v="59"/>
    <x v="0"/>
    <x v="1"/>
    <x v="8"/>
    <s v="DAX Black Cherry Wood-Tone Poster Frame"/>
    <n v="63.55"/>
    <n v="6"/>
    <n v="-34.950000000000003"/>
  </r>
  <r>
    <s v="01-03-2014"/>
    <x v="0"/>
    <x v="2"/>
    <x v="59"/>
    <x v="0"/>
    <x v="0"/>
    <x v="2"/>
    <s v="Fellowes Bankers Box Recycled Super Stor/Drawer"/>
    <n v="129.55000000000001"/>
    <n v="3"/>
    <n v="-22.67"/>
  </r>
  <r>
    <s v="01-03-2014"/>
    <x v="0"/>
    <x v="2"/>
    <x v="60"/>
    <x v="0"/>
    <x v="0"/>
    <x v="2"/>
    <s v="Recycled Steel Personal File for Hanging File Folders"/>
    <n v="137.35"/>
    <n v="3"/>
    <n v="8.58"/>
  </r>
  <r>
    <s v="01-03-2014"/>
    <x v="0"/>
    <x v="2"/>
    <x v="60"/>
    <x v="0"/>
    <x v="1"/>
    <x v="13"/>
    <s v="Bevis Round Conference Room Tables and Bases"/>
    <n v="376.51"/>
    <n v="3"/>
    <n v="-43.03"/>
  </r>
  <r>
    <s v="02-03-2014"/>
    <x v="0"/>
    <x v="2"/>
    <x v="61"/>
    <x v="20"/>
    <x v="0"/>
    <x v="10"/>
    <s v="Staple envelope"/>
    <n v="11.36"/>
    <n v="2"/>
    <n v="5.34"/>
  </r>
  <r>
    <s v="02-03-2014"/>
    <x v="0"/>
    <x v="2"/>
    <x v="61"/>
    <x v="20"/>
    <x v="0"/>
    <x v="0"/>
    <s v="Array Parchment Paper, Assorted Colors"/>
    <n v="36.4"/>
    <n v="5"/>
    <n v="17.47"/>
  </r>
  <r>
    <s v="02-03-2014"/>
    <x v="0"/>
    <x v="2"/>
    <x v="62"/>
    <x v="2"/>
    <x v="0"/>
    <x v="0"/>
    <s v="Xerox 1971"/>
    <n v="3.42"/>
    <n v="1"/>
    <n v="1.07"/>
  </r>
  <r>
    <s v="02-03-2014"/>
    <x v="0"/>
    <x v="2"/>
    <x v="62"/>
    <x v="2"/>
    <x v="2"/>
    <x v="9"/>
    <s v="Hypercom P1300 Pinpad"/>
    <n v="151.19999999999999"/>
    <n v="3"/>
    <n v="32.130000000000003"/>
  </r>
  <r>
    <s v="03-03-2014"/>
    <x v="0"/>
    <x v="2"/>
    <x v="63"/>
    <x v="25"/>
    <x v="0"/>
    <x v="4"/>
    <s v="Zebra Zazzle Fluorescent Highlighters"/>
    <n v="19.46"/>
    <n v="4"/>
    <n v="3.4"/>
  </r>
  <r>
    <s v="03-03-2014"/>
    <x v="0"/>
    <x v="2"/>
    <x v="64"/>
    <x v="20"/>
    <x v="2"/>
    <x v="6"/>
    <s v="PowerGen Dual USB Car Charger"/>
    <n v="9.99"/>
    <n v="1"/>
    <n v="4.5999999999999996"/>
  </r>
  <r>
    <s v="03-03-2014"/>
    <x v="0"/>
    <x v="2"/>
    <x v="64"/>
    <x v="20"/>
    <x v="0"/>
    <x v="3"/>
    <s v="Ibico Laser Imprintable Binding System Covers"/>
    <n v="125.76"/>
    <n v="3"/>
    <n v="40.869999999999997"/>
  </r>
  <r>
    <s v="03-03-2014"/>
    <x v="0"/>
    <x v="2"/>
    <x v="64"/>
    <x v="20"/>
    <x v="0"/>
    <x v="3"/>
    <s v="Cardinal HOLDit! Binder Insert Strips,Extra Strips"/>
    <n v="25.32"/>
    <n v="5"/>
    <n v="9.18"/>
  </r>
  <r>
    <s v="03-03-2014"/>
    <x v="0"/>
    <x v="2"/>
    <x v="65"/>
    <x v="10"/>
    <x v="0"/>
    <x v="1"/>
    <s v="Avery 495"/>
    <n v="15.12"/>
    <n v="3"/>
    <n v="4.91"/>
  </r>
  <r>
    <s v="03-03-2014"/>
    <x v="0"/>
    <x v="2"/>
    <x v="65"/>
    <x v="10"/>
    <x v="1"/>
    <x v="11"/>
    <s v="O'Sullivan 4-Shelf Bookcase in Odessa Pine"/>
    <n v="302.45"/>
    <n v="5"/>
    <n v="-199.62"/>
  </r>
  <r>
    <s v="03-03-2014"/>
    <x v="0"/>
    <x v="2"/>
    <x v="65"/>
    <x v="10"/>
    <x v="0"/>
    <x v="2"/>
    <s v="Eldon Shelf Savers Cubes and Bins"/>
    <n v="44.67"/>
    <n v="8"/>
    <n v="-10.050000000000001"/>
  </r>
  <r>
    <s v="03-03-2014"/>
    <x v="0"/>
    <x v="2"/>
    <x v="66"/>
    <x v="0"/>
    <x v="0"/>
    <x v="12"/>
    <s v="3.6 Cubic Foot Counter Height Office Refrigerator"/>
    <n v="176.77"/>
    <n v="3"/>
    <n v="-459.61"/>
  </r>
  <r>
    <s v="03-03-2014"/>
    <x v="0"/>
    <x v="2"/>
    <x v="67"/>
    <x v="3"/>
    <x v="1"/>
    <x v="13"/>
    <s v="Bevis Oval Conference Table, Walnut"/>
    <n v="626.35"/>
    <n v="3"/>
    <n v="-23.49"/>
  </r>
  <r>
    <s v="04-03-2014"/>
    <x v="0"/>
    <x v="2"/>
    <x v="68"/>
    <x v="9"/>
    <x v="0"/>
    <x v="2"/>
    <s v="Sensible Storage WireTech Storage Systems"/>
    <n v="354.9"/>
    <n v="5"/>
    <n v="17.75"/>
  </r>
  <r>
    <s v="04-03-2014"/>
    <x v="0"/>
    <x v="2"/>
    <x v="42"/>
    <x v="16"/>
    <x v="0"/>
    <x v="4"/>
    <s v="BIC Brite Liner Highlighters, Chisel Tip"/>
    <n v="15.55"/>
    <n v="3"/>
    <n v="2.33"/>
  </r>
  <r>
    <s v="05-03-2014"/>
    <x v="0"/>
    <x v="2"/>
    <x v="69"/>
    <x v="20"/>
    <x v="0"/>
    <x v="4"/>
    <s v="Newell 345"/>
    <n v="59.52"/>
    <n v="3"/>
    <n v="15.48"/>
  </r>
  <r>
    <s v="05-03-2014"/>
    <x v="0"/>
    <x v="2"/>
    <x v="69"/>
    <x v="20"/>
    <x v="2"/>
    <x v="9"/>
    <s v="Logitech Wireless Gaming Headset G930"/>
    <n v="479.97"/>
    <n v="3"/>
    <n v="177.59"/>
  </r>
  <r>
    <s v="05-03-2014"/>
    <x v="0"/>
    <x v="2"/>
    <x v="69"/>
    <x v="20"/>
    <x v="0"/>
    <x v="14"/>
    <s v="Acme Forged Steel Scissors with Black Enamel Handles"/>
    <n v="18.62"/>
    <n v="2"/>
    <n v="5.4"/>
  </r>
  <r>
    <s v="05-03-2014"/>
    <x v="0"/>
    <x v="2"/>
    <x v="69"/>
    <x v="20"/>
    <x v="0"/>
    <x v="3"/>
    <s v="GBC Wire Binding Combs"/>
    <n v="49.63"/>
    <n v="6"/>
    <n v="16.75"/>
  </r>
  <r>
    <s v="05-03-2014"/>
    <x v="0"/>
    <x v="2"/>
    <x v="69"/>
    <x v="20"/>
    <x v="0"/>
    <x v="0"/>
    <s v="Xerox 1891"/>
    <n v="97.82"/>
    <n v="2"/>
    <n v="45.98"/>
  </r>
  <r>
    <s v="07-03-2014"/>
    <x v="0"/>
    <x v="2"/>
    <x v="48"/>
    <x v="22"/>
    <x v="1"/>
    <x v="5"/>
    <s v="Global Push Button Manager's Chair, Indigo"/>
    <n v="48.71"/>
    <n v="1"/>
    <n v="5.48"/>
  </r>
  <r>
    <s v="07-03-2014"/>
    <x v="0"/>
    <x v="2"/>
    <x v="48"/>
    <x v="22"/>
    <x v="0"/>
    <x v="4"/>
    <s v="Newell 330"/>
    <n v="17.940000000000001"/>
    <n v="3"/>
    <n v="4.66"/>
  </r>
  <r>
    <s v="07-03-2014"/>
    <x v="0"/>
    <x v="2"/>
    <x v="48"/>
    <x v="22"/>
    <x v="0"/>
    <x v="2"/>
    <s v="Carina 42&quot;Hx23 3/4&quot;W Media Storage Unit"/>
    <n v="242.94"/>
    <n v="3"/>
    <n v="4.8600000000000003"/>
  </r>
  <r>
    <s v="07-03-2014"/>
    <x v="0"/>
    <x v="2"/>
    <x v="70"/>
    <x v="22"/>
    <x v="0"/>
    <x v="3"/>
    <s v="Catalog Binders with Expanding Posts"/>
    <n v="107.65"/>
    <n v="2"/>
    <n v="33.64"/>
  </r>
  <r>
    <s v="07-03-2014"/>
    <x v="0"/>
    <x v="2"/>
    <x v="71"/>
    <x v="22"/>
    <x v="0"/>
    <x v="4"/>
    <s v="Newell Chalk Holder"/>
    <n v="20.65"/>
    <n v="5"/>
    <n v="9.5"/>
  </r>
  <r>
    <s v="07-03-2014"/>
    <x v="0"/>
    <x v="2"/>
    <x v="71"/>
    <x v="22"/>
    <x v="0"/>
    <x v="2"/>
    <s v="Contico 72&quot;H Heavy-Duty Storage System"/>
    <n v="204.9"/>
    <n v="5"/>
    <n v="0"/>
  </r>
  <r>
    <s v="07-03-2014"/>
    <x v="0"/>
    <x v="2"/>
    <x v="71"/>
    <x v="22"/>
    <x v="1"/>
    <x v="5"/>
    <s v="Office Star - Task Chair with Contemporary Loop Arms"/>
    <n v="436.7"/>
    <n v="6"/>
    <n v="21.84"/>
  </r>
  <r>
    <s v="07-03-2014"/>
    <x v="0"/>
    <x v="2"/>
    <x v="71"/>
    <x v="22"/>
    <x v="1"/>
    <x v="5"/>
    <s v="Global Leather and Oak Executive Chair, Black"/>
    <n v="481.57"/>
    <n v="2"/>
    <n v="54.18"/>
  </r>
  <r>
    <s v="10-03-2014"/>
    <x v="0"/>
    <x v="2"/>
    <x v="72"/>
    <x v="14"/>
    <x v="0"/>
    <x v="0"/>
    <s v="Geographics Note Cards, Blank, White, 8 1/2&quot; x 11&quot;"/>
    <n v="22.38"/>
    <n v="2"/>
    <n v="10.74"/>
  </r>
  <r>
    <s v="10-03-2014"/>
    <x v="0"/>
    <x v="2"/>
    <x v="73"/>
    <x v="26"/>
    <x v="0"/>
    <x v="2"/>
    <s v="Tennsco 6- and 18-Compartment Lockers"/>
    <n v="636.41"/>
    <n v="3"/>
    <n v="-15.91"/>
  </r>
  <r>
    <s v="10-03-2014"/>
    <x v="0"/>
    <x v="2"/>
    <x v="73"/>
    <x v="26"/>
    <x v="0"/>
    <x v="4"/>
    <s v="BOSTON Ranger #55 Pencil Sharpener, Black"/>
    <n v="83.17"/>
    <n v="4"/>
    <n v="9.36"/>
  </r>
  <r>
    <s v="11-03-2014"/>
    <x v="0"/>
    <x v="2"/>
    <x v="74"/>
    <x v="10"/>
    <x v="1"/>
    <x v="8"/>
    <s v="Eldon Wave Desk Accessories"/>
    <n v="8.32"/>
    <n v="5"/>
    <n v="2.29"/>
  </r>
  <r>
    <s v="11-03-2014"/>
    <x v="0"/>
    <x v="2"/>
    <x v="74"/>
    <x v="10"/>
    <x v="0"/>
    <x v="7"/>
    <s v="Stockwell Push Pins"/>
    <n v="10.46"/>
    <n v="6"/>
    <n v="1.7"/>
  </r>
  <r>
    <s v="11-03-2014"/>
    <x v="0"/>
    <x v="2"/>
    <x v="75"/>
    <x v="20"/>
    <x v="0"/>
    <x v="0"/>
    <s v="Southworth 100% Résumé Paper, 24lb."/>
    <n v="108.92"/>
    <n v="14"/>
    <n v="49.01"/>
  </r>
  <r>
    <s v="11-03-2014"/>
    <x v="0"/>
    <x v="2"/>
    <x v="76"/>
    <x v="5"/>
    <x v="0"/>
    <x v="12"/>
    <s v="Fellowes Premier Superior Surge Suppressor, 10-Outlet, With Phone and Remote"/>
    <n v="146.76"/>
    <n v="3"/>
    <n v="38.159999999999997"/>
  </r>
  <r>
    <s v="11-03-2014"/>
    <x v="0"/>
    <x v="2"/>
    <x v="76"/>
    <x v="5"/>
    <x v="2"/>
    <x v="9"/>
    <s v="Maxell DVD-RAM Discs"/>
    <n v="32.96"/>
    <n v="2"/>
    <n v="14.17"/>
  </r>
  <r>
    <s v="11-03-2014"/>
    <x v="0"/>
    <x v="2"/>
    <x v="76"/>
    <x v="5"/>
    <x v="2"/>
    <x v="6"/>
    <s v="Panasonic KX-TG9471B"/>
    <n v="587.97"/>
    <n v="3"/>
    <n v="164.63"/>
  </r>
  <r>
    <s v="11-03-2014"/>
    <x v="0"/>
    <x v="2"/>
    <x v="76"/>
    <x v="5"/>
    <x v="0"/>
    <x v="0"/>
    <s v="Xerox 198"/>
    <n v="14.94"/>
    <n v="3"/>
    <n v="7.02"/>
  </r>
  <r>
    <s v="11-03-2014"/>
    <x v="0"/>
    <x v="2"/>
    <x v="77"/>
    <x v="3"/>
    <x v="0"/>
    <x v="4"/>
    <s v="Economy #2 Pencils"/>
    <n v="7.98"/>
    <n v="3"/>
    <n v="2.0699999999999998"/>
  </r>
  <r>
    <s v="14-03-2014"/>
    <x v="0"/>
    <x v="2"/>
    <x v="78"/>
    <x v="3"/>
    <x v="0"/>
    <x v="0"/>
    <s v="Xerox 1972"/>
    <n v="10.56"/>
    <n v="2"/>
    <n v="4.75"/>
  </r>
  <r>
    <s v="14-03-2014"/>
    <x v="0"/>
    <x v="2"/>
    <x v="78"/>
    <x v="3"/>
    <x v="0"/>
    <x v="4"/>
    <s v="Avery Hi-Liter Fluorescent Desk Style Markers"/>
    <n v="3.38"/>
    <n v="1"/>
    <n v="1.25"/>
  </r>
  <r>
    <s v="14-03-2014"/>
    <x v="0"/>
    <x v="2"/>
    <x v="79"/>
    <x v="6"/>
    <x v="1"/>
    <x v="5"/>
    <s v="Global Commerce Series High-Back Swivel/Tilt Chairs"/>
    <n v="1139.92"/>
    <n v="4"/>
    <n v="284.98"/>
  </r>
  <r>
    <s v="14-03-2014"/>
    <x v="0"/>
    <x v="2"/>
    <x v="80"/>
    <x v="27"/>
    <x v="0"/>
    <x v="3"/>
    <s v="GBC Wire Binding Combs"/>
    <n v="33.090000000000003"/>
    <n v="4"/>
    <n v="11.17"/>
  </r>
  <r>
    <s v="14-03-2014"/>
    <x v="0"/>
    <x v="2"/>
    <x v="80"/>
    <x v="27"/>
    <x v="0"/>
    <x v="2"/>
    <s v="Carina Double Wide Media Storage Towers in Natural &amp; Black"/>
    <n v="80.98"/>
    <n v="1"/>
    <n v="3.24"/>
  </r>
  <r>
    <s v="14-03-2014"/>
    <x v="0"/>
    <x v="2"/>
    <x v="80"/>
    <x v="27"/>
    <x v="2"/>
    <x v="9"/>
    <s v="Imation 30456 USB Flash Drive 8GB"/>
    <n v="82.8"/>
    <n v="12"/>
    <n v="6.62"/>
  </r>
  <r>
    <s v="14-03-2014"/>
    <x v="0"/>
    <x v="2"/>
    <x v="80"/>
    <x v="27"/>
    <x v="0"/>
    <x v="2"/>
    <s v="Staple magnet"/>
    <n v="21.36"/>
    <n v="2"/>
    <n v="5.77"/>
  </r>
  <r>
    <s v="14-03-2014"/>
    <x v="0"/>
    <x v="2"/>
    <x v="80"/>
    <x v="27"/>
    <x v="0"/>
    <x v="3"/>
    <s v="Premium Transparent Presentation Covers, No Pattern/Clear, 8 1/2&quot; x 11&quot;"/>
    <n v="62.05"/>
    <n v="2"/>
    <n v="20.170000000000002"/>
  </r>
  <r>
    <s v="14-03-2014"/>
    <x v="0"/>
    <x v="2"/>
    <x v="81"/>
    <x v="1"/>
    <x v="2"/>
    <x v="15"/>
    <s v="Hewlett-Packard Deskjet 6540 Color Inkjet Printer"/>
    <n v="574.91"/>
    <n v="2"/>
    <n v="156.05000000000001"/>
  </r>
  <r>
    <s v="14-03-2014"/>
    <x v="0"/>
    <x v="2"/>
    <x v="81"/>
    <x v="1"/>
    <x v="0"/>
    <x v="0"/>
    <s v="Xerox 1963"/>
    <n v="8.4499999999999993"/>
    <n v="2"/>
    <n v="2.64"/>
  </r>
  <r>
    <s v="14-03-2014"/>
    <x v="0"/>
    <x v="2"/>
    <x v="82"/>
    <x v="16"/>
    <x v="0"/>
    <x v="0"/>
    <s v="Xerox 1887"/>
    <n v="91.06"/>
    <n v="6"/>
    <n v="31.87"/>
  </r>
  <r>
    <s v="15-03-2014"/>
    <x v="0"/>
    <x v="2"/>
    <x v="83"/>
    <x v="16"/>
    <x v="0"/>
    <x v="2"/>
    <s v="Hot File 7-Pocket, Floor Stand"/>
    <n v="142.78"/>
    <n v="1"/>
    <n v="17.850000000000001"/>
  </r>
  <r>
    <s v="15-03-2014"/>
    <x v="0"/>
    <x v="2"/>
    <x v="83"/>
    <x v="16"/>
    <x v="1"/>
    <x v="8"/>
    <s v="Eldon Expressions Desk Accessory, Wood Photo Frame, Mahogany"/>
    <n v="45.7"/>
    <n v="3"/>
    <n v="5.14"/>
  </r>
  <r>
    <s v="15-03-2014"/>
    <x v="0"/>
    <x v="2"/>
    <x v="83"/>
    <x v="16"/>
    <x v="0"/>
    <x v="3"/>
    <s v="Insertable Tab Post Binder Dividers"/>
    <n v="7.22"/>
    <n v="3"/>
    <n v="-5.53"/>
  </r>
  <r>
    <s v="15-03-2014"/>
    <x v="0"/>
    <x v="2"/>
    <x v="83"/>
    <x v="16"/>
    <x v="0"/>
    <x v="3"/>
    <s v="GBC VeloBinder Manual Binding System"/>
    <n v="43.19"/>
    <n v="4"/>
    <n v="-31.67"/>
  </r>
  <r>
    <s v="15-03-2014"/>
    <x v="0"/>
    <x v="2"/>
    <x v="83"/>
    <x v="16"/>
    <x v="0"/>
    <x v="0"/>
    <s v="Xerox 1889"/>
    <n v="131.9"/>
    <n v="3"/>
    <n v="47.82"/>
  </r>
  <r>
    <s v="16-03-2014"/>
    <x v="0"/>
    <x v="2"/>
    <x v="61"/>
    <x v="25"/>
    <x v="2"/>
    <x v="6"/>
    <s v="Polycom VoiceStation 500 Conference phone"/>
    <n v="471.92"/>
    <n v="2"/>
    <n v="29.5"/>
  </r>
  <r>
    <s v="17-03-2014"/>
    <x v="0"/>
    <x v="2"/>
    <x v="84"/>
    <x v="28"/>
    <x v="0"/>
    <x v="12"/>
    <s v="Bionaire Personal Warm Mist Humidifier/Vaporizer"/>
    <n v="93.78"/>
    <n v="2"/>
    <n v="36.57"/>
  </r>
  <r>
    <s v="17-03-2014"/>
    <x v="0"/>
    <x v="2"/>
    <x v="84"/>
    <x v="28"/>
    <x v="0"/>
    <x v="0"/>
    <s v="Memo Book, 100 Message Capacity, 5 3/8 x 11"/>
    <n v="47.18"/>
    <n v="7"/>
    <n v="23.59"/>
  </r>
  <r>
    <s v="17-03-2014"/>
    <x v="0"/>
    <x v="2"/>
    <x v="84"/>
    <x v="28"/>
    <x v="0"/>
    <x v="4"/>
    <s v="Newell 35"/>
    <n v="19.68"/>
    <n v="6"/>
    <n v="5.71"/>
  </r>
  <r>
    <s v="17-03-2014"/>
    <x v="0"/>
    <x v="2"/>
    <x v="84"/>
    <x v="28"/>
    <x v="0"/>
    <x v="3"/>
    <s v="Wilson Jones 14 Line Acrylic Coated Pressboard Data Binders"/>
    <n v="53.4"/>
    <n v="10"/>
    <n v="25.1"/>
  </r>
  <r>
    <s v="17-03-2014"/>
    <x v="0"/>
    <x v="2"/>
    <x v="84"/>
    <x v="28"/>
    <x v="0"/>
    <x v="3"/>
    <s v="Avery Non-Stick Heavy Duty View Round Locking Ring Binders"/>
    <n v="35.880000000000003"/>
    <n v="6"/>
    <n v="17.22"/>
  </r>
  <r>
    <s v="17-03-2014"/>
    <x v="0"/>
    <x v="2"/>
    <x v="85"/>
    <x v="20"/>
    <x v="1"/>
    <x v="13"/>
    <s v="Bretford Rectangular Conference Table Tops"/>
    <n v="1579.75"/>
    <n v="7"/>
    <n v="-447.59"/>
  </r>
  <r>
    <s v="17-03-2014"/>
    <x v="0"/>
    <x v="2"/>
    <x v="85"/>
    <x v="20"/>
    <x v="1"/>
    <x v="13"/>
    <s v="Balt Solid Wood Round Tables"/>
    <n v="1071.58"/>
    <n v="4"/>
    <n v="-553.65"/>
  </r>
  <r>
    <s v="17-03-2014"/>
    <x v="0"/>
    <x v="2"/>
    <x v="85"/>
    <x v="20"/>
    <x v="1"/>
    <x v="13"/>
    <s v="Hon 30&quot; x 60&quot; Table with Locking Drawer"/>
    <n v="613.91"/>
    <n v="3"/>
    <n v="-122.78"/>
  </r>
  <r>
    <s v="17-03-2014"/>
    <x v="0"/>
    <x v="2"/>
    <x v="85"/>
    <x v="20"/>
    <x v="0"/>
    <x v="0"/>
    <s v="Xerox 1926"/>
    <n v="34.86"/>
    <n v="7"/>
    <n v="16.38"/>
  </r>
  <r>
    <s v="17-03-2014"/>
    <x v="0"/>
    <x v="2"/>
    <x v="85"/>
    <x v="20"/>
    <x v="0"/>
    <x v="0"/>
    <s v="Xerox 1918"/>
    <n v="155.04"/>
    <n v="4"/>
    <n v="75.97"/>
  </r>
  <r>
    <s v="17-03-2014"/>
    <x v="0"/>
    <x v="2"/>
    <x v="86"/>
    <x v="0"/>
    <x v="0"/>
    <x v="4"/>
    <s v="Newell 333"/>
    <n v="4.45"/>
    <n v="2"/>
    <n v="0.33"/>
  </r>
  <r>
    <s v="17-03-2014"/>
    <x v="0"/>
    <x v="2"/>
    <x v="86"/>
    <x v="0"/>
    <x v="0"/>
    <x v="0"/>
    <s v="Xerox 1966"/>
    <n v="5.18"/>
    <n v="1"/>
    <n v="1.88"/>
  </r>
  <r>
    <s v="17-03-2014"/>
    <x v="0"/>
    <x v="2"/>
    <x v="86"/>
    <x v="0"/>
    <x v="0"/>
    <x v="0"/>
    <s v="Xerox 1967"/>
    <n v="15.55"/>
    <n v="3"/>
    <n v="5.44"/>
  </r>
  <r>
    <s v="17-03-2014"/>
    <x v="0"/>
    <x v="2"/>
    <x v="36"/>
    <x v="29"/>
    <x v="0"/>
    <x v="3"/>
    <s v="Acco Pressboard Covers with Storage Hooks, 9 1/2&quot; x 11&quot;, Executive Red"/>
    <n v="11.43"/>
    <n v="3"/>
    <n v="5.37"/>
  </r>
  <r>
    <s v="17-03-2014"/>
    <x v="0"/>
    <x v="2"/>
    <x v="36"/>
    <x v="29"/>
    <x v="0"/>
    <x v="3"/>
    <s v="GBC Twin Loop Wire Binding Elements, 9/16&quot; Spine, Black"/>
    <n v="30.44"/>
    <n v="2"/>
    <n v="14.92"/>
  </r>
  <r>
    <s v="17-03-2014"/>
    <x v="0"/>
    <x v="2"/>
    <x v="36"/>
    <x v="29"/>
    <x v="0"/>
    <x v="0"/>
    <s v="Xerox 1957"/>
    <n v="12.96"/>
    <n v="2"/>
    <n v="6.35"/>
  </r>
  <r>
    <s v="17-03-2014"/>
    <x v="0"/>
    <x v="2"/>
    <x v="36"/>
    <x v="29"/>
    <x v="0"/>
    <x v="0"/>
    <s v="EcoTones Memo Sheets"/>
    <n v="16"/>
    <n v="4"/>
    <n v="7.68"/>
  </r>
  <r>
    <s v="17-03-2014"/>
    <x v="0"/>
    <x v="2"/>
    <x v="36"/>
    <x v="29"/>
    <x v="0"/>
    <x v="12"/>
    <s v="Belkin 6 Outlet Metallic Surge Strip"/>
    <n v="32.67"/>
    <n v="3"/>
    <n v="8.49"/>
  </r>
  <r>
    <s v="17-03-2014"/>
    <x v="0"/>
    <x v="2"/>
    <x v="87"/>
    <x v="2"/>
    <x v="0"/>
    <x v="0"/>
    <s v="Xerox 1909"/>
    <n v="126.62"/>
    <n v="6"/>
    <n v="41.15"/>
  </r>
  <r>
    <s v="18-03-2014"/>
    <x v="0"/>
    <x v="2"/>
    <x v="88"/>
    <x v="16"/>
    <x v="2"/>
    <x v="15"/>
    <s v="Hewlett-Packard Deskjet 6540 Color Inkjet Printer"/>
    <n v="821.3"/>
    <n v="4"/>
    <n v="-16.43"/>
  </r>
  <r>
    <s v="18-03-2014"/>
    <x v="0"/>
    <x v="2"/>
    <x v="88"/>
    <x v="16"/>
    <x v="2"/>
    <x v="15"/>
    <s v="Cisco TelePresence System EX90 Videoconferencing Unit"/>
    <n v="22638.48"/>
    <n v="6"/>
    <n v="-1811.08"/>
  </r>
  <r>
    <s v="18-03-2014"/>
    <x v="0"/>
    <x v="2"/>
    <x v="88"/>
    <x v="16"/>
    <x v="0"/>
    <x v="0"/>
    <s v="Xerox 195"/>
    <n v="21.38"/>
    <n v="4"/>
    <n v="7.48"/>
  </r>
  <r>
    <s v="18-03-2014"/>
    <x v="0"/>
    <x v="2"/>
    <x v="88"/>
    <x v="16"/>
    <x v="0"/>
    <x v="4"/>
    <s v="Avery Fluorescent Highlighter Four-Color Set"/>
    <n v="8.02"/>
    <n v="3"/>
    <n v="1"/>
  </r>
  <r>
    <s v="18-03-2014"/>
    <x v="0"/>
    <x v="2"/>
    <x v="88"/>
    <x v="16"/>
    <x v="1"/>
    <x v="8"/>
    <s v="Executive Impressions 13&quot; Clairmont Wall Clock"/>
    <n v="30.77"/>
    <n v="2"/>
    <n v="8.08"/>
  </r>
  <r>
    <s v="18-03-2014"/>
    <x v="0"/>
    <x v="2"/>
    <x v="88"/>
    <x v="16"/>
    <x v="0"/>
    <x v="7"/>
    <s v="Staples"/>
    <n v="18.940000000000001"/>
    <n v="3"/>
    <n v="5.92"/>
  </r>
  <r>
    <s v="18-03-2014"/>
    <x v="0"/>
    <x v="2"/>
    <x v="88"/>
    <x v="16"/>
    <x v="1"/>
    <x v="8"/>
    <s v="Dana Fluorescent Magnifying Lamp, White, 36&quot;"/>
    <n v="122.35"/>
    <n v="3"/>
    <n v="15.29"/>
  </r>
  <r>
    <s v="18-03-2014"/>
    <x v="0"/>
    <x v="2"/>
    <x v="89"/>
    <x v="3"/>
    <x v="1"/>
    <x v="11"/>
    <s v="Bush Heritage Pine Collection 5-Shelf Bookcase, Albany Pine Finish, *Special Order"/>
    <n v="1198.33"/>
    <n v="10"/>
    <n v="70.489999999999995"/>
  </r>
  <r>
    <s v="18-03-2014"/>
    <x v="0"/>
    <x v="2"/>
    <x v="90"/>
    <x v="3"/>
    <x v="1"/>
    <x v="8"/>
    <s v="Eldon Cleatmat Chair Mats for Medium Pile Carpets"/>
    <n v="111"/>
    <n v="2"/>
    <n v="14.43"/>
  </r>
  <r>
    <s v="18-03-2014"/>
    <x v="0"/>
    <x v="2"/>
    <x v="90"/>
    <x v="3"/>
    <x v="2"/>
    <x v="15"/>
    <s v="Swingline SM12-08 MicroCut Jam Free Shredder"/>
    <n v="1279.97"/>
    <n v="4"/>
    <n v="415.99"/>
  </r>
  <r>
    <s v="18-03-2014"/>
    <x v="0"/>
    <x v="2"/>
    <x v="90"/>
    <x v="3"/>
    <x v="0"/>
    <x v="2"/>
    <s v="Tennsco 6- and 18-Compartment Lockers"/>
    <n v="1856.19"/>
    <n v="7"/>
    <n v="334.11"/>
  </r>
  <r>
    <s v="19-03-2014"/>
    <x v="0"/>
    <x v="2"/>
    <x v="91"/>
    <x v="16"/>
    <x v="2"/>
    <x v="6"/>
    <s v="Cisco 8x8 Inc. 6753i IP Business Phone System"/>
    <n v="323.98"/>
    <n v="3"/>
    <n v="28.35"/>
  </r>
  <r>
    <s v="19-03-2014"/>
    <x v="0"/>
    <x v="2"/>
    <x v="91"/>
    <x v="16"/>
    <x v="0"/>
    <x v="1"/>
    <s v="Avery 501"/>
    <n v="11.81"/>
    <n v="4"/>
    <n v="3.99"/>
  </r>
  <r>
    <s v="19-03-2014"/>
    <x v="0"/>
    <x v="2"/>
    <x v="91"/>
    <x v="16"/>
    <x v="0"/>
    <x v="2"/>
    <s v="Crate-A-Files"/>
    <n v="26.16"/>
    <n v="3"/>
    <n v="1.96"/>
  </r>
  <r>
    <s v="19-03-2014"/>
    <x v="0"/>
    <x v="2"/>
    <x v="91"/>
    <x v="16"/>
    <x v="0"/>
    <x v="3"/>
    <s v="Avery Flip-Chart Easel Binder, Black"/>
    <n v="33.57"/>
    <n v="5"/>
    <n v="-25.74"/>
  </r>
  <r>
    <s v="19-03-2014"/>
    <x v="0"/>
    <x v="2"/>
    <x v="91"/>
    <x v="16"/>
    <x v="1"/>
    <x v="8"/>
    <s v="Eldon Wave Desk Accessories"/>
    <n v="4.99"/>
    <n v="3"/>
    <n v="1.37"/>
  </r>
  <r>
    <s v="19-03-2014"/>
    <x v="0"/>
    <x v="2"/>
    <x v="91"/>
    <x v="16"/>
    <x v="1"/>
    <x v="8"/>
    <s v="Document Clip Frames"/>
    <n v="20.02"/>
    <n v="3"/>
    <n v="5.5"/>
  </r>
  <r>
    <s v="19-03-2014"/>
    <x v="0"/>
    <x v="2"/>
    <x v="91"/>
    <x v="16"/>
    <x v="2"/>
    <x v="9"/>
    <s v="Logitech Wireless Boombox Speaker - portable - wireless, wired"/>
    <n v="170.24"/>
    <n v="2"/>
    <n v="53.2"/>
  </r>
  <r>
    <s v="21-03-2014"/>
    <x v="0"/>
    <x v="2"/>
    <x v="92"/>
    <x v="10"/>
    <x v="0"/>
    <x v="4"/>
    <s v="Binney &amp; Smith Crayola Metallic Colored Pencils, 8-Color Set"/>
    <n v="7.41"/>
    <n v="2"/>
    <n v="1.2"/>
  </r>
  <r>
    <s v="21-03-2014"/>
    <x v="0"/>
    <x v="2"/>
    <x v="92"/>
    <x v="10"/>
    <x v="0"/>
    <x v="4"/>
    <s v="Binney &amp; Smith inkTank Erasable Desk Highlighter, Chisel Tip, Yellow, 12/Box"/>
    <n v="6.05"/>
    <n v="3"/>
    <n v="1.59"/>
  </r>
  <r>
    <s v="21-03-2014"/>
    <x v="0"/>
    <x v="2"/>
    <x v="93"/>
    <x v="25"/>
    <x v="0"/>
    <x v="2"/>
    <s v="Tennsco Commercial Shelving"/>
    <n v="16.27"/>
    <n v="1"/>
    <n v="-3.86"/>
  </r>
  <r>
    <s v="21-03-2014"/>
    <x v="0"/>
    <x v="2"/>
    <x v="94"/>
    <x v="6"/>
    <x v="2"/>
    <x v="6"/>
    <s v="Samsung Galaxy S4 Active"/>
    <n v="3499.93"/>
    <n v="7"/>
    <n v="909.98"/>
  </r>
  <r>
    <s v="21-03-2014"/>
    <x v="0"/>
    <x v="2"/>
    <x v="94"/>
    <x v="6"/>
    <x v="0"/>
    <x v="1"/>
    <s v="Avery 492"/>
    <n v="14.4"/>
    <n v="5"/>
    <n v="6.62"/>
  </r>
  <r>
    <s v="21-03-2014"/>
    <x v="0"/>
    <x v="2"/>
    <x v="94"/>
    <x v="6"/>
    <x v="0"/>
    <x v="0"/>
    <s v="Xerox 1919"/>
    <n v="122.97"/>
    <n v="3"/>
    <n v="60.26"/>
  </r>
  <r>
    <s v="21-03-2014"/>
    <x v="0"/>
    <x v="2"/>
    <x v="94"/>
    <x v="6"/>
    <x v="0"/>
    <x v="4"/>
    <s v="American Pencil"/>
    <n v="9.32"/>
    <n v="4"/>
    <n v="2.7"/>
  </r>
  <r>
    <s v="21-03-2014"/>
    <x v="0"/>
    <x v="2"/>
    <x v="94"/>
    <x v="6"/>
    <x v="0"/>
    <x v="3"/>
    <s v="Wilson Jones Ledger-Size, Piano-Hinge Binder, 2&quot;, Blue"/>
    <n v="122.94"/>
    <n v="3"/>
    <n v="59.01"/>
  </r>
  <r>
    <s v="21-03-2014"/>
    <x v="0"/>
    <x v="2"/>
    <x v="95"/>
    <x v="15"/>
    <x v="0"/>
    <x v="1"/>
    <s v="Avery 505"/>
    <n v="59.2"/>
    <n v="5"/>
    <n v="22.2"/>
  </r>
  <r>
    <s v="21-03-2014"/>
    <x v="0"/>
    <x v="2"/>
    <x v="95"/>
    <x v="15"/>
    <x v="1"/>
    <x v="8"/>
    <s v="DAX Wood Document Frame"/>
    <n v="32.950000000000003"/>
    <n v="3"/>
    <n v="6.59"/>
  </r>
  <r>
    <s v="21-03-2014"/>
    <x v="0"/>
    <x v="2"/>
    <x v="95"/>
    <x v="15"/>
    <x v="1"/>
    <x v="5"/>
    <s v="Global Highback Leather Tilter in Burgundy"/>
    <n v="218.38"/>
    <n v="3"/>
    <n v="-10.92"/>
  </r>
  <r>
    <s v="22-03-2014"/>
    <x v="0"/>
    <x v="2"/>
    <x v="96"/>
    <x v="25"/>
    <x v="0"/>
    <x v="3"/>
    <s v="C-Line Peel &amp; Stick Add-On Filing Pockets, 8-3/4 x 5-1/8, 10/Pack"/>
    <n v="7.64"/>
    <n v="4"/>
    <n v="-5.86"/>
  </r>
  <r>
    <s v="22-03-2014"/>
    <x v="0"/>
    <x v="2"/>
    <x v="96"/>
    <x v="25"/>
    <x v="0"/>
    <x v="3"/>
    <s v="GBC Prestige Therm-A-Bind Covers"/>
    <n v="51.47"/>
    <n v="5"/>
    <n v="-39.46"/>
  </r>
  <r>
    <s v="22-03-2014"/>
    <x v="0"/>
    <x v="2"/>
    <x v="97"/>
    <x v="12"/>
    <x v="0"/>
    <x v="0"/>
    <s v="Xerox 1951"/>
    <n v="74.349999999999994"/>
    <n v="3"/>
    <n v="23.24"/>
  </r>
  <r>
    <s v="22-03-2014"/>
    <x v="0"/>
    <x v="2"/>
    <x v="97"/>
    <x v="12"/>
    <x v="1"/>
    <x v="5"/>
    <s v="Office Star - Mesh Screen back chair with Vinyl seat"/>
    <n v="314.35000000000002"/>
    <n v="3"/>
    <n v="-35.36"/>
  </r>
  <r>
    <s v="22-03-2014"/>
    <x v="0"/>
    <x v="2"/>
    <x v="98"/>
    <x v="18"/>
    <x v="0"/>
    <x v="4"/>
    <s v="Avery Hi-Liter EverBold Pen Style Fluorescent Highlighters, 4/Pack"/>
    <n v="16.28"/>
    <n v="2"/>
    <n v="6.51"/>
  </r>
  <r>
    <s v="23-03-2014"/>
    <x v="0"/>
    <x v="2"/>
    <x v="99"/>
    <x v="3"/>
    <x v="0"/>
    <x v="2"/>
    <s v="Economy Rollaway Files"/>
    <n v="330.4"/>
    <n v="2"/>
    <n v="85.9"/>
  </r>
  <r>
    <s v="23-03-2014"/>
    <x v="0"/>
    <x v="2"/>
    <x v="99"/>
    <x v="3"/>
    <x v="2"/>
    <x v="6"/>
    <s v="Ooma Telo VoIP Home Phone System"/>
    <n v="604.75"/>
    <n v="6"/>
    <n v="37.799999999999997"/>
  </r>
  <r>
    <s v="23-03-2014"/>
    <x v="0"/>
    <x v="2"/>
    <x v="100"/>
    <x v="16"/>
    <x v="0"/>
    <x v="1"/>
    <s v="Avery 476"/>
    <n v="9.91"/>
    <n v="3"/>
    <n v="3.22"/>
  </r>
  <r>
    <s v="24-03-2014"/>
    <x v="0"/>
    <x v="2"/>
    <x v="101"/>
    <x v="20"/>
    <x v="0"/>
    <x v="0"/>
    <s v="Xerox 190"/>
    <n v="24.9"/>
    <n v="5"/>
    <n v="11.7"/>
  </r>
  <r>
    <s v="24-03-2014"/>
    <x v="0"/>
    <x v="2"/>
    <x v="102"/>
    <x v="3"/>
    <x v="1"/>
    <x v="8"/>
    <s v="DAX Contemporary Wood Frame with Silver Metal Mat, Desktop, 11 x 14 Size"/>
    <n v="40.479999999999997"/>
    <n v="2"/>
    <n v="14.57"/>
  </r>
  <r>
    <s v="25-03-2014"/>
    <x v="0"/>
    <x v="2"/>
    <x v="86"/>
    <x v="20"/>
    <x v="1"/>
    <x v="5"/>
    <s v="Iceberg Nesting Folding Chair, 19w x 6d x 43h"/>
    <n v="366.79"/>
    <n v="7"/>
    <n v="65.209999999999994"/>
  </r>
  <r>
    <s v="25-03-2014"/>
    <x v="0"/>
    <x v="2"/>
    <x v="103"/>
    <x v="3"/>
    <x v="0"/>
    <x v="4"/>
    <s v="Newell 35"/>
    <n v="6.56"/>
    <n v="2"/>
    <n v="1.9"/>
  </r>
  <r>
    <s v="25-03-2014"/>
    <x v="0"/>
    <x v="2"/>
    <x v="103"/>
    <x v="3"/>
    <x v="0"/>
    <x v="4"/>
    <s v="Eberhard Faber 3 1/2&quot; Golf Pencils"/>
    <n v="14.88"/>
    <n v="2"/>
    <n v="3.72"/>
  </r>
  <r>
    <s v="25-03-2014"/>
    <x v="0"/>
    <x v="2"/>
    <x v="103"/>
    <x v="3"/>
    <x v="2"/>
    <x v="9"/>
    <s v="Imation Swivel Flash Drive USB flash drive - 8 GB"/>
    <n v="45.48"/>
    <n v="4"/>
    <n v="15.92"/>
  </r>
  <r>
    <s v="25-03-2014"/>
    <x v="0"/>
    <x v="2"/>
    <x v="103"/>
    <x v="3"/>
    <x v="0"/>
    <x v="4"/>
    <s v="BIC Brite Liner Grip Highlighters, Assorted, 5/Pack"/>
    <n v="25.44"/>
    <n v="6"/>
    <n v="9.92"/>
  </r>
  <r>
    <s v="26-03-2014"/>
    <x v="0"/>
    <x v="2"/>
    <x v="104"/>
    <x v="3"/>
    <x v="2"/>
    <x v="9"/>
    <s v="SanDisk Ultra 32 GB MicroSDHC Class 10 Memory Card"/>
    <n v="66.3"/>
    <n v="3"/>
    <n v="8.6199999999999992"/>
  </r>
  <r>
    <s v="26-03-2014"/>
    <x v="0"/>
    <x v="2"/>
    <x v="105"/>
    <x v="3"/>
    <x v="0"/>
    <x v="4"/>
    <s v="Newell 308"/>
    <n v="3.36"/>
    <n v="2"/>
    <n v="0.84"/>
  </r>
  <r>
    <s v="26-03-2014"/>
    <x v="0"/>
    <x v="2"/>
    <x v="105"/>
    <x v="3"/>
    <x v="0"/>
    <x v="3"/>
    <s v="Wilson Jones Leather-Like Binders with DublLock Round Rings"/>
    <n v="27.94"/>
    <n v="4"/>
    <n v="9.43"/>
  </r>
  <r>
    <s v="26-03-2014"/>
    <x v="0"/>
    <x v="2"/>
    <x v="105"/>
    <x v="3"/>
    <x v="2"/>
    <x v="6"/>
    <s v="Griffin GC17055 Auxiliary Audio Cable"/>
    <n v="28.78"/>
    <n v="2"/>
    <n v="2.88"/>
  </r>
  <r>
    <s v="26-03-2014"/>
    <x v="0"/>
    <x v="2"/>
    <x v="106"/>
    <x v="3"/>
    <x v="0"/>
    <x v="1"/>
    <s v="Smead Alpha-Z Color-Coded Name Labels First Letter Starter Set"/>
    <n v="18.75"/>
    <n v="5"/>
    <n v="9"/>
  </r>
  <r>
    <s v="28-03-2014"/>
    <x v="0"/>
    <x v="2"/>
    <x v="107"/>
    <x v="30"/>
    <x v="0"/>
    <x v="10"/>
    <s v="Poly String Tie Envelopes"/>
    <n v="6.12"/>
    <n v="3"/>
    <n v="2.88"/>
  </r>
  <r>
    <s v="28-03-2014"/>
    <x v="0"/>
    <x v="2"/>
    <x v="107"/>
    <x v="30"/>
    <x v="1"/>
    <x v="13"/>
    <s v="Hon 94000 Series Round Tables"/>
    <n v="1184.72"/>
    <n v="4"/>
    <n v="106.62"/>
  </r>
  <r>
    <s v="28-03-2014"/>
    <x v="0"/>
    <x v="2"/>
    <x v="108"/>
    <x v="31"/>
    <x v="2"/>
    <x v="6"/>
    <s v="AT&amp;T TR1909W"/>
    <n v="302.38"/>
    <n v="3"/>
    <n v="22.68"/>
  </r>
  <r>
    <s v="28-03-2014"/>
    <x v="0"/>
    <x v="2"/>
    <x v="109"/>
    <x v="10"/>
    <x v="1"/>
    <x v="13"/>
    <s v="Chromcraft Bull-Nose Wood Oval Conference Tables &amp; Bases"/>
    <n v="330.59"/>
    <n v="1"/>
    <n v="-143.25"/>
  </r>
  <r>
    <s v="29-03-2014"/>
    <x v="0"/>
    <x v="2"/>
    <x v="110"/>
    <x v="0"/>
    <x v="1"/>
    <x v="13"/>
    <s v="Bush Advantage Collection Racetrack Conference Table"/>
    <n v="890.84"/>
    <n v="3"/>
    <n v="-152.72"/>
  </r>
  <r>
    <s v="30-03-2014"/>
    <x v="0"/>
    <x v="2"/>
    <x v="111"/>
    <x v="20"/>
    <x v="0"/>
    <x v="4"/>
    <s v="Peel-Off China Markers"/>
    <n v="49.65"/>
    <n v="5"/>
    <n v="20.85"/>
  </r>
  <r>
    <s v="30-03-2014"/>
    <x v="0"/>
    <x v="2"/>
    <x v="112"/>
    <x v="22"/>
    <x v="0"/>
    <x v="2"/>
    <s v="Sterilite Show Offs Storage Containers"/>
    <n v="15.84"/>
    <n v="3"/>
    <n v="0"/>
  </r>
  <r>
    <s v="30-03-2014"/>
    <x v="0"/>
    <x v="2"/>
    <x v="112"/>
    <x v="22"/>
    <x v="0"/>
    <x v="1"/>
    <s v="Avery 490"/>
    <n v="44.4"/>
    <n v="3"/>
    <n v="22.2"/>
  </r>
  <r>
    <s v="30-03-2014"/>
    <x v="0"/>
    <x v="2"/>
    <x v="113"/>
    <x v="20"/>
    <x v="0"/>
    <x v="4"/>
    <s v="Sanford EarthWrite Recycled Pencils, Medium Soft, #2"/>
    <n v="10.5"/>
    <n v="5"/>
    <n v="2.94"/>
  </r>
  <r>
    <s v="30-03-2014"/>
    <x v="0"/>
    <x v="2"/>
    <x v="41"/>
    <x v="3"/>
    <x v="1"/>
    <x v="11"/>
    <s v="O'Sullivan Living Dimensions 2-Shelf Bookcases"/>
    <n v="205.67"/>
    <n v="2"/>
    <n v="-12.1"/>
  </r>
  <r>
    <s v="30-03-2014"/>
    <x v="0"/>
    <x v="2"/>
    <x v="114"/>
    <x v="0"/>
    <x v="0"/>
    <x v="10"/>
    <s v="Airmail Envelopes"/>
    <n v="335.72"/>
    <n v="5"/>
    <n v="113.31"/>
  </r>
  <r>
    <s v="30-03-2014"/>
    <x v="0"/>
    <x v="2"/>
    <x v="114"/>
    <x v="0"/>
    <x v="2"/>
    <x v="6"/>
    <s v="Innergie mMini Combo Duo USB Travel Charging Kit"/>
    <n v="251.94"/>
    <n v="7"/>
    <n v="88.18"/>
  </r>
  <r>
    <s v="30-03-2014"/>
    <x v="0"/>
    <x v="2"/>
    <x v="114"/>
    <x v="0"/>
    <x v="1"/>
    <x v="5"/>
    <s v="Global Stack Chair without Arms, Black"/>
    <n v="127.3"/>
    <n v="7"/>
    <n v="-9.09"/>
  </r>
  <r>
    <s v="30-03-2014"/>
    <x v="0"/>
    <x v="2"/>
    <x v="115"/>
    <x v="28"/>
    <x v="0"/>
    <x v="2"/>
    <s v="Space Solutions Commercial Steel Shelving"/>
    <n v="129.30000000000001"/>
    <n v="2"/>
    <n v="6.47"/>
  </r>
  <r>
    <s v="31-03-2014"/>
    <x v="0"/>
    <x v="2"/>
    <x v="116"/>
    <x v="3"/>
    <x v="0"/>
    <x v="3"/>
    <s v="GBC DocuBind 200 Manual Binding Machine"/>
    <n v="673.57"/>
    <n v="2"/>
    <n v="252.59"/>
  </r>
  <r>
    <s v="31-03-2014"/>
    <x v="0"/>
    <x v="2"/>
    <x v="116"/>
    <x v="3"/>
    <x v="0"/>
    <x v="12"/>
    <s v="Fellowes Advanced Computer Series Surge Protectors"/>
    <n v="52.98"/>
    <n v="2"/>
    <n v="14.83"/>
  </r>
  <r>
    <s v="31-03-2014"/>
    <x v="0"/>
    <x v="2"/>
    <x v="117"/>
    <x v="2"/>
    <x v="0"/>
    <x v="3"/>
    <s v="Avery Round Ring Poly Binders"/>
    <n v="0.85"/>
    <n v="1"/>
    <n v="-0.6"/>
  </r>
  <r>
    <s v="31-03-2014"/>
    <x v="0"/>
    <x v="2"/>
    <x v="118"/>
    <x v="1"/>
    <x v="0"/>
    <x v="3"/>
    <s v="Fellowes Black Plastic Comb Bindings"/>
    <n v="8.1300000000000008"/>
    <n v="7"/>
    <n v="-13.83"/>
  </r>
  <r>
    <s v="31-03-2014"/>
    <x v="0"/>
    <x v="2"/>
    <x v="118"/>
    <x v="1"/>
    <x v="2"/>
    <x v="9"/>
    <s v="Kensington SlimBlade Notebook Wireless Mouse with Nano Receiver"/>
    <n v="79.98"/>
    <n v="2"/>
    <n v="14"/>
  </r>
  <r>
    <s v="31-03-2014"/>
    <x v="0"/>
    <x v="2"/>
    <x v="119"/>
    <x v="16"/>
    <x v="0"/>
    <x v="3"/>
    <s v="Avery Hole Reinforcements"/>
    <n v="1.87"/>
    <n v="1"/>
    <n v="-1.31"/>
  </r>
  <r>
    <s v="31-03-2014"/>
    <x v="0"/>
    <x v="2"/>
    <x v="120"/>
    <x v="16"/>
    <x v="1"/>
    <x v="5"/>
    <s v="Global Leather Highback Executive Chair with Pneumatic Height Adjustment, Black"/>
    <n v="1125.49"/>
    <n v="7"/>
    <n v="98.48"/>
  </r>
  <r>
    <s v="31-03-2014"/>
    <x v="0"/>
    <x v="2"/>
    <x v="120"/>
    <x v="16"/>
    <x v="0"/>
    <x v="3"/>
    <s v="Ibico Plastic and Wire Spiral Binding Combs"/>
    <n v="12.65"/>
    <n v="5"/>
    <n v="-10.119999999999999"/>
  </r>
  <r>
    <s v="31-03-2014"/>
    <x v="0"/>
    <x v="2"/>
    <x v="120"/>
    <x v="16"/>
    <x v="0"/>
    <x v="4"/>
    <s v="Binney &amp; Smith inkTank Erasable Desk Highlighter, Chisel Tip, Yellow, 12/Box"/>
    <n v="4.03"/>
    <n v="2"/>
    <n v="1.06"/>
  </r>
  <r>
    <s v="01-04-2014"/>
    <x v="0"/>
    <x v="3"/>
    <x v="111"/>
    <x v="3"/>
    <x v="0"/>
    <x v="1"/>
    <s v="Avery 490"/>
    <n v="29.6"/>
    <n v="2"/>
    <n v="14.8"/>
  </r>
  <r>
    <s v="01-04-2014"/>
    <x v="0"/>
    <x v="3"/>
    <x v="111"/>
    <x v="3"/>
    <x v="0"/>
    <x v="3"/>
    <s v="Pressboard Data Binder, Crimson, 12&quot; X 8 1/2&quot;"/>
    <n v="17.09"/>
    <n v="4"/>
    <n v="5.55"/>
  </r>
  <r>
    <s v="01-04-2014"/>
    <x v="0"/>
    <x v="3"/>
    <x v="121"/>
    <x v="32"/>
    <x v="0"/>
    <x v="2"/>
    <s v="Rogers Profile Extra Capacity Storage Tub"/>
    <n v="66.959999999999994"/>
    <n v="4"/>
    <n v="2.68"/>
  </r>
  <r>
    <s v="01-04-2014"/>
    <x v="0"/>
    <x v="3"/>
    <x v="121"/>
    <x v="32"/>
    <x v="0"/>
    <x v="3"/>
    <s v="Zipper Ring Binder Pockets"/>
    <n v="6.24"/>
    <n v="2"/>
    <n v="3.06"/>
  </r>
  <r>
    <s v="02-04-2014"/>
    <x v="0"/>
    <x v="3"/>
    <x v="122"/>
    <x v="4"/>
    <x v="0"/>
    <x v="0"/>
    <s v="Xerox 1990"/>
    <n v="15.84"/>
    <n v="3"/>
    <n v="7.13"/>
  </r>
  <r>
    <s v="02-04-2014"/>
    <x v="0"/>
    <x v="3"/>
    <x v="122"/>
    <x v="4"/>
    <x v="2"/>
    <x v="6"/>
    <s v="Motorola Droid Maxx"/>
    <n v="1049.93"/>
    <n v="7"/>
    <n v="293.98"/>
  </r>
  <r>
    <s v="02-04-2014"/>
    <x v="0"/>
    <x v="3"/>
    <x v="122"/>
    <x v="4"/>
    <x v="0"/>
    <x v="12"/>
    <s v="Euro-Pro Shark Turbo Vacuum"/>
    <n v="154.9"/>
    <n v="5"/>
    <n v="40.270000000000003"/>
  </r>
  <r>
    <s v="02-04-2014"/>
    <x v="0"/>
    <x v="3"/>
    <x v="66"/>
    <x v="0"/>
    <x v="0"/>
    <x v="0"/>
    <s v="Xerox 1898"/>
    <n v="26.72"/>
    <n v="5"/>
    <n v="9.35"/>
  </r>
  <r>
    <s v="02-04-2014"/>
    <x v="0"/>
    <x v="3"/>
    <x v="66"/>
    <x v="0"/>
    <x v="0"/>
    <x v="0"/>
    <s v="Xerox 1947"/>
    <n v="33.49"/>
    <n v="7"/>
    <n v="10.47"/>
  </r>
  <r>
    <s v="02-04-2014"/>
    <x v="0"/>
    <x v="3"/>
    <x v="123"/>
    <x v="6"/>
    <x v="1"/>
    <x v="8"/>
    <s v="Luxo Adjustable Task Clamp Lamp"/>
    <n v="177.68"/>
    <n v="2"/>
    <n v="46.2"/>
  </r>
  <r>
    <s v="03-04-2014"/>
    <x v="0"/>
    <x v="3"/>
    <x v="124"/>
    <x v="3"/>
    <x v="0"/>
    <x v="10"/>
    <s v="Staple envelope"/>
    <n v="11.16"/>
    <n v="2"/>
    <n v="5.58"/>
  </r>
  <r>
    <s v="03-04-2014"/>
    <x v="0"/>
    <x v="3"/>
    <x v="124"/>
    <x v="3"/>
    <x v="2"/>
    <x v="9"/>
    <s v="Enermax Briskie RF Wireless Keyboard and Mouse Combo"/>
    <n v="62.31"/>
    <n v="3"/>
    <n v="22.43"/>
  </r>
  <r>
    <s v="03-04-2014"/>
    <x v="0"/>
    <x v="3"/>
    <x v="124"/>
    <x v="3"/>
    <x v="2"/>
    <x v="9"/>
    <s v="Logitech G600 MMO Gaming Mouse"/>
    <n v="159.97999999999999"/>
    <n v="2"/>
    <n v="57.59"/>
  </r>
  <r>
    <s v="04-04-2014"/>
    <x v="0"/>
    <x v="3"/>
    <x v="125"/>
    <x v="3"/>
    <x v="0"/>
    <x v="1"/>
    <s v="Avery 518"/>
    <n v="18.899999999999999"/>
    <n v="6"/>
    <n v="9.07"/>
  </r>
  <r>
    <s v="04-04-2014"/>
    <x v="0"/>
    <x v="3"/>
    <x v="102"/>
    <x v="14"/>
    <x v="1"/>
    <x v="8"/>
    <s v="Advantus Panel Wall Acrylic Frame"/>
    <n v="5.47"/>
    <n v="1"/>
    <n v="2.35"/>
  </r>
  <r>
    <s v="04-04-2014"/>
    <x v="0"/>
    <x v="3"/>
    <x v="102"/>
    <x v="14"/>
    <x v="0"/>
    <x v="4"/>
    <s v="Newell 319"/>
    <n v="79.36"/>
    <n v="4"/>
    <n v="23.81"/>
  </r>
  <r>
    <s v="04-04-2014"/>
    <x v="0"/>
    <x v="3"/>
    <x v="126"/>
    <x v="3"/>
    <x v="0"/>
    <x v="3"/>
    <s v="Avery Non-Stick Binders"/>
    <n v="7.18"/>
    <n v="2"/>
    <n v="2.25"/>
  </r>
  <r>
    <s v="04-04-2014"/>
    <x v="0"/>
    <x v="3"/>
    <x v="127"/>
    <x v="8"/>
    <x v="0"/>
    <x v="2"/>
    <s v="Safco Commercial Shelving"/>
    <n v="232.55"/>
    <n v="5"/>
    <n v="9.3000000000000007"/>
  </r>
  <r>
    <s v="04-04-2014"/>
    <x v="0"/>
    <x v="3"/>
    <x v="127"/>
    <x v="8"/>
    <x v="2"/>
    <x v="9"/>
    <s v="Logitech Wireless Marathon Mouse M705"/>
    <n v="99.98"/>
    <n v="2"/>
    <n v="42.99"/>
  </r>
  <r>
    <s v="04-04-2014"/>
    <x v="0"/>
    <x v="3"/>
    <x v="127"/>
    <x v="8"/>
    <x v="0"/>
    <x v="0"/>
    <s v="Xerox 209"/>
    <n v="19.440000000000001"/>
    <n v="3"/>
    <n v="9.33"/>
  </r>
  <r>
    <s v="04-04-2014"/>
    <x v="0"/>
    <x v="3"/>
    <x v="127"/>
    <x v="8"/>
    <x v="0"/>
    <x v="0"/>
    <s v="Xerox 1966"/>
    <n v="12.96"/>
    <n v="2"/>
    <n v="6.35"/>
  </r>
  <r>
    <s v="05-04-2014"/>
    <x v="0"/>
    <x v="3"/>
    <x v="128"/>
    <x v="20"/>
    <x v="0"/>
    <x v="0"/>
    <s v="Eaton Premium Continuous-Feed Paper, 25% Cotton, Letter Size, White, 1000 Shts/Box"/>
    <n v="55.48"/>
    <n v="1"/>
    <n v="26.63"/>
  </r>
  <r>
    <s v="05-04-2014"/>
    <x v="0"/>
    <x v="3"/>
    <x v="129"/>
    <x v="6"/>
    <x v="0"/>
    <x v="4"/>
    <s v="Crayola Colored Pencils"/>
    <n v="22.96"/>
    <n v="7"/>
    <n v="7.58"/>
  </r>
  <r>
    <s v="05-04-2014"/>
    <x v="0"/>
    <x v="3"/>
    <x v="129"/>
    <x v="6"/>
    <x v="2"/>
    <x v="6"/>
    <s v="AT&amp;T CL82213"/>
    <n v="28.99"/>
    <n v="1"/>
    <n v="8.41"/>
  </r>
  <r>
    <s v="05-04-2014"/>
    <x v="0"/>
    <x v="3"/>
    <x v="129"/>
    <x v="6"/>
    <x v="0"/>
    <x v="0"/>
    <s v="Xerox 1957"/>
    <n v="12.96"/>
    <n v="2"/>
    <n v="6.35"/>
  </r>
  <r>
    <s v="05-04-2014"/>
    <x v="0"/>
    <x v="3"/>
    <x v="129"/>
    <x v="6"/>
    <x v="0"/>
    <x v="4"/>
    <s v="Newell 321"/>
    <n v="22.96"/>
    <n v="7"/>
    <n v="6.66"/>
  </r>
  <r>
    <s v="05-04-2014"/>
    <x v="0"/>
    <x v="3"/>
    <x v="129"/>
    <x v="6"/>
    <x v="0"/>
    <x v="14"/>
    <s v="Martin Yale Chadless Opener Electric Letter Opener"/>
    <n v="4164.05"/>
    <n v="5"/>
    <n v="83.28"/>
  </r>
  <r>
    <s v="05-04-2014"/>
    <x v="0"/>
    <x v="3"/>
    <x v="130"/>
    <x v="1"/>
    <x v="0"/>
    <x v="2"/>
    <s v="Tenex File Box, Personal Filing Tote with Lid, Black"/>
    <n v="49.63"/>
    <n v="4"/>
    <n v="3.72"/>
  </r>
  <r>
    <s v="05-04-2014"/>
    <x v="0"/>
    <x v="3"/>
    <x v="130"/>
    <x v="1"/>
    <x v="0"/>
    <x v="2"/>
    <s v="Adjustable Personal File Tote"/>
    <n v="52.1"/>
    <n v="4"/>
    <n v="3.91"/>
  </r>
  <r>
    <s v="05-04-2014"/>
    <x v="0"/>
    <x v="3"/>
    <x v="131"/>
    <x v="14"/>
    <x v="0"/>
    <x v="4"/>
    <s v="Stanley Contemporary Battery Pencil Sharpeners"/>
    <n v="26.7"/>
    <n v="2"/>
    <n v="7.48"/>
  </r>
  <r>
    <s v="05-04-2014"/>
    <x v="0"/>
    <x v="3"/>
    <x v="131"/>
    <x v="14"/>
    <x v="0"/>
    <x v="3"/>
    <s v="Fellowes Twister Kit, Gray/Clear, 3/pkg"/>
    <n v="40.200000000000003"/>
    <n v="5"/>
    <n v="18.09"/>
  </r>
  <r>
    <s v="05-04-2014"/>
    <x v="0"/>
    <x v="3"/>
    <x v="131"/>
    <x v="14"/>
    <x v="0"/>
    <x v="4"/>
    <s v="Binney &amp; Smith Crayola Metallic Colored Pencils, 8-Color Set"/>
    <n v="13.89"/>
    <n v="3"/>
    <n v="4.58"/>
  </r>
  <r>
    <s v="05-04-2014"/>
    <x v="0"/>
    <x v="3"/>
    <x v="131"/>
    <x v="14"/>
    <x v="0"/>
    <x v="2"/>
    <s v="Space Solutions HD Industrial Steel Shelving."/>
    <n v="689.82"/>
    <n v="6"/>
    <n v="20.69"/>
  </r>
  <r>
    <s v="05-04-2014"/>
    <x v="0"/>
    <x v="3"/>
    <x v="132"/>
    <x v="5"/>
    <x v="0"/>
    <x v="3"/>
    <s v="Ibico Standard Transparent Covers"/>
    <n v="115.36"/>
    <n v="7"/>
    <n v="56.53"/>
  </r>
  <r>
    <s v="06-04-2014"/>
    <x v="0"/>
    <x v="3"/>
    <x v="133"/>
    <x v="2"/>
    <x v="0"/>
    <x v="3"/>
    <s v="Large Capacity Hanging Post Binders"/>
    <n v="44.91"/>
    <n v="6"/>
    <n v="-35.93"/>
  </r>
  <r>
    <s v="06-04-2014"/>
    <x v="0"/>
    <x v="3"/>
    <x v="26"/>
    <x v="2"/>
    <x v="0"/>
    <x v="14"/>
    <s v="Martin-Yale Premier Letter Opener"/>
    <n v="10.3"/>
    <n v="1"/>
    <n v="-2.19"/>
  </r>
  <r>
    <s v="06-04-2014"/>
    <x v="0"/>
    <x v="3"/>
    <x v="26"/>
    <x v="2"/>
    <x v="1"/>
    <x v="13"/>
    <s v="KI Adjustable-Height Table"/>
    <n v="154.76"/>
    <n v="3"/>
    <n v="-36.11"/>
  </r>
  <r>
    <s v="06-04-2014"/>
    <x v="0"/>
    <x v="3"/>
    <x v="26"/>
    <x v="2"/>
    <x v="2"/>
    <x v="9"/>
    <s v="Imation Secure+ Hardware Encrypted USB 2.0 Flash Drive; 16GB"/>
    <n v="116.78"/>
    <n v="2"/>
    <n v="21.9"/>
  </r>
  <r>
    <s v="06-04-2014"/>
    <x v="0"/>
    <x v="3"/>
    <x v="134"/>
    <x v="22"/>
    <x v="1"/>
    <x v="13"/>
    <s v="Chromcraft Bull-Nose Wood Round Conference Table Top, Wood Base"/>
    <n v="653.54999999999995"/>
    <n v="3"/>
    <n v="111.1"/>
  </r>
  <r>
    <s v="06-04-2014"/>
    <x v="0"/>
    <x v="3"/>
    <x v="134"/>
    <x v="22"/>
    <x v="2"/>
    <x v="9"/>
    <s v="Kingston Digital DataTraveler 32GB USB 2.0"/>
    <n v="33.9"/>
    <n v="2"/>
    <n v="2.0299999999999998"/>
  </r>
  <r>
    <s v="06-04-2014"/>
    <x v="0"/>
    <x v="3"/>
    <x v="135"/>
    <x v="3"/>
    <x v="1"/>
    <x v="8"/>
    <s v="Tenex B1-RE Series Chair Mats for Low Pile Carpets"/>
    <n v="91.96"/>
    <n v="2"/>
    <n v="15.63"/>
  </r>
  <r>
    <s v="06-04-2014"/>
    <x v="0"/>
    <x v="3"/>
    <x v="135"/>
    <x v="3"/>
    <x v="1"/>
    <x v="8"/>
    <s v="C-Line Cubicle Keepers Polyproplyene Holder With Velcro Backings"/>
    <n v="33.11"/>
    <n v="7"/>
    <n v="12.91"/>
  </r>
  <r>
    <s v="06-04-2014"/>
    <x v="0"/>
    <x v="3"/>
    <x v="135"/>
    <x v="3"/>
    <x v="0"/>
    <x v="0"/>
    <s v="Xerox 211"/>
    <n v="19.440000000000001"/>
    <n v="3"/>
    <n v="9.33"/>
  </r>
  <r>
    <s v="06-04-2014"/>
    <x v="0"/>
    <x v="3"/>
    <x v="135"/>
    <x v="3"/>
    <x v="0"/>
    <x v="0"/>
    <s v="Xerox 194"/>
    <n v="55.48"/>
    <n v="1"/>
    <n v="26.63"/>
  </r>
  <r>
    <s v="06-04-2014"/>
    <x v="0"/>
    <x v="3"/>
    <x v="136"/>
    <x v="3"/>
    <x v="0"/>
    <x v="4"/>
    <s v="Boston Home &amp; Office Model 2000 Electric Pencil Sharpeners"/>
    <n v="70.95"/>
    <n v="3"/>
    <n v="18.45"/>
  </r>
  <r>
    <s v="06-04-2014"/>
    <x v="0"/>
    <x v="3"/>
    <x v="136"/>
    <x v="3"/>
    <x v="0"/>
    <x v="3"/>
    <s v="Avery Trapezoid Ring Binder, 3&quot; Capacity, Black, 1040 sheets"/>
    <n v="65.569999999999993"/>
    <n v="2"/>
    <n v="23.77"/>
  </r>
  <r>
    <s v="06-04-2014"/>
    <x v="0"/>
    <x v="3"/>
    <x v="136"/>
    <x v="3"/>
    <x v="2"/>
    <x v="9"/>
    <s v="Razer Kraken 7.1 Surround Sound Over Ear USB Gaming Headset"/>
    <n v="299.97000000000003"/>
    <n v="3"/>
    <n v="131.99"/>
  </r>
  <r>
    <s v="07-04-2014"/>
    <x v="0"/>
    <x v="3"/>
    <x v="137"/>
    <x v="33"/>
    <x v="1"/>
    <x v="8"/>
    <s v="Stacking Tray, Side-Loading, Legal, Smoke"/>
    <n v="8.9600000000000009"/>
    <n v="2"/>
    <n v="2.78"/>
  </r>
  <r>
    <s v="07-04-2014"/>
    <x v="0"/>
    <x v="3"/>
    <x v="138"/>
    <x v="9"/>
    <x v="2"/>
    <x v="6"/>
    <s v="AT&amp;T TR1909W"/>
    <n v="629.95000000000005"/>
    <n v="5"/>
    <n v="163.79"/>
  </r>
  <r>
    <s v="07-04-2014"/>
    <x v="0"/>
    <x v="3"/>
    <x v="138"/>
    <x v="9"/>
    <x v="0"/>
    <x v="0"/>
    <s v="Xerox 1945"/>
    <n v="122.97"/>
    <n v="3"/>
    <n v="60.26"/>
  </r>
  <r>
    <s v="07-04-2014"/>
    <x v="0"/>
    <x v="3"/>
    <x v="139"/>
    <x v="4"/>
    <x v="0"/>
    <x v="0"/>
    <s v="Xerox 226"/>
    <n v="58.32"/>
    <n v="9"/>
    <n v="27.99"/>
  </r>
  <r>
    <s v="07-04-2014"/>
    <x v="0"/>
    <x v="3"/>
    <x v="139"/>
    <x v="4"/>
    <x v="2"/>
    <x v="6"/>
    <s v="RCA Visys Integrated PBX 8-Line Router"/>
    <n v="200.97"/>
    <n v="3"/>
    <n v="50.24"/>
  </r>
  <r>
    <s v="08-04-2014"/>
    <x v="0"/>
    <x v="3"/>
    <x v="140"/>
    <x v="12"/>
    <x v="0"/>
    <x v="7"/>
    <s v="Binder Clips by OIC"/>
    <n v="2.37"/>
    <n v="2"/>
    <n v="0.83"/>
  </r>
  <r>
    <s v="08-04-2014"/>
    <x v="0"/>
    <x v="3"/>
    <x v="140"/>
    <x v="12"/>
    <x v="0"/>
    <x v="0"/>
    <s v="Things To Do Today Spiral Book"/>
    <n v="19.010000000000002"/>
    <n v="3"/>
    <n v="6.89"/>
  </r>
  <r>
    <s v="08-04-2014"/>
    <x v="0"/>
    <x v="3"/>
    <x v="141"/>
    <x v="33"/>
    <x v="1"/>
    <x v="13"/>
    <s v="SAFCO PlanMaster Boards, 60w x 37-1/2d, White Melamine"/>
    <n v="1215.92"/>
    <n v="8"/>
    <n v="316.14"/>
  </r>
  <r>
    <s v="08-04-2014"/>
    <x v="0"/>
    <x v="3"/>
    <x v="142"/>
    <x v="12"/>
    <x v="0"/>
    <x v="7"/>
    <s v="Alliance Super-Size Bands, Assorted Sizes"/>
    <n v="49.79"/>
    <n v="8"/>
    <n v="-11.83"/>
  </r>
  <r>
    <s v="08-04-2014"/>
    <x v="0"/>
    <x v="3"/>
    <x v="39"/>
    <x v="3"/>
    <x v="1"/>
    <x v="13"/>
    <s v="Bevis 36 x 72 Conference Tables"/>
    <n v="99.59"/>
    <n v="1"/>
    <n v="2.4900000000000002"/>
  </r>
  <r>
    <s v="08-04-2014"/>
    <x v="0"/>
    <x v="3"/>
    <x v="39"/>
    <x v="3"/>
    <x v="2"/>
    <x v="9"/>
    <s v="Logitech Wireless Headset h800"/>
    <n v="399.96"/>
    <n v="4"/>
    <n v="139.99"/>
  </r>
  <r>
    <s v="08-04-2014"/>
    <x v="0"/>
    <x v="3"/>
    <x v="143"/>
    <x v="10"/>
    <x v="1"/>
    <x v="13"/>
    <s v="Riverside Furniture Stanwyck Manor Table Series"/>
    <n v="172.11"/>
    <n v="1"/>
    <n v="-94.66"/>
  </r>
  <r>
    <s v="11-04-2014"/>
    <x v="0"/>
    <x v="3"/>
    <x v="144"/>
    <x v="16"/>
    <x v="0"/>
    <x v="7"/>
    <s v="Acco Banker's Clasps, 5 3/4&quot;-Long"/>
    <n v="6.91"/>
    <n v="3"/>
    <n v="2.33"/>
  </r>
  <r>
    <s v="11-04-2014"/>
    <x v="0"/>
    <x v="3"/>
    <x v="144"/>
    <x v="16"/>
    <x v="2"/>
    <x v="9"/>
    <s v="Logitech Wireless Gaming Headset G930"/>
    <n v="383.98"/>
    <n v="3"/>
    <n v="81.59"/>
  </r>
  <r>
    <s v="11-04-2014"/>
    <x v="0"/>
    <x v="3"/>
    <x v="144"/>
    <x v="16"/>
    <x v="0"/>
    <x v="0"/>
    <s v="Xerox 224"/>
    <n v="10.37"/>
    <n v="2"/>
    <n v="3.63"/>
  </r>
  <r>
    <s v="11-04-2014"/>
    <x v="0"/>
    <x v="3"/>
    <x v="144"/>
    <x v="16"/>
    <x v="2"/>
    <x v="9"/>
    <s v="Logitech Wireless Anywhere Mouse MX for PC and Mac"/>
    <n v="335.94"/>
    <n v="7"/>
    <n v="41.99"/>
  </r>
  <r>
    <s v="11-04-2014"/>
    <x v="0"/>
    <x v="3"/>
    <x v="145"/>
    <x v="34"/>
    <x v="0"/>
    <x v="3"/>
    <s v="GBC Personal VeloBind Strips"/>
    <n v="9.58"/>
    <n v="1"/>
    <n v="3.35"/>
  </r>
  <r>
    <s v="11-04-2014"/>
    <x v="0"/>
    <x v="3"/>
    <x v="146"/>
    <x v="0"/>
    <x v="2"/>
    <x v="6"/>
    <s v="Jawbone JAMBOX Wireless Bluetooth Speaker"/>
    <n v="758.35"/>
    <n v="6"/>
    <n v="265.42"/>
  </r>
  <r>
    <s v="11-04-2014"/>
    <x v="0"/>
    <x v="3"/>
    <x v="147"/>
    <x v="35"/>
    <x v="0"/>
    <x v="2"/>
    <s v="Eldon Simplefile Box Office"/>
    <n v="87.08"/>
    <n v="7"/>
    <n v="24.38"/>
  </r>
  <r>
    <s v="11-04-2014"/>
    <x v="0"/>
    <x v="3"/>
    <x v="147"/>
    <x v="35"/>
    <x v="2"/>
    <x v="6"/>
    <s v="AT&amp;T SB67148 SynJ"/>
    <n v="105.58"/>
    <n v="2"/>
    <n v="9.24"/>
  </r>
  <r>
    <s v="11-04-2014"/>
    <x v="0"/>
    <x v="3"/>
    <x v="147"/>
    <x v="35"/>
    <x v="2"/>
    <x v="9"/>
    <s v="Memorex Mini Travel Drive 64 GB USB 2.0 Flash Drive"/>
    <n v="217.44"/>
    <n v="6"/>
    <n v="91.32"/>
  </r>
  <r>
    <s v="12-04-2014"/>
    <x v="0"/>
    <x v="3"/>
    <x v="148"/>
    <x v="3"/>
    <x v="2"/>
    <x v="6"/>
    <s v="Pyle PMP37LED"/>
    <n v="1075.0899999999999"/>
    <n v="14"/>
    <n v="94.07"/>
  </r>
  <r>
    <s v="12-04-2014"/>
    <x v="0"/>
    <x v="3"/>
    <x v="148"/>
    <x v="3"/>
    <x v="2"/>
    <x v="6"/>
    <s v="AT&amp;T 1080 Corded phone"/>
    <n v="438.37"/>
    <n v="4"/>
    <n v="38.36"/>
  </r>
  <r>
    <s v="12-04-2014"/>
    <x v="0"/>
    <x v="3"/>
    <x v="148"/>
    <x v="3"/>
    <x v="0"/>
    <x v="3"/>
    <s v="Recycled Pressboard Report Cover with Reinforced Top Hinge"/>
    <n v="18.09"/>
    <n v="7"/>
    <n v="6.56"/>
  </r>
  <r>
    <s v="12-04-2014"/>
    <x v="0"/>
    <x v="3"/>
    <x v="148"/>
    <x v="3"/>
    <x v="1"/>
    <x v="11"/>
    <s v="O'Sullivan Living Dimensions 2-Shelf Bookcases"/>
    <n v="308.5"/>
    <n v="3"/>
    <n v="-18.149999999999999"/>
  </r>
  <r>
    <s v="12-04-2014"/>
    <x v="0"/>
    <x v="3"/>
    <x v="149"/>
    <x v="18"/>
    <x v="0"/>
    <x v="0"/>
    <s v="Xerox 213"/>
    <n v="32.4"/>
    <n v="5"/>
    <n v="15.55"/>
  </r>
  <r>
    <s v="12-04-2014"/>
    <x v="0"/>
    <x v="3"/>
    <x v="150"/>
    <x v="3"/>
    <x v="0"/>
    <x v="4"/>
    <s v="Prismacolor Color Pencil Set"/>
    <n v="39.68"/>
    <n v="2"/>
    <n v="16.27"/>
  </r>
  <r>
    <s v="13-04-2014"/>
    <x v="0"/>
    <x v="3"/>
    <x v="104"/>
    <x v="2"/>
    <x v="0"/>
    <x v="4"/>
    <s v="Newell 314"/>
    <n v="17.86"/>
    <n v="4"/>
    <n v="1.1200000000000001"/>
  </r>
  <r>
    <s v="13-04-2014"/>
    <x v="0"/>
    <x v="3"/>
    <x v="104"/>
    <x v="2"/>
    <x v="0"/>
    <x v="3"/>
    <s v="Fellowes PB200 Plastic Comb Binding Machine"/>
    <n v="509.97"/>
    <n v="10"/>
    <n v="-407.98"/>
  </r>
  <r>
    <s v="13-04-2014"/>
    <x v="0"/>
    <x v="3"/>
    <x v="104"/>
    <x v="2"/>
    <x v="0"/>
    <x v="7"/>
    <s v="Staples"/>
    <n v="30.99"/>
    <n v="13"/>
    <n v="10.07"/>
  </r>
  <r>
    <s v="13-04-2014"/>
    <x v="0"/>
    <x v="3"/>
    <x v="104"/>
    <x v="2"/>
    <x v="2"/>
    <x v="6"/>
    <s v="Square Credit Card Reader, 4 1/2&quot; x 4 1/2&quot; x 1&quot;, White"/>
    <n v="71.930000000000007"/>
    <n v="12"/>
    <n v="8.39"/>
  </r>
  <r>
    <s v="13-04-2014"/>
    <x v="0"/>
    <x v="3"/>
    <x v="151"/>
    <x v="36"/>
    <x v="0"/>
    <x v="1"/>
    <s v="Avery 479"/>
    <n v="7.83"/>
    <n v="3"/>
    <n v="3.6"/>
  </r>
  <r>
    <s v="15-04-2014"/>
    <x v="0"/>
    <x v="3"/>
    <x v="152"/>
    <x v="3"/>
    <x v="0"/>
    <x v="12"/>
    <s v="Belkin F9G930V10-GRY 9 Outlet Surge"/>
    <n v="106.96"/>
    <n v="2"/>
    <n v="31.02"/>
  </r>
  <r>
    <s v="15-04-2014"/>
    <x v="0"/>
    <x v="3"/>
    <x v="152"/>
    <x v="3"/>
    <x v="1"/>
    <x v="8"/>
    <s v="Howard Miller 13&quot; Diameter Goldtone Round Wall Clock"/>
    <n v="187.76"/>
    <n v="4"/>
    <n v="76.98"/>
  </r>
  <r>
    <s v="16-04-2014"/>
    <x v="0"/>
    <x v="3"/>
    <x v="153"/>
    <x v="25"/>
    <x v="0"/>
    <x v="4"/>
    <s v="Avery Hi-Liter EverBold Pen Style Fluorescent Highlighters, 4/Pack"/>
    <n v="39.07"/>
    <n v="6"/>
    <n v="9.77"/>
  </r>
  <r>
    <s v="18-04-2014"/>
    <x v="0"/>
    <x v="3"/>
    <x v="154"/>
    <x v="3"/>
    <x v="2"/>
    <x v="15"/>
    <s v="Ativa MDM8000 8-Sheet Micro-Cut Shredder"/>
    <n v="287.97000000000003"/>
    <n v="4"/>
    <n v="97.19"/>
  </r>
  <r>
    <s v="18-04-2014"/>
    <x v="0"/>
    <x v="3"/>
    <x v="154"/>
    <x v="3"/>
    <x v="0"/>
    <x v="4"/>
    <s v="Newell 351"/>
    <n v="13.12"/>
    <n v="4"/>
    <n v="3.8"/>
  </r>
  <r>
    <s v="18-04-2014"/>
    <x v="0"/>
    <x v="3"/>
    <x v="154"/>
    <x v="3"/>
    <x v="0"/>
    <x v="4"/>
    <s v="Binney &amp; Smith inkTank Desk Highlighter, Chisel Tip, Yellow, 12/Box"/>
    <n v="10.75"/>
    <n v="5"/>
    <n v="3.55"/>
  </r>
  <r>
    <s v="18-04-2014"/>
    <x v="0"/>
    <x v="3"/>
    <x v="154"/>
    <x v="3"/>
    <x v="0"/>
    <x v="7"/>
    <s v="Advantus Push Pins, Aluminum Head"/>
    <n v="11.62"/>
    <n v="2"/>
    <n v="3.6"/>
  </r>
  <r>
    <s v="18-04-2014"/>
    <x v="0"/>
    <x v="3"/>
    <x v="111"/>
    <x v="0"/>
    <x v="0"/>
    <x v="4"/>
    <s v="Prang Dustless Chalk Sticks"/>
    <n v="2.69"/>
    <n v="2"/>
    <n v="1.01"/>
  </r>
  <r>
    <s v="18-04-2014"/>
    <x v="0"/>
    <x v="3"/>
    <x v="111"/>
    <x v="0"/>
    <x v="1"/>
    <x v="5"/>
    <s v="DMI Arturo Collection Mission-style Design Wood Chair"/>
    <n v="317.06"/>
    <n v="3"/>
    <n v="-18.12"/>
  </r>
  <r>
    <s v="18-04-2014"/>
    <x v="0"/>
    <x v="3"/>
    <x v="111"/>
    <x v="0"/>
    <x v="0"/>
    <x v="10"/>
    <s v="Cameo Buff Policy Envelopes"/>
    <n v="149.35"/>
    <n v="3"/>
    <n v="50.41"/>
  </r>
  <r>
    <s v="18-04-2014"/>
    <x v="0"/>
    <x v="3"/>
    <x v="111"/>
    <x v="0"/>
    <x v="2"/>
    <x v="9"/>
    <s v="Kensington Expert Mouse Optical USB Trackball for PC or Mac"/>
    <n v="227.98"/>
    <n v="3"/>
    <n v="28.5"/>
  </r>
  <r>
    <s v="19-04-2014"/>
    <x v="0"/>
    <x v="3"/>
    <x v="155"/>
    <x v="3"/>
    <x v="1"/>
    <x v="8"/>
    <s v="Executive Impressions 13&quot; Chairman Wall Clock"/>
    <n v="76.14"/>
    <n v="3"/>
    <n v="26.65"/>
  </r>
  <r>
    <s v="19-04-2014"/>
    <x v="0"/>
    <x v="3"/>
    <x v="156"/>
    <x v="6"/>
    <x v="0"/>
    <x v="3"/>
    <s v="GBC Durable Plastic Covers"/>
    <n v="58.05"/>
    <n v="3"/>
    <n v="26.7"/>
  </r>
  <r>
    <s v="19-04-2014"/>
    <x v="0"/>
    <x v="3"/>
    <x v="156"/>
    <x v="6"/>
    <x v="0"/>
    <x v="0"/>
    <s v="Xerox 232"/>
    <n v="71.28"/>
    <n v="11"/>
    <n v="34.21"/>
  </r>
  <r>
    <s v="20-04-2014"/>
    <x v="0"/>
    <x v="3"/>
    <x v="9"/>
    <x v="0"/>
    <x v="1"/>
    <x v="13"/>
    <s v="Bush Advantage Collection Round Conference Table"/>
    <n v="744.1"/>
    <n v="5"/>
    <n v="-95.67"/>
  </r>
  <r>
    <s v="20-04-2014"/>
    <x v="0"/>
    <x v="3"/>
    <x v="9"/>
    <x v="0"/>
    <x v="0"/>
    <x v="2"/>
    <s v="Personal Folder Holder, Ebony"/>
    <n v="44.84"/>
    <n v="5"/>
    <n v="5.61"/>
  </r>
  <r>
    <s v="20-04-2014"/>
    <x v="0"/>
    <x v="3"/>
    <x v="9"/>
    <x v="0"/>
    <x v="1"/>
    <x v="13"/>
    <s v="Riverside Furniture Stanwyck Manor Table Series"/>
    <n v="401.59"/>
    <n v="2"/>
    <n v="-131.94999999999999"/>
  </r>
  <r>
    <s v="20-04-2014"/>
    <x v="0"/>
    <x v="3"/>
    <x v="157"/>
    <x v="3"/>
    <x v="1"/>
    <x v="8"/>
    <s v="GE 4 Foot Flourescent Tube, 40 Watt"/>
    <n v="59.92"/>
    <n v="4"/>
    <n v="27.56"/>
  </r>
  <r>
    <s v="21-04-2014"/>
    <x v="0"/>
    <x v="3"/>
    <x v="158"/>
    <x v="3"/>
    <x v="0"/>
    <x v="3"/>
    <s v="ACCOHIDE Binder by Acco"/>
    <n v="16.52"/>
    <n v="5"/>
    <n v="5.58"/>
  </r>
  <r>
    <s v="21-04-2014"/>
    <x v="0"/>
    <x v="3"/>
    <x v="159"/>
    <x v="5"/>
    <x v="0"/>
    <x v="2"/>
    <s v="SAFCO Commercial Wire Shelving, Black"/>
    <n v="828.84"/>
    <n v="6"/>
    <n v="0"/>
  </r>
  <r>
    <s v="22-04-2014"/>
    <x v="0"/>
    <x v="3"/>
    <x v="160"/>
    <x v="20"/>
    <x v="0"/>
    <x v="10"/>
    <s v="Staple envelope"/>
    <n v="247.84"/>
    <n v="8"/>
    <n v="121.44"/>
  </r>
  <r>
    <s v="22-04-2014"/>
    <x v="0"/>
    <x v="3"/>
    <x v="160"/>
    <x v="20"/>
    <x v="0"/>
    <x v="3"/>
    <s v="ACCOHIDE 3-Ring Binder, Blue, 1&quot;"/>
    <n v="9.91"/>
    <n v="3"/>
    <n v="3.35"/>
  </r>
  <r>
    <s v="23-04-2014"/>
    <x v="0"/>
    <x v="3"/>
    <x v="161"/>
    <x v="2"/>
    <x v="0"/>
    <x v="3"/>
    <s v="Wilson Jones Suede Grain Vinyl Binders"/>
    <n v="2.5"/>
    <n v="3"/>
    <n v="-1.75"/>
  </r>
  <r>
    <s v="23-04-2014"/>
    <x v="0"/>
    <x v="3"/>
    <x v="162"/>
    <x v="10"/>
    <x v="1"/>
    <x v="5"/>
    <s v="Global Leather Highback Executive Chair with Pneumatic Height Adjustment, Black"/>
    <n v="281.37"/>
    <n v="2"/>
    <n v="-12.06"/>
  </r>
  <r>
    <s v="23-04-2014"/>
    <x v="0"/>
    <x v="3"/>
    <x v="162"/>
    <x v="10"/>
    <x v="1"/>
    <x v="5"/>
    <s v="Global Leather Highback Executive Chair with Pneumatic Height Adjustment, Black"/>
    <n v="281.37"/>
    <n v="2"/>
    <n v="-12.06"/>
  </r>
  <r>
    <s v="23-04-2014"/>
    <x v="0"/>
    <x v="3"/>
    <x v="162"/>
    <x v="10"/>
    <x v="0"/>
    <x v="3"/>
    <s v="Zipper Ring Binder Pockets"/>
    <n v="7.49"/>
    <n v="8"/>
    <n v="-5.24"/>
  </r>
  <r>
    <s v="23-04-2014"/>
    <x v="0"/>
    <x v="3"/>
    <x v="162"/>
    <x v="10"/>
    <x v="1"/>
    <x v="8"/>
    <s v="G.E. Halogen Desk Lamp Bulbs"/>
    <n v="22.34"/>
    <n v="4"/>
    <n v="7.82"/>
  </r>
  <r>
    <s v="23-04-2014"/>
    <x v="0"/>
    <x v="3"/>
    <x v="39"/>
    <x v="3"/>
    <x v="0"/>
    <x v="0"/>
    <s v="Xerox 1891"/>
    <n v="48.91"/>
    <n v="1"/>
    <n v="22.99"/>
  </r>
  <r>
    <s v="25-04-2014"/>
    <x v="0"/>
    <x v="3"/>
    <x v="163"/>
    <x v="0"/>
    <x v="0"/>
    <x v="0"/>
    <s v="Xerox 1985"/>
    <n v="10.37"/>
    <n v="2"/>
    <n v="3.63"/>
  </r>
  <r>
    <s v="25-04-2014"/>
    <x v="0"/>
    <x v="3"/>
    <x v="163"/>
    <x v="0"/>
    <x v="0"/>
    <x v="4"/>
    <s v="12 Colored Short Pencils"/>
    <n v="6.24"/>
    <n v="3"/>
    <n v="0.55000000000000004"/>
  </r>
  <r>
    <s v="25-04-2014"/>
    <x v="0"/>
    <x v="3"/>
    <x v="164"/>
    <x v="25"/>
    <x v="2"/>
    <x v="6"/>
    <s v="AT&amp;T CL2909"/>
    <n v="302.38"/>
    <n v="3"/>
    <n v="37.799999999999997"/>
  </r>
  <r>
    <s v="25-04-2014"/>
    <x v="0"/>
    <x v="3"/>
    <x v="165"/>
    <x v="3"/>
    <x v="1"/>
    <x v="8"/>
    <s v="Tenex Traditional Chairmats for Medium Pile Carpet, Standard Lip, 36&quot; x 48&quot;"/>
    <n v="303.25"/>
    <n v="5"/>
    <n v="63.68"/>
  </r>
  <r>
    <s v="25-04-2014"/>
    <x v="0"/>
    <x v="3"/>
    <x v="165"/>
    <x v="3"/>
    <x v="0"/>
    <x v="12"/>
    <s v="Kensington 6 Outlet MasterPiece HOMEOFFICE Power Control Center"/>
    <n v="270.72000000000003"/>
    <n v="3"/>
    <n v="78.510000000000005"/>
  </r>
  <r>
    <s v="25-04-2014"/>
    <x v="0"/>
    <x v="3"/>
    <x v="165"/>
    <x v="3"/>
    <x v="1"/>
    <x v="5"/>
    <s v="GuestStacker Chair with Chrome Finish Legs"/>
    <n v="1487.04"/>
    <n v="5"/>
    <n v="148.69999999999999"/>
  </r>
  <r>
    <s v="26-04-2014"/>
    <x v="0"/>
    <x v="3"/>
    <x v="166"/>
    <x v="3"/>
    <x v="1"/>
    <x v="5"/>
    <s v="Bevis Steel Folding Chairs"/>
    <n v="230.28"/>
    <n v="3"/>
    <n v="23.03"/>
  </r>
  <r>
    <s v="26-04-2014"/>
    <x v="0"/>
    <x v="3"/>
    <x v="166"/>
    <x v="3"/>
    <x v="0"/>
    <x v="3"/>
    <s v="Acco Pressboard Covers with Storage Hooks, 14 7/8&quot; x 11&quot;, Executive Red"/>
    <n v="18.29"/>
    <n v="6"/>
    <n v="5.72"/>
  </r>
  <r>
    <s v="26-04-2014"/>
    <x v="0"/>
    <x v="3"/>
    <x v="167"/>
    <x v="3"/>
    <x v="0"/>
    <x v="4"/>
    <s v="Newell 347"/>
    <n v="21.4"/>
    <n v="5"/>
    <n v="6.21"/>
  </r>
  <r>
    <s v="26-04-2014"/>
    <x v="0"/>
    <x v="3"/>
    <x v="167"/>
    <x v="3"/>
    <x v="0"/>
    <x v="1"/>
    <s v="Avery 495"/>
    <n v="12.6"/>
    <n v="2"/>
    <n v="5.8"/>
  </r>
  <r>
    <s v="28-04-2014"/>
    <x v="0"/>
    <x v="3"/>
    <x v="168"/>
    <x v="36"/>
    <x v="0"/>
    <x v="3"/>
    <s v="Acco Data Flex Cable Posts For Top &amp; Bottom Load Binders, 6&quot; Capacity"/>
    <n v="20.86"/>
    <n v="2"/>
    <n v="9.39"/>
  </r>
  <r>
    <s v="28-04-2014"/>
    <x v="0"/>
    <x v="3"/>
    <x v="168"/>
    <x v="36"/>
    <x v="0"/>
    <x v="2"/>
    <s v="Recycled Steel Personal File for Standard File Folders"/>
    <n v="497.61"/>
    <n v="9"/>
    <n v="129.38"/>
  </r>
  <r>
    <s v="28-04-2014"/>
    <x v="0"/>
    <x v="3"/>
    <x v="168"/>
    <x v="36"/>
    <x v="0"/>
    <x v="4"/>
    <s v="Blackstonian Pencils"/>
    <n v="5.34"/>
    <n v="2"/>
    <n v="1.5"/>
  </r>
  <r>
    <s v="28-04-2014"/>
    <x v="0"/>
    <x v="3"/>
    <x v="168"/>
    <x v="36"/>
    <x v="0"/>
    <x v="1"/>
    <s v="Avery 488"/>
    <n v="3.15"/>
    <n v="1"/>
    <n v="1.51"/>
  </r>
  <r>
    <s v="28-04-2014"/>
    <x v="0"/>
    <x v="3"/>
    <x v="169"/>
    <x v="10"/>
    <x v="0"/>
    <x v="1"/>
    <s v="Avery File Folder Labels"/>
    <n v="6.91"/>
    <n v="3"/>
    <n v="2.5099999999999998"/>
  </r>
  <r>
    <s v="28-04-2014"/>
    <x v="0"/>
    <x v="3"/>
    <x v="169"/>
    <x v="10"/>
    <x v="0"/>
    <x v="2"/>
    <s v="X-Rack File for Hanging Folders"/>
    <n v="27.1"/>
    <n v="3"/>
    <n v="2.0299999999999998"/>
  </r>
  <r>
    <s v="28-04-2014"/>
    <x v="0"/>
    <x v="3"/>
    <x v="169"/>
    <x v="10"/>
    <x v="0"/>
    <x v="2"/>
    <s v="Carina Mini System Audio Rack, Model AR050B"/>
    <n v="177.57"/>
    <n v="2"/>
    <n v="-37.729999999999997"/>
  </r>
  <r>
    <s v="28-04-2014"/>
    <x v="0"/>
    <x v="3"/>
    <x v="170"/>
    <x v="3"/>
    <x v="2"/>
    <x v="6"/>
    <s v="Samsung Galaxy Mega 6.3"/>
    <n v="1679.96"/>
    <n v="5"/>
    <n v="126"/>
  </r>
  <r>
    <s v="28-04-2014"/>
    <x v="0"/>
    <x v="3"/>
    <x v="171"/>
    <x v="20"/>
    <x v="2"/>
    <x v="9"/>
    <s v="Logitech G600 MMO Gaming Mouse"/>
    <n v="159.97999999999999"/>
    <n v="2"/>
    <n v="57.59"/>
  </r>
  <r>
    <s v="29-04-2014"/>
    <x v="0"/>
    <x v="3"/>
    <x v="172"/>
    <x v="20"/>
    <x v="1"/>
    <x v="8"/>
    <s v="Dax Clear Box Frame"/>
    <n v="17.46"/>
    <n v="2"/>
    <n v="5.94"/>
  </r>
  <r>
    <s v="29-04-2014"/>
    <x v="0"/>
    <x v="3"/>
    <x v="173"/>
    <x v="8"/>
    <x v="1"/>
    <x v="5"/>
    <s v="Global Stack Chair without Arms, Black"/>
    <n v="51.96"/>
    <n v="2"/>
    <n v="12.99"/>
  </r>
  <r>
    <s v="29-04-2014"/>
    <x v="0"/>
    <x v="3"/>
    <x v="173"/>
    <x v="8"/>
    <x v="0"/>
    <x v="3"/>
    <s v="Avery Non-Stick Heavy Duty View Round Locking Ring Binders"/>
    <n v="17.940000000000001"/>
    <n v="3"/>
    <n v="8.61"/>
  </r>
  <r>
    <s v="29-04-2014"/>
    <x v="0"/>
    <x v="3"/>
    <x v="174"/>
    <x v="15"/>
    <x v="1"/>
    <x v="5"/>
    <s v="Global Leather Executive Chair"/>
    <n v="561.58000000000004"/>
    <n v="2"/>
    <n v="70.2"/>
  </r>
  <r>
    <s v="29-04-2014"/>
    <x v="0"/>
    <x v="3"/>
    <x v="174"/>
    <x v="15"/>
    <x v="0"/>
    <x v="2"/>
    <s v="2300 Heavy-Duty Transfer File Systems by Perma"/>
    <n v="99.92"/>
    <n v="5"/>
    <n v="-1.25"/>
  </r>
  <r>
    <s v="29-04-2014"/>
    <x v="0"/>
    <x v="3"/>
    <x v="175"/>
    <x v="7"/>
    <x v="2"/>
    <x v="6"/>
    <s v="Square Credit Card Reader"/>
    <n v="19.98"/>
    <n v="2"/>
    <n v="5.19"/>
  </r>
  <r>
    <s v="30-04-2014"/>
    <x v="0"/>
    <x v="3"/>
    <x v="51"/>
    <x v="29"/>
    <x v="2"/>
    <x v="9"/>
    <s v="Maxell 4.7GB DVD-RW 3/Pack"/>
    <n v="47.79"/>
    <n v="3"/>
    <n v="16.25"/>
  </r>
  <r>
    <s v="30-04-2014"/>
    <x v="0"/>
    <x v="3"/>
    <x v="176"/>
    <x v="5"/>
    <x v="0"/>
    <x v="4"/>
    <s v="Hunt Boston Vacuum Mount KS Pencil Sharpener"/>
    <n v="174.95"/>
    <n v="5"/>
    <n v="45.49"/>
  </r>
  <r>
    <s v="30-04-2014"/>
    <x v="0"/>
    <x v="3"/>
    <x v="176"/>
    <x v="5"/>
    <x v="0"/>
    <x v="2"/>
    <s v="Economy Rollaway Files"/>
    <n v="826"/>
    <n v="5"/>
    <n v="214.76"/>
  </r>
  <r>
    <s v="02-05-2014"/>
    <x v="0"/>
    <x v="4"/>
    <x v="177"/>
    <x v="10"/>
    <x v="0"/>
    <x v="12"/>
    <s v="Belkin 6 Outlet Metallic Surge Strip"/>
    <n v="26.14"/>
    <n v="3"/>
    <n v="1.96"/>
  </r>
  <r>
    <s v="02-05-2014"/>
    <x v="0"/>
    <x v="4"/>
    <x v="178"/>
    <x v="16"/>
    <x v="2"/>
    <x v="16"/>
    <s v="Brother DCP1000 Digital 3 in 1 Multifunction Machine"/>
    <n v="479.98"/>
    <n v="2"/>
    <n v="90"/>
  </r>
  <r>
    <s v="03-05-2014"/>
    <x v="0"/>
    <x v="4"/>
    <x v="179"/>
    <x v="21"/>
    <x v="0"/>
    <x v="1"/>
    <s v="Avery 481"/>
    <n v="21.56"/>
    <n v="7"/>
    <n v="10.35"/>
  </r>
  <r>
    <s v="03-05-2014"/>
    <x v="0"/>
    <x v="4"/>
    <x v="180"/>
    <x v="20"/>
    <x v="0"/>
    <x v="3"/>
    <s v="GBC Poly Designer Binding Covers"/>
    <n v="40.18"/>
    <n v="3"/>
    <n v="14.56"/>
  </r>
  <r>
    <s v="03-05-2014"/>
    <x v="0"/>
    <x v="4"/>
    <x v="180"/>
    <x v="20"/>
    <x v="0"/>
    <x v="3"/>
    <s v="Avery Durable Plastic 1&quot; Binders"/>
    <n v="10.9"/>
    <n v="3"/>
    <n v="3.95"/>
  </r>
  <r>
    <s v="04-05-2014"/>
    <x v="0"/>
    <x v="4"/>
    <x v="181"/>
    <x v="14"/>
    <x v="0"/>
    <x v="3"/>
    <s v="Fellowes Binding Cases"/>
    <n v="46.8"/>
    <n v="4"/>
    <n v="21.06"/>
  </r>
  <r>
    <s v="04-05-2014"/>
    <x v="0"/>
    <x v="4"/>
    <x v="182"/>
    <x v="37"/>
    <x v="1"/>
    <x v="8"/>
    <s v="DAX Wood Document Frame"/>
    <n v="27.46"/>
    <n v="2"/>
    <n v="9.89"/>
  </r>
  <r>
    <s v="04-05-2014"/>
    <x v="0"/>
    <x v="4"/>
    <x v="115"/>
    <x v="0"/>
    <x v="0"/>
    <x v="4"/>
    <s v="Boston Home &amp; Office Model 2000 Electric Pencil Sharpeners"/>
    <n v="37.840000000000003"/>
    <n v="2"/>
    <n v="2.84"/>
  </r>
  <r>
    <s v="04-05-2014"/>
    <x v="0"/>
    <x v="4"/>
    <x v="115"/>
    <x v="0"/>
    <x v="0"/>
    <x v="7"/>
    <s v="OIC Thumb-Tacks"/>
    <n v="5.47"/>
    <n v="6"/>
    <n v="1.85"/>
  </r>
  <r>
    <s v="04-05-2014"/>
    <x v="0"/>
    <x v="4"/>
    <x v="183"/>
    <x v="22"/>
    <x v="1"/>
    <x v="8"/>
    <s v="Eldon Regeneration Recycled Desk Accessories, Smoke"/>
    <n v="12.18"/>
    <n v="7"/>
    <n v="3.9"/>
  </r>
  <r>
    <s v="04-05-2014"/>
    <x v="0"/>
    <x v="4"/>
    <x v="183"/>
    <x v="22"/>
    <x v="0"/>
    <x v="12"/>
    <s v="Holmes Odor Grabber"/>
    <n v="57.68"/>
    <n v="4"/>
    <n v="19.03"/>
  </r>
  <r>
    <s v="05-05-2014"/>
    <x v="0"/>
    <x v="4"/>
    <x v="184"/>
    <x v="5"/>
    <x v="0"/>
    <x v="0"/>
    <s v="Adams &quot;While You Were Out&quot; Message Pads"/>
    <n v="9.42"/>
    <n v="3"/>
    <n v="4.24"/>
  </r>
  <r>
    <s v="05-05-2014"/>
    <x v="0"/>
    <x v="4"/>
    <x v="184"/>
    <x v="5"/>
    <x v="0"/>
    <x v="4"/>
    <s v="Newell 350"/>
    <n v="6.56"/>
    <n v="2"/>
    <n v="1.9"/>
  </r>
  <r>
    <s v="05-05-2014"/>
    <x v="0"/>
    <x v="4"/>
    <x v="184"/>
    <x v="5"/>
    <x v="0"/>
    <x v="0"/>
    <s v="Xerox 1933"/>
    <n v="24.56"/>
    <n v="2"/>
    <n v="11.54"/>
  </r>
  <r>
    <s v="05-05-2014"/>
    <x v="0"/>
    <x v="4"/>
    <x v="185"/>
    <x v="0"/>
    <x v="1"/>
    <x v="5"/>
    <s v="Global Value Mid-Back Manager's Chair, Gray"/>
    <n v="127.87"/>
    <n v="3"/>
    <n v="-9.1300000000000008"/>
  </r>
  <r>
    <s v="05-05-2014"/>
    <x v="0"/>
    <x v="4"/>
    <x v="121"/>
    <x v="1"/>
    <x v="0"/>
    <x v="2"/>
    <s v="Eldon Portable Mobile Manager"/>
    <n v="45.25"/>
    <n v="2"/>
    <n v="3.96"/>
  </r>
  <r>
    <s v="05-05-2014"/>
    <x v="0"/>
    <x v="4"/>
    <x v="186"/>
    <x v="6"/>
    <x v="0"/>
    <x v="3"/>
    <s v="Storex Dura Pro Binders"/>
    <n v="11.88"/>
    <n v="2"/>
    <n v="5.35"/>
  </r>
  <r>
    <s v="05-05-2014"/>
    <x v="0"/>
    <x v="4"/>
    <x v="186"/>
    <x v="6"/>
    <x v="0"/>
    <x v="0"/>
    <s v="Easy-staple paper"/>
    <n v="35.44"/>
    <n v="1"/>
    <n v="16.66"/>
  </r>
  <r>
    <s v="06-05-2014"/>
    <x v="0"/>
    <x v="4"/>
    <x v="187"/>
    <x v="3"/>
    <x v="0"/>
    <x v="3"/>
    <s v="Wilson Jones Legal Size Ring Binders"/>
    <n v="140.74"/>
    <n v="8"/>
    <n v="52.78"/>
  </r>
  <r>
    <s v="06-05-2014"/>
    <x v="0"/>
    <x v="4"/>
    <x v="188"/>
    <x v="3"/>
    <x v="0"/>
    <x v="1"/>
    <s v="Staple-on labels"/>
    <n v="5.78"/>
    <n v="2"/>
    <n v="2.72"/>
  </r>
  <r>
    <s v="06-05-2014"/>
    <x v="0"/>
    <x v="4"/>
    <x v="188"/>
    <x v="3"/>
    <x v="0"/>
    <x v="4"/>
    <s v="Model L Table or Wall-Mount Pencil Sharpener"/>
    <n v="107.94"/>
    <n v="6"/>
    <n v="30.22"/>
  </r>
  <r>
    <s v="07-05-2014"/>
    <x v="0"/>
    <x v="4"/>
    <x v="189"/>
    <x v="32"/>
    <x v="0"/>
    <x v="3"/>
    <s v="Acco PRESSTEX Data Binder with Storage Hooks, Dark Blue, 14 7/8&quot; X 11&quot;"/>
    <n v="16.14"/>
    <n v="3"/>
    <n v="7.91"/>
  </r>
  <r>
    <s v="07-05-2014"/>
    <x v="0"/>
    <x v="4"/>
    <x v="189"/>
    <x v="32"/>
    <x v="1"/>
    <x v="13"/>
    <s v="Balt Split Level Computer Training Table"/>
    <n v="194.25"/>
    <n v="2"/>
    <n v="-38.85"/>
  </r>
  <r>
    <s v="07-05-2014"/>
    <x v="0"/>
    <x v="4"/>
    <x v="189"/>
    <x v="32"/>
    <x v="0"/>
    <x v="4"/>
    <s v="Newell 335"/>
    <n v="8.64"/>
    <n v="3"/>
    <n v="2.5099999999999998"/>
  </r>
  <r>
    <s v="07-05-2014"/>
    <x v="0"/>
    <x v="4"/>
    <x v="189"/>
    <x v="32"/>
    <x v="1"/>
    <x v="5"/>
    <s v="Lifetime Advantage Folding Chairs, 4/Carton"/>
    <n v="872.32"/>
    <n v="4"/>
    <n v="244.25"/>
  </r>
  <r>
    <s v="08-05-2014"/>
    <x v="0"/>
    <x v="4"/>
    <x v="73"/>
    <x v="2"/>
    <x v="2"/>
    <x v="16"/>
    <s v="Hewlett Packard LaserJet 3310 Copier"/>
    <n v="1799.97"/>
    <n v="5"/>
    <n v="240"/>
  </r>
  <r>
    <s v="09-05-2014"/>
    <x v="0"/>
    <x v="4"/>
    <x v="190"/>
    <x v="3"/>
    <x v="2"/>
    <x v="9"/>
    <s v="Kingston Digital DataTraveler 32GB USB 2.0"/>
    <n v="67.8"/>
    <n v="4"/>
    <n v="4.07"/>
  </r>
  <r>
    <s v="09-05-2014"/>
    <x v="0"/>
    <x v="4"/>
    <x v="190"/>
    <x v="3"/>
    <x v="2"/>
    <x v="9"/>
    <s v="Sony Micro Vault Click 16 GB USB 2.0 Flash Drive"/>
    <n v="167.97"/>
    <n v="3"/>
    <n v="40.31"/>
  </r>
  <r>
    <s v="09-05-2014"/>
    <x v="0"/>
    <x v="4"/>
    <x v="191"/>
    <x v="5"/>
    <x v="0"/>
    <x v="2"/>
    <s v="Fellowes Super Stor/Drawer"/>
    <n v="83.25"/>
    <n v="3"/>
    <n v="14.99"/>
  </r>
  <r>
    <s v="09-05-2014"/>
    <x v="0"/>
    <x v="4"/>
    <x v="191"/>
    <x v="5"/>
    <x v="0"/>
    <x v="1"/>
    <s v="Avery 518"/>
    <n v="9.4499999999999993"/>
    <n v="3"/>
    <n v="4.54"/>
  </r>
  <r>
    <s v="09-05-2014"/>
    <x v="0"/>
    <x v="4"/>
    <x v="191"/>
    <x v="5"/>
    <x v="0"/>
    <x v="1"/>
    <s v="Avery 506"/>
    <n v="20.65"/>
    <n v="5"/>
    <n v="9.5"/>
  </r>
  <r>
    <s v="09-05-2014"/>
    <x v="0"/>
    <x v="4"/>
    <x v="191"/>
    <x v="5"/>
    <x v="0"/>
    <x v="0"/>
    <s v="Weyerhaeuser First Choice Laser/Copy Paper (20Lb. and 88 Bright)"/>
    <n v="45.36"/>
    <n v="7"/>
    <n v="21.77"/>
  </r>
  <r>
    <s v="10-05-2014"/>
    <x v="0"/>
    <x v="4"/>
    <x v="170"/>
    <x v="22"/>
    <x v="0"/>
    <x v="10"/>
    <s v="Strathmore #10 Envelopes, Ultimate White"/>
    <n v="158.13"/>
    <n v="3"/>
    <n v="77.48"/>
  </r>
  <r>
    <s v="10-05-2014"/>
    <x v="0"/>
    <x v="4"/>
    <x v="170"/>
    <x v="22"/>
    <x v="2"/>
    <x v="6"/>
    <s v="LF Elite 3D Dazzle Designer Hard Case Cover, Lf Stylus Pen and Wiper For Apple Iphone 5c Mini Lite"/>
    <n v="43.6"/>
    <n v="5"/>
    <n v="4.3600000000000003"/>
  </r>
  <r>
    <s v="10-05-2014"/>
    <x v="0"/>
    <x v="4"/>
    <x v="192"/>
    <x v="2"/>
    <x v="1"/>
    <x v="11"/>
    <s v="Bestar Classic Bookcase"/>
    <n v="349.97"/>
    <n v="7"/>
    <n v="-216.98"/>
  </r>
  <r>
    <s v="10-05-2014"/>
    <x v="0"/>
    <x v="4"/>
    <x v="192"/>
    <x v="2"/>
    <x v="0"/>
    <x v="4"/>
    <s v="DIXON Ticonderoga Erasable Checking Pencils"/>
    <n v="22.32"/>
    <n v="5"/>
    <n v="5.3"/>
  </r>
  <r>
    <s v="10-05-2014"/>
    <x v="0"/>
    <x v="4"/>
    <x v="193"/>
    <x v="3"/>
    <x v="0"/>
    <x v="0"/>
    <s v="Southworth 25% Cotton Premium Laser Paper and Envelopes"/>
    <n v="39.96"/>
    <n v="2"/>
    <n v="19.18"/>
  </r>
  <r>
    <s v="10-05-2014"/>
    <x v="0"/>
    <x v="4"/>
    <x v="193"/>
    <x v="3"/>
    <x v="2"/>
    <x v="6"/>
    <s v="Wilson Electronics DB Pro Signal Booster"/>
    <n v="1432"/>
    <n v="5"/>
    <n v="125.3"/>
  </r>
  <r>
    <s v="10-05-2014"/>
    <x v="0"/>
    <x v="4"/>
    <x v="193"/>
    <x v="3"/>
    <x v="0"/>
    <x v="14"/>
    <s v="Acme Design Stainless Steel Bent Scissors"/>
    <n v="41.04"/>
    <n v="6"/>
    <n v="11.08"/>
  </r>
  <r>
    <s v="10-05-2014"/>
    <x v="0"/>
    <x v="4"/>
    <x v="193"/>
    <x v="3"/>
    <x v="1"/>
    <x v="5"/>
    <s v="Hon Pagoda Stacking Chairs"/>
    <n v="256.77999999999997"/>
    <n v="1"/>
    <n v="32.1"/>
  </r>
  <r>
    <s v="11-05-2014"/>
    <x v="0"/>
    <x v="4"/>
    <x v="194"/>
    <x v="0"/>
    <x v="2"/>
    <x v="9"/>
    <s v="SanDisk Cruzer 64 GB USB Flash Drive"/>
    <n v="58.11"/>
    <n v="2"/>
    <n v="7.26"/>
  </r>
  <r>
    <s v="11-05-2014"/>
    <x v="0"/>
    <x v="4"/>
    <x v="194"/>
    <x v="0"/>
    <x v="2"/>
    <x v="6"/>
    <s v="Xblue XB-1670-86 X16 Small Office Telephone - Titanium"/>
    <n v="100.79"/>
    <n v="1"/>
    <n v="6.3"/>
  </r>
  <r>
    <s v="11-05-2014"/>
    <x v="0"/>
    <x v="4"/>
    <x v="194"/>
    <x v="0"/>
    <x v="1"/>
    <x v="8"/>
    <s v="Deflect-o EconoMat Studded, No Bevel Mat for Low Pile Carpeting"/>
    <n v="66.11"/>
    <n v="4"/>
    <n v="-84.29"/>
  </r>
  <r>
    <s v="11-05-2014"/>
    <x v="0"/>
    <x v="4"/>
    <x v="195"/>
    <x v="0"/>
    <x v="2"/>
    <x v="9"/>
    <s v="Logitech ClearChat Comfort/USB Headset H390"/>
    <n v="46.86"/>
    <n v="2"/>
    <n v="7.62"/>
  </r>
  <r>
    <s v="11-05-2014"/>
    <x v="0"/>
    <x v="4"/>
    <x v="196"/>
    <x v="20"/>
    <x v="0"/>
    <x v="12"/>
    <s v="Staple holder"/>
    <n v="35.909999999999997"/>
    <n v="3"/>
    <n v="9.6999999999999993"/>
  </r>
  <r>
    <s v="11-05-2014"/>
    <x v="0"/>
    <x v="4"/>
    <x v="197"/>
    <x v="0"/>
    <x v="1"/>
    <x v="5"/>
    <s v="Hon Multipurpose Stacking Arm Chairs"/>
    <n v="1212.96"/>
    <n v="8"/>
    <n v="-69.31"/>
  </r>
  <r>
    <s v="11-05-2014"/>
    <x v="0"/>
    <x v="4"/>
    <x v="198"/>
    <x v="1"/>
    <x v="0"/>
    <x v="0"/>
    <s v="Black Print Carbonless 8 1/2&quot; x 8 1/4&quot; Rapid Memo Book"/>
    <n v="17.47"/>
    <n v="3"/>
    <n v="5.68"/>
  </r>
  <r>
    <s v="11-05-2014"/>
    <x v="0"/>
    <x v="4"/>
    <x v="198"/>
    <x v="1"/>
    <x v="0"/>
    <x v="3"/>
    <s v="Avery Arch Ring Binders"/>
    <n v="104.58"/>
    <n v="9"/>
    <n v="-172.56"/>
  </r>
  <r>
    <s v="12-05-2014"/>
    <x v="0"/>
    <x v="4"/>
    <x v="19"/>
    <x v="21"/>
    <x v="1"/>
    <x v="8"/>
    <s v="DAX Value U-Channel Document Frames, Easel Back"/>
    <n v="34.79"/>
    <n v="7"/>
    <n v="10.78"/>
  </r>
  <r>
    <s v="12-05-2014"/>
    <x v="0"/>
    <x v="4"/>
    <x v="73"/>
    <x v="32"/>
    <x v="1"/>
    <x v="13"/>
    <s v="Bevis Traditional Conference Table Top, Plinth Base"/>
    <n v="700.06"/>
    <n v="3"/>
    <n v="-130.01"/>
  </r>
  <r>
    <s v="13-05-2014"/>
    <x v="0"/>
    <x v="4"/>
    <x v="199"/>
    <x v="27"/>
    <x v="0"/>
    <x v="2"/>
    <s v="Fellowes Super Stor/Drawer"/>
    <n v="55.5"/>
    <n v="2"/>
    <n v="9.99"/>
  </r>
  <r>
    <s v="13-05-2014"/>
    <x v="0"/>
    <x v="4"/>
    <x v="200"/>
    <x v="16"/>
    <x v="0"/>
    <x v="7"/>
    <s v="Staples"/>
    <n v="7.1"/>
    <n v="2"/>
    <n v="2.4"/>
  </r>
  <r>
    <s v="13-05-2014"/>
    <x v="0"/>
    <x v="4"/>
    <x v="200"/>
    <x v="16"/>
    <x v="0"/>
    <x v="3"/>
    <s v="GBC DocuBind P100 Manual Binding Machine"/>
    <n v="398.35"/>
    <n v="8"/>
    <n v="-331.96"/>
  </r>
  <r>
    <s v="13-05-2014"/>
    <x v="0"/>
    <x v="4"/>
    <x v="201"/>
    <x v="3"/>
    <x v="2"/>
    <x v="9"/>
    <s v="Plantronics Audio 478 Stereo USB Headset"/>
    <n v="149.97"/>
    <n v="3"/>
    <n v="52.49"/>
  </r>
  <r>
    <s v="13-05-2014"/>
    <x v="0"/>
    <x v="4"/>
    <x v="160"/>
    <x v="3"/>
    <x v="1"/>
    <x v="5"/>
    <s v="Iceberg Nesting Folding Chair, 19w x 6d x 43h"/>
    <n v="279.45999999999998"/>
    <n v="6"/>
    <n v="20.96"/>
  </r>
  <r>
    <s v="13-05-2014"/>
    <x v="0"/>
    <x v="4"/>
    <x v="160"/>
    <x v="3"/>
    <x v="0"/>
    <x v="0"/>
    <s v="EcoTones Memo Sheets"/>
    <n v="8"/>
    <n v="2"/>
    <n v="3.84"/>
  </r>
  <r>
    <s v="14-05-2014"/>
    <x v="0"/>
    <x v="4"/>
    <x v="202"/>
    <x v="16"/>
    <x v="1"/>
    <x v="8"/>
    <s v="Electrix Halogen Magnifier Lamp"/>
    <n v="310.88"/>
    <n v="2"/>
    <n v="23.32"/>
  </r>
  <r>
    <s v="16-05-2014"/>
    <x v="0"/>
    <x v="4"/>
    <x v="203"/>
    <x v="3"/>
    <x v="1"/>
    <x v="5"/>
    <s v="Iceberg Nesting Folding Chair, 19w x 6d x 43h"/>
    <n v="232.88"/>
    <n v="5"/>
    <n v="17.47"/>
  </r>
  <r>
    <s v="16-05-2014"/>
    <x v="0"/>
    <x v="4"/>
    <x v="204"/>
    <x v="3"/>
    <x v="2"/>
    <x v="9"/>
    <s v="Imation Clip USB flash drive - 8 GB"/>
    <n v="56.4"/>
    <n v="3"/>
    <n v="3.38"/>
  </r>
  <r>
    <s v="17-05-2014"/>
    <x v="0"/>
    <x v="4"/>
    <x v="205"/>
    <x v="21"/>
    <x v="0"/>
    <x v="3"/>
    <s v="Surelock Post Binders"/>
    <n v="91.68"/>
    <n v="3"/>
    <n v="45.84"/>
  </r>
  <r>
    <s v="18-05-2014"/>
    <x v="0"/>
    <x v="4"/>
    <x v="206"/>
    <x v="10"/>
    <x v="2"/>
    <x v="6"/>
    <s v="Apple iPhone 5"/>
    <n v="779.8"/>
    <n v="2"/>
    <n v="-168.96"/>
  </r>
  <r>
    <s v="18-05-2014"/>
    <x v="0"/>
    <x v="4"/>
    <x v="207"/>
    <x v="10"/>
    <x v="1"/>
    <x v="8"/>
    <s v="Deflect-o Glass Clear Studded Chair Mats"/>
    <n v="149.22999999999999"/>
    <n v="3"/>
    <n v="3.73"/>
  </r>
  <r>
    <s v="18-05-2014"/>
    <x v="0"/>
    <x v="4"/>
    <x v="207"/>
    <x v="10"/>
    <x v="0"/>
    <x v="0"/>
    <s v="Xerox 1949"/>
    <n v="15.94"/>
    <n v="4"/>
    <n v="5.78"/>
  </r>
  <r>
    <s v="18-05-2014"/>
    <x v="0"/>
    <x v="4"/>
    <x v="208"/>
    <x v="0"/>
    <x v="0"/>
    <x v="0"/>
    <s v="Xerox 1949"/>
    <n v="3.98"/>
    <n v="1"/>
    <n v="1.44"/>
  </r>
  <r>
    <s v="19-05-2014"/>
    <x v="0"/>
    <x v="4"/>
    <x v="209"/>
    <x v="14"/>
    <x v="0"/>
    <x v="3"/>
    <s v="Avery Heavy-Duty EZD View Binder with Locking Rings"/>
    <n v="57.42"/>
    <n v="9"/>
    <n v="26.41"/>
  </r>
  <r>
    <s v="19-05-2014"/>
    <x v="0"/>
    <x v="4"/>
    <x v="210"/>
    <x v="6"/>
    <x v="0"/>
    <x v="14"/>
    <s v="Acme Design Stainless Steel Bent Scissors"/>
    <n v="34.200000000000003"/>
    <n v="5"/>
    <n v="9.23"/>
  </r>
  <r>
    <s v="20-05-2014"/>
    <x v="0"/>
    <x v="4"/>
    <x v="211"/>
    <x v="38"/>
    <x v="0"/>
    <x v="12"/>
    <s v="Acco 6 Outlet Guardian Basic Surge Suppressor"/>
    <n v="33.28"/>
    <n v="4"/>
    <n v="9.32"/>
  </r>
  <r>
    <s v="20-05-2014"/>
    <x v="0"/>
    <x v="4"/>
    <x v="211"/>
    <x v="38"/>
    <x v="0"/>
    <x v="4"/>
    <s v="Sanford Colorific Scented Colored Pencils, 12/Pack"/>
    <n v="38.520000000000003"/>
    <n v="9"/>
    <n v="11.94"/>
  </r>
  <r>
    <s v="20-05-2014"/>
    <x v="0"/>
    <x v="4"/>
    <x v="211"/>
    <x v="38"/>
    <x v="1"/>
    <x v="8"/>
    <s v="24-Hour Round Wall Clock"/>
    <n v="139.86000000000001"/>
    <n v="7"/>
    <n v="60.14"/>
  </r>
  <r>
    <s v="20-05-2014"/>
    <x v="0"/>
    <x v="4"/>
    <x v="212"/>
    <x v="0"/>
    <x v="1"/>
    <x v="8"/>
    <s v="Contemporary Borderless Frame"/>
    <n v="10.33"/>
    <n v="3"/>
    <n v="-5.94"/>
  </r>
  <r>
    <s v="20-05-2014"/>
    <x v="0"/>
    <x v="4"/>
    <x v="212"/>
    <x v="0"/>
    <x v="0"/>
    <x v="0"/>
    <s v="Xerox 213"/>
    <n v="10.37"/>
    <n v="2"/>
    <n v="3.63"/>
  </r>
  <r>
    <s v="20-05-2014"/>
    <x v="0"/>
    <x v="4"/>
    <x v="212"/>
    <x v="0"/>
    <x v="2"/>
    <x v="9"/>
    <s v="SanDisk Ultra 16 GB MicroSDHC Class 10 Memory Card"/>
    <n v="20.78"/>
    <n v="2"/>
    <n v="-3.64"/>
  </r>
  <r>
    <s v="20-05-2014"/>
    <x v="0"/>
    <x v="4"/>
    <x v="212"/>
    <x v="0"/>
    <x v="0"/>
    <x v="2"/>
    <s v="Rogers Profile Extra Capacity Storage Tub"/>
    <n v="66.959999999999994"/>
    <n v="5"/>
    <n v="-13.39"/>
  </r>
  <r>
    <s v="21-05-2014"/>
    <x v="0"/>
    <x v="4"/>
    <x v="213"/>
    <x v="6"/>
    <x v="0"/>
    <x v="3"/>
    <s v="Fellowes PB300 Plastic Comb Binding Machine"/>
    <n v="2715.93"/>
    <n v="7"/>
    <n v="1276.49"/>
  </r>
  <r>
    <s v="21-05-2014"/>
    <x v="0"/>
    <x v="4"/>
    <x v="213"/>
    <x v="6"/>
    <x v="2"/>
    <x v="6"/>
    <s v="Plantronics Voyager Pro Legend"/>
    <n v="617.97"/>
    <n v="3"/>
    <n v="173.03"/>
  </r>
  <r>
    <s v="21-05-2014"/>
    <x v="0"/>
    <x v="4"/>
    <x v="214"/>
    <x v="3"/>
    <x v="0"/>
    <x v="4"/>
    <s v="4009 Highlighters by Sanford"/>
    <n v="31.84"/>
    <n v="8"/>
    <n v="10.51"/>
  </r>
  <r>
    <s v="21-05-2014"/>
    <x v="0"/>
    <x v="4"/>
    <x v="215"/>
    <x v="32"/>
    <x v="0"/>
    <x v="3"/>
    <s v="GBC ProClick Punch Binding System"/>
    <n v="447.86"/>
    <n v="7"/>
    <n v="219.45"/>
  </r>
  <r>
    <s v="21-05-2014"/>
    <x v="0"/>
    <x v="4"/>
    <x v="215"/>
    <x v="32"/>
    <x v="0"/>
    <x v="0"/>
    <s v="Xerox 1992"/>
    <n v="17.940000000000001"/>
    <n v="3"/>
    <n v="8.7899999999999991"/>
  </r>
  <r>
    <s v="21-05-2014"/>
    <x v="0"/>
    <x v="4"/>
    <x v="215"/>
    <x v="32"/>
    <x v="0"/>
    <x v="12"/>
    <s v="Belkin 8 Outlet Surge Protector"/>
    <n v="245.88"/>
    <n v="6"/>
    <n v="68.849999999999994"/>
  </r>
  <r>
    <s v="21-05-2014"/>
    <x v="0"/>
    <x v="4"/>
    <x v="175"/>
    <x v="0"/>
    <x v="0"/>
    <x v="10"/>
    <s v="Staple envelope"/>
    <n v="56.06"/>
    <n v="6"/>
    <n v="21.02"/>
  </r>
  <r>
    <s v="21-05-2014"/>
    <x v="0"/>
    <x v="4"/>
    <x v="175"/>
    <x v="0"/>
    <x v="1"/>
    <x v="5"/>
    <s v="Global Deluxe Steno Chair"/>
    <n v="107.77"/>
    <n v="2"/>
    <n v="-29.25"/>
  </r>
  <r>
    <s v="21-05-2014"/>
    <x v="0"/>
    <x v="4"/>
    <x v="175"/>
    <x v="0"/>
    <x v="0"/>
    <x v="0"/>
    <s v="Adams Telephone Message Books, 5 1/4 x 11"/>
    <n v="4.83"/>
    <n v="1"/>
    <n v="1.63"/>
  </r>
  <r>
    <s v="21-05-2014"/>
    <x v="0"/>
    <x v="4"/>
    <x v="175"/>
    <x v="0"/>
    <x v="0"/>
    <x v="3"/>
    <s v="Ibico Plastic Spiral Binding Combs"/>
    <n v="18.239999999999998"/>
    <n v="3"/>
    <n v="-31.01"/>
  </r>
  <r>
    <s v="22-05-2014"/>
    <x v="0"/>
    <x v="4"/>
    <x v="216"/>
    <x v="33"/>
    <x v="2"/>
    <x v="6"/>
    <s v="Nortel Networks T7316 E Nt8 B27"/>
    <n v="135.97999999999999"/>
    <n v="2"/>
    <n v="34"/>
  </r>
  <r>
    <s v="22-05-2014"/>
    <x v="0"/>
    <x v="4"/>
    <x v="216"/>
    <x v="33"/>
    <x v="2"/>
    <x v="6"/>
    <s v="Plantronics Encore H101 Dual Earpieces Headset"/>
    <n v="44.95"/>
    <n v="1"/>
    <n v="12.59"/>
  </r>
  <r>
    <s v="23-05-2014"/>
    <x v="0"/>
    <x v="4"/>
    <x v="177"/>
    <x v="2"/>
    <x v="0"/>
    <x v="3"/>
    <s v="Angle-D Ring Binders"/>
    <n v="3.28"/>
    <n v="2"/>
    <n v="-2.63"/>
  </r>
  <r>
    <s v="23-05-2014"/>
    <x v="0"/>
    <x v="4"/>
    <x v="177"/>
    <x v="2"/>
    <x v="0"/>
    <x v="4"/>
    <s v="Newell 317"/>
    <n v="21.17"/>
    <n v="9"/>
    <n v="2.38"/>
  </r>
  <r>
    <s v="23-05-2014"/>
    <x v="0"/>
    <x v="4"/>
    <x v="177"/>
    <x v="2"/>
    <x v="2"/>
    <x v="6"/>
    <s v="Motorola L804"/>
    <n v="55.19"/>
    <n v="2"/>
    <n v="-10.119999999999999"/>
  </r>
  <r>
    <s v="23-05-2014"/>
    <x v="0"/>
    <x v="4"/>
    <x v="15"/>
    <x v="22"/>
    <x v="0"/>
    <x v="0"/>
    <s v="Xerox 1999"/>
    <n v="12.96"/>
    <n v="2"/>
    <n v="6.22"/>
  </r>
  <r>
    <s v="23-05-2014"/>
    <x v="0"/>
    <x v="4"/>
    <x v="217"/>
    <x v="20"/>
    <x v="0"/>
    <x v="3"/>
    <s v="Avery Non-Stick Binders"/>
    <n v="17.96"/>
    <n v="5"/>
    <n v="5.84"/>
  </r>
  <r>
    <s v="23-05-2014"/>
    <x v="0"/>
    <x v="4"/>
    <x v="217"/>
    <x v="20"/>
    <x v="0"/>
    <x v="14"/>
    <s v="Letter Slitter"/>
    <n v="5.04"/>
    <n v="2"/>
    <n v="0.15"/>
  </r>
  <r>
    <s v="23-05-2014"/>
    <x v="0"/>
    <x v="4"/>
    <x v="217"/>
    <x v="20"/>
    <x v="0"/>
    <x v="12"/>
    <s v="1.7 Cubic Foot Compact &quot;Cube&quot; Office Refrigerators"/>
    <n v="208.16"/>
    <n v="1"/>
    <n v="56.2"/>
  </r>
  <r>
    <s v="24-05-2014"/>
    <x v="0"/>
    <x v="4"/>
    <x v="218"/>
    <x v="36"/>
    <x v="0"/>
    <x v="0"/>
    <s v="Xerox 1944"/>
    <n v="116.28"/>
    <n v="3"/>
    <n v="56.98"/>
  </r>
  <r>
    <s v="25-05-2014"/>
    <x v="0"/>
    <x v="4"/>
    <x v="219"/>
    <x v="1"/>
    <x v="0"/>
    <x v="12"/>
    <s v="Harmony Air Purifier"/>
    <n v="75.599999999999994"/>
    <n v="2"/>
    <n v="-166.32"/>
  </r>
  <r>
    <s v="25-05-2014"/>
    <x v="0"/>
    <x v="4"/>
    <x v="219"/>
    <x v="1"/>
    <x v="1"/>
    <x v="8"/>
    <s v="Electrix Incandescent Magnifying Lamp, Black"/>
    <n v="29.32"/>
    <n v="2"/>
    <n v="-24.19"/>
  </r>
  <r>
    <s v="25-05-2014"/>
    <x v="0"/>
    <x v="4"/>
    <x v="220"/>
    <x v="20"/>
    <x v="0"/>
    <x v="0"/>
    <s v="Strathmore Photo Frame Cards"/>
    <n v="14.62"/>
    <n v="2"/>
    <n v="6.73"/>
  </r>
  <r>
    <s v="26-05-2014"/>
    <x v="0"/>
    <x v="4"/>
    <x v="44"/>
    <x v="3"/>
    <x v="1"/>
    <x v="11"/>
    <s v="Sauder Inglewood Library Bookcases"/>
    <n v="290.67"/>
    <n v="2"/>
    <n v="27.36"/>
  </r>
  <r>
    <s v="26-05-2014"/>
    <x v="0"/>
    <x v="4"/>
    <x v="44"/>
    <x v="3"/>
    <x v="2"/>
    <x v="6"/>
    <s v="VTech DS6151"/>
    <n v="201.58"/>
    <n v="2"/>
    <n v="20.16"/>
  </r>
  <r>
    <s v="26-05-2014"/>
    <x v="0"/>
    <x v="4"/>
    <x v="44"/>
    <x v="3"/>
    <x v="2"/>
    <x v="6"/>
    <s v="netTALK DUO VoIP Telephone Service"/>
    <n v="83.98"/>
    <n v="2"/>
    <n v="31.49"/>
  </r>
  <r>
    <s v="26-05-2014"/>
    <x v="0"/>
    <x v="4"/>
    <x v="221"/>
    <x v="3"/>
    <x v="1"/>
    <x v="5"/>
    <s v="Hon Olson Stacker Stools"/>
    <n v="225.3"/>
    <n v="2"/>
    <n v="22.53"/>
  </r>
  <r>
    <s v="26-05-2014"/>
    <x v="0"/>
    <x v="4"/>
    <x v="222"/>
    <x v="27"/>
    <x v="0"/>
    <x v="0"/>
    <s v="Wirebound Service Call Books, 5 1/2&quot; x 4&quot;"/>
    <n v="48.4"/>
    <n v="5"/>
    <n v="23.23"/>
  </r>
  <r>
    <s v="26-05-2014"/>
    <x v="0"/>
    <x v="4"/>
    <x v="147"/>
    <x v="1"/>
    <x v="0"/>
    <x v="2"/>
    <s v="SAFCO Mobile Desk Side File, Wire Frame"/>
    <n v="102.62"/>
    <n v="3"/>
    <n v="7.7"/>
  </r>
  <r>
    <s v="26-05-2014"/>
    <x v="0"/>
    <x v="4"/>
    <x v="147"/>
    <x v="1"/>
    <x v="1"/>
    <x v="5"/>
    <s v="Global Commerce Series Low-Back Swivel/Tilt Chairs"/>
    <n v="359.77"/>
    <n v="2"/>
    <n v="-5.14"/>
  </r>
  <r>
    <s v="26-05-2014"/>
    <x v="0"/>
    <x v="4"/>
    <x v="147"/>
    <x v="1"/>
    <x v="0"/>
    <x v="4"/>
    <s v="DIXON Ticonderoga Erasable Checking Pencils"/>
    <n v="13.39"/>
    <n v="3"/>
    <n v="3.18"/>
  </r>
  <r>
    <s v="27-05-2014"/>
    <x v="0"/>
    <x v="4"/>
    <x v="223"/>
    <x v="3"/>
    <x v="1"/>
    <x v="13"/>
    <s v="KI Conference Tables"/>
    <n v="567.12"/>
    <n v="10"/>
    <n v="-28.36"/>
  </r>
  <r>
    <s v="27-05-2014"/>
    <x v="0"/>
    <x v="4"/>
    <x v="223"/>
    <x v="3"/>
    <x v="0"/>
    <x v="2"/>
    <s v="Fellowes Officeware Wire Shelving"/>
    <n v="359.32"/>
    <n v="4"/>
    <n v="7.19"/>
  </r>
  <r>
    <s v="27-05-2014"/>
    <x v="0"/>
    <x v="4"/>
    <x v="164"/>
    <x v="3"/>
    <x v="2"/>
    <x v="6"/>
    <s v="Plantronics HL10 Handset Lifter"/>
    <n v="1113.5"/>
    <n v="12"/>
    <n v="125.27"/>
  </r>
  <r>
    <s v="27-05-2014"/>
    <x v="0"/>
    <x v="4"/>
    <x v="164"/>
    <x v="3"/>
    <x v="2"/>
    <x v="9"/>
    <s v="Logitech Wireless Performance Mouse MX for PC and Mac"/>
    <n v="99.99"/>
    <n v="1"/>
    <n v="38"/>
  </r>
  <r>
    <s v="27-05-2014"/>
    <x v="0"/>
    <x v="4"/>
    <x v="224"/>
    <x v="1"/>
    <x v="0"/>
    <x v="3"/>
    <s v="Fellowes Presentation Covers for Comb Binding Machines"/>
    <n v="17.46"/>
    <n v="6"/>
    <n v="-30.56"/>
  </r>
  <r>
    <s v="28-05-2014"/>
    <x v="0"/>
    <x v="4"/>
    <x v="225"/>
    <x v="22"/>
    <x v="2"/>
    <x v="6"/>
    <s v="I Need's 3d Hello Kitty Hybrid Silicone Case Cover for HTC One X 4g with 3d Hello Kitty Stylus Pen Green/pink"/>
    <n v="57.41"/>
    <n v="6"/>
    <n v="5.74"/>
  </r>
  <r>
    <s v="28-05-2014"/>
    <x v="0"/>
    <x v="4"/>
    <x v="225"/>
    <x v="22"/>
    <x v="2"/>
    <x v="9"/>
    <s v="Imation 30456 USB Flash Drive 8GB"/>
    <n v="27.6"/>
    <n v="4"/>
    <n v="2.21"/>
  </r>
  <r>
    <s v="28-05-2014"/>
    <x v="0"/>
    <x v="4"/>
    <x v="226"/>
    <x v="22"/>
    <x v="0"/>
    <x v="3"/>
    <s v="Green Canvas Binder for 8-1/2&quot; x 14&quot; Sheets"/>
    <n v="136.96"/>
    <n v="4"/>
    <n v="51.36"/>
  </r>
  <r>
    <s v="30-05-2014"/>
    <x v="0"/>
    <x v="4"/>
    <x v="227"/>
    <x v="6"/>
    <x v="0"/>
    <x v="0"/>
    <s v="Ampad Poly Cover Wirebound Steno Book, 6&quot; x 9&quot; Assorted Colors, Gregg Ruled"/>
    <n v="13.62"/>
    <n v="3"/>
    <n v="6.13"/>
  </r>
  <r>
    <s v="30-05-2014"/>
    <x v="0"/>
    <x v="4"/>
    <x v="228"/>
    <x v="1"/>
    <x v="1"/>
    <x v="13"/>
    <s v="Chromcraft Rectangular Conference Tables"/>
    <n v="355.46"/>
    <n v="3"/>
    <n v="-184.84"/>
  </r>
  <r>
    <s v="30-05-2014"/>
    <x v="0"/>
    <x v="4"/>
    <x v="229"/>
    <x v="20"/>
    <x v="0"/>
    <x v="3"/>
    <s v="Wilson Jones Legal Size Ring Binders"/>
    <n v="70.37"/>
    <n v="4"/>
    <n v="26.39"/>
  </r>
  <r>
    <s v="30-05-2014"/>
    <x v="0"/>
    <x v="4"/>
    <x v="230"/>
    <x v="20"/>
    <x v="0"/>
    <x v="3"/>
    <s v="GBC Pre-Punched Binding Paper, Plastic, White, 8-1/2&quot; x 11&quot;"/>
    <n v="25.58"/>
    <n v="2"/>
    <n v="8.9499999999999993"/>
  </r>
  <r>
    <s v="30-05-2014"/>
    <x v="0"/>
    <x v="4"/>
    <x v="230"/>
    <x v="20"/>
    <x v="2"/>
    <x v="6"/>
    <s v="Geemarc AmpliPOWER60"/>
    <n v="464"/>
    <n v="5"/>
    <n v="134.56"/>
  </r>
  <r>
    <s v="30-05-2014"/>
    <x v="0"/>
    <x v="4"/>
    <x v="230"/>
    <x v="20"/>
    <x v="0"/>
    <x v="12"/>
    <s v="Honeywell Quietcare HEPA Air Cleaner"/>
    <n v="235.95"/>
    <n v="3"/>
    <n v="77.86"/>
  </r>
  <r>
    <s v="30-05-2014"/>
    <x v="0"/>
    <x v="4"/>
    <x v="230"/>
    <x v="20"/>
    <x v="0"/>
    <x v="0"/>
    <s v="Xerox 1948"/>
    <n v="39.96"/>
    <n v="4"/>
    <n v="17.98"/>
  </r>
  <r>
    <s v="30-05-2014"/>
    <x v="0"/>
    <x v="4"/>
    <x v="231"/>
    <x v="1"/>
    <x v="2"/>
    <x v="16"/>
    <s v="Brother DCP1000 Digital 3 in 1 Multifunction Machine"/>
    <n v="719.98"/>
    <n v="3"/>
    <n v="135"/>
  </r>
  <r>
    <s v="31-05-2014"/>
    <x v="0"/>
    <x v="4"/>
    <x v="232"/>
    <x v="29"/>
    <x v="2"/>
    <x v="6"/>
    <s v="Samsung Galaxy Note 3"/>
    <n v="659.97"/>
    <n v="3"/>
    <n v="197.99"/>
  </r>
  <r>
    <s v="31-05-2014"/>
    <x v="0"/>
    <x v="4"/>
    <x v="232"/>
    <x v="29"/>
    <x v="2"/>
    <x v="6"/>
    <s v="Grandstream GXP1160 VoIP phone"/>
    <n v="113.73"/>
    <n v="3"/>
    <n v="32.979999999999997"/>
  </r>
  <r>
    <s v="01-06-2014"/>
    <x v="0"/>
    <x v="5"/>
    <x v="233"/>
    <x v="28"/>
    <x v="1"/>
    <x v="5"/>
    <s v="Global Deluxe High-Back Manager's Chair"/>
    <n v="2001.86"/>
    <n v="7"/>
    <n v="580.54"/>
  </r>
  <r>
    <s v="01-06-2014"/>
    <x v="0"/>
    <x v="5"/>
    <x v="233"/>
    <x v="28"/>
    <x v="0"/>
    <x v="2"/>
    <s v="Safco Steel Mobile File Cart"/>
    <n v="166.72"/>
    <n v="2"/>
    <n v="41.68"/>
  </r>
  <r>
    <s v="01-06-2014"/>
    <x v="0"/>
    <x v="5"/>
    <x v="233"/>
    <x v="28"/>
    <x v="0"/>
    <x v="0"/>
    <s v="Adams Telephone Message Book w/Frequently-Called Numbers Space, 400 Messages per Book"/>
    <n v="47.88"/>
    <n v="6"/>
    <n v="23.94"/>
  </r>
  <r>
    <s v="01-06-2014"/>
    <x v="0"/>
    <x v="5"/>
    <x v="233"/>
    <x v="28"/>
    <x v="0"/>
    <x v="12"/>
    <s v="Honeywell Enviracaire Portable HEPA Air Cleaner for 17' x 22' Room"/>
    <n v="1503.25"/>
    <n v="5"/>
    <n v="496.07"/>
  </r>
  <r>
    <s v="01-06-2014"/>
    <x v="0"/>
    <x v="5"/>
    <x v="233"/>
    <x v="28"/>
    <x v="0"/>
    <x v="0"/>
    <s v="Xerox 205"/>
    <n v="25.92"/>
    <n v="4"/>
    <n v="12.44"/>
  </r>
  <r>
    <s v="01-06-2014"/>
    <x v="0"/>
    <x v="5"/>
    <x v="234"/>
    <x v="23"/>
    <x v="0"/>
    <x v="3"/>
    <s v="GBC Clear Cover, 8-1/2 x 11, unpunched, 25 covers per pack"/>
    <n v="45.48"/>
    <n v="3"/>
    <n v="20.92"/>
  </r>
  <r>
    <s v="01-06-2014"/>
    <x v="0"/>
    <x v="5"/>
    <x v="234"/>
    <x v="23"/>
    <x v="0"/>
    <x v="4"/>
    <s v="Boston Heavy-Duty Trimline Electric Pencil Sharpeners"/>
    <n v="289.2"/>
    <n v="6"/>
    <n v="83.87"/>
  </r>
  <r>
    <s v="01-06-2014"/>
    <x v="0"/>
    <x v="5"/>
    <x v="235"/>
    <x v="13"/>
    <x v="1"/>
    <x v="8"/>
    <s v="3M Hangers With Command Adhesive"/>
    <n v="22.2"/>
    <n v="6"/>
    <n v="9.1"/>
  </r>
  <r>
    <s v="01-06-2014"/>
    <x v="0"/>
    <x v="5"/>
    <x v="235"/>
    <x v="13"/>
    <x v="2"/>
    <x v="6"/>
    <s v="Adtran 1202752G1"/>
    <n v="881.93"/>
    <n v="7"/>
    <n v="229.3"/>
  </r>
  <r>
    <s v="01-06-2014"/>
    <x v="0"/>
    <x v="5"/>
    <x v="87"/>
    <x v="14"/>
    <x v="0"/>
    <x v="3"/>
    <s v="Wilson Jones Heavy-Duty Casebound Ring Binders with Metal Hinges"/>
    <n v="138.56"/>
    <n v="4"/>
    <n v="66.510000000000005"/>
  </r>
  <r>
    <s v="01-06-2014"/>
    <x v="0"/>
    <x v="5"/>
    <x v="87"/>
    <x v="14"/>
    <x v="0"/>
    <x v="12"/>
    <s v="Acco 6 Outlet Guardian Premium Surge Suppressor"/>
    <n v="65.52"/>
    <n v="5"/>
    <n v="12.38"/>
  </r>
  <r>
    <s v="02-06-2014"/>
    <x v="0"/>
    <x v="5"/>
    <x v="79"/>
    <x v="27"/>
    <x v="0"/>
    <x v="3"/>
    <s v="GBC Standard Therm-A-Bind Covers"/>
    <n v="59.81"/>
    <n v="3"/>
    <n v="19.440000000000001"/>
  </r>
  <r>
    <s v="02-06-2014"/>
    <x v="0"/>
    <x v="5"/>
    <x v="79"/>
    <x v="27"/>
    <x v="1"/>
    <x v="8"/>
    <s v="Aluminum Document Frame"/>
    <n v="73.319999999999993"/>
    <n v="6"/>
    <n v="22"/>
  </r>
  <r>
    <s v="02-06-2014"/>
    <x v="0"/>
    <x v="5"/>
    <x v="149"/>
    <x v="4"/>
    <x v="0"/>
    <x v="4"/>
    <s v="Sanford Colorific Scented Colored Pencils, 12/Pack"/>
    <n v="8.56"/>
    <n v="2"/>
    <n v="2.65"/>
  </r>
  <r>
    <s v="02-06-2014"/>
    <x v="0"/>
    <x v="5"/>
    <x v="149"/>
    <x v="4"/>
    <x v="2"/>
    <x v="6"/>
    <s v="Mophie Juice Pack Helium for iPhone"/>
    <n v="239.97"/>
    <n v="3"/>
    <n v="67.19"/>
  </r>
  <r>
    <s v="02-06-2014"/>
    <x v="0"/>
    <x v="5"/>
    <x v="149"/>
    <x v="4"/>
    <x v="0"/>
    <x v="2"/>
    <s v="Hot File 7-Pocket, Floor Stand"/>
    <n v="356.94"/>
    <n v="2"/>
    <n v="107.08"/>
  </r>
  <r>
    <s v="03-06-2014"/>
    <x v="0"/>
    <x v="5"/>
    <x v="236"/>
    <x v="22"/>
    <x v="1"/>
    <x v="13"/>
    <s v="KI Adjustable-Height Table"/>
    <n v="515.88"/>
    <n v="6"/>
    <n v="113.49"/>
  </r>
  <r>
    <s v="03-06-2014"/>
    <x v="0"/>
    <x v="5"/>
    <x v="237"/>
    <x v="14"/>
    <x v="0"/>
    <x v="10"/>
    <s v="Security-Tint Envelopes"/>
    <n v="15.28"/>
    <n v="2"/>
    <n v="7.49"/>
  </r>
  <r>
    <s v="03-06-2014"/>
    <x v="0"/>
    <x v="5"/>
    <x v="238"/>
    <x v="1"/>
    <x v="0"/>
    <x v="1"/>
    <s v="Avery 513"/>
    <n v="15.94"/>
    <n v="4"/>
    <n v="5.18"/>
  </r>
  <r>
    <s v="03-06-2014"/>
    <x v="0"/>
    <x v="5"/>
    <x v="238"/>
    <x v="1"/>
    <x v="1"/>
    <x v="8"/>
    <s v="Contract Clock, 14&quot;, Brown"/>
    <n v="61.54"/>
    <n v="7"/>
    <n v="-40"/>
  </r>
  <r>
    <s v="03-06-2014"/>
    <x v="0"/>
    <x v="5"/>
    <x v="238"/>
    <x v="1"/>
    <x v="0"/>
    <x v="2"/>
    <s v="Recycled Steel Personal File for Standard File Folders"/>
    <n v="132.69999999999999"/>
    <n v="3"/>
    <n v="9.9499999999999993"/>
  </r>
  <r>
    <s v="04-06-2014"/>
    <x v="0"/>
    <x v="5"/>
    <x v="114"/>
    <x v="10"/>
    <x v="0"/>
    <x v="0"/>
    <s v="Easy-staple paper"/>
    <n v="16.22"/>
    <n v="2"/>
    <n v="5.88"/>
  </r>
  <r>
    <s v="04-06-2014"/>
    <x v="0"/>
    <x v="5"/>
    <x v="239"/>
    <x v="20"/>
    <x v="1"/>
    <x v="8"/>
    <s v="Seth Thomas 14&quot; Day/Date Wall Clock"/>
    <n v="56.96"/>
    <n v="2"/>
    <n v="21.08"/>
  </r>
  <r>
    <s v="04-06-2014"/>
    <x v="0"/>
    <x v="5"/>
    <x v="239"/>
    <x v="20"/>
    <x v="0"/>
    <x v="12"/>
    <s v="Commercial WindTunnel Clean Air Upright Vacuum, Replacement Belts, Filtration Bags"/>
    <n v="15.56"/>
    <n v="4"/>
    <n v="4.05"/>
  </r>
  <r>
    <s v="04-06-2014"/>
    <x v="0"/>
    <x v="5"/>
    <x v="239"/>
    <x v="20"/>
    <x v="1"/>
    <x v="11"/>
    <s v="O'Sullivan Living Dimensions 5-Shelf Bookcases"/>
    <n v="353.57"/>
    <n v="2"/>
    <n v="-44.2"/>
  </r>
  <r>
    <s v="04-06-2014"/>
    <x v="0"/>
    <x v="5"/>
    <x v="239"/>
    <x v="20"/>
    <x v="1"/>
    <x v="8"/>
    <s v="G.E. Halogen Desk Lamp Bulbs"/>
    <n v="13.96"/>
    <n v="2"/>
    <n v="6.7"/>
  </r>
  <r>
    <s v="06-06-2014"/>
    <x v="0"/>
    <x v="5"/>
    <x v="240"/>
    <x v="20"/>
    <x v="0"/>
    <x v="4"/>
    <s v="Sanford Liquid Accent Highlighters"/>
    <n v="13.36"/>
    <n v="2"/>
    <n v="4.9400000000000004"/>
  </r>
  <r>
    <s v="06-06-2014"/>
    <x v="0"/>
    <x v="5"/>
    <x v="241"/>
    <x v="20"/>
    <x v="0"/>
    <x v="3"/>
    <s v="Wilson Jones Century Plastic Molded Ring Binders"/>
    <n v="149.54"/>
    <n v="9"/>
    <n v="50.47"/>
  </r>
  <r>
    <s v="06-06-2014"/>
    <x v="0"/>
    <x v="5"/>
    <x v="241"/>
    <x v="20"/>
    <x v="0"/>
    <x v="14"/>
    <s v="Acme Office Executive Series Stainless Steel Trimmers"/>
    <n v="17.14"/>
    <n v="2"/>
    <n v="4.46"/>
  </r>
  <r>
    <s v="06-06-2014"/>
    <x v="0"/>
    <x v="5"/>
    <x v="241"/>
    <x v="20"/>
    <x v="1"/>
    <x v="13"/>
    <s v="Chromcraft Bull-Nose Wood 48&quot; x 96&quot; Rectangular Conference Tables"/>
    <n v="991.76"/>
    <n v="3"/>
    <n v="-347.12"/>
  </r>
  <r>
    <s v="06-06-2014"/>
    <x v="0"/>
    <x v="5"/>
    <x v="242"/>
    <x v="1"/>
    <x v="0"/>
    <x v="3"/>
    <s v="Avery Trapezoid Ring Binder, 3&quot; Capacity, Black, 1040 sheets"/>
    <n v="24.59"/>
    <n v="3"/>
    <n v="-38.11"/>
  </r>
  <r>
    <s v="06-06-2014"/>
    <x v="0"/>
    <x v="5"/>
    <x v="242"/>
    <x v="1"/>
    <x v="0"/>
    <x v="10"/>
    <s v="#10- 4 1/8&quot; x 9 1/2&quot; Recycled Envelopes"/>
    <n v="13.98"/>
    <n v="2"/>
    <n v="4.72"/>
  </r>
  <r>
    <s v="06-06-2014"/>
    <x v="0"/>
    <x v="5"/>
    <x v="243"/>
    <x v="0"/>
    <x v="0"/>
    <x v="1"/>
    <s v="Round Specialty Laser Printer Labels"/>
    <n v="100.24"/>
    <n v="10"/>
    <n v="33.83"/>
  </r>
  <r>
    <s v="06-06-2014"/>
    <x v="0"/>
    <x v="5"/>
    <x v="149"/>
    <x v="16"/>
    <x v="0"/>
    <x v="3"/>
    <s v="Presstex Flexible Ring Binders"/>
    <n v="1.37"/>
    <n v="1"/>
    <n v="-0.91"/>
  </r>
  <r>
    <s v="06-06-2014"/>
    <x v="0"/>
    <x v="5"/>
    <x v="149"/>
    <x v="16"/>
    <x v="0"/>
    <x v="0"/>
    <s v="Xerox 1944"/>
    <n v="62.02"/>
    <n v="2"/>
    <n v="22.48"/>
  </r>
  <r>
    <s v="07-06-2014"/>
    <x v="0"/>
    <x v="5"/>
    <x v="244"/>
    <x v="1"/>
    <x v="0"/>
    <x v="3"/>
    <s v="Wilson Jones Century Plastic Molded Ring Binders"/>
    <n v="12.46"/>
    <n v="3"/>
    <n v="-20.56"/>
  </r>
  <r>
    <s v="07-06-2014"/>
    <x v="0"/>
    <x v="5"/>
    <x v="245"/>
    <x v="1"/>
    <x v="1"/>
    <x v="13"/>
    <s v="Bevis Round Conference Table Top, X-Base"/>
    <n v="268.94"/>
    <n v="3"/>
    <n v="-209.77"/>
  </r>
  <r>
    <s v="08-06-2014"/>
    <x v="0"/>
    <x v="5"/>
    <x v="246"/>
    <x v="22"/>
    <x v="1"/>
    <x v="5"/>
    <s v="Hon Deluxe Fabric Upholstered Stacking Chairs, Squared Back"/>
    <n v="585.54999999999995"/>
    <n v="3"/>
    <n v="73.19"/>
  </r>
  <r>
    <s v="08-06-2014"/>
    <x v="0"/>
    <x v="5"/>
    <x v="124"/>
    <x v="15"/>
    <x v="1"/>
    <x v="5"/>
    <s v="Situations Contoured Folding Chairs, 4/Set"/>
    <n v="170.35"/>
    <n v="3"/>
    <n v="10.65"/>
  </r>
  <r>
    <s v="08-06-2014"/>
    <x v="0"/>
    <x v="5"/>
    <x v="247"/>
    <x v="20"/>
    <x v="0"/>
    <x v="3"/>
    <s v="Green Canvas Binder for 8-1/2&quot; x 14&quot; Sheets"/>
    <n v="68.48"/>
    <n v="2"/>
    <n v="25.68"/>
  </r>
  <r>
    <s v="08-06-2014"/>
    <x v="0"/>
    <x v="5"/>
    <x v="247"/>
    <x v="20"/>
    <x v="0"/>
    <x v="2"/>
    <s v="Tennsco Snap-Together Open Shelving Units, Starter Sets and Add-On Units"/>
    <n v="1676.88"/>
    <n v="6"/>
    <n v="83.84"/>
  </r>
  <r>
    <s v="09-06-2014"/>
    <x v="0"/>
    <x v="5"/>
    <x v="248"/>
    <x v="3"/>
    <x v="1"/>
    <x v="8"/>
    <s v="Eldon Expressions Wood and Plastic Desk Accessories, Cherry Wood"/>
    <n v="48.86"/>
    <n v="7"/>
    <n v="14.17"/>
  </r>
  <r>
    <s v="09-06-2014"/>
    <x v="0"/>
    <x v="5"/>
    <x v="248"/>
    <x v="3"/>
    <x v="0"/>
    <x v="4"/>
    <s v="Newell 322"/>
    <n v="7.28"/>
    <n v="4"/>
    <n v="1.97"/>
  </r>
  <r>
    <s v="09-06-2014"/>
    <x v="0"/>
    <x v="5"/>
    <x v="248"/>
    <x v="3"/>
    <x v="2"/>
    <x v="6"/>
    <s v="Mitel 5320 IP Phone VoIP phone"/>
    <n v="907.15"/>
    <n v="6"/>
    <n v="90.72"/>
  </r>
  <r>
    <s v="09-06-2014"/>
    <x v="0"/>
    <x v="5"/>
    <x v="248"/>
    <x v="3"/>
    <x v="0"/>
    <x v="3"/>
    <s v="DXL Angle-View Binders with Locking Rings by Samsill"/>
    <n v="18.5"/>
    <n v="3"/>
    <n v="5.78"/>
  </r>
  <r>
    <s v="09-06-2014"/>
    <x v="0"/>
    <x v="5"/>
    <x v="248"/>
    <x v="3"/>
    <x v="0"/>
    <x v="12"/>
    <s v="Belkin F5C206VTEL 6 Outlet Surge"/>
    <n v="114.9"/>
    <n v="5"/>
    <n v="34.47"/>
  </r>
  <r>
    <s v="09-06-2014"/>
    <x v="0"/>
    <x v="5"/>
    <x v="248"/>
    <x v="3"/>
    <x v="1"/>
    <x v="13"/>
    <s v="Chromcraft Rectangular Conference Tables"/>
    <n v="1706.18"/>
    <n v="9"/>
    <n v="85.31"/>
  </r>
  <r>
    <s v="09-06-2014"/>
    <x v="0"/>
    <x v="5"/>
    <x v="248"/>
    <x v="3"/>
    <x v="2"/>
    <x v="6"/>
    <s v="Konftel 250 Conference phone - Charcoal black"/>
    <n v="911.42"/>
    <n v="4"/>
    <n v="68.36"/>
  </r>
  <r>
    <s v="09-06-2014"/>
    <x v="0"/>
    <x v="5"/>
    <x v="249"/>
    <x v="0"/>
    <x v="2"/>
    <x v="6"/>
    <s v="Square Credit Card Reader"/>
    <n v="7.99"/>
    <n v="1"/>
    <n v="0.6"/>
  </r>
  <r>
    <s v="09-06-2014"/>
    <x v="0"/>
    <x v="5"/>
    <x v="249"/>
    <x v="0"/>
    <x v="2"/>
    <x v="9"/>
    <s v="Logitech M510 Wireless Mouse"/>
    <n v="63.98"/>
    <n v="2"/>
    <n v="10.4"/>
  </r>
  <r>
    <s v="09-06-2014"/>
    <x v="0"/>
    <x v="5"/>
    <x v="249"/>
    <x v="0"/>
    <x v="0"/>
    <x v="4"/>
    <s v="Boston 1645 Deluxe Heavier-Duty Electric Pencil Sharpener"/>
    <n v="70.37"/>
    <n v="2"/>
    <n v="6.16"/>
  </r>
  <r>
    <s v="09-06-2014"/>
    <x v="0"/>
    <x v="5"/>
    <x v="250"/>
    <x v="3"/>
    <x v="0"/>
    <x v="14"/>
    <s v="Staple remover"/>
    <n v="7.36"/>
    <n v="2"/>
    <n v="0.15"/>
  </r>
  <r>
    <s v="09-06-2014"/>
    <x v="0"/>
    <x v="5"/>
    <x v="250"/>
    <x v="3"/>
    <x v="0"/>
    <x v="4"/>
    <s v="Deluxe Chalkboard Eraser Cleaner"/>
    <n v="23.1"/>
    <n v="2"/>
    <n v="10.63"/>
  </r>
  <r>
    <s v="09-06-2014"/>
    <x v="0"/>
    <x v="5"/>
    <x v="251"/>
    <x v="6"/>
    <x v="1"/>
    <x v="13"/>
    <s v="Bevis 44 x 96 Conference Tables"/>
    <n v="1441.3"/>
    <n v="7"/>
    <n v="245.02"/>
  </r>
  <r>
    <s v="09-06-2014"/>
    <x v="0"/>
    <x v="5"/>
    <x v="93"/>
    <x v="17"/>
    <x v="0"/>
    <x v="4"/>
    <s v="DIXON Oriole Pencils"/>
    <n v="18.059999999999999"/>
    <n v="7"/>
    <n v="4.7"/>
  </r>
  <r>
    <s v="09-06-2014"/>
    <x v="0"/>
    <x v="5"/>
    <x v="93"/>
    <x v="17"/>
    <x v="0"/>
    <x v="0"/>
    <s v="Xerox 1909"/>
    <n v="79.14"/>
    <n v="3"/>
    <n v="36.4"/>
  </r>
  <r>
    <s v="09-06-2014"/>
    <x v="0"/>
    <x v="5"/>
    <x v="93"/>
    <x v="17"/>
    <x v="1"/>
    <x v="8"/>
    <s v="Executive Impressions 13-1/2&quot; Indoor/Outdoor Wall Clock"/>
    <n v="37.4"/>
    <n v="2"/>
    <n v="14.21"/>
  </r>
  <r>
    <s v="10-06-2014"/>
    <x v="0"/>
    <x v="5"/>
    <x v="252"/>
    <x v="14"/>
    <x v="0"/>
    <x v="1"/>
    <s v="Dot Matrix Printer Tape Reel Labels, White, 5000/Box"/>
    <n v="491.55"/>
    <n v="5"/>
    <n v="240.86"/>
  </r>
  <r>
    <s v="13-06-2014"/>
    <x v="0"/>
    <x v="5"/>
    <x v="76"/>
    <x v="3"/>
    <x v="0"/>
    <x v="4"/>
    <s v="Staples in misc. colors"/>
    <n v="14.52"/>
    <n v="3"/>
    <n v="4.79"/>
  </r>
  <r>
    <s v="14-06-2014"/>
    <x v="0"/>
    <x v="5"/>
    <x v="253"/>
    <x v="14"/>
    <x v="1"/>
    <x v="11"/>
    <s v="Hon Metal Bookcases, Gray"/>
    <n v="212.94"/>
    <n v="3"/>
    <n v="57.49"/>
  </r>
  <r>
    <s v="15-06-2014"/>
    <x v="0"/>
    <x v="5"/>
    <x v="254"/>
    <x v="0"/>
    <x v="1"/>
    <x v="13"/>
    <s v="Lesro Sheffield Collection Coffee Table, End Table, Center Table, Corner Table"/>
    <n v="99.92"/>
    <n v="2"/>
    <n v="-18.559999999999999"/>
  </r>
  <r>
    <s v="15-06-2014"/>
    <x v="0"/>
    <x v="5"/>
    <x v="254"/>
    <x v="0"/>
    <x v="1"/>
    <x v="5"/>
    <s v="Global Commerce Series High-Back Swivel/Tilt Chairs"/>
    <n v="797.94"/>
    <n v="4"/>
    <n v="-57"/>
  </r>
  <r>
    <s v="15-06-2014"/>
    <x v="0"/>
    <x v="5"/>
    <x v="254"/>
    <x v="0"/>
    <x v="0"/>
    <x v="3"/>
    <s v="Avery Premier Heavy-Duty Binder with Round Locking Rings"/>
    <n v="8.57"/>
    <n v="3"/>
    <n v="-14.57"/>
  </r>
  <r>
    <s v="15-06-2014"/>
    <x v="0"/>
    <x v="5"/>
    <x v="255"/>
    <x v="0"/>
    <x v="0"/>
    <x v="0"/>
    <s v="Xerox 1902"/>
    <n v="36.54"/>
    <n v="2"/>
    <n v="11.88"/>
  </r>
  <r>
    <s v="16-06-2014"/>
    <x v="0"/>
    <x v="5"/>
    <x v="256"/>
    <x v="18"/>
    <x v="1"/>
    <x v="5"/>
    <s v="Global Geo Office Task Chair, Gray"/>
    <n v="647.84"/>
    <n v="8"/>
    <n v="32.39"/>
  </r>
  <r>
    <s v="16-06-2014"/>
    <x v="0"/>
    <x v="5"/>
    <x v="74"/>
    <x v="20"/>
    <x v="0"/>
    <x v="10"/>
    <s v="Staple envelope"/>
    <n v="41.4"/>
    <n v="5"/>
    <n v="19.46"/>
  </r>
  <r>
    <s v="16-06-2014"/>
    <x v="0"/>
    <x v="5"/>
    <x v="74"/>
    <x v="20"/>
    <x v="0"/>
    <x v="4"/>
    <s v="Boston 16750 Black Compact Battery Pencil Sharpener"/>
    <n v="35"/>
    <n v="4"/>
    <n v="10.5"/>
  </r>
  <r>
    <s v="16-06-2014"/>
    <x v="0"/>
    <x v="5"/>
    <x v="74"/>
    <x v="20"/>
    <x v="0"/>
    <x v="3"/>
    <s v="Ibico Standard Transparent Covers"/>
    <n v="39.549999999999997"/>
    <n v="3"/>
    <n v="14.34"/>
  </r>
  <r>
    <s v="17-06-2014"/>
    <x v="0"/>
    <x v="5"/>
    <x v="257"/>
    <x v="7"/>
    <x v="2"/>
    <x v="15"/>
    <s v="Texas Instruments TI-34 Scientific Calculator"/>
    <n v="65.97"/>
    <n v="3"/>
    <n v="31.01"/>
  </r>
  <r>
    <s v="17-06-2014"/>
    <x v="0"/>
    <x v="5"/>
    <x v="258"/>
    <x v="22"/>
    <x v="1"/>
    <x v="8"/>
    <s v="Eldon Wave Desk Accessories"/>
    <n v="6.24"/>
    <n v="3"/>
    <n v="2.62"/>
  </r>
  <r>
    <s v="17-06-2014"/>
    <x v="0"/>
    <x v="5"/>
    <x v="258"/>
    <x v="22"/>
    <x v="0"/>
    <x v="7"/>
    <s v="OIC Binder Clips"/>
    <n v="17.899999999999999"/>
    <n v="5"/>
    <n v="8.9499999999999993"/>
  </r>
  <r>
    <s v="17-06-2014"/>
    <x v="0"/>
    <x v="5"/>
    <x v="258"/>
    <x v="22"/>
    <x v="0"/>
    <x v="3"/>
    <s v="GBC DocuBind P400 Electric Binding System"/>
    <n v="3266.38"/>
    <n v="3"/>
    <n v="1061.57"/>
  </r>
  <r>
    <s v="17-06-2014"/>
    <x v="0"/>
    <x v="5"/>
    <x v="259"/>
    <x v="1"/>
    <x v="0"/>
    <x v="0"/>
    <s v="Xerox 1892"/>
    <n v="62.02"/>
    <n v="2"/>
    <n v="22.48"/>
  </r>
  <r>
    <s v="18-06-2014"/>
    <x v="0"/>
    <x v="5"/>
    <x v="260"/>
    <x v="3"/>
    <x v="2"/>
    <x v="6"/>
    <s v="Plantronics Cordless Phone Headset with In-line Volume - M214C"/>
    <n v="139.80000000000001"/>
    <n v="5"/>
    <n v="12.23"/>
  </r>
  <r>
    <s v="20-06-2014"/>
    <x v="0"/>
    <x v="5"/>
    <x v="66"/>
    <x v="0"/>
    <x v="2"/>
    <x v="6"/>
    <s v="HTC One Mini"/>
    <n v="201.58"/>
    <n v="2"/>
    <n v="20.16"/>
  </r>
  <r>
    <s v="20-06-2014"/>
    <x v="0"/>
    <x v="5"/>
    <x v="66"/>
    <x v="0"/>
    <x v="0"/>
    <x v="3"/>
    <s v="Storex DuraTech Recycled Plastic Frosted Binders"/>
    <n v="3.39"/>
    <n v="4"/>
    <n v="-5.09"/>
  </r>
  <r>
    <s v="20-06-2014"/>
    <x v="0"/>
    <x v="5"/>
    <x v="66"/>
    <x v="0"/>
    <x v="1"/>
    <x v="11"/>
    <s v="Hon Metal Bookcases, Black"/>
    <n v="193.07"/>
    <n v="4"/>
    <n v="-19.87"/>
  </r>
  <r>
    <s v="20-06-2014"/>
    <x v="0"/>
    <x v="5"/>
    <x v="66"/>
    <x v="0"/>
    <x v="0"/>
    <x v="0"/>
    <s v="Xerox 2"/>
    <n v="15.55"/>
    <n v="3"/>
    <n v="5.44"/>
  </r>
  <r>
    <s v="20-06-2014"/>
    <x v="0"/>
    <x v="5"/>
    <x v="66"/>
    <x v="0"/>
    <x v="0"/>
    <x v="0"/>
    <s v="Array Parchment Paper, Assorted Colors"/>
    <n v="11.65"/>
    <n v="2"/>
    <n v="4.08"/>
  </r>
  <r>
    <s v="20-06-2014"/>
    <x v="0"/>
    <x v="5"/>
    <x v="66"/>
    <x v="0"/>
    <x v="2"/>
    <x v="15"/>
    <s v="Okidata C331dn Printer"/>
    <n v="418.8"/>
    <n v="2"/>
    <n v="-97.72"/>
  </r>
  <r>
    <s v="20-06-2014"/>
    <x v="0"/>
    <x v="5"/>
    <x v="66"/>
    <x v="0"/>
    <x v="0"/>
    <x v="2"/>
    <s v="Safco Industrial Wire Shelving System"/>
    <n v="509.49"/>
    <n v="7"/>
    <n v="-127.37"/>
  </r>
  <r>
    <s v="20-06-2014"/>
    <x v="0"/>
    <x v="5"/>
    <x v="261"/>
    <x v="39"/>
    <x v="0"/>
    <x v="12"/>
    <s v="Honeywell Quietcare HEPA Air Cleaner"/>
    <n v="471.9"/>
    <n v="6"/>
    <n v="155.72999999999999"/>
  </r>
  <r>
    <s v="20-06-2014"/>
    <x v="0"/>
    <x v="5"/>
    <x v="261"/>
    <x v="39"/>
    <x v="0"/>
    <x v="4"/>
    <s v="Nontoxic Chalk"/>
    <n v="3.52"/>
    <n v="2"/>
    <n v="1.69"/>
  </r>
  <r>
    <s v="21-06-2014"/>
    <x v="0"/>
    <x v="5"/>
    <x v="201"/>
    <x v="6"/>
    <x v="1"/>
    <x v="8"/>
    <s v="Luxo Professional Magnifying Clamp-On Fluorescent Lamps"/>
    <n v="104.01"/>
    <n v="1"/>
    <n v="14.56"/>
  </r>
  <r>
    <s v="21-06-2014"/>
    <x v="0"/>
    <x v="5"/>
    <x v="201"/>
    <x v="6"/>
    <x v="2"/>
    <x v="6"/>
    <s v="Konftel 250 Conference phone - Charcoal black"/>
    <n v="284.82"/>
    <n v="1"/>
    <n v="74.05"/>
  </r>
  <r>
    <s v="21-06-2014"/>
    <x v="0"/>
    <x v="5"/>
    <x v="201"/>
    <x v="6"/>
    <x v="0"/>
    <x v="2"/>
    <s v="Recycled Eldon Regeneration Jumbo File"/>
    <n v="36.840000000000003"/>
    <n v="3"/>
    <n v="10.32"/>
  </r>
  <r>
    <s v="21-06-2014"/>
    <x v="0"/>
    <x v="5"/>
    <x v="56"/>
    <x v="23"/>
    <x v="2"/>
    <x v="6"/>
    <s v="Wireless Extenders zBoost YX545 SOHO Signal Booster"/>
    <n v="1322.93"/>
    <n v="7"/>
    <n v="357.19"/>
  </r>
  <r>
    <s v="21-06-2014"/>
    <x v="0"/>
    <x v="5"/>
    <x v="56"/>
    <x v="23"/>
    <x v="0"/>
    <x v="4"/>
    <s v="OIC #2 Pencils, Medium Soft"/>
    <n v="3.76"/>
    <n v="2"/>
    <n v="1.0900000000000001"/>
  </r>
  <r>
    <s v="21-06-2014"/>
    <x v="0"/>
    <x v="5"/>
    <x v="195"/>
    <x v="37"/>
    <x v="0"/>
    <x v="4"/>
    <s v="Newell 341"/>
    <n v="21.4"/>
    <n v="5"/>
    <n v="6.21"/>
  </r>
  <r>
    <s v="21-06-2014"/>
    <x v="0"/>
    <x v="5"/>
    <x v="149"/>
    <x v="26"/>
    <x v="0"/>
    <x v="3"/>
    <s v="Wilson Jones 1&quot; Hanging DublLock Ring Binders"/>
    <n v="11.09"/>
    <n v="7"/>
    <n v="-8.1300000000000008"/>
  </r>
  <r>
    <s v="21-06-2014"/>
    <x v="0"/>
    <x v="5"/>
    <x v="149"/>
    <x v="26"/>
    <x v="0"/>
    <x v="3"/>
    <s v="Avery Trapezoid Extra Heavy Duty 4&quot; Binders"/>
    <n v="25.16"/>
    <n v="2"/>
    <n v="-16.78"/>
  </r>
  <r>
    <s v="21-06-2014"/>
    <x v="0"/>
    <x v="5"/>
    <x v="262"/>
    <x v="2"/>
    <x v="0"/>
    <x v="10"/>
    <s v="Staple envelope"/>
    <n v="24.9"/>
    <n v="4"/>
    <n v="8.4"/>
  </r>
  <r>
    <s v="21-06-2014"/>
    <x v="0"/>
    <x v="5"/>
    <x v="262"/>
    <x v="2"/>
    <x v="1"/>
    <x v="8"/>
    <s v="Stacking Trays by OIC"/>
    <n v="3.98"/>
    <n v="1"/>
    <n v="0.65"/>
  </r>
  <r>
    <s v="21-06-2014"/>
    <x v="0"/>
    <x v="5"/>
    <x v="262"/>
    <x v="2"/>
    <x v="2"/>
    <x v="9"/>
    <s v="Logitech 910-002974 M325 Wireless Mouse for Web Scrolling"/>
    <n v="95.97"/>
    <n v="4"/>
    <n v="28.79"/>
  </r>
  <r>
    <s v="21-06-2014"/>
    <x v="0"/>
    <x v="5"/>
    <x v="262"/>
    <x v="2"/>
    <x v="2"/>
    <x v="15"/>
    <s v="Epson Perfection V600 Photo Scanner"/>
    <n v="206.99"/>
    <n v="3"/>
    <n v="-172.49"/>
  </r>
  <r>
    <s v="21-06-2014"/>
    <x v="0"/>
    <x v="5"/>
    <x v="262"/>
    <x v="2"/>
    <x v="0"/>
    <x v="12"/>
    <s v="Fellowes Advanced 8 Outlet Surge Suppressor with Phone/Fax Protection"/>
    <n v="44.42"/>
    <n v="2"/>
    <n v="3.89"/>
  </r>
  <r>
    <s v="21-06-2014"/>
    <x v="0"/>
    <x v="5"/>
    <x v="262"/>
    <x v="2"/>
    <x v="0"/>
    <x v="3"/>
    <s v="GBC Prepunched Paper, 19-Hole, for Binding Systems, 24-lb"/>
    <n v="9.01"/>
    <n v="2"/>
    <n v="-7.2"/>
  </r>
  <r>
    <s v="21-06-2014"/>
    <x v="0"/>
    <x v="5"/>
    <x v="263"/>
    <x v="20"/>
    <x v="0"/>
    <x v="0"/>
    <s v="Message Book, Phone, Wirebound Standard Line Memo, 2 3/4&quot; X 5&quot;"/>
    <n v="19.649999999999999"/>
    <n v="3"/>
    <n v="9.0399999999999991"/>
  </r>
  <r>
    <s v="21-06-2014"/>
    <x v="0"/>
    <x v="5"/>
    <x v="263"/>
    <x v="20"/>
    <x v="2"/>
    <x v="6"/>
    <s v="GE 2-Jack Phone Line Splitter"/>
    <n v="617.97"/>
    <n v="3"/>
    <n v="160.66999999999999"/>
  </r>
  <r>
    <s v="21-06-2014"/>
    <x v="0"/>
    <x v="5"/>
    <x v="263"/>
    <x v="20"/>
    <x v="0"/>
    <x v="12"/>
    <s v="Holmes Cool Mist Humidifier for the Whole House with 8-Gallon Output per Day, Extended Life Filter"/>
    <n v="59.7"/>
    <n v="3"/>
    <n v="26.87"/>
  </r>
  <r>
    <s v="21-06-2014"/>
    <x v="0"/>
    <x v="5"/>
    <x v="229"/>
    <x v="20"/>
    <x v="2"/>
    <x v="6"/>
    <s v="Polycom SoundStation2 EX Conference phone"/>
    <n v="1214.8499999999999"/>
    <n v="3"/>
    <n v="352.31"/>
  </r>
  <r>
    <s v="22-06-2014"/>
    <x v="0"/>
    <x v="5"/>
    <x v="264"/>
    <x v="26"/>
    <x v="2"/>
    <x v="9"/>
    <s v="KeyTronic 6101 Series - Keyboard - Black"/>
    <n v="196.75"/>
    <n v="6"/>
    <n v="56.57"/>
  </r>
  <r>
    <s v="22-06-2014"/>
    <x v="0"/>
    <x v="5"/>
    <x v="265"/>
    <x v="28"/>
    <x v="0"/>
    <x v="2"/>
    <s v="Office Impressions Heavy Duty Welded Shelving &amp; Multimedia Storage Drawers"/>
    <n v="501.81"/>
    <n v="3"/>
    <n v="0"/>
  </r>
  <r>
    <s v="22-06-2014"/>
    <x v="0"/>
    <x v="5"/>
    <x v="265"/>
    <x v="28"/>
    <x v="0"/>
    <x v="2"/>
    <s v="Fellowes Bankers Box Recycled Super Stor/Drawer"/>
    <n v="161.94"/>
    <n v="3"/>
    <n v="9.7200000000000006"/>
  </r>
  <r>
    <s v="22-06-2014"/>
    <x v="0"/>
    <x v="5"/>
    <x v="266"/>
    <x v="2"/>
    <x v="1"/>
    <x v="5"/>
    <s v="Padded Folding Chairs, Black, 4/Carton"/>
    <n v="170.06"/>
    <n v="3"/>
    <n v="-4.8600000000000003"/>
  </r>
  <r>
    <s v="22-06-2014"/>
    <x v="0"/>
    <x v="5"/>
    <x v="266"/>
    <x v="2"/>
    <x v="2"/>
    <x v="6"/>
    <s v="Panasonic Kx-TS550"/>
    <n v="82.78"/>
    <n v="3"/>
    <n v="-15.18"/>
  </r>
  <r>
    <s v="22-06-2014"/>
    <x v="0"/>
    <x v="5"/>
    <x v="266"/>
    <x v="2"/>
    <x v="1"/>
    <x v="5"/>
    <s v="Hon Deluxe Fabric Upholstered Stacking Chairs, Rounded Back"/>
    <n v="853.93"/>
    <n v="5"/>
    <n v="0"/>
  </r>
  <r>
    <s v="22-06-2014"/>
    <x v="0"/>
    <x v="5"/>
    <x v="263"/>
    <x v="12"/>
    <x v="0"/>
    <x v="3"/>
    <s v="SpineVue Locking Slant-D Ring Binders by Cardinal"/>
    <n v="8.23"/>
    <n v="3"/>
    <n v="-6.03"/>
  </r>
  <r>
    <s v="23-06-2014"/>
    <x v="0"/>
    <x v="5"/>
    <x v="267"/>
    <x v="2"/>
    <x v="2"/>
    <x v="9"/>
    <s v="Sony 64GB Class 10 Micro SDHC R40 Memory Card"/>
    <n v="86.38"/>
    <n v="3"/>
    <n v="1.08"/>
  </r>
  <r>
    <s v="23-06-2014"/>
    <x v="0"/>
    <x v="5"/>
    <x v="268"/>
    <x v="25"/>
    <x v="0"/>
    <x v="4"/>
    <s v="Prang Drawing Pencil Set"/>
    <n v="20.02"/>
    <n v="9"/>
    <n v="1.75"/>
  </r>
  <r>
    <s v="23-06-2014"/>
    <x v="0"/>
    <x v="5"/>
    <x v="268"/>
    <x v="25"/>
    <x v="0"/>
    <x v="14"/>
    <s v="Acme Kleen Earth Office Shears"/>
    <n v="3.1"/>
    <n v="1"/>
    <n v="0.35"/>
  </r>
  <r>
    <s v="24-06-2014"/>
    <x v="0"/>
    <x v="5"/>
    <x v="269"/>
    <x v="12"/>
    <x v="1"/>
    <x v="8"/>
    <s v="Acrylic Self-Standing Desk Frames"/>
    <n v="4.2699999999999996"/>
    <n v="2"/>
    <n v="0.96"/>
  </r>
  <r>
    <s v="25-06-2014"/>
    <x v="0"/>
    <x v="5"/>
    <x v="270"/>
    <x v="3"/>
    <x v="1"/>
    <x v="13"/>
    <s v="Hon 4060 Series Tables"/>
    <n v="447.84"/>
    <n v="5"/>
    <n v="11.2"/>
  </r>
  <r>
    <s v="25-06-2014"/>
    <x v="0"/>
    <x v="5"/>
    <x v="271"/>
    <x v="11"/>
    <x v="2"/>
    <x v="6"/>
    <s v="Plantronics 81402"/>
    <n v="263.95999999999998"/>
    <n v="5"/>
    <n v="19.8"/>
  </r>
  <r>
    <s v="25-06-2014"/>
    <x v="0"/>
    <x v="5"/>
    <x v="271"/>
    <x v="11"/>
    <x v="0"/>
    <x v="4"/>
    <s v="Avery Hi-Liter EverBold Pen Style Fluorescent Highlighters, 4/Pack"/>
    <n v="71.63"/>
    <n v="11"/>
    <n v="17.91"/>
  </r>
  <r>
    <s v="25-06-2014"/>
    <x v="0"/>
    <x v="5"/>
    <x v="271"/>
    <x v="11"/>
    <x v="0"/>
    <x v="4"/>
    <s v="Hunt BOSTON Vista Battery-Operated Pencil Sharpener, Black"/>
    <n v="9.33"/>
    <n v="1"/>
    <n v="0.82"/>
  </r>
  <r>
    <s v="27-06-2014"/>
    <x v="0"/>
    <x v="5"/>
    <x v="272"/>
    <x v="29"/>
    <x v="0"/>
    <x v="2"/>
    <s v="SAFCO Commercial Wire Shelving, 72h"/>
    <n v="306.2"/>
    <n v="5"/>
    <n v="0"/>
  </r>
  <r>
    <s v="27-06-2014"/>
    <x v="0"/>
    <x v="5"/>
    <x v="272"/>
    <x v="29"/>
    <x v="1"/>
    <x v="13"/>
    <s v="KI Adjustable-Height Table"/>
    <n v="85.98"/>
    <n v="1"/>
    <n v="22.35"/>
  </r>
  <r>
    <s v="27-06-2014"/>
    <x v="0"/>
    <x v="5"/>
    <x v="272"/>
    <x v="29"/>
    <x v="2"/>
    <x v="9"/>
    <s v="Sony Micro Vault Click 16 GB USB 2.0 Flash Drive"/>
    <n v="223.96"/>
    <n v="4"/>
    <n v="53.75"/>
  </r>
  <r>
    <s v="28-06-2014"/>
    <x v="0"/>
    <x v="5"/>
    <x v="273"/>
    <x v="2"/>
    <x v="0"/>
    <x v="0"/>
    <s v="Xerox 1995"/>
    <n v="41.47"/>
    <n v="8"/>
    <n v="14.52"/>
  </r>
  <r>
    <s v="28-06-2014"/>
    <x v="0"/>
    <x v="5"/>
    <x v="273"/>
    <x v="2"/>
    <x v="0"/>
    <x v="3"/>
    <s v="Self-Adhesive Ring Binder Labels"/>
    <n v="3.17"/>
    <n v="3"/>
    <n v="-2.4300000000000002"/>
  </r>
  <r>
    <s v="28-06-2014"/>
    <x v="0"/>
    <x v="5"/>
    <x v="273"/>
    <x v="2"/>
    <x v="1"/>
    <x v="5"/>
    <s v="Global Leather Executive Chair"/>
    <n v="1228.47"/>
    <n v="5"/>
    <n v="0"/>
  </r>
  <r>
    <s v="28-06-2014"/>
    <x v="0"/>
    <x v="5"/>
    <x v="273"/>
    <x v="2"/>
    <x v="0"/>
    <x v="3"/>
    <s v="GBC Recycled Grain Textured Covers"/>
    <n v="31.09"/>
    <n v="3"/>
    <n v="-22.8"/>
  </r>
  <r>
    <s v="28-06-2014"/>
    <x v="0"/>
    <x v="5"/>
    <x v="273"/>
    <x v="2"/>
    <x v="0"/>
    <x v="0"/>
    <s v="Xerox 1941"/>
    <n v="335.52"/>
    <n v="4"/>
    <n v="117.43"/>
  </r>
  <r>
    <s v="28-06-2014"/>
    <x v="0"/>
    <x v="5"/>
    <x v="274"/>
    <x v="14"/>
    <x v="0"/>
    <x v="7"/>
    <s v="Staples"/>
    <n v="6.08"/>
    <n v="1"/>
    <n v="3.04"/>
  </r>
  <r>
    <s v="29-06-2014"/>
    <x v="0"/>
    <x v="5"/>
    <x v="275"/>
    <x v="10"/>
    <x v="0"/>
    <x v="4"/>
    <s v="Dixon My First Ticonderoga Pencil, #2"/>
    <n v="32.76"/>
    <n v="7"/>
    <n v="3.69"/>
  </r>
  <r>
    <s v="29-06-2014"/>
    <x v="0"/>
    <x v="5"/>
    <x v="232"/>
    <x v="20"/>
    <x v="0"/>
    <x v="3"/>
    <s v="Wilson Jones Clip &amp; Carry Folder Binder Tool for Ring Binders, Clear"/>
    <n v="13.92"/>
    <n v="3"/>
    <n v="4.87"/>
  </r>
  <r>
    <s v="30-06-2014"/>
    <x v="0"/>
    <x v="5"/>
    <x v="276"/>
    <x v="20"/>
    <x v="0"/>
    <x v="3"/>
    <s v="GBC Recycled Regency Composition Covers"/>
    <n v="334.77"/>
    <n v="7"/>
    <n v="108.8"/>
  </r>
  <r>
    <s v="30-06-2014"/>
    <x v="0"/>
    <x v="5"/>
    <x v="277"/>
    <x v="1"/>
    <x v="0"/>
    <x v="4"/>
    <s v="BIC Brite Liner Grip Highlighters"/>
    <n v="5.25"/>
    <n v="4"/>
    <n v="1.64"/>
  </r>
  <r>
    <s v="30-06-2014"/>
    <x v="0"/>
    <x v="5"/>
    <x v="278"/>
    <x v="3"/>
    <x v="0"/>
    <x v="4"/>
    <s v="BIC Brite Liner Highlighters, Chisel Tip"/>
    <n v="32.4"/>
    <n v="5"/>
    <n v="10.37"/>
  </r>
  <r>
    <s v="30-06-2014"/>
    <x v="0"/>
    <x v="5"/>
    <x v="279"/>
    <x v="0"/>
    <x v="0"/>
    <x v="0"/>
    <s v="Xerox 225"/>
    <n v="25.92"/>
    <n v="5"/>
    <n v="9.07"/>
  </r>
  <r>
    <s v="30-06-2014"/>
    <x v="0"/>
    <x v="5"/>
    <x v="279"/>
    <x v="0"/>
    <x v="0"/>
    <x v="7"/>
    <s v="Staples"/>
    <n v="21.31"/>
    <n v="6"/>
    <n v="7.19"/>
  </r>
  <r>
    <s v="30-06-2014"/>
    <x v="0"/>
    <x v="5"/>
    <x v="178"/>
    <x v="20"/>
    <x v="0"/>
    <x v="3"/>
    <s v="Cardinal Poly Pocket Divider Pockets for Ring Binders"/>
    <n v="2.69"/>
    <n v="1"/>
    <n v="0.84"/>
  </r>
  <r>
    <s v="30-06-2014"/>
    <x v="0"/>
    <x v="5"/>
    <x v="178"/>
    <x v="20"/>
    <x v="0"/>
    <x v="4"/>
    <s v="Sanford Uni-Blazer View Highlighters, Chisel Tip, Yellow"/>
    <n v="6.6"/>
    <n v="3"/>
    <n v="2.9"/>
  </r>
  <r>
    <s v="30-06-2014"/>
    <x v="0"/>
    <x v="5"/>
    <x v="280"/>
    <x v="25"/>
    <x v="0"/>
    <x v="0"/>
    <s v="Xerox 1913"/>
    <n v="310.69"/>
    <n v="7"/>
    <n v="108.74"/>
  </r>
  <r>
    <s v="01-07-2014"/>
    <x v="0"/>
    <x v="6"/>
    <x v="112"/>
    <x v="22"/>
    <x v="0"/>
    <x v="3"/>
    <s v="Cardinal Holdit Business Card Pockets"/>
    <n v="19.920000000000002"/>
    <n v="5"/>
    <n v="6.97"/>
  </r>
  <r>
    <s v="01-07-2014"/>
    <x v="0"/>
    <x v="6"/>
    <x v="230"/>
    <x v="16"/>
    <x v="2"/>
    <x v="6"/>
    <s v="Wilson SignalBoost 841262 DB PRO Amplifier Kit"/>
    <n v="575.91999999999996"/>
    <n v="2"/>
    <n v="71.989999999999995"/>
  </r>
  <r>
    <s v="01-07-2014"/>
    <x v="0"/>
    <x v="6"/>
    <x v="230"/>
    <x v="16"/>
    <x v="0"/>
    <x v="3"/>
    <s v="Avery Durable Binders"/>
    <n v="5.18"/>
    <n v="6"/>
    <n v="-3.63"/>
  </r>
  <r>
    <s v="02-07-2014"/>
    <x v="0"/>
    <x v="6"/>
    <x v="281"/>
    <x v="23"/>
    <x v="2"/>
    <x v="6"/>
    <s v="Logitech B530 USB Headset - headset - Full size, Binaural"/>
    <n v="73.98"/>
    <n v="2"/>
    <n v="19.97"/>
  </r>
  <r>
    <s v="02-07-2014"/>
    <x v="0"/>
    <x v="6"/>
    <x v="281"/>
    <x v="23"/>
    <x v="0"/>
    <x v="4"/>
    <s v="DIXON Ticonderoga Erasable Checking Pencils"/>
    <n v="5.58"/>
    <n v="1"/>
    <n v="2.1800000000000002"/>
  </r>
  <r>
    <s v="04-07-2014"/>
    <x v="0"/>
    <x v="6"/>
    <x v="124"/>
    <x v="26"/>
    <x v="0"/>
    <x v="0"/>
    <s v="Xerox 194"/>
    <n v="177.54"/>
    <n v="4"/>
    <n v="62.14"/>
  </r>
  <r>
    <s v="04-07-2014"/>
    <x v="0"/>
    <x v="6"/>
    <x v="124"/>
    <x v="26"/>
    <x v="0"/>
    <x v="12"/>
    <s v="Fellowes Mighty 8 Compact Surge Protector"/>
    <n v="32.43"/>
    <n v="2"/>
    <n v="3.24"/>
  </r>
  <r>
    <s v="04-07-2014"/>
    <x v="0"/>
    <x v="6"/>
    <x v="282"/>
    <x v="6"/>
    <x v="0"/>
    <x v="0"/>
    <s v="Southworth Structures Collection"/>
    <n v="21.84"/>
    <n v="3"/>
    <n v="10.92"/>
  </r>
  <r>
    <s v="04-07-2014"/>
    <x v="0"/>
    <x v="6"/>
    <x v="282"/>
    <x v="6"/>
    <x v="0"/>
    <x v="3"/>
    <s v="Zipper Ring Binder Pockets"/>
    <n v="15.6"/>
    <n v="5"/>
    <n v="7.64"/>
  </r>
  <r>
    <s v="05-07-2014"/>
    <x v="0"/>
    <x v="6"/>
    <x v="283"/>
    <x v="29"/>
    <x v="2"/>
    <x v="9"/>
    <s v="NETGEAR AC1750 Dual Band Gigabit Smart WiFi Router"/>
    <n v="479.97"/>
    <n v="3"/>
    <n v="163.19"/>
  </r>
  <r>
    <s v="05-07-2014"/>
    <x v="0"/>
    <x v="6"/>
    <x v="283"/>
    <x v="29"/>
    <x v="0"/>
    <x v="1"/>
    <s v="Avery 516"/>
    <n v="14.62"/>
    <n v="2"/>
    <n v="6.87"/>
  </r>
  <r>
    <s v="05-07-2014"/>
    <x v="0"/>
    <x v="6"/>
    <x v="283"/>
    <x v="29"/>
    <x v="0"/>
    <x v="0"/>
    <s v="Xerox 1995"/>
    <n v="19.440000000000001"/>
    <n v="3"/>
    <n v="9.33"/>
  </r>
  <r>
    <s v="05-07-2014"/>
    <x v="0"/>
    <x v="6"/>
    <x v="284"/>
    <x v="0"/>
    <x v="0"/>
    <x v="2"/>
    <s v="Gould Plastics 18-Pocket Panel Bin, 34w x 5-1/4d x 20-1/2h"/>
    <n v="220.78"/>
    <n v="3"/>
    <n v="-44.16"/>
  </r>
  <r>
    <s v="05-07-2014"/>
    <x v="0"/>
    <x v="6"/>
    <x v="284"/>
    <x v="0"/>
    <x v="0"/>
    <x v="2"/>
    <s v="Fellowes Bankers Box Stor/Drawer Steel Plus"/>
    <n v="281.42"/>
    <n v="11"/>
    <n v="-35.18"/>
  </r>
  <r>
    <s v="05-07-2014"/>
    <x v="0"/>
    <x v="6"/>
    <x v="285"/>
    <x v="3"/>
    <x v="0"/>
    <x v="3"/>
    <s v="Vinyl Sectional Post Binders"/>
    <n v="180.96"/>
    <n v="6"/>
    <n v="67.86"/>
  </r>
  <r>
    <s v="05-07-2014"/>
    <x v="0"/>
    <x v="6"/>
    <x v="17"/>
    <x v="15"/>
    <x v="0"/>
    <x v="4"/>
    <s v="Newell 322"/>
    <n v="4.37"/>
    <n v="3"/>
    <n v="0.38"/>
  </r>
  <r>
    <s v="05-07-2014"/>
    <x v="0"/>
    <x v="6"/>
    <x v="286"/>
    <x v="16"/>
    <x v="1"/>
    <x v="8"/>
    <s v="Advantus Panel Wall Certificate Holder - 8.5x11"/>
    <n v="19.52"/>
    <n v="2"/>
    <n v="5.37"/>
  </r>
  <r>
    <s v="05-07-2014"/>
    <x v="0"/>
    <x v="6"/>
    <x v="286"/>
    <x v="16"/>
    <x v="0"/>
    <x v="3"/>
    <s v="Wilson Jones Four-Pocket Poly Binders"/>
    <n v="9.81"/>
    <n v="5"/>
    <n v="-6.87"/>
  </r>
  <r>
    <s v="05-07-2014"/>
    <x v="0"/>
    <x v="6"/>
    <x v="286"/>
    <x v="16"/>
    <x v="1"/>
    <x v="8"/>
    <s v="Luxo Adjustable Task Clamp Lamp"/>
    <n v="213.22"/>
    <n v="3"/>
    <n v="15.99"/>
  </r>
  <r>
    <s v="06-07-2014"/>
    <x v="0"/>
    <x v="6"/>
    <x v="287"/>
    <x v="20"/>
    <x v="2"/>
    <x v="16"/>
    <s v="Canon Imageclass D680 Copier / Fax"/>
    <n v="559.99"/>
    <n v="1"/>
    <n v="175"/>
  </r>
  <r>
    <s v="06-07-2014"/>
    <x v="0"/>
    <x v="6"/>
    <x v="288"/>
    <x v="3"/>
    <x v="1"/>
    <x v="5"/>
    <s v="Global Comet Stacking Armless Chair"/>
    <n v="478.48"/>
    <n v="2"/>
    <n v="47.85"/>
  </r>
  <r>
    <s v="07-07-2014"/>
    <x v="0"/>
    <x v="6"/>
    <x v="154"/>
    <x v="2"/>
    <x v="1"/>
    <x v="5"/>
    <s v="Global High-Back Leather Tilter, Burgundy"/>
    <n v="172.19"/>
    <n v="2"/>
    <n v="-46.74"/>
  </r>
  <r>
    <s v="07-07-2014"/>
    <x v="0"/>
    <x v="6"/>
    <x v="154"/>
    <x v="2"/>
    <x v="1"/>
    <x v="8"/>
    <s v="Howard Miller 11-1/2&quot; Diameter Grantwood Wall Clock"/>
    <n v="69.010000000000005"/>
    <n v="2"/>
    <n v="12.08"/>
  </r>
  <r>
    <s v="08-07-2014"/>
    <x v="0"/>
    <x v="6"/>
    <x v="289"/>
    <x v="20"/>
    <x v="1"/>
    <x v="5"/>
    <s v="Situations Contoured Folding Chairs, 4/Set"/>
    <n v="63.88"/>
    <n v="1"/>
    <n v="10.65"/>
  </r>
  <r>
    <s v="08-07-2014"/>
    <x v="0"/>
    <x v="6"/>
    <x v="290"/>
    <x v="3"/>
    <x v="1"/>
    <x v="13"/>
    <s v="Hon 2111 Invitation Series Corner Table"/>
    <n v="502.49"/>
    <n v="3"/>
    <n v="-87.94"/>
  </r>
  <r>
    <s v="08-07-2014"/>
    <x v="0"/>
    <x v="6"/>
    <x v="290"/>
    <x v="3"/>
    <x v="0"/>
    <x v="3"/>
    <s v="Wilson Jones Ledger-Size, Piano-Hinge Binder, 2&quot;, Blue"/>
    <n v="196.7"/>
    <n v="6"/>
    <n v="68.849999999999994"/>
  </r>
  <r>
    <s v="09-07-2014"/>
    <x v="0"/>
    <x v="6"/>
    <x v="291"/>
    <x v="0"/>
    <x v="0"/>
    <x v="0"/>
    <s v="Eureka Recycled Copy Paper 8 1/2&quot; x 11&quot;, Ream"/>
    <n v="10.37"/>
    <n v="2"/>
    <n v="3.63"/>
  </r>
  <r>
    <s v="09-07-2014"/>
    <x v="0"/>
    <x v="6"/>
    <x v="291"/>
    <x v="0"/>
    <x v="0"/>
    <x v="0"/>
    <s v="Xerox 1895"/>
    <n v="14.35"/>
    <n v="3"/>
    <n v="4.49"/>
  </r>
  <r>
    <s v="09-07-2014"/>
    <x v="0"/>
    <x v="6"/>
    <x v="292"/>
    <x v="3"/>
    <x v="0"/>
    <x v="1"/>
    <s v="Avery 49"/>
    <n v="2.88"/>
    <n v="1"/>
    <n v="1.41"/>
  </r>
  <r>
    <s v="09-07-2014"/>
    <x v="0"/>
    <x v="6"/>
    <x v="292"/>
    <x v="3"/>
    <x v="0"/>
    <x v="3"/>
    <s v="Wilson Jones Leather-Like Binders with DublLock Round Rings"/>
    <n v="41.9"/>
    <n v="6"/>
    <n v="14.14"/>
  </r>
  <r>
    <s v="09-07-2014"/>
    <x v="0"/>
    <x v="6"/>
    <x v="292"/>
    <x v="3"/>
    <x v="0"/>
    <x v="2"/>
    <s v="Perma STOR-ALL Hanging File Box, 13 1/8&quot;W x 12 1/4&quot;D x 10 1/2&quot;H"/>
    <n v="23.92"/>
    <n v="4"/>
    <n v="4.07"/>
  </r>
  <r>
    <s v="09-07-2014"/>
    <x v="0"/>
    <x v="6"/>
    <x v="293"/>
    <x v="3"/>
    <x v="0"/>
    <x v="3"/>
    <s v="Avery Hidden Tab Dividers for Binding Systems"/>
    <n v="14.3"/>
    <n v="6"/>
    <n v="4.6500000000000004"/>
  </r>
  <r>
    <s v="09-07-2014"/>
    <x v="0"/>
    <x v="6"/>
    <x v="293"/>
    <x v="3"/>
    <x v="1"/>
    <x v="11"/>
    <s v="Bush Heritage Pine Collection 5-Shelf Bookcase, Albany Pine Finish, *Special Order"/>
    <n v="119.83"/>
    <n v="1"/>
    <n v="7.05"/>
  </r>
  <r>
    <s v="09-07-2014"/>
    <x v="0"/>
    <x v="6"/>
    <x v="293"/>
    <x v="3"/>
    <x v="0"/>
    <x v="4"/>
    <s v="Prang Drawing Pencil Set"/>
    <n v="5.56"/>
    <n v="2"/>
    <n v="2.2200000000000002"/>
  </r>
  <r>
    <s v="09-07-2014"/>
    <x v="0"/>
    <x v="6"/>
    <x v="293"/>
    <x v="3"/>
    <x v="0"/>
    <x v="0"/>
    <s v="Xerox 1967"/>
    <n v="32.4"/>
    <n v="5"/>
    <n v="15.55"/>
  </r>
  <r>
    <s v="11-07-2014"/>
    <x v="0"/>
    <x v="6"/>
    <x v="174"/>
    <x v="23"/>
    <x v="0"/>
    <x v="0"/>
    <s v="Easy-staple paper"/>
    <n v="177.2"/>
    <n v="5"/>
    <n v="83.28"/>
  </r>
  <r>
    <s v="11-07-2014"/>
    <x v="0"/>
    <x v="6"/>
    <x v="174"/>
    <x v="23"/>
    <x v="2"/>
    <x v="6"/>
    <s v="Cisco SPA508G"/>
    <n v="197.97"/>
    <n v="3"/>
    <n v="57.41"/>
  </r>
  <r>
    <s v="11-07-2014"/>
    <x v="0"/>
    <x v="6"/>
    <x v="174"/>
    <x v="23"/>
    <x v="1"/>
    <x v="5"/>
    <s v="Global Commerce Series High-Back Swivel/Tilt Chairs"/>
    <n v="854.94"/>
    <n v="3"/>
    <n v="213.74"/>
  </r>
  <r>
    <s v="11-07-2014"/>
    <x v="0"/>
    <x v="6"/>
    <x v="174"/>
    <x v="23"/>
    <x v="1"/>
    <x v="8"/>
    <s v="9-3/4 Diameter Round Wall Clock"/>
    <n v="124.11"/>
    <n v="9"/>
    <n v="52.13"/>
  </r>
  <r>
    <s v="11-07-2014"/>
    <x v="0"/>
    <x v="6"/>
    <x v="174"/>
    <x v="23"/>
    <x v="0"/>
    <x v="1"/>
    <s v="Avery 514"/>
    <n v="14.4"/>
    <n v="5"/>
    <n v="7.06"/>
  </r>
  <r>
    <s v="11-07-2014"/>
    <x v="0"/>
    <x v="6"/>
    <x v="46"/>
    <x v="0"/>
    <x v="2"/>
    <x v="6"/>
    <s v="Polycom VVX 310 VoIP phone"/>
    <n v="575.97"/>
    <n v="4"/>
    <n v="43.2"/>
  </r>
  <r>
    <s v="11-07-2014"/>
    <x v="0"/>
    <x v="6"/>
    <x v="46"/>
    <x v="0"/>
    <x v="0"/>
    <x v="0"/>
    <s v="Xerox 200"/>
    <n v="10.37"/>
    <n v="2"/>
    <n v="3.63"/>
  </r>
  <r>
    <s v="11-07-2014"/>
    <x v="0"/>
    <x v="6"/>
    <x v="294"/>
    <x v="20"/>
    <x v="0"/>
    <x v="0"/>
    <s v="Xerox 1881"/>
    <n v="49.12"/>
    <n v="4"/>
    <n v="23.09"/>
  </r>
  <r>
    <s v="11-07-2014"/>
    <x v="0"/>
    <x v="6"/>
    <x v="294"/>
    <x v="20"/>
    <x v="0"/>
    <x v="3"/>
    <s v="Newell 3-Hole Punched Plastic Slotted Magazine Holders for Binders"/>
    <n v="18.28"/>
    <n v="5"/>
    <n v="6.4"/>
  </r>
  <r>
    <s v="11-07-2014"/>
    <x v="0"/>
    <x v="6"/>
    <x v="295"/>
    <x v="20"/>
    <x v="2"/>
    <x v="6"/>
    <s v="Cisco SPA112 2 Port Phone Adapter"/>
    <n v="164.85"/>
    <n v="3"/>
    <n v="47.81"/>
  </r>
  <r>
    <s v="12-07-2014"/>
    <x v="0"/>
    <x v="6"/>
    <x v="296"/>
    <x v="3"/>
    <x v="0"/>
    <x v="3"/>
    <s v="Tuff Stuff Recycled Round Ring Binders"/>
    <n v="7.71"/>
    <n v="2"/>
    <n v="2.8"/>
  </r>
  <r>
    <s v="12-07-2014"/>
    <x v="0"/>
    <x v="6"/>
    <x v="296"/>
    <x v="3"/>
    <x v="1"/>
    <x v="13"/>
    <s v="Hon 5100 Series Wood Tables"/>
    <n v="698.35"/>
    <n v="3"/>
    <n v="-17.46"/>
  </r>
  <r>
    <s v="12-07-2014"/>
    <x v="0"/>
    <x v="6"/>
    <x v="151"/>
    <x v="3"/>
    <x v="0"/>
    <x v="2"/>
    <s v="Fellowes Super Stor/Drawer"/>
    <n v="249.75"/>
    <n v="9"/>
    <n v="44.96"/>
  </r>
  <r>
    <s v="12-07-2014"/>
    <x v="0"/>
    <x v="6"/>
    <x v="151"/>
    <x v="3"/>
    <x v="2"/>
    <x v="6"/>
    <s v="GE DSL Phone Line Filter"/>
    <n v="255.94"/>
    <n v="8"/>
    <n v="28.79"/>
  </r>
  <r>
    <s v="12-07-2014"/>
    <x v="0"/>
    <x v="6"/>
    <x v="68"/>
    <x v="22"/>
    <x v="1"/>
    <x v="5"/>
    <s v="Safco Chair Connectors, 6/Carton"/>
    <n v="123.14"/>
    <n v="4"/>
    <n v="13.85"/>
  </r>
  <r>
    <s v="12-07-2014"/>
    <x v="0"/>
    <x v="6"/>
    <x v="68"/>
    <x v="22"/>
    <x v="0"/>
    <x v="3"/>
    <s v="Self-Adhesive Ring Binder Labels"/>
    <n v="11.26"/>
    <n v="4"/>
    <n v="3.8"/>
  </r>
  <r>
    <s v="12-07-2014"/>
    <x v="0"/>
    <x v="6"/>
    <x v="297"/>
    <x v="1"/>
    <x v="0"/>
    <x v="0"/>
    <s v="Xerox 1949"/>
    <n v="35.86"/>
    <n v="9"/>
    <n v="13"/>
  </r>
  <r>
    <s v="12-07-2014"/>
    <x v="0"/>
    <x v="6"/>
    <x v="297"/>
    <x v="1"/>
    <x v="2"/>
    <x v="9"/>
    <s v="Verbatim 25 GB 6x Blu-ray Single Layer Recordable Disc, 1/Pack"/>
    <n v="23.84"/>
    <n v="4"/>
    <n v="3.28"/>
  </r>
  <r>
    <s v="12-07-2014"/>
    <x v="0"/>
    <x v="6"/>
    <x v="298"/>
    <x v="0"/>
    <x v="1"/>
    <x v="5"/>
    <s v="Hon Deluxe Fabric Upholstered Stacking Chairs"/>
    <n v="512.36"/>
    <n v="3"/>
    <n v="-14.64"/>
  </r>
  <r>
    <s v="12-07-2014"/>
    <x v="0"/>
    <x v="6"/>
    <x v="298"/>
    <x v="0"/>
    <x v="0"/>
    <x v="7"/>
    <s v="Stockwell Push Pins"/>
    <n v="3.49"/>
    <n v="2"/>
    <n v="0.56999999999999995"/>
  </r>
  <r>
    <s v="12-07-2014"/>
    <x v="0"/>
    <x v="6"/>
    <x v="298"/>
    <x v="0"/>
    <x v="0"/>
    <x v="4"/>
    <s v="Fluorescent Highlighters by Dixon"/>
    <n v="22.29"/>
    <n v="7"/>
    <n v="3.9"/>
  </r>
  <r>
    <s v="12-07-2014"/>
    <x v="0"/>
    <x v="6"/>
    <x v="298"/>
    <x v="0"/>
    <x v="0"/>
    <x v="0"/>
    <s v="Xerox 195"/>
    <n v="16.03"/>
    <n v="3"/>
    <n v="5.61"/>
  </r>
  <r>
    <s v="13-07-2014"/>
    <x v="0"/>
    <x v="6"/>
    <x v="271"/>
    <x v="3"/>
    <x v="1"/>
    <x v="13"/>
    <s v="Bevis Round Conference Table Top &amp; Single Column Base"/>
    <n v="351.22"/>
    <n v="3"/>
    <n v="4.3899999999999997"/>
  </r>
  <r>
    <s v="14-07-2014"/>
    <x v="0"/>
    <x v="6"/>
    <x v="299"/>
    <x v="1"/>
    <x v="0"/>
    <x v="3"/>
    <s v="Acco D-Ring Binder w/DublLock"/>
    <n v="29.93"/>
    <n v="7"/>
    <n v="-46.39"/>
  </r>
  <r>
    <s v="14-07-2014"/>
    <x v="0"/>
    <x v="6"/>
    <x v="299"/>
    <x v="1"/>
    <x v="2"/>
    <x v="6"/>
    <s v="I Need's 3d Hello Kitty Hybrid Silicone Case Cover for HTC One X 4g with 3d Hello Kitty Stylus Pen Green/pink"/>
    <n v="38.270000000000003"/>
    <n v="4"/>
    <n v="3.83"/>
  </r>
  <r>
    <s v="14-07-2014"/>
    <x v="0"/>
    <x v="6"/>
    <x v="300"/>
    <x v="12"/>
    <x v="0"/>
    <x v="2"/>
    <s v="Eldon Fold 'N Roll Cart System"/>
    <n v="55.92"/>
    <n v="5"/>
    <n v="6.29"/>
  </r>
  <r>
    <s v="14-07-2014"/>
    <x v="0"/>
    <x v="6"/>
    <x v="43"/>
    <x v="2"/>
    <x v="2"/>
    <x v="6"/>
    <s v="Griffin GC36547 PowerJolt SE Lightning Charger"/>
    <n v="13.49"/>
    <n v="1"/>
    <n v="-2.25"/>
  </r>
  <r>
    <s v="14-07-2014"/>
    <x v="0"/>
    <x v="6"/>
    <x v="43"/>
    <x v="2"/>
    <x v="2"/>
    <x v="6"/>
    <s v="iOttie HLCRIO102 Car Mount"/>
    <n v="23.99"/>
    <n v="2"/>
    <n v="-13.99"/>
  </r>
  <r>
    <s v="14-07-2014"/>
    <x v="0"/>
    <x v="6"/>
    <x v="43"/>
    <x v="2"/>
    <x v="1"/>
    <x v="8"/>
    <s v="Tensor Track Tree Floor Lamp"/>
    <n v="31.98"/>
    <n v="2"/>
    <n v="1.2"/>
  </r>
  <r>
    <s v="14-07-2014"/>
    <x v="0"/>
    <x v="6"/>
    <x v="43"/>
    <x v="2"/>
    <x v="0"/>
    <x v="4"/>
    <s v="BOSTON Ranger #55 Pencil Sharpener, Black"/>
    <n v="41.58"/>
    <n v="2"/>
    <n v="4.68"/>
  </r>
  <r>
    <s v="14-07-2014"/>
    <x v="0"/>
    <x v="6"/>
    <x v="301"/>
    <x v="7"/>
    <x v="0"/>
    <x v="12"/>
    <s v="Belkin 7 Outlet SurgeMaster II"/>
    <n v="39.479999999999997"/>
    <n v="1"/>
    <n v="11.05"/>
  </r>
  <r>
    <s v="14-07-2014"/>
    <x v="0"/>
    <x v="6"/>
    <x v="302"/>
    <x v="20"/>
    <x v="0"/>
    <x v="4"/>
    <s v="Newell 315"/>
    <n v="17.940000000000001"/>
    <n v="3"/>
    <n v="4.49"/>
  </r>
  <r>
    <s v="15-07-2014"/>
    <x v="0"/>
    <x v="6"/>
    <x v="197"/>
    <x v="19"/>
    <x v="2"/>
    <x v="9"/>
    <s v="Maxell 4.7GB DVD-R 5/Pack"/>
    <n v="2.97"/>
    <n v="3"/>
    <n v="1.31"/>
  </r>
  <r>
    <s v="15-07-2014"/>
    <x v="0"/>
    <x v="6"/>
    <x v="197"/>
    <x v="19"/>
    <x v="0"/>
    <x v="7"/>
    <s v="Advantus Push Pins"/>
    <n v="6.54"/>
    <n v="3"/>
    <n v="2.68"/>
  </r>
  <r>
    <s v="18-07-2014"/>
    <x v="0"/>
    <x v="6"/>
    <x v="303"/>
    <x v="12"/>
    <x v="1"/>
    <x v="5"/>
    <s v="Office Star - Ergonomically Designed Knee Chair"/>
    <n v="259.14"/>
    <n v="4"/>
    <n v="-25.91"/>
  </r>
  <r>
    <s v="18-07-2014"/>
    <x v="0"/>
    <x v="6"/>
    <x v="304"/>
    <x v="20"/>
    <x v="0"/>
    <x v="3"/>
    <s v="Cardinal Slant-D Ring Binder, Heavy Gauge Vinyl"/>
    <n v="13.9"/>
    <n v="2"/>
    <n v="4.5199999999999996"/>
  </r>
  <r>
    <s v="19-07-2014"/>
    <x v="0"/>
    <x v="6"/>
    <x v="305"/>
    <x v="37"/>
    <x v="2"/>
    <x v="6"/>
    <s v="Polycom VVX 310 VoIP phone"/>
    <n v="359.98"/>
    <n v="2"/>
    <n v="93.59"/>
  </r>
  <r>
    <s v="19-07-2014"/>
    <x v="0"/>
    <x v="6"/>
    <x v="305"/>
    <x v="37"/>
    <x v="1"/>
    <x v="13"/>
    <s v="Barricks 18&quot; x 48&quot; Non-Folding Utility Table with Bottom Storage Shelf"/>
    <n v="70.56"/>
    <n v="1"/>
    <n v="-4.03"/>
  </r>
  <r>
    <s v="19-07-2014"/>
    <x v="0"/>
    <x v="6"/>
    <x v="305"/>
    <x v="37"/>
    <x v="0"/>
    <x v="3"/>
    <s v="Avery 3 1/2&quot; Diskette Storage Pages, 10/Pack"/>
    <n v="20.88"/>
    <n v="2"/>
    <n v="9.6"/>
  </r>
  <r>
    <s v="19-07-2014"/>
    <x v="0"/>
    <x v="6"/>
    <x v="305"/>
    <x v="37"/>
    <x v="0"/>
    <x v="3"/>
    <s v="Acco Hanging Data Binders"/>
    <n v="3.81"/>
    <n v="1"/>
    <n v="1.83"/>
  </r>
  <r>
    <s v="19-07-2014"/>
    <x v="0"/>
    <x v="6"/>
    <x v="306"/>
    <x v="35"/>
    <x v="0"/>
    <x v="3"/>
    <s v="Acco Pressboard Covers with Storage Hooks, 14 7/8&quot; x 11&quot;, Dark Blue"/>
    <n v="6.1"/>
    <n v="2"/>
    <n v="2.21"/>
  </r>
  <r>
    <s v="20-07-2014"/>
    <x v="0"/>
    <x v="6"/>
    <x v="307"/>
    <x v="0"/>
    <x v="0"/>
    <x v="2"/>
    <s v="Letter Size Cart"/>
    <n v="342.86"/>
    <n v="3"/>
    <n v="38.57"/>
  </r>
  <r>
    <s v="20-07-2014"/>
    <x v="0"/>
    <x v="6"/>
    <x v="307"/>
    <x v="0"/>
    <x v="1"/>
    <x v="8"/>
    <s v="Westinghouse Clip-On Gooseneck Lamps"/>
    <n v="16.739999999999998"/>
    <n v="5"/>
    <n v="-14.23"/>
  </r>
  <r>
    <s v="20-07-2014"/>
    <x v="0"/>
    <x v="6"/>
    <x v="307"/>
    <x v="0"/>
    <x v="1"/>
    <x v="5"/>
    <s v="HON 5400 Series Task Chairs for Big and Tall"/>
    <n v="981.37"/>
    <n v="2"/>
    <n v="-140.19999999999999"/>
  </r>
  <r>
    <s v="20-07-2014"/>
    <x v="0"/>
    <x v="6"/>
    <x v="308"/>
    <x v="10"/>
    <x v="0"/>
    <x v="2"/>
    <s v="Fellowes Neat Ideas Storage Cubes"/>
    <n v="25.98"/>
    <n v="1"/>
    <n v="-5.2"/>
  </r>
  <r>
    <s v="20-07-2014"/>
    <x v="0"/>
    <x v="6"/>
    <x v="308"/>
    <x v="10"/>
    <x v="0"/>
    <x v="3"/>
    <s v="Ibico Plastic Spiral Binding Combs"/>
    <n v="27.36"/>
    <n v="3"/>
    <n v="-21.89"/>
  </r>
  <r>
    <s v="20-07-2014"/>
    <x v="0"/>
    <x v="6"/>
    <x v="309"/>
    <x v="3"/>
    <x v="0"/>
    <x v="0"/>
    <s v="Xerox 189"/>
    <n v="104.85"/>
    <n v="1"/>
    <n v="50.33"/>
  </r>
  <r>
    <s v="20-07-2014"/>
    <x v="0"/>
    <x v="6"/>
    <x v="309"/>
    <x v="3"/>
    <x v="0"/>
    <x v="3"/>
    <s v="Wilson Jones Custom Binder Spines &amp; Labels"/>
    <n v="8.6999999999999993"/>
    <n v="2"/>
    <n v="3.16"/>
  </r>
  <r>
    <s v="20-07-2014"/>
    <x v="0"/>
    <x v="6"/>
    <x v="309"/>
    <x v="3"/>
    <x v="0"/>
    <x v="0"/>
    <s v="Xerox 1897"/>
    <n v="19.920000000000002"/>
    <n v="4"/>
    <n v="9.76"/>
  </r>
  <r>
    <s v="20-07-2014"/>
    <x v="0"/>
    <x v="6"/>
    <x v="309"/>
    <x v="3"/>
    <x v="1"/>
    <x v="8"/>
    <s v="Nu-Dell Leatherette Frames"/>
    <n v="43.02"/>
    <n v="3"/>
    <n v="15.49"/>
  </r>
  <r>
    <s v="20-07-2014"/>
    <x v="0"/>
    <x v="6"/>
    <x v="310"/>
    <x v="3"/>
    <x v="0"/>
    <x v="3"/>
    <s v="Clear Mylar Reinforcing Strips"/>
    <n v="89.71"/>
    <n v="6"/>
    <n v="30.28"/>
  </r>
  <r>
    <s v="20-07-2014"/>
    <x v="0"/>
    <x v="6"/>
    <x v="310"/>
    <x v="3"/>
    <x v="0"/>
    <x v="0"/>
    <s v="Wirebound Message Books, Two 4 1/4&quot; x 5&quot; Forms per Page"/>
    <n v="22.83"/>
    <n v="3"/>
    <n v="10.73"/>
  </r>
  <r>
    <s v="20-07-2014"/>
    <x v="0"/>
    <x v="6"/>
    <x v="104"/>
    <x v="3"/>
    <x v="2"/>
    <x v="9"/>
    <s v="Maxell 74 Minute CD-R Spindle, 50/Pack"/>
    <n v="41.94"/>
    <n v="2"/>
    <n v="15.1"/>
  </r>
  <r>
    <s v="20-07-2014"/>
    <x v="0"/>
    <x v="6"/>
    <x v="104"/>
    <x v="3"/>
    <x v="0"/>
    <x v="0"/>
    <s v="Xerox 1965"/>
    <n v="11.96"/>
    <n v="2"/>
    <n v="5.86"/>
  </r>
  <r>
    <s v="20-07-2014"/>
    <x v="0"/>
    <x v="6"/>
    <x v="104"/>
    <x v="3"/>
    <x v="0"/>
    <x v="4"/>
    <s v="Newell 348"/>
    <n v="13.12"/>
    <n v="4"/>
    <n v="3.8"/>
  </r>
  <r>
    <s v="20-07-2014"/>
    <x v="0"/>
    <x v="6"/>
    <x v="104"/>
    <x v="3"/>
    <x v="0"/>
    <x v="2"/>
    <s v="Hot File 7-Pocket, Floor Stand"/>
    <n v="535.41"/>
    <n v="3"/>
    <n v="160.62"/>
  </r>
  <r>
    <s v="21-07-2014"/>
    <x v="0"/>
    <x v="6"/>
    <x v="311"/>
    <x v="3"/>
    <x v="0"/>
    <x v="4"/>
    <s v="Newell 334"/>
    <n v="99.2"/>
    <n v="5"/>
    <n v="25.79"/>
  </r>
  <r>
    <s v="21-07-2014"/>
    <x v="0"/>
    <x v="6"/>
    <x v="311"/>
    <x v="3"/>
    <x v="1"/>
    <x v="5"/>
    <s v="Global Troy Executive Leather Low-Back Tilter"/>
    <n v="801.57"/>
    <n v="2"/>
    <n v="50.1"/>
  </r>
  <r>
    <s v="21-07-2014"/>
    <x v="0"/>
    <x v="6"/>
    <x v="311"/>
    <x v="3"/>
    <x v="1"/>
    <x v="13"/>
    <s v="Hon 30&quot; x 60&quot; Table with Locking Drawer"/>
    <n v="272.85000000000002"/>
    <n v="1"/>
    <n v="27.28"/>
  </r>
  <r>
    <s v="21-07-2014"/>
    <x v="0"/>
    <x v="6"/>
    <x v="312"/>
    <x v="0"/>
    <x v="0"/>
    <x v="12"/>
    <s v="Acco 6 Outlet Guardian Basic Surge Suppressor"/>
    <n v="4.99"/>
    <n v="3"/>
    <n v="-12.98"/>
  </r>
  <r>
    <s v="21-07-2014"/>
    <x v="0"/>
    <x v="6"/>
    <x v="312"/>
    <x v="0"/>
    <x v="0"/>
    <x v="10"/>
    <s v="Inter-Office Recycled Envelopes, Brown Kraft, Button-String,10&quot; x 13&quot; , 100/Box"/>
    <n v="87.92"/>
    <n v="5"/>
    <n v="29.67"/>
  </r>
  <r>
    <s v="21-07-2014"/>
    <x v="0"/>
    <x v="6"/>
    <x v="312"/>
    <x v="0"/>
    <x v="1"/>
    <x v="5"/>
    <s v="Hon Every-Day Series Multi-Task Chairs"/>
    <n v="657.93"/>
    <n v="5"/>
    <n v="-93.99"/>
  </r>
  <r>
    <s v="21-07-2014"/>
    <x v="0"/>
    <x v="6"/>
    <x v="312"/>
    <x v="0"/>
    <x v="0"/>
    <x v="3"/>
    <s v="Acco Economy Flexible Poly Round Ring Binder"/>
    <n v="1.04"/>
    <n v="1"/>
    <n v="-1.83"/>
  </r>
  <r>
    <s v="21-07-2014"/>
    <x v="0"/>
    <x v="6"/>
    <x v="190"/>
    <x v="40"/>
    <x v="2"/>
    <x v="6"/>
    <s v="Griffin GC17055 Auxiliary Audio Cable"/>
    <n v="35.979999999999997"/>
    <n v="2"/>
    <n v="10.07"/>
  </r>
  <r>
    <s v="22-07-2014"/>
    <x v="0"/>
    <x v="6"/>
    <x v="313"/>
    <x v="20"/>
    <x v="0"/>
    <x v="4"/>
    <s v="Premium Writing Pencils, Soft, #2 by Central Association for the Blind"/>
    <n v="5.96"/>
    <n v="2"/>
    <n v="1.67"/>
  </r>
  <r>
    <s v="22-07-2014"/>
    <x v="0"/>
    <x v="6"/>
    <x v="313"/>
    <x v="20"/>
    <x v="2"/>
    <x v="9"/>
    <s v="Logitech G602 Wireless Gaming Mouse"/>
    <n v="159.97999999999999"/>
    <n v="2"/>
    <n v="57.59"/>
  </r>
  <r>
    <s v="22-07-2014"/>
    <x v="0"/>
    <x v="6"/>
    <x v="201"/>
    <x v="3"/>
    <x v="0"/>
    <x v="4"/>
    <s v="Newell 32"/>
    <n v="11.52"/>
    <n v="4"/>
    <n v="3.23"/>
  </r>
  <r>
    <s v="22-07-2014"/>
    <x v="0"/>
    <x v="6"/>
    <x v="201"/>
    <x v="3"/>
    <x v="1"/>
    <x v="5"/>
    <s v="Global Comet Stacking Armless Chair"/>
    <n v="717.72"/>
    <n v="3"/>
    <n v="71.77"/>
  </r>
  <r>
    <s v="22-07-2014"/>
    <x v="0"/>
    <x v="6"/>
    <x v="201"/>
    <x v="3"/>
    <x v="0"/>
    <x v="2"/>
    <s v="Eldon Mobile Mega Data Cart  Mega Stackable  Add-On Trays"/>
    <n v="236.5"/>
    <n v="10"/>
    <n v="68.59"/>
  </r>
  <r>
    <s v="22-07-2014"/>
    <x v="0"/>
    <x v="6"/>
    <x v="201"/>
    <x v="3"/>
    <x v="1"/>
    <x v="13"/>
    <s v="Safco Drafting Table"/>
    <n v="170.35"/>
    <n v="3"/>
    <n v="19.16"/>
  </r>
  <r>
    <s v="22-07-2014"/>
    <x v="0"/>
    <x v="6"/>
    <x v="314"/>
    <x v="3"/>
    <x v="0"/>
    <x v="4"/>
    <s v="Crayola Colored Pencils"/>
    <n v="19.68"/>
    <n v="6"/>
    <n v="6.49"/>
  </r>
  <r>
    <s v="22-07-2014"/>
    <x v="0"/>
    <x v="6"/>
    <x v="315"/>
    <x v="0"/>
    <x v="0"/>
    <x v="2"/>
    <s v="Fellowes Bases and Tops For Staxonsteel/High-Stak Systems"/>
    <n v="26.63"/>
    <n v="1"/>
    <n v="1.33"/>
  </r>
  <r>
    <s v="23-07-2014"/>
    <x v="0"/>
    <x v="6"/>
    <x v="316"/>
    <x v="12"/>
    <x v="0"/>
    <x v="3"/>
    <s v="Wilson Jones Custom Binder Spines &amp; Labels"/>
    <n v="8.16"/>
    <n v="5"/>
    <n v="-5.71"/>
  </r>
  <r>
    <s v="23-07-2014"/>
    <x v="0"/>
    <x v="6"/>
    <x v="316"/>
    <x v="12"/>
    <x v="2"/>
    <x v="9"/>
    <s v="NETGEAR AC1750 Dual Band Gigabit Smart WiFi Router"/>
    <n v="1023.94"/>
    <n v="8"/>
    <n v="179.19"/>
  </r>
  <r>
    <s v="23-07-2014"/>
    <x v="0"/>
    <x v="6"/>
    <x v="316"/>
    <x v="12"/>
    <x v="0"/>
    <x v="4"/>
    <s v="Newell 324"/>
    <n v="9.24"/>
    <n v="1"/>
    <n v="0.92"/>
  </r>
  <r>
    <s v="23-07-2014"/>
    <x v="0"/>
    <x v="6"/>
    <x v="316"/>
    <x v="12"/>
    <x v="2"/>
    <x v="9"/>
    <s v="Microsoft Natural Keyboard Elite"/>
    <n v="479.04"/>
    <n v="10"/>
    <n v="-29.94"/>
  </r>
  <r>
    <s v="23-07-2014"/>
    <x v="0"/>
    <x v="6"/>
    <x v="199"/>
    <x v="20"/>
    <x v="2"/>
    <x v="9"/>
    <s v="Case Logic 2.4GHz Wireless Keyboard"/>
    <n v="99.98"/>
    <n v="2"/>
    <n v="8"/>
  </r>
  <r>
    <s v="23-07-2014"/>
    <x v="0"/>
    <x v="6"/>
    <x v="317"/>
    <x v="3"/>
    <x v="2"/>
    <x v="6"/>
    <s v="VTech DS6151"/>
    <n v="604.75"/>
    <n v="6"/>
    <n v="60.48"/>
  </r>
  <r>
    <s v="23-07-2014"/>
    <x v="0"/>
    <x v="6"/>
    <x v="317"/>
    <x v="3"/>
    <x v="0"/>
    <x v="14"/>
    <s v="Acme Softgrip Scissors"/>
    <n v="40.700000000000003"/>
    <n v="5"/>
    <n v="11.8"/>
  </r>
  <r>
    <s v="23-07-2014"/>
    <x v="0"/>
    <x v="6"/>
    <x v="317"/>
    <x v="3"/>
    <x v="2"/>
    <x v="6"/>
    <s v="AT&amp;T CL2909"/>
    <n v="302.38"/>
    <n v="3"/>
    <n v="37.799999999999997"/>
  </r>
  <r>
    <s v="23-07-2014"/>
    <x v="0"/>
    <x v="6"/>
    <x v="317"/>
    <x v="3"/>
    <x v="2"/>
    <x v="9"/>
    <s v="Imation 8gb Micro Traveldrive Usb 2.0 Flash Drive"/>
    <n v="45"/>
    <n v="3"/>
    <n v="4.95"/>
  </r>
  <r>
    <s v="25-07-2014"/>
    <x v="0"/>
    <x v="6"/>
    <x v="318"/>
    <x v="3"/>
    <x v="0"/>
    <x v="2"/>
    <s v="Fellowes Personal Hanging Folder Files, Navy"/>
    <n v="53.72"/>
    <n v="4"/>
    <n v="15.04"/>
  </r>
  <r>
    <s v="25-07-2014"/>
    <x v="0"/>
    <x v="6"/>
    <x v="318"/>
    <x v="3"/>
    <x v="0"/>
    <x v="14"/>
    <s v="High Speed Automatic Electric Letter Opener"/>
    <n v="8187.65"/>
    <n v="5"/>
    <n v="327.51"/>
  </r>
  <r>
    <s v="25-07-2014"/>
    <x v="0"/>
    <x v="6"/>
    <x v="318"/>
    <x v="3"/>
    <x v="1"/>
    <x v="8"/>
    <s v="Staple-based wall hangings"/>
    <n v="77.92"/>
    <n v="8"/>
    <n v="34.28"/>
  </r>
  <r>
    <s v="25-07-2014"/>
    <x v="0"/>
    <x v="6"/>
    <x v="58"/>
    <x v="3"/>
    <x v="0"/>
    <x v="0"/>
    <s v="Xerox 1966"/>
    <n v="6.48"/>
    <n v="1"/>
    <n v="3.18"/>
  </r>
  <r>
    <s v="25-07-2014"/>
    <x v="0"/>
    <x v="6"/>
    <x v="58"/>
    <x v="3"/>
    <x v="0"/>
    <x v="14"/>
    <s v="Acme Kleen Earth Office Shears"/>
    <n v="15.52"/>
    <n v="4"/>
    <n v="4.5"/>
  </r>
  <r>
    <s v="26-07-2014"/>
    <x v="0"/>
    <x v="6"/>
    <x v="319"/>
    <x v="1"/>
    <x v="0"/>
    <x v="2"/>
    <s v="Belkin 19&quot; Vented Equipment Shelf, Black"/>
    <n v="123.55"/>
    <n v="3"/>
    <n v="-29.34"/>
  </r>
  <r>
    <s v="26-07-2014"/>
    <x v="0"/>
    <x v="6"/>
    <x v="111"/>
    <x v="17"/>
    <x v="2"/>
    <x v="6"/>
    <s v="Apple iPhone 5S"/>
    <n v="911.98"/>
    <n v="2"/>
    <n v="114"/>
  </r>
  <r>
    <s v="26-07-2014"/>
    <x v="0"/>
    <x v="6"/>
    <x v="111"/>
    <x v="17"/>
    <x v="1"/>
    <x v="5"/>
    <s v="Hon 2090 Pillow Soft Series Mid Back Swivel/Tilt Chairs"/>
    <n v="674.35"/>
    <n v="3"/>
    <n v="-109.58"/>
  </r>
  <r>
    <s v="26-07-2014"/>
    <x v="0"/>
    <x v="6"/>
    <x v="111"/>
    <x v="17"/>
    <x v="1"/>
    <x v="8"/>
    <s v="Tensor Computer Mounted Lamp"/>
    <n v="134.01"/>
    <n v="9"/>
    <n v="36.18"/>
  </r>
  <r>
    <s v="26-07-2014"/>
    <x v="0"/>
    <x v="6"/>
    <x v="111"/>
    <x v="17"/>
    <x v="2"/>
    <x v="9"/>
    <s v="Logitech Illuminated Ultrathin Keyboard with Backlighting"/>
    <n v="170.97"/>
    <n v="3"/>
    <n v="70.099999999999994"/>
  </r>
  <r>
    <s v="26-07-2014"/>
    <x v="0"/>
    <x v="6"/>
    <x v="4"/>
    <x v="27"/>
    <x v="2"/>
    <x v="9"/>
    <s v="Memorex Micro Travel Drive 16 GB"/>
    <n v="111.93"/>
    <n v="7"/>
    <n v="34.700000000000003"/>
  </r>
  <r>
    <s v="26-07-2014"/>
    <x v="0"/>
    <x v="6"/>
    <x v="320"/>
    <x v="4"/>
    <x v="1"/>
    <x v="5"/>
    <s v="Metal Folding Chairs, Beige, 4/Carton"/>
    <n v="67.88"/>
    <n v="2"/>
    <n v="18.329999999999998"/>
  </r>
  <r>
    <s v="26-07-2014"/>
    <x v="0"/>
    <x v="6"/>
    <x v="320"/>
    <x v="4"/>
    <x v="0"/>
    <x v="1"/>
    <s v="Avery 485"/>
    <n v="162.88999999999999"/>
    <n v="13"/>
    <n v="76.56"/>
  </r>
  <r>
    <s v="26-07-2014"/>
    <x v="0"/>
    <x v="6"/>
    <x v="320"/>
    <x v="4"/>
    <x v="1"/>
    <x v="8"/>
    <s v="DAX Cubicle Frames, 8-1/2 x 11"/>
    <n v="25.71"/>
    <n v="3"/>
    <n v="9.26"/>
  </r>
  <r>
    <s v="26-07-2014"/>
    <x v="0"/>
    <x v="6"/>
    <x v="321"/>
    <x v="0"/>
    <x v="0"/>
    <x v="3"/>
    <s v="GBC DocuBind P400 Electric Binding System"/>
    <n v="2177.58"/>
    <n v="8"/>
    <n v="-3701.89"/>
  </r>
  <r>
    <s v="26-07-2014"/>
    <x v="0"/>
    <x v="6"/>
    <x v="321"/>
    <x v="0"/>
    <x v="1"/>
    <x v="8"/>
    <s v="DAX Clear Channel Poster Frame"/>
    <n v="17.5"/>
    <n v="3"/>
    <n v="-10.06"/>
  </r>
  <r>
    <s v="26-07-2014"/>
    <x v="0"/>
    <x v="6"/>
    <x v="321"/>
    <x v="0"/>
    <x v="0"/>
    <x v="3"/>
    <s v="GBC Premium Transparent Covers with Diagonal Lined Pattern"/>
    <n v="16.78"/>
    <n v="4"/>
    <n v="-26.85"/>
  </r>
  <r>
    <s v="26-07-2014"/>
    <x v="0"/>
    <x v="6"/>
    <x v="321"/>
    <x v="0"/>
    <x v="2"/>
    <x v="9"/>
    <s v="Microsoft Natural Keyboard Elite"/>
    <n v="431.14"/>
    <n v="9"/>
    <n v="-26.95"/>
  </r>
  <r>
    <s v="26-07-2014"/>
    <x v="0"/>
    <x v="6"/>
    <x v="321"/>
    <x v="0"/>
    <x v="0"/>
    <x v="3"/>
    <s v="GBC Instant Index System for Binding Systems"/>
    <n v="8.8800000000000008"/>
    <n v="5"/>
    <n v="-13.32"/>
  </r>
  <r>
    <s v="26-07-2014"/>
    <x v="0"/>
    <x v="6"/>
    <x v="321"/>
    <x v="0"/>
    <x v="0"/>
    <x v="12"/>
    <s v="Acco 6 Outlet Guardian Standard Surge Suppressor"/>
    <n v="4.84"/>
    <n v="2"/>
    <n v="-12.09"/>
  </r>
  <r>
    <s v="27-07-2014"/>
    <x v="0"/>
    <x v="6"/>
    <x v="60"/>
    <x v="3"/>
    <x v="2"/>
    <x v="9"/>
    <s v="WD My Passport Ultra 2TB Portable External Hard Drive"/>
    <n v="238"/>
    <n v="2"/>
    <n v="38.08"/>
  </r>
  <r>
    <s v="27-07-2014"/>
    <x v="0"/>
    <x v="6"/>
    <x v="322"/>
    <x v="20"/>
    <x v="0"/>
    <x v="0"/>
    <s v="Xerox 1956"/>
    <n v="65.78"/>
    <n v="11"/>
    <n v="32.229999999999997"/>
  </r>
  <r>
    <s v="27-07-2014"/>
    <x v="0"/>
    <x v="6"/>
    <x v="323"/>
    <x v="3"/>
    <x v="0"/>
    <x v="2"/>
    <s v="SAFCO Commercial Wire Shelving, Black"/>
    <n v="276.27999999999997"/>
    <n v="2"/>
    <n v="0"/>
  </r>
  <r>
    <s v="28-07-2014"/>
    <x v="0"/>
    <x v="6"/>
    <x v="74"/>
    <x v="16"/>
    <x v="0"/>
    <x v="7"/>
    <s v="OIC Colored Binder Clips, Assorted Sizes"/>
    <n v="14.32"/>
    <n v="5"/>
    <n v="5.19"/>
  </r>
  <r>
    <s v="28-07-2014"/>
    <x v="0"/>
    <x v="6"/>
    <x v="74"/>
    <x v="16"/>
    <x v="1"/>
    <x v="8"/>
    <s v="DataProducts Ampli Magnifier Task Lamp, Black,"/>
    <n v="129.88999999999999"/>
    <n v="6"/>
    <n v="12.99"/>
  </r>
  <r>
    <s v="28-07-2014"/>
    <x v="0"/>
    <x v="6"/>
    <x v="74"/>
    <x v="16"/>
    <x v="0"/>
    <x v="10"/>
    <s v="#10- 4 1/8&quot; x 9 1/2&quot; Recycled Envelopes"/>
    <n v="48.94"/>
    <n v="7"/>
    <n v="16.52"/>
  </r>
  <r>
    <s v="30-07-2014"/>
    <x v="0"/>
    <x v="6"/>
    <x v="324"/>
    <x v="22"/>
    <x v="1"/>
    <x v="11"/>
    <s v="Rush Hierlooms Collection 1&quot; Thick Stackable Bookcases"/>
    <n v="1367.84"/>
    <n v="8"/>
    <n v="259.89"/>
  </r>
  <r>
    <s v="01-08-2014"/>
    <x v="0"/>
    <x v="7"/>
    <x v="302"/>
    <x v="25"/>
    <x v="0"/>
    <x v="1"/>
    <s v="Self-Adhesive Address Labels for Typewriters by Universal"/>
    <n v="17.54"/>
    <n v="3"/>
    <n v="5.92"/>
  </r>
  <r>
    <s v="01-08-2014"/>
    <x v="0"/>
    <x v="7"/>
    <x v="302"/>
    <x v="25"/>
    <x v="1"/>
    <x v="8"/>
    <s v="9-3/4 Diameter Round Wall Clock"/>
    <n v="44.13"/>
    <n v="4"/>
    <n v="12.14"/>
  </r>
  <r>
    <s v="01-08-2014"/>
    <x v="0"/>
    <x v="7"/>
    <x v="302"/>
    <x v="25"/>
    <x v="0"/>
    <x v="12"/>
    <s v="Honeywell Quietcare HEPA Air Cleaner"/>
    <n v="62.92"/>
    <n v="1"/>
    <n v="10.220000000000001"/>
  </r>
  <r>
    <s v="01-08-2014"/>
    <x v="0"/>
    <x v="7"/>
    <x v="302"/>
    <x v="25"/>
    <x v="0"/>
    <x v="0"/>
    <s v="Xerox 1916"/>
    <n v="78.3"/>
    <n v="2"/>
    <n v="29.36"/>
  </r>
  <r>
    <s v="01-08-2014"/>
    <x v="0"/>
    <x v="7"/>
    <x v="325"/>
    <x v="3"/>
    <x v="0"/>
    <x v="3"/>
    <s v="Wilson Jones data.warehouse D-Ring Binders with DublLock"/>
    <n v="19.75"/>
    <n v="3"/>
    <n v="6.91"/>
  </r>
  <r>
    <s v="01-08-2014"/>
    <x v="0"/>
    <x v="7"/>
    <x v="326"/>
    <x v="2"/>
    <x v="0"/>
    <x v="7"/>
    <s v="Acco Clips to Go Binder Clips, 24 Clips in Two Sizes"/>
    <n v="5.68"/>
    <n v="2"/>
    <n v="1.92"/>
  </r>
  <r>
    <s v="02-08-2014"/>
    <x v="0"/>
    <x v="7"/>
    <x v="327"/>
    <x v="24"/>
    <x v="0"/>
    <x v="3"/>
    <s v="Wilson Jones 14 Line Acrylic Coated Pressboard Data Binders"/>
    <n v="26.7"/>
    <n v="5"/>
    <n v="12.55"/>
  </r>
  <r>
    <s v="02-08-2014"/>
    <x v="0"/>
    <x v="7"/>
    <x v="327"/>
    <x v="24"/>
    <x v="2"/>
    <x v="9"/>
    <s v="Memorex Micro Travel Drive 4 GB"/>
    <n v="21.2"/>
    <n v="2"/>
    <n v="9.1199999999999992"/>
  </r>
  <r>
    <s v="02-08-2014"/>
    <x v="0"/>
    <x v="7"/>
    <x v="327"/>
    <x v="24"/>
    <x v="0"/>
    <x v="2"/>
    <s v="Smead Adjustable Mobile File Trolley with Lockable Top"/>
    <n v="838.38"/>
    <n v="2"/>
    <n v="226.36"/>
  </r>
  <r>
    <s v="03-08-2014"/>
    <x v="0"/>
    <x v="7"/>
    <x v="206"/>
    <x v="26"/>
    <x v="1"/>
    <x v="13"/>
    <s v="BoxOffice By Design Rectangular and Half-Moon Meeting Room Tables"/>
    <n v="218.75"/>
    <n v="2"/>
    <n v="-161.88"/>
  </r>
  <r>
    <s v="03-08-2014"/>
    <x v="0"/>
    <x v="7"/>
    <x v="206"/>
    <x v="26"/>
    <x v="0"/>
    <x v="12"/>
    <s v="Bravo II Megaboss 12-Amp Hard Body Upright, Replacement Belts, 2 Belts per Pack"/>
    <n v="2.6"/>
    <n v="1"/>
    <n v="0.28999999999999998"/>
  </r>
  <r>
    <s v="03-08-2014"/>
    <x v="0"/>
    <x v="7"/>
    <x v="328"/>
    <x v="20"/>
    <x v="0"/>
    <x v="0"/>
    <s v="Xerox 1884"/>
    <n v="39.96"/>
    <n v="2"/>
    <n v="18.78"/>
  </r>
  <r>
    <s v="03-08-2014"/>
    <x v="0"/>
    <x v="7"/>
    <x v="328"/>
    <x v="20"/>
    <x v="0"/>
    <x v="14"/>
    <s v="Acme Box Cutter Scissors"/>
    <n v="102.3"/>
    <n v="10"/>
    <n v="26.6"/>
  </r>
  <r>
    <s v="03-08-2014"/>
    <x v="0"/>
    <x v="7"/>
    <x v="328"/>
    <x v="20"/>
    <x v="0"/>
    <x v="2"/>
    <s v="Staple magnet"/>
    <n v="21.36"/>
    <n v="2"/>
    <n v="5.77"/>
  </r>
  <r>
    <s v="03-08-2014"/>
    <x v="0"/>
    <x v="7"/>
    <x v="292"/>
    <x v="12"/>
    <x v="0"/>
    <x v="0"/>
    <s v="White Computer Printout Paper by Universal"/>
    <n v="93.02"/>
    <n v="3"/>
    <n v="33.72"/>
  </r>
  <r>
    <s v="04-08-2014"/>
    <x v="0"/>
    <x v="7"/>
    <x v="329"/>
    <x v="27"/>
    <x v="0"/>
    <x v="12"/>
    <s v="Hoover WindTunnel Plus Canister Vacuum"/>
    <n v="1089.75"/>
    <n v="3"/>
    <n v="305.13"/>
  </r>
  <r>
    <s v="04-08-2014"/>
    <x v="0"/>
    <x v="7"/>
    <x v="329"/>
    <x v="27"/>
    <x v="0"/>
    <x v="0"/>
    <s v="Xerox 1934"/>
    <n v="447.84"/>
    <n v="8"/>
    <n v="219.44"/>
  </r>
  <r>
    <s v="04-08-2014"/>
    <x v="0"/>
    <x v="7"/>
    <x v="329"/>
    <x v="27"/>
    <x v="0"/>
    <x v="4"/>
    <s v="Newell 329"/>
    <n v="16.399999999999999"/>
    <n v="5"/>
    <n v="4.26"/>
  </r>
  <r>
    <s v="04-08-2014"/>
    <x v="0"/>
    <x v="7"/>
    <x v="329"/>
    <x v="27"/>
    <x v="2"/>
    <x v="6"/>
    <s v="Panasonic KX T7731-B Digital phone"/>
    <n v="399.96"/>
    <n v="5"/>
    <n v="35"/>
  </r>
  <r>
    <s v="04-08-2014"/>
    <x v="0"/>
    <x v="7"/>
    <x v="329"/>
    <x v="27"/>
    <x v="0"/>
    <x v="2"/>
    <s v="Safco Wire Cube Shelving System, For Use as 4 or 5 14&quot; Cubes, Black"/>
    <n v="158.9"/>
    <n v="5"/>
    <n v="7.95"/>
  </r>
  <r>
    <s v="04-08-2014"/>
    <x v="0"/>
    <x v="7"/>
    <x v="329"/>
    <x v="27"/>
    <x v="0"/>
    <x v="3"/>
    <s v="Ibico Standard Transparent Covers"/>
    <n v="13.18"/>
    <n v="1"/>
    <n v="4.78"/>
  </r>
  <r>
    <s v="04-08-2014"/>
    <x v="0"/>
    <x v="7"/>
    <x v="44"/>
    <x v="41"/>
    <x v="0"/>
    <x v="12"/>
    <s v="Eureka The Boss Cordless Rechargeable Stick Vac"/>
    <n v="101.96"/>
    <n v="2"/>
    <n v="27.53"/>
  </r>
  <r>
    <s v="04-08-2014"/>
    <x v="0"/>
    <x v="7"/>
    <x v="44"/>
    <x v="41"/>
    <x v="0"/>
    <x v="0"/>
    <s v="Southworth 25% Cotton Premium Laser Paper and Envelopes"/>
    <n v="259.74"/>
    <n v="13"/>
    <n v="124.68"/>
  </r>
  <r>
    <s v="04-08-2014"/>
    <x v="0"/>
    <x v="7"/>
    <x v="44"/>
    <x v="41"/>
    <x v="2"/>
    <x v="9"/>
    <s v="Maxell 4.7GB DVD-R"/>
    <n v="255.42"/>
    <n v="9"/>
    <n v="104.72"/>
  </r>
  <r>
    <s v="05-08-2014"/>
    <x v="0"/>
    <x v="7"/>
    <x v="330"/>
    <x v="3"/>
    <x v="0"/>
    <x v="0"/>
    <s v="Adams Phone Message Book, Professional, 400 Message Capacity, 5 3/6 x 11"/>
    <n v="20.94"/>
    <n v="3"/>
    <n v="9.84"/>
  </r>
  <r>
    <s v="05-08-2014"/>
    <x v="0"/>
    <x v="7"/>
    <x v="330"/>
    <x v="3"/>
    <x v="0"/>
    <x v="0"/>
    <s v="Xerox 1913"/>
    <n v="110.96"/>
    <n v="2"/>
    <n v="53.26"/>
  </r>
  <r>
    <s v="05-08-2014"/>
    <x v="0"/>
    <x v="7"/>
    <x v="330"/>
    <x v="3"/>
    <x v="1"/>
    <x v="5"/>
    <s v="Global Value Steno Chair, Gray"/>
    <n v="340.14"/>
    <n v="7"/>
    <n v="21.26"/>
  </r>
  <r>
    <s v="05-08-2014"/>
    <x v="0"/>
    <x v="7"/>
    <x v="331"/>
    <x v="3"/>
    <x v="2"/>
    <x v="9"/>
    <s v="Logitech Desktop MK120 Mouse and keyboard Combo"/>
    <n v="16.36"/>
    <n v="1"/>
    <n v="1.64"/>
  </r>
  <r>
    <s v="05-08-2014"/>
    <x v="0"/>
    <x v="7"/>
    <x v="331"/>
    <x v="3"/>
    <x v="0"/>
    <x v="2"/>
    <s v="Akro Stacking Bins"/>
    <n v="15.78"/>
    <n v="2"/>
    <n v="0.63"/>
  </r>
  <r>
    <s v="05-08-2014"/>
    <x v="0"/>
    <x v="7"/>
    <x v="331"/>
    <x v="3"/>
    <x v="0"/>
    <x v="4"/>
    <s v="Boston KS Multi-Size Manual Pencil Sharpener"/>
    <n v="45.98"/>
    <n v="2"/>
    <n v="12.87"/>
  </r>
  <r>
    <s v="05-08-2014"/>
    <x v="0"/>
    <x v="7"/>
    <x v="332"/>
    <x v="37"/>
    <x v="0"/>
    <x v="12"/>
    <s v="Fellowes Advanced Computer Series Surge Protectors"/>
    <n v="79.47"/>
    <n v="3"/>
    <n v="22.25"/>
  </r>
  <r>
    <s v="05-08-2014"/>
    <x v="0"/>
    <x v="7"/>
    <x v="332"/>
    <x v="37"/>
    <x v="0"/>
    <x v="4"/>
    <s v="Binney &amp; Smith inkTank Erasable Pocket Highlighter, Chisel Tip, Yellow"/>
    <n v="4.5599999999999996"/>
    <n v="2"/>
    <n v="2.0099999999999998"/>
  </r>
  <r>
    <s v="05-08-2014"/>
    <x v="0"/>
    <x v="7"/>
    <x v="332"/>
    <x v="37"/>
    <x v="1"/>
    <x v="5"/>
    <s v="Hon GuestStacker Chair"/>
    <n v="1133.3499999999999"/>
    <n v="5"/>
    <n v="294.67"/>
  </r>
  <r>
    <s v="05-08-2014"/>
    <x v="0"/>
    <x v="7"/>
    <x v="153"/>
    <x v="20"/>
    <x v="2"/>
    <x v="6"/>
    <s v="Plantronics CS 50-USB - headset - Convertible, Monaural"/>
    <n v="135.99"/>
    <n v="1"/>
    <n v="36.72"/>
  </r>
  <r>
    <s v="05-08-2014"/>
    <x v="0"/>
    <x v="7"/>
    <x v="153"/>
    <x v="20"/>
    <x v="0"/>
    <x v="4"/>
    <s v="Binney &amp; Smith inkTank Erasable Pocket Highlighter, Chisel Tip, Yellow"/>
    <n v="15.96"/>
    <n v="7"/>
    <n v="7.02"/>
  </r>
  <r>
    <s v="05-08-2014"/>
    <x v="0"/>
    <x v="7"/>
    <x v="333"/>
    <x v="0"/>
    <x v="1"/>
    <x v="13"/>
    <s v="SAFCO PlanMaster Heigh-Adjustable Drafting Table Base, 43w x 30d x 30-37h, Black"/>
    <n v="489.23"/>
    <n v="2"/>
    <n v="41.93"/>
  </r>
  <r>
    <s v="06-08-2014"/>
    <x v="0"/>
    <x v="7"/>
    <x v="334"/>
    <x v="9"/>
    <x v="2"/>
    <x v="9"/>
    <s v="Maxell 74 Minute CD-R Spindle, 50/Pack"/>
    <n v="62.91"/>
    <n v="3"/>
    <n v="22.65"/>
  </r>
  <r>
    <s v="06-08-2014"/>
    <x v="0"/>
    <x v="7"/>
    <x v="335"/>
    <x v="20"/>
    <x v="2"/>
    <x v="9"/>
    <s v="Logitech G700s Rechargeable Gaming Mouse"/>
    <n v="199.98"/>
    <n v="2"/>
    <n v="83.99"/>
  </r>
  <r>
    <s v="08-08-2014"/>
    <x v="0"/>
    <x v="7"/>
    <x v="336"/>
    <x v="3"/>
    <x v="0"/>
    <x v="12"/>
    <s v="Fellowes Superior 10 Outlet Split Surge Protector"/>
    <n v="76.12"/>
    <n v="2"/>
    <n v="22.07"/>
  </r>
  <r>
    <s v="08-08-2014"/>
    <x v="0"/>
    <x v="7"/>
    <x v="336"/>
    <x v="3"/>
    <x v="2"/>
    <x v="16"/>
    <s v="Sharp AL-1530CS Digital Copier"/>
    <n v="1199.98"/>
    <n v="3"/>
    <n v="434.99"/>
  </r>
  <r>
    <s v="08-08-2014"/>
    <x v="0"/>
    <x v="7"/>
    <x v="336"/>
    <x v="3"/>
    <x v="2"/>
    <x v="6"/>
    <s v="AT&amp;T 1070 Corded Phone"/>
    <n v="445.96"/>
    <n v="5"/>
    <n v="55.75"/>
  </r>
  <r>
    <s v="08-08-2014"/>
    <x v="0"/>
    <x v="7"/>
    <x v="336"/>
    <x v="3"/>
    <x v="1"/>
    <x v="8"/>
    <s v="Dana Halogen Swing-Arm Architect Lamp"/>
    <n v="327.76"/>
    <n v="8"/>
    <n v="91.77"/>
  </r>
  <r>
    <s v="08-08-2014"/>
    <x v="0"/>
    <x v="7"/>
    <x v="337"/>
    <x v="12"/>
    <x v="1"/>
    <x v="8"/>
    <s v="Eldon Delta Triangular Chair Mat, 52&quot; x 58&quot;, Clear"/>
    <n v="121.38"/>
    <n v="4"/>
    <n v="-3.03"/>
  </r>
  <r>
    <s v="08-08-2014"/>
    <x v="0"/>
    <x v="7"/>
    <x v="337"/>
    <x v="12"/>
    <x v="2"/>
    <x v="9"/>
    <s v="SanDisk Ultra 64 GB MicroSDHC Class 10 Memory Card"/>
    <n v="95.98"/>
    <n v="3"/>
    <n v="-10.8"/>
  </r>
  <r>
    <s v="08-08-2014"/>
    <x v="0"/>
    <x v="7"/>
    <x v="51"/>
    <x v="3"/>
    <x v="0"/>
    <x v="2"/>
    <s v="Advantus Rolling Drawer Organizers"/>
    <n v="423.28"/>
    <n v="11"/>
    <n v="110.05"/>
  </r>
  <r>
    <s v="08-08-2014"/>
    <x v="0"/>
    <x v="7"/>
    <x v="338"/>
    <x v="14"/>
    <x v="2"/>
    <x v="16"/>
    <s v="Sharp 1540cs Digital Laser Copier"/>
    <n v="549.99"/>
    <n v="1"/>
    <n v="275"/>
  </r>
  <r>
    <s v="08-08-2014"/>
    <x v="0"/>
    <x v="7"/>
    <x v="338"/>
    <x v="14"/>
    <x v="0"/>
    <x v="12"/>
    <s v="Acco Smartsocket Table Surge Protector, 6 Color-Coded Adapter Outlets"/>
    <n v="167.54"/>
    <n v="3"/>
    <n v="37.229999999999997"/>
  </r>
  <r>
    <s v="08-08-2014"/>
    <x v="0"/>
    <x v="7"/>
    <x v="338"/>
    <x v="14"/>
    <x v="0"/>
    <x v="10"/>
    <s v="Globe Weis Peel &amp; Seel First Class Envelopes"/>
    <n v="38.340000000000003"/>
    <n v="3"/>
    <n v="17.25"/>
  </r>
  <r>
    <s v="08-08-2014"/>
    <x v="0"/>
    <x v="7"/>
    <x v="338"/>
    <x v="14"/>
    <x v="1"/>
    <x v="8"/>
    <s v="Nu-Dell Float Frame 11 x 14 1/2"/>
    <n v="53.88"/>
    <n v="6"/>
    <n v="22.63"/>
  </r>
  <r>
    <s v="08-08-2014"/>
    <x v="0"/>
    <x v="7"/>
    <x v="338"/>
    <x v="14"/>
    <x v="2"/>
    <x v="6"/>
    <s v="Motorola Droid Maxx"/>
    <n v="299.98"/>
    <n v="2"/>
    <n v="83.99"/>
  </r>
  <r>
    <s v="08-08-2014"/>
    <x v="0"/>
    <x v="7"/>
    <x v="339"/>
    <x v="16"/>
    <x v="1"/>
    <x v="11"/>
    <s v="O'Sullivan 2-Shelf Heavy-Duty Bookcases"/>
    <n v="155.46"/>
    <n v="4"/>
    <n v="-7.77"/>
  </r>
  <r>
    <s v="09-08-2014"/>
    <x v="0"/>
    <x v="7"/>
    <x v="340"/>
    <x v="16"/>
    <x v="2"/>
    <x v="6"/>
    <s v="AT&amp;T 1070 Corded Phone"/>
    <n v="178.38"/>
    <n v="2"/>
    <n v="22.3"/>
  </r>
  <r>
    <s v="09-08-2014"/>
    <x v="0"/>
    <x v="7"/>
    <x v="340"/>
    <x v="16"/>
    <x v="0"/>
    <x v="0"/>
    <s v="Xerox 21"/>
    <n v="15.55"/>
    <n v="3"/>
    <n v="5.44"/>
  </r>
  <r>
    <s v="09-08-2014"/>
    <x v="0"/>
    <x v="7"/>
    <x v="341"/>
    <x v="3"/>
    <x v="0"/>
    <x v="1"/>
    <s v="Avery 494"/>
    <n v="20.88"/>
    <n v="8"/>
    <n v="9.6"/>
  </r>
  <r>
    <s v="09-08-2014"/>
    <x v="0"/>
    <x v="7"/>
    <x v="342"/>
    <x v="22"/>
    <x v="2"/>
    <x v="6"/>
    <s v="Cisco Unified IP Phone 7945G VoIP phone"/>
    <n v="1091.17"/>
    <n v="4"/>
    <n v="68.2"/>
  </r>
  <r>
    <s v="09-08-2014"/>
    <x v="0"/>
    <x v="7"/>
    <x v="342"/>
    <x v="22"/>
    <x v="2"/>
    <x v="6"/>
    <s v="Jawbone MINI JAMBOX Wireless Bluetooth Speaker"/>
    <n v="219.17"/>
    <n v="2"/>
    <n v="-43.83"/>
  </r>
  <r>
    <s v="09-08-2014"/>
    <x v="0"/>
    <x v="7"/>
    <x v="343"/>
    <x v="22"/>
    <x v="0"/>
    <x v="3"/>
    <s v="Ibico Ibimaster 300 Manual Binding System"/>
    <n v="2060.7399999999998"/>
    <n v="7"/>
    <n v="643.98"/>
  </r>
  <r>
    <s v="09-08-2014"/>
    <x v="0"/>
    <x v="7"/>
    <x v="344"/>
    <x v="3"/>
    <x v="0"/>
    <x v="0"/>
    <s v="Great White Multi-Use Recycled Paper (20Lb. and 84 Bright)"/>
    <n v="5.98"/>
    <n v="1"/>
    <n v="2.69"/>
  </r>
  <r>
    <s v="09-08-2014"/>
    <x v="0"/>
    <x v="7"/>
    <x v="310"/>
    <x v="12"/>
    <x v="0"/>
    <x v="7"/>
    <s v="Super Bands, 12/Pack"/>
    <n v="4.46"/>
    <n v="3"/>
    <n v="-0.95"/>
  </r>
  <r>
    <s v="09-08-2014"/>
    <x v="0"/>
    <x v="7"/>
    <x v="310"/>
    <x v="12"/>
    <x v="0"/>
    <x v="3"/>
    <s v="Avery Hole Reinforcements"/>
    <n v="9.35"/>
    <n v="5"/>
    <n v="-6.54"/>
  </r>
  <r>
    <s v="11-08-2014"/>
    <x v="0"/>
    <x v="7"/>
    <x v="193"/>
    <x v="22"/>
    <x v="1"/>
    <x v="8"/>
    <s v="Eldon Image Series Desk Accessories, Ebony"/>
    <n v="12.35"/>
    <n v="1"/>
    <n v="5.43"/>
  </r>
  <r>
    <s v="11-08-2014"/>
    <x v="0"/>
    <x v="7"/>
    <x v="193"/>
    <x v="22"/>
    <x v="0"/>
    <x v="4"/>
    <s v="Sanford 52201 APSCO Electric Pencil Sharpener"/>
    <n v="40.97"/>
    <n v="1"/>
    <n v="10.65"/>
  </r>
  <r>
    <s v="11-08-2014"/>
    <x v="0"/>
    <x v="7"/>
    <x v="193"/>
    <x v="22"/>
    <x v="0"/>
    <x v="7"/>
    <s v="Vinyl Coated Wire Paper Clips in Organizer Box, 800/Box"/>
    <n v="22.96"/>
    <n v="2"/>
    <n v="10.79"/>
  </r>
  <r>
    <s v="11-08-2014"/>
    <x v="0"/>
    <x v="7"/>
    <x v="318"/>
    <x v="20"/>
    <x v="0"/>
    <x v="2"/>
    <s v="Tennsco Single-Tier Lockers"/>
    <n v="375.34"/>
    <n v="1"/>
    <n v="18.77"/>
  </r>
  <r>
    <s v="12-08-2014"/>
    <x v="0"/>
    <x v="7"/>
    <x v="345"/>
    <x v="23"/>
    <x v="0"/>
    <x v="3"/>
    <s v="Performers Binder/Pad Holder, Black"/>
    <n v="196.21"/>
    <n v="7"/>
    <n v="98.11"/>
  </r>
  <r>
    <s v="12-08-2014"/>
    <x v="0"/>
    <x v="7"/>
    <x v="346"/>
    <x v="3"/>
    <x v="2"/>
    <x v="6"/>
    <s v="BlackBerry Q10"/>
    <n v="806.34"/>
    <n v="8"/>
    <n v="50.4"/>
  </r>
  <r>
    <s v="12-08-2014"/>
    <x v="0"/>
    <x v="7"/>
    <x v="346"/>
    <x v="3"/>
    <x v="1"/>
    <x v="8"/>
    <s v="Seth Thomas 14&quot; Day/Date Wall Clock"/>
    <n v="85.44"/>
    <n v="3"/>
    <n v="31.61"/>
  </r>
  <r>
    <s v="12-08-2014"/>
    <x v="0"/>
    <x v="7"/>
    <x v="347"/>
    <x v="16"/>
    <x v="0"/>
    <x v="0"/>
    <s v="Xerox 229"/>
    <n v="31.1"/>
    <n v="6"/>
    <n v="10.89"/>
  </r>
  <r>
    <s v="12-08-2014"/>
    <x v="0"/>
    <x v="7"/>
    <x v="347"/>
    <x v="16"/>
    <x v="0"/>
    <x v="4"/>
    <s v="Bulldog Vacuum Base Pencil Sharpener"/>
    <n v="47.96"/>
    <n v="5"/>
    <n v="4.2"/>
  </r>
  <r>
    <s v="12-08-2014"/>
    <x v="0"/>
    <x v="7"/>
    <x v="347"/>
    <x v="16"/>
    <x v="2"/>
    <x v="9"/>
    <s v="Maxell 4.7GB DVD-R"/>
    <n v="158.93"/>
    <n v="7"/>
    <n v="41.72"/>
  </r>
  <r>
    <s v="12-08-2014"/>
    <x v="0"/>
    <x v="7"/>
    <x v="347"/>
    <x v="16"/>
    <x v="0"/>
    <x v="12"/>
    <s v="Acco Smartsocket Color-Coded Six-Outlet AC Adapter Model Surge Protectors"/>
    <n v="211.25"/>
    <n v="6"/>
    <n v="15.84"/>
  </r>
  <r>
    <s v="12-08-2014"/>
    <x v="0"/>
    <x v="7"/>
    <x v="347"/>
    <x v="16"/>
    <x v="0"/>
    <x v="14"/>
    <s v="Acco Side-Punched Conventional Columnar Pads"/>
    <n v="5.55"/>
    <n v="2"/>
    <n v="-1.04"/>
  </r>
  <r>
    <s v="12-08-2014"/>
    <x v="0"/>
    <x v="7"/>
    <x v="347"/>
    <x v="16"/>
    <x v="0"/>
    <x v="1"/>
    <s v="Avery 501"/>
    <n v="2.95"/>
    <n v="1"/>
    <n v="1"/>
  </r>
  <r>
    <s v="12-08-2014"/>
    <x v="0"/>
    <x v="7"/>
    <x v="172"/>
    <x v="4"/>
    <x v="0"/>
    <x v="3"/>
    <s v="Acco Translucent Poly Ring Binders"/>
    <n v="14.04"/>
    <n v="3"/>
    <n v="6.74"/>
  </r>
  <r>
    <s v="12-08-2014"/>
    <x v="0"/>
    <x v="7"/>
    <x v="172"/>
    <x v="4"/>
    <x v="2"/>
    <x v="9"/>
    <s v="Maxell 74 Minute CD-R Spindle, 50/Pack"/>
    <n v="272.61"/>
    <n v="13"/>
    <n v="98.14"/>
  </r>
  <r>
    <s v="15-08-2014"/>
    <x v="0"/>
    <x v="7"/>
    <x v="348"/>
    <x v="0"/>
    <x v="0"/>
    <x v="3"/>
    <s v="GBC Durable Plastic Covers"/>
    <n v="30.96"/>
    <n v="8"/>
    <n v="-52.63"/>
  </r>
  <r>
    <s v="15-08-2014"/>
    <x v="0"/>
    <x v="7"/>
    <x v="349"/>
    <x v="37"/>
    <x v="0"/>
    <x v="3"/>
    <s v="Premium Transparent Presentation Covers by GBC"/>
    <n v="62.94"/>
    <n v="3"/>
    <n v="30.21"/>
  </r>
  <r>
    <s v="15-08-2014"/>
    <x v="0"/>
    <x v="7"/>
    <x v="349"/>
    <x v="16"/>
    <x v="0"/>
    <x v="0"/>
    <s v="Xerox 1955"/>
    <n v="91.36"/>
    <n v="5"/>
    <n v="29.69"/>
  </r>
  <r>
    <s v="15-08-2014"/>
    <x v="0"/>
    <x v="7"/>
    <x v="349"/>
    <x v="16"/>
    <x v="0"/>
    <x v="12"/>
    <s v="Fellowes Superior 10 Outlet Split Surge Protector"/>
    <n v="152.24"/>
    <n v="5"/>
    <n v="17.13"/>
  </r>
  <r>
    <s v="15-08-2014"/>
    <x v="0"/>
    <x v="7"/>
    <x v="12"/>
    <x v="3"/>
    <x v="0"/>
    <x v="12"/>
    <s v="Tripp Lite TLP810NET Broadband Surge for Modem/Fax"/>
    <n v="152.91"/>
    <n v="3"/>
    <n v="42.81"/>
  </r>
  <r>
    <s v="15-08-2014"/>
    <x v="0"/>
    <x v="7"/>
    <x v="12"/>
    <x v="3"/>
    <x v="0"/>
    <x v="0"/>
    <s v="Xerox 1925"/>
    <n v="92.94"/>
    <n v="3"/>
    <n v="41.82"/>
  </r>
  <r>
    <s v="15-08-2014"/>
    <x v="0"/>
    <x v="7"/>
    <x v="12"/>
    <x v="3"/>
    <x v="0"/>
    <x v="3"/>
    <s v="Avery Heavy-Duty EZD  Binder With Locking Rings"/>
    <n v="17.86"/>
    <n v="4"/>
    <n v="6.25"/>
  </r>
  <r>
    <s v="15-08-2014"/>
    <x v="0"/>
    <x v="7"/>
    <x v="12"/>
    <x v="3"/>
    <x v="0"/>
    <x v="3"/>
    <s v="GBC Durable Plastic Covers"/>
    <n v="46.44"/>
    <n v="3"/>
    <n v="15.09"/>
  </r>
  <r>
    <s v="15-08-2014"/>
    <x v="0"/>
    <x v="7"/>
    <x v="12"/>
    <x v="3"/>
    <x v="1"/>
    <x v="5"/>
    <s v="Novimex Fabric Task Chair"/>
    <n v="195.14"/>
    <n v="4"/>
    <n v="-12.2"/>
  </r>
  <r>
    <s v="16-08-2014"/>
    <x v="0"/>
    <x v="7"/>
    <x v="350"/>
    <x v="2"/>
    <x v="1"/>
    <x v="13"/>
    <s v="Chromcraft Rectangular Conference Tables"/>
    <n v="853.09"/>
    <n v="6"/>
    <n v="-227.49"/>
  </r>
  <r>
    <s v="17-08-2014"/>
    <x v="0"/>
    <x v="7"/>
    <x v="127"/>
    <x v="0"/>
    <x v="0"/>
    <x v="0"/>
    <s v="Xerox 203"/>
    <n v="15.55"/>
    <n v="3"/>
    <n v="5.44"/>
  </r>
  <r>
    <s v="17-08-2014"/>
    <x v="0"/>
    <x v="7"/>
    <x v="351"/>
    <x v="13"/>
    <x v="0"/>
    <x v="0"/>
    <s v="Xerox 1929"/>
    <n v="114.2"/>
    <n v="5"/>
    <n v="52.53"/>
  </r>
  <r>
    <s v="17-08-2014"/>
    <x v="0"/>
    <x v="7"/>
    <x v="351"/>
    <x v="13"/>
    <x v="0"/>
    <x v="3"/>
    <s v="Avery Non-Stick Binders"/>
    <n v="17.96"/>
    <n v="4"/>
    <n v="8.26"/>
  </r>
  <r>
    <s v="17-08-2014"/>
    <x v="0"/>
    <x v="7"/>
    <x v="351"/>
    <x v="13"/>
    <x v="0"/>
    <x v="7"/>
    <s v="Colored Push Pins"/>
    <n v="12.67"/>
    <n v="7"/>
    <n v="4.5599999999999996"/>
  </r>
  <r>
    <s v="17-08-2014"/>
    <x v="0"/>
    <x v="7"/>
    <x v="351"/>
    <x v="13"/>
    <x v="2"/>
    <x v="9"/>
    <s v="Logitech Gaming G510s - Keyboard"/>
    <n v="339.96"/>
    <n v="4"/>
    <n v="122.39"/>
  </r>
  <r>
    <s v="19-08-2014"/>
    <x v="0"/>
    <x v="7"/>
    <x v="232"/>
    <x v="10"/>
    <x v="0"/>
    <x v="4"/>
    <s v="Turquoise Lead Holder with Pocket Clip"/>
    <n v="10.72"/>
    <n v="2"/>
    <n v="1.74"/>
  </r>
  <r>
    <s v="19-08-2014"/>
    <x v="0"/>
    <x v="7"/>
    <x v="282"/>
    <x v="10"/>
    <x v="0"/>
    <x v="3"/>
    <s v="GBC DocuBind P50 Personal Binding Machine"/>
    <n v="76.78"/>
    <n v="4"/>
    <n v="-58.86"/>
  </r>
  <r>
    <s v="19-08-2014"/>
    <x v="0"/>
    <x v="7"/>
    <x v="282"/>
    <x v="10"/>
    <x v="0"/>
    <x v="14"/>
    <s v="Acme Kleencut Forged Steel Scissors"/>
    <n v="9.18"/>
    <n v="2"/>
    <n v="1.1499999999999999"/>
  </r>
  <r>
    <s v="19-08-2014"/>
    <x v="0"/>
    <x v="7"/>
    <x v="352"/>
    <x v="13"/>
    <x v="1"/>
    <x v="11"/>
    <s v="Hon Metal Bookcases, Gray"/>
    <n v="638.82000000000005"/>
    <n v="9"/>
    <n v="172.48"/>
  </r>
  <r>
    <s v="19-08-2014"/>
    <x v="0"/>
    <x v="7"/>
    <x v="17"/>
    <x v="3"/>
    <x v="1"/>
    <x v="8"/>
    <s v="Deflect-o EconoMat Studded, No Bevel Mat for Low Pile Carpeting"/>
    <n v="289.24"/>
    <n v="7"/>
    <n v="26.03"/>
  </r>
  <r>
    <s v="19-08-2014"/>
    <x v="0"/>
    <x v="7"/>
    <x v="17"/>
    <x v="3"/>
    <x v="0"/>
    <x v="3"/>
    <s v="Satellite Sectional Post Binders"/>
    <n v="69.459999999999994"/>
    <n v="2"/>
    <n v="22.57"/>
  </r>
  <r>
    <s v="19-08-2014"/>
    <x v="0"/>
    <x v="7"/>
    <x v="183"/>
    <x v="4"/>
    <x v="0"/>
    <x v="2"/>
    <s v="Space Solutions HD Industrial Steel Shelving."/>
    <n v="344.91"/>
    <n v="3"/>
    <n v="10.35"/>
  </r>
  <r>
    <s v="20-08-2014"/>
    <x v="0"/>
    <x v="7"/>
    <x v="353"/>
    <x v="1"/>
    <x v="1"/>
    <x v="5"/>
    <s v="Global Leather and Oak Executive Chair, Black"/>
    <n v="421.37"/>
    <n v="2"/>
    <n v="-6.02"/>
  </r>
  <r>
    <s v="20-08-2014"/>
    <x v="0"/>
    <x v="7"/>
    <x v="317"/>
    <x v="6"/>
    <x v="1"/>
    <x v="5"/>
    <s v="Safco Chair Connectors, 6/Carton"/>
    <n v="500.24"/>
    <n v="13"/>
    <n v="145.07"/>
  </r>
  <r>
    <s v="20-08-2014"/>
    <x v="0"/>
    <x v="7"/>
    <x v="317"/>
    <x v="6"/>
    <x v="0"/>
    <x v="0"/>
    <s v="Riverleaf Stik-Withit Designer Note Cubes"/>
    <n v="20.12"/>
    <n v="2"/>
    <n v="9.26"/>
  </r>
  <r>
    <s v="20-08-2014"/>
    <x v="0"/>
    <x v="7"/>
    <x v="317"/>
    <x v="6"/>
    <x v="0"/>
    <x v="3"/>
    <s v="GBC DocuBind TL300 Electric Binding System"/>
    <n v="896.99"/>
    <n v="1"/>
    <n v="421.59"/>
  </r>
  <r>
    <s v="22-08-2014"/>
    <x v="0"/>
    <x v="7"/>
    <x v="354"/>
    <x v="10"/>
    <x v="0"/>
    <x v="4"/>
    <s v="Faber Castell Col-Erase Pencils"/>
    <n v="3.91"/>
    <n v="1"/>
    <n v="1.03"/>
  </r>
  <r>
    <s v="22-08-2014"/>
    <x v="0"/>
    <x v="7"/>
    <x v="355"/>
    <x v="16"/>
    <x v="0"/>
    <x v="14"/>
    <s v="Acme Serrated Blade Letter Opener"/>
    <n v="7.63"/>
    <n v="3"/>
    <n v="-1.81"/>
  </r>
  <r>
    <s v="22-08-2014"/>
    <x v="0"/>
    <x v="7"/>
    <x v="259"/>
    <x v="24"/>
    <x v="0"/>
    <x v="0"/>
    <s v="Xerox 1899"/>
    <n v="11.56"/>
    <n v="2"/>
    <n v="5.66"/>
  </r>
  <r>
    <s v="23-08-2014"/>
    <x v="0"/>
    <x v="7"/>
    <x v="356"/>
    <x v="20"/>
    <x v="0"/>
    <x v="0"/>
    <s v="Xerox 1994"/>
    <n v="25.92"/>
    <n v="4"/>
    <n v="12.44"/>
  </r>
  <r>
    <s v="23-08-2014"/>
    <x v="0"/>
    <x v="7"/>
    <x v="356"/>
    <x v="20"/>
    <x v="0"/>
    <x v="0"/>
    <s v="Personal Creations Ink Jet Cards and Labels"/>
    <n v="45.92"/>
    <n v="4"/>
    <n v="22.5"/>
  </r>
  <r>
    <s v="23-08-2014"/>
    <x v="0"/>
    <x v="7"/>
    <x v="357"/>
    <x v="3"/>
    <x v="0"/>
    <x v="3"/>
    <s v="GBC Linen Binding Covers"/>
    <n v="49.57"/>
    <n v="2"/>
    <n v="17.350000000000001"/>
  </r>
  <r>
    <s v="23-08-2014"/>
    <x v="0"/>
    <x v="7"/>
    <x v="358"/>
    <x v="26"/>
    <x v="0"/>
    <x v="0"/>
    <s v="Xerox 1976"/>
    <n v="15.55"/>
    <n v="3"/>
    <n v="5.44"/>
  </r>
  <r>
    <s v="23-08-2014"/>
    <x v="0"/>
    <x v="7"/>
    <x v="358"/>
    <x v="26"/>
    <x v="0"/>
    <x v="14"/>
    <s v="Acme Titanium Bonded Scissors"/>
    <n v="6.8"/>
    <n v="1"/>
    <n v="0.51"/>
  </r>
  <r>
    <s v="23-08-2014"/>
    <x v="0"/>
    <x v="7"/>
    <x v="358"/>
    <x v="26"/>
    <x v="1"/>
    <x v="8"/>
    <s v="Regeneration Desk Collection"/>
    <n v="4.22"/>
    <n v="3"/>
    <n v="1.27"/>
  </r>
  <r>
    <s v="23-08-2014"/>
    <x v="0"/>
    <x v="7"/>
    <x v="358"/>
    <x v="26"/>
    <x v="2"/>
    <x v="6"/>
    <s v="Cisco SPA525G2 IP Phone - Wireless"/>
    <n v="143.63999999999999"/>
    <n v="9"/>
    <n v="10.77"/>
  </r>
  <r>
    <s v="23-08-2014"/>
    <x v="0"/>
    <x v="7"/>
    <x v="358"/>
    <x v="26"/>
    <x v="0"/>
    <x v="0"/>
    <s v="Xerox 1931"/>
    <n v="31.1"/>
    <n v="6"/>
    <n v="10.89"/>
  </r>
  <r>
    <s v="23-08-2014"/>
    <x v="0"/>
    <x v="7"/>
    <x v="358"/>
    <x v="26"/>
    <x v="0"/>
    <x v="0"/>
    <s v="Xerox 1988"/>
    <n v="223.06"/>
    <n v="9"/>
    <n v="69.709999999999994"/>
  </r>
  <r>
    <s v="23-08-2014"/>
    <x v="0"/>
    <x v="7"/>
    <x v="234"/>
    <x v="14"/>
    <x v="0"/>
    <x v="0"/>
    <s v="Xerox 1993"/>
    <n v="19.440000000000001"/>
    <n v="3"/>
    <n v="9.5299999999999994"/>
  </r>
  <r>
    <s v="24-08-2014"/>
    <x v="0"/>
    <x v="7"/>
    <x v="357"/>
    <x v="35"/>
    <x v="0"/>
    <x v="3"/>
    <s v="SlimView Poly Binder, 3/8&quot;"/>
    <n v="8.2899999999999991"/>
    <n v="2"/>
    <n v="2.69"/>
  </r>
  <r>
    <s v="24-08-2014"/>
    <x v="0"/>
    <x v="7"/>
    <x v="359"/>
    <x v="20"/>
    <x v="1"/>
    <x v="8"/>
    <s v="G.E. Longer-Life Indoor Recessed Floodlight Bulbs"/>
    <n v="13.28"/>
    <n v="2"/>
    <n v="6.37"/>
  </r>
  <r>
    <s v="24-08-2014"/>
    <x v="0"/>
    <x v="7"/>
    <x v="359"/>
    <x v="20"/>
    <x v="0"/>
    <x v="3"/>
    <s v="Wilson Jones 1&quot; Hanging DublLock Ring Binders"/>
    <n v="12.67"/>
    <n v="3"/>
    <n v="4.4400000000000004"/>
  </r>
  <r>
    <s v="24-08-2014"/>
    <x v="0"/>
    <x v="7"/>
    <x v="360"/>
    <x v="5"/>
    <x v="0"/>
    <x v="14"/>
    <s v="Acme Titanium Bonded Scissors"/>
    <n v="25.5"/>
    <n v="3"/>
    <n v="6.63"/>
  </r>
  <r>
    <s v="25-08-2014"/>
    <x v="0"/>
    <x v="7"/>
    <x v="361"/>
    <x v="10"/>
    <x v="0"/>
    <x v="7"/>
    <s v="OIC Colored Binder Clips, Assorted Sizes"/>
    <n v="40.1"/>
    <n v="14"/>
    <n v="14.53"/>
  </r>
  <r>
    <s v="25-08-2014"/>
    <x v="0"/>
    <x v="7"/>
    <x v="361"/>
    <x v="10"/>
    <x v="0"/>
    <x v="10"/>
    <s v="Redi-Strip #10 Envelopes, 4 1/8 x 9 1/2"/>
    <n v="4.72"/>
    <n v="2"/>
    <n v="1.65"/>
  </r>
  <r>
    <s v="25-08-2014"/>
    <x v="0"/>
    <x v="7"/>
    <x v="361"/>
    <x v="10"/>
    <x v="0"/>
    <x v="0"/>
    <s v="Xerox 1921"/>
    <n v="23.98"/>
    <n v="3"/>
    <n v="7.49"/>
  </r>
  <r>
    <s v="25-08-2014"/>
    <x v="0"/>
    <x v="7"/>
    <x v="361"/>
    <x v="10"/>
    <x v="0"/>
    <x v="10"/>
    <s v="Tyvek  Top-Opening Peel &amp; Seel Envelopes, Plain White"/>
    <n v="130.46"/>
    <n v="6"/>
    <n v="44.03"/>
  </r>
  <r>
    <s v="25-08-2014"/>
    <x v="0"/>
    <x v="7"/>
    <x v="362"/>
    <x v="3"/>
    <x v="1"/>
    <x v="8"/>
    <s v="Eldon 200 Class Desk Accessories, Smoke"/>
    <n v="6.28"/>
    <n v="1"/>
    <n v="2.64"/>
  </r>
  <r>
    <s v="25-08-2014"/>
    <x v="0"/>
    <x v="7"/>
    <x v="362"/>
    <x v="3"/>
    <x v="2"/>
    <x v="9"/>
    <s v="SanDisk Cruzer 32 GB USB Flash Drive"/>
    <n v="95.1"/>
    <n v="5"/>
    <n v="30.43"/>
  </r>
  <r>
    <s v="25-08-2014"/>
    <x v="0"/>
    <x v="7"/>
    <x v="362"/>
    <x v="3"/>
    <x v="0"/>
    <x v="0"/>
    <s v="Xerox 23"/>
    <n v="25.92"/>
    <n v="4"/>
    <n v="12.44"/>
  </r>
  <r>
    <s v="25-08-2014"/>
    <x v="0"/>
    <x v="7"/>
    <x v="362"/>
    <x v="3"/>
    <x v="0"/>
    <x v="2"/>
    <s v="Portable Personal File Box"/>
    <n v="48.84"/>
    <n v="4"/>
    <n v="13.19"/>
  </r>
  <r>
    <s v="25-08-2014"/>
    <x v="0"/>
    <x v="7"/>
    <x v="363"/>
    <x v="22"/>
    <x v="2"/>
    <x v="6"/>
    <s v="Polycom VVX 310 VoIP phone"/>
    <n v="1007.94"/>
    <n v="7"/>
    <n v="75.599999999999994"/>
  </r>
  <r>
    <s v="25-08-2014"/>
    <x v="0"/>
    <x v="7"/>
    <x v="364"/>
    <x v="0"/>
    <x v="0"/>
    <x v="3"/>
    <s v="Wilson Jones Elliptical Ring 3 1/2&quot; Capacity Binders, 800 sheets"/>
    <n v="25.68"/>
    <n v="3"/>
    <n v="-39.799999999999997"/>
  </r>
  <r>
    <s v="25-08-2014"/>
    <x v="0"/>
    <x v="7"/>
    <x v="364"/>
    <x v="0"/>
    <x v="0"/>
    <x v="3"/>
    <s v="Square Ring Data Binders, Rigid 75 Pt. Covers, 11&quot; x 14-7/8&quot;"/>
    <n v="12.38"/>
    <n v="3"/>
    <n v="-19.809999999999999"/>
  </r>
  <r>
    <s v="25-08-2014"/>
    <x v="0"/>
    <x v="7"/>
    <x v="14"/>
    <x v="10"/>
    <x v="0"/>
    <x v="3"/>
    <s v="Wilson Jones Custom Binder Spines &amp; Labels"/>
    <n v="6.53"/>
    <n v="4"/>
    <n v="-4.57"/>
  </r>
  <r>
    <s v="25-08-2014"/>
    <x v="0"/>
    <x v="7"/>
    <x v="14"/>
    <x v="10"/>
    <x v="0"/>
    <x v="3"/>
    <s v="Insertable Tab Indexes For Data Binders"/>
    <n v="2.86"/>
    <n v="3"/>
    <n v="-2.29"/>
  </r>
  <r>
    <s v="25-08-2014"/>
    <x v="0"/>
    <x v="7"/>
    <x v="14"/>
    <x v="10"/>
    <x v="0"/>
    <x v="3"/>
    <s v="Cardinal Slant-D Ring Binder, Heavy Gauge Vinyl"/>
    <n v="20.86"/>
    <n v="8"/>
    <n v="-16.68"/>
  </r>
  <r>
    <s v="26-08-2014"/>
    <x v="0"/>
    <x v="7"/>
    <x v="365"/>
    <x v="3"/>
    <x v="2"/>
    <x v="9"/>
    <s v="SanDisk Ultra 32 GB MicroSDHC Class 10 Memory Card"/>
    <n v="176.8"/>
    <n v="8"/>
    <n v="22.98"/>
  </r>
  <r>
    <s v="26-08-2014"/>
    <x v="0"/>
    <x v="7"/>
    <x v="366"/>
    <x v="7"/>
    <x v="1"/>
    <x v="8"/>
    <s v="Acrylic Self-Standing Desk Frames"/>
    <n v="10.68"/>
    <n v="4"/>
    <n v="4.0599999999999996"/>
  </r>
  <r>
    <s v="26-08-2014"/>
    <x v="0"/>
    <x v="7"/>
    <x v="366"/>
    <x v="7"/>
    <x v="0"/>
    <x v="0"/>
    <s v="Xerox 1978"/>
    <n v="17.34"/>
    <n v="3"/>
    <n v="8.5"/>
  </r>
  <r>
    <s v="26-08-2014"/>
    <x v="0"/>
    <x v="7"/>
    <x v="366"/>
    <x v="7"/>
    <x v="0"/>
    <x v="0"/>
    <s v="Avoid Verbal Orders Carbonless Minifold Book"/>
    <n v="3.38"/>
    <n v="1"/>
    <n v="1.55"/>
  </r>
  <r>
    <s v="26-08-2014"/>
    <x v="0"/>
    <x v="7"/>
    <x v="367"/>
    <x v="7"/>
    <x v="0"/>
    <x v="4"/>
    <s v="Newell 340"/>
    <n v="8.64"/>
    <n v="3"/>
    <n v="2.5099999999999998"/>
  </r>
  <r>
    <s v="26-08-2014"/>
    <x v="0"/>
    <x v="7"/>
    <x v="367"/>
    <x v="7"/>
    <x v="2"/>
    <x v="9"/>
    <s v="Plantronics Audio 478 Stereo USB Headset"/>
    <n v="149.97"/>
    <n v="3"/>
    <n v="52.49"/>
  </r>
  <r>
    <s v="27-08-2014"/>
    <x v="0"/>
    <x v="7"/>
    <x v="368"/>
    <x v="3"/>
    <x v="0"/>
    <x v="4"/>
    <s v="Newell 341"/>
    <n v="8.56"/>
    <n v="2"/>
    <n v="2.48"/>
  </r>
  <r>
    <s v="27-08-2014"/>
    <x v="0"/>
    <x v="7"/>
    <x v="368"/>
    <x v="3"/>
    <x v="2"/>
    <x v="6"/>
    <s v="Cisco SPA 501G IP Phone"/>
    <n v="213.48"/>
    <n v="3"/>
    <n v="16.010000000000002"/>
  </r>
  <r>
    <s v="27-08-2014"/>
    <x v="0"/>
    <x v="7"/>
    <x v="368"/>
    <x v="3"/>
    <x v="0"/>
    <x v="3"/>
    <s v="Wilson Jones Hanging View Binder, White, 1&quot;"/>
    <n v="22.72"/>
    <n v="4"/>
    <n v="7.38"/>
  </r>
  <r>
    <s v="27-08-2014"/>
    <x v="0"/>
    <x v="7"/>
    <x v="369"/>
    <x v="6"/>
    <x v="2"/>
    <x v="6"/>
    <s v="GE 30522EE2"/>
    <n v="579.95000000000005"/>
    <n v="5"/>
    <n v="168.19"/>
  </r>
  <r>
    <s v="27-08-2014"/>
    <x v="0"/>
    <x v="7"/>
    <x v="369"/>
    <x v="6"/>
    <x v="1"/>
    <x v="8"/>
    <s v="Master Caster Door Stop, Large Neon Orange"/>
    <n v="29.12"/>
    <n v="4"/>
    <n v="12.52"/>
  </r>
  <r>
    <s v="27-08-2014"/>
    <x v="0"/>
    <x v="7"/>
    <x v="369"/>
    <x v="6"/>
    <x v="1"/>
    <x v="13"/>
    <s v="Bretford CR8500 Series Meeting Room Furniture"/>
    <n v="1202.94"/>
    <n v="3"/>
    <n v="300.74"/>
  </r>
  <r>
    <s v="27-08-2014"/>
    <x v="0"/>
    <x v="7"/>
    <x v="13"/>
    <x v="6"/>
    <x v="0"/>
    <x v="0"/>
    <s v="Xerox 1898"/>
    <n v="13.36"/>
    <n v="2"/>
    <n v="6.41"/>
  </r>
  <r>
    <s v="29-08-2014"/>
    <x v="0"/>
    <x v="7"/>
    <x v="370"/>
    <x v="3"/>
    <x v="0"/>
    <x v="0"/>
    <s v="Xerox 1940"/>
    <n v="109.92"/>
    <n v="2"/>
    <n v="53.86"/>
  </r>
  <r>
    <s v="29-08-2014"/>
    <x v="0"/>
    <x v="7"/>
    <x v="370"/>
    <x v="3"/>
    <x v="0"/>
    <x v="0"/>
    <s v="Xerox 1986"/>
    <n v="13.36"/>
    <n v="2"/>
    <n v="6.41"/>
  </r>
  <r>
    <s v="29-08-2014"/>
    <x v="0"/>
    <x v="7"/>
    <x v="371"/>
    <x v="16"/>
    <x v="0"/>
    <x v="10"/>
    <s v="Jiffy Padded Mailers with Self-Seal Closure"/>
    <n v="29.81"/>
    <n v="2"/>
    <n v="10.81"/>
  </r>
  <r>
    <s v="29-08-2014"/>
    <x v="0"/>
    <x v="7"/>
    <x v="371"/>
    <x v="16"/>
    <x v="0"/>
    <x v="3"/>
    <s v="GBC DocuBind 200 Manual Binding Machine"/>
    <n v="505.18"/>
    <n v="4"/>
    <n v="-336.78"/>
  </r>
  <r>
    <s v="29-08-2014"/>
    <x v="0"/>
    <x v="7"/>
    <x v="371"/>
    <x v="16"/>
    <x v="1"/>
    <x v="13"/>
    <s v="Balt Solid Wood Rectangular Table"/>
    <n v="174.06"/>
    <n v="3"/>
    <n v="-110.76"/>
  </r>
  <r>
    <s v="30-08-2014"/>
    <x v="0"/>
    <x v="7"/>
    <x v="372"/>
    <x v="37"/>
    <x v="0"/>
    <x v="3"/>
    <s v="Wilson Jones Standard D-Ring Binders"/>
    <n v="25.3"/>
    <n v="5"/>
    <n v="11.89"/>
  </r>
  <r>
    <s v="30-08-2014"/>
    <x v="0"/>
    <x v="7"/>
    <x v="372"/>
    <x v="37"/>
    <x v="0"/>
    <x v="2"/>
    <s v="Fellowes Bankers Box Stor/Drawer Steel Plus"/>
    <n v="95.94"/>
    <n v="3"/>
    <n v="9.59"/>
  </r>
  <r>
    <s v="31-08-2014"/>
    <x v="0"/>
    <x v="7"/>
    <x v="373"/>
    <x v="31"/>
    <x v="2"/>
    <x v="9"/>
    <s v="KeyTronic KT400U2 - Keyboard - Black"/>
    <n v="92.52"/>
    <n v="9"/>
    <n v="18.5"/>
  </r>
  <r>
    <s v="01-09-2014"/>
    <x v="0"/>
    <x v="8"/>
    <x v="374"/>
    <x v="3"/>
    <x v="0"/>
    <x v="4"/>
    <s v="BOSTON Model 1800 Electric Pencil Sharpeners, Putty/Woodgrain"/>
    <n v="53.94"/>
    <n v="3"/>
    <n v="15.64"/>
  </r>
  <r>
    <s v="01-09-2014"/>
    <x v="0"/>
    <x v="8"/>
    <x v="304"/>
    <x v="0"/>
    <x v="0"/>
    <x v="3"/>
    <s v="Prestige Round Ring Binders"/>
    <n v="3.65"/>
    <n v="3"/>
    <n v="-6.02"/>
  </r>
  <r>
    <s v="01-09-2014"/>
    <x v="0"/>
    <x v="8"/>
    <x v="304"/>
    <x v="0"/>
    <x v="0"/>
    <x v="0"/>
    <s v="Xerox 216"/>
    <n v="31.1"/>
    <n v="6"/>
    <n v="10.89"/>
  </r>
  <r>
    <s v="01-09-2014"/>
    <x v="0"/>
    <x v="8"/>
    <x v="352"/>
    <x v="20"/>
    <x v="0"/>
    <x v="3"/>
    <s v="Wilson Jones Hanging Recycled Pressboard Data Binders"/>
    <n v="23.74"/>
    <n v="2"/>
    <n v="8.31"/>
  </r>
  <r>
    <s v="01-09-2014"/>
    <x v="0"/>
    <x v="8"/>
    <x v="352"/>
    <x v="20"/>
    <x v="2"/>
    <x v="9"/>
    <s v="WD My Passport Ultra 2TB Portable External Hard Drive"/>
    <n v="357"/>
    <n v="3"/>
    <n v="57.12"/>
  </r>
  <r>
    <s v="02-09-2014"/>
    <x v="0"/>
    <x v="8"/>
    <x v="176"/>
    <x v="20"/>
    <x v="0"/>
    <x v="12"/>
    <s v="Holmes Cool Mist Humidifier for the Whole House with 8-Gallon Output per Day, Extended Life Filter"/>
    <n v="19.899999999999999"/>
    <n v="1"/>
    <n v="8.9600000000000009"/>
  </r>
  <r>
    <s v="02-09-2014"/>
    <x v="0"/>
    <x v="8"/>
    <x v="176"/>
    <x v="20"/>
    <x v="1"/>
    <x v="8"/>
    <s v="Tenex Carpeted, Granite-Look or Clear Contemporary Contour Shape Chair Mats"/>
    <n v="70.709999999999994"/>
    <n v="1"/>
    <n v="4.95"/>
  </r>
  <r>
    <s v="02-09-2014"/>
    <x v="0"/>
    <x v="8"/>
    <x v="68"/>
    <x v="20"/>
    <x v="0"/>
    <x v="4"/>
    <s v="SANFORD Major Accent Highlighters"/>
    <n v="21.24"/>
    <n v="3"/>
    <n v="8.07"/>
  </r>
  <r>
    <s v="02-09-2014"/>
    <x v="0"/>
    <x v="8"/>
    <x v="375"/>
    <x v="20"/>
    <x v="0"/>
    <x v="4"/>
    <s v="Newell 324"/>
    <n v="57.75"/>
    <n v="5"/>
    <n v="16.170000000000002"/>
  </r>
  <r>
    <s v="02-09-2014"/>
    <x v="0"/>
    <x v="8"/>
    <x v="375"/>
    <x v="20"/>
    <x v="0"/>
    <x v="0"/>
    <s v="Easy-staple paper"/>
    <n v="14.94"/>
    <n v="3"/>
    <n v="7.02"/>
  </r>
  <r>
    <s v="02-09-2014"/>
    <x v="0"/>
    <x v="8"/>
    <x v="107"/>
    <x v="1"/>
    <x v="2"/>
    <x v="9"/>
    <s v="Logitech Wireless Performance Mouse MX for PC and Mac"/>
    <n v="239.98"/>
    <n v="3"/>
    <n v="53.99"/>
  </r>
  <r>
    <s v="02-09-2014"/>
    <x v="0"/>
    <x v="8"/>
    <x v="340"/>
    <x v="0"/>
    <x v="2"/>
    <x v="15"/>
    <s v="Epson TM-T88V Direct Thermal Printer - Monochrome - Desktop"/>
    <n v="559.71"/>
    <n v="3"/>
    <n v="-121.27"/>
  </r>
  <r>
    <s v="02-09-2014"/>
    <x v="0"/>
    <x v="8"/>
    <x v="42"/>
    <x v="13"/>
    <x v="0"/>
    <x v="3"/>
    <s v="GBC DocuBind TL300 Electric Binding System"/>
    <n v="1793.98"/>
    <n v="2"/>
    <n v="843.17"/>
  </r>
  <r>
    <s v="02-09-2014"/>
    <x v="0"/>
    <x v="8"/>
    <x v="240"/>
    <x v="1"/>
    <x v="2"/>
    <x v="9"/>
    <s v="Logitech Gaming G510s - Keyboard"/>
    <n v="475.94"/>
    <n v="7"/>
    <n v="95.19"/>
  </r>
  <r>
    <s v="03-09-2014"/>
    <x v="0"/>
    <x v="8"/>
    <x v="156"/>
    <x v="20"/>
    <x v="0"/>
    <x v="1"/>
    <s v="Avery 514"/>
    <n v="14.4"/>
    <n v="5"/>
    <n v="7.06"/>
  </r>
  <r>
    <s v="03-09-2014"/>
    <x v="0"/>
    <x v="8"/>
    <x v="376"/>
    <x v="0"/>
    <x v="0"/>
    <x v="3"/>
    <s v="GBC VeloBinder Strips"/>
    <n v="7.68"/>
    <n v="5"/>
    <n v="-11.52"/>
  </r>
  <r>
    <s v="05-09-2014"/>
    <x v="0"/>
    <x v="8"/>
    <x v="377"/>
    <x v="10"/>
    <x v="0"/>
    <x v="2"/>
    <s v="Economy Rollaway Files"/>
    <n v="264.32"/>
    <n v="2"/>
    <n v="19.82"/>
  </r>
  <r>
    <s v="05-09-2014"/>
    <x v="0"/>
    <x v="8"/>
    <x v="378"/>
    <x v="16"/>
    <x v="1"/>
    <x v="8"/>
    <s v="Telescoping Adjustable Floor Lamp"/>
    <n v="31.98"/>
    <n v="2"/>
    <n v="2"/>
  </r>
  <r>
    <s v="06-09-2014"/>
    <x v="0"/>
    <x v="8"/>
    <x v="379"/>
    <x v="3"/>
    <x v="1"/>
    <x v="8"/>
    <s v="Eldon Expressions Wood and Plastic Desk Accessories, Cherry Wood"/>
    <n v="41.88"/>
    <n v="6"/>
    <n v="12.15"/>
  </r>
  <r>
    <s v="06-09-2014"/>
    <x v="0"/>
    <x v="8"/>
    <x v="379"/>
    <x v="3"/>
    <x v="0"/>
    <x v="1"/>
    <s v="Avery 516"/>
    <n v="58.48"/>
    <n v="8"/>
    <n v="27.49"/>
  </r>
  <r>
    <s v="07-09-2014"/>
    <x v="0"/>
    <x v="8"/>
    <x v="191"/>
    <x v="2"/>
    <x v="0"/>
    <x v="2"/>
    <s v="Carina 42&quot;Hx23 3/4&quot;W Media Storage Unit"/>
    <n v="64.78"/>
    <n v="1"/>
    <n v="-14.58"/>
  </r>
  <r>
    <s v="07-09-2014"/>
    <x v="0"/>
    <x v="8"/>
    <x v="191"/>
    <x v="2"/>
    <x v="2"/>
    <x v="6"/>
    <s v="invisibleSHIELD by ZAGG Smudge-Free Screen Protector"/>
    <n v="32.380000000000003"/>
    <n v="3"/>
    <n v="4.32"/>
  </r>
  <r>
    <s v="07-09-2014"/>
    <x v="0"/>
    <x v="8"/>
    <x v="191"/>
    <x v="2"/>
    <x v="1"/>
    <x v="8"/>
    <s v="DAX Natural Wood-Tone Poster Frame"/>
    <n v="42.37"/>
    <n v="2"/>
    <n v="8.4700000000000006"/>
  </r>
  <r>
    <s v="07-09-2014"/>
    <x v="0"/>
    <x v="8"/>
    <x v="191"/>
    <x v="2"/>
    <x v="2"/>
    <x v="15"/>
    <s v="StarTech.com 10/100 VDSL2 Ethernet Extender Kit"/>
    <n v="399.54"/>
    <n v="4"/>
    <n v="-559.36"/>
  </r>
  <r>
    <s v="07-09-2014"/>
    <x v="0"/>
    <x v="8"/>
    <x v="23"/>
    <x v="39"/>
    <x v="1"/>
    <x v="8"/>
    <s v="Executive Impressions 13&quot; Clairmont Wall Clock"/>
    <n v="57.69"/>
    <n v="3"/>
    <n v="23.65"/>
  </r>
  <r>
    <s v="07-09-2014"/>
    <x v="0"/>
    <x v="8"/>
    <x v="23"/>
    <x v="39"/>
    <x v="0"/>
    <x v="3"/>
    <s v="GBC Laser Imprintable Binding System Covers, Desert Sand"/>
    <n v="42.81"/>
    <n v="3"/>
    <n v="20.12"/>
  </r>
  <r>
    <s v="07-09-2014"/>
    <x v="0"/>
    <x v="8"/>
    <x v="23"/>
    <x v="39"/>
    <x v="0"/>
    <x v="0"/>
    <s v="Xerox 2000"/>
    <n v="12.96"/>
    <n v="2"/>
    <n v="6.22"/>
  </r>
  <r>
    <s v="07-09-2014"/>
    <x v="0"/>
    <x v="8"/>
    <x v="23"/>
    <x v="39"/>
    <x v="1"/>
    <x v="8"/>
    <s v="3M Polarizing Task Lamp with Clamp Arm, Light Gray"/>
    <n v="821.88"/>
    <n v="6"/>
    <n v="213.69"/>
  </r>
  <r>
    <s v="07-09-2014"/>
    <x v="0"/>
    <x v="8"/>
    <x v="23"/>
    <x v="39"/>
    <x v="2"/>
    <x v="6"/>
    <s v="Plantronics Cordless Phone Headset with In-line Volume - M214C"/>
    <n v="104.85"/>
    <n v="3"/>
    <n v="28.31"/>
  </r>
  <r>
    <s v="07-09-2014"/>
    <x v="0"/>
    <x v="8"/>
    <x v="380"/>
    <x v="20"/>
    <x v="2"/>
    <x v="6"/>
    <s v="AT&amp;T EL51110 DECT"/>
    <n v="377.97"/>
    <n v="3"/>
    <n v="109.61"/>
  </r>
  <r>
    <s v="07-09-2014"/>
    <x v="0"/>
    <x v="8"/>
    <x v="381"/>
    <x v="0"/>
    <x v="2"/>
    <x v="6"/>
    <s v="Panasonic KX TS3282B Corded phone"/>
    <n v="196.78"/>
    <n v="3"/>
    <n v="14.76"/>
  </r>
  <r>
    <s v="07-09-2014"/>
    <x v="0"/>
    <x v="8"/>
    <x v="381"/>
    <x v="0"/>
    <x v="0"/>
    <x v="3"/>
    <s v="Angle-D Binders with Locking Rings, Label Holders"/>
    <n v="2.92"/>
    <n v="2"/>
    <n v="-4.82"/>
  </r>
  <r>
    <s v="07-09-2014"/>
    <x v="0"/>
    <x v="8"/>
    <x v="381"/>
    <x v="0"/>
    <x v="1"/>
    <x v="13"/>
    <s v="Riverside Furniture Oval Coffee Table, Oval End Table, End Table with Drawer"/>
    <n v="200.8"/>
    <n v="1"/>
    <n v="-22.95"/>
  </r>
  <r>
    <s v="07-09-2014"/>
    <x v="0"/>
    <x v="8"/>
    <x v="381"/>
    <x v="0"/>
    <x v="2"/>
    <x v="9"/>
    <s v="Belkin Standard 104 key USB Keyboard"/>
    <n v="46.69"/>
    <n v="4"/>
    <n v="-2.92"/>
  </r>
  <r>
    <s v="07-09-2014"/>
    <x v="0"/>
    <x v="8"/>
    <x v="381"/>
    <x v="0"/>
    <x v="0"/>
    <x v="4"/>
    <s v="Dixon Ticonderoga Core-Lock Colored Pencils"/>
    <n v="21.86"/>
    <n v="3"/>
    <n v="3.55"/>
  </r>
  <r>
    <s v="07-09-2014"/>
    <x v="0"/>
    <x v="8"/>
    <x v="81"/>
    <x v="39"/>
    <x v="1"/>
    <x v="13"/>
    <s v="KI Adjustable-Height Table"/>
    <n v="429.9"/>
    <n v="5"/>
    <n v="111.77"/>
  </r>
  <r>
    <s v="07-09-2014"/>
    <x v="0"/>
    <x v="8"/>
    <x v="81"/>
    <x v="39"/>
    <x v="0"/>
    <x v="3"/>
    <s v="Avery Recycled Flexi-View Covers for Binding Systems"/>
    <n v="32.06"/>
    <n v="2"/>
    <n v="15.39"/>
  </r>
  <r>
    <s v="07-09-2014"/>
    <x v="0"/>
    <x v="8"/>
    <x v="81"/>
    <x v="39"/>
    <x v="1"/>
    <x v="5"/>
    <s v="Padded Folding Chairs, Black, 4/Carton"/>
    <n v="161.96"/>
    <n v="2"/>
    <n v="45.35"/>
  </r>
  <r>
    <s v="07-09-2014"/>
    <x v="0"/>
    <x v="8"/>
    <x v="81"/>
    <x v="39"/>
    <x v="0"/>
    <x v="2"/>
    <s v="Akro-Mils 12-Gallon Tote"/>
    <n v="19.86"/>
    <n v="2"/>
    <n v="5.76"/>
  </r>
  <r>
    <s v="07-09-2014"/>
    <x v="0"/>
    <x v="8"/>
    <x v="382"/>
    <x v="3"/>
    <x v="0"/>
    <x v="14"/>
    <s v="Acme Design Line 8&quot; Stainless Steel Bent Scissors w/Champagne Handles, 3-1/8&quot; Cut"/>
    <n v="27.36"/>
    <n v="4"/>
    <n v="7.39"/>
  </r>
  <r>
    <s v="07-09-2014"/>
    <x v="0"/>
    <x v="8"/>
    <x v="382"/>
    <x v="3"/>
    <x v="0"/>
    <x v="0"/>
    <s v="Message Book, Wirebound, Four 5 1/2&quot; X 4&quot; Forms/Pg., 200 Dupl. Sets/Book"/>
    <n v="20.56"/>
    <n v="2"/>
    <n v="9.66"/>
  </r>
  <r>
    <s v="07-09-2014"/>
    <x v="0"/>
    <x v="8"/>
    <x v="382"/>
    <x v="3"/>
    <x v="0"/>
    <x v="3"/>
    <s v="Avery Legal 4-Ring Binder"/>
    <n v="83.92"/>
    <n v="5"/>
    <n v="31.47"/>
  </r>
  <r>
    <s v="07-09-2014"/>
    <x v="0"/>
    <x v="8"/>
    <x v="228"/>
    <x v="1"/>
    <x v="0"/>
    <x v="7"/>
    <s v="Acco Hot Clips Clips to Go"/>
    <n v="13.16"/>
    <n v="5"/>
    <n v="4.1100000000000003"/>
  </r>
  <r>
    <s v="07-09-2014"/>
    <x v="0"/>
    <x v="8"/>
    <x v="228"/>
    <x v="1"/>
    <x v="0"/>
    <x v="3"/>
    <s v="Avery Heavy-Duty EZD View Binder with Locking Rings"/>
    <n v="3.83"/>
    <n v="3"/>
    <n v="-6.51"/>
  </r>
  <r>
    <s v="07-09-2014"/>
    <x v="0"/>
    <x v="8"/>
    <x v="228"/>
    <x v="1"/>
    <x v="0"/>
    <x v="3"/>
    <s v="Ibico Hi-Tech Manual Binding System"/>
    <n v="304.99"/>
    <n v="5"/>
    <n v="-533.73"/>
  </r>
  <r>
    <s v="08-09-2014"/>
    <x v="0"/>
    <x v="8"/>
    <x v="383"/>
    <x v="0"/>
    <x v="0"/>
    <x v="4"/>
    <s v="BIC Brite Liner Highlighters"/>
    <n v="9.94"/>
    <n v="3"/>
    <n v="2.73"/>
  </r>
  <r>
    <s v="08-09-2014"/>
    <x v="0"/>
    <x v="8"/>
    <x v="383"/>
    <x v="0"/>
    <x v="2"/>
    <x v="15"/>
    <s v="Lexmark MX611dhe Monochrome Laser Printer"/>
    <n v="8159.95"/>
    <n v="8"/>
    <n v="-1359.99"/>
  </r>
  <r>
    <s v="08-09-2014"/>
    <x v="0"/>
    <x v="8"/>
    <x v="383"/>
    <x v="0"/>
    <x v="0"/>
    <x v="2"/>
    <s v="Space Solutions HD Industrial Steel Shelving."/>
    <n v="275.93"/>
    <n v="3"/>
    <n v="-58.63"/>
  </r>
  <r>
    <s v="08-09-2014"/>
    <x v="0"/>
    <x v="8"/>
    <x v="383"/>
    <x v="0"/>
    <x v="1"/>
    <x v="5"/>
    <s v="SAFCO Arco Folding Chair"/>
    <n v="1740.06"/>
    <n v="9"/>
    <n v="-24.86"/>
  </r>
  <r>
    <s v="08-09-2014"/>
    <x v="0"/>
    <x v="8"/>
    <x v="383"/>
    <x v="0"/>
    <x v="0"/>
    <x v="4"/>
    <s v="Sanford Liquid Accent Highlighters"/>
    <n v="32.06"/>
    <n v="6"/>
    <n v="6.81"/>
  </r>
  <r>
    <s v="08-09-2014"/>
    <x v="0"/>
    <x v="8"/>
    <x v="383"/>
    <x v="0"/>
    <x v="0"/>
    <x v="12"/>
    <s v="Kensington 7 Outlet MasterPiece Power Center"/>
    <n v="177.98"/>
    <n v="5"/>
    <n v="-453.85"/>
  </r>
  <r>
    <s v="08-09-2014"/>
    <x v="0"/>
    <x v="8"/>
    <x v="383"/>
    <x v="0"/>
    <x v="2"/>
    <x v="6"/>
    <s v="JBL Micro Wireless Portable Bluetooth Speaker"/>
    <n v="143.97999999999999"/>
    <n v="3"/>
    <n v="9"/>
  </r>
  <r>
    <s v="08-09-2014"/>
    <x v="0"/>
    <x v="8"/>
    <x v="333"/>
    <x v="3"/>
    <x v="2"/>
    <x v="9"/>
    <s v="Logitech Wireless Touch Keyboard K400"/>
    <n v="49.98"/>
    <n v="2"/>
    <n v="8.5"/>
  </r>
  <r>
    <s v="08-09-2014"/>
    <x v="0"/>
    <x v="8"/>
    <x v="384"/>
    <x v="0"/>
    <x v="0"/>
    <x v="3"/>
    <s v="GBC ProClick Punch Binding System"/>
    <n v="51.18"/>
    <n v="4"/>
    <n v="-79.34"/>
  </r>
  <r>
    <s v="08-09-2014"/>
    <x v="0"/>
    <x v="8"/>
    <x v="385"/>
    <x v="4"/>
    <x v="2"/>
    <x v="9"/>
    <s v="Memorex Froggy Flash Drive 4 GB"/>
    <n v="32.97"/>
    <n v="3"/>
    <n v="12.86"/>
  </r>
  <r>
    <s v="08-09-2014"/>
    <x v="0"/>
    <x v="8"/>
    <x v="385"/>
    <x v="4"/>
    <x v="2"/>
    <x v="9"/>
    <s v="Maxell 74 Minute CD-R Spindle, 50/Pack"/>
    <n v="83.88"/>
    <n v="4"/>
    <n v="30.2"/>
  </r>
  <r>
    <s v="08-09-2014"/>
    <x v="0"/>
    <x v="8"/>
    <x v="285"/>
    <x v="3"/>
    <x v="0"/>
    <x v="12"/>
    <s v="Holmes Replacement Filter for HEPA Air Cleaner, Medium Room"/>
    <n v="56.65"/>
    <n v="5"/>
    <n v="24.36"/>
  </r>
  <r>
    <s v="08-09-2014"/>
    <x v="0"/>
    <x v="8"/>
    <x v="285"/>
    <x v="3"/>
    <x v="0"/>
    <x v="2"/>
    <s v="Pizazz Global Quick File"/>
    <n v="14.97"/>
    <n v="1"/>
    <n v="4.1900000000000004"/>
  </r>
  <r>
    <s v="08-09-2014"/>
    <x v="0"/>
    <x v="8"/>
    <x v="285"/>
    <x v="3"/>
    <x v="0"/>
    <x v="7"/>
    <s v="Ideal Clamps"/>
    <n v="4.0199999999999996"/>
    <n v="2"/>
    <n v="1.97"/>
  </r>
  <r>
    <s v="08-09-2014"/>
    <x v="0"/>
    <x v="8"/>
    <x v="207"/>
    <x v="6"/>
    <x v="0"/>
    <x v="7"/>
    <s v="Advantus Plastic Paper Clips"/>
    <n v="45"/>
    <n v="9"/>
    <n v="21.6"/>
  </r>
  <r>
    <s v="08-09-2014"/>
    <x v="0"/>
    <x v="8"/>
    <x v="207"/>
    <x v="6"/>
    <x v="2"/>
    <x v="15"/>
    <s v="Epson WorkForce WF-2530 All-in-One Printer, Copier Scanner"/>
    <n v="209.97"/>
    <n v="3"/>
    <n v="90.29"/>
  </r>
  <r>
    <s v="08-09-2014"/>
    <x v="0"/>
    <x v="8"/>
    <x v="386"/>
    <x v="20"/>
    <x v="0"/>
    <x v="12"/>
    <s v="Black &amp; Decker Filter for Double Action Dustbuster Cordless Vac BLDV7210"/>
    <n v="16.78"/>
    <n v="2"/>
    <n v="4.2"/>
  </r>
  <r>
    <s v="08-09-2014"/>
    <x v="0"/>
    <x v="8"/>
    <x v="387"/>
    <x v="22"/>
    <x v="0"/>
    <x v="4"/>
    <s v="Prang Colored Pencils"/>
    <n v="5.88"/>
    <n v="2"/>
    <n v="2.65"/>
  </r>
  <r>
    <s v="08-09-2014"/>
    <x v="0"/>
    <x v="8"/>
    <x v="387"/>
    <x v="22"/>
    <x v="1"/>
    <x v="5"/>
    <s v="Hon Deluxe Fabric Upholstered Stacking Chairs, Rounded Back"/>
    <n v="975.92"/>
    <n v="5"/>
    <n v="121.99"/>
  </r>
  <r>
    <s v="08-09-2014"/>
    <x v="0"/>
    <x v="8"/>
    <x v="387"/>
    <x v="22"/>
    <x v="0"/>
    <x v="4"/>
    <s v="Hunt PowerHouse Electric Pencil Sharpener, Blue"/>
    <n v="303.83999999999997"/>
    <n v="8"/>
    <n v="91.15"/>
  </r>
  <r>
    <s v="08-09-2014"/>
    <x v="0"/>
    <x v="8"/>
    <x v="387"/>
    <x v="22"/>
    <x v="0"/>
    <x v="2"/>
    <s v="Carina Double Wide Media Storage Towers in Natural &amp; Black"/>
    <n v="485.88"/>
    <n v="6"/>
    <n v="19.440000000000001"/>
  </r>
  <r>
    <s v="08-09-2014"/>
    <x v="0"/>
    <x v="8"/>
    <x v="388"/>
    <x v="0"/>
    <x v="0"/>
    <x v="0"/>
    <s v="Geographics Note Cards, Blank, White, 8 1/2&quot; x 11&quot;"/>
    <n v="17.899999999999999"/>
    <n v="2"/>
    <n v="6.27"/>
  </r>
  <r>
    <s v="08-09-2014"/>
    <x v="0"/>
    <x v="8"/>
    <x v="388"/>
    <x v="0"/>
    <x v="1"/>
    <x v="5"/>
    <s v="SAFCO Arco Folding Chair"/>
    <n v="966.7"/>
    <n v="5"/>
    <n v="-13.81"/>
  </r>
  <r>
    <s v="08-09-2014"/>
    <x v="0"/>
    <x v="8"/>
    <x v="388"/>
    <x v="0"/>
    <x v="0"/>
    <x v="0"/>
    <s v="Snap-A-Way Black Print Carbonless Ruled Speed Letter, Triplicate"/>
    <n v="182.11"/>
    <n v="6"/>
    <n v="61.46"/>
  </r>
  <r>
    <s v="08-09-2014"/>
    <x v="0"/>
    <x v="8"/>
    <x v="367"/>
    <x v="20"/>
    <x v="1"/>
    <x v="5"/>
    <s v="Global Super Steno Chair"/>
    <n v="172.76"/>
    <n v="2"/>
    <n v="13.44"/>
  </r>
  <r>
    <s v="08-09-2014"/>
    <x v="0"/>
    <x v="8"/>
    <x v="367"/>
    <x v="20"/>
    <x v="0"/>
    <x v="4"/>
    <s v="Nontoxic Chalk"/>
    <n v="3.52"/>
    <n v="2"/>
    <n v="1.69"/>
  </r>
  <r>
    <s v="08-09-2014"/>
    <x v="0"/>
    <x v="8"/>
    <x v="18"/>
    <x v="3"/>
    <x v="0"/>
    <x v="3"/>
    <s v="Acco PRESSTEX Data Binder with Storage Hooks, Light Blue, 9 1/2&quot; X 11&quot;"/>
    <n v="8.61"/>
    <n v="2"/>
    <n v="3.01"/>
  </r>
  <r>
    <s v="09-09-2014"/>
    <x v="0"/>
    <x v="8"/>
    <x v="389"/>
    <x v="14"/>
    <x v="0"/>
    <x v="1"/>
    <s v="Alphabetical Labels for Top Tab Filing"/>
    <n v="103.6"/>
    <n v="7"/>
    <n v="51.8"/>
  </r>
  <r>
    <s v="09-09-2014"/>
    <x v="0"/>
    <x v="8"/>
    <x v="390"/>
    <x v="32"/>
    <x v="0"/>
    <x v="0"/>
    <s v="Xerox 1913"/>
    <n v="166.44"/>
    <n v="3"/>
    <n v="79.89"/>
  </r>
  <r>
    <s v="09-09-2014"/>
    <x v="0"/>
    <x v="8"/>
    <x v="390"/>
    <x v="32"/>
    <x v="1"/>
    <x v="5"/>
    <s v="Global Italian Leather Office Chair"/>
    <n v="785.88"/>
    <n v="6"/>
    <n v="212.19"/>
  </r>
  <r>
    <s v="09-09-2014"/>
    <x v="0"/>
    <x v="8"/>
    <x v="390"/>
    <x v="32"/>
    <x v="0"/>
    <x v="0"/>
    <s v="Advantus Motivational Note Cards"/>
    <n v="26.2"/>
    <n v="2"/>
    <n v="12.84"/>
  </r>
  <r>
    <s v="09-09-2014"/>
    <x v="0"/>
    <x v="8"/>
    <x v="390"/>
    <x v="32"/>
    <x v="0"/>
    <x v="2"/>
    <s v="Tennsco 6- and 18-Compartment Lockers"/>
    <n v="1325.85"/>
    <n v="5"/>
    <n v="238.65"/>
  </r>
  <r>
    <s v="09-09-2014"/>
    <x v="0"/>
    <x v="8"/>
    <x v="391"/>
    <x v="2"/>
    <x v="0"/>
    <x v="0"/>
    <s v="Xerox 210"/>
    <n v="15.55"/>
    <n v="3"/>
    <n v="5.44"/>
  </r>
  <r>
    <s v="09-09-2014"/>
    <x v="0"/>
    <x v="8"/>
    <x v="391"/>
    <x v="2"/>
    <x v="2"/>
    <x v="9"/>
    <s v="Rosewill 107 Normal Keys USB Wired Standard Keyboard"/>
    <n v="64.7"/>
    <n v="6"/>
    <n v="-4.8499999999999996"/>
  </r>
  <r>
    <s v="09-09-2014"/>
    <x v="0"/>
    <x v="8"/>
    <x v="391"/>
    <x v="2"/>
    <x v="1"/>
    <x v="8"/>
    <s v="Master Caster Door Stop, Large Neon Orange"/>
    <n v="17.47"/>
    <n v="3"/>
    <n v="5.0199999999999996"/>
  </r>
  <r>
    <s v="09-09-2014"/>
    <x v="0"/>
    <x v="8"/>
    <x v="391"/>
    <x v="2"/>
    <x v="2"/>
    <x v="6"/>
    <s v="Polycom SoundPoint IP 450 VoIP phone"/>
    <n v="135.52000000000001"/>
    <n v="1"/>
    <n v="-31.62"/>
  </r>
  <r>
    <s v="09-09-2014"/>
    <x v="0"/>
    <x v="8"/>
    <x v="392"/>
    <x v="25"/>
    <x v="2"/>
    <x v="15"/>
    <s v="3D Systems Cube Printer, 2nd Generation, White"/>
    <n v="1299.99"/>
    <n v="2"/>
    <n v="-572"/>
  </r>
  <r>
    <s v="09-09-2014"/>
    <x v="0"/>
    <x v="8"/>
    <x v="155"/>
    <x v="10"/>
    <x v="1"/>
    <x v="8"/>
    <s v="Nu-Dell Executive Frame"/>
    <n v="60.67"/>
    <n v="6"/>
    <n v="12.89"/>
  </r>
  <r>
    <s v="09-09-2014"/>
    <x v="0"/>
    <x v="8"/>
    <x v="155"/>
    <x v="10"/>
    <x v="0"/>
    <x v="4"/>
    <s v="Newell 320"/>
    <n v="30.82"/>
    <n v="9"/>
    <n v="2.7"/>
  </r>
  <r>
    <s v="09-09-2014"/>
    <x v="0"/>
    <x v="8"/>
    <x v="393"/>
    <x v="1"/>
    <x v="0"/>
    <x v="0"/>
    <s v="Ampad Poly Cover Wirebound Steno Book, 6&quot; x 9&quot; Assorted Colors, Gregg Ruled"/>
    <n v="10.9"/>
    <n v="3"/>
    <n v="3.41"/>
  </r>
  <r>
    <s v="10-09-2014"/>
    <x v="0"/>
    <x v="8"/>
    <x v="163"/>
    <x v="6"/>
    <x v="0"/>
    <x v="3"/>
    <s v="Tuff Stuff Recycled Round Ring Binders"/>
    <n v="9.64"/>
    <n v="2"/>
    <n v="4.72"/>
  </r>
  <r>
    <s v="10-09-2014"/>
    <x v="0"/>
    <x v="8"/>
    <x v="68"/>
    <x v="11"/>
    <x v="0"/>
    <x v="10"/>
    <s v="Peel &amp; Seel Envelopes"/>
    <n v="21.73"/>
    <n v="7"/>
    <n v="7.6"/>
  </r>
  <r>
    <s v="10-09-2014"/>
    <x v="0"/>
    <x v="8"/>
    <x v="68"/>
    <x v="11"/>
    <x v="1"/>
    <x v="5"/>
    <s v="GuestStacker Chair with Chrome Finish Legs"/>
    <n v="1487.04"/>
    <n v="5"/>
    <n v="148.69999999999999"/>
  </r>
  <r>
    <s v="10-09-2014"/>
    <x v="0"/>
    <x v="8"/>
    <x v="394"/>
    <x v="23"/>
    <x v="0"/>
    <x v="12"/>
    <s v="Kensington 6 Outlet Guardian Standard Surge Protector"/>
    <n v="81.92"/>
    <n v="4"/>
    <n v="22.12"/>
  </r>
  <r>
    <s v="10-09-2014"/>
    <x v="0"/>
    <x v="8"/>
    <x v="394"/>
    <x v="23"/>
    <x v="1"/>
    <x v="8"/>
    <s v="Dana Fluorescent Magnifying Lamp, White, 36&quot;"/>
    <n v="254.9"/>
    <n v="5"/>
    <n v="76.47"/>
  </r>
  <r>
    <s v="11-09-2014"/>
    <x v="0"/>
    <x v="8"/>
    <x v="395"/>
    <x v="3"/>
    <x v="1"/>
    <x v="8"/>
    <s v="Deflect-o DuraMat Lighweight, Studded, Beveled Mat for Low Pile Carpeting"/>
    <n v="127.95"/>
    <n v="3"/>
    <n v="21.75"/>
  </r>
  <r>
    <s v="12-09-2014"/>
    <x v="0"/>
    <x v="8"/>
    <x v="26"/>
    <x v="20"/>
    <x v="2"/>
    <x v="15"/>
    <s v="Epson WorkForce WF-2530 All-in-One Printer, Copier Scanner"/>
    <n v="69.989999999999995"/>
    <n v="1"/>
    <n v="30.1"/>
  </r>
  <r>
    <s v="12-09-2014"/>
    <x v="0"/>
    <x v="8"/>
    <x v="396"/>
    <x v="25"/>
    <x v="0"/>
    <x v="0"/>
    <s v="Xerox 220"/>
    <n v="10.37"/>
    <n v="2"/>
    <n v="3.63"/>
  </r>
  <r>
    <s v="12-09-2014"/>
    <x v="0"/>
    <x v="8"/>
    <x v="396"/>
    <x v="25"/>
    <x v="0"/>
    <x v="12"/>
    <s v="Fellowes 8 Outlet Superior Workstation Surge Protector"/>
    <n v="166.84"/>
    <n v="5"/>
    <n v="18.77"/>
  </r>
  <r>
    <s v="12-09-2014"/>
    <x v="0"/>
    <x v="8"/>
    <x v="396"/>
    <x v="25"/>
    <x v="2"/>
    <x v="9"/>
    <s v="SanDisk Cruzer 32 GB USB Flash Drive"/>
    <n v="15.22"/>
    <n v="1"/>
    <n v="2.2799999999999998"/>
  </r>
  <r>
    <s v="12-09-2014"/>
    <x v="0"/>
    <x v="8"/>
    <x v="397"/>
    <x v="0"/>
    <x v="0"/>
    <x v="3"/>
    <s v="Wilson Jones Impact Binders"/>
    <n v="5.18"/>
    <n v="5"/>
    <n v="-8.0299999999999994"/>
  </r>
  <r>
    <s v="12-09-2014"/>
    <x v="0"/>
    <x v="8"/>
    <x v="192"/>
    <x v="10"/>
    <x v="0"/>
    <x v="3"/>
    <s v="Premier Elliptical Ring Binder, Black"/>
    <n v="63.92"/>
    <n v="7"/>
    <n v="-46.88"/>
  </r>
  <r>
    <s v="12-09-2014"/>
    <x v="0"/>
    <x v="8"/>
    <x v="398"/>
    <x v="42"/>
    <x v="0"/>
    <x v="14"/>
    <s v="Compact Automatic Electric Letter Opener"/>
    <n v="357.93"/>
    <n v="3"/>
    <n v="7.16"/>
  </r>
  <r>
    <s v="12-09-2014"/>
    <x v="0"/>
    <x v="8"/>
    <x v="398"/>
    <x v="42"/>
    <x v="2"/>
    <x v="9"/>
    <s v="SanDisk Cruzer 16 GB USB Flash Drive"/>
    <n v="57.4"/>
    <n v="5"/>
    <n v="10.91"/>
  </r>
  <r>
    <s v="12-09-2014"/>
    <x v="0"/>
    <x v="8"/>
    <x v="398"/>
    <x v="42"/>
    <x v="0"/>
    <x v="3"/>
    <s v="GBC DocuBind P100 Manual Binding Machine"/>
    <n v="331.96"/>
    <n v="2"/>
    <n v="149.38"/>
  </r>
  <r>
    <s v="12-09-2014"/>
    <x v="0"/>
    <x v="8"/>
    <x v="398"/>
    <x v="42"/>
    <x v="1"/>
    <x v="8"/>
    <s v="Seth Thomas 8 1/2&quot; Cubicle Clock"/>
    <n v="40.56"/>
    <n v="2"/>
    <n v="12.98"/>
  </r>
  <r>
    <s v="12-09-2014"/>
    <x v="0"/>
    <x v="8"/>
    <x v="399"/>
    <x v="20"/>
    <x v="1"/>
    <x v="5"/>
    <s v="HON 5400 Series Task Chairs for Big and Tall"/>
    <n v="3785.29"/>
    <n v="6"/>
    <n v="420.59"/>
  </r>
  <r>
    <s v="13-09-2014"/>
    <x v="0"/>
    <x v="8"/>
    <x v="400"/>
    <x v="25"/>
    <x v="0"/>
    <x v="3"/>
    <s v="GBC Instant Index System for Binding Systems"/>
    <n v="18.649999999999999"/>
    <n v="7"/>
    <n v="-12.43"/>
  </r>
  <r>
    <s v="13-09-2014"/>
    <x v="0"/>
    <x v="8"/>
    <x v="401"/>
    <x v="2"/>
    <x v="0"/>
    <x v="0"/>
    <s v="Xerox 1985"/>
    <n v="15.55"/>
    <n v="3"/>
    <n v="5.44"/>
  </r>
  <r>
    <s v="13-09-2014"/>
    <x v="0"/>
    <x v="8"/>
    <x v="401"/>
    <x v="2"/>
    <x v="2"/>
    <x v="9"/>
    <s v="Hypercom P1300 Pinpad"/>
    <n v="252"/>
    <n v="5"/>
    <n v="53.55"/>
  </r>
  <r>
    <s v="13-09-2014"/>
    <x v="0"/>
    <x v="8"/>
    <x v="284"/>
    <x v="20"/>
    <x v="0"/>
    <x v="4"/>
    <s v="Newell 322"/>
    <n v="5.46"/>
    <n v="3"/>
    <n v="1.47"/>
  </r>
  <r>
    <s v="13-09-2014"/>
    <x v="0"/>
    <x v="8"/>
    <x v="402"/>
    <x v="12"/>
    <x v="0"/>
    <x v="2"/>
    <s v="Eldon File Chest Portable File"/>
    <n v="79.400000000000006"/>
    <n v="5"/>
    <n v="5.96"/>
  </r>
  <r>
    <s v="13-09-2014"/>
    <x v="0"/>
    <x v="8"/>
    <x v="288"/>
    <x v="0"/>
    <x v="1"/>
    <x v="5"/>
    <s v="Padded Folding Chairs, Black, 4/Carton"/>
    <n v="340.12"/>
    <n v="6"/>
    <n v="-9.7200000000000006"/>
  </r>
  <r>
    <s v="13-09-2014"/>
    <x v="0"/>
    <x v="8"/>
    <x v="352"/>
    <x v="10"/>
    <x v="0"/>
    <x v="3"/>
    <s v="Acco Suede Grain Vinyl Round Ring Binder"/>
    <n v="2.5"/>
    <n v="3"/>
    <n v="-2"/>
  </r>
  <r>
    <s v="13-09-2014"/>
    <x v="0"/>
    <x v="8"/>
    <x v="218"/>
    <x v="22"/>
    <x v="0"/>
    <x v="7"/>
    <s v="OIC Thumb-Tacks"/>
    <n v="5.7"/>
    <n v="5"/>
    <n v="2.68"/>
  </r>
  <r>
    <s v="13-09-2014"/>
    <x v="0"/>
    <x v="8"/>
    <x v="218"/>
    <x v="22"/>
    <x v="1"/>
    <x v="8"/>
    <s v="C-Line Cubicle Keepers Polyproplyene Holder With Velcro Backings"/>
    <n v="14.19"/>
    <n v="3"/>
    <n v="5.53"/>
  </r>
  <r>
    <s v="13-09-2014"/>
    <x v="0"/>
    <x v="8"/>
    <x v="218"/>
    <x v="22"/>
    <x v="0"/>
    <x v="14"/>
    <s v="Acme Value Line Scissors"/>
    <n v="7.3"/>
    <n v="2"/>
    <n v="2.19"/>
  </r>
  <r>
    <s v="13-09-2014"/>
    <x v="0"/>
    <x v="8"/>
    <x v="218"/>
    <x v="22"/>
    <x v="2"/>
    <x v="9"/>
    <s v="Logitech Wireless Performance Mouse MX for PC and Mac"/>
    <n v="199.98"/>
    <n v="2"/>
    <n v="75.989999999999995"/>
  </r>
  <r>
    <s v="13-09-2014"/>
    <x v="0"/>
    <x v="8"/>
    <x v="218"/>
    <x v="22"/>
    <x v="2"/>
    <x v="9"/>
    <s v="Memorex Mini Travel Drive 64 GB USB 2.0 Flash Drive"/>
    <n v="144.96"/>
    <n v="4"/>
    <n v="60.88"/>
  </r>
  <r>
    <s v="13-09-2014"/>
    <x v="0"/>
    <x v="8"/>
    <x v="218"/>
    <x v="22"/>
    <x v="2"/>
    <x v="9"/>
    <s v="WD My Passport Ultra 500GB Portable External Hard Drive"/>
    <n v="118"/>
    <n v="2"/>
    <n v="20.059999999999999"/>
  </r>
  <r>
    <s v="13-09-2014"/>
    <x v="0"/>
    <x v="8"/>
    <x v="218"/>
    <x v="22"/>
    <x v="0"/>
    <x v="0"/>
    <s v="Xerox 1942"/>
    <n v="48.94"/>
    <n v="1"/>
    <n v="24.47"/>
  </r>
  <r>
    <s v="13-09-2014"/>
    <x v="0"/>
    <x v="8"/>
    <x v="218"/>
    <x v="22"/>
    <x v="0"/>
    <x v="12"/>
    <s v="Holmes Replacement Filter for HEPA Air Cleaner, Medium Room"/>
    <n v="22.66"/>
    <n v="2"/>
    <n v="9.74"/>
  </r>
  <r>
    <s v="14-09-2014"/>
    <x v="0"/>
    <x v="8"/>
    <x v="403"/>
    <x v="1"/>
    <x v="0"/>
    <x v="12"/>
    <s v="Kensington 7 Outlet MasterPiece HOMEOFFICE Power Control Center"/>
    <n v="52.45"/>
    <n v="2"/>
    <n v="-131.12"/>
  </r>
  <r>
    <s v="14-09-2014"/>
    <x v="0"/>
    <x v="8"/>
    <x v="403"/>
    <x v="1"/>
    <x v="0"/>
    <x v="1"/>
    <s v="Avery 51"/>
    <n v="20.16"/>
    <n v="4"/>
    <n v="6.55"/>
  </r>
  <r>
    <s v="14-09-2014"/>
    <x v="0"/>
    <x v="8"/>
    <x v="404"/>
    <x v="20"/>
    <x v="0"/>
    <x v="2"/>
    <s v="Fellowes Officeware Wire Shelving"/>
    <n v="449.15"/>
    <n v="5"/>
    <n v="8.98"/>
  </r>
  <r>
    <s v="14-09-2014"/>
    <x v="0"/>
    <x v="8"/>
    <x v="404"/>
    <x v="20"/>
    <x v="0"/>
    <x v="10"/>
    <s v="Colored Envelopes"/>
    <n v="11.07"/>
    <n v="3"/>
    <n v="5.09"/>
  </r>
  <r>
    <s v="14-09-2014"/>
    <x v="0"/>
    <x v="8"/>
    <x v="273"/>
    <x v="16"/>
    <x v="0"/>
    <x v="12"/>
    <s v="Sanitaire Vibra Groomer IR Commercial Upright Vacuum, Replacement Belts"/>
    <n v="13"/>
    <n v="5"/>
    <n v="1.3"/>
  </r>
  <r>
    <s v="14-09-2014"/>
    <x v="0"/>
    <x v="8"/>
    <x v="273"/>
    <x v="16"/>
    <x v="1"/>
    <x v="8"/>
    <s v="Advantus Panel Wall Acrylic Frame"/>
    <n v="13.13"/>
    <n v="3"/>
    <n v="3.77"/>
  </r>
  <r>
    <s v="14-09-2014"/>
    <x v="0"/>
    <x v="8"/>
    <x v="405"/>
    <x v="4"/>
    <x v="1"/>
    <x v="8"/>
    <s v="Seth Thomas 14&quot; Day/Date Wall Clock"/>
    <n v="142.4"/>
    <n v="5"/>
    <n v="52.69"/>
  </r>
  <r>
    <s v="14-09-2014"/>
    <x v="0"/>
    <x v="8"/>
    <x v="405"/>
    <x v="4"/>
    <x v="0"/>
    <x v="3"/>
    <s v="Avery Poly Binder Pockets"/>
    <n v="7.16"/>
    <n v="2"/>
    <n v="3.44"/>
  </r>
  <r>
    <s v="14-09-2014"/>
    <x v="0"/>
    <x v="8"/>
    <x v="406"/>
    <x v="20"/>
    <x v="1"/>
    <x v="13"/>
    <s v="KI Adjustable-Height Table"/>
    <n v="464.29"/>
    <n v="9"/>
    <n v="-108.33"/>
  </r>
  <r>
    <s v="14-09-2014"/>
    <x v="0"/>
    <x v="8"/>
    <x v="406"/>
    <x v="20"/>
    <x v="0"/>
    <x v="10"/>
    <s v="Staple envelope"/>
    <n v="68.459999999999994"/>
    <n v="7"/>
    <n v="31.49"/>
  </r>
  <r>
    <s v="14-09-2014"/>
    <x v="0"/>
    <x v="8"/>
    <x v="406"/>
    <x v="20"/>
    <x v="2"/>
    <x v="15"/>
    <s v="Ativa V4110MDD Micro-Cut Shredder"/>
    <n v="2799.96"/>
    <n v="4"/>
    <n v="1371.98"/>
  </r>
  <r>
    <s v="14-09-2014"/>
    <x v="0"/>
    <x v="8"/>
    <x v="406"/>
    <x v="20"/>
    <x v="0"/>
    <x v="12"/>
    <s v="Honeywell Enviracaire Portable HEPA Air Cleaner for 17' x 22' Room"/>
    <n v="601.29999999999995"/>
    <n v="2"/>
    <n v="198.43"/>
  </r>
  <r>
    <s v="14-09-2014"/>
    <x v="0"/>
    <x v="8"/>
    <x v="406"/>
    <x v="20"/>
    <x v="2"/>
    <x v="6"/>
    <s v="Spigen Samsung Galaxy S5 Case Wallet"/>
    <n v="16.989999999999998"/>
    <n v="1"/>
    <n v="4.42"/>
  </r>
  <r>
    <s v="14-09-2014"/>
    <x v="0"/>
    <x v="8"/>
    <x v="406"/>
    <x v="20"/>
    <x v="2"/>
    <x v="6"/>
    <s v="Vtech CS6719"/>
    <n v="287.97000000000003"/>
    <n v="3"/>
    <n v="80.63"/>
  </r>
  <r>
    <s v="14-09-2014"/>
    <x v="0"/>
    <x v="8"/>
    <x v="406"/>
    <x v="20"/>
    <x v="0"/>
    <x v="0"/>
    <s v="Xerox 198"/>
    <n v="44.82"/>
    <n v="9"/>
    <n v="21.07"/>
  </r>
  <r>
    <s v="14-09-2014"/>
    <x v="0"/>
    <x v="8"/>
    <x v="134"/>
    <x v="0"/>
    <x v="0"/>
    <x v="7"/>
    <s v="Revere Boxed Rubber Bands by Revere"/>
    <n v="6.05"/>
    <n v="4"/>
    <n v="-1.36"/>
  </r>
  <r>
    <s v="14-09-2014"/>
    <x v="0"/>
    <x v="8"/>
    <x v="134"/>
    <x v="0"/>
    <x v="0"/>
    <x v="0"/>
    <s v="Xerox 1900"/>
    <n v="6.85"/>
    <n v="2"/>
    <n v="2.14"/>
  </r>
  <r>
    <s v="14-09-2014"/>
    <x v="0"/>
    <x v="8"/>
    <x v="134"/>
    <x v="0"/>
    <x v="1"/>
    <x v="8"/>
    <s v="Stacking Trays by OIC"/>
    <n v="9.9600000000000009"/>
    <n v="5"/>
    <n v="-6.72"/>
  </r>
  <r>
    <s v="14-09-2014"/>
    <x v="0"/>
    <x v="8"/>
    <x v="134"/>
    <x v="0"/>
    <x v="0"/>
    <x v="3"/>
    <s v="Trimflex Flexible Post Binders"/>
    <n v="8.5500000000000007"/>
    <n v="2"/>
    <n v="-13.68"/>
  </r>
  <r>
    <s v="15-09-2014"/>
    <x v="0"/>
    <x v="8"/>
    <x v="407"/>
    <x v="2"/>
    <x v="1"/>
    <x v="8"/>
    <s v="Seth Thomas 16&quot; Steel Case Clock"/>
    <n v="103.94"/>
    <n v="4"/>
    <n v="16.89"/>
  </r>
  <r>
    <s v="15-09-2014"/>
    <x v="0"/>
    <x v="8"/>
    <x v="116"/>
    <x v="20"/>
    <x v="0"/>
    <x v="0"/>
    <s v="Easy-staple paper"/>
    <n v="14.94"/>
    <n v="3"/>
    <n v="7.02"/>
  </r>
  <r>
    <s v="15-09-2014"/>
    <x v="0"/>
    <x v="8"/>
    <x v="116"/>
    <x v="20"/>
    <x v="1"/>
    <x v="8"/>
    <s v="Master Caster Door Stop, Large Neon Orange"/>
    <n v="14.56"/>
    <n v="2"/>
    <n v="6.26"/>
  </r>
  <r>
    <s v="16-09-2014"/>
    <x v="0"/>
    <x v="8"/>
    <x v="211"/>
    <x v="20"/>
    <x v="0"/>
    <x v="3"/>
    <s v="Avery Trapezoid Extra Heavy Duty 4&quot; Binders"/>
    <n v="33.549999999999997"/>
    <n v="1"/>
    <n v="12.58"/>
  </r>
  <r>
    <s v="17-09-2014"/>
    <x v="0"/>
    <x v="8"/>
    <x v="408"/>
    <x v="2"/>
    <x v="0"/>
    <x v="3"/>
    <s v="Acco Pressboard Covers with Storage Hooks, 14 7/8&quot; x 11&quot;, Light Blue"/>
    <n v="5.89"/>
    <n v="4"/>
    <n v="-4.12"/>
  </r>
  <r>
    <s v="17-09-2014"/>
    <x v="0"/>
    <x v="8"/>
    <x v="388"/>
    <x v="25"/>
    <x v="2"/>
    <x v="9"/>
    <s v="Logitech Trackman Marble Mouse"/>
    <n v="47.98"/>
    <n v="2"/>
    <n v="13.2"/>
  </r>
  <r>
    <s v="17-09-2014"/>
    <x v="0"/>
    <x v="8"/>
    <x v="388"/>
    <x v="25"/>
    <x v="0"/>
    <x v="0"/>
    <s v="Xerox 1924"/>
    <n v="4.62"/>
    <n v="1"/>
    <n v="1.68"/>
  </r>
  <r>
    <s v="17-09-2014"/>
    <x v="0"/>
    <x v="8"/>
    <x v="84"/>
    <x v="22"/>
    <x v="0"/>
    <x v="2"/>
    <s v="Eldon Gobal File Keepers"/>
    <n v="30.28"/>
    <n v="2"/>
    <n v="1.21"/>
  </r>
  <r>
    <s v="17-09-2014"/>
    <x v="0"/>
    <x v="8"/>
    <x v="84"/>
    <x v="22"/>
    <x v="0"/>
    <x v="2"/>
    <s v="Eldon ProFile File 'N Store Portable File Tub Letter/Legal Size Black"/>
    <n v="57.93"/>
    <n v="3"/>
    <n v="16.22"/>
  </r>
  <r>
    <s v="17-09-2014"/>
    <x v="0"/>
    <x v="8"/>
    <x v="84"/>
    <x v="22"/>
    <x v="1"/>
    <x v="8"/>
    <s v="Executive Impressions 12&quot; Wall Clock"/>
    <n v="35.340000000000003"/>
    <n v="2"/>
    <n v="13.43"/>
  </r>
  <r>
    <s v="17-09-2014"/>
    <x v="0"/>
    <x v="8"/>
    <x v="84"/>
    <x v="22"/>
    <x v="0"/>
    <x v="3"/>
    <s v="GBC Prestige Therm-A-Bind Covers"/>
    <n v="137.24"/>
    <n v="5"/>
    <n v="46.32"/>
  </r>
  <r>
    <s v="17-09-2014"/>
    <x v="0"/>
    <x v="8"/>
    <x v="245"/>
    <x v="3"/>
    <x v="0"/>
    <x v="10"/>
    <s v="Tyvek Interoffice Envelopes, 9 1/2&quot; x 12 1/2&quot;, 100/Box"/>
    <n v="182.94"/>
    <n v="3"/>
    <n v="85.98"/>
  </r>
  <r>
    <s v="17-09-2014"/>
    <x v="0"/>
    <x v="8"/>
    <x v="409"/>
    <x v="11"/>
    <x v="0"/>
    <x v="4"/>
    <s v="Newell 313"/>
    <n v="5.25"/>
    <n v="2"/>
    <n v="0.46"/>
  </r>
  <r>
    <s v="17-09-2014"/>
    <x v="0"/>
    <x v="8"/>
    <x v="409"/>
    <x v="11"/>
    <x v="0"/>
    <x v="4"/>
    <s v="Boston 16701 Slimline Battery Pencil Sharpener"/>
    <n v="38.26"/>
    <n v="3"/>
    <n v="4.78"/>
  </r>
  <r>
    <s v="17-09-2014"/>
    <x v="0"/>
    <x v="8"/>
    <x v="409"/>
    <x v="11"/>
    <x v="0"/>
    <x v="0"/>
    <s v="Riverleaf Stik-Withit Designer Note Cubes"/>
    <n v="40.24"/>
    <n v="5"/>
    <n v="13.08"/>
  </r>
  <r>
    <s v="17-09-2014"/>
    <x v="0"/>
    <x v="8"/>
    <x v="409"/>
    <x v="11"/>
    <x v="2"/>
    <x v="15"/>
    <s v="Plantronics Single Ear Headset"/>
    <n v="29.93"/>
    <n v="5"/>
    <n v="-21.95"/>
  </r>
  <r>
    <s v="17-09-2014"/>
    <x v="0"/>
    <x v="8"/>
    <x v="409"/>
    <x v="11"/>
    <x v="0"/>
    <x v="0"/>
    <s v="Xerox 1960"/>
    <n v="148.69999999999999"/>
    <n v="6"/>
    <n v="46.47"/>
  </r>
  <r>
    <s v="17-09-2014"/>
    <x v="0"/>
    <x v="8"/>
    <x v="409"/>
    <x v="11"/>
    <x v="2"/>
    <x v="9"/>
    <s v="Verbatim 25 GB 6x Blu-ray Single Layer Recordable Disc, 3/Pack"/>
    <n v="55.92"/>
    <n v="10"/>
    <n v="16.78"/>
  </r>
  <r>
    <s v="19-09-2014"/>
    <x v="0"/>
    <x v="8"/>
    <x v="191"/>
    <x v="0"/>
    <x v="2"/>
    <x v="15"/>
    <s v="Lexmark MX611dhe Monochrome Laser Printer"/>
    <n v="3059.98"/>
    <n v="3"/>
    <n v="-510"/>
  </r>
  <r>
    <s v="19-09-2014"/>
    <x v="0"/>
    <x v="8"/>
    <x v="191"/>
    <x v="0"/>
    <x v="2"/>
    <x v="15"/>
    <s v="Xerox WorkCentre 6505DN Laser Multifunction Printer"/>
    <n v="2519.96"/>
    <n v="7"/>
    <n v="-252"/>
  </r>
  <r>
    <s v="19-09-2014"/>
    <x v="0"/>
    <x v="8"/>
    <x v="410"/>
    <x v="3"/>
    <x v="0"/>
    <x v="7"/>
    <s v="OIC Binder Clips"/>
    <n v="7.16"/>
    <n v="2"/>
    <n v="3.58"/>
  </r>
  <r>
    <s v="19-09-2014"/>
    <x v="0"/>
    <x v="8"/>
    <x v="154"/>
    <x v="25"/>
    <x v="0"/>
    <x v="2"/>
    <s v="Project Tote Personal File"/>
    <n v="67.34"/>
    <n v="6"/>
    <n v="7.58"/>
  </r>
  <r>
    <s v="19-09-2014"/>
    <x v="0"/>
    <x v="8"/>
    <x v="154"/>
    <x v="25"/>
    <x v="2"/>
    <x v="15"/>
    <s v="HP Designjet T520 Inkjet Large Format Printer - 24&quot; Color"/>
    <n v="2624.99"/>
    <n v="3"/>
    <n v="-944.99"/>
  </r>
  <r>
    <s v="19-09-2014"/>
    <x v="0"/>
    <x v="8"/>
    <x v="183"/>
    <x v="20"/>
    <x v="1"/>
    <x v="5"/>
    <s v="Hon Olson Stacker Stools"/>
    <n v="887.1"/>
    <n v="7"/>
    <n v="177.42"/>
  </r>
  <r>
    <s v="19-09-2014"/>
    <x v="0"/>
    <x v="8"/>
    <x v="411"/>
    <x v="22"/>
    <x v="0"/>
    <x v="2"/>
    <s v="Decoflex Hanging Personal Folder File, Blue"/>
    <n v="92.52"/>
    <n v="6"/>
    <n v="24.98"/>
  </r>
  <r>
    <s v="19-09-2014"/>
    <x v="0"/>
    <x v="8"/>
    <x v="412"/>
    <x v="3"/>
    <x v="0"/>
    <x v="7"/>
    <s v="Revere Boxed Rubber Bands by Revere"/>
    <n v="5.67"/>
    <n v="3"/>
    <n v="0.11"/>
  </r>
  <r>
    <s v="19-09-2014"/>
    <x v="0"/>
    <x v="8"/>
    <x v="37"/>
    <x v="12"/>
    <x v="1"/>
    <x v="13"/>
    <s v="Hon 2111 Invitation Series Straight Table"/>
    <n v="73.92"/>
    <n v="1"/>
    <n v="-45.83"/>
  </r>
  <r>
    <s v="20-09-2014"/>
    <x v="0"/>
    <x v="8"/>
    <x v="413"/>
    <x v="1"/>
    <x v="1"/>
    <x v="13"/>
    <s v="Bevis 44 x 96 Conference Tables"/>
    <n v="617.70000000000005"/>
    <n v="6"/>
    <n v="-407.68"/>
  </r>
  <r>
    <s v="20-09-2014"/>
    <x v="0"/>
    <x v="8"/>
    <x v="414"/>
    <x v="3"/>
    <x v="0"/>
    <x v="1"/>
    <s v="Avery 499"/>
    <n v="9.9600000000000009"/>
    <n v="2"/>
    <n v="4.58"/>
  </r>
  <r>
    <s v="20-09-2014"/>
    <x v="0"/>
    <x v="8"/>
    <x v="414"/>
    <x v="3"/>
    <x v="0"/>
    <x v="0"/>
    <s v="Wirebound Message Book, 4 per Page"/>
    <n v="21.72"/>
    <n v="4"/>
    <n v="10.64"/>
  </r>
  <r>
    <s v="20-09-2014"/>
    <x v="0"/>
    <x v="8"/>
    <x v="159"/>
    <x v="16"/>
    <x v="0"/>
    <x v="4"/>
    <s v="Nontoxic Chalk"/>
    <n v="2.82"/>
    <n v="2"/>
    <n v="0.99"/>
  </r>
  <r>
    <s v="20-09-2014"/>
    <x v="0"/>
    <x v="8"/>
    <x v="415"/>
    <x v="3"/>
    <x v="0"/>
    <x v="12"/>
    <s v="Staple holder"/>
    <n v="43.92"/>
    <n v="4"/>
    <n v="11.86"/>
  </r>
  <r>
    <s v="20-09-2014"/>
    <x v="0"/>
    <x v="8"/>
    <x v="415"/>
    <x v="3"/>
    <x v="0"/>
    <x v="3"/>
    <s v="Ibico Plastic and Wire Spiral Binding Combs"/>
    <n v="20.23"/>
    <n v="3"/>
    <n v="6.58"/>
  </r>
  <r>
    <s v="20-09-2014"/>
    <x v="0"/>
    <x v="8"/>
    <x v="416"/>
    <x v="36"/>
    <x v="1"/>
    <x v="8"/>
    <s v="C-Line Cubicle Keepers Polyproplyene Holder w/Velcro Back, 8-1/2x11, 25/Bx"/>
    <n v="164.22"/>
    <n v="3"/>
    <n v="50.91"/>
  </r>
  <r>
    <s v="20-09-2014"/>
    <x v="0"/>
    <x v="8"/>
    <x v="416"/>
    <x v="36"/>
    <x v="1"/>
    <x v="11"/>
    <s v="O'Sullivan Living Dimensions 2-Shelf Bookcases"/>
    <n v="362.94"/>
    <n v="3"/>
    <n v="36.29"/>
  </r>
  <r>
    <s v="20-09-2014"/>
    <x v="0"/>
    <x v="8"/>
    <x v="416"/>
    <x v="36"/>
    <x v="2"/>
    <x v="9"/>
    <s v="Logitech 910-002974 M325 Wireless Mouse for Web Scrolling"/>
    <n v="59.98"/>
    <n v="2"/>
    <n v="26.39"/>
  </r>
  <r>
    <s v="20-09-2014"/>
    <x v="0"/>
    <x v="8"/>
    <x v="417"/>
    <x v="1"/>
    <x v="1"/>
    <x v="11"/>
    <s v="Bush Heritage Pine Collection 5-Shelf Bookcase, Albany Pine Finish, *Special Order"/>
    <n v="493.43"/>
    <n v="5"/>
    <n v="-70.489999999999995"/>
  </r>
  <r>
    <s v="20-09-2014"/>
    <x v="0"/>
    <x v="8"/>
    <x v="417"/>
    <x v="1"/>
    <x v="2"/>
    <x v="6"/>
    <s v="QVS USB Car Charger 2-Port 2.1Amp for iPod/iPhone/iPad/iPad 2/iPad 3"/>
    <n v="11.12"/>
    <n v="2"/>
    <n v="3.48"/>
  </r>
  <r>
    <s v="20-09-2014"/>
    <x v="0"/>
    <x v="8"/>
    <x v="418"/>
    <x v="3"/>
    <x v="0"/>
    <x v="0"/>
    <s v="Xerox 1900"/>
    <n v="8.56"/>
    <n v="2"/>
    <n v="3.85"/>
  </r>
  <r>
    <s v="20-09-2014"/>
    <x v="0"/>
    <x v="8"/>
    <x v="363"/>
    <x v="20"/>
    <x v="2"/>
    <x v="6"/>
    <s v="Ooma Telo VoIP Home Phone System"/>
    <n v="629.95000000000005"/>
    <n v="5"/>
    <n v="157.49"/>
  </r>
  <r>
    <s v="20-09-2014"/>
    <x v="0"/>
    <x v="8"/>
    <x v="363"/>
    <x v="20"/>
    <x v="1"/>
    <x v="5"/>
    <s v="Global Leather Executive Chair"/>
    <n v="631.78"/>
    <n v="2"/>
    <n v="140.4"/>
  </r>
  <r>
    <s v="20-09-2014"/>
    <x v="0"/>
    <x v="8"/>
    <x v="363"/>
    <x v="20"/>
    <x v="1"/>
    <x v="11"/>
    <s v="DMI Eclipse Executive Suite Bookcases"/>
    <n v="801.57"/>
    <n v="2"/>
    <n v="-10.02"/>
  </r>
  <r>
    <s v="20-09-2014"/>
    <x v="0"/>
    <x v="8"/>
    <x v="363"/>
    <x v="20"/>
    <x v="0"/>
    <x v="1"/>
    <s v="Avery 485"/>
    <n v="75.180000000000007"/>
    <n v="6"/>
    <n v="35.33"/>
  </r>
  <r>
    <s v="20-09-2014"/>
    <x v="0"/>
    <x v="8"/>
    <x v="363"/>
    <x v="20"/>
    <x v="0"/>
    <x v="12"/>
    <s v="Euro-Pro Shark Turbo Vacuum"/>
    <n v="30.98"/>
    <n v="1"/>
    <n v="8.0500000000000007"/>
  </r>
  <r>
    <s v="20-09-2014"/>
    <x v="0"/>
    <x v="8"/>
    <x v="363"/>
    <x v="20"/>
    <x v="2"/>
    <x v="6"/>
    <s v="Panasonic KX-TG9541B DECT 6.0 Digital 2-Line Expandable Cordless Phone With Digital Answering System"/>
    <n v="1349.91"/>
    <n v="9"/>
    <n v="661.46"/>
  </r>
  <r>
    <s v="21-09-2014"/>
    <x v="0"/>
    <x v="8"/>
    <x v="419"/>
    <x v="22"/>
    <x v="2"/>
    <x v="6"/>
    <s v="Nortel Meridian M3904 Professional Digital phone"/>
    <n v="246.38"/>
    <n v="2"/>
    <n v="27.72"/>
  </r>
  <r>
    <s v="21-09-2014"/>
    <x v="0"/>
    <x v="8"/>
    <x v="419"/>
    <x v="22"/>
    <x v="2"/>
    <x v="16"/>
    <s v="Canon PC1080F Personal Copier"/>
    <n v="1799.97"/>
    <n v="3"/>
    <n v="701.99"/>
  </r>
  <r>
    <s v="21-09-2014"/>
    <x v="0"/>
    <x v="8"/>
    <x v="291"/>
    <x v="40"/>
    <x v="0"/>
    <x v="12"/>
    <s v="Fellowes Basic Home/Office Series Surge Protectors"/>
    <n v="25.96"/>
    <n v="2"/>
    <n v="7.53"/>
  </r>
  <r>
    <s v="21-09-2014"/>
    <x v="0"/>
    <x v="8"/>
    <x v="291"/>
    <x v="40"/>
    <x v="0"/>
    <x v="12"/>
    <s v="Acco 6 Outlet Guardian Standard Surge Suppressor"/>
    <n v="36.270000000000003"/>
    <n v="3"/>
    <n v="10.88"/>
  </r>
  <r>
    <s v="21-09-2014"/>
    <x v="0"/>
    <x v="8"/>
    <x v="291"/>
    <x v="40"/>
    <x v="0"/>
    <x v="0"/>
    <s v="Xerox 224"/>
    <n v="6.48"/>
    <n v="1"/>
    <n v="3.11"/>
  </r>
  <r>
    <s v="21-09-2014"/>
    <x v="0"/>
    <x v="8"/>
    <x v="221"/>
    <x v="3"/>
    <x v="0"/>
    <x v="10"/>
    <s v="Staple envelope"/>
    <n v="15.56"/>
    <n v="2"/>
    <n v="7.31"/>
  </r>
  <r>
    <s v="21-09-2014"/>
    <x v="0"/>
    <x v="8"/>
    <x v="221"/>
    <x v="3"/>
    <x v="0"/>
    <x v="10"/>
    <s v="#10 White Business Envelopes,4 1/8 x 9 1/2"/>
    <n v="78.349999999999994"/>
    <n v="5"/>
    <n v="36.82"/>
  </r>
  <r>
    <s v="21-09-2014"/>
    <x v="0"/>
    <x v="8"/>
    <x v="221"/>
    <x v="3"/>
    <x v="0"/>
    <x v="4"/>
    <s v="Newell 34"/>
    <n v="59.52"/>
    <n v="3"/>
    <n v="15.48"/>
  </r>
  <r>
    <s v="21-09-2014"/>
    <x v="0"/>
    <x v="8"/>
    <x v="221"/>
    <x v="3"/>
    <x v="0"/>
    <x v="0"/>
    <s v="Xerox 1971"/>
    <n v="38.520000000000003"/>
    <n v="9"/>
    <n v="17.329999999999998"/>
  </r>
  <r>
    <s v="21-09-2014"/>
    <x v="0"/>
    <x v="8"/>
    <x v="221"/>
    <x v="3"/>
    <x v="2"/>
    <x v="6"/>
    <s v="Polycom CX300 Desktop Phone USB VoIP phone"/>
    <n v="239.98"/>
    <n v="2"/>
    <n v="24"/>
  </r>
  <r>
    <s v="21-09-2014"/>
    <x v="0"/>
    <x v="8"/>
    <x v="221"/>
    <x v="3"/>
    <x v="0"/>
    <x v="0"/>
    <s v="Wirebound Four 2-3/4 x 5 Forms per Page, 400 Sets per Book"/>
    <n v="19.350000000000001"/>
    <n v="3"/>
    <n v="9.48"/>
  </r>
  <r>
    <s v="21-09-2014"/>
    <x v="0"/>
    <x v="8"/>
    <x v="338"/>
    <x v="2"/>
    <x v="0"/>
    <x v="0"/>
    <s v="While You Were Out Pads, 50 per Pad, 4 x 5 1/4, Green Cycle"/>
    <n v="11.35"/>
    <n v="3"/>
    <n v="4.12"/>
  </r>
  <r>
    <s v="21-09-2014"/>
    <x v="0"/>
    <x v="8"/>
    <x v="338"/>
    <x v="2"/>
    <x v="0"/>
    <x v="1"/>
    <s v="Staple-on labels"/>
    <n v="20.81"/>
    <n v="9"/>
    <n v="7.02"/>
  </r>
  <r>
    <s v="21-09-2014"/>
    <x v="0"/>
    <x v="8"/>
    <x v="179"/>
    <x v="0"/>
    <x v="1"/>
    <x v="8"/>
    <s v="Dana Swing-Arm Lamps"/>
    <n v="8.5399999999999991"/>
    <n v="2"/>
    <n v="-7.48"/>
  </r>
  <r>
    <s v="21-09-2014"/>
    <x v="0"/>
    <x v="8"/>
    <x v="420"/>
    <x v="2"/>
    <x v="0"/>
    <x v="3"/>
    <s v="Angle-D Binders with Locking Rings, Label Holders"/>
    <n v="6.57"/>
    <n v="3"/>
    <n v="-5.04"/>
  </r>
  <r>
    <s v="21-09-2014"/>
    <x v="0"/>
    <x v="8"/>
    <x v="421"/>
    <x v="20"/>
    <x v="0"/>
    <x v="4"/>
    <s v="Boston 16801 Nautilus Battery Pencil Sharpener"/>
    <n v="66.03"/>
    <n v="3"/>
    <n v="17.170000000000002"/>
  </r>
  <r>
    <s v="22-09-2014"/>
    <x v="0"/>
    <x v="8"/>
    <x v="389"/>
    <x v="16"/>
    <x v="0"/>
    <x v="1"/>
    <s v="Avery File Folder Labels"/>
    <n v="4.6100000000000003"/>
    <n v="2"/>
    <n v="1.67"/>
  </r>
  <r>
    <s v="22-09-2014"/>
    <x v="0"/>
    <x v="8"/>
    <x v="422"/>
    <x v="1"/>
    <x v="0"/>
    <x v="2"/>
    <s v="SAFCO Commercial Wire Shelving, Black"/>
    <n v="331.54"/>
    <n v="3"/>
    <n v="-82.88"/>
  </r>
  <r>
    <s v="22-09-2014"/>
    <x v="0"/>
    <x v="8"/>
    <x v="145"/>
    <x v="3"/>
    <x v="0"/>
    <x v="2"/>
    <s v="File Shuttle II and Handi-File, Black"/>
    <n v="169.45"/>
    <n v="5"/>
    <n v="42.36"/>
  </r>
  <r>
    <s v="22-09-2014"/>
    <x v="0"/>
    <x v="8"/>
    <x v="145"/>
    <x v="3"/>
    <x v="0"/>
    <x v="2"/>
    <s v="Tennsco Commercial Shelving"/>
    <n v="40.68"/>
    <n v="2"/>
    <n v="0.41"/>
  </r>
  <r>
    <s v="22-09-2014"/>
    <x v="0"/>
    <x v="8"/>
    <x v="423"/>
    <x v="20"/>
    <x v="1"/>
    <x v="8"/>
    <s v="Computer Room Manger, 14&quot;"/>
    <n v="97.44"/>
    <n v="3"/>
    <n v="35.08"/>
  </r>
  <r>
    <s v="22-09-2014"/>
    <x v="0"/>
    <x v="8"/>
    <x v="423"/>
    <x v="20"/>
    <x v="0"/>
    <x v="3"/>
    <s v="Cardinal Holdit Business Card Pockets"/>
    <n v="3.98"/>
    <n v="1"/>
    <n v="1.39"/>
  </r>
  <r>
    <s v="22-09-2014"/>
    <x v="0"/>
    <x v="8"/>
    <x v="423"/>
    <x v="20"/>
    <x v="0"/>
    <x v="4"/>
    <s v="Avery Hi-Liter GlideStik Fluorescent Highlighter, Yellow Ink"/>
    <n v="13.04"/>
    <n v="4"/>
    <n v="5.74"/>
  </r>
  <r>
    <s v="22-09-2014"/>
    <x v="0"/>
    <x v="8"/>
    <x v="423"/>
    <x v="20"/>
    <x v="1"/>
    <x v="5"/>
    <s v="Office Star - Mid Back Dual function Ergonomic High Back Chair with 2-Way Adjustable Arms"/>
    <n v="579.53"/>
    <n v="4"/>
    <n v="83.71"/>
  </r>
  <r>
    <s v="23-09-2014"/>
    <x v="0"/>
    <x v="8"/>
    <x v="291"/>
    <x v="3"/>
    <x v="1"/>
    <x v="11"/>
    <s v="Rush Hierlooms Collection 1&quot; Thick Stackable Bookcases"/>
    <n v="436"/>
    <n v="3"/>
    <n v="20.52"/>
  </r>
  <r>
    <s v="23-09-2014"/>
    <x v="0"/>
    <x v="8"/>
    <x v="291"/>
    <x v="3"/>
    <x v="2"/>
    <x v="6"/>
    <s v="netTALK DUO VoIP Telephone Service"/>
    <n v="83.98"/>
    <n v="2"/>
    <n v="31.49"/>
  </r>
  <r>
    <s v="23-09-2014"/>
    <x v="0"/>
    <x v="8"/>
    <x v="43"/>
    <x v="20"/>
    <x v="0"/>
    <x v="3"/>
    <s v="Avery Arch Ring Binders"/>
    <n v="139.44"/>
    <n v="3"/>
    <n v="47.06"/>
  </r>
  <r>
    <s v="23-09-2014"/>
    <x v="0"/>
    <x v="8"/>
    <x v="42"/>
    <x v="28"/>
    <x v="0"/>
    <x v="0"/>
    <s v="Xerox 217"/>
    <n v="32.4"/>
    <n v="5"/>
    <n v="15.55"/>
  </r>
  <r>
    <s v="23-09-2014"/>
    <x v="0"/>
    <x v="8"/>
    <x v="42"/>
    <x v="28"/>
    <x v="0"/>
    <x v="2"/>
    <s v="Carina Double Wide Media Storage Towers in Natural &amp; Black"/>
    <n v="404.9"/>
    <n v="5"/>
    <n v="16.2"/>
  </r>
  <r>
    <s v="23-09-2014"/>
    <x v="0"/>
    <x v="8"/>
    <x v="42"/>
    <x v="28"/>
    <x v="0"/>
    <x v="3"/>
    <s v="Ibico EPK-21 Electric Binding System"/>
    <n v="9449.9500000000007"/>
    <n v="5"/>
    <n v="4630.4799999999996"/>
  </r>
  <r>
    <s v="23-09-2014"/>
    <x v="0"/>
    <x v="8"/>
    <x v="42"/>
    <x v="28"/>
    <x v="0"/>
    <x v="3"/>
    <s v="GBC Instant Report Kit"/>
    <n v="12.94"/>
    <n v="2"/>
    <n v="6.47"/>
  </r>
  <r>
    <s v="23-09-2014"/>
    <x v="0"/>
    <x v="8"/>
    <x v="412"/>
    <x v="10"/>
    <x v="0"/>
    <x v="0"/>
    <s v="EcoTones Memo Sheets"/>
    <n v="28.8"/>
    <n v="9"/>
    <n v="10.08"/>
  </r>
  <r>
    <s v="23-09-2014"/>
    <x v="0"/>
    <x v="8"/>
    <x v="424"/>
    <x v="7"/>
    <x v="0"/>
    <x v="3"/>
    <s v="Wilson Jones Suede Grain Vinyl Binders"/>
    <n v="11.12"/>
    <n v="4"/>
    <n v="5.45"/>
  </r>
  <r>
    <s v="23-09-2014"/>
    <x v="0"/>
    <x v="8"/>
    <x v="425"/>
    <x v="20"/>
    <x v="0"/>
    <x v="3"/>
    <s v="Avery Binding System Hidden Tab Executive Style Index Sets"/>
    <n v="18.46"/>
    <n v="4"/>
    <n v="6.92"/>
  </r>
  <r>
    <s v="23-09-2014"/>
    <x v="0"/>
    <x v="8"/>
    <x v="426"/>
    <x v="7"/>
    <x v="0"/>
    <x v="4"/>
    <s v="Newell 351"/>
    <n v="9.84"/>
    <n v="3"/>
    <n v="2.85"/>
  </r>
  <r>
    <s v="23-09-2014"/>
    <x v="0"/>
    <x v="8"/>
    <x v="426"/>
    <x v="7"/>
    <x v="0"/>
    <x v="3"/>
    <s v="Ibico Covers for Plastic or Wire Binding Elements"/>
    <n v="34.5"/>
    <n v="3"/>
    <n v="15.53"/>
  </r>
  <r>
    <s v="24-09-2014"/>
    <x v="0"/>
    <x v="8"/>
    <x v="427"/>
    <x v="3"/>
    <x v="0"/>
    <x v="2"/>
    <s v="Gould Plastics 9-Pocket Panel Bin, 18-3/8w x 5-1/4d x 20-1/2h, Black"/>
    <n v="211.96"/>
    <n v="4"/>
    <n v="8.48"/>
  </r>
  <r>
    <s v="25-09-2014"/>
    <x v="0"/>
    <x v="8"/>
    <x v="428"/>
    <x v="0"/>
    <x v="0"/>
    <x v="0"/>
    <s v="Xerox 1954"/>
    <n v="33.79"/>
    <n v="8"/>
    <n v="10.56"/>
  </r>
  <r>
    <s v="25-09-2014"/>
    <x v="0"/>
    <x v="8"/>
    <x v="428"/>
    <x v="0"/>
    <x v="1"/>
    <x v="11"/>
    <s v="O'Sullivan Living Dimensions 5-Shelf Bookcases"/>
    <n v="300.52999999999997"/>
    <n v="2"/>
    <n v="-97.23"/>
  </r>
  <r>
    <s v="25-09-2014"/>
    <x v="0"/>
    <x v="8"/>
    <x v="428"/>
    <x v="0"/>
    <x v="0"/>
    <x v="3"/>
    <s v="Avery Self-Adhesive Photo Pockets for Polaroid Photos"/>
    <n v="2.72"/>
    <n v="2"/>
    <n v="-4.3600000000000003"/>
  </r>
  <r>
    <s v="25-09-2014"/>
    <x v="0"/>
    <x v="8"/>
    <x v="428"/>
    <x v="0"/>
    <x v="0"/>
    <x v="10"/>
    <s v="Poly String Tie Envelopes"/>
    <n v="3.26"/>
    <n v="2"/>
    <n v="1.1000000000000001"/>
  </r>
  <r>
    <s v="25-09-2014"/>
    <x v="0"/>
    <x v="8"/>
    <x v="429"/>
    <x v="26"/>
    <x v="0"/>
    <x v="4"/>
    <s v="Dixon Ticonderoga Core-Lock Colored Pencils"/>
    <n v="14.58"/>
    <n v="2"/>
    <n v="2.37"/>
  </r>
  <r>
    <s v="26-09-2014"/>
    <x v="0"/>
    <x v="8"/>
    <x v="388"/>
    <x v="3"/>
    <x v="1"/>
    <x v="5"/>
    <s v="Leather Task Chair, Black"/>
    <n v="145.57"/>
    <n v="2"/>
    <n v="0"/>
  </r>
  <r>
    <s v="26-09-2014"/>
    <x v="0"/>
    <x v="8"/>
    <x v="418"/>
    <x v="0"/>
    <x v="0"/>
    <x v="3"/>
    <s v="Acco 3-Hole Punch"/>
    <n v="0.88"/>
    <n v="1"/>
    <n v="-1.4"/>
  </r>
  <r>
    <s v="26-09-2014"/>
    <x v="0"/>
    <x v="8"/>
    <x v="430"/>
    <x v="2"/>
    <x v="0"/>
    <x v="12"/>
    <s v="Belkin 8 Outlet SurgeMaster II Gold Surge Protector"/>
    <n v="143.94999999999999"/>
    <n v="3"/>
    <n v="14.4"/>
  </r>
  <r>
    <s v="26-09-2014"/>
    <x v="0"/>
    <x v="8"/>
    <x v="431"/>
    <x v="22"/>
    <x v="0"/>
    <x v="2"/>
    <s v="Dual Level, Single-Width Filing Carts"/>
    <n v="310.12"/>
    <n v="2"/>
    <n v="80.63"/>
  </r>
  <r>
    <s v="26-09-2014"/>
    <x v="0"/>
    <x v="8"/>
    <x v="432"/>
    <x v="3"/>
    <x v="1"/>
    <x v="5"/>
    <s v="Hon Deluxe Fabric Upholstered Stacking Chairs, Rounded Back"/>
    <n v="585.54999999999995"/>
    <n v="3"/>
    <n v="73.19"/>
  </r>
  <r>
    <s v="26-09-2014"/>
    <x v="0"/>
    <x v="8"/>
    <x v="432"/>
    <x v="3"/>
    <x v="0"/>
    <x v="0"/>
    <s v="Xerox 217"/>
    <n v="19.440000000000001"/>
    <n v="3"/>
    <n v="9.33"/>
  </r>
  <r>
    <s v="26-09-2014"/>
    <x v="0"/>
    <x v="8"/>
    <x v="71"/>
    <x v="2"/>
    <x v="0"/>
    <x v="3"/>
    <s v="Avery Durable Slant Ring Binders, No Labels"/>
    <n v="5.97"/>
    <n v="5"/>
    <n v="-4.58"/>
  </r>
  <r>
    <s v="26-09-2014"/>
    <x v="0"/>
    <x v="8"/>
    <x v="71"/>
    <x v="2"/>
    <x v="1"/>
    <x v="8"/>
    <s v="DAX Black Cherry Wood-Tone Poster Frame"/>
    <n v="21.18"/>
    <n v="1"/>
    <n v="4.7699999999999996"/>
  </r>
  <r>
    <s v="26-09-2014"/>
    <x v="0"/>
    <x v="8"/>
    <x v="71"/>
    <x v="2"/>
    <x v="0"/>
    <x v="12"/>
    <s v="Acco Six-Outlet Power Strip, 4' Cord Length"/>
    <n v="41.38"/>
    <n v="6"/>
    <n v="3.1"/>
  </r>
  <r>
    <s v="26-09-2014"/>
    <x v="0"/>
    <x v="8"/>
    <x v="163"/>
    <x v="10"/>
    <x v="0"/>
    <x v="12"/>
    <s v="Hoover Commercial Lightweight Upright Vacuum"/>
    <n v="16.7"/>
    <n v="6"/>
    <n v="1.25"/>
  </r>
  <r>
    <s v="26-09-2014"/>
    <x v="0"/>
    <x v="8"/>
    <x v="163"/>
    <x v="10"/>
    <x v="2"/>
    <x v="9"/>
    <s v="Maxell CD-R Discs"/>
    <n v="3.15"/>
    <n v="2"/>
    <n v="0.47"/>
  </r>
  <r>
    <s v="26-09-2014"/>
    <x v="0"/>
    <x v="8"/>
    <x v="163"/>
    <x v="10"/>
    <x v="0"/>
    <x v="0"/>
    <s v="Message Book, Wirebound, Four 5 1/2&quot; X 4&quot; Forms/Pg., 200 Dupl. Sets/Book"/>
    <n v="32.9"/>
    <n v="4"/>
    <n v="11.1"/>
  </r>
  <r>
    <s v="26-09-2014"/>
    <x v="0"/>
    <x v="8"/>
    <x v="13"/>
    <x v="1"/>
    <x v="2"/>
    <x v="9"/>
    <s v="Maxell Pro 80 Minute CD-R, 10/Pack"/>
    <n v="153.82"/>
    <n v="11"/>
    <n v="38.46"/>
  </r>
  <r>
    <s v="27-09-2014"/>
    <x v="0"/>
    <x v="8"/>
    <x v="93"/>
    <x v="23"/>
    <x v="1"/>
    <x v="8"/>
    <s v="Deflect-o SuperTray Unbreakable Stackable Tray, Letter, Black"/>
    <n v="87.54"/>
    <n v="3"/>
    <n v="37.64"/>
  </r>
  <r>
    <s v="27-09-2014"/>
    <x v="0"/>
    <x v="8"/>
    <x v="433"/>
    <x v="3"/>
    <x v="1"/>
    <x v="5"/>
    <s v="DMI Arturo Collection Mission-style Design Wood Chair"/>
    <n v="603.91999999999996"/>
    <n v="5"/>
    <n v="45.29"/>
  </r>
  <r>
    <s v="27-09-2014"/>
    <x v="0"/>
    <x v="8"/>
    <x v="433"/>
    <x v="3"/>
    <x v="0"/>
    <x v="0"/>
    <s v="Xerox 1919"/>
    <n v="81.98"/>
    <n v="2"/>
    <n v="40.17"/>
  </r>
  <r>
    <s v="28-09-2014"/>
    <x v="0"/>
    <x v="8"/>
    <x v="434"/>
    <x v="32"/>
    <x v="0"/>
    <x v="2"/>
    <s v="Decoflex Hanging Personal Folder File, Blue"/>
    <n v="46.26"/>
    <n v="3"/>
    <n v="12.49"/>
  </r>
  <r>
    <s v="28-09-2014"/>
    <x v="0"/>
    <x v="8"/>
    <x v="435"/>
    <x v="25"/>
    <x v="0"/>
    <x v="0"/>
    <s v="White GlueTop Scratch Pads"/>
    <n v="96.26"/>
    <n v="8"/>
    <n v="31.28"/>
  </r>
  <r>
    <s v="28-09-2014"/>
    <x v="0"/>
    <x v="8"/>
    <x v="435"/>
    <x v="25"/>
    <x v="0"/>
    <x v="0"/>
    <s v="Xerox 195"/>
    <n v="10.69"/>
    <n v="2"/>
    <n v="3.74"/>
  </r>
  <r>
    <s v="28-09-2014"/>
    <x v="0"/>
    <x v="8"/>
    <x v="21"/>
    <x v="16"/>
    <x v="1"/>
    <x v="8"/>
    <s v="Deflect-o DuraMat Antistatic Studded Beveled Mat for Medium Pile Carpeting"/>
    <n v="337.09"/>
    <n v="4"/>
    <n v="16.850000000000001"/>
  </r>
  <r>
    <s v="29-09-2014"/>
    <x v="0"/>
    <x v="8"/>
    <x v="358"/>
    <x v="3"/>
    <x v="1"/>
    <x v="8"/>
    <s v="Luxo Professional Combination Clamp-On Lamps"/>
    <n v="204.6"/>
    <n v="2"/>
    <n v="53.2"/>
  </r>
  <r>
    <s v="29-09-2014"/>
    <x v="0"/>
    <x v="8"/>
    <x v="358"/>
    <x v="3"/>
    <x v="0"/>
    <x v="7"/>
    <s v="Stockwell Push Pins"/>
    <n v="8.7200000000000006"/>
    <n v="4"/>
    <n v="2.88"/>
  </r>
  <r>
    <s v="29-09-2014"/>
    <x v="0"/>
    <x v="8"/>
    <x v="358"/>
    <x v="3"/>
    <x v="0"/>
    <x v="0"/>
    <s v="Xerox 223"/>
    <n v="6.48"/>
    <n v="1"/>
    <n v="3.11"/>
  </r>
  <r>
    <s v="29-09-2014"/>
    <x v="0"/>
    <x v="8"/>
    <x v="358"/>
    <x v="3"/>
    <x v="2"/>
    <x v="15"/>
    <s v="Star Micronics TSP800 TSP847IIU Receipt Printer"/>
    <n v="686.32"/>
    <n v="2"/>
    <n v="223.05"/>
  </r>
  <r>
    <s v="29-09-2014"/>
    <x v="0"/>
    <x v="8"/>
    <x v="358"/>
    <x v="3"/>
    <x v="0"/>
    <x v="2"/>
    <s v="Fellowes Mobile File Cart, Black"/>
    <n v="62.18"/>
    <n v="1"/>
    <n v="16.79"/>
  </r>
  <r>
    <s v="29-09-2014"/>
    <x v="0"/>
    <x v="8"/>
    <x v="436"/>
    <x v="2"/>
    <x v="0"/>
    <x v="4"/>
    <s v="Nontoxic Chalk"/>
    <n v="4.22"/>
    <n v="3"/>
    <n v="1.48"/>
  </r>
  <r>
    <s v="29-09-2014"/>
    <x v="0"/>
    <x v="8"/>
    <x v="436"/>
    <x v="2"/>
    <x v="1"/>
    <x v="13"/>
    <s v="Hon 30&quot; x 60&quot; Table with Locking Drawer"/>
    <n v="409.27"/>
    <n v="2"/>
    <n v="-81.849999999999994"/>
  </r>
  <r>
    <s v="29-09-2014"/>
    <x v="0"/>
    <x v="8"/>
    <x v="436"/>
    <x v="2"/>
    <x v="0"/>
    <x v="1"/>
    <s v="Permanent Self-Adhesive File Folder Labels for Typewriters, 1 1/8 x 3 1/2, White"/>
    <n v="55.44"/>
    <n v="11"/>
    <n v="18.02"/>
  </r>
  <r>
    <s v="29-09-2014"/>
    <x v="0"/>
    <x v="8"/>
    <x v="436"/>
    <x v="2"/>
    <x v="0"/>
    <x v="0"/>
    <s v="Southworth Parchment Paper &amp; Envelopes"/>
    <n v="20.93"/>
    <n v="4"/>
    <n v="6.8"/>
  </r>
  <r>
    <s v="29-09-2014"/>
    <x v="0"/>
    <x v="8"/>
    <x v="436"/>
    <x v="2"/>
    <x v="0"/>
    <x v="2"/>
    <s v="Tennsco Single-Tier Lockers"/>
    <n v="1801.63"/>
    <n v="6"/>
    <n v="-337.81"/>
  </r>
  <r>
    <s v="29-09-2014"/>
    <x v="0"/>
    <x v="8"/>
    <x v="436"/>
    <x v="2"/>
    <x v="1"/>
    <x v="13"/>
    <s v="Hon 4060 Series Tables"/>
    <n v="67.180000000000007"/>
    <n v="1"/>
    <n v="-20.149999999999999"/>
  </r>
  <r>
    <s v="29-09-2014"/>
    <x v="0"/>
    <x v="8"/>
    <x v="367"/>
    <x v="22"/>
    <x v="1"/>
    <x v="8"/>
    <s v="Longer-Life Soft White Bulbs"/>
    <n v="6.16"/>
    <n v="2"/>
    <n v="2.96"/>
  </r>
  <r>
    <s v="29-09-2014"/>
    <x v="0"/>
    <x v="8"/>
    <x v="367"/>
    <x v="22"/>
    <x v="1"/>
    <x v="13"/>
    <s v="Bevis Oval Conference Table, Walnut"/>
    <n v="2348.8200000000002"/>
    <n v="9"/>
    <n v="399.3"/>
  </r>
  <r>
    <s v="29-09-2014"/>
    <x v="0"/>
    <x v="8"/>
    <x v="437"/>
    <x v="20"/>
    <x v="0"/>
    <x v="2"/>
    <s v="Dual Level, Single-Width Filing Carts"/>
    <n v="1395.54"/>
    <n v="9"/>
    <n v="362.84"/>
  </r>
  <r>
    <s v="29-09-2014"/>
    <x v="0"/>
    <x v="8"/>
    <x v="437"/>
    <x v="20"/>
    <x v="1"/>
    <x v="8"/>
    <s v="Seth Thomas 14&quot; Putty-Colored Wall Clock"/>
    <n v="117.36"/>
    <n v="4"/>
    <n v="36.380000000000003"/>
  </r>
  <r>
    <s v="29-09-2014"/>
    <x v="0"/>
    <x v="8"/>
    <x v="437"/>
    <x v="20"/>
    <x v="0"/>
    <x v="1"/>
    <s v="Avery 48"/>
    <n v="18.899999999999999"/>
    <n v="3"/>
    <n v="8.69"/>
  </r>
  <r>
    <s v="29-09-2014"/>
    <x v="0"/>
    <x v="8"/>
    <x v="437"/>
    <x v="20"/>
    <x v="0"/>
    <x v="0"/>
    <s v="White Computer Printout Paper by Universal"/>
    <n v="77.52"/>
    <n v="2"/>
    <n v="37.979999999999997"/>
  </r>
  <r>
    <s v="29-09-2014"/>
    <x v="0"/>
    <x v="8"/>
    <x v="438"/>
    <x v="22"/>
    <x v="0"/>
    <x v="3"/>
    <s v="GBC Standard Plastic Binding Systems' Combs"/>
    <n v="10.050000000000001"/>
    <n v="2"/>
    <n v="3.14"/>
  </r>
  <r>
    <s v="29-09-2014"/>
    <x v="0"/>
    <x v="8"/>
    <x v="438"/>
    <x v="22"/>
    <x v="0"/>
    <x v="2"/>
    <s v="Fellowes Super Stor/Drawer Files"/>
    <n v="807.75"/>
    <n v="5"/>
    <n v="153.47"/>
  </r>
  <r>
    <s v="30-09-2014"/>
    <x v="0"/>
    <x v="8"/>
    <x v="277"/>
    <x v="20"/>
    <x v="0"/>
    <x v="0"/>
    <s v="Tops Green Bar Computer Printout Paper"/>
    <n v="48.94"/>
    <n v="1"/>
    <n v="24.47"/>
  </r>
  <r>
    <s v="30-09-2014"/>
    <x v="0"/>
    <x v="8"/>
    <x v="346"/>
    <x v="16"/>
    <x v="0"/>
    <x v="0"/>
    <s v="Xerox 217"/>
    <n v="15.55"/>
    <n v="3"/>
    <n v="5.44"/>
  </r>
  <r>
    <s v="30-09-2014"/>
    <x v="0"/>
    <x v="8"/>
    <x v="439"/>
    <x v="15"/>
    <x v="0"/>
    <x v="12"/>
    <s v="Holmes Odor Grabber"/>
    <n v="69.22"/>
    <n v="6"/>
    <n v="11.25"/>
  </r>
  <r>
    <s v="30-09-2014"/>
    <x v="0"/>
    <x v="8"/>
    <x v="440"/>
    <x v="22"/>
    <x v="0"/>
    <x v="3"/>
    <s v="DXL Angle-View Binders with Locking Rings by Samsill"/>
    <n v="43.18"/>
    <n v="7"/>
    <n v="13.49"/>
  </r>
  <r>
    <s v="30-09-2014"/>
    <x v="0"/>
    <x v="8"/>
    <x v="223"/>
    <x v="20"/>
    <x v="1"/>
    <x v="8"/>
    <s v="Master Caster Door Stop, Brown"/>
    <n v="15.24"/>
    <n v="3"/>
    <n v="5.18"/>
  </r>
  <r>
    <s v="30-09-2014"/>
    <x v="0"/>
    <x v="8"/>
    <x v="441"/>
    <x v="10"/>
    <x v="0"/>
    <x v="12"/>
    <s v="Eureka Sanitaire  Commercial Upright"/>
    <n v="795.41"/>
    <n v="6"/>
    <n v="59.66"/>
  </r>
  <r>
    <s v="01-10-2014"/>
    <x v="0"/>
    <x v="9"/>
    <x v="82"/>
    <x v="17"/>
    <x v="0"/>
    <x v="7"/>
    <s v="Sterling Rubber Bands by Alliance"/>
    <n v="4.71"/>
    <n v="1"/>
    <n v="0"/>
  </r>
  <r>
    <s v="02-10-2014"/>
    <x v="0"/>
    <x v="9"/>
    <x v="442"/>
    <x v="12"/>
    <x v="0"/>
    <x v="0"/>
    <s v="Adams Telephone Message Book W/Dividers/Space For Phone Numbers, 5 1/4&quot;X8 1/2&quot;, 300/Messages"/>
    <n v="9.41"/>
    <n v="2"/>
    <n v="3.41"/>
  </r>
  <r>
    <s v="02-10-2014"/>
    <x v="0"/>
    <x v="9"/>
    <x v="442"/>
    <x v="12"/>
    <x v="0"/>
    <x v="7"/>
    <s v="Staples"/>
    <n v="4.67"/>
    <n v="2"/>
    <n v="1.46"/>
  </r>
  <r>
    <s v="02-10-2014"/>
    <x v="0"/>
    <x v="9"/>
    <x v="442"/>
    <x v="12"/>
    <x v="2"/>
    <x v="6"/>
    <s v="Bose SoundLink Bluetooth Speaker"/>
    <n v="318.39999999999998"/>
    <n v="2"/>
    <n v="107.46"/>
  </r>
  <r>
    <s v="02-10-2014"/>
    <x v="0"/>
    <x v="9"/>
    <x v="442"/>
    <x v="12"/>
    <x v="0"/>
    <x v="10"/>
    <s v="Letter or Legal Size Expandable Poly String Tie Envelopes"/>
    <n v="12.77"/>
    <n v="6"/>
    <n v="4.63"/>
  </r>
  <r>
    <s v="02-10-2014"/>
    <x v="0"/>
    <x v="9"/>
    <x v="442"/>
    <x v="12"/>
    <x v="0"/>
    <x v="14"/>
    <s v="Stiletto Hand Letter Openers"/>
    <n v="15.36"/>
    <n v="2"/>
    <n v="-3.26"/>
  </r>
  <r>
    <s v="02-10-2014"/>
    <x v="0"/>
    <x v="9"/>
    <x v="442"/>
    <x v="12"/>
    <x v="2"/>
    <x v="6"/>
    <s v="Pyle PMP37LED"/>
    <n v="230.38"/>
    <n v="3"/>
    <n v="20.16"/>
  </r>
  <r>
    <s v="02-10-2014"/>
    <x v="0"/>
    <x v="9"/>
    <x v="442"/>
    <x v="12"/>
    <x v="2"/>
    <x v="9"/>
    <s v="Kingston Digital DataTraveler 16GB USB 2.0"/>
    <n v="7.16"/>
    <n v="1"/>
    <n v="-0.09"/>
  </r>
  <r>
    <s v="03-10-2014"/>
    <x v="0"/>
    <x v="9"/>
    <x v="443"/>
    <x v="1"/>
    <x v="1"/>
    <x v="5"/>
    <s v="Global High-Back Leather Tilter, Burgundy"/>
    <n v="258.27999999999997"/>
    <n v="3"/>
    <n v="-70.099999999999994"/>
  </r>
  <r>
    <s v="03-10-2014"/>
    <x v="0"/>
    <x v="9"/>
    <x v="444"/>
    <x v="3"/>
    <x v="1"/>
    <x v="13"/>
    <s v="Bevis Round Conference Room Tables and Bases"/>
    <n v="143.43"/>
    <n v="1"/>
    <n v="3.59"/>
  </r>
  <r>
    <s v="03-10-2014"/>
    <x v="0"/>
    <x v="9"/>
    <x v="444"/>
    <x v="3"/>
    <x v="1"/>
    <x v="5"/>
    <s v="Global Deluxe Stacking Chair, Gray"/>
    <n v="122.35"/>
    <n v="3"/>
    <n v="13.76"/>
  </r>
  <r>
    <s v="03-10-2014"/>
    <x v="0"/>
    <x v="9"/>
    <x v="421"/>
    <x v="25"/>
    <x v="0"/>
    <x v="2"/>
    <s v="Advantus Rolling Drawer Organizers"/>
    <n v="61.57"/>
    <n v="2"/>
    <n v="4.62"/>
  </r>
  <r>
    <s v="03-10-2014"/>
    <x v="0"/>
    <x v="9"/>
    <x v="421"/>
    <x v="25"/>
    <x v="0"/>
    <x v="4"/>
    <s v="DIXON Oriole Pencils"/>
    <n v="6.19"/>
    <n v="3"/>
    <n v="0.46"/>
  </r>
  <r>
    <s v="03-10-2014"/>
    <x v="0"/>
    <x v="9"/>
    <x v="445"/>
    <x v="10"/>
    <x v="0"/>
    <x v="4"/>
    <s v="Hunt Boston Vacuum Mount KS Pencil Sharpener"/>
    <n v="55.98"/>
    <n v="2"/>
    <n v="4.2"/>
  </r>
  <r>
    <s v="03-10-2014"/>
    <x v="0"/>
    <x v="9"/>
    <x v="445"/>
    <x v="10"/>
    <x v="0"/>
    <x v="10"/>
    <s v="Convenience Packs of Business Envelopes"/>
    <n v="14.48"/>
    <n v="5"/>
    <n v="4.8899999999999997"/>
  </r>
  <r>
    <s v="03-10-2014"/>
    <x v="0"/>
    <x v="9"/>
    <x v="445"/>
    <x v="10"/>
    <x v="2"/>
    <x v="9"/>
    <s v="Logitech G105 Gaming Keyboard"/>
    <n v="142.49"/>
    <n v="3"/>
    <n v="-3.56"/>
  </r>
  <r>
    <s v="03-10-2014"/>
    <x v="0"/>
    <x v="9"/>
    <x v="446"/>
    <x v="0"/>
    <x v="0"/>
    <x v="7"/>
    <s v="Colored Push Pins"/>
    <n v="4.34"/>
    <n v="3"/>
    <n v="0.87"/>
  </r>
  <r>
    <s v="03-10-2014"/>
    <x v="0"/>
    <x v="9"/>
    <x v="446"/>
    <x v="0"/>
    <x v="1"/>
    <x v="8"/>
    <s v="DAX Natural Wood-Tone Poster Frame"/>
    <n v="31.78"/>
    <n v="3"/>
    <n v="-19.07"/>
  </r>
  <r>
    <s v="03-10-2014"/>
    <x v="0"/>
    <x v="9"/>
    <x v="446"/>
    <x v="0"/>
    <x v="0"/>
    <x v="1"/>
    <s v="Smead Alpha-Z Color-Coded Second Alphabetical Labels and Starter Set"/>
    <n v="4.93"/>
    <n v="2"/>
    <n v="1.72"/>
  </r>
  <r>
    <s v="03-10-2014"/>
    <x v="0"/>
    <x v="9"/>
    <x v="446"/>
    <x v="0"/>
    <x v="0"/>
    <x v="3"/>
    <s v="Avery Hidden Tab Dividers for Binding Systems"/>
    <n v="1.79"/>
    <n v="3"/>
    <n v="-3.04"/>
  </r>
  <r>
    <s v="03-10-2014"/>
    <x v="0"/>
    <x v="9"/>
    <x v="446"/>
    <x v="0"/>
    <x v="0"/>
    <x v="7"/>
    <s v="Sterling Rubber Bands by Alliance"/>
    <n v="15.07"/>
    <n v="4"/>
    <n v="-3.77"/>
  </r>
  <r>
    <s v="04-10-2014"/>
    <x v="0"/>
    <x v="9"/>
    <x v="447"/>
    <x v="3"/>
    <x v="0"/>
    <x v="1"/>
    <s v="Avery 512"/>
    <n v="14.45"/>
    <n v="5"/>
    <n v="6.79"/>
  </r>
  <r>
    <s v="04-10-2014"/>
    <x v="0"/>
    <x v="9"/>
    <x v="447"/>
    <x v="3"/>
    <x v="0"/>
    <x v="3"/>
    <s v="GBC Recycled Regency Composition Covers"/>
    <n v="95.65"/>
    <n v="2"/>
    <n v="31.09"/>
  </r>
  <r>
    <s v="04-10-2014"/>
    <x v="0"/>
    <x v="9"/>
    <x v="448"/>
    <x v="22"/>
    <x v="0"/>
    <x v="1"/>
    <s v="Avery 519"/>
    <n v="29.24"/>
    <n v="4"/>
    <n v="13.74"/>
  </r>
  <r>
    <s v="04-10-2014"/>
    <x v="0"/>
    <x v="9"/>
    <x v="393"/>
    <x v="20"/>
    <x v="1"/>
    <x v="5"/>
    <s v="Office Star - Contemporary Task Swivel chair with Loop Arms, Charcoal"/>
    <n v="589.41"/>
    <n v="5"/>
    <n v="-6.55"/>
  </r>
  <r>
    <s v="05-10-2014"/>
    <x v="0"/>
    <x v="9"/>
    <x v="449"/>
    <x v="10"/>
    <x v="0"/>
    <x v="12"/>
    <s v="Belkin F5C206VTEL 6 Outlet Surge"/>
    <n v="91.92"/>
    <n v="5"/>
    <n v="11.49"/>
  </r>
  <r>
    <s v="05-10-2014"/>
    <x v="0"/>
    <x v="9"/>
    <x v="348"/>
    <x v="3"/>
    <x v="2"/>
    <x v="9"/>
    <s v="Plantronics Audio 478 Stereo USB Headset"/>
    <n v="99.98"/>
    <n v="2"/>
    <n v="34.99"/>
  </r>
  <r>
    <s v="06-10-2014"/>
    <x v="0"/>
    <x v="9"/>
    <x v="21"/>
    <x v="3"/>
    <x v="2"/>
    <x v="9"/>
    <s v="Imation USB 2.0 Swivel Flash Drive USB flash drive - 4 GB - Pink"/>
    <n v="9.09"/>
    <n v="3"/>
    <n v="1.91"/>
  </r>
  <r>
    <s v="06-10-2014"/>
    <x v="0"/>
    <x v="9"/>
    <x v="450"/>
    <x v="40"/>
    <x v="0"/>
    <x v="3"/>
    <s v="GBC VeloBinder Strips"/>
    <n v="15.36"/>
    <n v="2"/>
    <n v="7.68"/>
  </r>
  <r>
    <s v="06-10-2014"/>
    <x v="0"/>
    <x v="9"/>
    <x v="448"/>
    <x v="2"/>
    <x v="0"/>
    <x v="2"/>
    <s v="Tennsco Lockers, Gray"/>
    <n v="83.92"/>
    <n v="5"/>
    <n v="-13.64"/>
  </r>
  <r>
    <s v="06-10-2014"/>
    <x v="0"/>
    <x v="9"/>
    <x v="379"/>
    <x v="18"/>
    <x v="0"/>
    <x v="2"/>
    <s v="Fellowes Staxonsteel Drawer Files"/>
    <n v="386.34"/>
    <n v="2"/>
    <n v="54.09"/>
  </r>
  <r>
    <s v="07-10-2014"/>
    <x v="0"/>
    <x v="9"/>
    <x v="376"/>
    <x v="2"/>
    <x v="1"/>
    <x v="8"/>
    <s v="Seth Thomas 16&quot; Steel Case Clock"/>
    <n v="129.91999999999999"/>
    <n v="5"/>
    <n v="21.11"/>
  </r>
  <r>
    <s v="07-10-2014"/>
    <x v="0"/>
    <x v="9"/>
    <x v="130"/>
    <x v="0"/>
    <x v="0"/>
    <x v="2"/>
    <s v="Fellowes Personal Hanging Folder Files, Navy"/>
    <n v="107.44"/>
    <n v="10"/>
    <n v="10.74"/>
  </r>
  <r>
    <s v="08-10-2014"/>
    <x v="0"/>
    <x v="9"/>
    <x v="419"/>
    <x v="25"/>
    <x v="2"/>
    <x v="9"/>
    <s v="Maxell 74 Minute CDR, 10/Pack"/>
    <n v="23.47"/>
    <n v="3"/>
    <n v="4.99"/>
  </r>
  <r>
    <s v="08-10-2014"/>
    <x v="0"/>
    <x v="9"/>
    <x v="416"/>
    <x v="20"/>
    <x v="0"/>
    <x v="0"/>
    <s v="Xerox 197"/>
    <n v="123.92"/>
    <n v="4"/>
    <n v="55.76"/>
  </r>
  <r>
    <s v="09-10-2014"/>
    <x v="0"/>
    <x v="9"/>
    <x v="244"/>
    <x v="25"/>
    <x v="0"/>
    <x v="0"/>
    <s v="Eaton Premium Continuous-Feed Paper, 25% Cotton, Letter Size, White, 1000 Shts/Box"/>
    <n v="88.77"/>
    <n v="2"/>
    <n v="31.07"/>
  </r>
  <r>
    <s v="09-10-2014"/>
    <x v="0"/>
    <x v="9"/>
    <x v="373"/>
    <x v="3"/>
    <x v="0"/>
    <x v="4"/>
    <s v="Boston Heavy-Duty Trimline Electric Pencil Sharpeners"/>
    <n v="144.6"/>
    <n v="3"/>
    <n v="41.93"/>
  </r>
  <r>
    <s v="09-10-2014"/>
    <x v="0"/>
    <x v="9"/>
    <x v="373"/>
    <x v="3"/>
    <x v="2"/>
    <x v="6"/>
    <s v="iOttie HLCRIO102 Car Mount"/>
    <n v="15.99"/>
    <n v="1"/>
    <n v="-3"/>
  </r>
  <r>
    <s v="10-10-2014"/>
    <x v="0"/>
    <x v="9"/>
    <x v="451"/>
    <x v="3"/>
    <x v="1"/>
    <x v="5"/>
    <s v="Global Deluxe Stacking Chair, Gray"/>
    <n v="122.35"/>
    <n v="3"/>
    <n v="13.76"/>
  </r>
  <r>
    <s v="10-10-2014"/>
    <x v="0"/>
    <x v="9"/>
    <x v="451"/>
    <x v="3"/>
    <x v="0"/>
    <x v="10"/>
    <s v="#10- 4 1/8&quot; x 9 1/2&quot; Security-Tint Envelopes"/>
    <n v="15.28"/>
    <n v="2"/>
    <n v="7.49"/>
  </r>
  <r>
    <s v="10-10-2014"/>
    <x v="0"/>
    <x v="9"/>
    <x v="26"/>
    <x v="12"/>
    <x v="1"/>
    <x v="8"/>
    <s v="Westinghouse Clip-On Gooseneck Lamps"/>
    <n v="46.87"/>
    <n v="7"/>
    <n v="3.52"/>
  </r>
  <r>
    <s v="10-10-2014"/>
    <x v="0"/>
    <x v="9"/>
    <x v="71"/>
    <x v="0"/>
    <x v="2"/>
    <x v="6"/>
    <s v="Motorola Droid Maxx"/>
    <n v="719.95"/>
    <n v="6"/>
    <n v="72"/>
  </r>
  <r>
    <s v="10-10-2014"/>
    <x v="0"/>
    <x v="9"/>
    <x v="71"/>
    <x v="0"/>
    <x v="2"/>
    <x v="6"/>
    <s v="Cisco 8x8 Inc. 6753i IP Business Phone System"/>
    <n v="755.94"/>
    <n v="7"/>
    <n v="66.150000000000006"/>
  </r>
  <r>
    <s v="10-10-2014"/>
    <x v="0"/>
    <x v="9"/>
    <x v="71"/>
    <x v="0"/>
    <x v="0"/>
    <x v="3"/>
    <s v="GBC Personal VeloBind Strips"/>
    <n v="11.98"/>
    <n v="5"/>
    <n v="-19.170000000000002"/>
  </r>
  <r>
    <s v="10-10-2014"/>
    <x v="0"/>
    <x v="9"/>
    <x v="71"/>
    <x v="0"/>
    <x v="0"/>
    <x v="3"/>
    <s v="Avery Non-Stick Binders"/>
    <n v="0.9"/>
    <n v="1"/>
    <n v="-1.57"/>
  </r>
  <r>
    <s v="10-10-2014"/>
    <x v="0"/>
    <x v="9"/>
    <x v="77"/>
    <x v="10"/>
    <x v="2"/>
    <x v="15"/>
    <s v="Hewlett-Packard Deskjet F4180 All-in-One Color Ink-jet - Printer / copier / scanner"/>
    <n v="101.99"/>
    <n v="2"/>
    <n v="-71.400000000000006"/>
  </r>
  <r>
    <s v="10-10-2014"/>
    <x v="0"/>
    <x v="9"/>
    <x v="77"/>
    <x v="10"/>
    <x v="0"/>
    <x v="3"/>
    <s v="Premier Elliptical Ring Binder, Black"/>
    <n v="18.260000000000002"/>
    <n v="2"/>
    <n v="-13.39"/>
  </r>
  <r>
    <s v="10-10-2014"/>
    <x v="0"/>
    <x v="9"/>
    <x v="452"/>
    <x v="31"/>
    <x v="0"/>
    <x v="4"/>
    <s v="Dixon Ticonderoga Core-Lock Colored Pencils, 48-Color Set"/>
    <n v="255.85"/>
    <n v="7"/>
    <n v="112.57"/>
  </r>
  <r>
    <s v="11-10-2014"/>
    <x v="0"/>
    <x v="9"/>
    <x v="453"/>
    <x v="2"/>
    <x v="0"/>
    <x v="2"/>
    <s v="Fellowes High-Stak Drawer Files"/>
    <n v="281.89999999999998"/>
    <n v="2"/>
    <n v="10.57"/>
  </r>
  <r>
    <s v="11-10-2014"/>
    <x v="0"/>
    <x v="9"/>
    <x v="453"/>
    <x v="2"/>
    <x v="0"/>
    <x v="10"/>
    <s v="Airmail Envelopes"/>
    <n v="201.43"/>
    <n v="3"/>
    <n v="67.98"/>
  </r>
  <r>
    <s v="11-10-2014"/>
    <x v="0"/>
    <x v="9"/>
    <x v="222"/>
    <x v="22"/>
    <x v="1"/>
    <x v="8"/>
    <s v="DAX Cubicle Frames - 8x10"/>
    <n v="63.47"/>
    <n v="11"/>
    <n v="19.04"/>
  </r>
  <r>
    <s v="11-10-2014"/>
    <x v="0"/>
    <x v="9"/>
    <x v="222"/>
    <x v="22"/>
    <x v="2"/>
    <x v="9"/>
    <s v="WD My Passport Ultra 1TB Portable External Hard Drive"/>
    <n v="345"/>
    <n v="5"/>
    <n v="58.65"/>
  </r>
  <r>
    <s v="11-10-2014"/>
    <x v="0"/>
    <x v="9"/>
    <x v="454"/>
    <x v="3"/>
    <x v="0"/>
    <x v="2"/>
    <s v="Iris Project Case"/>
    <n v="31.92"/>
    <n v="4"/>
    <n v="8.3000000000000007"/>
  </r>
  <r>
    <s v="11-10-2014"/>
    <x v="0"/>
    <x v="9"/>
    <x v="454"/>
    <x v="3"/>
    <x v="1"/>
    <x v="5"/>
    <s v="Global Enterprise Series Seating High-Back Swivel/Tilt Chairs"/>
    <n v="433.57"/>
    <n v="2"/>
    <n v="-65.040000000000006"/>
  </r>
  <r>
    <s v="11-10-2014"/>
    <x v="0"/>
    <x v="9"/>
    <x v="159"/>
    <x v="13"/>
    <x v="0"/>
    <x v="1"/>
    <s v="Self-Adhesive Address Labels for Typewriters by Universal"/>
    <n v="7.31"/>
    <n v="1"/>
    <n v="3.44"/>
  </r>
  <r>
    <s v="11-10-2014"/>
    <x v="0"/>
    <x v="9"/>
    <x v="159"/>
    <x v="13"/>
    <x v="1"/>
    <x v="8"/>
    <s v="Eldon Pizzaz Desk Accessories"/>
    <n v="8.92"/>
    <n v="4"/>
    <n v="3.92"/>
  </r>
  <r>
    <s v="11-10-2014"/>
    <x v="0"/>
    <x v="9"/>
    <x v="83"/>
    <x v="3"/>
    <x v="0"/>
    <x v="10"/>
    <s v="#10- 4 1/8&quot; x 9 1/2&quot; Security-Tint Envelopes"/>
    <n v="7.64"/>
    <n v="1"/>
    <n v="3.74"/>
  </r>
  <r>
    <s v="12-10-2014"/>
    <x v="0"/>
    <x v="9"/>
    <x v="416"/>
    <x v="3"/>
    <x v="0"/>
    <x v="4"/>
    <s v="Premium Writing Pencils, Soft, #2 by Central Association for the Blind"/>
    <n v="14.9"/>
    <n v="5"/>
    <n v="4.17"/>
  </r>
  <r>
    <s v="12-10-2014"/>
    <x v="0"/>
    <x v="9"/>
    <x v="416"/>
    <x v="3"/>
    <x v="0"/>
    <x v="2"/>
    <s v="Sortfiler Multipurpose Personal File Organizer, Black"/>
    <n v="21.39"/>
    <n v="1"/>
    <n v="6.2"/>
  </r>
  <r>
    <s v="12-10-2014"/>
    <x v="0"/>
    <x v="9"/>
    <x v="455"/>
    <x v="1"/>
    <x v="0"/>
    <x v="14"/>
    <s v="Acme Hot Forged Carbon Steel Scissors with Nickel-Plated Handles, 3 7/8&quot; Cut, 8&quot;L"/>
    <n v="22.24"/>
    <n v="2"/>
    <n v="2.5"/>
  </r>
  <r>
    <s v="13-10-2014"/>
    <x v="0"/>
    <x v="9"/>
    <x v="456"/>
    <x v="22"/>
    <x v="0"/>
    <x v="4"/>
    <s v="Newell 32"/>
    <n v="11.52"/>
    <n v="4"/>
    <n v="3.23"/>
  </r>
  <r>
    <s v="13-10-2014"/>
    <x v="0"/>
    <x v="9"/>
    <x v="456"/>
    <x v="22"/>
    <x v="1"/>
    <x v="13"/>
    <s v="Bevis Round Bullnose 29&quot; High Table Top"/>
    <n v="1298.55"/>
    <n v="5"/>
    <n v="311.64999999999998"/>
  </r>
  <r>
    <s v="13-10-2014"/>
    <x v="0"/>
    <x v="9"/>
    <x v="456"/>
    <x v="22"/>
    <x v="0"/>
    <x v="12"/>
    <s v="Belkin F9G930V10-GRY 9 Outlet Surge"/>
    <n v="213.92"/>
    <n v="4"/>
    <n v="62.04"/>
  </r>
  <r>
    <s v="13-10-2014"/>
    <x v="0"/>
    <x v="9"/>
    <x v="456"/>
    <x v="22"/>
    <x v="2"/>
    <x v="9"/>
    <s v="Sony 16GB Class 10 Micro SDHC R40 Memory Card"/>
    <n v="25.78"/>
    <n v="2"/>
    <n v="2.58"/>
  </r>
  <r>
    <s v="13-10-2014"/>
    <x v="0"/>
    <x v="9"/>
    <x v="44"/>
    <x v="23"/>
    <x v="1"/>
    <x v="5"/>
    <s v="Global High-Back Leather Tilter, Burgundy"/>
    <n v="245.98"/>
    <n v="2"/>
    <n v="27.06"/>
  </r>
  <r>
    <s v="13-10-2014"/>
    <x v="0"/>
    <x v="9"/>
    <x v="44"/>
    <x v="23"/>
    <x v="0"/>
    <x v="3"/>
    <s v="Flexible Leather- Look Classic Collection Ring Binder"/>
    <n v="18.940000000000001"/>
    <n v="1"/>
    <n v="9.4700000000000006"/>
  </r>
  <r>
    <s v="13-10-2014"/>
    <x v="0"/>
    <x v="9"/>
    <x v="457"/>
    <x v="20"/>
    <x v="0"/>
    <x v="3"/>
    <s v="Recycled Pressboard Report Cover with Reinforced Top Hinge"/>
    <n v="7.75"/>
    <n v="3"/>
    <n v="2.81"/>
  </r>
  <r>
    <s v="13-10-2014"/>
    <x v="0"/>
    <x v="9"/>
    <x v="415"/>
    <x v="6"/>
    <x v="0"/>
    <x v="10"/>
    <s v="Pastel Pink Envelopes"/>
    <n v="36.4"/>
    <n v="5"/>
    <n v="17.47"/>
  </r>
  <r>
    <s v="13-10-2014"/>
    <x v="0"/>
    <x v="9"/>
    <x v="415"/>
    <x v="6"/>
    <x v="2"/>
    <x v="9"/>
    <s v="SanDisk Cruzer 16 GB USB Flash Drive"/>
    <n v="22.96"/>
    <n v="2"/>
    <n v="4.3600000000000003"/>
  </r>
  <r>
    <s v="13-10-2014"/>
    <x v="0"/>
    <x v="9"/>
    <x v="415"/>
    <x v="6"/>
    <x v="0"/>
    <x v="2"/>
    <s v="Space Solutions Industrial Galvanized Steel Shelving."/>
    <n v="315.2"/>
    <n v="4"/>
    <n v="6.3"/>
  </r>
  <r>
    <s v="13-10-2014"/>
    <x v="0"/>
    <x v="9"/>
    <x v="415"/>
    <x v="6"/>
    <x v="0"/>
    <x v="3"/>
    <s v="Wilson Jones Standard D-Ring Binders"/>
    <n v="15.18"/>
    <n v="3"/>
    <n v="7.13"/>
  </r>
  <r>
    <s v="14-10-2014"/>
    <x v="0"/>
    <x v="9"/>
    <x v="458"/>
    <x v="38"/>
    <x v="0"/>
    <x v="3"/>
    <s v="Avery Metallic Poly Binders"/>
    <n v="22.92"/>
    <n v="4"/>
    <n v="11"/>
  </r>
  <r>
    <s v="14-10-2014"/>
    <x v="0"/>
    <x v="9"/>
    <x v="458"/>
    <x v="38"/>
    <x v="0"/>
    <x v="2"/>
    <s v="Fellowes Bankers Box Recycled Super Stor/Drawer"/>
    <n v="269.89999999999998"/>
    <n v="5"/>
    <n v="16.190000000000001"/>
  </r>
  <r>
    <s v="14-10-2014"/>
    <x v="0"/>
    <x v="9"/>
    <x v="459"/>
    <x v="0"/>
    <x v="0"/>
    <x v="12"/>
    <s v="Hoover Replacement Belts For Soft Guard &amp; Commercial Ltweight Upright Vacs, 2/Pk"/>
    <n v="3.16"/>
    <n v="4"/>
    <n v="-8.5299999999999994"/>
  </r>
  <r>
    <s v="14-10-2014"/>
    <x v="0"/>
    <x v="9"/>
    <x v="459"/>
    <x v="0"/>
    <x v="2"/>
    <x v="16"/>
    <s v="Hewlett Packard 610 Color Digital Copier / Printer"/>
    <n v="1999.96"/>
    <n v="5"/>
    <n v="624.99"/>
  </r>
  <r>
    <s v="14-10-2014"/>
    <x v="0"/>
    <x v="9"/>
    <x v="32"/>
    <x v="1"/>
    <x v="0"/>
    <x v="0"/>
    <s v="Xerox 1951"/>
    <n v="322.19"/>
    <n v="13"/>
    <n v="100.69"/>
  </r>
  <r>
    <s v="14-10-2014"/>
    <x v="0"/>
    <x v="9"/>
    <x v="32"/>
    <x v="1"/>
    <x v="0"/>
    <x v="3"/>
    <s v="Pressboard Covers with Storage Hooks, 9 1/2&quot; x 11&quot;, Light Blue"/>
    <n v="2.95"/>
    <n v="3"/>
    <n v="-4.8600000000000003"/>
  </r>
  <r>
    <s v="14-10-2014"/>
    <x v="0"/>
    <x v="9"/>
    <x v="32"/>
    <x v="1"/>
    <x v="0"/>
    <x v="0"/>
    <s v="Xerox 1903"/>
    <n v="19.14"/>
    <n v="4"/>
    <n v="6.94"/>
  </r>
  <r>
    <s v="14-10-2014"/>
    <x v="0"/>
    <x v="9"/>
    <x v="460"/>
    <x v="32"/>
    <x v="2"/>
    <x v="9"/>
    <s v="WD My Passport Ultra 500GB Portable External Hard Drive"/>
    <n v="177"/>
    <n v="3"/>
    <n v="30.09"/>
  </r>
  <r>
    <s v="14-10-2014"/>
    <x v="0"/>
    <x v="9"/>
    <x v="460"/>
    <x v="32"/>
    <x v="0"/>
    <x v="2"/>
    <s v="SimpliFile Personal File, Black Granite, 15w x 6-15/16d x 11-1/4h"/>
    <n v="79.45"/>
    <n v="7"/>
    <n v="22.25"/>
  </r>
  <r>
    <s v="14-10-2014"/>
    <x v="0"/>
    <x v="9"/>
    <x v="460"/>
    <x v="32"/>
    <x v="1"/>
    <x v="5"/>
    <s v="Office Star - Ergonomic Mid Back Chair with 2-Way Adjustable Arms"/>
    <n v="1628.82"/>
    <n v="9"/>
    <n v="260.61"/>
  </r>
  <r>
    <s v="15-10-2014"/>
    <x v="0"/>
    <x v="9"/>
    <x v="275"/>
    <x v="16"/>
    <x v="1"/>
    <x v="8"/>
    <s v="Executive Impressions 13&quot; Clairmont Wall Clock"/>
    <n v="15.38"/>
    <n v="1"/>
    <n v="4.04"/>
  </r>
  <r>
    <s v="15-10-2014"/>
    <x v="0"/>
    <x v="9"/>
    <x v="461"/>
    <x v="10"/>
    <x v="1"/>
    <x v="5"/>
    <s v="Global Italian Leather Office Chair"/>
    <n v="183.37"/>
    <n v="2"/>
    <n v="-7.86"/>
  </r>
  <r>
    <s v="15-10-2014"/>
    <x v="0"/>
    <x v="9"/>
    <x v="461"/>
    <x v="10"/>
    <x v="0"/>
    <x v="0"/>
    <s v="Xerox 1897"/>
    <n v="7.97"/>
    <n v="2"/>
    <n v="2.89"/>
  </r>
  <r>
    <s v="16-10-2014"/>
    <x v="0"/>
    <x v="9"/>
    <x v="462"/>
    <x v="3"/>
    <x v="0"/>
    <x v="3"/>
    <s v="Avery Non-Stick Heavy Duty View Round Locking Ring Binders"/>
    <n v="14.35"/>
    <n v="3"/>
    <n v="5.0199999999999996"/>
  </r>
  <r>
    <s v="16-10-2014"/>
    <x v="0"/>
    <x v="9"/>
    <x v="462"/>
    <x v="3"/>
    <x v="2"/>
    <x v="9"/>
    <s v="Logitech Illuminated - Keyboard"/>
    <n v="179.97"/>
    <n v="3"/>
    <n v="86.39"/>
  </r>
  <r>
    <s v="17-10-2014"/>
    <x v="0"/>
    <x v="9"/>
    <x v="463"/>
    <x v="0"/>
    <x v="0"/>
    <x v="3"/>
    <s v="GBC Standard Recycled Report Covers, Clear Plastic Sheets"/>
    <n v="10.78"/>
    <n v="5"/>
    <n v="-17.25"/>
  </r>
  <r>
    <s v="17-10-2014"/>
    <x v="0"/>
    <x v="9"/>
    <x v="463"/>
    <x v="0"/>
    <x v="2"/>
    <x v="9"/>
    <s v="Case Logic 2.4GHz Wireless Keyboard"/>
    <n v="119.98"/>
    <n v="3"/>
    <n v="-18"/>
  </r>
  <r>
    <s v="17-10-2014"/>
    <x v="0"/>
    <x v="9"/>
    <x v="438"/>
    <x v="0"/>
    <x v="1"/>
    <x v="8"/>
    <s v="G.E. Longer-Life Indoor Recessed Floodlight Bulbs"/>
    <n v="5.31"/>
    <n v="2"/>
    <n v="-1.59"/>
  </r>
  <r>
    <s v="18-10-2014"/>
    <x v="0"/>
    <x v="9"/>
    <x v="464"/>
    <x v="33"/>
    <x v="0"/>
    <x v="2"/>
    <s v="Gould Plastics 18-Pocket Panel Bin, 34w x 5-1/4d x 20-1/2h"/>
    <n v="275.97000000000003"/>
    <n v="3"/>
    <n v="11.04"/>
  </r>
  <r>
    <s v="18-10-2014"/>
    <x v="0"/>
    <x v="9"/>
    <x v="464"/>
    <x v="33"/>
    <x v="2"/>
    <x v="6"/>
    <s v="Avaya IP Phone 1140E VoIP phone"/>
    <n v="1394.95"/>
    <n v="5"/>
    <n v="362.69"/>
  </r>
  <r>
    <s v="18-10-2014"/>
    <x v="0"/>
    <x v="9"/>
    <x v="464"/>
    <x v="33"/>
    <x v="1"/>
    <x v="5"/>
    <s v="Global Wood Trimmed Manager's Task Chair, Khaki"/>
    <n v="545.88"/>
    <n v="6"/>
    <n v="70.959999999999994"/>
  </r>
  <r>
    <s v="18-10-2014"/>
    <x v="0"/>
    <x v="9"/>
    <x v="150"/>
    <x v="2"/>
    <x v="0"/>
    <x v="10"/>
    <s v="White Business Envelopes with Contemporary Seam, Recycled White Business Envelopes"/>
    <n v="52.51"/>
    <n v="6"/>
    <n v="19.690000000000001"/>
  </r>
  <r>
    <s v="18-10-2014"/>
    <x v="0"/>
    <x v="9"/>
    <x v="150"/>
    <x v="2"/>
    <x v="0"/>
    <x v="2"/>
    <s v="Eldon Base for stackable storage shelf, platinum"/>
    <n v="186.91"/>
    <n v="6"/>
    <n v="-35.049999999999997"/>
  </r>
  <r>
    <s v="18-10-2014"/>
    <x v="0"/>
    <x v="9"/>
    <x v="150"/>
    <x v="2"/>
    <x v="0"/>
    <x v="0"/>
    <s v="Adams &quot;While You Were Out&quot; Message Pads"/>
    <n v="10.050000000000001"/>
    <n v="4"/>
    <n v="3.14"/>
  </r>
  <r>
    <s v="18-10-2014"/>
    <x v="0"/>
    <x v="9"/>
    <x v="465"/>
    <x v="13"/>
    <x v="1"/>
    <x v="5"/>
    <s v="Office Star Flex Back Scooter Chair with Aluminum Finish Frame"/>
    <n v="605.34"/>
    <n v="6"/>
    <n v="145.28"/>
  </r>
  <r>
    <s v="18-10-2014"/>
    <x v="0"/>
    <x v="9"/>
    <x v="466"/>
    <x v="22"/>
    <x v="0"/>
    <x v="0"/>
    <s v="Xerox 1925"/>
    <n v="61.96"/>
    <n v="2"/>
    <n v="27.88"/>
  </r>
  <r>
    <s v="18-10-2014"/>
    <x v="0"/>
    <x v="9"/>
    <x v="466"/>
    <x v="22"/>
    <x v="0"/>
    <x v="3"/>
    <s v="Computer Printout Index Tabs"/>
    <n v="1.34"/>
    <n v="1"/>
    <n v="0.47"/>
  </r>
  <r>
    <s v="19-10-2014"/>
    <x v="0"/>
    <x v="9"/>
    <x v="467"/>
    <x v="3"/>
    <x v="0"/>
    <x v="0"/>
    <s v="Spiral Phone Message Books with Labels by Adams"/>
    <n v="13.44"/>
    <n v="3"/>
    <n v="6.59"/>
  </r>
  <r>
    <s v="19-10-2014"/>
    <x v="0"/>
    <x v="9"/>
    <x v="468"/>
    <x v="3"/>
    <x v="0"/>
    <x v="3"/>
    <s v="Accohide Poly Flexible Ring Binders"/>
    <n v="2.99"/>
    <n v="1"/>
    <n v="1.1200000000000001"/>
  </r>
  <r>
    <s v="19-10-2014"/>
    <x v="0"/>
    <x v="9"/>
    <x v="468"/>
    <x v="3"/>
    <x v="0"/>
    <x v="3"/>
    <s v="Avery Durable Slant Ring Binders With Label Holder"/>
    <n v="20.059999999999999"/>
    <n v="6"/>
    <n v="7.02"/>
  </r>
  <r>
    <s v="19-10-2014"/>
    <x v="0"/>
    <x v="9"/>
    <x v="468"/>
    <x v="3"/>
    <x v="0"/>
    <x v="0"/>
    <s v="Xerox 1917"/>
    <n v="146.72999999999999"/>
    <n v="3"/>
    <n v="68.959999999999994"/>
  </r>
  <r>
    <s v="19-10-2014"/>
    <x v="0"/>
    <x v="9"/>
    <x v="468"/>
    <x v="3"/>
    <x v="0"/>
    <x v="1"/>
    <s v="Avery 480"/>
    <n v="18.75"/>
    <n v="5"/>
    <n v="9"/>
  </r>
  <r>
    <s v="19-10-2014"/>
    <x v="0"/>
    <x v="9"/>
    <x v="468"/>
    <x v="3"/>
    <x v="2"/>
    <x v="6"/>
    <s v="Panasonic KX TS208W Corded phone"/>
    <n v="117.58"/>
    <n v="3"/>
    <n v="11.76"/>
  </r>
  <r>
    <s v="19-10-2014"/>
    <x v="0"/>
    <x v="9"/>
    <x v="469"/>
    <x v="3"/>
    <x v="2"/>
    <x v="6"/>
    <s v="RCA Visys Integrated PBX 8-Line Router"/>
    <n v="321.55"/>
    <n v="6"/>
    <n v="20.100000000000001"/>
  </r>
  <r>
    <s v="20-10-2014"/>
    <x v="0"/>
    <x v="9"/>
    <x v="99"/>
    <x v="14"/>
    <x v="0"/>
    <x v="2"/>
    <s v="Gould Plastics 9-Pocket Panel Bin, 18-3/8w x 5-1/4d x 20-1/2h, Black"/>
    <n v="211.96"/>
    <n v="4"/>
    <n v="8.48"/>
  </r>
  <r>
    <s v="20-10-2014"/>
    <x v="0"/>
    <x v="9"/>
    <x v="470"/>
    <x v="15"/>
    <x v="1"/>
    <x v="13"/>
    <s v="Lesro Round Back Collection Coffee Table, End Table"/>
    <n v="328.59"/>
    <n v="3"/>
    <n v="-147.87"/>
  </r>
  <r>
    <s v="20-10-2014"/>
    <x v="0"/>
    <x v="9"/>
    <x v="470"/>
    <x v="15"/>
    <x v="0"/>
    <x v="2"/>
    <s v="Contico 72&quot;H Heavy-Duty Storage System"/>
    <n v="98.35"/>
    <n v="3"/>
    <n v="-24.59"/>
  </r>
  <r>
    <s v="20-10-2014"/>
    <x v="0"/>
    <x v="9"/>
    <x v="471"/>
    <x v="1"/>
    <x v="2"/>
    <x v="9"/>
    <s v="Logitech Wireless Performance Mouse MX for PC and Mac"/>
    <n v="319.97000000000003"/>
    <n v="4"/>
    <n v="71.989999999999995"/>
  </r>
  <r>
    <s v="20-10-2014"/>
    <x v="0"/>
    <x v="9"/>
    <x v="471"/>
    <x v="1"/>
    <x v="0"/>
    <x v="2"/>
    <s v="24 Capacity Maxi Data Binder Racks, Pearl"/>
    <n v="505.32"/>
    <n v="3"/>
    <n v="31.58"/>
  </r>
  <r>
    <s v="20-10-2014"/>
    <x v="0"/>
    <x v="9"/>
    <x v="471"/>
    <x v="1"/>
    <x v="0"/>
    <x v="0"/>
    <s v="Wirebound Voice Message Log Book"/>
    <n v="3.81"/>
    <n v="1"/>
    <n v="1.24"/>
  </r>
  <r>
    <s v="20-10-2014"/>
    <x v="0"/>
    <x v="9"/>
    <x v="471"/>
    <x v="1"/>
    <x v="0"/>
    <x v="3"/>
    <s v="Satellite Sectional Post Binders"/>
    <n v="8.68"/>
    <n v="1"/>
    <n v="-14.76"/>
  </r>
  <r>
    <s v="20-10-2014"/>
    <x v="0"/>
    <x v="9"/>
    <x v="471"/>
    <x v="1"/>
    <x v="0"/>
    <x v="1"/>
    <s v="Avery 4027 File Folder Labels for Dot Matrix Printers, 5000 Labels per Box, White"/>
    <n v="24.42"/>
    <n v="1"/>
    <n v="7.94"/>
  </r>
  <r>
    <s v="21-10-2014"/>
    <x v="0"/>
    <x v="9"/>
    <x v="463"/>
    <x v="10"/>
    <x v="0"/>
    <x v="12"/>
    <s v="Fellowes Superior 10 Outlet Split Surge Protector"/>
    <n v="121.79"/>
    <n v="4"/>
    <n v="13.7"/>
  </r>
  <r>
    <s v="21-10-2014"/>
    <x v="0"/>
    <x v="9"/>
    <x v="463"/>
    <x v="10"/>
    <x v="1"/>
    <x v="13"/>
    <s v="Hon Practical Foundations 30 x 60 Training Table, Light Gray/Charcoal"/>
    <n v="409.59"/>
    <n v="3"/>
    <n v="-122.88"/>
  </r>
  <r>
    <s v="21-10-2014"/>
    <x v="0"/>
    <x v="9"/>
    <x v="472"/>
    <x v="3"/>
    <x v="0"/>
    <x v="3"/>
    <s v="Plastic Binding Combs"/>
    <n v="36.36"/>
    <n v="3"/>
    <n v="12.27"/>
  </r>
  <r>
    <s v="21-10-2014"/>
    <x v="0"/>
    <x v="9"/>
    <x v="136"/>
    <x v="6"/>
    <x v="0"/>
    <x v="2"/>
    <s v="Eldon Base for stackable storage shelf, platinum"/>
    <n v="194.7"/>
    <n v="5"/>
    <n v="9.74"/>
  </r>
  <r>
    <s v="21-10-2014"/>
    <x v="0"/>
    <x v="9"/>
    <x v="136"/>
    <x v="6"/>
    <x v="1"/>
    <x v="13"/>
    <s v="Hon 2111 Invitation Series Straight Table"/>
    <n v="591.32000000000005"/>
    <n v="4"/>
    <n v="112.35"/>
  </r>
  <r>
    <s v="21-10-2014"/>
    <x v="0"/>
    <x v="9"/>
    <x v="136"/>
    <x v="6"/>
    <x v="0"/>
    <x v="4"/>
    <s v="SANFORD Liquid Accent Tank-Style Highlighters"/>
    <n v="2.84"/>
    <n v="1"/>
    <n v="0.88"/>
  </r>
  <r>
    <s v="22-10-2014"/>
    <x v="0"/>
    <x v="9"/>
    <x v="473"/>
    <x v="10"/>
    <x v="1"/>
    <x v="8"/>
    <s v="Seth Thomas 14&quot; Putty-Colored Wall Clock"/>
    <n v="93.89"/>
    <n v="4"/>
    <n v="12.91"/>
  </r>
  <r>
    <s v="22-10-2014"/>
    <x v="0"/>
    <x v="9"/>
    <x v="430"/>
    <x v="8"/>
    <x v="1"/>
    <x v="8"/>
    <s v="Tenex Chairmats For Use with Hard Floors"/>
    <n v="129.91999999999999"/>
    <n v="4"/>
    <n v="10.39"/>
  </r>
  <r>
    <s v="24-10-2014"/>
    <x v="0"/>
    <x v="9"/>
    <x v="474"/>
    <x v="16"/>
    <x v="0"/>
    <x v="0"/>
    <s v="Xerox 210"/>
    <n v="10.37"/>
    <n v="2"/>
    <n v="3.63"/>
  </r>
  <r>
    <s v="24-10-2014"/>
    <x v="0"/>
    <x v="9"/>
    <x v="158"/>
    <x v="3"/>
    <x v="0"/>
    <x v="3"/>
    <s v="Avery Premier Heavy-Duty Binder with Round Locking Rings"/>
    <n v="34.270000000000003"/>
    <n v="3"/>
    <n v="11.14"/>
  </r>
  <r>
    <s v="24-10-2014"/>
    <x v="0"/>
    <x v="9"/>
    <x v="358"/>
    <x v="9"/>
    <x v="0"/>
    <x v="7"/>
    <s v="Advantus Map Pennant Flags and Round Head Tacks"/>
    <n v="11.85"/>
    <n v="3"/>
    <n v="3.79"/>
  </r>
  <r>
    <s v="25-10-2014"/>
    <x v="0"/>
    <x v="9"/>
    <x v="160"/>
    <x v="3"/>
    <x v="0"/>
    <x v="3"/>
    <s v="GBC VeloBind Cover Sets"/>
    <n v="49.41"/>
    <n v="4"/>
    <n v="18.53"/>
  </r>
  <r>
    <s v="25-10-2014"/>
    <x v="0"/>
    <x v="9"/>
    <x v="216"/>
    <x v="2"/>
    <x v="2"/>
    <x v="9"/>
    <s v="Memorex 25GB 6X Branded Blu-Ray Recordable Disc, 15/Pack"/>
    <n v="40.78"/>
    <n v="3"/>
    <n v="0.51"/>
  </r>
  <r>
    <s v="25-10-2014"/>
    <x v="0"/>
    <x v="9"/>
    <x v="216"/>
    <x v="2"/>
    <x v="0"/>
    <x v="3"/>
    <s v="GBC Twin Loop Wire Binding Elements, 9/16&quot; Spine, Black"/>
    <n v="13.7"/>
    <n v="3"/>
    <n v="-9.59"/>
  </r>
  <r>
    <s v="26-10-2014"/>
    <x v="0"/>
    <x v="9"/>
    <x v="475"/>
    <x v="22"/>
    <x v="1"/>
    <x v="8"/>
    <s v="Tenex Chairmats For Use With Carpeted Floors"/>
    <n v="63.92"/>
    <n v="4"/>
    <n v="3.2"/>
  </r>
  <r>
    <s v="26-10-2014"/>
    <x v="0"/>
    <x v="9"/>
    <x v="475"/>
    <x v="22"/>
    <x v="2"/>
    <x v="6"/>
    <s v="Vtech CS6719"/>
    <n v="383.96"/>
    <n v="5"/>
    <n v="38.4"/>
  </r>
  <r>
    <s v="27-10-2014"/>
    <x v="0"/>
    <x v="9"/>
    <x v="476"/>
    <x v="25"/>
    <x v="0"/>
    <x v="0"/>
    <s v="Xerox 2"/>
    <n v="10.37"/>
    <n v="2"/>
    <n v="3.63"/>
  </r>
  <r>
    <s v="27-10-2014"/>
    <x v="0"/>
    <x v="9"/>
    <x v="476"/>
    <x v="25"/>
    <x v="0"/>
    <x v="0"/>
    <s v="Easy-staple paper"/>
    <n v="11.95"/>
    <n v="3"/>
    <n v="4.03"/>
  </r>
  <r>
    <s v="28-10-2014"/>
    <x v="0"/>
    <x v="9"/>
    <x v="477"/>
    <x v="3"/>
    <x v="0"/>
    <x v="3"/>
    <s v="Avery Non-Stick Binders"/>
    <n v="7.18"/>
    <n v="2"/>
    <n v="2.25"/>
  </r>
  <r>
    <s v="28-10-2014"/>
    <x v="0"/>
    <x v="9"/>
    <x v="477"/>
    <x v="3"/>
    <x v="0"/>
    <x v="14"/>
    <s v="Serrated Blade or Curved Handle Hand Letter Openers"/>
    <n v="6.28"/>
    <n v="2"/>
    <n v="0.06"/>
  </r>
  <r>
    <s v="28-10-2014"/>
    <x v="0"/>
    <x v="9"/>
    <x v="477"/>
    <x v="3"/>
    <x v="0"/>
    <x v="14"/>
    <s v="Premier Automatic Letter Opener"/>
    <n v="480.74"/>
    <n v="2"/>
    <n v="14.42"/>
  </r>
  <r>
    <s v="28-10-2014"/>
    <x v="0"/>
    <x v="9"/>
    <x v="477"/>
    <x v="3"/>
    <x v="1"/>
    <x v="11"/>
    <s v="O'Sullivan Living Dimensions 2-Shelf Bookcases"/>
    <n v="617"/>
    <n v="6"/>
    <n v="-36.29"/>
  </r>
  <r>
    <s v="28-10-2014"/>
    <x v="0"/>
    <x v="9"/>
    <x v="477"/>
    <x v="3"/>
    <x v="0"/>
    <x v="2"/>
    <s v="Eldon Portable Mobile Manager"/>
    <n v="141.4"/>
    <n v="5"/>
    <n v="38.18"/>
  </r>
  <r>
    <s v="28-10-2014"/>
    <x v="0"/>
    <x v="9"/>
    <x v="478"/>
    <x v="42"/>
    <x v="2"/>
    <x v="6"/>
    <s v="Digium D40 VoIP phone"/>
    <n v="257.98"/>
    <n v="2"/>
    <n v="74.81"/>
  </r>
  <r>
    <s v="29-10-2014"/>
    <x v="0"/>
    <x v="9"/>
    <x v="52"/>
    <x v="1"/>
    <x v="2"/>
    <x v="6"/>
    <s v="Apple iPhone 5S"/>
    <n v="2735.95"/>
    <n v="6"/>
    <n v="341.99"/>
  </r>
  <r>
    <s v="29-10-2014"/>
    <x v="0"/>
    <x v="9"/>
    <x v="479"/>
    <x v="18"/>
    <x v="2"/>
    <x v="9"/>
    <s v="Maxell 4.7GB DVD+R 5/Pack"/>
    <n v="1.98"/>
    <n v="2"/>
    <n v="0.89"/>
  </r>
  <r>
    <s v="29-10-2014"/>
    <x v="0"/>
    <x v="9"/>
    <x v="479"/>
    <x v="18"/>
    <x v="0"/>
    <x v="0"/>
    <s v="Snap-A-Way Black Print Carbonless Ruled Speed Letter, Triplicate"/>
    <n v="75.88"/>
    <n v="2"/>
    <n v="35.659999999999997"/>
  </r>
  <r>
    <s v="31-10-2014"/>
    <x v="0"/>
    <x v="9"/>
    <x v="480"/>
    <x v="3"/>
    <x v="0"/>
    <x v="7"/>
    <s v="Staples"/>
    <n v="11.34"/>
    <n v="3"/>
    <n v="5.22"/>
  </r>
  <r>
    <s v="31-10-2014"/>
    <x v="0"/>
    <x v="9"/>
    <x v="480"/>
    <x v="3"/>
    <x v="0"/>
    <x v="2"/>
    <s v="Letter/Legal File Tote with Clear Snap-On Lid, Black Granite"/>
    <n v="80.3"/>
    <n v="5"/>
    <n v="20.88"/>
  </r>
  <r>
    <s v="31-10-2014"/>
    <x v="0"/>
    <x v="9"/>
    <x v="480"/>
    <x v="3"/>
    <x v="0"/>
    <x v="3"/>
    <s v="Avery Framed View Binder, EZD Ring (Locking), Navy, 1 1/2&quot;"/>
    <n v="15.97"/>
    <n v="2"/>
    <n v="5.39"/>
  </r>
  <r>
    <s v="31-10-2014"/>
    <x v="0"/>
    <x v="9"/>
    <x v="480"/>
    <x v="3"/>
    <x v="0"/>
    <x v="0"/>
    <s v="Xerox 1952"/>
    <n v="64.739999999999995"/>
    <n v="13"/>
    <n v="30.43"/>
  </r>
  <r>
    <s v="31-10-2014"/>
    <x v="0"/>
    <x v="9"/>
    <x v="480"/>
    <x v="3"/>
    <x v="0"/>
    <x v="3"/>
    <s v="Fellowes Twister Kit, Gray/Clear, 3/pkg"/>
    <n v="19.3"/>
    <n v="3"/>
    <n v="6.03"/>
  </r>
  <r>
    <s v="31-10-2014"/>
    <x v="0"/>
    <x v="9"/>
    <x v="480"/>
    <x v="3"/>
    <x v="0"/>
    <x v="2"/>
    <s v="Tennsco Regal Shelving Units"/>
    <n v="405.64"/>
    <n v="4"/>
    <n v="12.17"/>
  </r>
  <r>
    <s v="31-10-2014"/>
    <x v="0"/>
    <x v="9"/>
    <x v="480"/>
    <x v="3"/>
    <x v="1"/>
    <x v="5"/>
    <s v="Novimex Fabric Task Chair"/>
    <n v="146.35"/>
    <n v="3"/>
    <n v="-9.15"/>
  </r>
  <r>
    <s v="31-10-2014"/>
    <x v="0"/>
    <x v="9"/>
    <x v="480"/>
    <x v="3"/>
    <x v="2"/>
    <x v="9"/>
    <s v="Maxell LTO Ultrium - 800 GB"/>
    <n v="251.91"/>
    <n v="9"/>
    <n v="47.86"/>
  </r>
  <r>
    <s v="31-10-2014"/>
    <x v="0"/>
    <x v="9"/>
    <x v="480"/>
    <x v="3"/>
    <x v="0"/>
    <x v="4"/>
    <s v="Newell 325"/>
    <n v="12.39"/>
    <n v="3"/>
    <n v="3.72"/>
  </r>
  <r>
    <s v="31-10-2014"/>
    <x v="0"/>
    <x v="9"/>
    <x v="481"/>
    <x v="43"/>
    <x v="0"/>
    <x v="4"/>
    <s v="Lumber Crayons"/>
    <n v="49.25"/>
    <n v="5"/>
    <n v="18.72"/>
  </r>
  <r>
    <s v="31-10-2014"/>
    <x v="0"/>
    <x v="9"/>
    <x v="481"/>
    <x v="43"/>
    <x v="0"/>
    <x v="0"/>
    <s v="RSVP Cards &amp; Envelopes, Blank White, 8-1/2&quot; X 11&quot;, 24 Cards/25 Envelopes/Set"/>
    <n v="10.16"/>
    <n v="2"/>
    <n v="4.78"/>
  </r>
  <r>
    <s v="31-10-2014"/>
    <x v="0"/>
    <x v="9"/>
    <x v="481"/>
    <x v="43"/>
    <x v="1"/>
    <x v="8"/>
    <s v="Eldon Expressions Wood Desk Accessories, Oak"/>
    <n v="14.76"/>
    <n v="2"/>
    <n v="4.28"/>
  </r>
  <r>
    <s v="31-10-2014"/>
    <x v="0"/>
    <x v="9"/>
    <x v="481"/>
    <x v="43"/>
    <x v="0"/>
    <x v="3"/>
    <s v="GBC Recycled VeloBinder Covers"/>
    <n v="34.08"/>
    <n v="2"/>
    <n v="15.68"/>
  </r>
  <r>
    <s v="31-10-2014"/>
    <x v="0"/>
    <x v="9"/>
    <x v="481"/>
    <x v="43"/>
    <x v="1"/>
    <x v="8"/>
    <s v="Eldon Wave Desk Accessories"/>
    <n v="17.670000000000002"/>
    <n v="3"/>
    <n v="7.77"/>
  </r>
  <r>
    <s v="31-10-2014"/>
    <x v="0"/>
    <x v="9"/>
    <x v="481"/>
    <x v="43"/>
    <x v="1"/>
    <x v="5"/>
    <s v="Hon Pagoda Stacking Chairs"/>
    <n v="1604.9"/>
    <n v="5"/>
    <n v="481.47"/>
  </r>
  <r>
    <s v="31-10-2014"/>
    <x v="0"/>
    <x v="9"/>
    <x v="481"/>
    <x v="43"/>
    <x v="1"/>
    <x v="13"/>
    <s v="Chromcraft Bull-Nose Wood 48&quot; x 96&quot; Rectangular Conference Tables"/>
    <n v="385.69"/>
    <n v="1"/>
    <n v="-60.61"/>
  </r>
  <r>
    <s v="31-10-2014"/>
    <x v="0"/>
    <x v="9"/>
    <x v="482"/>
    <x v="12"/>
    <x v="2"/>
    <x v="6"/>
    <s v="Plantronics HL10 Handset Lifter"/>
    <n v="742.34"/>
    <n v="8"/>
    <n v="83.51"/>
  </r>
  <r>
    <s v="31-10-2014"/>
    <x v="0"/>
    <x v="9"/>
    <x v="8"/>
    <x v="10"/>
    <x v="1"/>
    <x v="13"/>
    <s v="Hon 94000 Series Round Tables"/>
    <n v="1421.66"/>
    <n v="8"/>
    <n v="-734.53"/>
  </r>
  <r>
    <s v="31-10-2014"/>
    <x v="0"/>
    <x v="9"/>
    <x v="483"/>
    <x v="3"/>
    <x v="2"/>
    <x v="6"/>
    <s v="Motorola L804"/>
    <n v="73.58"/>
    <n v="2"/>
    <n v="8.2799999999999994"/>
  </r>
  <r>
    <s v="01-11-2014"/>
    <x v="0"/>
    <x v="10"/>
    <x v="277"/>
    <x v="26"/>
    <x v="0"/>
    <x v="4"/>
    <s v="Model L Table or Wall-Mount Pencil Sharpener"/>
    <n v="43.18"/>
    <n v="3"/>
    <n v="4.32"/>
  </r>
  <r>
    <s v="01-11-2014"/>
    <x v="0"/>
    <x v="10"/>
    <x v="277"/>
    <x v="26"/>
    <x v="2"/>
    <x v="6"/>
    <s v="ClearOne CHATAttach 160 - speaker phone"/>
    <n v="1983.97"/>
    <n v="4"/>
    <n v="248"/>
  </r>
  <r>
    <s v="01-11-2014"/>
    <x v="0"/>
    <x v="10"/>
    <x v="11"/>
    <x v="11"/>
    <x v="0"/>
    <x v="2"/>
    <s v="Carina Mini System Audio Rack, Model AR050B"/>
    <n v="443.92"/>
    <n v="5"/>
    <n v="-94.33"/>
  </r>
  <r>
    <s v="01-11-2014"/>
    <x v="0"/>
    <x v="10"/>
    <x v="11"/>
    <x v="11"/>
    <x v="2"/>
    <x v="6"/>
    <s v="Plantronics Voyager Pro HD - Bluetooth Headset"/>
    <n v="155.97999999999999"/>
    <n v="3"/>
    <n v="54.59"/>
  </r>
  <r>
    <s v="01-11-2014"/>
    <x v="0"/>
    <x v="10"/>
    <x v="484"/>
    <x v="25"/>
    <x v="0"/>
    <x v="7"/>
    <s v="Staples"/>
    <n v="7.52"/>
    <n v="5"/>
    <n v="1.41"/>
  </r>
  <r>
    <s v="01-11-2014"/>
    <x v="0"/>
    <x v="10"/>
    <x v="484"/>
    <x v="25"/>
    <x v="0"/>
    <x v="4"/>
    <s v="Newell 320"/>
    <n v="10.27"/>
    <n v="3"/>
    <n v="0.9"/>
  </r>
  <r>
    <s v="01-11-2014"/>
    <x v="0"/>
    <x v="10"/>
    <x v="484"/>
    <x v="25"/>
    <x v="0"/>
    <x v="1"/>
    <s v="Avery 513"/>
    <n v="47.81"/>
    <n v="12"/>
    <n v="15.54"/>
  </r>
  <r>
    <s v="01-11-2014"/>
    <x v="0"/>
    <x v="10"/>
    <x v="484"/>
    <x v="25"/>
    <x v="2"/>
    <x v="6"/>
    <s v="Cisco IP Phone 7961G VoIP phone - Dark gray"/>
    <n v="978.84"/>
    <n v="9"/>
    <n v="110.12"/>
  </r>
  <r>
    <s v="01-11-2014"/>
    <x v="0"/>
    <x v="10"/>
    <x v="436"/>
    <x v="1"/>
    <x v="0"/>
    <x v="0"/>
    <s v="Southworth Parchment Paper &amp; Envelopes"/>
    <n v="15.7"/>
    <n v="3"/>
    <n v="5.0999999999999996"/>
  </r>
  <r>
    <s v="01-11-2014"/>
    <x v="0"/>
    <x v="10"/>
    <x v="4"/>
    <x v="5"/>
    <x v="0"/>
    <x v="2"/>
    <s v="Multi-Use Personal File Cart and Caster Set, Three Stacking Bins"/>
    <n v="69.52"/>
    <n v="2"/>
    <n v="19.47"/>
  </r>
  <r>
    <s v="01-11-2014"/>
    <x v="0"/>
    <x v="10"/>
    <x v="4"/>
    <x v="5"/>
    <x v="0"/>
    <x v="4"/>
    <s v="OIC #2 Pencils, Medium Soft"/>
    <n v="5.64"/>
    <n v="3"/>
    <n v="1.64"/>
  </r>
  <r>
    <s v="01-11-2014"/>
    <x v="0"/>
    <x v="10"/>
    <x v="485"/>
    <x v="3"/>
    <x v="0"/>
    <x v="1"/>
    <s v="Avery 475"/>
    <n v="44.4"/>
    <n v="3"/>
    <n v="22.2"/>
  </r>
  <r>
    <s v="01-11-2014"/>
    <x v="0"/>
    <x v="10"/>
    <x v="485"/>
    <x v="3"/>
    <x v="0"/>
    <x v="0"/>
    <s v="Easy-staple paper"/>
    <n v="21.4"/>
    <n v="5"/>
    <n v="9.6300000000000008"/>
  </r>
  <r>
    <s v="01-11-2014"/>
    <x v="0"/>
    <x v="10"/>
    <x v="392"/>
    <x v="20"/>
    <x v="0"/>
    <x v="12"/>
    <s v="Kensington 7 Outlet MasterPiece Power Center"/>
    <n v="533.94000000000005"/>
    <n v="3"/>
    <n v="154.84"/>
  </r>
  <r>
    <s v="01-11-2014"/>
    <x v="0"/>
    <x v="10"/>
    <x v="392"/>
    <x v="20"/>
    <x v="0"/>
    <x v="0"/>
    <s v="Xerox 1934"/>
    <n v="167.94"/>
    <n v="3"/>
    <n v="82.29"/>
  </r>
  <r>
    <s v="01-11-2014"/>
    <x v="0"/>
    <x v="10"/>
    <x v="392"/>
    <x v="20"/>
    <x v="1"/>
    <x v="8"/>
    <s v="Master Big Foot Doorstop, Beige"/>
    <n v="31.68"/>
    <n v="6"/>
    <n v="9.82"/>
  </r>
  <r>
    <s v="01-11-2014"/>
    <x v="0"/>
    <x v="10"/>
    <x v="486"/>
    <x v="23"/>
    <x v="0"/>
    <x v="12"/>
    <s v="Fellowes Superior 10 Outlet Split Surge Protector"/>
    <n v="76.12"/>
    <n v="2"/>
    <n v="22.07"/>
  </r>
  <r>
    <s v="01-11-2014"/>
    <x v="0"/>
    <x v="10"/>
    <x v="400"/>
    <x v="10"/>
    <x v="1"/>
    <x v="8"/>
    <s v="Howard Miller 13&quot; Diameter Pewter Finish Round Wall Clock"/>
    <n v="68.7"/>
    <n v="2"/>
    <n v="16.32"/>
  </r>
  <r>
    <s v="01-11-2014"/>
    <x v="0"/>
    <x v="10"/>
    <x v="400"/>
    <x v="10"/>
    <x v="0"/>
    <x v="3"/>
    <s v="Acco Economy Flexible Poly Round Ring Binder"/>
    <n v="3.13"/>
    <n v="2"/>
    <n v="-2.61"/>
  </r>
  <r>
    <s v="01-11-2014"/>
    <x v="0"/>
    <x v="10"/>
    <x v="400"/>
    <x v="10"/>
    <x v="0"/>
    <x v="3"/>
    <s v="GBC Standard Therm-A-Bind Covers"/>
    <n v="22.43"/>
    <n v="3"/>
    <n v="-17.940000000000001"/>
  </r>
  <r>
    <s v="02-11-2014"/>
    <x v="0"/>
    <x v="10"/>
    <x v="310"/>
    <x v="20"/>
    <x v="0"/>
    <x v="1"/>
    <s v="Avery 499"/>
    <n v="34.86"/>
    <n v="7"/>
    <n v="16.04"/>
  </r>
  <r>
    <s v="02-11-2014"/>
    <x v="0"/>
    <x v="10"/>
    <x v="310"/>
    <x v="20"/>
    <x v="1"/>
    <x v="8"/>
    <s v="Tensor Computer Mounted Lamp"/>
    <n v="89.34"/>
    <n v="6"/>
    <n v="24.12"/>
  </r>
  <r>
    <s v="02-11-2014"/>
    <x v="0"/>
    <x v="10"/>
    <x v="487"/>
    <x v="0"/>
    <x v="2"/>
    <x v="6"/>
    <s v="Logitech B530 USB Headset - headset - Full size, Binaural"/>
    <n v="88.78"/>
    <n v="3"/>
    <n v="7.77"/>
  </r>
  <r>
    <s v="02-11-2014"/>
    <x v="0"/>
    <x v="10"/>
    <x v="31"/>
    <x v="10"/>
    <x v="2"/>
    <x v="6"/>
    <s v="Polycom CX300 Desktop Phone USB VoIP phone"/>
    <n v="539.96"/>
    <n v="6"/>
    <n v="-107.99"/>
  </r>
  <r>
    <s v="02-11-2014"/>
    <x v="0"/>
    <x v="10"/>
    <x v="31"/>
    <x v="10"/>
    <x v="2"/>
    <x v="6"/>
    <s v="I Need's 3d Hello Kitty Hybrid Silicone Case Cover for HTC One X 4g with 3d Hello Kitty Stylus Pen Green/pink"/>
    <n v="50.23"/>
    <n v="7"/>
    <n v="-10.050000000000001"/>
  </r>
  <r>
    <s v="02-11-2014"/>
    <x v="0"/>
    <x v="10"/>
    <x v="31"/>
    <x v="10"/>
    <x v="0"/>
    <x v="3"/>
    <s v="Acco D-Ring Binder w/DublLock"/>
    <n v="19.239999999999998"/>
    <n v="3"/>
    <n v="-13.47"/>
  </r>
  <r>
    <s v="02-11-2014"/>
    <x v="0"/>
    <x v="10"/>
    <x v="488"/>
    <x v="16"/>
    <x v="2"/>
    <x v="9"/>
    <s v="Razer Kraken 7.1 Surround Sound Over Ear USB Gaming Headset"/>
    <n v="799.92"/>
    <n v="10"/>
    <n v="239.98"/>
  </r>
  <r>
    <s v="02-11-2014"/>
    <x v="0"/>
    <x v="10"/>
    <x v="489"/>
    <x v="3"/>
    <x v="2"/>
    <x v="6"/>
    <s v="AT&amp;T CL82213"/>
    <n v="46.38"/>
    <n v="2"/>
    <n v="5.22"/>
  </r>
  <r>
    <s v="02-11-2014"/>
    <x v="0"/>
    <x v="10"/>
    <x v="489"/>
    <x v="3"/>
    <x v="0"/>
    <x v="2"/>
    <s v="Adjustable Depth Letter/Legal Cart"/>
    <n v="362.92"/>
    <n v="2"/>
    <n v="105.25"/>
  </r>
  <r>
    <s v="02-11-2014"/>
    <x v="0"/>
    <x v="10"/>
    <x v="490"/>
    <x v="22"/>
    <x v="2"/>
    <x v="9"/>
    <s v="Maxell 74 Minute CD-R Spindle, 50/Pack"/>
    <n v="41.94"/>
    <n v="2"/>
    <n v="15.1"/>
  </r>
  <r>
    <s v="02-11-2014"/>
    <x v="0"/>
    <x v="10"/>
    <x v="490"/>
    <x v="22"/>
    <x v="2"/>
    <x v="6"/>
    <s v="Samsung Rugby III"/>
    <n v="52.79"/>
    <n v="1"/>
    <n v="4.62"/>
  </r>
  <r>
    <s v="03-11-2014"/>
    <x v="0"/>
    <x v="10"/>
    <x v="282"/>
    <x v="2"/>
    <x v="0"/>
    <x v="14"/>
    <s v="Compact Automatic Electric Letter Opener"/>
    <n v="286.33999999999997"/>
    <n v="3"/>
    <n v="-64.430000000000007"/>
  </r>
  <r>
    <s v="03-11-2014"/>
    <x v="0"/>
    <x v="10"/>
    <x v="25"/>
    <x v="20"/>
    <x v="2"/>
    <x v="6"/>
    <s v="Panasonic KX-TG9471B"/>
    <n v="783.96"/>
    <n v="4"/>
    <n v="219.51"/>
  </r>
  <r>
    <s v="03-11-2014"/>
    <x v="0"/>
    <x v="10"/>
    <x v="25"/>
    <x v="20"/>
    <x v="0"/>
    <x v="3"/>
    <s v="Surelock Post Binders"/>
    <n v="48.9"/>
    <n v="2"/>
    <n v="18.34"/>
  </r>
  <r>
    <s v="03-11-2014"/>
    <x v="0"/>
    <x v="10"/>
    <x v="25"/>
    <x v="20"/>
    <x v="0"/>
    <x v="3"/>
    <s v="Acco Pressboard Covers with Storage Hooks, 14 7/8&quot; x 11&quot;, Light Blue"/>
    <n v="7.86"/>
    <n v="2"/>
    <n v="2.85"/>
  </r>
  <r>
    <s v="03-11-2014"/>
    <x v="0"/>
    <x v="10"/>
    <x v="218"/>
    <x v="37"/>
    <x v="0"/>
    <x v="14"/>
    <s v="Acme Kleen Earth Office Shears"/>
    <n v="11.64"/>
    <n v="3"/>
    <n v="3.38"/>
  </r>
  <r>
    <s v="03-11-2014"/>
    <x v="0"/>
    <x v="10"/>
    <x v="372"/>
    <x v="15"/>
    <x v="0"/>
    <x v="0"/>
    <s v="Ampad Evidence Wirebond Steno Books, 6&quot; x 9&quot;"/>
    <n v="3.49"/>
    <n v="2"/>
    <n v="1.18"/>
  </r>
  <r>
    <s v="03-11-2014"/>
    <x v="0"/>
    <x v="10"/>
    <x v="372"/>
    <x v="15"/>
    <x v="0"/>
    <x v="0"/>
    <s v="Xerox 1884"/>
    <n v="143.86000000000001"/>
    <n v="9"/>
    <n v="48.55"/>
  </r>
  <r>
    <s v="03-11-2014"/>
    <x v="0"/>
    <x v="10"/>
    <x v="489"/>
    <x v="25"/>
    <x v="0"/>
    <x v="2"/>
    <s v="Acco Perma 4000 Stacking Storage Drawers"/>
    <n v="25.98"/>
    <n v="2"/>
    <n v="-1.62"/>
  </r>
  <r>
    <s v="03-11-2014"/>
    <x v="0"/>
    <x v="10"/>
    <x v="489"/>
    <x v="25"/>
    <x v="1"/>
    <x v="13"/>
    <s v="Hon Racetrack Conference Tables"/>
    <n v="945.04"/>
    <n v="6"/>
    <n v="-299.26"/>
  </r>
  <r>
    <s v="03-11-2014"/>
    <x v="0"/>
    <x v="10"/>
    <x v="489"/>
    <x v="25"/>
    <x v="0"/>
    <x v="3"/>
    <s v="Avery Self-Adhesive Photo Pockets for Polaroid Photos"/>
    <n v="14.3"/>
    <n v="7"/>
    <n v="-10.49"/>
  </r>
  <r>
    <s v="03-11-2014"/>
    <x v="0"/>
    <x v="10"/>
    <x v="489"/>
    <x v="25"/>
    <x v="1"/>
    <x v="8"/>
    <s v="Tenex Antistatic Computer Chair Mats"/>
    <n v="410.35"/>
    <n v="3"/>
    <n v="-51.29"/>
  </r>
  <r>
    <s v="03-11-2014"/>
    <x v="0"/>
    <x v="10"/>
    <x v="491"/>
    <x v="23"/>
    <x v="0"/>
    <x v="3"/>
    <s v="Avery Durable Binders"/>
    <n v="5.76"/>
    <n v="2"/>
    <n v="2.82"/>
  </r>
  <r>
    <s v="03-11-2014"/>
    <x v="0"/>
    <x v="10"/>
    <x v="153"/>
    <x v="40"/>
    <x v="2"/>
    <x v="9"/>
    <s v="Belkin F8E887 USB Wired Ergonomic Keyboard"/>
    <n v="89.97"/>
    <n v="3"/>
    <n v="18.89"/>
  </r>
  <r>
    <s v="03-11-2014"/>
    <x v="0"/>
    <x v="10"/>
    <x v="492"/>
    <x v="3"/>
    <x v="0"/>
    <x v="4"/>
    <s v="Prang Dustless Chalk Sticks"/>
    <n v="6.72"/>
    <n v="4"/>
    <n v="3.36"/>
  </r>
  <r>
    <s v="04-11-2014"/>
    <x v="0"/>
    <x v="10"/>
    <x v="39"/>
    <x v="20"/>
    <x v="1"/>
    <x v="5"/>
    <s v="DMI Arturo Collection Mission-style Design Wood Chair"/>
    <n v="135.88"/>
    <n v="1"/>
    <n v="24.16"/>
  </r>
  <r>
    <s v="04-11-2014"/>
    <x v="0"/>
    <x v="10"/>
    <x v="39"/>
    <x v="20"/>
    <x v="2"/>
    <x v="15"/>
    <s v="Canon imageCLASS MF7460 Monochrome Digital Laser Multifunction Copier"/>
    <n v="3991.98"/>
    <n v="2"/>
    <n v="1995.99"/>
  </r>
  <r>
    <s v="04-11-2014"/>
    <x v="0"/>
    <x v="10"/>
    <x v="39"/>
    <x v="20"/>
    <x v="2"/>
    <x v="6"/>
    <s v="Panasonic Kx-TS550"/>
    <n v="275.94"/>
    <n v="6"/>
    <n v="80.02"/>
  </r>
  <r>
    <s v="04-11-2014"/>
    <x v="0"/>
    <x v="10"/>
    <x v="39"/>
    <x v="20"/>
    <x v="2"/>
    <x v="9"/>
    <s v="NETGEAR N750 Dual Band Wi-Fi Gigabit Router"/>
    <n v="360"/>
    <n v="4"/>
    <n v="129.6"/>
  </r>
  <r>
    <s v="04-11-2014"/>
    <x v="0"/>
    <x v="10"/>
    <x v="39"/>
    <x v="20"/>
    <x v="0"/>
    <x v="2"/>
    <s v="Trav-L-File Heavy-Duty Shuttle II, Black"/>
    <n v="43.57"/>
    <n v="1"/>
    <n v="13.07"/>
  </r>
  <r>
    <s v="04-11-2014"/>
    <x v="0"/>
    <x v="10"/>
    <x v="402"/>
    <x v="25"/>
    <x v="0"/>
    <x v="7"/>
    <s v="OIC Bulk Pack Metal Binder Clips"/>
    <n v="8.3800000000000008"/>
    <n v="3"/>
    <n v="2.72"/>
  </r>
  <r>
    <s v="04-11-2014"/>
    <x v="0"/>
    <x v="10"/>
    <x v="402"/>
    <x v="25"/>
    <x v="0"/>
    <x v="12"/>
    <s v="Acco 6 Outlet Guardian Premium Surge Suppressor"/>
    <n v="58.24"/>
    <n v="5"/>
    <n v="5.0999999999999996"/>
  </r>
  <r>
    <s v="04-11-2014"/>
    <x v="0"/>
    <x v="10"/>
    <x v="493"/>
    <x v="3"/>
    <x v="1"/>
    <x v="8"/>
    <s v="Executive Impressions 12&quot; Wall Clock"/>
    <n v="35.340000000000003"/>
    <n v="2"/>
    <n v="13.43"/>
  </r>
  <r>
    <s v="04-11-2014"/>
    <x v="0"/>
    <x v="10"/>
    <x v="494"/>
    <x v="3"/>
    <x v="2"/>
    <x v="6"/>
    <s v="Polycom SoundPoint Pro SE-225 Corded phone"/>
    <n v="666.34"/>
    <n v="7"/>
    <n v="66.63"/>
  </r>
  <r>
    <s v="04-11-2014"/>
    <x v="0"/>
    <x v="10"/>
    <x v="494"/>
    <x v="3"/>
    <x v="1"/>
    <x v="13"/>
    <s v="Bevis Round Conference Table Top, X-Base"/>
    <n v="573.73"/>
    <n v="4"/>
    <n v="-64.540000000000006"/>
  </r>
  <r>
    <s v="04-11-2014"/>
    <x v="0"/>
    <x v="10"/>
    <x v="494"/>
    <x v="3"/>
    <x v="0"/>
    <x v="3"/>
    <s v="Cardinal EasyOpen D-Ring Binders"/>
    <n v="21.94"/>
    <n v="3"/>
    <n v="8.23"/>
  </r>
  <r>
    <s v="04-11-2014"/>
    <x v="0"/>
    <x v="10"/>
    <x v="494"/>
    <x v="3"/>
    <x v="0"/>
    <x v="0"/>
    <s v="Xerox 2000"/>
    <n v="19.440000000000001"/>
    <n v="3"/>
    <n v="9.33"/>
  </r>
  <r>
    <s v="04-11-2014"/>
    <x v="0"/>
    <x v="10"/>
    <x v="494"/>
    <x v="3"/>
    <x v="2"/>
    <x v="15"/>
    <s v="Hewlett-Packard Deskjet D4360 Printer"/>
    <n v="447.97"/>
    <n v="4"/>
    <n v="139.99"/>
  </r>
  <r>
    <s v="04-11-2014"/>
    <x v="0"/>
    <x v="10"/>
    <x v="381"/>
    <x v="20"/>
    <x v="0"/>
    <x v="3"/>
    <s v="Acco Flexible ACCOHIDE Square Ring Data Binder, Dark Blue, 11 1/2&quot; X 14&quot; 7/8&quot;"/>
    <n v="52.06"/>
    <n v="4"/>
    <n v="18.87"/>
  </r>
  <r>
    <s v="04-11-2014"/>
    <x v="0"/>
    <x v="10"/>
    <x v="495"/>
    <x v="3"/>
    <x v="0"/>
    <x v="4"/>
    <s v="Newell 343"/>
    <n v="2.94"/>
    <n v="1"/>
    <n v="0.79"/>
  </r>
  <r>
    <s v="05-11-2014"/>
    <x v="0"/>
    <x v="10"/>
    <x v="354"/>
    <x v="3"/>
    <x v="1"/>
    <x v="8"/>
    <s v="OIC Stacking Trays"/>
    <n v="20.04"/>
    <n v="6"/>
    <n v="8.82"/>
  </r>
  <r>
    <s v="05-11-2014"/>
    <x v="0"/>
    <x v="10"/>
    <x v="50"/>
    <x v="6"/>
    <x v="2"/>
    <x v="9"/>
    <s v="Maxell 4.7GB DVD-RW 3/Pack"/>
    <n v="47.79"/>
    <n v="3"/>
    <n v="16.25"/>
  </r>
  <r>
    <s v="05-11-2014"/>
    <x v="0"/>
    <x v="10"/>
    <x v="496"/>
    <x v="2"/>
    <x v="1"/>
    <x v="8"/>
    <s v="Tenex Antistatic Computer Chair Mats"/>
    <n v="273.57"/>
    <n v="2"/>
    <n v="-34.200000000000003"/>
  </r>
  <r>
    <s v="05-11-2014"/>
    <x v="0"/>
    <x v="10"/>
    <x v="496"/>
    <x v="2"/>
    <x v="0"/>
    <x v="3"/>
    <s v="Wilson Jones Legal Size Ring Binders"/>
    <n v="13.19"/>
    <n v="2"/>
    <n v="-8.8000000000000007"/>
  </r>
  <r>
    <s v="05-11-2014"/>
    <x v="0"/>
    <x v="10"/>
    <x v="496"/>
    <x v="2"/>
    <x v="0"/>
    <x v="2"/>
    <s v="Tennsco Double-Tier Lockers"/>
    <n v="1080.0999999999999"/>
    <n v="6"/>
    <n v="-94.51"/>
  </r>
  <r>
    <s v="05-11-2014"/>
    <x v="0"/>
    <x v="10"/>
    <x v="496"/>
    <x v="2"/>
    <x v="2"/>
    <x v="9"/>
    <s v="Sony 16GB Class 10 Micro SDHC R40 Memory Card"/>
    <n v="51.56"/>
    <n v="5"/>
    <n v="-6.45"/>
  </r>
  <r>
    <s v="05-11-2014"/>
    <x v="0"/>
    <x v="10"/>
    <x v="496"/>
    <x v="2"/>
    <x v="2"/>
    <x v="9"/>
    <s v="Memorex Micro Travel Drive 32 GB"/>
    <n v="58.42"/>
    <n v="2"/>
    <n v="16.79"/>
  </r>
  <r>
    <s v="05-11-2014"/>
    <x v="0"/>
    <x v="10"/>
    <x v="497"/>
    <x v="6"/>
    <x v="1"/>
    <x v="5"/>
    <s v="Global Stack Chair with Arms, Black"/>
    <n v="149.9"/>
    <n v="5"/>
    <n v="40.47"/>
  </r>
  <r>
    <s v="06-11-2014"/>
    <x v="0"/>
    <x v="10"/>
    <x v="208"/>
    <x v="4"/>
    <x v="0"/>
    <x v="0"/>
    <s v="Array Parchment Paper, Assorted Colors"/>
    <n v="43.68"/>
    <n v="6"/>
    <n v="20.97"/>
  </r>
  <r>
    <s v="07-11-2014"/>
    <x v="0"/>
    <x v="10"/>
    <x v="498"/>
    <x v="0"/>
    <x v="0"/>
    <x v="3"/>
    <s v="Satellite Sectional Post Binders"/>
    <n v="26.05"/>
    <n v="3"/>
    <n v="-44.28"/>
  </r>
  <r>
    <s v="07-11-2014"/>
    <x v="0"/>
    <x v="10"/>
    <x v="498"/>
    <x v="0"/>
    <x v="0"/>
    <x v="10"/>
    <s v="Staple envelope"/>
    <n v="74.349999999999994"/>
    <n v="3"/>
    <n v="26.95"/>
  </r>
  <r>
    <s v="07-11-2014"/>
    <x v="0"/>
    <x v="10"/>
    <x v="352"/>
    <x v="3"/>
    <x v="0"/>
    <x v="3"/>
    <s v="Wilson Jones Legal Size Ring Binders"/>
    <n v="123.14"/>
    <n v="7"/>
    <n v="46.18"/>
  </r>
  <r>
    <s v="07-11-2014"/>
    <x v="0"/>
    <x v="10"/>
    <x v="236"/>
    <x v="0"/>
    <x v="1"/>
    <x v="5"/>
    <s v="Hon Deluxe Fabric Upholstered Stacking Chairs, Squared Back"/>
    <n v="683.14"/>
    <n v="4"/>
    <n v="0"/>
  </r>
  <r>
    <s v="07-11-2014"/>
    <x v="0"/>
    <x v="10"/>
    <x v="236"/>
    <x v="0"/>
    <x v="0"/>
    <x v="3"/>
    <s v="Avery Triangle Shaped Sheet Lifters, Black, 2/Pack"/>
    <n v="1.48"/>
    <n v="3"/>
    <n v="-2.21"/>
  </r>
  <r>
    <s v="07-11-2014"/>
    <x v="0"/>
    <x v="10"/>
    <x v="236"/>
    <x v="0"/>
    <x v="0"/>
    <x v="14"/>
    <s v="Acme Stainless Steel Office Snips"/>
    <n v="40.71"/>
    <n v="7"/>
    <n v="3.56"/>
  </r>
  <r>
    <s v="07-11-2014"/>
    <x v="0"/>
    <x v="10"/>
    <x v="389"/>
    <x v="21"/>
    <x v="0"/>
    <x v="12"/>
    <s v="Belkin 8 Outlet Surge Protector"/>
    <n v="245.88"/>
    <n v="6"/>
    <n v="68.849999999999994"/>
  </r>
  <r>
    <s v="07-11-2014"/>
    <x v="0"/>
    <x v="10"/>
    <x v="389"/>
    <x v="21"/>
    <x v="0"/>
    <x v="2"/>
    <s v="Portable Personal File Box"/>
    <n v="36.630000000000003"/>
    <n v="3"/>
    <n v="9.89"/>
  </r>
  <r>
    <s v="07-11-2014"/>
    <x v="0"/>
    <x v="10"/>
    <x v="389"/>
    <x v="21"/>
    <x v="0"/>
    <x v="2"/>
    <s v="X-Rack File for Hanging Folders"/>
    <n v="22.58"/>
    <n v="2"/>
    <n v="5.87"/>
  </r>
  <r>
    <s v="07-11-2014"/>
    <x v="0"/>
    <x v="10"/>
    <x v="389"/>
    <x v="21"/>
    <x v="0"/>
    <x v="3"/>
    <s v="ACCOHIDE 3-Ring Binder, Blue, 1&quot;"/>
    <n v="12.39"/>
    <n v="3"/>
    <n v="5.82"/>
  </r>
  <r>
    <s v="07-11-2014"/>
    <x v="0"/>
    <x v="10"/>
    <x v="244"/>
    <x v="20"/>
    <x v="0"/>
    <x v="7"/>
    <s v="Binder Clips by OIC"/>
    <n v="5.92"/>
    <n v="4"/>
    <n v="2.84"/>
  </r>
  <r>
    <s v="07-11-2014"/>
    <x v="0"/>
    <x v="10"/>
    <x v="244"/>
    <x v="20"/>
    <x v="0"/>
    <x v="0"/>
    <s v="Riverleaf Stik-Withit Designer Note Cubes"/>
    <n v="30.18"/>
    <n v="3"/>
    <n v="13.88"/>
  </r>
  <r>
    <s v="07-11-2014"/>
    <x v="0"/>
    <x v="10"/>
    <x v="47"/>
    <x v="11"/>
    <x v="0"/>
    <x v="0"/>
    <s v="Xerox 1995"/>
    <n v="25.92"/>
    <n v="5"/>
    <n v="9.07"/>
  </r>
  <r>
    <s v="07-11-2014"/>
    <x v="0"/>
    <x v="10"/>
    <x v="47"/>
    <x v="11"/>
    <x v="0"/>
    <x v="4"/>
    <s v="Panasonic KP-150 Electric Pencil Sharpener"/>
    <n v="120.77"/>
    <n v="4"/>
    <n v="9.06"/>
  </r>
  <r>
    <s v="08-11-2014"/>
    <x v="0"/>
    <x v="10"/>
    <x v="185"/>
    <x v="3"/>
    <x v="2"/>
    <x v="6"/>
    <s v="Toshiba IPT2010-SD IP Telephone"/>
    <n v="333.58"/>
    <n v="3"/>
    <n v="25.02"/>
  </r>
  <r>
    <s v="09-11-2014"/>
    <x v="0"/>
    <x v="10"/>
    <x v="355"/>
    <x v="3"/>
    <x v="0"/>
    <x v="2"/>
    <s v="SAFCO Boltless Steel Shelving"/>
    <n v="340.92"/>
    <n v="3"/>
    <n v="3.41"/>
  </r>
  <r>
    <s v="09-11-2014"/>
    <x v="0"/>
    <x v="10"/>
    <x v="355"/>
    <x v="3"/>
    <x v="1"/>
    <x v="11"/>
    <s v="Sauder Mission Library with Doors, Fruitwood Finish"/>
    <n v="222.67"/>
    <n v="2"/>
    <n v="10.48"/>
  </r>
  <r>
    <s v="09-11-2014"/>
    <x v="0"/>
    <x v="10"/>
    <x v="355"/>
    <x v="3"/>
    <x v="2"/>
    <x v="6"/>
    <s v="Samsung Galaxy Note 3"/>
    <n v="703.97"/>
    <n v="4"/>
    <n v="88"/>
  </r>
  <r>
    <s v="09-11-2014"/>
    <x v="0"/>
    <x v="10"/>
    <x v="355"/>
    <x v="3"/>
    <x v="0"/>
    <x v="2"/>
    <s v="Decoflex Hanging Personal Folder File, Blue"/>
    <n v="92.52"/>
    <n v="6"/>
    <n v="24.98"/>
  </r>
  <r>
    <s v="09-11-2014"/>
    <x v="0"/>
    <x v="10"/>
    <x v="355"/>
    <x v="3"/>
    <x v="0"/>
    <x v="0"/>
    <s v="Recycled Desk Saver Line &quot;While You Were Out&quot; Book, 5 1/2&quot; X 4&quot;"/>
    <n v="62.65"/>
    <n v="7"/>
    <n v="28.82"/>
  </r>
  <r>
    <s v="09-11-2014"/>
    <x v="0"/>
    <x v="10"/>
    <x v="355"/>
    <x v="3"/>
    <x v="0"/>
    <x v="0"/>
    <s v="Xerox 1912"/>
    <n v="94.85"/>
    <n v="5"/>
    <n v="45.53"/>
  </r>
  <r>
    <s v="09-11-2014"/>
    <x v="0"/>
    <x v="10"/>
    <x v="499"/>
    <x v="20"/>
    <x v="1"/>
    <x v="8"/>
    <s v="Eldon 200 Class Desk Accessories, Black"/>
    <n v="56.52"/>
    <n v="9"/>
    <n v="21.48"/>
  </r>
  <r>
    <s v="10-11-2014"/>
    <x v="0"/>
    <x v="10"/>
    <x v="131"/>
    <x v="3"/>
    <x v="2"/>
    <x v="6"/>
    <s v="Jabra SPEAK 410"/>
    <n v="601.54"/>
    <n v="8"/>
    <n v="60.15"/>
  </r>
  <r>
    <s v="10-11-2014"/>
    <x v="0"/>
    <x v="10"/>
    <x v="131"/>
    <x v="3"/>
    <x v="2"/>
    <x v="9"/>
    <s v="Memorex Froggy Flash Drive 4 GB"/>
    <n v="10.99"/>
    <n v="1"/>
    <n v="4.29"/>
  </r>
  <r>
    <s v="10-11-2014"/>
    <x v="0"/>
    <x v="10"/>
    <x v="131"/>
    <x v="3"/>
    <x v="1"/>
    <x v="8"/>
    <s v="Luxo Economy Swing Arm Lamp"/>
    <n v="39.880000000000003"/>
    <n v="2"/>
    <n v="11.17"/>
  </r>
  <r>
    <s v="10-11-2014"/>
    <x v="0"/>
    <x v="10"/>
    <x v="131"/>
    <x v="3"/>
    <x v="0"/>
    <x v="0"/>
    <s v="Southworth 100% Résumé Paper, 24lb."/>
    <n v="62.24"/>
    <n v="8"/>
    <n v="28.01"/>
  </r>
  <r>
    <s v="10-11-2014"/>
    <x v="0"/>
    <x v="10"/>
    <x v="131"/>
    <x v="3"/>
    <x v="1"/>
    <x v="8"/>
    <s v="Eldon Expressions Punched Metal &amp; Wood Desk Accessories, Pewter &amp; Cherry"/>
    <n v="53.2"/>
    <n v="5"/>
    <n v="14.9"/>
  </r>
  <r>
    <s v="10-11-2014"/>
    <x v="0"/>
    <x v="10"/>
    <x v="131"/>
    <x v="3"/>
    <x v="0"/>
    <x v="1"/>
    <s v="Avery White Multi-Purpose Labels"/>
    <n v="39.840000000000003"/>
    <n v="8"/>
    <n v="18.329999999999998"/>
  </r>
  <r>
    <s v="10-11-2014"/>
    <x v="0"/>
    <x v="10"/>
    <x v="66"/>
    <x v="14"/>
    <x v="0"/>
    <x v="4"/>
    <s v="Avery Hi-Liter Comfort Grip Fluorescent Highlighter, Yellow Ink"/>
    <n v="3.9"/>
    <n v="2"/>
    <n v="1.52"/>
  </r>
  <r>
    <s v="10-11-2014"/>
    <x v="0"/>
    <x v="10"/>
    <x v="66"/>
    <x v="14"/>
    <x v="0"/>
    <x v="0"/>
    <s v="Xerox 199"/>
    <n v="12.84"/>
    <n v="3"/>
    <n v="5.78"/>
  </r>
  <r>
    <s v="10-11-2014"/>
    <x v="0"/>
    <x v="10"/>
    <x v="66"/>
    <x v="14"/>
    <x v="0"/>
    <x v="0"/>
    <s v="Xerox 4200 Series MultiUse Premium Copy Paper (20Lb. and 84 Bright)"/>
    <n v="15.84"/>
    <n v="3"/>
    <n v="7.13"/>
  </r>
  <r>
    <s v="10-11-2014"/>
    <x v="0"/>
    <x v="10"/>
    <x v="66"/>
    <x v="14"/>
    <x v="1"/>
    <x v="5"/>
    <s v="Hon Every-Day Series Multi-Task Chairs"/>
    <n v="563.94000000000005"/>
    <n v="3"/>
    <n v="112.79"/>
  </r>
  <r>
    <s v="10-11-2014"/>
    <x v="0"/>
    <x v="10"/>
    <x v="66"/>
    <x v="14"/>
    <x v="0"/>
    <x v="2"/>
    <s v="Acco Perma 3000 Stacking Storage Drawers"/>
    <n v="62.94"/>
    <n v="3"/>
    <n v="11.96"/>
  </r>
  <r>
    <s v="10-11-2014"/>
    <x v="0"/>
    <x v="10"/>
    <x v="66"/>
    <x v="14"/>
    <x v="0"/>
    <x v="2"/>
    <s v="Hot File 7-Pocket, Floor Stand"/>
    <n v="535.41"/>
    <n v="3"/>
    <n v="160.62"/>
  </r>
  <r>
    <s v="11-11-2014"/>
    <x v="0"/>
    <x v="10"/>
    <x v="500"/>
    <x v="21"/>
    <x v="0"/>
    <x v="2"/>
    <s v="Stur-D-Stor Shelving, Vertical 5-Shelf: 72&quot;H x 36&quot;W x 18 1/2&quot;D"/>
    <n v="665.88"/>
    <n v="6"/>
    <n v="13.32"/>
  </r>
  <r>
    <s v="11-11-2014"/>
    <x v="0"/>
    <x v="10"/>
    <x v="501"/>
    <x v="26"/>
    <x v="0"/>
    <x v="4"/>
    <s v="BIC Brite Liner Grip Highlighters, Assorted, 5/Pack"/>
    <n v="3.39"/>
    <n v="1"/>
    <n v="0.81"/>
  </r>
  <r>
    <s v="11-11-2014"/>
    <x v="0"/>
    <x v="10"/>
    <x v="501"/>
    <x v="26"/>
    <x v="2"/>
    <x v="6"/>
    <s v="Samsung Galaxy S III - 16GB - pebble blue (T-Mobile)"/>
    <n v="559.98"/>
    <n v="2"/>
    <n v="56"/>
  </r>
  <r>
    <s v="11-11-2014"/>
    <x v="0"/>
    <x v="10"/>
    <x v="501"/>
    <x v="26"/>
    <x v="1"/>
    <x v="5"/>
    <s v="Global Airflow Leather Mesh Back Chair, Black"/>
    <n v="603.91999999999996"/>
    <n v="5"/>
    <n v="75.489999999999995"/>
  </r>
  <r>
    <s v="11-11-2014"/>
    <x v="0"/>
    <x v="10"/>
    <x v="502"/>
    <x v="0"/>
    <x v="0"/>
    <x v="3"/>
    <s v="GBC DocuBind TL300 Electric Binding System"/>
    <n v="896.99"/>
    <n v="5"/>
    <n v="-1480.03"/>
  </r>
  <r>
    <s v="11-11-2014"/>
    <x v="0"/>
    <x v="10"/>
    <x v="502"/>
    <x v="0"/>
    <x v="0"/>
    <x v="3"/>
    <s v="Universal Recycled Hanging Pressboard Report Binders, Letter Size"/>
    <n v="1.23"/>
    <n v="1"/>
    <n v="-1.97"/>
  </r>
  <r>
    <s v="11-11-2014"/>
    <x v="0"/>
    <x v="10"/>
    <x v="502"/>
    <x v="0"/>
    <x v="0"/>
    <x v="4"/>
    <s v="Boston Electric Pencil Sharpener, Model 1818, Charcoal Black"/>
    <n v="67.56"/>
    <n v="3"/>
    <n v="6.76"/>
  </r>
  <r>
    <s v="11-11-2014"/>
    <x v="0"/>
    <x v="10"/>
    <x v="502"/>
    <x v="0"/>
    <x v="0"/>
    <x v="0"/>
    <s v="Wirebound Message Book, 4 per Page"/>
    <n v="21.72"/>
    <n v="5"/>
    <n v="7.87"/>
  </r>
  <r>
    <s v="11-11-2014"/>
    <x v="0"/>
    <x v="10"/>
    <x v="502"/>
    <x v="0"/>
    <x v="0"/>
    <x v="0"/>
    <s v="Xerox 1893"/>
    <n v="262.33999999999997"/>
    <n v="8"/>
    <n v="95.1"/>
  </r>
  <r>
    <s v="11-11-2014"/>
    <x v="0"/>
    <x v="10"/>
    <x v="502"/>
    <x v="0"/>
    <x v="2"/>
    <x v="6"/>
    <s v="Geemarc AmpliPOWER60"/>
    <n v="148.47999999999999"/>
    <n v="2"/>
    <n v="16.7"/>
  </r>
  <r>
    <s v="11-11-2014"/>
    <x v="0"/>
    <x v="10"/>
    <x v="502"/>
    <x v="0"/>
    <x v="2"/>
    <x v="6"/>
    <s v="Classic Ivory Antique Telephone ZL1810"/>
    <n v="241.18"/>
    <n v="3"/>
    <n v="15.07"/>
  </r>
  <r>
    <s v="11-11-2014"/>
    <x v="0"/>
    <x v="10"/>
    <x v="358"/>
    <x v="3"/>
    <x v="0"/>
    <x v="4"/>
    <s v="50 Colored Long Pencils"/>
    <n v="30.48"/>
    <n v="3"/>
    <n v="7.92"/>
  </r>
  <r>
    <s v="11-11-2014"/>
    <x v="0"/>
    <x v="10"/>
    <x v="358"/>
    <x v="3"/>
    <x v="1"/>
    <x v="5"/>
    <s v="Hon Olson Stacker Stools"/>
    <n v="112.65"/>
    <n v="1"/>
    <n v="11.26"/>
  </r>
  <r>
    <s v="11-11-2014"/>
    <x v="0"/>
    <x v="10"/>
    <x v="324"/>
    <x v="2"/>
    <x v="1"/>
    <x v="8"/>
    <s v="GE 4 Foot Flourescent Tube, 40 Watt"/>
    <n v="23.97"/>
    <n v="2"/>
    <n v="7.79"/>
  </r>
  <r>
    <s v="11-11-2014"/>
    <x v="0"/>
    <x v="10"/>
    <x v="324"/>
    <x v="2"/>
    <x v="1"/>
    <x v="11"/>
    <s v="Atlantic Metals Mobile 3-Shelf Bookcases, Custom Colors"/>
    <n v="521.96"/>
    <n v="4"/>
    <n v="-250.54"/>
  </r>
  <r>
    <s v="11-11-2014"/>
    <x v="0"/>
    <x v="10"/>
    <x v="338"/>
    <x v="3"/>
    <x v="2"/>
    <x v="6"/>
    <s v="Mophie Juice Pack Helium for iPhone"/>
    <n v="575.92999999999995"/>
    <n v="9"/>
    <n v="57.59"/>
  </r>
  <r>
    <s v="11-11-2014"/>
    <x v="0"/>
    <x v="10"/>
    <x v="338"/>
    <x v="3"/>
    <x v="0"/>
    <x v="12"/>
    <s v="Commercial WindTunnel Clean Air Upright Vacuum, Replacement Belts, Filtration Bags"/>
    <n v="7.78"/>
    <n v="2"/>
    <n v="2.02"/>
  </r>
  <r>
    <s v="11-11-2014"/>
    <x v="0"/>
    <x v="10"/>
    <x v="338"/>
    <x v="3"/>
    <x v="0"/>
    <x v="0"/>
    <s v="Xerox 1979"/>
    <n v="123.92"/>
    <n v="4"/>
    <n v="55.76"/>
  </r>
  <r>
    <s v="11-11-2014"/>
    <x v="0"/>
    <x v="10"/>
    <x v="126"/>
    <x v="22"/>
    <x v="0"/>
    <x v="12"/>
    <s v="Belkin F5C206VTEL 6 Outlet Surge"/>
    <n v="22.98"/>
    <n v="1"/>
    <n v="6.89"/>
  </r>
  <r>
    <s v="11-11-2014"/>
    <x v="0"/>
    <x v="10"/>
    <x v="126"/>
    <x v="22"/>
    <x v="2"/>
    <x v="9"/>
    <s v="Belkin Standard 104 key USB Keyboard"/>
    <n v="102.13"/>
    <n v="7"/>
    <n v="15.32"/>
  </r>
  <r>
    <s v="11-11-2014"/>
    <x v="0"/>
    <x v="10"/>
    <x v="126"/>
    <x v="22"/>
    <x v="0"/>
    <x v="3"/>
    <s v="Fellowes PB500 Electric Punch Plastic Comb Binding Machine with Manual Bind"/>
    <n v="2033.58"/>
    <n v="2"/>
    <n v="762.59"/>
  </r>
  <r>
    <s v="11-11-2014"/>
    <x v="0"/>
    <x v="10"/>
    <x v="248"/>
    <x v="1"/>
    <x v="1"/>
    <x v="8"/>
    <s v="DAX Wood Document Frame."/>
    <n v="10.98"/>
    <n v="2"/>
    <n v="-7.96"/>
  </r>
  <r>
    <s v="11-11-2014"/>
    <x v="0"/>
    <x v="10"/>
    <x v="248"/>
    <x v="1"/>
    <x v="1"/>
    <x v="5"/>
    <s v="Global Commerce Series High-Back Swivel/Tilt Chairs"/>
    <n v="797.94"/>
    <n v="4"/>
    <n v="-57"/>
  </r>
  <r>
    <s v="11-11-2014"/>
    <x v="0"/>
    <x v="10"/>
    <x v="61"/>
    <x v="20"/>
    <x v="0"/>
    <x v="0"/>
    <s v="Wirebound Message Books, Four 2 3/4&quot; x 5&quot; Forms per Page, 600 Sets per Book"/>
    <n v="46.35"/>
    <n v="5"/>
    <n v="21.78"/>
  </r>
  <r>
    <s v="11-11-2014"/>
    <x v="0"/>
    <x v="10"/>
    <x v="61"/>
    <x v="20"/>
    <x v="0"/>
    <x v="0"/>
    <s v="Xerox 1882"/>
    <n v="223.92"/>
    <n v="4"/>
    <n v="109.72"/>
  </r>
  <r>
    <s v="11-11-2014"/>
    <x v="0"/>
    <x v="10"/>
    <x v="61"/>
    <x v="20"/>
    <x v="0"/>
    <x v="14"/>
    <s v="Acme Value Line Scissors"/>
    <n v="7.3"/>
    <n v="2"/>
    <n v="2.19"/>
  </r>
  <r>
    <s v="12-11-2014"/>
    <x v="0"/>
    <x v="10"/>
    <x v="503"/>
    <x v="0"/>
    <x v="0"/>
    <x v="2"/>
    <s v="Personal Filing Tote with Lid, Black/Gray"/>
    <n v="49.63"/>
    <n v="4"/>
    <n v="4.96"/>
  </r>
  <r>
    <s v="12-11-2014"/>
    <x v="0"/>
    <x v="10"/>
    <x v="409"/>
    <x v="3"/>
    <x v="0"/>
    <x v="0"/>
    <s v="Xerox 1974"/>
    <n v="11.96"/>
    <n v="2"/>
    <n v="5.86"/>
  </r>
  <r>
    <s v="12-11-2014"/>
    <x v="0"/>
    <x v="10"/>
    <x v="409"/>
    <x v="3"/>
    <x v="1"/>
    <x v="13"/>
    <s v="Bevis Boat-Shaped Conference Table"/>
    <n v="629.05999999999995"/>
    <n v="3"/>
    <n v="31.45"/>
  </r>
  <r>
    <s v="12-11-2014"/>
    <x v="0"/>
    <x v="10"/>
    <x v="491"/>
    <x v="25"/>
    <x v="0"/>
    <x v="4"/>
    <s v="Newell 350"/>
    <n v="7.87"/>
    <n v="3"/>
    <n v="0.89"/>
  </r>
  <r>
    <s v="12-11-2014"/>
    <x v="0"/>
    <x v="10"/>
    <x v="504"/>
    <x v="0"/>
    <x v="0"/>
    <x v="4"/>
    <s v="Avery Fluorescent Highlighter Four-Color Set"/>
    <n v="2.67"/>
    <n v="1"/>
    <n v="0.33"/>
  </r>
  <r>
    <s v="12-11-2014"/>
    <x v="0"/>
    <x v="10"/>
    <x v="504"/>
    <x v="0"/>
    <x v="0"/>
    <x v="14"/>
    <s v="Acco Side-Punched Conventional Columnar Pads"/>
    <n v="16.66"/>
    <n v="6"/>
    <n v="-3.12"/>
  </r>
  <r>
    <s v="12-11-2014"/>
    <x v="0"/>
    <x v="10"/>
    <x v="504"/>
    <x v="0"/>
    <x v="2"/>
    <x v="9"/>
    <s v="Imation 16GB Mini TravelDrive USB 2.0 Flash Drive"/>
    <n v="79.510000000000005"/>
    <n v="3"/>
    <n v="20.87"/>
  </r>
  <r>
    <s v="12-11-2014"/>
    <x v="0"/>
    <x v="10"/>
    <x v="504"/>
    <x v="0"/>
    <x v="0"/>
    <x v="0"/>
    <s v="Xerox 216"/>
    <n v="36.29"/>
    <n v="7"/>
    <n v="12.7"/>
  </r>
  <r>
    <s v="12-11-2014"/>
    <x v="0"/>
    <x v="10"/>
    <x v="504"/>
    <x v="0"/>
    <x v="1"/>
    <x v="11"/>
    <s v="Bestar Classic Bookcase"/>
    <n v="67.989999999999995"/>
    <n v="1"/>
    <n v="-13"/>
  </r>
  <r>
    <s v="12-11-2014"/>
    <x v="0"/>
    <x v="10"/>
    <x v="0"/>
    <x v="0"/>
    <x v="1"/>
    <x v="8"/>
    <s v="GE General Use Halogen Bulbs, 100 Watts, 1 Bulb per Pack"/>
    <n v="25.13"/>
    <n v="3"/>
    <n v="-6.91"/>
  </r>
  <r>
    <s v="12-11-2014"/>
    <x v="0"/>
    <x v="10"/>
    <x v="0"/>
    <x v="0"/>
    <x v="2"/>
    <x v="9"/>
    <s v="Logitech G602 Wireless Gaming Mouse"/>
    <n v="127.98"/>
    <n v="2"/>
    <n v="25.6"/>
  </r>
  <r>
    <s v="14-11-2014"/>
    <x v="0"/>
    <x v="10"/>
    <x v="505"/>
    <x v="37"/>
    <x v="2"/>
    <x v="6"/>
    <s v="Polycom SoundPoint Pro SE-225 Corded phone"/>
    <n v="832.93"/>
    <n v="7"/>
    <n v="233.22"/>
  </r>
  <r>
    <s v="14-11-2014"/>
    <x v="0"/>
    <x v="10"/>
    <x v="505"/>
    <x v="37"/>
    <x v="0"/>
    <x v="3"/>
    <s v="Acco 3-Hole Punch"/>
    <n v="43.8"/>
    <n v="10"/>
    <n v="21.02"/>
  </r>
  <r>
    <s v="14-11-2014"/>
    <x v="0"/>
    <x v="10"/>
    <x v="506"/>
    <x v="14"/>
    <x v="0"/>
    <x v="3"/>
    <s v="Storex DuraTech Recycled Plastic Frosted Binders"/>
    <n v="12.72"/>
    <n v="3"/>
    <n v="6.36"/>
  </r>
  <r>
    <s v="14-11-2014"/>
    <x v="0"/>
    <x v="10"/>
    <x v="506"/>
    <x v="14"/>
    <x v="0"/>
    <x v="3"/>
    <s v="Avery Durable Binders"/>
    <n v="11.52"/>
    <n v="4"/>
    <n v="5.64"/>
  </r>
  <r>
    <s v="14-11-2014"/>
    <x v="0"/>
    <x v="10"/>
    <x v="507"/>
    <x v="0"/>
    <x v="0"/>
    <x v="0"/>
    <s v="Xerox 221"/>
    <n v="20.74"/>
    <n v="4"/>
    <n v="7.26"/>
  </r>
  <r>
    <s v="14-11-2014"/>
    <x v="0"/>
    <x v="10"/>
    <x v="508"/>
    <x v="20"/>
    <x v="0"/>
    <x v="0"/>
    <s v="Adams Write n' Stick Phone Message Book, 11&quot; X 5 1/4&quot;, 200 Messages"/>
    <n v="11.36"/>
    <n v="2"/>
    <n v="5.23"/>
  </r>
  <r>
    <s v="14-11-2014"/>
    <x v="0"/>
    <x v="10"/>
    <x v="508"/>
    <x v="20"/>
    <x v="1"/>
    <x v="5"/>
    <s v="Safco Chair Connectors, 6/Carton"/>
    <n v="69.260000000000005"/>
    <n v="2"/>
    <n v="14.62"/>
  </r>
  <r>
    <s v="14-11-2014"/>
    <x v="0"/>
    <x v="10"/>
    <x v="393"/>
    <x v="6"/>
    <x v="0"/>
    <x v="0"/>
    <s v="Xerox 192"/>
    <n v="32.4"/>
    <n v="5"/>
    <n v="15.55"/>
  </r>
  <r>
    <s v="15-11-2014"/>
    <x v="0"/>
    <x v="10"/>
    <x v="509"/>
    <x v="15"/>
    <x v="0"/>
    <x v="4"/>
    <s v="Newell 310"/>
    <n v="4.22"/>
    <n v="3"/>
    <n v="0.48"/>
  </r>
  <r>
    <s v="15-11-2014"/>
    <x v="0"/>
    <x v="10"/>
    <x v="509"/>
    <x v="15"/>
    <x v="0"/>
    <x v="12"/>
    <s v="1.7 Cubic Foot Compact &quot;Cube&quot; Office Refrigerators"/>
    <n v="333.06"/>
    <n v="2"/>
    <n v="29.14"/>
  </r>
  <r>
    <s v="15-11-2014"/>
    <x v="0"/>
    <x v="10"/>
    <x v="509"/>
    <x v="15"/>
    <x v="0"/>
    <x v="0"/>
    <s v="Southworth 100% Résumé Paper, 24lb."/>
    <n v="24.9"/>
    <n v="4"/>
    <n v="7.78"/>
  </r>
  <r>
    <s v="15-11-2014"/>
    <x v="0"/>
    <x v="10"/>
    <x v="510"/>
    <x v="0"/>
    <x v="0"/>
    <x v="10"/>
    <s v="Ames Color-File Green Diamond Border X-ray Mailers"/>
    <n v="604.66"/>
    <n v="9"/>
    <n v="204.07"/>
  </r>
  <r>
    <s v="15-11-2014"/>
    <x v="0"/>
    <x v="10"/>
    <x v="228"/>
    <x v="3"/>
    <x v="1"/>
    <x v="8"/>
    <s v="Eldon 100 Class Desk Accessories"/>
    <n v="10.11"/>
    <n v="3"/>
    <n v="3.24"/>
  </r>
  <r>
    <s v="15-11-2014"/>
    <x v="0"/>
    <x v="10"/>
    <x v="228"/>
    <x v="3"/>
    <x v="2"/>
    <x v="9"/>
    <s v="Logitech P710e Mobile Speakerphone"/>
    <n v="772.47"/>
    <n v="3"/>
    <n v="146.77000000000001"/>
  </r>
  <r>
    <s v="15-11-2014"/>
    <x v="0"/>
    <x v="10"/>
    <x v="228"/>
    <x v="3"/>
    <x v="0"/>
    <x v="14"/>
    <s v="Acme Box Cutter Scissors"/>
    <n v="20.46"/>
    <n v="2"/>
    <n v="5.32"/>
  </r>
  <r>
    <s v="15-11-2014"/>
    <x v="0"/>
    <x v="10"/>
    <x v="134"/>
    <x v="3"/>
    <x v="0"/>
    <x v="14"/>
    <s v="Acme Value Line Scissors"/>
    <n v="10.95"/>
    <n v="3"/>
    <n v="3.29"/>
  </r>
  <r>
    <s v="16-11-2014"/>
    <x v="0"/>
    <x v="10"/>
    <x v="511"/>
    <x v="42"/>
    <x v="2"/>
    <x v="6"/>
    <s v="Jawbone MINI JAMBOX Wireless Bluetooth Speaker"/>
    <n v="273.95999999999998"/>
    <n v="2"/>
    <n v="10.96"/>
  </r>
  <r>
    <s v="16-11-2014"/>
    <x v="0"/>
    <x v="10"/>
    <x v="50"/>
    <x v="18"/>
    <x v="0"/>
    <x v="10"/>
    <s v="#10 White Business Envelopes,4 1/8 x 9 1/2"/>
    <n v="78.349999999999994"/>
    <n v="5"/>
    <n v="36.82"/>
  </r>
  <r>
    <s v="16-11-2014"/>
    <x v="0"/>
    <x v="10"/>
    <x v="50"/>
    <x v="18"/>
    <x v="0"/>
    <x v="0"/>
    <s v="Xerox 1954"/>
    <n v="31.68"/>
    <n v="6"/>
    <n v="14.26"/>
  </r>
  <r>
    <s v="16-11-2014"/>
    <x v="0"/>
    <x v="10"/>
    <x v="50"/>
    <x v="18"/>
    <x v="0"/>
    <x v="3"/>
    <s v="Wilson Jones Active Use Binders"/>
    <n v="29.12"/>
    <n v="4"/>
    <n v="14.27"/>
  </r>
  <r>
    <s v="16-11-2014"/>
    <x v="0"/>
    <x v="10"/>
    <x v="50"/>
    <x v="18"/>
    <x v="0"/>
    <x v="2"/>
    <s v="File Shuttle II and Handi-File, Black"/>
    <n v="169.45"/>
    <n v="5"/>
    <n v="42.36"/>
  </r>
  <r>
    <s v="16-11-2014"/>
    <x v="0"/>
    <x v="10"/>
    <x v="512"/>
    <x v="3"/>
    <x v="0"/>
    <x v="1"/>
    <s v="Permanent Self-Adhesive File Folder Labels for Typewriters by Universal"/>
    <n v="5.22"/>
    <n v="2"/>
    <n v="2.4"/>
  </r>
  <r>
    <s v="16-11-2014"/>
    <x v="0"/>
    <x v="10"/>
    <x v="513"/>
    <x v="1"/>
    <x v="1"/>
    <x v="5"/>
    <s v="SAFCO Optional Arm Kit for Workspace Cribbage Stacking Chair"/>
    <n v="37.299999999999997"/>
    <n v="2"/>
    <n v="-1.07"/>
  </r>
  <r>
    <s v="16-11-2014"/>
    <x v="0"/>
    <x v="10"/>
    <x v="514"/>
    <x v="3"/>
    <x v="2"/>
    <x v="6"/>
    <s v="OtterBox Commuter Series Case - Samsung Galaxy S4"/>
    <n v="79.97"/>
    <n v="4"/>
    <n v="-17.989999999999998"/>
  </r>
  <r>
    <s v="16-11-2014"/>
    <x v="0"/>
    <x v="10"/>
    <x v="514"/>
    <x v="3"/>
    <x v="1"/>
    <x v="11"/>
    <s v="Bush Andora Bookcase, Maple/Graphite Gray Finish"/>
    <n v="305.97000000000003"/>
    <n v="3"/>
    <n v="25.2"/>
  </r>
  <r>
    <s v="16-11-2014"/>
    <x v="0"/>
    <x v="10"/>
    <x v="514"/>
    <x v="3"/>
    <x v="0"/>
    <x v="2"/>
    <s v="Space Solutions HD Industrial Steel Shelving."/>
    <n v="344.91"/>
    <n v="3"/>
    <n v="10.35"/>
  </r>
  <r>
    <s v="17-11-2014"/>
    <x v="0"/>
    <x v="10"/>
    <x v="114"/>
    <x v="28"/>
    <x v="1"/>
    <x v="5"/>
    <s v="Global Super Steno Chair"/>
    <n v="479.9"/>
    <n v="5"/>
    <n v="81.58"/>
  </r>
  <r>
    <s v="17-11-2014"/>
    <x v="0"/>
    <x v="10"/>
    <x v="515"/>
    <x v="7"/>
    <x v="0"/>
    <x v="2"/>
    <s v="Smead Adjustable Mobile File Trolley with Lockable Top"/>
    <n v="2934.33"/>
    <n v="7"/>
    <n v="792.27"/>
  </r>
  <r>
    <s v="17-11-2014"/>
    <x v="0"/>
    <x v="10"/>
    <x v="515"/>
    <x v="7"/>
    <x v="1"/>
    <x v="8"/>
    <s v="Eldon Econocleat Chair Mats for Low Pile Carpets"/>
    <n v="124.41"/>
    <n v="3"/>
    <n v="14.93"/>
  </r>
  <r>
    <s v="17-11-2014"/>
    <x v="0"/>
    <x v="10"/>
    <x v="515"/>
    <x v="7"/>
    <x v="0"/>
    <x v="4"/>
    <s v="Deluxe Chalkboard Eraser Cleaner"/>
    <n v="57.75"/>
    <n v="5"/>
    <n v="26.57"/>
  </r>
  <r>
    <s v="17-11-2014"/>
    <x v="0"/>
    <x v="10"/>
    <x v="93"/>
    <x v="3"/>
    <x v="2"/>
    <x v="9"/>
    <s v="Case Logic 2.4GHz Wireless Keyboard"/>
    <n v="99.98"/>
    <n v="2"/>
    <n v="8"/>
  </r>
  <r>
    <s v="17-11-2014"/>
    <x v="0"/>
    <x v="10"/>
    <x v="93"/>
    <x v="3"/>
    <x v="0"/>
    <x v="0"/>
    <s v="Xerox 1941"/>
    <n v="733.95"/>
    <n v="7"/>
    <n v="352.3"/>
  </r>
  <r>
    <s v="17-11-2014"/>
    <x v="0"/>
    <x v="10"/>
    <x v="93"/>
    <x v="3"/>
    <x v="0"/>
    <x v="12"/>
    <s v="APC 7 Outlet Network SurgeArrest Surge Protector"/>
    <n v="241.44"/>
    <n v="3"/>
    <n v="72.430000000000007"/>
  </r>
  <r>
    <s v="17-11-2014"/>
    <x v="0"/>
    <x v="10"/>
    <x v="516"/>
    <x v="2"/>
    <x v="0"/>
    <x v="0"/>
    <s v="Southworth 100% Résumé Paper, 24lb."/>
    <n v="12.45"/>
    <n v="2"/>
    <n v="3.89"/>
  </r>
  <r>
    <s v="17-11-2014"/>
    <x v="0"/>
    <x v="10"/>
    <x v="516"/>
    <x v="2"/>
    <x v="1"/>
    <x v="5"/>
    <s v="Hon Every-Day Series Multi-Task Chairs"/>
    <n v="657.93"/>
    <n v="5"/>
    <n v="-93.99"/>
  </r>
  <r>
    <s v="17-11-2014"/>
    <x v="0"/>
    <x v="10"/>
    <x v="92"/>
    <x v="0"/>
    <x v="0"/>
    <x v="10"/>
    <s v="Redi-Strip #10 Envelopes, 4 1/8 x 9 1/2"/>
    <n v="7.08"/>
    <n v="3"/>
    <n v="2.48"/>
  </r>
  <r>
    <s v="17-11-2014"/>
    <x v="0"/>
    <x v="10"/>
    <x v="217"/>
    <x v="20"/>
    <x v="0"/>
    <x v="3"/>
    <s v="GBC DocuBind TL300 Electric Binding System"/>
    <n v="2152.7800000000002"/>
    <n v="3"/>
    <n v="726.56"/>
  </r>
  <r>
    <s v="17-11-2014"/>
    <x v="0"/>
    <x v="10"/>
    <x v="217"/>
    <x v="20"/>
    <x v="1"/>
    <x v="11"/>
    <s v="DMI Eclipse Executive Suite Bookcases"/>
    <n v="4007.84"/>
    <n v="10"/>
    <n v="-50.1"/>
  </r>
  <r>
    <s v="17-11-2014"/>
    <x v="0"/>
    <x v="10"/>
    <x v="215"/>
    <x v="20"/>
    <x v="0"/>
    <x v="0"/>
    <s v="Southworth 100% Cotton The Best Paper"/>
    <n v="34.44"/>
    <n v="3"/>
    <n v="17.22"/>
  </r>
  <r>
    <s v="18-11-2014"/>
    <x v="0"/>
    <x v="10"/>
    <x v="517"/>
    <x v="26"/>
    <x v="1"/>
    <x v="13"/>
    <s v="Bevis Rectangular Conference Tables"/>
    <n v="145.97999999999999"/>
    <n v="2"/>
    <n v="-99.27"/>
  </r>
  <r>
    <s v="18-11-2014"/>
    <x v="0"/>
    <x v="10"/>
    <x v="517"/>
    <x v="26"/>
    <x v="0"/>
    <x v="0"/>
    <s v="Geographics Note Cards, Blank, White, 8 1/2&quot; x 11&quot;"/>
    <n v="35.81"/>
    <n v="4"/>
    <n v="12.53"/>
  </r>
  <r>
    <s v="18-11-2014"/>
    <x v="0"/>
    <x v="10"/>
    <x v="246"/>
    <x v="2"/>
    <x v="0"/>
    <x v="3"/>
    <s v="Fellowes PB200 Plastic Comb Binding Machine"/>
    <n v="51"/>
    <n v="1"/>
    <n v="-40.799999999999997"/>
  </r>
  <r>
    <s v="18-11-2014"/>
    <x v="0"/>
    <x v="10"/>
    <x v="246"/>
    <x v="2"/>
    <x v="0"/>
    <x v="2"/>
    <s v="Safco Industrial Wire Shelving"/>
    <n v="76.790000000000006"/>
    <n v="1"/>
    <n v="-16.32"/>
  </r>
  <r>
    <s v="18-11-2014"/>
    <x v="0"/>
    <x v="10"/>
    <x v="246"/>
    <x v="2"/>
    <x v="2"/>
    <x v="6"/>
    <s v="Motorola Droid Maxx"/>
    <n v="539.96"/>
    <n v="6"/>
    <n v="-107.99"/>
  </r>
  <r>
    <s v="18-11-2014"/>
    <x v="0"/>
    <x v="10"/>
    <x v="246"/>
    <x v="2"/>
    <x v="1"/>
    <x v="8"/>
    <s v="Eldon Executive Woodline II Desk Accessories, Mahogany"/>
    <n v="60.31"/>
    <n v="3"/>
    <n v="5.28"/>
  </r>
  <r>
    <s v="18-11-2014"/>
    <x v="0"/>
    <x v="10"/>
    <x v="246"/>
    <x v="2"/>
    <x v="0"/>
    <x v="3"/>
    <s v="Peel &amp; Stick Add-On Corner Pockets"/>
    <n v="1.94"/>
    <n v="3"/>
    <n v="-1.43"/>
  </r>
  <r>
    <s v="18-11-2014"/>
    <x v="0"/>
    <x v="10"/>
    <x v="518"/>
    <x v="1"/>
    <x v="0"/>
    <x v="3"/>
    <s v="GBC White Gloss Covers, Plain Front"/>
    <n v="14.48"/>
    <n v="5"/>
    <n v="-23.89"/>
  </r>
  <r>
    <s v="18-11-2014"/>
    <x v="0"/>
    <x v="10"/>
    <x v="493"/>
    <x v="10"/>
    <x v="0"/>
    <x v="3"/>
    <s v="Pressboard Hanging Data Binders for Unburst Sheets"/>
    <n v="11.81"/>
    <n v="8"/>
    <n v="-8.66"/>
  </r>
  <r>
    <s v="18-11-2014"/>
    <x v="0"/>
    <x v="10"/>
    <x v="493"/>
    <x v="10"/>
    <x v="2"/>
    <x v="6"/>
    <s v="PNY Rapid USB Car Charger - Black"/>
    <n v="9.59"/>
    <n v="2"/>
    <n v="-2.08"/>
  </r>
  <r>
    <s v="18-11-2014"/>
    <x v="0"/>
    <x v="10"/>
    <x v="130"/>
    <x v="27"/>
    <x v="0"/>
    <x v="0"/>
    <s v="Adams &quot;While You Were Out&quot; Message Pads"/>
    <n v="21.98"/>
    <n v="7"/>
    <n v="9.89"/>
  </r>
  <r>
    <s v="18-11-2014"/>
    <x v="0"/>
    <x v="10"/>
    <x v="519"/>
    <x v="1"/>
    <x v="1"/>
    <x v="13"/>
    <s v="BPI Conference Tables"/>
    <n v="292.10000000000002"/>
    <n v="4"/>
    <n v="-175.26"/>
  </r>
  <r>
    <s v="18-11-2014"/>
    <x v="0"/>
    <x v="10"/>
    <x v="519"/>
    <x v="1"/>
    <x v="1"/>
    <x v="8"/>
    <s v="Dana Swing-Arm Lamps"/>
    <n v="8.5399999999999991"/>
    <n v="2"/>
    <n v="-7.48"/>
  </r>
  <r>
    <s v="18-11-2014"/>
    <x v="0"/>
    <x v="10"/>
    <x v="519"/>
    <x v="1"/>
    <x v="1"/>
    <x v="11"/>
    <s v="Hon 4-Shelf Metal Bookcases"/>
    <n v="424.12"/>
    <n v="6"/>
    <n v="-30.29"/>
  </r>
  <r>
    <s v="18-11-2014"/>
    <x v="0"/>
    <x v="10"/>
    <x v="519"/>
    <x v="1"/>
    <x v="0"/>
    <x v="3"/>
    <s v="Wilson Jones Turn Tabs Binder Tool for Ring Binders"/>
    <n v="2.89"/>
    <n v="3"/>
    <n v="-4.92"/>
  </r>
  <r>
    <s v="18-11-2014"/>
    <x v="0"/>
    <x v="10"/>
    <x v="519"/>
    <x v="1"/>
    <x v="0"/>
    <x v="2"/>
    <s v="Fellowes Stor/Drawer Steel Plus Storage Drawers"/>
    <n v="381.72"/>
    <n v="5"/>
    <n v="-66.8"/>
  </r>
  <r>
    <s v="18-11-2014"/>
    <x v="0"/>
    <x v="10"/>
    <x v="520"/>
    <x v="28"/>
    <x v="0"/>
    <x v="2"/>
    <s v="Fellowes Desktop Hanging File Manager"/>
    <n v="67.150000000000006"/>
    <n v="5"/>
    <n v="16.79"/>
  </r>
  <r>
    <s v="18-11-2014"/>
    <x v="0"/>
    <x v="10"/>
    <x v="521"/>
    <x v="21"/>
    <x v="1"/>
    <x v="5"/>
    <s v="Office Star - Mesh Screen back chair with Vinyl seat"/>
    <n v="392.94"/>
    <n v="3"/>
    <n v="43.22"/>
  </r>
  <r>
    <s v="18-11-2014"/>
    <x v="0"/>
    <x v="10"/>
    <x v="223"/>
    <x v="22"/>
    <x v="1"/>
    <x v="8"/>
    <s v="Howard Miller 13-1/2&quot; Diameter Rosebrook Wall Clock"/>
    <n v="137.54"/>
    <n v="2"/>
    <n v="55.02"/>
  </r>
  <r>
    <s v="18-11-2014"/>
    <x v="0"/>
    <x v="10"/>
    <x v="223"/>
    <x v="22"/>
    <x v="1"/>
    <x v="13"/>
    <s v="Lesro Round Back Collection Coffee Table, End Table"/>
    <n v="730.2"/>
    <n v="4"/>
    <n v="94.93"/>
  </r>
  <r>
    <s v="19-11-2014"/>
    <x v="0"/>
    <x v="10"/>
    <x v="508"/>
    <x v="8"/>
    <x v="2"/>
    <x v="6"/>
    <s v="AT&amp;T TR1909W"/>
    <n v="503.96"/>
    <n v="4"/>
    <n v="131.03"/>
  </r>
  <r>
    <s v="19-11-2014"/>
    <x v="0"/>
    <x v="10"/>
    <x v="508"/>
    <x v="8"/>
    <x v="2"/>
    <x v="6"/>
    <s v="Nokia Lumia 521 (T-Mobile)"/>
    <n v="149.94999999999999"/>
    <n v="5"/>
    <n v="41.99"/>
  </r>
  <r>
    <s v="19-11-2014"/>
    <x v="0"/>
    <x v="10"/>
    <x v="508"/>
    <x v="8"/>
    <x v="2"/>
    <x v="9"/>
    <s v="HP Standard 104 key PS/2 Keyboard"/>
    <n v="29"/>
    <n v="2"/>
    <n v="7.25"/>
  </r>
  <r>
    <s v="19-11-2014"/>
    <x v="0"/>
    <x v="10"/>
    <x v="522"/>
    <x v="20"/>
    <x v="2"/>
    <x v="6"/>
    <s v="Apple iPhone 5"/>
    <n v="4548.8100000000004"/>
    <n v="7"/>
    <n v="1228.18"/>
  </r>
  <r>
    <s v="19-11-2014"/>
    <x v="0"/>
    <x v="10"/>
    <x v="523"/>
    <x v="7"/>
    <x v="0"/>
    <x v="1"/>
    <s v="Avery 480"/>
    <n v="22.5"/>
    <n v="6"/>
    <n v="10.8"/>
  </r>
  <r>
    <s v="19-11-2014"/>
    <x v="0"/>
    <x v="10"/>
    <x v="523"/>
    <x v="7"/>
    <x v="0"/>
    <x v="1"/>
    <s v="Avery 499"/>
    <n v="9.9600000000000009"/>
    <n v="2"/>
    <n v="4.58"/>
  </r>
  <r>
    <s v="19-11-2014"/>
    <x v="0"/>
    <x v="10"/>
    <x v="523"/>
    <x v="7"/>
    <x v="0"/>
    <x v="3"/>
    <s v="Premier Elliptical Ring Binder, Black"/>
    <n v="213.08"/>
    <n v="7"/>
    <n v="102.28"/>
  </r>
  <r>
    <s v="19-11-2014"/>
    <x v="0"/>
    <x v="10"/>
    <x v="523"/>
    <x v="7"/>
    <x v="1"/>
    <x v="11"/>
    <s v="Sauder Inglewood Library Bookcases"/>
    <n v="1025.8800000000001"/>
    <n v="6"/>
    <n v="235.95"/>
  </r>
  <r>
    <s v="19-11-2014"/>
    <x v="0"/>
    <x v="10"/>
    <x v="524"/>
    <x v="27"/>
    <x v="0"/>
    <x v="0"/>
    <s v="Xerox 1888"/>
    <n v="166.44"/>
    <n v="3"/>
    <n v="79.89"/>
  </r>
  <r>
    <s v="19-11-2014"/>
    <x v="0"/>
    <x v="10"/>
    <x v="131"/>
    <x v="2"/>
    <x v="2"/>
    <x v="9"/>
    <s v="Logitech G105 Gaming Keyboard"/>
    <n v="47.5"/>
    <n v="1"/>
    <n v="-1.19"/>
  </r>
  <r>
    <s v="19-11-2014"/>
    <x v="0"/>
    <x v="10"/>
    <x v="363"/>
    <x v="28"/>
    <x v="0"/>
    <x v="2"/>
    <s v="Recycled Steel Personal File for Standard File Folders"/>
    <n v="221.16"/>
    <n v="4"/>
    <n v="57.5"/>
  </r>
  <r>
    <s v="19-11-2014"/>
    <x v="0"/>
    <x v="10"/>
    <x v="363"/>
    <x v="28"/>
    <x v="2"/>
    <x v="6"/>
    <s v="Jabra SPEAK 410"/>
    <n v="281.97000000000003"/>
    <n v="3"/>
    <n v="78.95"/>
  </r>
  <r>
    <s v="19-11-2014"/>
    <x v="0"/>
    <x v="10"/>
    <x v="525"/>
    <x v="2"/>
    <x v="0"/>
    <x v="0"/>
    <s v="1/4 Fold Party Design Invitations &amp; White Envelopes, 24 8-1/2&quot; X 11&quot; Cards, 25 Env./Pack"/>
    <n v="5.88"/>
    <n v="1"/>
    <n v="1.98"/>
  </r>
  <r>
    <s v="20-11-2014"/>
    <x v="0"/>
    <x v="10"/>
    <x v="121"/>
    <x v="20"/>
    <x v="0"/>
    <x v="10"/>
    <s v="Peel &amp; Seel Recycled Catalog Envelopes, Brown"/>
    <n v="34.74"/>
    <n v="3"/>
    <n v="17.37"/>
  </r>
  <r>
    <s v="20-11-2014"/>
    <x v="0"/>
    <x v="10"/>
    <x v="121"/>
    <x v="20"/>
    <x v="2"/>
    <x v="6"/>
    <s v="Toshiba IPT2010-SD IP Telephone"/>
    <n v="833.94"/>
    <n v="6"/>
    <n v="216.82"/>
  </r>
  <r>
    <s v="20-11-2014"/>
    <x v="0"/>
    <x v="10"/>
    <x v="121"/>
    <x v="20"/>
    <x v="0"/>
    <x v="3"/>
    <s v="3M Organizer Strips"/>
    <n v="12.96"/>
    <n v="3"/>
    <n v="4.54"/>
  </r>
  <r>
    <s v="20-11-2014"/>
    <x v="0"/>
    <x v="10"/>
    <x v="121"/>
    <x v="20"/>
    <x v="0"/>
    <x v="0"/>
    <s v="Xerox 2000"/>
    <n v="25.92"/>
    <n v="4"/>
    <n v="12.44"/>
  </r>
  <r>
    <s v="21-11-2014"/>
    <x v="0"/>
    <x v="10"/>
    <x v="526"/>
    <x v="5"/>
    <x v="2"/>
    <x v="6"/>
    <s v="Logitech B530 USB Headset - headset - Full size, Binaural"/>
    <n v="36.99"/>
    <n v="1"/>
    <n v="9.99"/>
  </r>
  <r>
    <s v="21-11-2014"/>
    <x v="0"/>
    <x v="10"/>
    <x v="526"/>
    <x v="5"/>
    <x v="0"/>
    <x v="0"/>
    <s v="Multicolor Computer Printout Paper"/>
    <n v="629.1"/>
    <n v="6"/>
    <n v="301.97000000000003"/>
  </r>
  <r>
    <s v="21-11-2014"/>
    <x v="0"/>
    <x v="10"/>
    <x v="526"/>
    <x v="5"/>
    <x v="0"/>
    <x v="2"/>
    <s v="Space Solutions Commercial Steel Shelving"/>
    <n v="193.95"/>
    <n v="3"/>
    <n v="9.6999999999999993"/>
  </r>
  <r>
    <s v="21-11-2014"/>
    <x v="0"/>
    <x v="10"/>
    <x v="526"/>
    <x v="5"/>
    <x v="0"/>
    <x v="4"/>
    <s v="Newell 322"/>
    <n v="5.46"/>
    <n v="3"/>
    <n v="1.47"/>
  </r>
  <r>
    <s v="21-11-2014"/>
    <x v="0"/>
    <x v="10"/>
    <x v="523"/>
    <x v="3"/>
    <x v="0"/>
    <x v="0"/>
    <s v="Xerox 211"/>
    <n v="12.96"/>
    <n v="2"/>
    <n v="6.22"/>
  </r>
  <r>
    <s v="21-11-2014"/>
    <x v="0"/>
    <x v="10"/>
    <x v="527"/>
    <x v="0"/>
    <x v="0"/>
    <x v="10"/>
    <s v="Poly String Tie Envelopes"/>
    <n v="1.63"/>
    <n v="1"/>
    <n v="0.55000000000000004"/>
  </r>
  <r>
    <s v="21-11-2014"/>
    <x v="0"/>
    <x v="10"/>
    <x v="527"/>
    <x v="0"/>
    <x v="2"/>
    <x v="6"/>
    <s v="RCA Visys Integrated PBX 8-Line Router"/>
    <n v="267.95999999999998"/>
    <n v="5"/>
    <n v="16.75"/>
  </r>
  <r>
    <s v="21-11-2014"/>
    <x v="0"/>
    <x v="10"/>
    <x v="528"/>
    <x v="3"/>
    <x v="0"/>
    <x v="0"/>
    <s v="Tops Wirebound Message Log Books"/>
    <n v="6.58"/>
    <n v="2"/>
    <n v="3.03"/>
  </r>
  <r>
    <s v="21-11-2014"/>
    <x v="0"/>
    <x v="10"/>
    <x v="528"/>
    <x v="3"/>
    <x v="2"/>
    <x v="9"/>
    <s v="Kensington Expert Mouse Optical USB Trackball for PC or Mac"/>
    <n v="94.99"/>
    <n v="1"/>
    <n v="28.5"/>
  </r>
  <r>
    <s v="22-11-2014"/>
    <x v="0"/>
    <x v="10"/>
    <x v="141"/>
    <x v="4"/>
    <x v="0"/>
    <x v="10"/>
    <s v="Fashion Color Clasp Envelopes"/>
    <n v="16.23"/>
    <n v="3"/>
    <n v="7.95"/>
  </r>
  <r>
    <s v="22-11-2014"/>
    <x v="0"/>
    <x v="10"/>
    <x v="141"/>
    <x v="4"/>
    <x v="0"/>
    <x v="3"/>
    <s v="GBC ProClick Punch Binding System"/>
    <n v="319.89999999999998"/>
    <n v="5"/>
    <n v="156.75"/>
  </r>
  <r>
    <s v="22-11-2014"/>
    <x v="0"/>
    <x v="10"/>
    <x v="141"/>
    <x v="4"/>
    <x v="0"/>
    <x v="10"/>
    <s v="Staple envelope"/>
    <n v="11.36"/>
    <n v="2"/>
    <n v="5.34"/>
  </r>
  <r>
    <s v="22-11-2014"/>
    <x v="0"/>
    <x v="10"/>
    <x v="141"/>
    <x v="4"/>
    <x v="0"/>
    <x v="12"/>
    <s v="Holmes Harmony HEPA Air Purifier for 17 x 20 Room"/>
    <n v="675.12"/>
    <n v="3"/>
    <n v="290.3"/>
  </r>
  <r>
    <s v="22-11-2014"/>
    <x v="0"/>
    <x v="10"/>
    <x v="216"/>
    <x v="0"/>
    <x v="0"/>
    <x v="3"/>
    <s v="Wilson Jones Heavy-Duty Casebound Ring Binders with Metal Hinges"/>
    <n v="6.93"/>
    <n v="1"/>
    <n v="-11.08"/>
  </r>
  <r>
    <s v="22-11-2014"/>
    <x v="0"/>
    <x v="10"/>
    <x v="529"/>
    <x v="1"/>
    <x v="0"/>
    <x v="3"/>
    <s v="Avery Framed View Binder, EZD Ring (Locking), Navy, 1 1/2&quot;"/>
    <n v="9.98"/>
    <n v="5"/>
    <n v="-16.47"/>
  </r>
  <r>
    <s v="22-11-2014"/>
    <x v="0"/>
    <x v="10"/>
    <x v="530"/>
    <x v="3"/>
    <x v="0"/>
    <x v="0"/>
    <s v="Xerox 1895"/>
    <n v="53.82"/>
    <n v="9"/>
    <n v="24.22"/>
  </r>
  <r>
    <s v="22-11-2014"/>
    <x v="0"/>
    <x v="10"/>
    <x v="357"/>
    <x v="4"/>
    <x v="0"/>
    <x v="0"/>
    <s v="Hammermill CopyPlus Copy Paper (20Lb. and 84 Bright)"/>
    <n v="9.9600000000000009"/>
    <n v="2"/>
    <n v="4.88"/>
  </r>
  <r>
    <s v="23-11-2014"/>
    <x v="0"/>
    <x v="10"/>
    <x v="42"/>
    <x v="3"/>
    <x v="1"/>
    <x v="5"/>
    <s v="Novimex Swivel Fabric Task Chair"/>
    <n v="603.91999999999996"/>
    <n v="5"/>
    <n v="-67.94"/>
  </r>
  <r>
    <s v="23-11-2014"/>
    <x v="0"/>
    <x v="10"/>
    <x v="42"/>
    <x v="3"/>
    <x v="0"/>
    <x v="10"/>
    <s v="Pastel Pink Envelopes"/>
    <n v="21.84"/>
    <n v="3"/>
    <n v="10.48"/>
  </r>
  <r>
    <s v="23-11-2014"/>
    <x v="0"/>
    <x v="10"/>
    <x v="42"/>
    <x v="3"/>
    <x v="2"/>
    <x v="9"/>
    <s v="Belkin F8E887 USB Wired Ergonomic Keyboard"/>
    <n v="29.99"/>
    <n v="1"/>
    <n v="6.3"/>
  </r>
  <r>
    <s v="23-11-2014"/>
    <x v="0"/>
    <x v="10"/>
    <x v="42"/>
    <x v="3"/>
    <x v="1"/>
    <x v="5"/>
    <s v="Safco Contoured Stacking Chairs"/>
    <n v="381.44"/>
    <n v="2"/>
    <n v="23.84"/>
  </r>
  <r>
    <s v="23-11-2014"/>
    <x v="0"/>
    <x v="10"/>
    <x v="341"/>
    <x v="0"/>
    <x v="0"/>
    <x v="1"/>
    <s v="Alphabetical Labels for Top Tab Filing"/>
    <n v="23.68"/>
    <n v="2"/>
    <n v="8.8800000000000008"/>
  </r>
  <r>
    <s v="23-11-2014"/>
    <x v="0"/>
    <x v="10"/>
    <x v="531"/>
    <x v="0"/>
    <x v="1"/>
    <x v="8"/>
    <s v="Staple-based wall hangings"/>
    <n v="6.37"/>
    <n v="2"/>
    <n v="-2.5499999999999998"/>
  </r>
  <r>
    <s v="23-11-2014"/>
    <x v="0"/>
    <x v="10"/>
    <x v="531"/>
    <x v="0"/>
    <x v="0"/>
    <x v="12"/>
    <s v="Conquest 14 Commercial Heavy-Duty Upright Vacuum, Collection System, Accessory Kit"/>
    <n v="34.18"/>
    <n v="3"/>
    <n v="-87.15"/>
  </r>
  <r>
    <s v="23-11-2014"/>
    <x v="0"/>
    <x v="10"/>
    <x v="531"/>
    <x v="0"/>
    <x v="2"/>
    <x v="9"/>
    <s v="Maxell 4.7GB DVD-R 5/Pack"/>
    <n v="5.54"/>
    <n v="7"/>
    <n v="1.66"/>
  </r>
  <r>
    <s v="23-11-2014"/>
    <x v="0"/>
    <x v="10"/>
    <x v="532"/>
    <x v="2"/>
    <x v="0"/>
    <x v="10"/>
    <s v="Quality Park Security Envelopes"/>
    <n v="62.81"/>
    <n v="3"/>
    <n v="21.2"/>
  </r>
  <r>
    <s v="23-11-2014"/>
    <x v="0"/>
    <x v="10"/>
    <x v="533"/>
    <x v="12"/>
    <x v="0"/>
    <x v="10"/>
    <s v="Staple envelope"/>
    <n v="23.47"/>
    <n v="3"/>
    <n v="8.8000000000000007"/>
  </r>
  <r>
    <s v="23-11-2014"/>
    <x v="0"/>
    <x v="10"/>
    <x v="105"/>
    <x v="0"/>
    <x v="1"/>
    <x v="5"/>
    <s v="Office Star Flex Back Scooter Chair with White Frame"/>
    <n v="155.37"/>
    <n v="2"/>
    <n v="-35.51"/>
  </r>
  <r>
    <s v="23-11-2014"/>
    <x v="0"/>
    <x v="10"/>
    <x v="239"/>
    <x v="14"/>
    <x v="0"/>
    <x v="3"/>
    <s v="UniKeep View Case Binders"/>
    <n v="14.67"/>
    <n v="3"/>
    <n v="6.75"/>
  </r>
  <r>
    <s v="24-11-2014"/>
    <x v="0"/>
    <x v="10"/>
    <x v="534"/>
    <x v="10"/>
    <x v="0"/>
    <x v="4"/>
    <s v="Crayola Colored Pencils"/>
    <n v="2.62"/>
    <n v="1"/>
    <n v="0.43"/>
  </r>
  <r>
    <s v="24-11-2014"/>
    <x v="0"/>
    <x v="10"/>
    <x v="339"/>
    <x v="3"/>
    <x v="1"/>
    <x v="8"/>
    <s v="Eldon Delta Triangular Chair Mat, 52&quot; x 58&quot;, Clear"/>
    <n v="151.72"/>
    <n v="4"/>
    <n v="27.31"/>
  </r>
  <r>
    <s v="24-11-2014"/>
    <x v="0"/>
    <x v="10"/>
    <x v="535"/>
    <x v="22"/>
    <x v="0"/>
    <x v="3"/>
    <s v="Peel &amp; Stick Add-On Corner Pockets"/>
    <n v="12.1"/>
    <n v="7"/>
    <n v="4.2300000000000004"/>
  </r>
  <r>
    <s v="24-11-2014"/>
    <x v="0"/>
    <x v="10"/>
    <x v="535"/>
    <x v="22"/>
    <x v="0"/>
    <x v="2"/>
    <s v="Carina 42&quot;Hx23 3/4&quot;W Media Storage Unit"/>
    <n v="485.88"/>
    <n v="6"/>
    <n v="9.7200000000000006"/>
  </r>
  <r>
    <s v="24-11-2014"/>
    <x v="0"/>
    <x v="10"/>
    <x v="535"/>
    <x v="22"/>
    <x v="0"/>
    <x v="0"/>
    <s v="Xerox 220"/>
    <n v="25.92"/>
    <n v="4"/>
    <n v="12.44"/>
  </r>
  <r>
    <s v="24-11-2014"/>
    <x v="0"/>
    <x v="10"/>
    <x v="535"/>
    <x v="22"/>
    <x v="0"/>
    <x v="2"/>
    <s v="Recycled Data-Pak for Archival Bound Computer Printouts, 12-1/2 x 12-1/2 x 16"/>
    <n v="197.58"/>
    <n v="2"/>
    <n v="53.35"/>
  </r>
  <r>
    <s v="24-11-2014"/>
    <x v="0"/>
    <x v="10"/>
    <x v="77"/>
    <x v="24"/>
    <x v="2"/>
    <x v="9"/>
    <s v="Memorex Mini Travel Drive 16 GB USB 2.0 Flash Drive"/>
    <n v="111.79"/>
    <n v="7"/>
    <n v="43.6"/>
  </r>
  <r>
    <s v="24-11-2014"/>
    <x v="0"/>
    <x v="10"/>
    <x v="15"/>
    <x v="3"/>
    <x v="1"/>
    <x v="5"/>
    <s v="Global Leather &amp; Oak Executive Chair, Burgundy"/>
    <n v="120.71"/>
    <n v="1"/>
    <n v="-18.11"/>
  </r>
  <r>
    <s v="24-11-2014"/>
    <x v="0"/>
    <x v="10"/>
    <x v="168"/>
    <x v="10"/>
    <x v="2"/>
    <x v="6"/>
    <s v="Samsung Galaxy S III - 16GB - pebble blue (T-Mobile)"/>
    <n v="1049.97"/>
    <n v="5"/>
    <n v="-209.99"/>
  </r>
  <r>
    <s v="24-11-2014"/>
    <x v="0"/>
    <x v="10"/>
    <x v="168"/>
    <x v="10"/>
    <x v="1"/>
    <x v="5"/>
    <s v="Global Executive Mid-Back Manager's Chair"/>
    <n v="611.05999999999995"/>
    <n v="3"/>
    <n v="-34.92"/>
  </r>
  <r>
    <s v="24-11-2014"/>
    <x v="0"/>
    <x v="10"/>
    <x v="536"/>
    <x v="1"/>
    <x v="0"/>
    <x v="2"/>
    <s v="Fellowes Super Stor/Drawer Files"/>
    <n v="646.20000000000005"/>
    <n v="5"/>
    <n v="-8.08"/>
  </r>
  <r>
    <s v="24-11-2014"/>
    <x v="0"/>
    <x v="10"/>
    <x v="433"/>
    <x v="10"/>
    <x v="1"/>
    <x v="8"/>
    <s v="Eldon 200 Class Desk Accessories, Burgundy"/>
    <n v="35.17"/>
    <n v="7"/>
    <n v="9.67"/>
  </r>
  <r>
    <s v="24-11-2014"/>
    <x v="0"/>
    <x v="10"/>
    <x v="433"/>
    <x v="10"/>
    <x v="2"/>
    <x v="6"/>
    <s v="Samsung Galaxy S4"/>
    <n v="1502.38"/>
    <n v="4"/>
    <n v="-250.4"/>
  </r>
  <r>
    <s v="24-11-2014"/>
    <x v="0"/>
    <x v="10"/>
    <x v="537"/>
    <x v="14"/>
    <x v="0"/>
    <x v="4"/>
    <s v="Hunt PowerHouse Electric Pencil Sharpener, Blue"/>
    <n v="151.91999999999999"/>
    <n v="4"/>
    <n v="45.58"/>
  </r>
  <r>
    <s v="24-11-2014"/>
    <x v="0"/>
    <x v="10"/>
    <x v="537"/>
    <x v="14"/>
    <x v="0"/>
    <x v="1"/>
    <s v="Dot Matrix Printer Tape Reel Labels, White, 5000/Box"/>
    <n v="196.62"/>
    <n v="2"/>
    <n v="96.34"/>
  </r>
  <r>
    <s v="24-11-2014"/>
    <x v="0"/>
    <x v="10"/>
    <x v="537"/>
    <x v="14"/>
    <x v="0"/>
    <x v="0"/>
    <s v="Xerox 1885"/>
    <n v="144.12"/>
    <n v="3"/>
    <n v="69.180000000000007"/>
  </r>
  <r>
    <s v="24-11-2014"/>
    <x v="0"/>
    <x v="10"/>
    <x v="537"/>
    <x v="14"/>
    <x v="0"/>
    <x v="0"/>
    <s v="Adams Telephone Message Book w/Frequently-Called Numbers Space, 400 Messages per Book"/>
    <n v="15.96"/>
    <n v="2"/>
    <n v="7.98"/>
  </r>
  <r>
    <s v="24-11-2014"/>
    <x v="0"/>
    <x v="10"/>
    <x v="187"/>
    <x v="6"/>
    <x v="1"/>
    <x v="8"/>
    <s v="Executive Impressions 14&quot;"/>
    <n v="111.15"/>
    <n v="5"/>
    <n v="48.91"/>
  </r>
  <r>
    <s v="24-11-2014"/>
    <x v="0"/>
    <x v="10"/>
    <x v="538"/>
    <x v="10"/>
    <x v="0"/>
    <x v="3"/>
    <s v="Acco Expandable Hanging Binders"/>
    <n v="5.74"/>
    <n v="3"/>
    <n v="-4.59"/>
  </r>
  <r>
    <s v="25-11-2014"/>
    <x v="0"/>
    <x v="10"/>
    <x v="230"/>
    <x v="3"/>
    <x v="0"/>
    <x v="12"/>
    <s v="Belkin F9G930V10-GRY 9 Outlet Surge"/>
    <n v="320.88"/>
    <n v="6"/>
    <n v="93.06"/>
  </r>
  <r>
    <s v="25-11-2014"/>
    <x v="0"/>
    <x v="10"/>
    <x v="230"/>
    <x v="3"/>
    <x v="1"/>
    <x v="8"/>
    <s v="Staple-based wall hangings"/>
    <n v="23.88"/>
    <n v="3"/>
    <n v="10.51"/>
  </r>
  <r>
    <s v="25-11-2014"/>
    <x v="0"/>
    <x v="10"/>
    <x v="230"/>
    <x v="3"/>
    <x v="0"/>
    <x v="0"/>
    <s v="Wirebound Message Books, Four 2 3/4 x 5 White Forms per Page"/>
    <n v="26.76"/>
    <n v="4"/>
    <n v="12.31"/>
  </r>
  <r>
    <s v="25-11-2014"/>
    <x v="0"/>
    <x v="10"/>
    <x v="212"/>
    <x v="0"/>
    <x v="2"/>
    <x v="9"/>
    <s v="KeyTronic KT400U2 - Keyboard - Black"/>
    <n v="24.67"/>
    <n v="3"/>
    <n v="0"/>
  </r>
  <r>
    <s v="25-11-2014"/>
    <x v="0"/>
    <x v="10"/>
    <x v="212"/>
    <x v="0"/>
    <x v="0"/>
    <x v="1"/>
    <s v="Avery 520"/>
    <n v="2.52"/>
    <n v="1"/>
    <n v="0.88"/>
  </r>
  <r>
    <s v="25-11-2014"/>
    <x v="0"/>
    <x v="10"/>
    <x v="212"/>
    <x v="0"/>
    <x v="1"/>
    <x v="13"/>
    <s v="Bretford CR4500 Series Slim Rectangular Table"/>
    <n v="1218.74"/>
    <n v="5"/>
    <n v="-121.87"/>
  </r>
  <r>
    <s v="25-11-2014"/>
    <x v="0"/>
    <x v="10"/>
    <x v="212"/>
    <x v="0"/>
    <x v="0"/>
    <x v="1"/>
    <s v="Avery 52"/>
    <n v="5.9"/>
    <n v="2"/>
    <n v="1.99"/>
  </r>
  <r>
    <s v="25-11-2014"/>
    <x v="0"/>
    <x v="10"/>
    <x v="212"/>
    <x v="0"/>
    <x v="0"/>
    <x v="0"/>
    <s v="Southworth 25% Cotton Granite Paper &amp; Envelopes"/>
    <n v="15.7"/>
    <n v="3"/>
    <n v="5.0999999999999996"/>
  </r>
  <r>
    <s v="25-11-2014"/>
    <x v="0"/>
    <x v="10"/>
    <x v="212"/>
    <x v="0"/>
    <x v="1"/>
    <x v="8"/>
    <s v="Master Caster Door Stop, Brown"/>
    <n v="6.1"/>
    <n v="3"/>
    <n v="-3.96"/>
  </r>
  <r>
    <s v="25-11-2014"/>
    <x v="0"/>
    <x v="10"/>
    <x v="539"/>
    <x v="43"/>
    <x v="1"/>
    <x v="8"/>
    <s v="DAX Black Cherry Wood-Tone Poster Frame"/>
    <n v="52.96"/>
    <n v="2"/>
    <n v="20.12"/>
  </r>
  <r>
    <s v="25-11-2014"/>
    <x v="0"/>
    <x v="10"/>
    <x v="109"/>
    <x v="20"/>
    <x v="0"/>
    <x v="2"/>
    <s v="Tennsco Snap-Together Open Shelving Units, Starter Sets and Add-On Units"/>
    <n v="1117.92"/>
    <n v="4"/>
    <n v="55.9"/>
  </r>
  <r>
    <s v="25-11-2014"/>
    <x v="0"/>
    <x v="10"/>
    <x v="109"/>
    <x v="20"/>
    <x v="1"/>
    <x v="11"/>
    <s v="Sauder Camden County Collection Libraries, Planked Cherry Finish"/>
    <n v="275.95"/>
    <n v="3"/>
    <n v="-37.94"/>
  </r>
  <r>
    <s v="25-11-2014"/>
    <x v="0"/>
    <x v="10"/>
    <x v="145"/>
    <x v="11"/>
    <x v="0"/>
    <x v="4"/>
    <s v="Dixon Ticonderoga Core-Lock Colored Pencils"/>
    <n v="51.02"/>
    <n v="7"/>
    <n v="8.2899999999999991"/>
  </r>
  <r>
    <s v="25-11-2014"/>
    <x v="0"/>
    <x v="10"/>
    <x v="77"/>
    <x v="3"/>
    <x v="2"/>
    <x v="6"/>
    <s v="Logitech Mobile Speakerphone P710e - speaker phone"/>
    <n v="539.91999999999996"/>
    <n v="5"/>
    <n v="47.24"/>
  </r>
  <r>
    <s v="25-11-2014"/>
    <x v="0"/>
    <x v="10"/>
    <x v="77"/>
    <x v="3"/>
    <x v="1"/>
    <x v="5"/>
    <s v="Hon GuestStacker Chair"/>
    <n v="725.34"/>
    <n v="4"/>
    <n v="54.4"/>
  </r>
  <r>
    <s v="25-11-2014"/>
    <x v="0"/>
    <x v="10"/>
    <x v="77"/>
    <x v="3"/>
    <x v="0"/>
    <x v="4"/>
    <s v="Staples in misc. colors"/>
    <n v="7.44"/>
    <n v="3"/>
    <n v="2.6"/>
  </r>
  <r>
    <s v="26-11-2014"/>
    <x v="0"/>
    <x v="10"/>
    <x v="264"/>
    <x v="0"/>
    <x v="1"/>
    <x v="8"/>
    <s v="Eldon Expressions Desk Accessory, Wood Pencil Holder, Oak"/>
    <n v="19.3"/>
    <n v="5"/>
    <n v="-14.48"/>
  </r>
  <r>
    <s v="26-11-2014"/>
    <x v="0"/>
    <x v="10"/>
    <x v="262"/>
    <x v="11"/>
    <x v="0"/>
    <x v="0"/>
    <s v="Xerox 2"/>
    <n v="15.55"/>
    <n v="3"/>
    <n v="5.44"/>
  </r>
  <r>
    <s v="26-11-2014"/>
    <x v="0"/>
    <x v="10"/>
    <x v="262"/>
    <x v="11"/>
    <x v="0"/>
    <x v="2"/>
    <s v="Office Impressions Heavy Duty Welded Shelving &amp; Multimedia Storage Drawers"/>
    <n v="669.08"/>
    <n v="5"/>
    <n v="-167.27"/>
  </r>
  <r>
    <s v="26-11-2014"/>
    <x v="0"/>
    <x v="10"/>
    <x v="262"/>
    <x v="11"/>
    <x v="2"/>
    <x v="6"/>
    <s v="Jawbone MINI JAMBOX Wireless Bluetooth Speaker"/>
    <n v="438.34"/>
    <n v="4"/>
    <n v="-87.67"/>
  </r>
  <r>
    <s v="26-11-2014"/>
    <x v="0"/>
    <x v="10"/>
    <x v="471"/>
    <x v="3"/>
    <x v="0"/>
    <x v="0"/>
    <s v="Xerox 1893"/>
    <n v="81.98"/>
    <n v="2"/>
    <n v="40.17"/>
  </r>
  <r>
    <s v="26-11-2014"/>
    <x v="0"/>
    <x v="10"/>
    <x v="462"/>
    <x v="20"/>
    <x v="2"/>
    <x v="6"/>
    <s v="ClearSounds CSC500 Amplified Spirit Phone Corded phone"/>
    <n v="279.95999999999998"/>
    <n v="4"/>
    <n v="78.39"/>
  </r>
  <r>
    <s v="26-11-2014"/>
    <x v="0"/>
    <x v="10"/>
    <x v="462"/>
    <x v="20"/>
    <x v="0"/>
    <x v="3"/>
    <s v="Acco PRESSTEX Data Binder with Storage Hooks, Dark Blue, 14 7/8&quot; X 11&quot;"/>
    <n v="12.91"/>
    <n v="3"/>
    <n v="4.68"/>
  </r>
  <r>
    <s v="26-11-2014"/>
    <x v="0"/>
    <x v="10"/>
    <x v="462"/>
    <x v="20"/>
    <x v="0"/>
    <x v="3"/>
    <s v="Pressboard Data Binders by Wilson Jones"/>
    <n v="17.09"/>
    <n v="4"/>
    <n v="5.77"/>
  </r>
  <r>
    <s v="26-11-2014"/>
    <x v="0"/>
    <x v="10"/>
    <x v="462"/>
    <x v="20"/>
    <x v="0"/>
    <x v="1"/>
    <s v="Avery Address/Shipping Labels for Typewriters, 4&quot; x 2&quot;"/>
    <n v="93.15"/>
    <n v="9"/>
    <n v="44.71"/>
  </r>
  <r>
    <s v="26-11-2014"/>
    <x v="0"/>
    <x v="10"/>
    <x v="462"/>
    <x v="20"/>
    <x v="0"/>
    <x v="1"/>
    <s v="Avery File Folder Labels"/>
    <n v="11.52"/>
    <n v="4"/>
    <n v="5.64"/>
  </r>
  <r>
    <s v="26-11-2014"/>
    <x v="0"/>
    <x v="10"/>
    <x v="465"/>
    <x v="3"/>
    <x v="0"/>
    <x v="3"/>
    <s v="Wilson Jones Easy Flow II Sheet Lifters"/>
    <n v="4.32"/>
    <n v="3"/>
    <n v="1.51"/>
  </r>
  <r>
    <s v="26-11-2014"/>
    <x v="0"/>
    <x v="10"/>
    <x v="465"/>
    <x v="3"/>
    <x v="0"/>
    <x v="0"/>
    <s v="Xerox 1970"/>
    <n v="14.94"/>
    <n v="3"/>
    <n v="7.02"/>
  </r>
  <r>
    <s v="26-11-2014"/>
    <x v="0"/>
    <x v="10"/>
    <x v="465"/>
    <x v="3"/>
    <x v="0"/>
    <x v="12"/>
    <s v="Fellowes Mighty 8 Compact Surge Protector"/>
    <n v="40.54"/>
    <n v="2"/>
    <n v="11.35"/>
  </r>
  <r>
    <s v="26-11-2014"/>
    <x v="0"/>
    <x v="10"/>
    <x v="465"/>
    <x v="3"/>
    <x v="0"/>
    <x v="3"/>
    <s v="SpineVue Locking Slant-D Ring Binders by Cardinal"/>
    <n v="7.31"/>
    <n v="1"/>
    <n v="2.56"/>
  </r>
  <r>
    <s v="27-11-2014"/>
    <x v="0"/>
    <x v="10"/>
    <x v="282"/>
    <x v="20"/>
    <x v="0"/>
    <x v="7"/>
    <s v="Staples"/>
    <n v="3.76"/>
    <n v="2"/>
    <n v="1.32"/>
  </r>
  <r>
    <s v="27-11-2014"/>
    <x v="0"/>
    <x v="10"/>
    <x v="4"/>
    <x v="20"/>
    <x v="1"/>
    <x v="8"/>
    <s v="Eldon Radial Chair Mat for Low to Medium Pile Carpets"/>
    <n v="199.9"/>
    <n v="5"/>
    <n v="39.979999999999997"/>
  </r>
  <r>
    <s v="28-11-2014"/>
    <x v="0"/>
    <x v="10"/>
    <x v="540"/>
    <x v="33"/>
    <x v="0"/>
    <x v="4"/>
    <s v="Newell 331"/>
    <n v="14.67"/>
    <n v="3"/>
    <n v="3.96"/>
  </r>
  <r>
    <s v="28-11-2014"/>
    <x v="0"/>
    <x v="10"/>
    <x v="541"/>
    <x v="20"/>
    <x v="0"/>
    <x v="3"/>
    <s v="GBC Standard Recycled Report Covers, Clear Plastic Sheets"/>
    <n v="17.25"/>
    <n v="2"/>
    <n v="6.04"/>
  </r>
  <r>
    <s v="28-11-2014"/>
    <x v="0"/>
    <x v="10"/>
    <x v="10"/>
    <x v="9"/>
    <x v="1"/>
    <x v="8"/>
    <s v="Eldon Cleatmat Plus Chair Mats for High Pile Carpets"/>
    <n v="397.6"/>
    <n v="5"/>
    <n v="43.74"/>
  </r>
  <r>
    <s v="28-11-2014"/>
    <x v="0"/>
    <x v="10"/>
    <x v="10"/>
    <x v="9"/>
    <x v="0"/>
    <x v="0"/>
    <s v="Xerox 1933"/>
    <n v="85.96"/>
    <n v="7"/>
    <n v="40.4"/>
  </r>
  <r>
    <s v="28-11-2014"/>
    <x v="0"/>
    <x v="10"/>
    <x v="10"/>
    <x v="9"/>
    <x v="0"/>
    <x v="4"/>
    <s v="Crayola Colored Pencils"/>
    <n v="13.12"/>
    <n v="4"/>
    <n v="4.33"/>
  </r>
  <r>
    <s v="28-11-2014"/>
    <x v="0"/>
    <x v="10"/>
    <x v="10"/>
    <x v="9"/>
    <x v="0"/>
    <x v="3"/>
    <s v="GBC Twin Loop Wire Binding Elements, 9/16&quot; Spine, Black"/>
    <n v="45.66"/>
    <n v="3"/>
    <n v="22.37"/>
  </r>
  <r>
    <s v="28-11-2014"/>
    <x v="0"/>
    <x v="10"/>
    <x v="347"/>
    <x v="3"/>
    <x v="0"/>
    <x v="14"/>
    <s v="Staple remover"/>
    <n v="7.36"/>
    <n v="2"/>
    <n v="0.15"/>
  </r>
  <r>
    <s v="28-11-2014"/>
    <x v="0"/>
    <x v="10"/>
    <x v="347"/>
    <x v="3"/>
    <x v="0"/>
    <x v="1"/>
    <s v="Avery 489"/>
    <n v="41.4"/>
    <n v="4"/>
    <n v="19.87"/>
  </r>
  <r>
    <s v="28-11-2014"/>
    <x v="0"/>
    <x v="10"/>
    <x v="347"/>
    <x v="3"/>
    <x v="1"/>
    <x v="11"/>
    <s v="Sauder Camden County Barrister Bookcase, Planked Cherry Finish"/>
    <n v="411.33"/>
    <n v="4"/>
    <n v="-4.84"/>
  </r>
  <r>
    <s v="28-11-2014"/>
    <x v="0"/>
    <x v="10"/>
    <x v="320"/>
    <x v="3"/>
    <x v="0"/>
    <x v="12"/>
    <s v="Acco 6 Outlet Guardian Premium Surge Suppressor"/>
    <n v="43.68"/>
    <n v="3"/>
    <n v="11.79"/>
  </r>
  <r>
    <s v="28-11-2014"/>
    <x v="0"/>
    <x v="10"/>
    <x v="320"/>
    <x v="3"/>
    <x v="2"/>
    <x v="9"/>
    <s v="Micropad Numeric Keypads"/>
    <n v="139.93"/>
    <n v="7"/>
    <n v="34.979999999999997"/>
  </r>
  <r>
    <s v="28-11-2014"/>
    <x v="0"/>
    <x v="10"/>
    <x v="542"/>
    <x v="0"/>
    <x v="2"/>
    <x v="15"/>
    <s v="StarTech.com 10/100 VDSL2 Ethernet Extender Kit"/>
    <n v="998.85"/>
    <n v="5"/>
    <n v="-199.77"/>
  </r>
  <r>
    <s v="28-11-2014"/>
    <x v="0"/>
    <x v="10"/>
    <x v="543"/>
    <x v="18"/>
    <x v="0"/>
    <x v="10"/>
    <s v="Laser &amp; Ink Jet Business Envelopes"/>
    <n v="64.02"/>
    <n v="6"/>
    <n v="29.45"/>
  </r>
  <r>
    <s v="29-11-2014"/>
    <x v="0"/>
    <x v="10"/>
    <x v="261"/>
    <x v="2"/>
    <x v="0"/>
    <x v="1"/>
    <s v="Avery 488"/>
    <n v="5.04"/>
    <n v="2"/>
    <n v="1.76"/>
  </r>
  <r>
    <s v="29-11-2014"/>
    <x v="0"/>
    <x v="10"/>
    <x v="544"/>
    <x v="1"/>
    <x v="0"/>
    <x v="7"/>
    <s v="Staples"/>
    <n v="12.62"/>
    <n v="2"/>
    <n v="3.95"/>
  </r>
  <r>
    <s v="29-11-2014"/>
    <x v="0"/>
    <x v="10"/>
    <x v="545"/>
    <x v="3"/>
    <x v="2"/>
    <x v="6"/>
    <s v="Wilson SignalBoost 841262 DB PRO Amplifier Kit"/>
    <n v="575.91999999999996"/>
    <n v="2"/>
    <n v="71.989999999999995"/>
  </r>
  <r>
    <s v="29-11-2014"/>
    <x v="0"/>
    <x v="10"/>
    <x v="545"/>
    <x v="3"/>
    <x v="0"/>
    <x v="7"/>
    <s v="Staples"/>
    <n v="30.4"/>
    <n v="5"/>
    <n v="15.2"/>
  </r>
  <r>
    <s v="29-11-2014"/>
    <x v="0"/>
    <x v="10"/>
    <x v="300"/>
    <x v="20"/>
    <x v="0"/>
    <x v="1"/>
    <s v="Avery 485"/>
    <n v="25.06"/>
    <n v="2"/>
    <n v="11.78"/>
  </r>
  <r>
    <s v="30-11-2014"/>
    <x v="0"/>
    <x v="10"/>
    <x v="506"/>
    <x v="20"/>
    <x v="0"/>
    <x v="10"/>
    <s v="Park Ridge Embossed Executive Business Envelopes"/>
    <n v="62.28"/>
    <n v="4"/>
    <n v="29.27"/>
  </r>
  <r>
    <s v="30-11-2014"/>
    <x v="0"/>
    <x v="10"/>
    <x v="211"/>
    <x v="16"/>
    <x v="0"/>
    <x v="3"/>
    <s v="Avery Triangle Shaped Sheet Lifters, Black, 2/Pack"/>
    <n v="6.64"/>
    <n v="9"/>
    <n v="-4.43"/>
  </r>
  <r>
    <s v="30-11-2014"/>
    <x v="0"/>
    <x v="10"/>
    <x v="300"/>
    <x v="12"/>
    <x v="0"/>
    <x v="14"/>
    <s v="Acme Office Executive Series Stainless Steel Trimmers"/>
    <n v="47.99"/>
    <n v="7"/>
    <n v="3.6"/>
  </r>
  <r>
    <s v="30-11-2014"/>
    <x v="0"/>
    <x v="10"/>
    <x v="300"/>
    <x v="12"/>
    <x v="2"/>
    <x v="9"/>
    <s v="Memorex 25GB 6X Branded Blu-Ray Recordable Disc, 30/Pack"/>
    <n v="102.24"/>
    <n v="4"/>
    <n v="-16.61"/>
  </r>
  <r>
    <s v="01-12-2014"/>
    <x v="0"/>
    <x v="11"/>
    <x v="218"/>
    <x v="21"/>
    <x v="1"/>
    <x v="5"/>
    <s v="Office Star - Professional Matrix Back Chair with 2-to-1 Synchro Tilt and Mesh Fabric Seat"/>
    <n v="2807.84"/>
    <n v="8"/>
    <n v="673.88"/>
  </r>
  <r>
    <s v="01-12-2014"/>
    <x v="0"/>
    <x v="11"/>
    <x v="218"/>
    <x v="21"/>
    <x v="0"/>
    <x v="4"/>
    <s v="Hunt BOSTON Vista Battery-Operated Pencil Sharpener, Black"/>
    <n v="46.64"/>
    <n v="4"/>
    <n v="12.59"/>
  </r>
  <r>
    <s v="01-12-2014"/>
    <x v="0"/>
    <x v="11"/>
    <x v="546"/>
    <x v="3"/>
    <x v="1"/>
    <x v="8"/>
    <s v="Floodlight Indoor Halogen Bulbs, 1 Bulb per Pack, 60 Watts"/>
    <n v="58.2"/>
    <n v="3"/>
    <n v="28.52"/>
  </r>
  <r>
    <s v="01-12-2014"/>
    <x v="0"/>
    <x v="11"/>
    <x v="263"/>
    <x v="25"/>
    <x v="2"/>
    <x v="6"/>
    <s v="BlueLounge Milo Smartphone Stand, White/Metallic"/>
    <n v="95.97"/>
    <n v="4"/>
    <n v="9.6"/>
  </r>
  <r>
    <s v="01-12-2014"/>
    <x v="0"/>
    <x v="11"/>
    <x v="519"/>
    <x v="10"/>
    <x v="2"/>
    <x v="16"/>
    <s v="Sharp 1540cs Digital Laser Copier"/>
    <n v="659.99"/>
    <n v="2"/>
    <n v="110"/>
  </r>
  <r>
    <s v="01-12-2014"/>
    <x v="0"/>
    <x v="11"/>
    <x v="519"/>
    <x v="10"/>
    <x v="1"/>
    <x v="8"/>
    <s v="Master Caster Door Stop, Brown"/>
    <n v="8.1300000000000008"/>
    <n v="2"/>
    <n v="1.42"/>
  </r>
  <r>
    <s v="01-12-2014"/>
    <x v="0"/>
    <x v="11"/>
    <x v="519"/>
    <x v="10"/>
    <x v="0"/>
    <x v="0"/>
    <s v="Xerox 214"/>
    <n v="36.29"/>
    <n v="7"/>
    <n v="12.7"/>
  </r>
  <r>
    <s v="01-12-2014"/>
    <x v="0"/>
    <x v="11"/>
    <x v="519"/>
    <x v="10"/>
    <x v="1"/>
    <x v="5"/>
    <s v="Hon Multipurpose Stacking Arm Chairs"/>
    <n v="909.72"/>
    <n v="6"/>
    <n v="-51.98"/>
  </r>
  <r>
    <s v="01-12-2014"/>
    <x v="0"/>
    <x v="11"/>
    <x v="91"/>
    <x v="0"/>
    <x v="1"/>
    <x v="5"/>
    <s v="Hon 4070 Series Pagoda Round Back Stacking Chairs"/>
    <n v="674.06"/>
    <n v="3"/>
    <n v="-19.260000000000002"/>
  </r>
  <r>
    <s v="01-12-2014"/>
    <x v="0"/>
    <x v="11"/>
    <x v="266"/>
    <x v="32"/>
    <x v="2"/>
    <x v="6"/>
    <s v="Cisco IP Phone 7961G VoIP phone - Dark gray"/>
    <n v="271.89999999999998"/>
    <n v="2"/>
    <n v="78.849999999999994"/>
  </r>
  <r>
    <s v="01-12-2014"/>
    <x v="0"/>
    <x v="11"/>
    <x v="266"/>
    <x v="32"/>
    <x v="1"/>
    <x v="8"/>
    <s v="Linden 10&quot; Round Wall Clock, Black"/>
    <n v="45.84"/>
    <n v="3"/>
    <n v="15.59"/>
  </r>
  <r>
    <s v="01-12-2014"/>
    <x v="0"/>
    <x v="11"/>
    <x v="266"/>
    <x v="32"/>
    <x v="1"/>
    <x v="8"/>
    <s v="Ultra Door Push Plate"/>
    <n v="9.82"/>
    <n v="2"/>
    <n v="3.24"/>
  </r>
  <r>
    <s v="02-12-2014"/>
    <x v="0"/>
    <x v="11"/>
    <x v="547"/>
    <x v="20"/>
    <x v="2"/>
    <x v="9"/>
    <s v="Logitech 910-002974 M325 Wireless Mouse for Web Scrolling"/>
    <n v="119.96"/>
    <n v="4"/>
    <n v="52.78"/>
  </r>
  <r>
    <s v="02-12-2014"/>
    <x v="0"/>
    <x v="11"/>
    <x v="547"/>
    <x v="20"/>
    <x v="1"/>
    <x v="11"/>
    <s v="O'Sullivan Living Dimensions 5-Shelf Bookcases"/>
    <n v="883.92"/>
    <n v="5"/>
    <n v="-110.49"/>
  </r>
  <r>
    <s v="02-12-2014"/>
    <x v="0"/>
    <x v="11"/>
    <x v="547"/>
    <x v="20"/>
    <x v="0"/>
    <x v="3"/>
    <s v="Angle-D Binders with Locking Rings, Label Holders"/>
    <n v="46.72"/>
    <n v="8"/>
    <n v="15.77"/>
  </r>
  <r>
    <s v="02-12-2014"/>
    <x v="0"/>
    <x v="11"/>
    <x v="548"/>
    <x v="0"/>
    <x v="1"/>
    <x v="8"/>
    <s v="Deflect-o SuperTray Unbreakable Stackable Tray, Letter, Black"/>
    <n v="58.36"/>
    <n v="5"/>
    <n v="-24.8"/>
  </r>
  <r>
    <s v="02-12-2014"/>
    <x v="0"/>
    <x v="11"/>
    <x v="548"/>
    <x v="0"/>
    <x v="0"/>
    <x v="4"/>
    <s v="Newell 343"/>
    <n v="16.46"/>
    <n v="7"/>
    <n v="1.44"/>
  </r>
  <r>
    <s v="02-12-2014"/>
    <x v="0"/>
    <x v="11"/>
    <x v="548"/>
    <x v="0"/>
    <x v="1"/>
    <x v="8"/>
    <s v="12-1/2 Diameter Round Wall Clock"/>
    <n v="39.96"/>
    <n v="5"/>
    <n v="-23.98"/>
  </r>
  <r>
    <s v="02-12-2014"/>
    <x v="0"/>
    <x v="11"/>
    <x v="549"/>
    <x v="10"/>
    <x v="2"/>
    <x v="9"/>
    <s v="Imation 32GB Pocket Pro USB 3.0 Flash Drive - 32 GB - Black - 1 P ..."/>
    <n v="119.8"/>
    <n v="5"/>
    <n v="29.95"/>
  </r>
  <r>
    <s v="02-12-2014"/>
    <x v="0"/>
    <x v="11"/>
    <x v="550"/>
    <x v="1"/>
    <x v="0"/>
    <x v="12"/>
    <s v="Staple holder"/>
    <n v="2.39"/>
    <n v="1"/>
    <n v="-6.34"/>
  </r>
  <r>
    <s v="02-12-2014"/>
    <x v="0"/>
    <x v="11"/>
    <x v="402"/>
    <x v="36"/>
    <x v="1"/>
    <x v="8"/>
    <s v="DAX Metal Frame, Desktop, Stepped-Edge"/>
    <n v="60.72"/>
    <n v="3"/>
    <n v="23.68"/>
  </r>
  <r>
    <s v="02-12-2014"/>
    <x v="0"/>
    <x v="11"/>
    <x v="402"/>
    <x v="36"/>
    <x v="0"/>
    <x v="0"/>
    <s v="Xerox 1942"/>
    <n v="146.82"/>
    <n v="3"/>
    <n v="73.41"/>
  </r>
  <r>
    <s v="02-12-2014"/>
    <x v="0"/>
    <x v="11"/>
    <x v="402"/>
    <x v="36"/>
    <x v="1"/>
    <x v="5"/>
    <s v="Global Stack Chair with Arms, Black"/>
    <n v="239.84"/>
    <n v="8"/>
    <n v="64.760000000000005"/>
  </r>
  <r>
    <s v="02-12-2014"/>
    <x v="0"/>
    <x v="11"/>
    <x v="402"/>
    <x v="36"/>
    <x v="0"/>
    <x v="1"/>
    <s v="Avery 509"/>
    <n v="15.66"/>
    <n v="6"/>
    <n v="7.2"/>
  </r>
  <r>
    <s v="02-12-2014"/>
    <x v="0"/>
    <x v="11"/>
    <x v="551"/>
    <x v="4"/>
    <x v="2"/>
    <x v="9"/>
    <s v="Kingston Digital DataTraveler 8GB USB 2.0"/>
    <n v="5.95"/>
    <n v="1"/>
    <n v="0.83"/>
  </r>
  <r>
    <s v="02-12-2014"/>
    <x v="0"/>
    <x v="11"/>
    <x v="551"/>
    <x v="4"/>
    <x v="0"/>
    <x v="0"/>
    <s v="RSVP Cards &amp; Envelopes, Blank White, 8-1/2&quot; X 11&quot;, 24 Cards/25 Envelopes/Set"/>
    <n v="15.24"/>
    <n v="3"/>
    <n v="7.16"/>
  </r>
  <r>
    <s v="03-12-2014"/>
    <x v="0"/>
    <x v="11"/>
    <x v="534"/>
    <x v="39"/>
    <x v="2"/>
    <x v="6"/>
    <s v="Jabra Supreme Plus Driver Edition Headset"/>
    <n v="479.96"/>
    <n v="4"/>
    <n v="134.38999999999999"/>
  </r>
  <r>
    <s v="03-12-2014"/>
    <x v="0"/>
    <x v="11"/>
    <x v="543"/>
    <x v="24"/>
    <x v="0"/>
    <x v="0"/>
    <s v="Xerox 214"/>
    <n v="25.92"/>
    <n v="4"/>
    <n v="12.44"/>
  </r>
  <r>
    <s v="04-12-2014"/>
    <x v="0"/>
    <x v="11"/>
    <x v="552"/>
    <x v="20"/>
    <x v="2"/>
    <x v="6"/>
    <s v="Plantronics Voyager Pro HD - Bluetooth Headset"/>
    <n v="129.97999999999999"/>
    <n v="2"/>
    <n v="62.39"/>
  </r>
  <r>
    <s v="05-12-2014"/>
    <x v="0"/>
    <x v="11"/>
    <x v="14"/>
    <x v="12"/>
    <x v="0"/>
    <x v="4"/>
    <s v="Hunt BOSTON Model 1606 High-Volume Electric Pencil Sharpener, Beige"/>
    <n v="1113.02"/>
    <n v="8"/>
    <n v="111.3"/>
  </r>
  <r>
    <s v="05-12-2014"/>
    <x v="0"/>
    <x v="11"/>
    <x v="14"/>
    <x v="12"/>
    <x v="2"/>
    <x v="6"/>
    <s v="netTALK DUO VoIP Telephone Service"/>
    <n v="167.97"/>
    <n v="4"/>
    <n v="62.99"/>
  </r>
  <r>
    <s v="05-12-2014"/>
    <x v="0"/>
    <x v="11"/>
    <x v="553"/>
    <x v="1"/>
    <x v="0"/>
    <x v="2"/>
    <s v="Tenex File Box, Personal Filing Tote with Lid, Black"/>
    <n v="24.82"/>
    <n v="2"/>
    <n v="1.86"/>
  </r>
  <r>
    <s v="05-12-2014"/>
    <x v="0"/>
    <x v="11"/>
    <x v="553"/>
    <x v="1"/>
    <x v="2"/>
    <x v="9"/>
    <s v="Imation Secure+ Hardware Encrypted USB 2.0 Flash Drive; 16GB"/>
    <n v="408.74"/>
    <n v="7"/>
    <n v="76.64"/>
  </r>
  <r>
    <s v="05-12-2014"/>
    <x v="0"/>
    <x v="11"/>
    <x v="554"/>
    <x v="6"/>
    <x v="0"/>
    <x v="2"/>
    <s v="Recycled Eldon Regeneration Jumbo File"/>
    <n v="24.56"/>
    <n v="2"/>
    <n v="6.88"/>
  </r>
  <r>
    <s v="05-12-2014"/>
    <x v="0"/>
    <x v="11"/>
    <x v="555"/>
    <x v="2"/>
    <x v="0"/>
    <x v="10"/>
    <s v="Cameo Buff Policy Envelopes"/>
    <n v="348.49"/>
    <n v="7"/>
    <n v="117.61"/>
  </r>
  <r>
    <s v="05-12-2014"/>
    <x v="0"/>
    <x v="11"/>
    <x v="555"/>
    <x v="2"/>
    <x v="0"/>
    <x v="2"/>
    <s v="Fellowes Bankers Box Recycled Super Stor/Drawer"/>
    <n v="172.74"/>
    <n v="4"/>
    <n v="-30.23"/>
  </r>
  <r>
    <s v="05-12-2014"/>
    <x v="0"/>
    <x v="11"/>
    <x v="400"/>
    <x v="10"/>
    <x v="0"/>
    <x v="0"/>
    <s v="Xerox 1893"/>
    <n v="98.38"/>
    <n v="3"/>
    <n v="35.659999999999997"/>
  </r>
  <r>
    <s v="05-12-2014"/>
    <x v="0"/>
    <x v="11"/>
    <x v="400"/>
    <x v="10"/>
    <x v="0"/>
    <x v="3"/>
    <s v="Large Capacity Hanging Post Binders"/>
    <n v="29.94"/>
    <n v="4"/>
    <n v="-23.95"/>
  </r>
  <r>
    <s v="05-12-2014"/>
    <x v="0"/>
    <x v="11"/>
    <x v="400"/>
    <x v="10"/>
    <x v="0"/>
    <x v="0"/>
    <s v="Black Print Carbonless 8 1/2&quot; x 8 1/4&quot; Rapid Memo Book"/>
    <n v="17.47"/>
    <n v="3"/>
    <n v="5.68"/>
  </r>
  <r>
    <s v="05-12-2014"/>
    <x v="0"/>
    <x v="11"/>
    <x v="400"/>
    <x v="10"/>
    <x v="2"/>
    <x v="6"/>
    <s v="Lunatik TT5L-002 Taktik Strike Impact Protection System for iPhone 5"/>
    <n v="36.74"/>
    <n v="1"/>
    <n v="-9.18"/>
  </r>
  <r>
    <s v="05-12-2014"/>
    <x v="0"/>
    <x v="11"/>
    <x v="400"/>
    <x v="10"/>
    <x v="2"/>
    <x v="6"/>
    <s v="Panasonic KX T7736-B Digital phone"/>
    <n v="179.94"/>
    <n v="2"/>
    <n v="-44.99"/>
  </r>
  <r>
    <s v="05-12-2014"/>
    <x v="0"/>
    <x v="11"/>
    <x v="556"/>
    <x v="3"/>
    <x v="0"/>
    <x v="4"/>
    <s v="Prang Colored Pencils"/>
    <n v="26.46"/>
    <n v="9"/>
    <n v="11.91"/>
  </r>
  <r>
    <s v="05-12-2014"/>
    <x v="0"/>
    <x v="11"/>
    <x v="556"/>
    <x v="3"/>
    <x v="0"/>
    <x v="0"/>
    <s v="Xerox 1933"/>
    <n v="49.12"/>
    <n v="4"/>
    <n v="23.09"/>
  </r>
  <r>
    <s v="05-12-2014"/>
    <x v="0"/>
    <x v="11"/>
    <x v="556"/>
    <x v="3"/>
    <x v="0"/>
    <x v="7"/>
    <s v="Advantus Plastic Paper Clips"/>
    <n v="15"/>
    <n v="3"/>
    <n v="7.2"/>
  </r>
  <r>
    <s v="05-12-2014"/>
    <x v="0"/>
    <x v="11"/>
    <x v="557"/>
    <x v="3"/>
    <x v="0"/>
    <x v="12"/>
    <s v="Fellowes 8 Outlet Superior Workstation Surge Protector"/>
    <n v="250.26"/>
    <n v="6"/>
    <n v="72.58"/>
  </r>
  <r>
    <s v="06-12-2014"/>
    <x v="0"/>
    <x v="11"/>
    <x v="321"/>
    <x v="0"/>
    <x v="1"/>
    <x v="8"/>
    <s v="12-1/2 Diameter Round Wall Clock"/>
    <n v="23.98"/>
    <n v="3"/>
    <n v="-14.39"/>
  </r>
  <r>
    <s v="06-12-2014"/>
    <x v="0"/>
    <x v="11"/>
    <x v="361"/>
    <x v="11"/>
    <x v="0"/>
    <x v="2"/>
    <s v="File Shuttle I and Handi-File"/>
    <n v="53.42"/>
    <n v="3"/>
    <n v="4.67"/>
  </r>
  <r>
    <s v="06-12-2014"/>
    <x v="0"/>
    <x v="11"/>
    <x v="361"/>
    <x v="11"/>
    <x v="1"/>
    <x v="13"/>
    <s v="Chromcraft Bull-Nose Wood 48&quot; x 96&quot; Rectangular Conference Tables"/>
    <n v="275.49"/>
    <n v="1"/>
    <n v="-170.8"/>
  </r>
  <r>
    <s v="06-12-2014"/>
    <x v="0"/>
    <x v="11"/>
    <x v="328"/>
    <x v="1"/>
    <x v="0"/>
    <x v="12"/>
    <s v="Bionaire 99.97% HEPA Air Cleaner"/>
    <n v="14.02"/>
    <n v="4"/>
    <n v="-31.54"/>
  </r>
  <r>
    <s v="06-12-2014"/>
    <x v="0"/>
    <x v="11"/>
    <x v="328"/>
    <x v="1"/>
    <x v="1"/>
    <x v="13"/>
    <s v="KI Adjustable-Height Table"/>
    <n v="214.95"/>
    <n v="5"/>
    <n v="-120.37"/>
  </r>
  <r>
    <s v="06-12-2014"/>
    <x v="0"/>
    <x v="11"/>
    <x v="328"/>
    <x v="1"/>
    <x v="2"/>
    <x v="6"/>
    <s v="Shocksock Galaxy S4 Armband"/>
    <n v="35.04"/>
    <n v="4"/>
    <n v="-7.01"/>
  </r>
  <r>
    <s v="06-12-2014"/>
    <x v="0"/>
    <x v="11"/>
    <x v="328"/>
    <x v="1"/>
    <x v="1"/>
    <x v="8"/>
    <s v="Nu-Dell Float Frame 11 x 14 1/2"/>
    <n v="10.78"/>
    <n v="3"/>
    <n v="-4.8499999999999996"/>
  </r>
  <r>
    <s v="06-12-2014"/>
    <x v="0"/>
    <x v="11"/>
    <x v="328"/>
    <x v="1"/>
    <x v="0"/>
    <x v="3"/>
    <s v="Ibico Covers for Plastic or Wire Binding Elements"/>
    <n v="4.5999999999999996"/>
    <n v="2"/>
    <n v="-8.0500000000000007"/>
  </r>
  <r>
    <s v="06-12-2014"/>
    <x v="0"/>
    <x v="11"/>
    <x v="328"/>
    <x v="1"/>
    <x v="0"/>
    <x v="2"/>
    <s v="Rogers Deluxe File Chest"/>
    <n v="35.17"/>
    <n v="2"/>
    <n v="-8.35"/>
  </r>
  <r>
    <s v="06-12-2014"/>
    <x v="0"/>
    <x v="11"/>
    <x v="138"/>
    <x v="3"/>
    <x v="0"/>
    <x v="2"/>
    <s v="Standard Rollaway File with Lock"/>
    <n v="1261.33"/>
    <n v="7"/>
    <n v="327.95"/>
  </r>
  <r>
    <s v="06-12-2014"/>
    <x v="0"/>
    <x v="11"/>
    <x v="497"/>
    <x v="15"/>
    <x v="0"/>
    <x v="0"/>
    <s v="Xerox 1909"/>
    <n v="42.21"/>
    <n v="2"/>
    <n v="13.72"/>
  </r>
  <r>
    <s v="07-12-2014"/>
    <x v="0"/>
    <x v="11"/>
    <x v="487"/>
    <x v="6"/>
    <x v="0"/>
    <x v="0"/>
    <s v="Xerox 1909"/>
    <n v="105.52"/>
    <n v="4"/>
    <n v="48.54"/>
  </r>
  <r>
    <s v="07-12-2014"/>
    <x v="0"/>
    <x v="11"/>
    <x v="558"/>
    <x v="3"/>
    <x v="0"/>
    <x v="4"/>
    <s v="Newell 32"/>
    <n v="8.64"/>
    <n v="3"/>
    <n v="2.42"/>
  </r>
  <r>
    <s v="07-12-2014"/>
    <x v="0"/>
    <x v="11"/>
    <x v="326"/>
    <x v="22"/>
    <x v="0"/>
    <x v="2"/>
    <s v="Advantus Rolling Drawer Organizers"/>
    <n v="269.36"/>
    <n v="7"/>
    <n v="70.03"/>
  </r>
  <r>
    <s v="07-12-2014"/>
    <x v="0"/>
    <x v="11"/>
    <x v="200"/>
    <x v="3"/>
    <x v="0"/>
    <x v="0"/>
    <s v="Green Bar Computer Printout Paper"/>
    <n v="164.88"/>
    <n v="3"/>
    <n v="80.790000000000006"/>
  </r>
  <r>
    <s v="08-12-2014"/>
    <x v="0"/>
    <x v="11"/>
    <x v="559"/>
    <x v="0"/>
    <x v="0"/>
    <x v="2"/>
    <s v="Companion Letter/Legal File, Black"/>
    <n v="60.42"/>
    <n v="2"/>
    <n v="6.04"/>
  </r>
  <r>
    <s v="08-12-2014"/>
    <x v="0"/>
    <x v="11"/>
    <x v="560"/>
    <x v="11"/>
    <x v="0"/>
    <x v="1"/>
    <s v="Avery 499"/>
    <n v="27.89"/>
    <n v="7"/>
    <n v="9.06"/>
  </r>
  <r>
    <s v="08-12-2014"/>
    <x v="0"/>
    <x v="11"/>
    <x v="560"/>
    <x v="11"/>
    <x v="0"/>
    <x v="3"/>
    <s v="Acco PRESSTEX Data Binder with Storage Hooks, Dark Blue, 9 1/2&quot; X 11&quot;"/>
    <n v="6.46"/>
    <n v="4"/>
    <n v="-4.5199999999999996"/>
  </r>
  <r>
    <s v="08-12-2014"/>
    <x v="0"/>
    <x v="11"/>
    <x v="560"/>
    <x v="11"/>
    <x v="2"/>
    <x v="6"/>
    <s v="Samsung HM1900 Bluetooth Headset"/>
    <n v="52.68"/>
    <n v="3"/>
    <n v="19.760000000000002"/>
  </r>
  <r>
    <s v="08-12-2014"/>
    <x v="0"/>
    <x v="11"/>
    <x v="560"/>
    <x v="11"/>
    <x v="0"/>
    <x v="14"/>
    <s v="Acco Side-Punched Conventional Columnar Pads"/>
    <n v="13.88"/>
    <n v="5"/>
    <n v="-2.6"/>
  </r>
  <r>
    <s v="08-12-2014"/>
    <x v="0"/>
    <x v="11"/>
    <x v="560"/>
    <x v="11"/>
    <x v="2"/>
    <x v="9"/>
    <s v="SanDisk Ultra 16 GB MicroSDHC Class 10 Memory Card"/>
    <n v="103.92"/>
    <n v="10"/>
    <n v="-18.190000000000001"/>
  </r>
  <r>
    <s v="08-12-2014"/>
    <x v="0"/>
    <x v="11"/>
    <x v="560"/>
    <x v="11"/>
    <x v="0"/>
    <x v="1"/>
    <s v="Avery 492"/>
    <n v="11.52"/>
    <n v="5"/>
    <n v="3.74"/>
  </r>
  <r>
    <s v="08-12-2014"/>
    <x v="0"/>
    <x v="11"/>
    <x v="560"/>
    <x v="11"/>
    <x v="0"/>
    <x v="0"/>
    <s v="Xerox 232"/>
    <n v="10.37"/>
    <n v="2"/>
    <n v="3.63"/>
  </r>
  <r>
    <s v="08-12-2014"/>
    <x v="0"/>
    <x v="11"/>
    <x v="560"/>
    <x v="11"/>
    <x v="0"/>
    <x v="2"/>
    <s v="Adjustable Personal File Tote"/>
    <n v="39.07"/>
    <n v="3"/>
    <n v="2.93"/>
  </r>
  <r>
    <s v="08-12-2014"/>
    <x v="0"/>
    <x v="11"/>
    <x v="232"/>
    <x v="22"/>
    <x v="0"/>
    <x v="0"/>
    <s v="Xerox 1964"/>
    <n v="45.68"/>
    <n v="2"/>
    <n v="21.01"/>
  </r>
  <r>
    <s v="08-12-2014"/>
    <x v="0"/>
    <x v="11"/>
    <x v="232"/>
    <x v="22"/>
    <x v="1"/>
    <x v="5"/>
    <s v="DMI Arturo Collection Mission-style Design Wood Chair"/>
    <n v="603.91999999999996"/>
    <n v="5"/>
    <n v="45.29"/>
  </r>
  <r>
    <s v="08-12-2014"/>
    <x v="0"/>
    <x v="11"/>
    <x v="561"/>
    <x v="3"/>
    <x v="1"/>
    <x v="8"/>
    <s v="Luxo Economy Swing Arm Lamp"/>
    <n v="39.880000000000003"/>
    <n v="2"/>
    <n v="11.17"/>
  </r>
  <r>
    <s v="08-12-2014"/>
    <x v="0"/>
    <x v="11"/>
    <x v="561"/>
    <x v="3"/>
    <x v="1"/>
    <x v="8"/>
    <s v="DAX Natural Wood-Tone Poster Frame"/>
    <n v="79.44"/>
    <n v="3"/>
    <n v="28.6"/>
  </r>
  <r>
    <s v="09-12-2014"/>
    <x v="0"/>
    <x v="11"/>
    <x v="38"/>
    <x v="3"/>
    <x v="0"/>
    <x v="0"/>
    <s v="Xerox 1987"/>
    <n v="34.68"/>
    <n v="6"/>
    <n v="16.989999999999998"/>
  </r>
  <r>
    <s v="09-12-2014"/>
    <x v="0"/>
    <x v="11"/>
    <x v="441"/>
    <x v="12"/>
    <x v="0"/>
    <x v="2"/>
    <s v="Acco Perma 3000 Stacking Storage Drawers"/>
    <n v="100.7"/>
    <n v="6"/>
    <n v="-1.26"/>
  </r>
  <r>
    <s v="09-12-2014"/>
    <x v="0"/>
    <x v="11"/>
    <x v="379"/>
    <x v="0"/>
    <x v="0"/>
    <x v="0"/>
    <s v="Xerox 195"/>
    <n v="10.69"/>
    <n v="2"/>
    <n v="3.74"/>
  </r>
  <r>
    <s v="09-12-2014"/>
    <x v="0"/>
    <x v="11"/>
    <x v="379"/>
    <x v="0"/>
    <x v="0"/>
    <x v="2"/>
    <s v="Recycled Data-Pak for Archival Bound Computer Printouts, 12-1/2 x 12-1/2 x 16"/>
    <n v="237.1"/>
    <n v="3"/>
    <n v="20.75"/>
  </r>
  <r>
    <s v="09-12-2014"/>
    <x v="0"/>
    <x v="11"/>
    <x v="93"/>
    <x v="1"/>
    <x v="0"/>
    <x v="0"/>
    <s v="Astroparche Fine Business Paper"/>
    <n v="8.4499999999999993"/>
    <n v="2"/>
    <n v="2.96"/>
  </r>
  <r>
    <s v="09-12-2014"/>
    <x v="0"/>
    <x v="11"/>
    <x v="93"/>
    <x v="1"/>
    <x v="0"/>
    <x v="12"/>
    <s v="Tripp Lite TLP810NET Broadband Surge for Modem/Fax"/>
    <n v="20.39"/>
    <n v="2"/>
    <n v="-53.01"/>
  </r>
  <r>
    <s v="09-12-2014"/>
    <x v="0"/>
    <x v="11"/>
    <x v="558"/>
    <x v="2"/>
    <x v="0"/>
    <x v="10"/>
    <s v="Globe Weis Peel &amp; Seel First Class Envelopes"/>
    <n v="30.67"/>
    <n v="3"/>
    <n v="9.59"/>
  </r>
  <r>
    <s v="09-12-2014"/>
    <x v="0"/>
    <x v="11"/>
    <x v="558"/>
    <x v="2"/>
    <x v="2"/>
    <x v="16"/>
    <s v="Canon PC940 Copier"/>
    <n v="1079.98"/>
    <n v="4"/>
    <n v="126"/>
  </r>
  <r>
    <s v="10-12-2014"/>
    <x v="0"/>
    <x v="11"/>
    <x v="533"/>
    <x v="20"/>
    <x v="0"/>
    <x v="0"/>
    <s v="Adams Write n' Stick Phone Message Book, 11&quot; X 5 1/4&quot;, 200 Messages"/>
    <n v="11.36"/>
    <n v="2"/>
    <n v="5.23"/>
  </r>
  <r>
    <s v="10-12-2014"/>
    <x v="0"/>
    <x v="11"/>
    <x v="533"/>
    <x v="20"/>
    <x v="0"/>
    <x v="3"/>
    <s v="Poly Designer Cover &amp; Back"/>
    <n v="106.34"/>
    <n v="7"/>
    <n v="37.22"/>
  </r>
  <r>
    <s v="10-12-2014"/>
    <x v="0"/>
    <x v="11"/>
    <x v="562"/>
    <x v="34"/>
    <x v="1"/>
    <x v="5"/>
    <s v="Office Star - Contemporary Swivel Chair with Padded Adjustable Arms and Flex Back"/>
    <n v="338.35"/>
    <n v="3"/>
    <n v="4.2300000000000004"/>
  </r>
  <r>
    <s v="10-12-2014"/>
    <x v="0"/>
    <x v="11"/>
    <x v="562"/>
    <x v="34"/>
    <x v="0"/>
    <x v="0"/>
    <s v="Xerox 1931"/>
    <n v="25.92"/>
    <n v="4"/>
    <n v="12.44"/>
  </r>
  <r>
    <s v="10-12-2014"/>
    <x v="0"/>
    <x v="11"/>
    <x v="562"/>
    <x v="34"/>
    <x v="0"/>
    <x v="0"/>
    <s v="Xerox Color Copier Paper, 11&quot; x 17&quot;, Ream"/>
    <n v="91.36"/>
    <n v="4"/>
    <n v="42.03"/>
  </r>
  <r>
    <s v="12-12-2014"/>
    <x v="0"/>
    <x v="11"/>
    <x v="377"/>
    <x v="3"/>
    <x v="1"/>
    <x v="13"/>
    <s v="Hon Non-Folding Utility Tables"/>
    <n v="764.69"/>
    <n v="6"/>
    <n v="95.59"/>
  </r>
  <r>
    <s v="12-12-2014"/>
    <x v="0"/>
    <x v="11"/>
    <x v="377"/>
    <x v="3"/>
    <x v="1"/>
    <x v="13"/>
    <s v="Bretford Rectangular Conference Table Tops"/>
    <n v="3610.85"/>
    <n v="12"/>
    <n v="135.41"/>
  </r>
  <r>
    <s v="12-12-2014"/>
    <x v="0"/>
    <x v="11"/>
    <x v="377"/>
    <x v="3"/>
    <x v="1"/>
    <x v="11"/>
    <s v="Bestar Classic Bookcase"/>
    <n v="254.97"/>
    <n v="3"/>
    <n v="12"/>
  </r>
  <r>
    <s v="12-12-2014"/>
    <x v="0"/>
    <x v="11"/>
    <x v="494"/>
    <x v="3"/>
    <x v="1"/>
    <x v="8"/>
    <s v="Eldon Advantage Chair Mats for Low to Medium Pile Carpets"/>
    <n v="43.31"/>
    <n v="1"/>
    <n v="4.33"/>
  </r>
  <r>
    <s v="12-12-2014"/>
    <x v="0"/>
    <x v="11"/>
    <x v="563"/>
    <x v="0"/>
    <x v="0"/>
    <x v="3"/>
    <s v="GBC DocuBind 300 Electric Binding Machine"/>
    <n v="210.39"/>
    <n v="2"/>
    <n v="-336.63"/>
  </r>
  <r>
    <s v="12-12-2014"/>
    <x v="0"/>
    <x v="11"/>
    <x v="564"/>
    <x v="3"/>
    <x v="1"/>
    <x v="8"/>
    <s v="Eldon Image Series Desk Accessories, Burgundy"/>
    <n v="12.54"/>
    <n v="3"/>
    <n v="4.51"/>
  </r>
  <r>
    <s v="12-12-2014"/>
    <x v="0"/>
    <x v="11"/>
    <x v="564"/>
    <x v="3"/>
    <x v="0"/>
    <x v="2"/>
    <s v="Woodgrain Magazine Files by Perma"/>
    <n v="8.94"/>
    <n v="3"/>
    <n v="0.63"/>
  </r>
  <r>
    <s v="12-12-2014"/>
    <x v="0"/>
    <x v="11"/>
    <x v="564"/>
    <x v="3"/>
    <x v="1"/>
    <x v="8"/>
    <s v="Longer-Life Soft White Bulbs"/>
    <n v="9.24"/>
    <n v="3"/>
    <n v="4.4400000000000004"/>
  </r>
  <r>
    <s v="12-12-2014"/>
    <x v="0"/>
    <x v="11"/>
    <x v="300"/>
    <x v="16"/>
    <x v="0"/>
    <x v="10"/>
    <s v="Staple envelope"/>
    <n v="23.47"/>
    <n v="3"/>
    <n v="7.63"/>
  </r>
  <r>
    <s v="13-12-2014"/>
    <x v="0"/>
    <x v="11"/>
    <x v="375"/>
    <x v="3"/>
    <x v="0"/>
    <x v="0"/>
    <s v="White GlueTop Scratch Pads"/>
    <n v="90.24"/>
    <n v="6"/>
    <n v="41.51"/>
  </r>
  <r>
    <s v="13-12-2014"/>
    <x v="0"/>
    <x v="11"/>
    <x v="565"/>
    <x v="0"/>
    <x v="0"/>
    <x v="14"/>
    <s v="Acme Value Line Scissors"/>
    <n v="2.92"/>
    <n v="1"/>
    <n v="0.37"/>
  </r>
  <r>
    <s v="13-12-2014"/>
    <x v="0"/>
    <x v="11"/>
    <x v="227"/>
    <x v="1"/>
    <x v="1"/>
    <x v="8"/>
    <s v="Howard Miller 12-3/4 Diameter Accuwave DS  Wall Clock"/>
    <n v="94.43"/>
    <n v="3"/>
    <n v="-42.49"/>
  </r>
  <r>
    <s v="13-12-2014"/>
    <x v="0"/>
    <x v="11"/>
    <x v="211"/>
    <x v="12"/>
    <x v="1"/>
    <x v="8"/>
    <s v="Electrix Incandescent Magnifying Lamp, Black"/>
    <n v="87.96"/>
    <n v="3"/>
    <n v="7.7"/>
  </r>
  <r>
    <s v="13-12-2014"/>
    <x v="0"/>
    <x v="11"/>
    <x v="211"/>
    <x v="12"/>
    <x v="0"/>
    <x v="3"/>
    <s v="Cardinal Slant-D Ring Binder, Heavy Gauge Vinyl"/>
    <n v="5.21"/>
    <n v="2"/>
    <n v="-4.17"/>
  </r>
  <r>
    <s v="13-12-2014"/>
    <x v="0"/>
    <x v="11"/>
    <x v="566"/>
    <x v="5"/>
    <x v="0"/>
    <x v="3"/>
    <s v="ACCOHIDE 3-Ring Binder, Blue, 1&quot;"/>
    <n v="12.39"/>
    <n v="3"/>
    <n v="5.82"/>
  </r>
  <r>
    <s v="14-12-2014"/>
    <x v="0"/>
    <x v="11"/>
    <x v="448"/>
    <x v="1"/>
    <x v="0"/>
    <x v="3"/>
    <s v="Avery Heavy-Duty EZD View Binder with Locking Rings"/>
    <n v="5.0999999999999996"/>
    <n v="4"/>
    <n v="-8.68"/>
  </r>
  <r>
    <s v="14-12-2014"/>
    <x v="0"/>
    <x v="11"/>
    <x v="448"/>
    <x v="1"/>
    <x v="0"/>
    <x v="7"/>
    <s v="Assorted Color Push Pins"/>
    <n v="2.9"/>
    <n v="2"/>
    <n v="0.47"/>
  </r>
  <r>
    <s v="14-12-2014"/>
    <x v="0"/>
    <x v="11"/>
    <x v="448"/>
    <x v="1"/>
    <x v="2"/>
    <x v="9"/>
    <s v="Belkin Standard 104 key USB Keyboard"/>
    <n v="35.020000000000003"/>
    <n v="3"/>
    <n v="-2.19"/>
  </r>
  <r>
    <s v="14-12-2014"/>
    <x v="0"/>
    <x v="11"/>
    <x v="240"/>
    <x v="16"/>
    <x v="1"/>
    <x v="5"/>
    <s v="Iceberg Nesting Folding Chair, 19w x 6d x 43h"/>
    <n v="186.3"/>
    <n v="4"/>
    <n v="13.97"/>
  </r>
  <r>
    <s v="14-12-2014"/>
    <x v="0"/>
    <x v="11"/>
    <x v="567"/>
    <x v="10"/>
    <x v="0"/>
    <x v="4"/>
    <s v="Newell 35"/>
    <n v="2.62"/>
    <n v="1"/>
    <n v="0.3"/>
  </r>
  <r>
    <s v="14-12-2014"/>
    <x v="0"/>
    <x v="11"/>
    <x v="567"/>
    <x v="10"/>
    <x v="1"/>
    <x v="13"/>
    <s v="Hon Rectangular Conference Tables"/>
    <n v="136.53"/>
    <n v="1"/>
    <n v="-52.34"/>
  </r>
  <r>
    <s v="14-12-2014"/>
    <x v="0"/>
    <x v="11"/>
    <x v="567"/>
    <x v="10"/>
    <x v="2"/>
    <x v="9"/>
    <s v="Plantronics CS510 - Over-the-Head monaural Wireless Headset System"/>
    <n v="263.95999999999998"/>
    <n v="1"/>
    <n v="42.89"/>
  </r>
  <r>
    <s v="14-12-2014"/>
    <x v="0"/>
    <x v="11"/>
    <x v="23"/>
    <x v="20"/>
    <x v="2"/>
    <x v="15"/>
    <s v="HP Designjet T520 Inkjet Large Format Printer - 24&quot; Color"/>
    <n v="6999.96"/>
    <n v="4"/>
    <n v="2239.9899999999998"/>
  </r>
  <r>
    <s v="14-12-2014"/>
    <x v="0"/>
    <x v="11"/>
    <x v="568"/>
    <x v="1"/>
    <x v="0"/>
    <x v="3"/>
    <s v="GBC VeloBind Cover Sets"/>
    <n v="9.26"/>
    <n v="3"/>
    <n v="-13.9"/>
  </r>
  <r>
    <s v="15-12-2014"/>
    <x v="0"/>
    <x v="11"/>
    <x v="260"/>
    <x v="0"/>
    <x v="2"/>
    <x v="6"/>
    <s v="ARKON Windshield Dashboard Air Vent Car Mount Holder"/>
    <n v="40.68"/>
    <n v="3"/>
    <n v="-9.15"/>
  </r>
  <r>
    <s v="15-12-2014"/>
    <x v="0"/>
    <x v="11"/>
    <x v="260"/>
    <x v="0"/>
    <x v="1"/>
    <x v="5"/>
    <s v="Lifetime Advantage Folding Chairs, 4/Carton"/>
    <n v="763.28"/>
    <n v="5"/>
    <n v="-21.81"/>
  </r>
  <r>
    <s v="15-12-2014"/>
    <x v="0"/>
    <x v="11"/>
    <x v="117"/>
    <x v="3"/>
    <x v="1"/>
    <x v="8"/>
    <s v="Stackable Trays"/>
    <n v="6.16"/>
    <n v="2"/>
    <n v="1.97"/>
  </r>
  <r>
    <s v="15-12-2014"/>
    <x v="0"/>
    <x v="11"/>
    <x v="569"/>
    <x v="1"/>
    <x v="1"/>
    <x v="8"/>
    <s v="Dana Swing-Arm Lamps"/>
    <n v="8.5399999999999991"/>
    <n v="2"/>
    <n v="-7.48"/>
  </r>
  <r>
    <s v="15-12-2014"/>
    <x v="0"/>
    <x v="11"/>
    <x v="290"/>
    <x v="2"/>
    <x v="1"/>
    <x v="5"/>
    <s v="Global Wood Trimmed Manager's Task Chair, Khaki"/>
    <n v="445.8"/>
    <n v="7"/>
    <n v="-108.27"/>
  </r>
  <r>
    <s v="16-12-2014"/>
    <x v="0"/>
    <x v="11"/>
    <x v="148"/>
    <x v="16"/>
    <x v="0"/>
    <x v="3"/>
    <s v="Avery Binder Labels"/>
    <n v="1.17"/>
    <n v="1"/>
    <n v="-0.86"/>
  </r>
  <r>
    <s v="16-12-2014"/>
    <x v="0"/>
    <x v="11"/>
    <x v="570"/>
    <x v="3"/>
    <x v="1"/>
    <x v="8"/>
    <s v="Executive Impressions 14&quot; Contract Wall Clock"/>
    <n v="44.46"/>
    <n v="2"/>
    <n v="14.67"/>
  </r>
  <r>
    <s v="16-12-2014"/>
    <x v="0"/>
    <x v="11"/>
    <x v="570"/>
    <x v="3"/>
    <x v="1"/>
    <x v="5"/>
    <s v="DMI Arturo Collection Mission-style Design Wood Chair"/>
    <n v="241.57"/>
    <n v="2"/>
    <n v="18.12"/>
  </r>
  <r>
    <s v="16-12-2014"/>
    <x v="0"/>
    <x v="11"/>
    <x v="570"/>
    <x v="3"/>
    <x v="2"/>
    <x v="9"/>
    <s v="First Data FD10 PIN Pad"/>
    <n v="395"/>
    <n v="5"/>
    <n v="39.5"/>
  </r>
  <r>
    <s v="16-12-2014"/>
    <x v="0"/>
    <x v="11"/>
    <x v="570"/>
    <x v="3"/>
    <x v="2"/>
    <x v="6"/>
    <s v="GE 30524EE4"/>
    <n v="627.16999999999996"/>
    <n v="4"/>
    <n v="70.56"/>
  </r>
  <r>
    <s v="16-12-2014"/>
    <x v="0"/>
    <x v="11"/>
    <x v="127"/>
    <x v="16"/>
    <x v="1"/>
    <x v="5"/>
    <s v="Hon Olson Stacker Stools"/>
    <n v="1013.83"/>
    <n v="9"/>
    <n v="101.38"/>
  </r>
  <r>
    <s v="16-12-2014"/>
    <x v="0"/>
    <x v="11"/>
    <x v="127"/>
    <x v="16"/>
    <x v="0"/>
    <x v="7"/>
    <s v="OIC Binder Clips, Mini, 1/4&quot; Capacity, Black"/>
    <n v="1.98"/>
    <n v="2"/>
    <n v="0.67"/>
  </r>
  <r>
    <s v="16-12-2014"/>
    <x v="0"/>
    <x v="11"/>
    <x v="28"/>
    <x v="0"/>
    <x v="0"/>
    <x v="0"/>
    <s v="Xerox 224"/>
    <n v="36.29"/>
    <n v="7"/>
    <n v="12.7"/>
  </r>
  <r>
    <s v="16-12-2014"/>
    <x v="0"/>
    <x v="11"/>
    <x v="28"/>
    <x v="0"/>
    <x v="1"/>
    <x v="8"/>
    <s v="Tenex Carpeted, Granite-Look or Clear Contemporary Contour Shape Chair Mats"/>
    <n v="56.57"/>
    <n v="2"/>
    <n v="-74.95"/>
  </r>
  <r>
    <s v="16-12-2014"/>
    <x v="0"/>
    <x v="11"/>
    <x v="571"/>
    <x v="14"/>
    <x v="0"/>
    <x v="0"/>
    <s v="Xerox 1929"/>
    <n v="114.2"/>
    <n v="5"/>
    <n v="52.53"/>
  </r>
  <r>
    <s v="16-12-2014"/>
    <x v="0"/>
    <x v="11"/>
    <x v="572"/>
    <x v="3"/>
    <x v="1"/>
    <x v="5"/>
    <s v="Office Star - Professional Matrix Back Chair with 2-to-1 Synchro Tilt and Mesh Fabric Seat"/>
    <n v="1403.92"/>
    <n v="5"/>
    <n v="70.2"/>
  </r>
  <r>
    <s v="16-12-2014"/>
    <x v="0"/>
    <x v="11"/>
    <x v="224"/>
    <x v="6"/>
    <x v="2"/>
    <x v="9"/>
    <s v="Case Logic 2.4GHz Wireless Keyboard"/>
    <n v="99.98"/>
    <n v="2"/>
    <n v="8"/>
  </r>
  <r>
    <s v="16-12-2014"/>
    <x v="0"/>
    <x v="11"/>
    <x v="224"/>
    <x v="6"/>
    <x v="1"/>
    <x v="8"/>
    <s v="Ultra Door Push Plate"/>
    <n v="29.46"/>
    <n v="6"/>
    <n v="9.7200000000000006"/>
  </r>
  <r>
    <s v="16-12-2014"/>
    <x v="0"/>
    <x v="11"/>
    <x v="573"/>
    <x v="0"/>
    <x v="2"/>
    <x v="9"/>
    <s v="Razer Kraken 7.1 Surround Sound Over Ear USB Gaming Headset"/>
    <n v="319.97000000000003"/>
    <n v="4"/>
    <n v="95.99"/>
  </r>
  <r>
    <s v="16-12-2014"/>
    <x v="0"/>
    <x v="11"/>
    <x v="573"/>
    <x v="0"/>
    <x v="1"/>
    <x v="8"/>
    <s v="Longer-Life Soft White Bulbs"/>
    <n v="8.6199999999999992"/>
    <n v="7"/>
    <n v="-2.59"/>
  </r>
  <r>
    <s v="17-12-2014"/>
    <x v="0"/>
    <x v="11"/>
    <x v="503"/>
    <x v="4"/>
    <x v="0"/>
    <x v="4"/>
    <s v="Stanley Contemporary Battery Pencil Sharpeners"/>
    <n v="40.049999999999997"/>
    <n v="3"/>
    <n v="11.21"/>
  </r>
  <r>
    <s v="17-12-2014"/>
    <x v="0"/>
    <x v="11"/>
    <x v="574"/>
    <x v="10"/>
    <x v="0"/>
    <x v="3"/>
    <s v="Newell 3-Hole Punched Plastic Slotted Magazine Holders for Binders"/>
    <n v="5.48"/>
    <n v="4"/>
    <n v="-4.0199999999999996"/>
  </r>
  <r>
    <s v="19-12-2014"/>
    <x v="0"/>
    <x v="11"/>
    <x v="575"/>
    <x v="16"/>
    <x v="0"/>
    <x v="3"/>
    <s v="Insertable Tab Post Binder Dividers"/>
    <n v="4.8099999999999996"/>
    <n v="2"/>
    <n v="-3.69"/>
  </r>
  <r>
    <s v="19-12-2014"/>
    <x v="0"/>
    <x v="11"/>
    <x v="575"/>
    <x v="16"/>
    <x v="2"/>
    <x v="9"/>
    <s v="Belkin QODE FastFit Bluetooth Keyboard"/>
    <n v="247.8"/>
    <n v="5"/>
    <n v="-18.59"/>
  </r>
  <r>
    <s v="19-12-2014"/>
    <x v="0"/>
    <x v="11"/>
    <x v="576"/>
    <x v="33"/>
    <x v="0"/>
    <x v="3"/>
    <s v="Canvas Sectional Post Binders"/>
    <n v="152.76"/>
    <n v="6"/>
    <n v="74.849999999999994"/>
  </r>
  <r>
    <s v="19-12-2014"/>
    <x v="0"/>
    <x v="11"/>
    <x v="576"/>
    <x v="33"/>
    <x v="0"/>
    <x v="14"/>
    <s v="Acme Stainless Steel Office Snips"/>
    <n v="7.27"/>
    <n v="1"/>
    <n v="1.96"/>
  </r>
  <r>
    <s v="19-12-2014"/>
    <x v="0"/>
    <x v="11"/>
    <x v="576"/>
    <x v="33"/>
    <x v="1"/>
    <x v="5"/>
    <s v="High-Back Leather Manager's Chair"/>
    <n v="1819.86"/>
    <n v="14"/>
    <n v="163.79"/>
  </r>
  <r>
    <s v="19-12-2014"/>
    <x v="0"/>
    <x v="11"/>
    <x v="244"/>
    <x v="3"/>
    <x v="0"/>
    <x v="1"/>
    <s v="Avery 516"/>
    <n v="14.62"/>
    <n v="2"/>
    <n v="6.87"/>
  </r>
  <r>
    <s v="19-12-2014"/>
    <x v="0"/>
    <x v="11"/>
    <x v="244"/>
    <x v="3"/>
    <x v="0"/>
    <x v="7"/>
    <s v="Advantus T-Pin Paper Clips"/>
    <n v="22.55"/>
    <n v="5"/>
    <n v="8.7899999999999991"/>
  </r>
  <r>
    <s v="19-12-2014"/>
    <x v="0"/>
    <x v="11"/>
    <x v="244"/>
    <x v="3"/>
    <x v="2"/>
    <x v="6"/>
    <s v="Wi-Ex zBoost YX540 Cellular Phone Signal Booster"/>
    <n v="583.79999999999995"/>
    <n v="5"/>
    <n v="72.98"/>
  </r>
  <r>
    <s v="19-12-2014"/>
    <x v="0"/>
    <x v="11"/>
    <x v="244"/>
    <x v="3"/>
    <x v="2"/>
    <x v="6"/>
    <s v="Clarity 53712"/>
    <n v="211.17"/>
    <n v="4"/>
    <n v="15.84"/>
  </r>
  <r>
    <s v="19-12-2014"/>
    <x v="0"/>
    <x v="11"/>
    <x v="25"/>
    <x v="1"/>
    <x v="2"/>
    <x v="6"/>
    <s v="RCA ViSYS 25425RE1 Corded phone"/>
    <n v="323.98"/>
    <n v="3"/>
    <n v="36.450000000000003"/>
  </r>
  <r>
    <s v="19-12-2014"/>
    <x v="0"/>
    <x v="11"/>
    <x v="25"/>
    <x v="1"/>
    <x v="0"/>
    <x v="0"/>
    <s v="Xerox 229"/>
    <n v="15.55"/>
    <n v="3"/>
    <n v="5.44"/>
  </r>
  <r>
    <s v="19-12-2014"/>
    <x v="0"/>
    <x v="11"/>
    <x v="25"/>
    <x v="1"/>
    <x v="0"/>
    <x v="2"/>
    <s v="Rogers Jumbo File, Granite"/>
    <n v="32.590000000000003"/>
    <n v="3"/>
    <n v="-7.74"/>
  </r>
  <r>
    <s v="20-12-2014"/>
    <x v="0"/>
    <x v="11"/>
    <x v="577"/>
    <x v="6"/>
    <x v="0"/>
    <x v="2"/>
    <s v="SAFCO Commercial Wire Shelving, 72h"/>
    <n v="122.48"/>
    <n v="2"/>
    <n v="0"/>
  </r>
  <r>
    <s v="20-12-2014"/>
    <x v="0"/>
    <x v="11"/>
    <x v="577"/>
    <x v="6"/>
    <x v="1"/>
    <x v="13"/>
    <s v="Chromcraft 48&quot; x 96&quot; Racetrack Double Pedestal Table"/>
    <n v="2244.48"/>
    <n v="7"/>
    <n v="493.79"/>
  </r>
  <r>
    <s v="20-12-2014"/>
    <x v="0"/>
    <x v="11"/>
    <x v="577"/>
    <x v="6"/>
    <x v="0"/>
    <x v="3"/>
    <s v="Wilson Jones Century Plastic Molded Ring Binders"/>
    <n v="62.31"/>
    <n v="3"/>
    <n v="29.29"/>
  </r>
  <r>
    <s v="20-12-2014"/>
    <x v="0"/>
    <x v="11"/>
    <x v="577"/>
    <x v="6"/>
    <x v="1"/>
    <x v="13"/>
    <s v="Hon Practical Foundations 30 x 60 Training Table, Light Gray/Charcoal"/>
    <n v="455.1"/>
    <n v="2"/>
    <n v="100.12"/>
  </r>
  <r>
    <s v="20-12-2014"/>
    <x v="0"/>
    <x v="11"/>
    <x v="348"/>
    <x v="22"/>
    <x v="0"/>
    <x v="1"/>
    <s v="Avery 489"/>
    <n v="31.05"/>
    <n v="3"/>
    <n v="14.9"/>
  </r>
  <r>
    <s v="20-12-2014"/>
    <x v="0"/>
    <x v="11"/>
    <x v="578"/>
    <x v="15"/>
    <x v="0"/>
    <x v="12"/>
    <s v="Hoover Commercial Soft Guard Upright Vacuum And Disposable Filtration Bags"/>
    <n v="43.51"/>
    <n v="7"/>
    <n v="3.81"/>
  </r>
  <r>
    <s v="20-12-2014"/>
    <x v="0"/>
    <x v="11"/>
    <x v="578"/>
    <x v="15"/>
    <x v="1"/>
    <x v="5"/>
    <s v="SAFCO Arco Folding Chair"/>
    <n v="662.88"/>
    <n v="3"/>
    <n v="74.569999999999993"/>
  </r>
  <r>
    <s v="20-12-2014"/>
    <x v="0"/>
    <x v="11"/>
    <x v="578"/>
    <x v="15"/>
    <x v="0"/>
    <x v="0"/>
    <s v="Weyerhaeuser First Choice Laser/Copy Paper (20Lb. and 88 Bright)"/>
    <n v="25.92"/>
    <n v="5"/>
    <n v="9.07"/>
  </r>
  <r>
    <s v="20-12-2014"/>
    <x v="0"/>
    <x v="11"/>
    <x v="283"/>
    <x v="3"/>
    <x v="0"/>
    <x v="3"/>
    <s v="Ibico Hi-Tech Manual Binding System"/>
    <n v="487.98"/>
    <n v="2"/>
    <n v="152.5"/>
  </r>
  <r>
    <s v="20-12-2014"/>
    <x v="0"/>
    <x v="11"/>
    <x v="283"/>
    <x v="3"/>
    <x v="0"/>
    <x v="4"/>
    <s v="Boston Home &amp; Office Model 2000 Electric Pencil Sharpeners"/>
    <n v="47.3"/>
    <n v="2"/>
    <n v="12.3"/>
  </r>
  <r>
    <s v="20-12-2014"/>
    <x v="0"/>
    <x v="11"/>
    <x v="283"/>
    <x v="3"/>
    <x v="0"/>
    <x v="4"/>
    <s v="Newell 31"/>
    <n v="4.13"/>
    <n v="1"/>
    <n v="1.1599999999999999"/>
  </r>
  <r>
    <s v="20-12-2014"/>
    <x v="0"/>
    <x v="11"/>
    <x v="283"/>
    <x v="3"/>
    <x v="0"/>
    <x v="3"/>
    <s v="Premium Transparent Presentation Covers, No Pattern/Clear, 8 1/2&quot; x 11&quot;"/>
    <n v="155.12"/>
    <n v="5"/>
    <n v="50.41"/>
  </r>
  <r>
    <s v="20-12-2014"/>
    <x v="0"/>
    <x v="11"/>
    <x v="460"/>
    <x v="26"/>
    <x v="2"/>
    <x v="9"/>
    <s v="Logitech G430 Surround Sound Gaming Headset with Dolby 7.1 Technology"/>
    <n v="447.94"/>
    <n v="7"/>
    <n v="89.59"/>
  </r>
  <r>
    <s v="20-12-2014"/>
    <x v="0"/>
    <x v="11"/>
    <x v="579"/>
    <x v="18"/>
    <x v="0"/>
    <x v="1"/>
    <s v="Avery 487"/>
    <n v="3.69"/>
    <n v="1"/>
    <n v="1.73"/>
  </r>
  <r>
    <s v="20-12-2014"/>
    <x v="0"/>
    <x v="11"/>
    <x v="579"/>
    <x v="18"/>
    <x v="0"/>
    <x v="3"/>
    <s v="Ibico Ibimaster 300 Manual Binding System"/>
    <n v="1103.97"/>
    <n v="3"/>
    <n v="496.79"/>
  </r>
  <r>
    <s v="20-12-2014"/>
    <x v="0"/>
    <x v="11"/>
    <x v="294"/>
    <x v="10"/>
    <x v="1"/>
    <x v="8"/>
    <s v="Eldon Cleatmat Plus Chair Mats for High Pile Carpets"/>
    <n v="190.85"/>
    <n v="3"/>
    <n v="-21.47"/>
  </r>
  <r>
    <s v="20-12-2014"/>
    <x v="0"/>
    <x v="11"/>
    <x v="189"/>
    <x v="12"/>
    <x v="1"/>
    <x v="8"/>
    <s v="Computer Room Manger, 14&quot;"/>
    <n v="51.97"/>
    <n v="2"/>
    <n v="10.39"/>
  </r>
  <r>
    <s v="20-12-2014"/>
    <x v="0"/>
    <x v="11"/>
    <x v="189"/>
    <x v="12"/>
    <x v="2"/>
    <x v="9"/>
    <s v="Logitech 910-002974 M325 Wireless Mouse for Web Scrolling"/>
    <n v="71.98"/>
    <n v="3"/>
    <n v="21.59"/>
  </r>
  <r>
    <s v="20-12-2014"/>
    <x v="0"/>
    <x v="11"/>
    <x v="189"/>
    <x v="12"/>
    <x v="1"/>
    <x v="5"/>
    <s v="Global Low Back Tilter Chair"/>
    <n v="242.35"/>
    <n v="3"/>
    <n v="-42.41"/>
  </r>
  <r>
    <s v="20-12-2014"/>
    <x v="0"/>
    <x v="11"/>
    <x v="189"/>
    <x v="12"/>
    <x v="0"/>
    <x v="0"/>
    <s v="Xerox 1888"/>
    <n v="221.92"/>
    <n v="5"/>
    <n v="77.67"/>
  </r>
  <r>
    <s v="20-12-2014"/>
    <x v="0"/>
    <x v="11"/>
    <x v="189"/>
    <x v="12"/>
    <x v="0"/>
    <x v="0"/>
    <s v="Xerox 1954"/>
    <n v="8.4499999999999993"/>
    <n v="2"/>
    <n v="2.64"/>
  </r>
  <r>
    <s v="20-12-2014"/>
    <x v="0"/>
    <x v="11"/>
    <x v="494"/>
    <x v="0"/>
    <x v="0"/>
    <x v="12"/>
    <s v="Belkin Premiere Surge Master II 8-outlet surge protector"/>
    <n v="19.43"/>
    <n v="2"/>
    <n v="-49.55"/>
  </r>
  <r>
    <s v="20-12-2014"/>
    <x v="0"/>
    <x v="11"/>
    <x v="494"/>
    <x v="0"/>
    <x v="2"/>
    <x v="9"/>
    <s v="Logitech Desktop MK120 Mouse and keyboard Combo"/>
    <n v="65.44"/>
    <n v="5"/>
    <n v="-8.18"/>
  </r>
  <r>
    <s v="20-12-2014"/>
    <x v="0"/>
    <x v="11"/>
    <x v="436"/>
    <x v="20"/>
    <x v="1"/>
    <x v="5"/>
    <s v="Harbour Creations 67200 Series Stacking Chairs"/>
    <n v="192.19"/>
    <n v="3"/>
    <n v="36.299999999999997"/>
  </r>
  <r>
    <s v="21-12-2014"/>
    <x v="0"/>
    <x v="11"/>
    <x v="95"/>
    <x v="3"/>
    <x v="1"/>
    <x v="5"/>
    <s v="SAFCO Arco Folding Chair"/>
    <n v="1325.76"/>
    <n v="6"/>
    <n v="149.15"/>
  </r>
  <r>
    <s v="21-12-2014"/>
    <x v="0"/>
    <x v="11"/>
    <x v="95"/>
    <x v="3"/>
    <x v="1"/>
    <x v="5"/>
    <s v="Safco Contoured Stacking Chairs"/>
    <n v="572.16"/>
    <n v="3"/>
    <n v="35.76"/>
  </r>
  <r>
    <s v="21-12-2014"/>
    <x v="0"/>
    <x v="11"/>
    <x v="285"/>
    <x v="15"/>
    <x v="0"/>
    <x v="3"/>
    <s v="Ibico Plastic Spiral Binding Combs"/>
    <n v="18.239999999999998"/>
    <n v="2"/>
    <n v="-14.59"/>
  </r>
  <r>
    <s v="21-12-2014"/>
    <x v="0"/>
    <x v="11"/>
    <x v="405"/>
    <x v="7"/>
    <x v="0"/>
    <x v="1"/>
    <s v="Avery 492"/>
    <n v="17.28"/>
    <n v="6"/>
    <n v="7.95"/>
  </r>
  <r>
    <s v="22-12-2014"/>
    <x v="0"/>
    <x v="11"/>
    <x v="580"/>
    <x v="3"/>
    <x v="0"/>
    <x v="4"/>
    <s v="Newell 332"/>
    <n v="11.76"/>
    <n v="4"/>
    <n v="3.18"/>
  </r>
  <r>
    <s v="22-12-2014"/>
    <x v="0"/>
    <x v="11"/>
    <x v="214"/>
    <x v="20"/>
    <x v="0"/>
    <x v="2"/>
    <s v="Desktop 3-Pocket Hot File"/>
    <n v="216.4"/>
    <n v="4"/>
    <n v="56.26"/>
  </r>
  <r>
    <s v="22-12-2014"/>
    <x v="0"/>
    <x v="11"/>
    <x v="377"/>
    <x v="1"/>
    <x v="0"/>
    <x v="2"/>
    <s v="Economy Rollaway Files"/>
    <n v="132.16"/>
    <n v="1"/>
    <n v="9.91"/>
  </r>
  <r>
    <s v="22-12-2014"/>
    <x v="0"/>
    <x v="11"/>
    <x v="377"/>
    <x v="1"/>
    <x v="0"/>
    <x v="3"/>
    <s v="Recycled Easel Ring Binders"/>
    <n v="17.899999999999999"/>
    <n v="6"/>
    <n v="-31.33"/>
  </r>
  <r>
    <s v="22-12-2014"/>
    <x v="0"/>
    <x v="11"/>
    <x v="377"/>
    <x v="1"/>
    <x v="0"/>
    <x v="0"/>
    <s v="White Computer Printout Paper by Universal"/>
    <n v="124.03"/>
    <n v="4"/>
    <n v="44.96"/>
  </r>
  <r>
    <s v="22-12-2014"/>
    <x v="0"/>
    <x v="11"/>
    <x v="581"/>
    <x v="20"/>
    <x v="0"/>
    <x v="3"/>
    <s v="Lock-Up Easel 'Spel-Binder'"/>
    <n v="296.70999999999998"/>
    <n v="13"/>
    <n v="100.14"/>
  </r>
  <r>
    <s v="23-12-2014"/>
    <x v="0"/>
    <x v="11"/>
    <x v="582"/>
    <x v="18"/>
    <x v="0"/>
    <x v="12"/>
    <s v="Belkin F9H710-06 7 Outlet SurgeMaster Surge Protector"/>
    <n v="207.24"/>
    <n v="11"/>
    <n v="58.03"/>
  </r>
  <r>
    <s v="23-12-2014"/>
    <x v="0"/>
    <x v="11"/>
    <x v="495"/>
    <x v="20"/>
    <x v="1"/>
    <x v="13"/>
    <s v="Hon 61000 Series Interactive Training Tables"/>
    <n v="53.32"/>
    <n v="2"/>
    <n v="-19.55"/>
  </r>
  <r>
    <s v="23-12-2014"/>
    <x v="0"/>
    <x v="11"/>
    <x v="495"/>
    <x v="20"/>
    <x v="0"/>
    <x v="12"/>
    <s v="Belkin F9H710-06 7 Outlet SurgeMaster Surge Protector"/>
    <n v="56.52"/>
    <n v="3"/>
    <n v="15.83"/>
  </r>
  <r>
    <s v="23-12-2014"/>
    <x v="0"/>
    <x v="11"/>
    <x v="311"/>
    <x v="0"/>
    <x v="0"/>
    <x v="0"/>
    <s v="Xerox 2000"/>
    <n v="5.18"/>
    <n v="1"/>
    <n v="1.81"/>
  </r>
  <r>
    <s v="23-12-2014"/>
    <x v="0"/>
    <x v="11"/>
    <x v="583"/>
    <x v="16"/>
    <x v="0"/>
    <x v="0"/>
    <s v="Computer Printout Paper with Letter-Trim Perforations"/>
    <n v="45.53"/>
    <n v="3"/>
    <n v="15.93"/>
  </r>
  <r>
    <s v="23-12-2014"/>
    <x v="0"/>
    <x v="11"/>
    <x v="583"/>
    <x v="16"/>
    <x v="1"/>
    <x v="5"/>
    <s v="Padded Folding Chairs, Black, 4/Carton"/>
    <n v="64.78"/>
    <n v="1"/>
    <n v="6.48"/>
  </r>
  <r>
    <s v="23-12-2014"/>
    <x v="0"/>
    <x v="11"/>
    <x v="583"/>
    <x v="16"/>
    <x v="0"/>
    <x v="2"/>
    <s v="Tennsco 6- and 18-Compartment Lockers"/>
    <n v="424.27"/>
    <n v="2"/>
    <n v="-10.61"/>
  </r>
  <r>
    <s v="23-12-2014"/>
    <x v="0"/>
    <x v="11"/>
    <x v="583"/>
    <x v="16"/>
    <x v="0"/>
    <x v="4"/>
    <s v="Prang Dustless Chalk Sticks"/>
    <n v="1.34"/>
    <n v="1"/>
    <n v="0.5"/>
  </r>
  <r>
    <s v="23-12-2014"/>
    <x v="0"/>
    <x v="11"/>
    <x v="583"/>
    <x v="16"/>
    <x v="0"/>
    <x v="2"/>
    <s v="Acco Perma 3000 Stacking Storage Drawers"/>
    <n v="83.92"/>
    <n v="5"/>
    <n v="-1.05"/>
  </r>
  <r>
    <s v="24-12-2014"/>
    <x v="0"/>
    <x v="11"/>
    <x v="321"/>
    <x v="16"/>
    <x v="0"/>
    <x v="0"/>
    <s v="Xerox 1974"/>
    <n v="9.57"/>
    <n v="2"/>
    <n v="3.47"/>
  </r>
  <r>
    <s v="24-12-2014"/>
    <x v="0"/>
    <x v="11"/>
    <x v="218"/>
    <x v="10"/>
    <x v="1"/>
    <x v="8"/>
    <s v="Master Giant Foot Doorstop, Safety Yellow"/>
    <n v="30.36"/>
    <n v="5"/>
    <n v="8.73"/>
  </r>
  <r>
    <s v="24-12-2014"/>
    <x v="0"/>
    <x v="11"/>
    <x v="520"/>
    <x v="3"/>
    <x v="0"/>
    <x v="2"/>
    <s v="Letter Size Cart"/>
    <n v="142.86000000000001"/>
    <n v="1"/>
    <n v="41.43"/>
  </r>
  <r>
    <s v="24-12-2014"/>
    <x v="0"/>
    <x v="11"/>
    <x v="520"/>
    <x v="3"/>
    <x v="1"/>
    <x v="5"/>
    <s v="Global Value Mid-Back Manager's Chair, Gray"/>
    <n v="292.27"/>
    <n v="6"/>
    <n v="18.27"/>
  </r>
  <r>
    <s v="24-12-2014"/>
    <x v="0"/>
    <x v="11"/>
    <x v="151"/>
    <x v="3"/>
    <x v="2"/>
    <x v="6"/>
    <s v="Seidio BD2-HK3IPH5-BK DILEX Case and Holster Combo for Apple iPhone 5/5s - Black"/>
    <n v="173.66"/>
    <n v="7"/>
    <n v="17.37"/>
  </r>
  <r>
    <s v="24-12-2014"/>
    <x v="0"/>
    <x v="11"/>
    <x v="151"/>
    <x v="3"/>
    <x v="0"/>
    <x v="12"/>
    <s v="Avanti 4.4 Cu. Ft. Refrigerator"/>
    <n v="361.96"/>
    <n v="2"/>
    <n v="101.35"/>
  </r>
  <r>
    <s v="24-12-2014"/>
    <x v="0"/>
    <x v="11"/>
    <x v="151"/>
    <x v="3"/>
    <x v="2"/>
    <x v="9"/>
    <s v="Sony 32GB Class 10 Micro SDHC R40 Memory Card"/>
    <n v="62.85"/>
    <n v="3"/>
    <n v="13.2"/>
  </r>
  <r>
    <s v="24-12-2014"/>
    <x v="0"/>
    <x v="11"/>
    <x v="151"/>
    <x v="3"/>
    <x v="2"/>
    <x v="6"/>
    <s v="Cisco Unified IP Phone 7945G VoIP phone"/>
    <n v="818.38"/>
    <n v="3"/>
    <n v="51.15"/>
  </r>
  <r>
    <s v="24-12-2014"/>
    <x v="0"/>
    <x v="11"/>
    <x v="151"/>
    <x v="3"/>
    <x v="0"/>
    <x v="2"/>
    <s v="Tennsco Commercial Shelving"/>
    <n v="20.34"/>
    <n v="1"/>
    <n v="0.2"/>
  </r>
  <r>
    <s v="24-12-2014"/>
    <x v="0"/>
    <x v="11"/>
    <x v="151"/>
    <x v="3"/>
    <x v="1"/>
    <x v="8"/>
    <s v="Westinghouse Floor Lamp with Metal Mesh Shade, Black"/>
    <n v="23.99"/>
    <n v="1"/>
    <n v="5.52"/>
  </r>
  <r>
    <s v="24-12-2014"/>
    <x v="0"/>
    <x v="11"/>
    <x v="423"/>
    <x v="3"/>
    <x v="0"/>
    <x v="12"/>
    <s v="Belkin 7-Outlet SurgeMaster Home Series"/>
    <n v="13.97"/>
    <n v="1"/>
    <n v="3.63"/>
  </r>
  <r>
    <s v="26-12-2014"/>
    <x v="0"/>
    <x v="11"/>
    <x v="525"/>
    <x v="0"/>
    <x v="1"/>
    <x v="5"/>
    <s v="Global Deluxe High-Back Manager's Chair"/>
    <n v="600.55999999999995"/>
    <n v="3"/>
    <n v="-8.58"/>
  </r>
  <r>
    <s v="26-12-2014"/>
    <x v="0"/>
    <x v="11"/>
    <x v="254"/>
    <x v="26"/>
    <x v="1"/>
    <x v="8"/>
    <s v="Howard Miller 13&quot; Diameter Goldtone Round Wall Clock"/>
    <n v="300.42"/>
    <n v="8"/>
    <n v="78.86"/>
  </r>
  <r>
    <s v="26-12-2014"/>
    <x v="0"/>
    <x v="11"/>
    <x v="254"/>
    <x v="26"/>
    <x v="1"/>
    <x v="5"/>
    <s v="Global Deluxe Office Fabric Chairs"/>
    <n v="230.35"/>
    <n v="3"/>
    <n v="20.16"/>
  </r>
  <r>
    <s v="26-12-2014"/>
    <x v="0"/>
    <x v="11"/>
    <x v="254"/>
    <x v="26"/>
    <x v="1"/>
    <x v="8"/>
    <s v="Eldon ClusterMat Chair Mat with Cordless Antistatic Protection"/>
    <n v="218.35"/>
    <n v="3"/>
    <n v="-24.56"/>
  </r>
  <r>
    <s v="26-12-2014"/>
    <x v="0"/>
    <x v="11"/>
    <x v="254"/>
    <x v="26"/>
    <x v="0"/>
    <x v="3"/>
    <s v="Ibico Laser Imprintable Binding System Covers"/>
    <n v="78.599999999999994"/>
    <n v="5"/>
    <n v="-62.88"/>
  </r>
  <r>
    <s v="26-12-2014"/>
    <x v="0"/>
    <x v="11"/>
    <x v="254"/>
    <x v="26"/>
    <x v="0"/>
    <x v="7"/>
    <s v="Vinyl Coated Wire Paper Clips in Organizer Box, 800/Box"/>
    <n v="27.55"/>
    <n v="3"/>
    <n v="9.3000000000000007"/>
  </r>
  <r>
    <s v="26-12-2014"/>
    <x v="0"/>
    <x v="11"/>
    <x v="103"/>
    <x v="1"/>
    <x v="0"/>
    <x v="3"/>
    <s v="Cardinal Slant-D Ring Binder, Heavy Gauge Vinyl"/>
    <n v="8.69"/>
    <n v="5"/>
    <n v="-14.77"/>
  </r>
  <r>
    <s v="26-12-2014"/>
    <x v="0"/>
    <x v="11"/>
    <x v="584"/>
    <x v="3"/>
    <x v="0"/>
    <x v="14"/>
    <s v="Acme Rosewood Handle Letter Opener"/>
    <n v="11.91"/>
    <n v="3"/>
    <n v="0.12"/>
  </r>
  <r>
    <s v="26-12-2014"/>
    <x v="0"/>
    <x v="11"/>
    <x v="584"/>
    <x v="3"/>
    <x v="1"/>
    <x v="8"/>
    <s v="Eldon Regeneration Recycled Desk Accessories, Smoke"/>
    <n v="3.48"/>
    <n v="2"/>
    <n v="1.1100000000000001"/>
  </r>
  <r>
    <s v="26-12-2014"/>
    <x v="0"/>
    <x v="11"/>
    <x v="585"/>
    <x v="2"/>
    <x v="0"/>
    <x v="0"/>
    <s v="Wirebound Message Books, Two 4 1/4&quot; x 5&quot; Forms per Page"/>
    <n v="18.260000000000002"/>
    <n v="3"/>
    <n v="6.16"/>
  </r>
  <r>
    <s v="26-12-2014"/>
    <x v="0"/>
    <x v="11"/>
    <x v="585"/>
    <x v="2"/>
    <x v="0"/>
    <x v="12"/>
    <s v="Holmes 99% HEPA Air Purifier"/>
    <n v="34.659999999999997"/>
    <n v="2"/>
    <n v="5.63"/>
  </r>
  <r>
    <s v="26-12-2014"/>
    <x v="0"/>
    <x v="11"/>
    <x v="585"/>
    <x v="2"/>
    <x v="0"/>
    <x v="12"/>
    <s v="Tripp Lite TLP810NET Broadband Surge for Modem/Fax"/>
    <n v="81.55"/>
    <n v="2"/>
    <n v="8.16"/>
  </r>
  <r>
    <s v="26-12-2014"/>
    <x v="0"/>
    <x v="11"/>
    <x v="585"/>
    <x v="2"/>
    <x v="0"/>
    <x v="2"/>
    <s v="Sensible Storage WireTech Storage Systems"/>
    <n v="227.14"/>
    <n v="4"/>
    <n v="-42.59"/>
  </r>
  <r>
    <s v="26-12-2014"/>
    <x v="0"/>
    <x v="11"/>
    <x v="463"/>
    <x v="20"/>
    <x v="0"/>
    <x v="2"/>
    <s v="Fellowes Bankers Box Stor/Drawer Steel Plus"/>
    <n v="191.88"/>
    <n v="6"/>
    <n v="19.190000000000001"/>
  </r>
  <r>
    <s v="26-12-2014"/>
    <x v="0"/>
    <x v="11"/>
    <x v="135"/>
    <x v="2"/>
    <x v="0"/>
    <x v="4"/>
    <s v="Eldon Spacemaker Box, Quick-Snap Lid, Clear"/>
    <n v="8.02"/>
    <n v="3"/>
    <n v="1.1000000000000001"/>
  </r>
  <r>
    <s v="27-12-2014"/>
    <x v="0"/>
    <x v="11"/>
    <x v="538"/>
    <x v="3"/>
    <x v="0"/>
    <x v="1"/>
    <s v="Staple-on labels"/>
    <n v="11.56"/>
    <n v="4"/>
    <n v="5.43"/>
  </r>
  <r>
    <s v="27-12-2014"/>
    <x v="0"/>
    <x v="11"/>
    <x v="261"/>
    <x v="1"/>
    <x v="1"/>
    <x v="8"/>
    <s v="DAX Wood Document Frame"/>
    <n v="32.950000000000003"/>
    <n v="6"/>
    <n v="-19.77"/>
  </r>
  <r>
    <s v="27-12-2014"/>
    <x v="0"/>
    <x v="11"/>
    <x v="261"/>
    <x v="1"/>
    <x v="0"/>
    <x v="2"/>
    <s v="Staple magnet"/>
    <n v="30.02"/>
    <n v="4"/>
    <n v="3"/>
  </r>
  <r>
    <s v="27-12-2014"/>
    <x v="0"/>
    <x v="11"/>
    <x v="467"/>
    <x v="3"/>
    <x v="1"/>
    <x v="5"/>
    <s v="Bevis Steel Folding Chairs"/>
    <n v="230.28"/>
    <n v="3"/>
    <n v="23.03"/>
  </r>
  <r>
    <s v="27-12-2014"/>
    <x v="0"/>
    <x v="11"/>
    <x v="467"/>
    <x v="3"/>
    <x v="0"/>
    <x v="0"/>
    <s v="Xerox 1927"/>
    <n v="12.84"/>
    <n v="3"/>
    <n v="5.78"/>
  </r>
  <r>
    <s v="27-12-2014"/>
    <x v="0"/>
    <x v="11"/>
    <x v="586"/>
    <x v="20"/>
    <x v="1"/>
    <x v="5"/>
    <s v="Global Push Button Manager's Chair, Indigo"/>
    <n v="767.21"/>
    <n v="14"/>
    <n v="161.97"/>
  </r>
  <r>
    <s v="27-12-2014"/>
    <x v="0"/>
    <x v="11"/>
    <x v="33"/>
    <x v="3"/>
    <x v="0"/>
    <x v="12"/>
    <s v="Staple holder"/>
    <n v="10.98"/>
    <n v="1"/>
    <n v="2.96"/>
  </r>
  <r>
    <s v="27-12-2014"/>
    <x v="0"/>
    <x v="11"/>
    <x v="33"/>
    <x v="3"/>
    <x v="0"/>
    <x v="7"/>
    <s v="Staples"/>
    <n v="7.86"/>
    <n v="3"/>
    <n v="3.62"/>
  </r>
  <r>
    <s v="27-12-2014"/>
    <x v="0"/>
    <x v="11"/>
    <x v="33"/>
    <x v="3"/>
    <x v="0"/>
    <x v="2"/>
    <s v="Advantus Rolling Storage Box"/>
    <n v="51.45"/>
    <n v="3"/>
    <n v="13.89"/>
  </r>
  <r>
    <s v="27-12-2014"/>
    <x v="0"/>
    <x v="11"/>
    <x v="33"/>
    <x v="3"/>
    <x v="0"/>
    <x v="3"/>
    <s v="GBC VeloBind Cover Sets"/>
    <n v="37.06"/>
    <n v="3"/>
    <n v="13.9"/>
  </r>
  <r>
    <s v="27-12-2014"/>
    <x v="0"/>
    <x v="11"/>
    <x v="498"/>
    <x v="33"/>
    <x v="0"/>
    <x v="0"/>
    <s v="Xerox 1983"/>
    <n v="23.92"/>
    <n v="4"/>
    <n v="11.72"/>
  </r>
  <r>
    <s v="27-12-2014"/>
    <x v="0"/>
    <x v="11"/>
    <x v="498"/>
    <x v="33"/>
    <x v="2"/>
    <x v="9"/>
    <s v="Enermax Acrylux Wireless Keyboard"/>
    <n v="498"/>
    <n v="5"/>
    <n v="184.26"/>
  </r>
  <r>
    <s v="27-12-2014"/>
    <x v="0"/>
    <x v="11"/>
    <x v="180"/>
    <x v="0"/>
    <x v="0"/>
    <x v="3"/>
    <s v="GBC Standard Therm-A-Bind Covers"/>
    <n v="4.9800000000000004"/>
    <n v="1"/>
    <n v="-8.4700000000000006"/>
  </r>
  <r>
    <s v="27-12-2014"/>
    <x v="0"/>
    <x v="11"/>
    <x v="366"/>
    <x v="10"/>
    <x v="1"/>
    <x v="8"/>
    <s v="Eldon &quot;L&quot; Workstation Diamond Chairmat"/>
    <n v="182.35"/>
    <n v="3"/>
    <n v="-18.239999999999998"/>
  </r>
  <r>
    <s v="27-12-2014"/>
    <x v="0"/>
    <x v="11"/>
    <x v="366"/>
    <x v="10"/>
    <x v="0"/>
    <x v="2"/>
    <s v="Safco Industrial Shelving"/>
    <n v="118.16"/>
    <n v="2"/>
    <n v="-25.11"/>
  </r>
  <r>
    <s v="27-12-2014"/>
    <x v="0"/>
    <x v="11"/>
    <x v="218"/>
    <x v="12"/>
    <x v="0"/>
    <x v="3"/>
    <s v="GBC DocuBind 300 Electric Binding Machine"/>
    <n v="946.76"/>
    <n v="6"/>
    <n v="-694.29"/>
  </r>
  <r>
    <s v="28-12-2014"/>
    <x v="0"/>
    <x v="11"/>
    <x v="569"/>
    <x v="2"/>
    <x v="0"/>
    <x v="4"/>
    <s v="Boston School Pro Electric Pencil Sharpener, 1670"/>
    <n v="99.14"/>
    <n v="4"/>
    <n v="8.67"/>
  </r>
  <r>
    <s v="28-12-2014"/>
    <x v="0"/>
    <x v="11"/>
    <x v="8"/>
    <x v="32"/>
    <x v="0"/>
    <x v="12"/>
    <s v="Hoover Upright Vacuum With Dirt Cup"/>
    <n v="1737.18"/>
    <n v="6"/>
    <n v="503.78"/>
  </r>
  <r>
    <s v="28-12-2014"/>
    <x v="0"/>
    <x v="11"/>
    <x v="8"/>
    <x v="32"/>
    <x v="0"/>
    <x v="2"/>
    <s v="Fellowes Strictly Business Drawer File, Letter/Legal Size"/>
    <n v="704.25"/>
    <n v="5"/>
    <n v="84.51"/>
  </r>
  <r>
    <s v="28-12-2014"/>
    <x v="0"/>
    <x v="11"/>
    <x v="8"/>
    <x v="32"/>
    <x v="0"/>
    <x v="0"/>
    <s v="Xerox 1906"/>
    <n v="141.76"/>
    <n v="4"/>
    <n v="66.63"/>
  </r>
  <r>
    <s v="28-12-2014"/>
    <x v="0"/>
    <x v="11"/>
    <x v="496"/>
    <x v="3"/>
    <x v="0"/>
    <x v="2"/>
    <s v="Carina Mini System Audio Rack, Model AR050B"/>
    <n v="998.82"/>
    <n v="9"/>
    <n v="29.96"/>
  </r>
  <r>
    <s v="28-12-2014"/>
    <x v="0"/>
    <x v="11"/>
    <x v="496"/>
    <x v="3"/>
    <x v="0"/>
    <x v="14"/>
    <s v="Acme Box Cutter Scissors"/>
    <n v="51.15"/>
    <n v="5"/>
    <n v="13.3"/>
  </r>
  <r>
    <s v="29-12-2014"/>
    <x v="0"/>
    <x v="11"/>
    <x v="587"/>
    <x v="28"/>
    <x v="0"/>
    <x v="2"/>
    <s v="Recycled Eldon Regeneration Jumbo File"/>
    <n v="24.56"/>
    <n v="2"/>
    <n v="6.88"/>
  </r>
  <r>
    <s v="29-12-2014"/>
    <x v="0"/>
    <x v="11"/>
    <x v="587"/>
    <x v="28"/>
    <x v="2"/>
    <x v="9"/>
    <s v="Imation 32GB Pocket Pro USB 3.0 Flash Drive - 32 GB - Black - 1 P ..."/>
    <n v="119.8"/>
    <n v="4"/>
    <n v="47.92"/>
  </r>
  <r>
    <s v="29-12-2014"/>
    <x v="0"/>
    <x v="11"/>
    <x v="202"/>
    <x v="3"/>
    <x v="1"/>
    <x v="8"/>
    <s v="Stacking Trays by OIC"/>
    <n v="24.9"/>
    <n v="5"/>
    <n v="8.2200000000000006"/>
  </r>
  <r>
    <s v="29-12-2014"/>
    <x v="0"/>
    <x v="11"/>
    <x v="202"/>
    <x v="3"/>
    <x v="0"/>
    <x v="0"/>
    <s v="Xerox 1981"/>
    <n v="21.12"/>
    <n v="4"/>
    <n v="9.5"/>
  </r>
  <r>
    <s v="29-12-2014"/>
    <x v="0"/>
    <x v="11"/>
    <x v="202"/>
    <x v="3"/>
    <x v="2"/>
    <x v="15"/>
    <s v="DYMO CardScan Personal V9 Business Card Scanner"/>
    <n v="767.95"/>
    <n v="6"/>
    <n v="287.98"/>
  </r>
  <r>
    <s v="29-12-2014"/>
    <x v="0"/>
    <x v="11"/>
    <x v="202"/>
    <x v="3"/>
    <x v="0"/>
    <x v="3"/>
    <s v="Avery Hanging File Binders"/>
    <n v="14.35"/>
    <n v="3"/>
    <n v="4.66"/>
  </r>
  <r>
    <s v="29-12-2014"/>
    <x v="0"/>
    <x v="11"/>
    <x v="202"/>
    <x v="3"/>
    <x v="2"/>
    <x v="6"/>
    <s v="Mophie Juice Pack Helium for iPhone"/>
    <n v="191.98"/>
    <n v="3"/>
    <n v="19.2"/>
  </r>
  <r>
    <s v="29-12-2014"/>
    <x v="0"/>
    <x v="11"/>
    <x v="202"/>
    <x v="3"/>
    <x v="0"/>
    <x v="1"/>
    <s v="Avery 477"/>
    <n v="274.77"/>
    <n v="9"/>
    <n v="126.39"/>
  </r>
  <r>
    <s v="29-12-2014"/>
    <x v="0"/>
    <x v="11"/>
    <x v="202"/>
    <x v="3"/>
    <x v="1"/>
    <x v="8"/>
    <s v="Executive Impressions 10&quot; Spectator Wall Clock"/>
    <n v="70.56"/>
    <n v="6"/>
    <n v="23.99"/>
  </r>
  <r>
    <s v="29-12-2014"/>
    <x v="0"/>
    <x v="11"/>
    <x v="43"/>
    <x v="31"/>
    <x v="2"/>
    <x v="6"/>
    <s v="Mediabridge Sport Armband iPhone 5s"/>
    <n v="23.98"/>
    <n v="3"/>
    <n v="-5.69"/>
  </r>
  <r>
    <s v="29-12-2014"/>
    <x v="0"/>
    <x v="11"/>
    <x v="43"/>
    <x v="31"/>
    <x v="0"/>
    <x v="2"/>
    <s v="Fellowes Bases and Tops For Staxonsteel/High-Stak Systems"/>
    <n v="33.29"/>
    <n v="1"/>
    <n v="7.99"/>
  </r>
  <r>
    <s v="29-12-2014"/>
    <x v="0"/>
    <x v="11"/>
    <x v="456"/>
    <x v="1"/>
    <x v="1"/>
    <x v="8"/>
    <s v="Tenex Chairmats For Use with Hard Floors"/>
    <n v="38.979999999999997"/>
    <n v="3"/>
    <n v="-50.67"/>
  </r>
  <r>
    <s v="29-12-2014"/>
    <x v="0"/>
    <x v="11"/>
    <x v="588"/>
    <x v="1"/>
    <x v="1"/>
    <x v="8"/>
    <s v="Master Caster Door Stop, Large Brown"/>
    <n v="8.74"/>
    <n v="3"/>
    <n v="-4.8"/>
  </r>
  <r>
    <s v="29-12-2014"/>
    <x v="0"/>
    <x v="11"/>
    <x v="170"/>
    <x v="3"/>
    <x v="0"/>
    <x v="1"/>
    <s v="Alphabetical Labels for Top Tab Filing"/>
    <n v="88.8"/>
    <n v="6"/>
    <n v="44.4"/>
  </r>
  <r>
    <s v="29-12-2014"/>
    <x v="0"/>
    <x v="11"/>
    <x v="170"/>
    <x v="3"/>
    <x v="2"/>
    <x v="6"/>
    <s v="HTC One"/>
    <n v="319.97000000000003"/>
    <n v="4"/>
    <n v="36"/>
  </r>
  <r>
    <s v="29-12-2014"/>
    <x v="0"/>
    <x v="11"/>
    <x v="589"/>
    <x v="10"/>
    <x v="0"/>
    <x v="12"/>
    <s v="Acco 6 Outlet Guardian Standard Surge Suppressor"/>
    <n v="48.36"/>
    <n v="5"/>
    <n v="6.05"/>
  </r>
  <r>
    <s v="30-12-2014"/>
    <x v="0"/>
    <x v="11"/>
    <x v="590"/>
    <x v="14"/>
    <x v="0"/>
    <x v="4"/>
    <s v="Newell 350"/>
    <n v="9.84"/>
    <n v="3"/>
    <n v="2.85"/>
  </r>
  <r>
    <s v="30-12-2014"/>
    <x v="0"/>
    <x v="11"/>
    <x v="386"/>
    <x v="0"/>
    <x v="0"/>
    <x v="10"/>
    <s v="Fashion Color Clasp Envelopes"/>
    <n v="12.98"/>
    <n v="3"/>
    <n v="4.71"/>
  </r>
  <r>
    <s v="30-12-2014"/>
    <x v="0"/>
    <x v="11"/>
    <x v="386"/>
    <x v="0"/>
    <x v="2"/>
    <x v="6"/>
    <s v="Plantronics CS 50-USB - headset - Convertible, Monaural"/>
    <n v="217.58"/>
    <n v="2"/>
    <n v="19.04"/>
  </r>
  <r>
    <s v="30-12-2014"/>
    <x v="0"/>
    <x v="11"/>
    <x v="386"/>
    <x v="0"/>
    <x v="2"/>
    <x v="6"/>
    <s v="AT&amp;T 1080 Corded phone"/>
    <n v="328.78"/>
    <n v="3"/>
    <n v="28.77"/>
  </r>
  <r>
    <s v="30-12-2014"/>
    <x v="0"/>
    <x v="11"/>
    <x v="386"/>
    <x v="0"/>
    <x v="0"/>
    <x v="3"/>
    <s v="Acco Hanging Data Binders"/>
    <n v="2.29"/>
    <n v="3"/>
    <n v="-3.66"/>
  </r>
  <r>
    <s v="30-12-2014"/>
    <x v="0"/>
    <x v="11"/>
    <x v="386"/>
    <x v="0"/>
    <x v="2"/>
    <x v="9"/>
    <s v="Logitech 910-002974 M325 Wireless Mouse for Web Scrolling"/>
    <n v="47.98"/>
    <n v="2"/>
    <n v="14.4"/>
  </r>
  <r>
    <s v="30-12-2014"/>
    <x v="0"/>
    <x v="11"/>
    <x v="591"/>
    <x v="12"/>
    <x v="0"/>
    <x v="3"/>
    <s v="Ibico Ibimaster 300 Manual Binding System"/>
    <n v="551.99"/>
    <n v="5"/>
    <n v="-459.99"/>
  </r>
  <r>
    <s v="30-12-2014"/>
    <x v="0"/>
    <x v="11"/>
    <x v="41"/>
    <x v="2"/>
    <x v="2"/>
    <x v="9"/>
    <s v="Maxell Pro 80 Minute CD-R, 10/Pack"/>
    <n v="27.97"/>
    <n v="2"/>
    <n v="6.99"/>
  </r>
  <r>
    <s v="30-12-2014"/>
    <x v="0"/>
    <x v="11"/>
    <x v="592"/>
    <x v="2"/>
    <x v="2"/>
    <x v="6"/>
    <s v="ClearSounds CSC500 Amplified Spirit Phone Corded phone"/>
    <n v="251.96"/>
    <n v="6"/>
    <n v="-50.39"/>
  </r>
  <r>
    <s v="30-12-2014"/>
    <x v="0"/>
    <x v="11"/>
    <x v="592"/>
    <x v="2"/>
    <x v="1"/>
    <x v="13"/>
    <s v="Hon 5100 Series Wood Tables"/>
    <n v="523.76"/>
    <n v="3"/>
    <n v="-192.05"/>
  </r>
  <r>
    <s v="30-12-2014"/>
    <x v="0"/>
    <x v="11"/>
    <x v="404"/>
    <x v="20"/>
    <x v="0"/>
    <x v="12"/>
    <s v="Kensington 6 Outlet SmartSocket Surge Protector"/>
    <n v="122.94"/>
    <n v="3"/>
    <n v="30.74"/>
  </r>
  <r>
    <s v="30-12-2014"/>
    <x v="0"/>
    <x v="11"/>
    <x v="404"/>
    <x v="20"/>
    <x v="0"/>
    <x v="3"/>
    <s v="Cardinal HOLDit! Binder Insert Strips,Extra Strips"/>
    <n v="35.450000000000003"/>
    <n v="7"/>
    <n v="12.85"/>
  </r>
  <r>
    <s v="30-12-2014"/>
    <x v="0"/>
    <x v="11"/>
    <x v="118"/>
    <x v="15"/>
    <x v="0"/>
    <x v="2"/>
    <s v="Tennsco Industrial Shelving"/>
    <n v="39.130000000000003"/>
    <n v="1"/>
    <n v="-8.8000000000000007"/>
  </r>
  <r>
    <s v="31-12-2014"/>
    <x v="0"/>
    <x v="11"/>
    <x v="593"/>
    <x v="20"/>
    <x v="1"/>
    <x v="11"/>
    <s v="Atlantic Metals Mobile 4-Shelf Bookcases, Custom Colors"/>
    <n v="1573.49"/>
    <n v="7"/>
    <n v="196.69"/>
  </r>
  <r>
    <s v="31-12-2014"/>
    <x v="0"/>
    <x v="11"/>
    <x v="274"/>
    <x v="24"/>
    <x v="0"/>
    <x v="4"/>
    <s v="BIC Brite Liner Grip Highlighters, Assorted, 5/Pack"/>
    <n v="29.68"/>
    <n v="7"/>
    <n v="11.58"/>
  </r>
  <r>
    <s v="31-12-2014"/>
    <x v="0"/>
    <x v="11"/>
    <x v="274"/>
    <x v="24"/>
    <x v="2"/>
    <x v="9"/>
    <s v="Sabrent 4-Port USB 2.0 Hub"/>
    <n v="47.53"/>
    <n v="7"/>
    <n v="16.16"/>
  </r>
  <r>
    <s v="31-12-2014"/>
    <x v="0"/>
    <x v="11"/>
    <x v="146"/>
    <x v="32"/>
    <x v="1"/>
    <x v="8"/>
    <s v="Nu-Dell Executive Frame"/>
    <n v="63.2"/>
    <n v="5"/>
    <n v="23.38"/>
  </r>
  <r>
    <s v="31-12-2014"/>
    <x v="0"/>
    <x v="11"/>
    <x v="146"/>
    <x v="32"/>
    <x v="2"/>
    <x v="9"/>
    <s v="Imation Secure Drive + Hardware Encrypted USB flash drive - 16 GB"/>
    <n v="113.97"/>
    <n v="3"/>
    <n v="27.35"/>
  </r>
  <r>
    <s v="31-12-2014"/>
    <x v="0"/>
    <x v="11"/>
    <x v="507"/>
    <x v="0"/>
    <x v="0"/>
    <x v="10"/>
    <s v="Staple envelope"/>
    <n v="49.57"/>
    <n v="2"/>
    <n v="17.97"/>
  </r>
  <r>
    <s v="31-12-2014"/>
    <x v="0"/>
    <x v="11"/>
    <x v="307"/>
    <x v="43"/>
    <x v="0"/>
    <x v="0"/>
    <s v="Xerox 1917"/>
    <n v="195.64"/>
    <n v="4"/>
    <n v="91.95"/>
  </r>
  <r>
    <s v="31-12-2014"/>
    <x v="0"/>
    <x v="11"/>
    <x v="307"/>
    <x v="43"/>
    <x v="0"/>
    <x v="0"/>
    <s v="Xerox 1970"/>
    <n v="14.94"/>
    <n v="3"/>
    <n v="7.02"/>
  </r>
  <r>
    <s v="31-12-2014"/>
    <x v="0"/>
    <x v="11"/>
    <x v="307"/>
    <x v="43"/>
    <x v="2"/>
    <x v="9"/>
    <s v="Plantronics Savi W720 Multi-Device Wireless Headset System"/>
    <n v="1687.8"/>
    <n v="4"/>
    <n v="742.63"/>
  </r>
  <r>
    <s v="31-12-2014"/>
    <x v="0"/>
    <x v="11"/>
    <x v="307"/>
    <x v="43"/>
    <x v="1"/>
    <x v="11"/>
    <s v="Sauder Inglewood Library Bookcases"/>
    <n v="341.96"/>
    <n v="2"/>
    <n v="78.650000000000006"/>
  </r>
  <r>
    <s v="31-12-2014"/>
    <x v="0"/>
    <x v="11"/>
    <x v="307"/>
    <x v="43"/>
    <x v="1"/>
    <x v="5"/>
    <s v="Global Fabric Manager's Chair, Dark Gray"/>
    <n v="605.88"/>
    <n v="6"/>
    <n v="151.47"/>
  </r>
  <r>
    <s v="31-12-2014"/>
    <x v="0"/>
    <x v="11"/>
    <x v="594"/>
    <x v="17"/>
    <x v="2"/>
    <x v="6"/>
    <s v="Panasonic KX TS3282W Corded phone"/>
    <n v="475.94"/>
    <n v="7"/>
    <n v="59.49"/>
  </r>
  <r>
    <s v="31-12-2014"/>
    <x v="0"/>
    <x v="11"/>
    <x v="160"/>
    <x v="20"/>
    <x v="2"/>
    <x v="9"/>
    <s v="Verbatim 25 GB 6x Blu-ray Single Layer Recordable Disc, 10/Pack"/>
    <n v="34.770000000000003"/>
    <n v="3"/>
    <n v="11.47"/>
  </r>
  <r>
    <s v="31-12-2014"/>
    <x v="0"/>
    <x v="11"/>
    <x v="160"/>
    <x v="20"/>
    <x v="0"/>
    <x v="1"/>
    <s v="Avery 51"/>
    <n v="18.899999999999999"/>
    <n v="3"/>
    <n v="8.69"/>
  </r>
  <r>
    <s v="02-01-2015"/>
    <x v="1"/>
    <x v="0"/>
    <x v="197"/>
    <x v="10"/>
    <x v="0"/>
    <x v="1"/>
    <s v="Avery 505"/>
    <n v="23.68"/>
    <n v="2"/>
    <n v="8.8800000000000008"/>
  </r>
  <r>
    <s v="02-01-2015"/>
    <x v="1"/>
    <x v="0"/>
    <x v="197"/>
    <x v="10"/>
    <x v="1"/>
    <x v="11"/>
    <s v="O'Sullivan 2-Door Barrister Bookcase in Odessa Pine"/>
    <n v="452.45"/>
    <n v="5"/>
    <n v="-244.32"/>
  </r>
  <r>
    <s v="02-01-2015"/>
    <x v="1"/>
    <x v="0"/>
    <x v="197"/>
    <x v="10"/>
    <x v="2"/>
    <x v="6"/>
    <s v="Speck Products Candyshell Flip Case"/>
    <n v="62.98"/>
    <n v="3"/>
    <n v="-14.7"/>
  </r>
  <r>
    <s v="02-01-2015"/>
    <x v="1"/>
    <x v="0"/>
    <x v="197"/>
    <x v="10"/>
    <x v="2"/>
    <x v="15"/>
    <s v="Cisco 9971 IP Video Phone Charcoal"/>
    <n v="1188"/>
    <n v="9"/>
    <n v="-950.4"/>
  </r>
  <r>
    <s v="02-01-2015"/>
    <x v="1"/>
    <x v="0"/>
    <x v="197"/>
    <x v="10"/>
    <x v="2"/>
    <x v="9"/>
    <s v="Sony Micro Vault Click 16 GB USB 2.0 Flash Drive"/>
    <n v="89.58"/>
    <n v="2"/>
    <n v="4.4800000000000004"/>
  </r>
  <r>
    <s v="02-01-2015"/>
    <x v="1"/>
    <x v="0"/>
    <x v="595"/>
    <x v="7"/>
    <x v="0"/>
    <x v="2"/>
    <s v="SAFCO Mobile Desk Side File, Wire Frame"/>
    <n v="85.52"/>
    <n v="2"/>
    <n v="22.24"/>
  </r>
  <r>
    <s v="02-01-2015"/>
    <x v="1"/>
    <x v="0"/>
    <x v="595"/>
    <x v="7"/>
    <x v="0"/>
    <x v="4"/>
    <s v="Newell 313"/>
    <n v="9.84"/>
    <n v="3"/>
    <n v="2.66"/>
  </r>
  <r>
    <s v="02-01-2015"/>
    <x v="1"/>
    <x v="0"/>
    <x v="595"/>
    <x v="7"/>
    <x v="0"/>
    <x v="0"/>
    <s v="Xerox 1959"/>
    <n v="20.04"/>
    <n v="3"/>
    <n v="9.6199999999999992"/>
  </r>
  <r>
    <s v="03-01-2015"/>
    <x v="1"/>
    <x v="0"/>
    <x v="472"/>
    <x v="0"/>
    <x v="0"/>
    <x v="0"/>
    <s v="Xerox 21"/>
    <n v="10.37"/>
    <n v="2"/>
    <n v="3.63"/>
  </r>
  <r>
    <s v="03-01-2015"/>
    <x v="1"/>
    <x v="0"/>
    <x v="596"/>
    <x v="0"/>
    <x v="2"/>
    <x v="9"/>
    <s v="Enermax Acrylux Wireless Keyboard"/>
    <n v="398.4"/>
    <n v="5"/>
    <n v="84.66"/>
  </r>
  <r>
    <s v="03-01-2015"/>
    <x v="1"/>
    <x v="0"/>
    <x v="596"/>
    <x v="0"/>
    <x v="0"/>
    <x v="4"/>
    <s v="Newell 317"/>
    <n v="7.06"/>
    <n v="3"/>
    <n v="0.79"/>
  </r>
  <r>
    <s v="03-01-2015"/>
    <x v="1"/>
    <x v="0"/>
    <x v="596"/>
    <x v="0"/>
    <x v="1"/>
    <x v="11"/>
    <s v="O'Sullivan Living Dimensions 5-Shelf Bookcases"/>
    <n v="1352.4"/>
    <n v="9"/>
    <n v="-437.54"/>
  </r>
  <r>
    <s v="04-01-2015"/>
    <x v="1"/>
    <x v="0"/>
    <x v="10"/>
    <x v="28"/>
    <x v="0"/>
    <x v="3"/>
    <s v="GBC Standard Recycled Report Covers, Clear Plastic Sheets"/>
    <n v="32.340000000000003"/>
    <n v="3"/>
    <n v="15.52"/>
  </r>
  <r>
    <s v="04-01-2015"/>
    <x v="1"/>
    <x v="0"/>
    <x v="10"/>
    <x v="28"/>
    <x v="0"/>
    <x v="0"/>
    <s v="Adams Telephone Message Book w/Frequently-Called Numbers Space, 400 Messages per Book"/>
    <n v="39.9"/>
    <n v="5"/>
    <n v="19.95"/>
  </r>
  <r>
    <s v="04-01-2015"/>
    <x v="1"/>
    <x v="0"/>
    <x v="597"/>
    <x v="6"/>
    <x v="1"/>
    <x v="8"/>
    <s v="DAX Wood Document Frame"/>
    <n v="192.22"/>
    <n v="14"/>
    <n v="69.2"/>
  </r>
  <r>
    <s v="05-01-2015"/>
    <x v="1"/>
    <x v="0"/>
    <x v="50"/>
    <x v="22"/>
    <x v="1"/>
    <x v="5"/>
    <s v="Global Deluxe Steno Chair"/>
    <n v="61.58"/>
    <n v="1"/>
    <n v="-6.93"/>
  </r>
  <r>
    <s v="05-01-2015"/>
    <x v="1"/>
    <x v="0"/>
    <x v="196"/>
    <x v="20"/>
    <x v="0"/>
    <x v="4"/>
    <s v="Newell 34"/>
    <n v="59.52"/>
    <n v="3"/>
    <n v="15.48"/>
  </r>
  <r>
    <s v="05-01-2015"/>
    <x v="1"/>
    <x v="0"/>
    <x v="196"/>
    <x v="20"/>
    <x v="0"/>
    <x v="10"/>
    <s v="#10- 4 1/8&quot; x 9 1/2&quot; Recycled Envelopes"/>
    <n v="17.48"/>
    <n v="2"/>
    <n v="8.2200000000000006"/>
  </r>
  <r>
    <s v="05-01-2015"/>
    <x v="1"/>
    <x v="0"/>
    <x v="196"/>
    <x v="20"/>
    <x v="0"/>
    <x v="3"/>
    <s v="Wilson Jones data.warehouse D-Ring Binders with DublLock"/>
    <n v="13.17"/>
    <n v="2"/>
    <n v="4.6100000000000003"/>
  </r>
  <r>
    <s v="05-01-2015"/>
    <x v="1"/>
    <x v="0"/>
    <x v="594"/>
    <x v="3"/>
    <x v="0"/>
    <x v="12"/>
    <s v="Acco 6 Outlet Guardian Premium Surge Suppressor"/>
    <n v="87.36"/>
    <n v="6"/>
    <n v="23.59"/>
  </r>
  <r>
    <s v="05-01-2015"/>
    <x v="1"/>
    <x v="0"/>
    <x v="594"/>
    <x v="3"/>
    <x v="0"/>
    <x v="3"/>
    <s v="Fellowes Binding Cases"/>
    <n v="56.16"/>
    <n v="6"/>
    <n v="17.55"/>
  </r>
  <r>
    <s v="06-01-2015"/>
    <x v="1"/>
    <x v="0"/>
    <x v="386"/>
    <x v="26"/>
    <x v="0"/>
    <x v="0"/>
    <s v="It's Hot Message Books with Stickers, 2 3/4&quot; x 5&quot;"/>
    <n v="29.6"/>
    <n v="5"/>
    <n v="9.25"/>
  </r>
  <r>
    <s v="06-01-2015"/>
    <x v="1"/>
    <x v="0"/>
    <x v="386"/>
    <x v="26"/>
    <x v="0"/>
    <x v="3"/>
    <s v="Recycled Pressboard Report Cover with Reinforced Top Hinge"/>
    <n v="1.94"/>
    <n v="2"/>
    <n v="-1.36"/>
  </r>
  <r>
    <s v="09-01-2015"/>
    <x v="1"/>
    <x v="0"/>
    <x v="96"/>
    <x v="5"/>
    <x v="0"/>
    <x v="0"/>
    <s v="Easy-staple paper"/>
    <n v="106.32"/>
    <n v="3"/>
    <n v="49.97"/>
  </r>
  <r>
    <s v="09-01-2015"/>
    <x v="1"/>
    <x v="0"/>
    <x v="96"/>
    <x v="5"/>
    <x v="0"/>
    <x v="12"/>
    <s v="Belkin 5 Outlet SurgeMaster Power Centers"/>
    <n v="163.44"/>
    <n v="3"/>
    <n v="45.76"/>
  </r>
  <r>
    <s v="09-01-2015"/>
    <x v="1"/>
    <x v="0"/>
    <x v="96"/>
    <x v="5"/>
    <x v="0"/>
    <x v="4"/>
    <s v="Boston 1730 StandUp Electric Pencil Sharpener"/>
    <n v="42.76"/>
    <n v="2"/>
    <n v="11.12"/>
  </r>
  <r>
    <s v="09-01-2015"/>
    <x v="1"/>
    <x v="0"/>
    <x v="96"/>
    <x v="5"/>
    <x v="0"/>
    <x v="0"/>
    <s v="Speediset Carbonless Redi-Letter 7&quot; x 8 1/2&quot;"/>
    <n v="51.55"/>
    <n v="5"/>
    <n v="24.23"/>
  </r>
  <r>
    <s v="10-01-2015"/>
    <x v="1"/>
    <x v="0"/>
    <x v="13"/>
    <x v="20"/>
    <x v="1"/>
    <x v="13"/>
    <s v="Bush Advantage Collection Racetrack Conference Table"/>
    <n v="1018.1"/>
    <n v="4"/>
    <n v="-373.3"/>
  </r>
  <r>
    <s v="12-01-2015"/>
    <x v="1"/>
    <x v="0"/>
    <x v="598"/>
    <x v="7"/>
    <x v="0"/>
    <x v="2"/>
    <s v="Dual Level, Single-Width Filing Carts"/>
    <n v="465.18"/>
    <n v="3"/>
    <n v="120.95"/>
  </r>
  <r>
    <s v="12-01-2015"/>
    <x v="1"/>
    <x v="0"/>
    <x v="599"/>
    <x v="10"/>
    <x v="0"/>
    <x v="4"/>
    <s v="BIC Brite Liner Highlighters, Chisel Tip"/>
    <n v="10.37"/>
    <n v="2"/>
    <n v="1.56"/>
  </r>
  <r>
    <s v="12-01-2015"/>
    <x v="1"/>
    <x v="0"/>
    <x v="599"/>
    <x v="10"/>
    <x v="2"/>
    <x v="6"/>
    <s v="GE 30524EE4"/>
    <n v="235.19"/>
    <n v="2"/>
    <n v="-43.12"/>
  </r>
  <r>
    <s v="12-01-2015"/>
    <x v="1"/>
    <x v="0"/>
    <x v="599"/>
    <x v="10"/>
    <x v="2"/>
    <x v="6"/>
    <s v="Anker 24W Portable Micro USB Car Charger"/>
    <n v="26.38"/>
    <n v="4"/>
    <n v="2.64"/>
  </r>
  <r>
    <s v="12-01-2015"/>
    <x v="1"/>
    <x v="0"/>
    <x v="599"/>
    <x v="10"/>
    <x v="2"/>
    <x v="9"/>
    <s v="SanDisk Cruzer 4 GB USB Flash Drive"/>
    <n v="10.38"/>
    <n v="2"/>
    <n v="2.21"/>
  </r>
  <r>
    <s v="12-01-2015"/>
    <x v="1"/>
    <x v="0"/>
    <x v="599"/>
    <x v="10"/>
    <x v="2"/>
    <x v="6"/>
    <s v="LG Electronics Tone+ HBS-730 Bluetooth Headset"/>
    <n v="107.12"/>
    <n v="3"/>
    <n v="-21.42"/>
  </r>
  <r>
    <s v="13-01-2015"/>
    <x v="1"/>
    <x v="0"/>
    <x v="300"/>
    <x v="3"/>
    <x v="0"/>
    <x v="3"/>
    <s v="Binding Machine Supplies"/>
    <n v="70.010000000000005"/>
    <n v="3"/>
    <n v="24.5"/>
  </r>
  <r>
    <s v="13-01-2015"/>
    <x v="1"/>
    <x v="0"/>
    <x v="300"/>
    <x v="3"/>
    <x v="1"/>
    <x v="8"/>
    <s v="Floodlight Indoor Halogen Bulbs, 1 Bulb per Pack, 60 Watts"/>
    <n v="77.599999999999994"/>
    <n v="4"/>
    <n v="38.020000000000003"/>
  </r>
  <r>
    <s v="13-01-2015"/>
    <x v="1"/>
    <x v="0"/>
    <x v="300"/>
    <x v="3"/>
    <x v="1"/>
    <x v="8"/>
    <s v="Deflect-o EconoMat Nonstudded, No Bevel Mat"/>
    <n v="464.85"/>
    <n v="9"/>
    <n v="92.97"/>
  </r>
  <r>
    <s v="13-01-2015"/>
    <x v="1"/>
    <x v="0"/>
    <x v="600"/>
    <x v="4"/>
    <x v="0"/>
    <x v="1"/>
    <s v="Avery 508"/>
    <n v="9.82"/>
    <n v="2"/>
    <n v="4.8099999999999996"/>
  </r>
  <r>
    <s v="17-01-2015"/>
    <x v="1"/>
    <x v="0"/>
    <x v="179"/>
    <x v="1"/>
    <x v="1"/>
    <x v="8"/>
    <s v="Eldon ClusterMat Chair Mat with Cordless Antistatic Protection"/>
    <n v="254.74"/>
    <n v="7"/>
    <n v="-312.06"/>
  </r>
  <r>
    <s v="17-01-2015"/>
    <x v="1"/>
    <x v="0"/>
    <x v="134"/>
    <x v="32"/>
    <x v="0"/>
    <x v="4"/>
    <s v="Avery Fluorescent Highlighter Four-Color Set"/>
    <n v="6.68"/>
    <n v="2"/>
    <n v="2"/>
  </r>
  <r>
    <s v="17-01-2015"/>
    <x v="1"/>
    <x v="0"/>
    <x v="596"/>
    <x v="15"/>
    <x v="0"/>
    <x v="14"/>
    <s v="Acme Hot Forged Carbon Steel Scissors with Nickel-Plated Handles, 3 7/8&quot; Cut, 8&quot;L"/>
    <n v="88.96"/>
    <n v="8"/>
    <n v="10.01"/>
  </r>
  <r>
    <s v="19-01-2015"/>
    <x v="1"/>
    <x v="0"/>
    <x v="181"/>
    <x v="0"/>
    <x v="1"/>
    <x v="13"/>
    <s v="Bevis Round Conference Table Top &amp; Single Column Base"/>
    <n v="102.44"/>
    <n v="1"/>
    <n v="-13.17"/>
  </r>
  <r>
    <s v="19-01-2015"/>
    <x v="1"/>
    <x v="0"/>
    <x v="181"/>
    <x v="0"/>
    <x v="1"/>
    <x v="5"/>
    <s v="Harbour Creations 67200 Series Stacking Chairs"/>
    <n v="199.3"/>
    <n v="4"/>
    <n v="-8.5399999999999991"/>
  </r>
  <r>
    <s v="23-01-2015"/>
    <x v="1"/>
    <x v="0"/>
    <x v="249"/>
    <x v="35"/>
    <x v="0"/>
    <x v="0"/>
    <s v="Wirebound Service Call Books, 5 1/2&quot; x 4&quot;"/>
    <n v="29.04"/>
    <n v="3"/>
    <n v="13.94"/>
  </r>
  <r>
    <s v="23-01-2015"/>
    <x v="1"/>
    <x v="0"/>
    <x v="249"/>
    <x v="35"/>
    <x v="0"/>
    <x v="1"/>
    <s v="Avery 500"/>
    <n v="14.62"/>
    <n v="2"/>
    <n v="6.87"/>
  </r>
  <r>
    <s v="24-01-2015"/>
    <x v="1"/>
    <x v="0"/>
    <x v="601"/>
    <x v="16"/>
    <x v="0"/>
    <x v="4"/>
    <s v="Crayola Colored Pencils"/>
    <n v="13.12"/>
    <n v="5"/>
    <n v="2.13"/>
  </r>
  <r>
    <s v="26-01-2015"/>
    <x v="1"/>
    <x v="0"/>
    <x v="551"/>
    <x v="3"/>
    <x v="0"/>
    <x v="0"/>
    <s v="Xerox 1991"/>
    <n v="182.72"/>
    <n v="8"/>
    <n v="84.05"/>
  </r>
  <r>
    <s v="27-01-2015"/>
    <x v="1"/>
    <x v="0"/>
    <x v="9"/>
    <x v="10"/>
    <x v="1"/>
    <x v="5"/>
    <s v="High-Back Leather Manager's Chair"/>
    <n v="181.99"/>
    <n v="2"/>
    <n v="-54.6"/>
  </r>
  <r>
    <s v="27-01-2015"/>
    <x v="1"/>
    <x v="0"/>
    <x v="9"/>
    <x v="10"/>
    <x v="2"/>
    <x v="6"/>
    <s v="Polycom VVX 310 VoIP phone"/>
    <n v="431.98"/>
    <n v="4"/>
    <n v="-100.79"/>
  </r>
  <r>
    <s v="27-01-2015"/>
    <x v="1"/>
    <x v="0"/>
    <x v="9"/>
    <x v="10"/>
    <x v="2"/>
    <x v="6"/>
    <s v="Nortel Meridian M5316 Digital phone"/>
    <n v="155.37"/>
    <n v="1"/>
    <n v="-36.25"/>
  </r>
  <r>
    <s v="27-01-2015"/>
    <x v="1"/>
    <x v="0"/>
    <x v="573"/>
    <x v="3"/>
    <x v="1"/>
    <x v="5"/>
    <s v="HON 5400 Series Task Chairs for Big and Tall"/>
    <n v="2803.92"/>
    <n v="5"/>
    <n v="0"/>
  </r>
  <r>
    <s v="28-01-2015"/>
    <x v="1"/>
    <x v="0"/>
    <x v="343"/>
    <x v="25"/>
    <x v="1"/>
    <x v="13"/>
    <s v="Chromcraft Bull-Nose Wood Oval Conference Tables &amp; Bases"/>
    <n v="4297.6400000000003"/>
    <n v="13"/>
    <n v="-1862.31"/>
  </r>
  <r>
    <s v="30-01-2015"/>
    <x v="1"/>
    <x v="0"/>
    <x v="355"/>
    <x v="0"/>
    <x v="0"/>
    <x v="0"/>
    <s v="Rediform Voice Mail Log Books"/>
    <n v="14.3"/>
    <n v="6"/>
    <n v="5.01"/>
  </r>
  <r>
    <s v="30-01-2015"/>
    <x v="1"/>
    <x v="0"/>
    <x v="309"/>
    <x v="3"/>
    <x v="1"/>
    <x v="8"/>
    <s v="Computer Room Manger, 14&quot;"/>
    <n v="227.36"/>
    <n v="7"/>
    <n v="81.849999999999994"/>
  </r>
  <r>
    <s v="30-01-2015"/>
    <x v="1"/>
    <x v="0"/>
    <x v="309"/>
    <x v="3"/>
    <x v="2"/>
    <x v="15"/>
    <s v="Bady BDG101FRU Card Printer"/>
    <n v="1919.98"/>
    <n v="3"/>
    <n v="216"/>
  </r>
  <r>
    <s v="31-01-2015"/>
    <x v="1"/>
    <x v="0"/>
    <x v="366"/>
    <x v="28"/>
    <x v="0"/>
    <x v="0"/>
    <s v="Xerox 1999"/>
    <n v="12.96"/>
    <n v="2"/>
    <n v="6.22"/>
  </r>
  <r>
    <s v="31-01-2015"/>
    <x v="1"/>
    <x v="0"/>
    <x v="366"/>
    <x v="28"/>
    <x v="1"/>
    <x v="8"/>
    <s v="Seth Thomas 13 1/2&quot; Wall Clock"/>
    <n v="53.34"/>
    <n v="3"/>
    <n v="16.54"/>
  </r>
  <r>
    <s v="31-01-2015"/>
    <x v="1"/>
    <x v="0"/>
    <x v="366"/>
    <x v="28"/>
    <x v="0"/>
    <x v="3"/>
    <s v="Ibico Standard Transparent Covers"/>
    <n v="32.96"/>
    <n v="2"/>
    <n v="16.149999999999999"/>
  </r>
  <r>
    <s v="03-02-2015"/>
    <x v="1"/>
    <x v="1"/>
    <x v="158"/>
    <x v="40"/>
    <x v="1"/>
    <x v="8"/>
    <s v="Coloredge Poster Frame"/>
    <n v="28.4"/>
    <n v="2"/>
    <n v="11.08"/>
  </r>
  <r>
    <s v="03-02-2015"/>
    <x v="1"/>
    <x v="1"/>
    <x v="158"/>
    <x v="40"/>
    <x v="2"/>
    <x v="9"/>
    <s v="Kensington SlimBlade Notebook Wireless Mouse with Nano Receiver"/>
    <n v="149.97"/>
    <n v="3"/>
    <n v="50.99"/>
  </r>
  <r>
    <s v="03-02-2015"/>
    <x v="1"/>
    <x v="1"/>
    <x v="602"/>
    <x v="3"/>
    <x v="1"/>
    <x v="8"/>
    <s v="Hand-Finished Solid Wood Document Frame"/>
    <n v="136.91999999999999"/>
    <n v="4"/>
    <n v="41.08"/>
  </r>
  <r>
    <s v="03-02-2015"/>
    <x v="1"/>
    <x v="1"/>
    <x v="484"/>
    <x v="27"/>
    <x v="0"/>
    <x v="3"/>
    <s v="Wilson Jones Standard D-Ring Binders"/>
    <n v="12.14"/>
    <n v="3"/>
    <n v="4.0999999999999996"/>
  </r>
  <r>
    <s v="03-02-2015"/>
    <x v="1"/>
    <x v="1"/>
    <x v="251"/>
    <x v="4"/>
    <x v="0"/>
    <x v="10"/>
    <s v="Staple envelope"/>
    <n v="74.52"/>
    <n v="9"/>
    <n v="35.020000000000003"/>
  </r>
  <r>
    <s v="03-02-2015"/>
    <x v="1"/>
    <x v="1"/>
    <x v="203"/>
    <x v="20"/>
    <x v="1"/>
    <x v="5"/>
    <s v="Global Fabric Manager's Chair, Dark Gray"/>
    <n v="90.88"/>
    <n v="1"/>
    <n v="15.15"/>
  </r>
  <r>
    <s v="06-02-2015"/>
    <x v="1"/>
    <x v="1"/>
    <x v="197"/>
    <x v="22"/>
    <x v="0"/>
    <x v="4"/>
    <s v="Newell 310"/>
    <n v="5.28"/>
    <n v="3"/>
    <n v="1.53"/>
  </r>
  <r>
    <s v="06-02-2015"/>
    <x v="1"/>
    <x v="1"/>
    <x v="325"/>
    <x v="7"/>
    <x v="1"/>
    <x v="5"/>
    <s v="Office Star - Contemporary Swivel Chair with Padded Adjustable Arms and Flex Back"/>
    <n v="1268.82"/>
    <n v="9"/>
    <n v="266.45"/>
  </r>
  <r>
    <s v="06-02-2015"/>
    <x v="1"/>
    <x v="1"/>
    <x v="325"/>
    <x v="7"/>
    <x v="1"/>
    <x v="11"/>
    <s v="Hon Metal Bookcases, Putty"/>
    <n v="283.92"/>
    <n v="4"/>
    <n v="82.34"/>
  </r>
  <r>
    <s v="06-02-2015"/>
    <x v="1"/>
    <x v="1"/>
    <x v="325"/>
    <x v="7"/>
    <x v="0"/>
    <x v="4"/>
    <s v="SANFORD Liquid Accent Tank-Style Highlighters"/>
    <n v="5.68"/>
    <n v="2"/>
    <n v="1.76"/>
  </r>
  <r>
    <s v="06-02-2015"/>
    <x v="1"/>
    <x v="1"/>
    <x v="603"/>
    <x v="0"/>
    <x v="0"/>
    <x v="3"/>
    <s v="UniKeep View Case Binders"/>
    <n v="2.93"/>
    <n v="3"/>
    <n v="-4.99"/>
  </r>
  <r>
    <s v="06-02-2015"/>
    <x v="1"/>
    <x v="1"/>
    <x v="603"/>
    <x v="0"/>
    <x v="2"/>
    <x v="9"/>
    <s v="Memorex Mini Travel Drive 8 GB USB 2.0 Flash Drive"/>
    <n v="18.53"/>
    <n v="2"/>
    <n v="4.4000000000000004"/>
  </r>
  <r>
    <s v="06-02-2015"/>
    <x v="1"/>
    <x v="1"/>
    <x v="603"/>
    <x v="0"/>
    <x v="0"/>
    <x v="2"/>
    <s v="Tennsco Snap-Together Open Shelving Units, Starter Sets and Add-On Units"/>
    <n v="670.75"/>
    <n v="3"/>
    <n v="-125.77"/>
  </r>
  <r>
    <s v="06-02-2015"/>
    <x v="1"/>
    <x v="1"/>
    <x v="604"/>
    <x v="6"/>
    <x v="0"/>
    <x v="2"/>
    <s v="Tennsco Industrial Shelving"/>
    <n v="146.72999999999999"/>
    <n v="3"/>
    <n v="2.93"/>
  </r>
  <r>
    <s v="06-02-2015"/>
    <x v="1"/>
    <x v="1"/>
    <x v="604"/>
    <x v="6"/>
    <x v="0"/>
    <x v="0"/>
    <s v="Xerox 1920"/>
    <n v="29.9"/>
    <n v="5"/>
    <n v="13.46"/>
  </r>
  <r>
    <s v="07-02-2015"/>
    <x v="1"/>
    <x v="1"/>
    <x v="105"/>
    <x v="6"/>
    <x v="0"/>
    <x v="10"/>
    <s v="Cameo Buff Policy Envelopes"/>
    <n v="311.14999999999998"/>
    <n v="5"/>
    <n v="146.24"/>
  </r>
  <r>
    <s v="07-02-2015"/>
    <x v="1"/>
    <x v="1"/>
    <x v="105"/>
    <x v="6"/>
    <x v="0"/>
    <x v="0"/>
    <s v="Xerox 1957"/>
    <n v="12.96"/>
    <n v="2"/>
    <n v="6.35"/>
  </r>
  <r>
    <s v="08-02-2015"/>
    <x v="1"/>
    <x v="1"/>
    <x v="384"/>
    <x v="10"/>
    <x v="2"/>
    <x v="6"/>
    <s v="JBL Micro Wireless Portable Bluetooth Speaker"/>
    <n v="107.98"/>
    <n v="3"/>
    <n v="-27"/>
  </r>
  <r>
    <s v="08-02-2015"/>
    <x v="1"/>
    <x v="1"/>
    <x v="248"/>
    <x v="42"/>
    <x v="0"/>
    <x v="0"/>
    <s v="Wirebound Message Books, Four 2 3/4 x 5 Forms per Page, 200 Sets per Book"/>
    <n v="9.5399999999999991"/>
    <n v="2"/>
    <n v="4.29"/>
  </r>
  <r>
    <s v="08-02-2015"/>
    <x v="1"/>
    <x v="1"/>
    <x v="248"/>
    <x v="42"/>
    <x v="0"/>
    <x v="7"/>
    <s v="Advantus Push Pins, Aluminum Head"/>
    <n v="5.81"/>
    <n v="1"/>
    <n v="1.8"/>
  </r>
  <r>
    <s v="08-02-2015"/>
    <x v="1"/>
    <x v="1"/>
    <x v="248"/>
    <x v="42"/>
    <x v="0"/>
    <x v="4"/>
    <s v="Sanford Colorific Colored Pencils, 12/Box"/>
    <n v="5.76"/>
    <n v="2"/>
    <n v="1.73"/>
  </r>
  <r>
    <s v="09-02-2015"/>
    <x v="1"/>
    <x v="1"/>
    <x v="279"/>
    <x v="0"/>
    <x v="2"/>
    <x v="9"/>
    <s v="Memorex Micro Travel Drive 8 GB"/>
    <n v="20.8"/>
    <n v="2"/>
    <n v="6.5"/>
  </r>
  <r>
    <s v="09-02-2015"/>
    <x v="1"/>
    <x v="1"/>
    <x v="410"/>
    <x v="0"/>
    <x v="0"/>
    <x v="1"/>
    <s v="Round Specialty Laser Printer Labels"/>
    <n v="40.1"/>
    <n v="4"/>
    <n v="13.53"/>
  </r>
  <r>
    <s v="09-02-2015"/>
    <x v="1"/>
    <x v="1"/>
    <x v="410"/>
    <x v="0"/>
    <x v="1"/>
    <x v="8"/>
    <s v="Dana Fluorescent Magnifying Lamp, White, 36&quot;"/>
    <n v="40.78"/>
    <n v="2"/>
    <n v="-30.59"/>
  </r>
  <r>
    <s v="09-02-2015"/>
    <x v="1"/>
    <x v="1"/>
    <x v="605"/>
    <x v="3"/>
    <x v="1"/>
    <x v="5"/>
    <s v="Global Deluxe Stacking Chair, Gray"/>
    <n v="203.92"/>
    <n v="5"/>
    <n v="22.94"/>
  </r>
  <r>
    <s v="09-02-2015"/>
    <x v="1"/>
    <x v="1"/>
    <x v="453"/>
    <x v="1"/>
    <x v="2"/>
    <x v="9"/>
    <s v="Logitech Wireless Headset h800"/>
    <n v="479.95"/>
    <n v="6"/>
    <n v="89.99"/>
  </r>
  <r>
    <s v="10-02-2015"/>
    <x v="1"/>
    <x v="1"/>
    <x v="555"/>
    <x v="2"/>
    <x v="0"/>
    <x v="2"/>
    <s v="Eldon ProFile File 'N Store Portable File Tub Letter/Legal Size Black"/>
    <n v="77.239999999999995"/>
    <n v="5"/>
    <n v="7.72"/>
  </r>
  <r>
    <s v="14-02-2015"/>
    <x v="1"/>
    <x v="1"/>
    <x v="366"/>
    <x v="10"/>
    <x v="0"/>
    <x v="3"/>
    <s v="GBC Standard Therm-A-Bind Covers"/>
    <n v="14.95"/>
    <n v="2"/>
    <n v="-11.96"/>
  </r>
  <r>
    <s v="14-02-2015"/>
    <x v="1"/>
    <x v="1"/>
    <x v="366"/>
    <x v="10"/>
    <x v="2"/>
    <x v="6"/>
    <s v="Google Nexus 5"/>
    <n v="323.98"/>
    <n v="3"/>
    <n v="-81"/>
  </r>
  <r>
    <s v="14-02-2015"/>
    <x v="1"/>
    <x v="1"/>
    <x v="366"/>
    <x v="10"/>
    <x v="0"/>
    <x v="3"/>
    <s v="Acco Hanging Data Binders"/>
    <n v="2.29"/>
    <n v="2"/>
    <n v="-1.68"/>
  </r>
  <r>
    <s v="14-02-2015"/>
    <x v="1"/>
    <x v="1"/>
    <x v="366"/>
    <x v="10"/>
    <x v="0"/>
    <x v="4"/>
    <s v="Newell 315"/>
    <n v="14.35"/>
    <n v="3"/>
    <n v="0.9"/>
  </r>
  <r>
    <s v="14-02-2015"/>
    <x v="1"/>
    <x v="1"/>
    <x v="366"/>
    <x v="10"/>
    <x v="2"/>
    <x v="9"/>
    <s v="Belkin F8E887 USB Wired Ergonomic Keyboard"/>
    <n v="71.98"/>
    <n v="3"/>
    <n v="0.9"/>
  </r>
  <r>
    <s v="14-02-2015"/>
    <x v="1"/>
    <x v="1"/>
    <x v="207"/>
    <x v="20"/>
    <x v="0"/>
    <x v="3"/>
    <s v="Black Avery Memo-Size 3-Ring Binder, 5 1/2&quot; x 8 1/2&quot;"/>
    <n v="26.42"/>
    <n v="9"/>
    <n v="9.58"/>
  </r>
  <r>
    <s v="14-02-2015"/>
    <x v="1"/>
    <x v="1"/>
    <x v="207"/>
    <x v="20"/>
    <x v="2"/>
    <x v="6"/>
    <s v="Samsung Galaxy S4"/>
    <n v="625.99"/>
    <n v="1"/>
    <n v="187.8"/>
  </r>
  <r>
    <s v="15-02-2015"/>
    <x v="1"/>
    <x v="1"/>
    <x v="132"/>
    <x v="21"/>
    <x v="2"/>
    <x v="6"/>
    <s v="Innergie mMini Combo Duo USB Travel Charging Kit"/>
    <n v="134.97"/>
    <n v="3"/>
    <n v="64.790000000000006"/>
  </r>
  <r>
    <s v="15-02-2015"/>
    <x v="1"/>
    <x v="1"/>
    <x v="132"/>
    <x v="21"/>
    <x v="2"/>
    <x v="6"/>
    <s v="Samsung Galaxy S III - 16GB - pebble blue (T-Mobile)"/>
    <n v="699.98"/>
    <n v="2"/>
    <n v="195.99"/>
  </r>
  <r>
    <s v="15-02-2015"/>
    <x v="1"/>
    <x v="1"/>
    <x v="132"/>
    <x v="21"/>
    <x v="2"/>
    <x v="9"/>
    <s v="Maxell LTO Ultrium - 800 GB"/>
    <n v="139.94999999999999"/>
    <n v="5"/>
    <n v="26.59"/>
  </r>
  <r>
    <s v="15-02-2015"/>
    <x v="1"/>
    <x v="1"/>
    <x v="176"/>
    <x v="3"/>
    <x v="0"/>
    <x v="0"/>
    <s v="Xerox 1959"/>
    <n v="13.36"/>
    <n v="2"/>
    <n v="6.41"/>
  </r>
  <r>
    <s v="15-02-2015"/>
    <x v="1"/>
    <x v="1"/>
    <x v="176"/>
    <x v="3"/>
    <x v="0"/>
    <x v="3"/>
    <s v="Acco Data Flex Cable Posts For Top &amp; Bottom Load Binders, 6&quot; Capacity"/>
    <n v="41.72"/>
    <n v="5"/>
    <n v="13.04"/>
  </r>
  <r>
    <s v="15-02-2015"/>
    <x v="1"/>
    <x v="1"/>
    <x v="176"/>
    <x v="3"/>
    <x v="0"/>
    <x v="3"/>
    <s v="Avery Durable Binders"/>
    <n v="11.52"/>
    <n v="5"/>
    <n v="4.18"/>
  </r>
  <r>
    <s v="15-02-2015"/>
    <x v="1"/>
    <x v="1"/>
    <x v="176"/>
    <x v="3"/>
    <x v="0"/>
    <x v="12"/>
    <s v="Kensington 6 Outlet MasterPiece HOMEOFFICE Power Control Center"/>
    <n v="541.44000000000005"/>
    <n v="6"/>
    <n v="157.02000000000001"/>
  </r>
  <r>
    <s v="15-02-2015"/>
    <x v="1"/>
    <x v="1"/>
    <x v="176"/>
    <x v="3"/>
    <x v="0"/>
    <x v="0"/>
    <s v="Xerox 22"/>
    <n v="19.440000000000001"/>
    <n v="3"/>
    <n v="9.33"/>
  </r>
  <r>
    <s v="16-02-2015"/>
    <x v="1"/>
    <x v="1"/>
    <x v="569"/>
    <x v="38"/>
    <x v="0"/>
    <x v="0"/>
    <s v="Xerox 1920"/>
    <n v="35.880000000000003"/>
    <n v="6"/>
    <n v="16.149999999999999"/>
  </r>
  <r>
    <s v="16-02-2015"/>
    <x v="1"/>
    <x v="1"/>
    <x v="122"/>
    <x v="3"/>
    <x v="0"/>
    <x v="0"/>
    <s v="Xerox 1881"/>
    <n v="36.840000000000003"/>
    <n v="3"/>
    <n v="17.309999999999999"/>
  </r>
  <r>
    <s v="16-02-2015"/>
    <x v="1"/>
    <x v="1"/>
    <x v="122"/>
    <x v="3"/>
    <x v="0"/>
    <x v="1"/>
    <s v="Avery 485"/>
    <n v="87.71"/>
    <n v="7"/>
    <n v="41.22"/>
  </r>
  <r>
    <s v="18-02-2015"/>
    <x v="1"/>
    <x v="1"/>
    <x v="518"/>
    <x v="3"/>
    <x v="0"/>
    <x v="1"/>
    <s v="Smead Alpha-Z Color-Coded Second Alphabetical Labels and Starter Set"/>
    <n v="9.24"/>
    <n v="3"/>
    <n v="4.4400000000000004"/>
  </r>
  <r>
    <s v="18-02-2015"/>
    <x v="1"/>
    <x v="1"/>
    <x v="606"/>
    <x v="3"/>
    <x v="0"/>
    <x v="1"/>
    <s v="Avery 4027 File Folder Labels for Dot Matrix Printers, 5000 Labels per Box, White"/>
    <n v="61.06"/>
    <n v="2"/>
    <n v="28.09"/>
  </r>
  <r>
    <s v="18-02-2015"/>
    <x v="1"/>
    <x v="1"/>
    <x v="606"/>
    <x v="3"/>
    <x v="1"/>
    <x v="13"/>
    <s v="Hon 61000 Series Interactive Training Tables"/>
    <n v="35.54"/>
    <n v="1"/>
    <n v="-0.89"/>
  </r>
  <r>
    <s v="20-02-2015"/>
    <x v="1"/>
    <x v="1"/>
    <x v="272"/>
    <x v="13"/>
    <x v="2"/>
    <x v="9"/>
    <s v="Anker Ultrathin Bluetooth Wireless Keyboard Aluminum Cover with Stand"/>
    <n v="29.99"/>
    <n v="1"/>
    <n v="3"/>
  </r>
  <r>
    <s v="20-02-2015"/>
    <x v="1"/>
    <x v="1"/>
    <x v="75"/>
    <x v="23"/>
    <x v="0"/>
    <x v="4"/>
    <s v="Sanford 52201 APSCO Electric Pencil Sharpener"/>
    <n v="286.79000000000002"/>
    <n v="7"/>
    <n v="74.569999999999993"/>
  </r>
  <r>
    <s v="21-02-2015"/>
    <x v="1"/>
    <x v="1"/>
    <x v="364"/>
    <x v="31"/>
    <x v="0"/>
    <x v="0"/>
    <s v="Easy-staple paper"/>
    <n v="49.12"/>
    <n v="4"/>
    <n v="23.09"/>
  </r>
  <r>
    <s v="21-02-2015"/>
    <x v="1"/>
    <x v="1"/>
    <x v="517"/>
    <x v="36"/>
    <x v="0"/>
    <x v="3"/>
    <s v="Fellowes PB500 Electric Punch Plastic Comb Binding Machine with Manual Bind"/>
    <n v="2541.98"/>
    <n v="2"/>
    <n v="1270.99"/>
  </r>
  <r>
    <s v="22-02-2015"/>
    <x v="1"/>
    <x v="1"/>
    <x v="577"/>
    <x v="14"/>
    <x v="0"/>
    <x v="4"/>
    <s v="Newell 34"/>
    <n v="79.36"/>
    <n v="4"/>
    <n v="20.63"/>
  </r>
  <r>
    <s v="23-02-2015"/>
    <x v="1"/>
    <x v="1"/>
    <x v="607"/>
    <x v="20"/>
    <x v="0"/>
    <x v="12"/>
    <s v="Hoover Portapower Portable Vacuum"/>
    <n v="26.88"/>
    <n v="6"/>
    <n v="6.72"/>
  </r>
  <r>
    <s v="23-02-2015"/>
    <x v="1"/>
    <x v="1"/>
    <x v="607"/>
    <x v="20"/>
    <x v="0"/>
    <x v="3"/>
    <s v="Avery Self-Adhesive Photo Pockets for Polaroid Photos"/>
    <n v="10.9"/>
    <n v="2"/>
    <n v="3.81"/>
  </r>
  <r>
    <s v="25-02-2015"/>
    <x v="1"/>
    <x v="1"/>
    <x v="567"/>
    <x v="32"/>
    <x v="0"/>
    <x v="1"/>
    <s v="Avery 518"/>
    <n v="3.15"/>
    <n v="1"/>
    <n v="1.51"/>
  </r>
  <r>
    <s v="25-02-2015"/>
    <x v="1"/>
    <x v="1"/>
    <x v="567"/>
    <x v="32"/>
    <x v="0"/>
    <x v="0"/>
    <s v="Adams Telephone Message Book W/Dividers/Space For Phone Numbers, 5 1/4&quot;X8 1/2&quot;, 200/Messages"/>
    <n v="22.72"/>
    <n v="4"/>
    <n v="10.220000000000001"/>
  </r>
  <r>
    <s v="27-02-2015"/>
    <x v="1"/>
    <x v="1"/>
    <x v="478"/>
    <x v="2"/>
    <x v="0"/>
    <x v="3"/>
    <s v="Pressboard Covers with Storage Hooks, 9 1/2&quot; x 11&quot;, Light Blue"/>
    <n v="4.42"/>
    <n v="3"/>
    <n v="-3.39"/>
  </r>
  <r>
    <s v="27-02-2015"/>
    <x v="1"/>
    <x v="1"/>
    <x v="478"/>
    <x v="2"/>
    <x v="0"/>
    <x v="4"/>
    <s v="Eldon Spacemaker Box, Quick-Snap Lid, Clear"/>
    <n v="16.03"/>
    <n v="6"/>
    <n v="2.2000000000000002"/>
  </r>
  <r>
    <s v="27-02-2015"/>
    <x v="1"/>
    <x v="1"/>
    <x v="442"/>
    <x v="43"/>
    <x v="2"/>
    <x v="6"/>
    <s v="i.Sound Portable Power - 8000 mAh"/>
    <n v="105.98"/>
    <n v="2"/>
    <n v="1.06"/>
  </r>
  <r>
    <s v="27-02-2015"/>
    <x v="1"/>
    <x v="1"/>
    <x v="442"/>
    <x v="43"/>
    <x v="1"/>
    <x v="13"/>
    <s v="Barricks 18&quot; x 48&quot; Non-Folding Utility Table with Bottom Storage Shelf"/>
    <n v="493.92"/>
    <n v="7"/>
    <n v="-28.22"/>
  </r>
  <r>
    <s v="27-02-2015"/>
    <x v="1"/>
    <x v="1"/>
    <x v="608"/>
    <x v="22"/>
    <x v="2"/>
    <x v="9"/>
    <s v="Microsoft Natural Keyboard Elite"/>
    <n v="538.91999999999996"/>
    <n v="9"/>
    <n v="80.84"/>
  </r>
  <r>
    <s v="28-02-2015"/>
    <x v="1"/>
    <x v="1"/>
    <x v="329"/>
    <x v="15"/>
    <x v="1"/>
    <x v="5"/>
    <s v="Global Low Back Tilter Chair"/>
    <n v="161.57"/>
    <n v="2"/>
    <n v="-28.27"/>
  </r>
  <r>
    <s v="28-02-2015"/>
    <x v="1"/>
    <x v="1"/>
    <x v="329"/>
    <x v="15"/>
    <x v="1"/>
    <x v="5"/>
    <s v="Global Push Button Manager's Chair, Indigo"/>
    <n v="389.7"/>
    <n v="8"/>
    <n v="43.84"/>
  </r>
  <r>
    <s v="01-03-2015"/>
    <x v="1"/>
    <x v="2"/>
    <x v="43"/>
    <x v="4"/>
    <x v="0"/>
    <x v="3"/>
    <s v="XtraLife ClearVue Slant-D Ring Binder, White, 3&quot;"/>
    <n v="58.72"/>
    <n v="4"/>
    <n v="27.01"/>
  </r>
  <r>
    <s v="01-03-2015"/>
    <x v="1"/>
    <x v="2"/>
    <x v="526"/>
    <x v="3"/>
    <x v="2"/>
    <x v="6"/>
    <s v="Square Credit Card Reader"/>
    <n v="15.98"/>
    <n v="2"/>
    <n v="1.2"/>
  </r>
  <r>
    <s v="01-03-2015"/>
    <x v="1"/>
    <x v="2"/>
    <x v="526"/>
    <x v="3"/>
    <x v="1"/>
    <x v="5"/>
    <s v="Global Deluxe Steno Chair"/>
    <n v="184.75"/>
    <n v="3"/>
    <n v="-20.78"/>
  </r>
  <r>
    <s v="01-03-2015"/>
    <x v="1"/>
    <x v="2"/>
    <x v="218"/>
    <x v="2"/>
    <x v="0"/>
    <x v="12"/>
    <s v="Hoover Replacement Belt for Commercial Guardsman Heavy-Duty Upright Vacuum"/>
    <n v="3.55"/>
    <n v="2"/>
    <n v="0.44"/>
  </r>
  <r>
    <s v="01-03-2015"/>
    <x v="1"/>
    <x v="2"/>
    <x v="71"/>
    <x v="0"/>
    <x v="0"/>
    <x v="4"/>
    <s v="Panasonic KP-350BK Electric Pencil Sharpener with Auto Stop"/>
    <n v="55.33"/>
    <n v="2"/>
    <n v="6.22"/>
  </r>
  <r>
    <s v="01-03-2015"/>
    <x v="1"/>
    <x v="2"/>
    <x v="71"/>
    <x v="0"/>
    <x v="1"/>
    <x v="11"/>
    <s v="Atlantic Metals Mobile 5-Shelf Bookcases, Custom Colors"/>
    <n v="1228"/>
    <n v="6"/>
    <n v="-36.119999999999997"/>
  </r>
  <r>
    <s v="01-03-2015"/>
    <x v="1"/>
    <x v="2"/>
    <x v="609"/>
    <x v="0"/>
    <x v="2"/>
    <x v="6"/>
    <s v="Jackery Bar Premium Fast-charging Portable Charger"/>
    <n v="95.84"/>
    <n v="4"/>
    <n v="34.74"/>
  </r>
  <r>
    <s v="02-03-2015"/>
    <x v="1"/>
    <x v="2"/>
    <x v="610"/>
    <x v="22"/>
    <x v="1"/>
    <x v="13"/>
    <s v="Hon Racetrack Conference Tables"/>
    <n v="787.53"/>
    <n v="3"/>
    <n v="165.38"/>
  </r>
  <r>
    <s v="02-03-2015"/>
    <x v="1"/>
    <x v="2"/>
    <x v="205"/>
    <x v="18"/>
    <x v="0"/>
    <x v="4"/>
    <s v="50 Colored Long Pencils"/>
    <n v="10.16"/>
    <n v="1"/>
    <n v="2.64"/>
  </r>
  <r>
    <s v="02-03-2015"/>
    <x v="1"/>
    <x v="2"/>
    <x v="205"/>
    <x v="18"/>
    <x v="0"/>
    <x v="10"/>
    <s v="Brown Kraft Recycled Envelopes"/>
    <n v="101.88"/>
    <n v="6"/>
    <n v="50.94"/>
  </r>
  <r>
    <s v="05-03-2015"/>
    <x v="1"/>
    <x v="2"/>
    <x v="321"/>
    <x v="20"/>
    <x v="0"/>
    <x v="10"/>
    <s v="Staple envelope"/>
    <n v="29.34"/>
    <n v="3"/>
    <n v="14.67"/>
  </r>
  <r>
    <s v="05-03-2015"/>
    <x v="1"/>
    <x v="2"/>
    <x v="321"/>
    <x v="20"/>
    <x v="1"/>
    <x v="5"/>
    <s v="Global Value Mid-Back Manager's Chair, Gray"/>
    <n v="383.61"/>
    <n v="7"/>
    <n v="63.93"/>
  </r>
  <r>
    <s v="05-03-2015"/>
    <x v="1"/>
    <x v="2"/>
    <x v="321"/>
    <x v="20"/>
    <x v="0"/>
    <x v="2"/>
    <s v="Fellowes Strictly Business Drawer File, Letter/Legal Size"/>
    <n v="563.4"/>
    <n v="4"/>
    <n v="67.61"/>
  </r>
  <r>
    <s v="05-03-2015"/>
    <x v="1"/>
    <x v="2"/>
    <x v="582"/>
    <x v="18"/>
    <x v="2"/>
    <x v="6"/>
    <s v="I Need's 3d Hello Kitty Hybrid Silicone Case Cover for HTC One X 4g with 3d Hello Kitty Stylus Pen Green/pink"/>
    <n v="23.92"/>
    <n v="2"/>
    <n v="6.7"/>
  </r>
  <r>
    <s v="05-03-2015"/>
    <x v="1"/>
    <x v="2"/>
    <x v="582"/>
    <x v="18"/>
    <x v="0"/>
    <x v="12"/>
    <s v="Staple holder"/>
    <n v="60.69"/>
    <n v="7"/>
    <n v="16.39"/>
  </r>
  <r>
    <s v="05-03-2015"/>
    <x v="1"/>
    <x v="2"/>
    <x v="549"/>
    <x v="2"/>
    <x v="2"/>
    <x v="6"/>
    <s v="Samsung Convoy 3"/>
    <n v="466.16"/>
    <n v="7"/>
    <n v="-93.23"/>
  </r>
  <r>
    <s v="05-03-2015"/>
    <x v="1"/>
    <x v="2"/>
    <x v="549"/>
    <x v="2"/>
    <x v="2"/>
    <x v="9"/>
    <s v="Sony 16GB Class 10 Micro SDHC R40 Memory Card"/>
    <n v="10.31"/>
    <n v="1"/>
    <n v="-1.29"/>
  </r>
  <r>
    <s v="05-03-2015"/>
    <x v="1"/>
    <x v="2"/>
    <x v="549"/>
    <x v="2"/>
    <x v="0"/>
    <x v="3"/>
    <s v="Avery Round Ring Poly Binders"/>
    <n v="2.56"/>
    <n v="3"/>
    <n v="-1.79"/>
  </r>
  <r>
    <s v="05-03-2015"/>
    <x v="1"/>
    <x v="2"/>
    <x v="611"/>
    <x v="2"/>
    <x v="1"/>
    <x v="5"/>
    <s v="Situations Contoured Folding Chairs, 4/Set"/>
    <n v="99.37"/>
    <n v="2"/>
    <n v="-7.1"/>
  </r>
  <r>
    <s v="05-03-2015"/>
    <x v="1"/>
    <x v="2"/>
    <x v="611"/>
    <x v="2"/>
    <x v="1"/>
    <x v="8"/>
    <s v="36X48 HARDFLOOR CHAIRMAT"/>
    <n v="33.57"/>
    <n v="2"/>
    <n v="-5.45"/>
  </r>
  <r>
    <s v="05-03-2015"/>
    <x v="1"/>
    <x v="2"/>
    <x v="30"/>
    <x v="0"/>
    <x v="2"/>
    <x v="6"/>
    <s v="Cisco SPA525G2 IP Phone - Wireless"/>
    <n v="31.92"/>
    <n v="2"/>
    <n v="2.39"/>
  </r>
  <r>
    <s v="05-03-2015"/>
    <x v="1"/>
    <x v="2"/>
    <x v="612"/>
    <x v="1"/>
    <x v="0"/>
    <x v="7"/>
    <s v="Binder Clips by OIC"/>
    <n v="7.1"/>
    <n v="6"/>
    <n v="2.4900000000000002"/>
  </r>
  <r>
    <s v="05-03-2015"/>
    <x v="1"/>
    <x v="2"/>
    <x v="389"/>
    <x v="1"/>
    <x v="0"/>
    <x v="3"/>
    <s v="Performers Binder/Pad Holder, Black"/>
    <n v="11.21"/>
    <n v="2"/>
    <n v="-16.82"/>
  </r>
  <r>
    <s v="05-03-2015"/>
    <x v="1"/>
    <x v="2"/>
    <x v="389"/>
    <x v="1"/>
    <x v="1"/>
    <x v="8"/>
    <s v="Eldon Wave Desk Accessories"/>
    <n v="4.71"/>
    <n v="2"/>
    <n v="-1.88"/>
  </r>
  <r>
    <s v="05-03-2015"/>
    <x v="1"/>
    <x v="2"/>
    <x v="389"/>
    <x v="1"/>
    <x v="0"/>
    <x v="12"/>
    <s v="Avanti 4.4 Cu. Ft. Refrigerator"/>
    <n v="180.98"/>
    <n v="5"/>
    <n v="-470.55"/>
  </r>
  <r>
    <s v="05-03-2015"/>
    <x v="1"/>
    <x v="2"/>
    <x v="389"/>
    <x v="1"/>
    <x v="0"/>
    <x v="2"/>
    <s v="Companion Letter/Legal File, Black"/>
    <n v="60.42"/>
    <n v="2"/>
    <n v="6.04"/>
  </r>
  <r>
    <s v="06-03-2015"/>
    <x v="1"/>
    <x v="2"/>
    <x v="315"/>
    <x v="3"/>
    <x v="1"/>
    <x v="8"/>
    <s v="Deflect-o Glass Clear Studded Chair Mats"/>
    <n v="435.26"/>
    <n v="7"/>
    <n v="95.76"/>
  </r>
  <r>
    <s v="06-03-2015"/>
    <x v="1"/>
    <x v="2"/>
    <x v="315"/>
    <x v="3"/>
    <x v="2"/>
    <x v="16"/>
    <s v="Canon PC1060 Personal Laser Copier"/>
    <n v="1119.98"/>
    <n v="2"/>
    <n v="377.99"/>
  </r>
  <r>
    <s v="07-03-2015"/>
    <x v="1"/>
    <x v="2"/>
    <x v="306"/>
    <x v="7"/>
    <x v="2"/>
    <x v="9"/>
    <s v="Microsoft Sculpt Comfort Mouse"/>
    <n v="119.85"/>
    <n v="3"/>
    <n v="52.73"/>
  </r>
  <r>
    <s v="07-03-2015"/>
    <x v="1"/>
    <x v="2"/>
    <x v="306"/>
    <x v="7"/>
    <x v="0"/>
    <x v="3"/>
    <s v="GBC Twin Loop Wire Binding Elements, 9/16&quot; Spine, Black"/>
    <n v="30.44"/>
    <n v="2"/>
    <n v="14.92"/>
  </r>
  <r>
    <s v="07-03-2015"/>
    <x v="1"/>
    <x v="2"/>
    <x v="306"/>
    <x v="7"/>
    <x v="0"/>
    <x v="3"/>
    <s v="Wilson Jones Heavy-Duty Casebound Ring Binders with Metal Hinges"/>
    <n v="69.28"/>
    <n v="2"/>
    <n v="33.25"/>
  </r>
  <r>
    <s v="07-03-2015"/>
    <x v="1"/>
    <x v="2"/>
    <x v="306"/>
    <x v="7"/>
    <x v="2"/>
    <x v="6"/>
    <s v="LG G3"/>
    <n v="587.97"/>
    <n v="3"/>
    <n v="170.51"/>
  </r>
  <r>
    <s v="08-03-2015"/>
    <x v="1"/>
    <x v="2"/>
    <x v="613"/>
    <x v="21"/>
    <x v="1"/>
    <x v="11"/>
    <s v="Rush Hierlooms Collection 1&quot; Thick Stackable Bookcases"/>
    <n v="512.94000000000005"/>
    <n v="3"/>
    <n v="97.46"/>
  </r>
  <r>
    <s v="08-03-2015"/>
    <x v="1"/>
    <x v="2"/>
    <x v="613"/>
    <x v="21"/>
    <x v="1"/>
    <x v="5"/>
    <s v="Hon Mobius Operator's Chair"/>
    <n v="860.93"/>
    <n v="7"/>
    <n v="189.4"/>
  </r>
  <r>
    <s v="08-03-2015"/>
    <x v="1"/>
    <x v="2"/>
    <x v="613"/>
    <x v="21"/>
    <x v="2"/>
    <x v="6"/>
    <s v="Nortel Meridian M3904 Professional Digital phone"/>
    <n v="769.95"/>
    <n v="5"/>
    <n v="223.29"/>
  </r>
  <r>
    <s v="08-03-2015"/>
    <x v="1"/>
    <x v="2"/>
    <x v="613"/>
    <x v="21"/>
    <x v="0"/>
    <x v="4"/>
    <s v="Boston 1900 Electric Pencil Sharpener"/>
    <n v="14.98"/>
    <n v="1"/>
    <n v="4.49"/>
  </r>
  <r>
    <s v="08-03-2015"/>
    <x v="1"/>
    <x v="2"/>
    <x v="613"/>
    <x v="21"/>
    <x v="1"/>
    <x v="8"/>
    <s v="Deflect-o Glass Clear Studded Chair Mats"/>
    <n v="373.08"/>
    <n v="6"/>
    <n v="82.08"/>
  </r>
  <r>
    <s v="08-03-2015"/>
    <x v="1"/>
    <x v="2"/>
    <x v="278"/>
    <x v="20"/>
    <x v="0"/>
    <x v="0"/>
    <s v="Xerox 1997"/>
    <n v="19.440000000000001"/>
    <n v="3"/>
    <n v="9.33"/>
  </r>
  <r>
    <s v="08-03-2015"/>
    <x v="1"/>
    <x v="2"/>
    <x v="452"/>
    <x v="26"/>
    <x v="0"/>
    <x v="4"/>
    <s v="Dixon Prang Watercolor Pencils, 10-Color Set with Brush"/>
    <n v="3.41"/>
    <n v="1"/>
    <n v="0.89"/>
  </r>
  <r>
    <s v="08-03-2015"/>
    <x v="1"/>
    <x v="2"/>
    <x v="251"/>
    <x v="1"/>
    <x v="0"/>
    <x v="3"/>
    <s v="Avery Premier Heavy-Duty Binder with Round Locking Rings"/>
    <n v="8.57"/>
    <n v="3"/>
    <n v="-14.57"/>
  </r>
  <r>
    <s v="09-03-2015"/>
    <x v="1"/>
    <x v="2"/>
    <x v="270"/>
    <x v="0"/>
    <x v="2"/>
    <x v="9"/>
    <s v="Maxell 4.7GB DVD-R"/>
    <n v="113.52"/>
    <n v="5"/>
    <n v="29.8"/>
  </r>
  <r>
    <s v="09-03-2015"/>
    <x v="1"/>
    <x v="2"/>
    <x v="270"/>
    <x v="0"/>
    <x v="2"/>
    <x v="6"/>
    <s v="Panasonic KX T7736-B Digital phone"/>
    <n v="359.88"/>
    <n v="3"/>
    <n v="22.49"/>
  </r>
  <r>
    <s v="09-03-2015"/>
    <x v="1"/>
    <x v="2"/>
    <x v="614"/>
    <x v="25"/>
    <x v="0"/>
    <x v="1"/>
    <s v="Avery 514"/>
    <n v="4.6100000000000003"/>
    <n v="2"/>
    <n v="1.67"/>
  </r>
  <r>
    <s v="10-03-2015"/>
    <x v="1"/>
    <x v="2"/>
    <x v="18"/>
    <x v="0"/>
    <x v="0"/>
    <x v="3"/>
    <s v="Acco Suede Grain Vinyl Round Ring Binder"/>
    <n v="1.1100000000000001"/>
    <n v="2"/>
    <n v="-1.89"/>
  </r>
  <r>
    <s v="10-03-2015"/>
    <x v="1"/>
    <x v="2"/>
    <x v="127"/>
    <x v="36"/>
    <x v="0"/>
    <x v="2"/>
    <s v="Pizazz Global Quick File"/>
    <n v="89.82"/>
    <n v="6"/>
    <n v="25.15"/>
  </r>
  <r>
    <s v="12-03-2015"/>
    <x v="1"/>
    <x v="2"/>
    <x v="615"/>
    <x v="16"/>
    <x v="0"/>
    <x v="10"/>
    <s v="Convenience Packs of Business Envelopes"/>
    <n v="8.69"/>
    <n v="3"/>
    <n v="2.93"/>
  </r>
  <r>
    <s v="12-03-2015"/>
    <x v="1"/>
    <x v="2"/>
    <x v="615"/>
    <x v="16"/>
    <x v="1"/>
    <x v="8"/>
    <s v="Eldon Expressions Desk Accessory, Wood Pencil Holder, Oak"/>
    <n v="30.88"/>
    <n v="4"/>
    <n v="3.86"/>
  </r>
  <r>
    <s v="12-03-2015"/>
    <x v="1"/>
    <x v="2"/>
    <x v="615"/>
    <x v="16"/>
    <x v="1"/>
    <x v="8"/>
    <s v="Acrylic Self-Standing Desk Frames"/>
    <n v="6.41"/>
    <n v="3"/>
    <n v="1.44"/>
  </r>
  <r>
    <s v="12-03-2015"/>
    <x v="1"/>
    <x v="2"/>
    <x v="438"/>
    <x v="25"/>
    <x v="0"/>
    <x v="1"/>
    <s v="Avery 518"/>
    <n v="5.04"/>
    <n v="2"/>
    <n v="1.76"/>
  </r>
  <r>
    <s v="13-03-2015"/>
    <x v="1"/>
    <x v="2"/>
    <x v="387"/>
    <x v="22"/>
    <x v="1"/>
    <x v="11"/>
    <s v="Safco Value Mate Series Steel Bookcases, Baked Enamel Finish on Steel, Gray"/>
    <n v="141.96"/>
    <n v="2"/>
    <n v="39.75"/>
  </r>
  <r>
    <s v="13-03-2015"/>
    <x v="1"/>
    <x v="2"/>
    <x v="155"/>
    <x v="3"/>
    <x v="1"/>
    <x v="5"/>
    <s v="Global Deluxe High-Back Manager's Chair"/>
    <n v="915.14"/>
    <n v="4"/>
    <n v="102.95"/>
  </r>
  <r>
    <s v="13-03-2015"/>
    <x v="1"/>
    <x v="2"/>
    <x v="155"/>
    <x v="3"/>
    <x v="1"/>
    <x v="8"/>
    <s v="Dana Halogen Swing-Arm Architect Lamp"/>
    <n v="327.76"/>
    <n v="8"/>
    <n v="91.77"/>
  </r>
  <r>
    <s v="14-03-2015"/>
    <x v="1"/>
    <x v="2"/>
    <x v="287"/>
    <x v="38"/>
    <x v="0"/>
    <x v="1"/>
    <s v="Avery 476"/>
    <n v="16.52"/>
    <n v="4"/>
    <n v="7.6"/>
  </r>
  <r>
    <s v="14-03-2015"/>
    <x v="1"/>
    <x v="2"/>
    <x v="287"/>
    <x v="38"/>
    <x v="0"/>
    <x v="3"/>
    <s v="GBC DocuBind TL200 Manual Binding Machine"/>
    <n v="671.94"/>
    <n v="3"/>
    <n v="315.81"/>
  </r>
  <r>
    <s v="14-03-2015"/>
    <x v="1"/>
    <x v="2"/>
    <x v="170"/>
    <x v="3"/>
    <x v="0"/>
    <x v="0"/>
    <s v="Xerox 223"/>
    <n v="19.440000000000001"/>
    <n v="3"/>
    <n v="9.33"/>
  </r>
  <r>
    <s v="15-03-2015"/>
    <x v="1"/>
    <x v="2"/>
    <x v="600"/>
    <x v="27"/>
    <x v="2"/>
    <x v="6"/>
    <s v="SmartStand Mobile Device Holder, Assorted Colors"/>
    <n v="16.78"/>
    <n v="3"/>
    <n v="1.68"/>
  </r>
  <r>
    <s v="16-03-2015"/>
    <x v="1"/>
    <x v="2"/>
    <x v="616"/>
    <x v="4"/>
    <x v="0"/>
    <x v="4"/>
    <s v="Rogers Handheld Barrel Pencil Sharpener"/>
    <n v="2.74"/>
    <n v="1"/>
    <n v="0.74"/>
  </r>
  <r>
    <s v="16-03-2015"/>
    <x v="1"/>
    <x v="2"/>
    <x v="616"/>
    <x v="4"/>
    <x v="0"/>
    <x v="4"/>
    <s v="Newell 344"/>
    <n v="8.34"/>
    <n v="3"/>
    <n v="2.17"/>
  </r>
  <r>
    <s v="16-03-2015"/>
    <x v="1"/>
    <x v="2"/>
    <x v="616"/>
    <x v="4"/>
    <x v="0"/>
    <x v="2"/>
    <s v="Personal File Boxes with Fold-Down Carry Handle"/>
    <n v="46.74"/>
    <n v="3"/>
    <n v="11.69"/>
  </r>
  <r>
    <s v="16-03-2015"/>
    <x v="1"/>
    <x v="2"/>
    <x v="616"/>
    <x v="4"/>
    <x v="0"/>
    <x v="3"/>
    <s v="Fellowes PB500 Electric Punch Plastic Comb Binding Machine with Manual Bind"/>
    <n v="6354.95"/>
    <n v="5"/>
    <n v="3177.48"/>
  </r>
  <r>
    <s v="16-03-2015"/>
    <x v="1"/>
    <x v="2"/>
    <x v="617"/>
    <x v="22"/>
    <x v="1"/>
    <x v="13"/>
    <s v="KI Adjustable-Height Table"/>
    <n v="171.96"/>
    <n v="2"/>
    <n v="44.71"/>
  </r>
  <r>
    <s v="16-03-2015"/>
    <x v="1"/>
    <x v="2"/>
    <x v="407"/>
    <x v="3"/>
    <x v="1"/>
    <x v="8"/>
    <s v="Howard Miller 11-1/2&quot; Diameter Brentwood Wall Clock"/>
    <n v="43.13"/>
    <n v="1"/>
    <n v="18.11"/>
  </r>
  <r>
    <s v="16-03-2015"/>
    <x v="1"/>
    <x v="2"/>
    <x v="279"/>
    <x v="20"/>
    <x v="2"/>
    <x v="6"/>
    <s v="Plantronics MX500i Earset"/>
    <n v="85.9"/>
    <n v="2"/>
    <n v="2.58"/>
  </r>
  <r>
    <s v="16-03-2015"/>
    <x v="1"/>
    <x v="2"/>
    <x v="102"/>
    <x v="33"/>
    <x v="0"/>
    <x v="1"/>
    <s v="Dot Matrix Printer Tape Reel Labels, White, 5000/Box"/>
    <n v="491.55"/>
    <n v="5"/>
    <n v="240.86"/>
  </r>
  <r>
    <s v="16-03-2015"/>
    <x v="1"/>
    <x v="2"/>
    <x v="102"/>
    <x v="33"/>
    <x v="0"/>
    <x v="10"/>
    <s v="Colored Envelopes"/>
    <n v="7.38"/>
    <n v="2"/>
    <n v="3.39"/>
  </r>
  <r>
    <s v="16-03-2015"/>
    <x v="1"/>
    <x v="2"/>
    <x v="412"/>
    <x v="20"/>
    <x v="0"/>
    <x v="4"/>
    <s v="Avery Hi-Liter Smear-Safe Highlighters"/>
    <n v="17.52"/>
    <n v="3"/>
    <n v="6.31"/>
  </r>
  <r>
    <s v="17-03-2015"/>
    <x v="1"/>
    <x v="2"/>
    <x v="535"/>
    <x v="20"/>
    <x v="2"/>
    <x v="9"/>
    <s v="KeyTronic KT800P2 - Keyboard - Black"/>
    <n v="15.02"/>
    <n v="1"/>
    <n v="2.7"/>
  </r>
  <r>
    <s v="17-03-2015"/>
    <x v="1"/>
    <x v="2"/>
    <x v="535"/>
    <x v="20"/>
    <x v="0"/>
    <x v="2"/>
    <s v="Tenex Personal Self-Stacking Standard File Box, Black/Gray"/>
    <n v="33.82"/>
    <n v="2"/>
    <n v="9.1300000000000008"/>
  </r>
  <r>
    <s v="19-03-2015"/>
    <x v="1"/>
    <x v="2"/>
    <x v="618"/>
    <x v="22"/>
    <x v="2"/>
    <x v="6"/>
    <s v="Wireless Extenders zBoost YX545 SOHO Signal Booster"/>
    <n v="453.58"/>
    <n v="3"/>
    <n v="39.69"/>
  </r>
  <r>
    <s v="19-03-2015"/>
    <x v="1"/>
    <x v="2"/>
    <x v="470"/>
    <x v="22"/>
    <x v="0"/>
    <x v="2"/>
    <s v="Deluxe Rollaway Locking File with Drawer"/>
    <n v="1247.6400000000001"/>
    <n v="3"/>
    <n v="349.34"/>
  </r>
  <r>
    <s v="19-03-2015"/>
    <x v="1"/>
    <x v="2"/>
    <x v="470"/>
    <x v="22"/>
    <x v="2"/>
    <x v="16"/>
    <s v="Canon PC940 Copier"/>
    <n v="3149.93"/>
    <n v="7"/>
    <n v="1480.47"/>
  </r>
  <r>
    <s v="19-03-2015"/>
    <x v="1"/>
    <x v="2"/>
    <x v="470"/>
    <x v="22"/>
    <x v="0"/>
    <x v="0"/>
    <s v="Multicolor Computer Printout Paper"/>
    <n v="209.7"/>
    <n v="2"/>
    <n v="100.66"/>
  </r>
  <r>
    <s v="19-03-2015"/>
    <x v="1"/>
    <x v="2"/>
    <x v="328"/>
    <x v="3"/>
    <x v="0"/>
    <x v="3"/>
    <s v="GBC Imprintable Covers"/>
    <n v="17.57"/>
    <n v="2"/>
    <n v="6.37"/>
  </r>
  <r>
    <s v="19-03-2015"/>
    <x v="1"/>
    <x v="2"/>
    <x v="328"/>
    <x v="3"/>
    <x v="0"/>
    <x v="1"/>
    <s v="Self-Adhesive Address Labels for Typewriters by Universal"/>
    <n v="14.62"/>
    <n v="2"/>
    <n v="6.87"/>
  </r>
  <r>
    <s v="19-03-2015"/>
    <x v="1"/>
    <x v="2"/>
    <x v="328"/>
    <x v="3"/>
    <x v="0"/>
    <x v="14"/>
    <s v="Acme Elite Stainless Steel Scissors"/>
    <n v="33.36"/>
    <n v="4"/>
    <n v="8.67"/>
  </r>
  <r>
    <s v="19-03-2015"/>
    <x v="1"/>
    <x v="2"/>
    <x v="328"/>
    <x v="3"/>
    <x v="0"/>
    <x v="0"/>
    <s v="Wirebound Message Books, 5-1/2 x 4 Forms, 2 or 4 Forms per Page"/>
    <n v="40.14"/>
    <n v="6"/>
    <n v="19.670000000000002"/>
  </r>
  <r>
    <s v="19-03-2015"/>
    <x v="1"/>
    <x v="2"/>
    <x v="284"/>
    <x v="16"/>
    <x v="0"/>
    <x v="0"/>
    <s v="Adams Telephone Message Books, 5 1/4 x 11"/>
    <n v="14.5"/>
    <n v="3"/>
    <n v="4.8899999999999997"/>
  </r>
  <r>
    <s v="19-03-2015"/>
    <x v="1"/>
    <x v="2"/>
    <x v="411"/>
    <x v="3"/>
    <x v="0"/>
    <x v="0"/>
    <s v="Xerox 1974"/>
    <n v="11.96"/>
    <n v="2"/>
    <n v="5.86"/>
  </r>
  <r>
    <s v="19-03-2015"/>
    <x v="1"/>
    <x v="2"/>
    <x v="41"/>
    <x v="3"/>
    <x v="0"/>
    <x v="7"/>
    <s v="Stockwell Push Pins"/>
    <n v="10.9"/>
    <n v="5"/>
    <n v="3.6"/>
  </r>
  <r>
    <s v="19-03-2015"/>
    <x v="1"/>
    <x v="2"/>
    <x v="619"/>
    <x v="0"/>
    <x v="0"/>
    <x v="0"/>
    <s v="Xerox 1919"/>
    <n v="65.58"/>
    <n v="2"/>
    <n v="23.77"/>
  </r>
  <r>
    <s v="19-03-2015"/>
    <x v="1"/>
    <x v="2"/>
    <x v="619"/>
    <x v="0"/>
    <x v="1"/>
    <x v="11"/>
    <s v="Bush Heritage Pine Collection 5-Shelf Bookcase, Albany Pine Finish, *Special Order"/>
    <n v="383.47"/>
    <n v="4"/>
    <n v="-67.67"/>
  </r>
  <r>
    <s v="20-03-2015"/>
    <x v="1"/>
    <x v="2"/>
    <x v="620"/>
    <x v="21"/>
    <x v="0"/>
    <x v="0"/>
    <s v="Xerox 205"/>
    <n v="51.84"/>
    <n v="8"/>
    <n v="24.88"/>
  </r>
  <r>
    <s v="20-03-2015"/>
    <x v="1"/>
    <x v="2"/>
    <x v="519"/>
    <x v="0"/>
    <x v="0"/>
    <x v="3"/>
    <s v="GBC Standard Plastic Binding Systems' Combs"/>
    <n v="2.5099999999999998"/>
    <n v="2"/>
    <n v="-4.4000000000000004"/>
  </r>
  <r>
    <s v="20-03-2015"/>
    <x v="1"/>
    <x v="2"/>
    <x v="519"/>
    <x v="0"/>
    <x v="0"/>
    <x v="7"/>
    <s v="Staples"/>
    <n v="18.86"/>
    <n v="9"/>
    <n v="6.13"/>
  </r>
  <r>
    <s v="20-03-2015"/>
    <x v="1"/>
    <x v="2"/>
    <x v="240"/>
    <x v="11"/>
    <x v="0"/>
    <x v="2"/>
    <s v="Portable Personal File Box"/>
    <n v="29.3"/>
    <n v="3"/>
    <n v="2.56"/>
  </r>
  <r>
    <s v="20-03-2015"/>
    <x v="1"/>
    <x v="2"/>
    <x v="526"/>
    <x v="20"/>
    <x v="0"/>
    <x v="3"/>
    <s v="Wilson Jones Century Plastic Molded Ring Binders"/>
    <n v="49.85"/>
    <n v="3"/>
    <n v="16.82"/>
  </r>
  <r>
    <s v="20-03-2015"/>
    <x v="1"/>
    <x v="2"/>
    <x v="526"/>
    <x v="20"/>
    <x v="0"/>
    <x v="10"/>
    <s v="Recycled Interoffice Envelopes with String and Button Closure, 10 x 13"/>
    <n v="23.99"/>
    <n v="1"/>
    <n v="12"/>
  </r>
  <r>
    <s v="20-03-2015"/>
    <x v="1"/>
    <x v="2"/>
    <x v="526"/>
    <x v="20"/>
    <x v="0"/>
    <x v="3"/>
    <s v="Fellowes PB200 Plastic Comb Binding Machine"/>
    <n v="1087.94"/>
    <n v="8"/>
    <n v="353.58"/>
  </r>
  <r>
    <s v="20-03-2015"/>
    <x v="1"/>
    <x v="2"/>
    <x v="526"/>
    <x v="20"/>
    <x v="2"/>
    <x v="6"/>
    <s v="Panasonic KX T7731-B Digital phone"/>
    <n v="199.98"/>
    <n v="2"/>
    <n v="53.99"/>
  </r>
  <r>
    <s v="20-03-2015"/>
    <x v="1"/>
    <x v="2"/>
    <x v="526"/>
    <x v="20"/>
    <x v="0"/>
    <x v="2"/>
    <s v="Tennsco Lockers, Sand"/>
    <n v="83.92"/>
    <n v="4"/>
    <n v="20.14"/>
  </r>
  <r>
    <s v="21-03-2015"/>
    <x v="1"/>
    <x v="2"/>
    <x v="621"/>
    <x v="25"/>
    <x v="0"/>
    <x v="12"/>
    <s v="Honeywell Enviracaire Portable HEPA Air Cleaner for 17' x 22' Room"/>
    <n v="962.08"/>
    <n v="4"/>
    <n v="156.34"/>
  </r>
  <r>
    <s v="21-03-2015"/>
    <x v="1"/>
    <x v="2"/>
    <x v="621"/>
    <x v="25"/>
    <x v="0"/>
    <x v="3"/>
    <s v="GBC Laser Imprintable Binding System Covers, Desert Sand"/>
    <n v="12.84"/>
    <n v="3"/>
    <n v="-9.85"/>
  </r>
  <r>
    <s v="21-03-2015"/>
    <x v="1"/>
    <x v="2"/>
    <x v="621"/>
    <x v="25"/>
    <x v="0"/>
    <x v="0"/>
    <s v="Xerox 1883"/>
    <n v="295.45999999999998"/>
    <n v="14"/>
    <n v="96.02"/>
  </r>
  <r>
    <s v="22-03-2015"/>
    <x v="1"/>
    <x v="2"/>
    <x v="622"/>
    <x v="0"/>
    <x v="2"/>
    <x v="9"/>
    <s v="Verbatim 25 GB 6x Blu-ray Single Layer Recordable Disc, 25/Pack"/>
    <n v="18.39"/>
    <n v="1"/>
    <n v="5.29"/>
  </r>
  <r>
    <s v="22-03-2015"/>
    <x v="1"/>
    <x v="2"/>
    <x v="622"/>
    <x v="0"/>
    <x v="0"/>
    <x v="2"/>
    <s v="Carina Double Wide Media Storage Towers in Natural &amp; Black"/>
    <n v="129.57"/>
    <n v="2"/>
    <n v="-25.91"/>
  </r>
  <r>
    <s v="22-03-2015"/>
    <x v="1"/>
    <x v="2"/>
    <x v="622"/>
    <x v="0"/>
    <x v="0"/>
    <x v="3"/>
    <s v="XtraLife ClearVue Slant-D Ring Binders by Cardinal"/>
    <n v="14.11"/>
    <n v="9"/>
    <n v="-21.17"/>
  </r>
  <r>
    <s v="22-03-2015"/>
    <x v="1"/>
    <x v="2"/>
    <x v="131"/>
    <x v="3"/>
    <x v="2"/>
    <x v="6"/>
    <s v="Square Credit Card Reader"/>
    <n v="15.98"/>
    <n v="2"/>
    <n v="1.2"/>
  </r>
  <r>
    <s v="22-03-2015"/>
    <x v="1"/>
    <x v="2"/>
    <x v="514"/>
    <x v="3"/>
    <x v="0"/>
    <x v="0"/>
    <s v="Easy-staple paper"/>
    <n v="105.52"/>
    <n v="4"/>
    <n v="48.54"/>
  </r>
  <r>
    <s v="22-03-2015"/>
    <x v="1"/>
    <x v="2"/>
    <x v="514"/>
    <x v="3"/>
    <x v="1"/>
    <x v="8"/>
    <s v="Tenex B1-RE Series Chair Mats for Low Pile Carpets"/>
    <n v="91.96"/>
    <n v="2"/>
    <n v="15.63"/>
  </r>
  <r>
    <s v="22-03-2015"/>
    <x v="1"/>
    <x v="2"/>
    <x v="514"/>
    <x v="3"/>
    <x v="2"/>
    <x v="6"/>
    <s v="ClearOne CHATAttach 160 - speaker phone"/>
    <n v="1487.98"/>
    <n v="3"/>
    <n v="186"/>
  </r>
  <r>
    <s v="22-03-2015"/>
    <x v="1"/>
    <x v="2"/>
    <x v="623"/>
    <x v="33"/>
    <x v="0"/>
    <x v="4"/>
    <s v="Newell 316"/>
    <n v="19.559999999999999"/>
    <n v="4"/>
    <n v="5.48"/>
  </r>
  <r>
    <s v="22-03-2015"/>
    <x v="1"/>
    <x v="2"/>
    <x v="587"/>
    <x v="16"/>
    <x v="2"/>
    <x v="9"/>
    <s v="Logitech G602 Wireless Gaming Mouse"/>
    <n v="447.94"/>
    <n v="7"/>
    <n v="89.59"/>
  </r>
  <r>
    <s v="22-03-2015"/>
    <x v="1"/>
    <x v="2"/>
    <x v="587"/>
    <x v="16"/>
    <x v="0"/>
    <x v="2"/>
    <s v="Iris 3-Drawer Stacking Bin, Black"/>
    <n v="150.41"/>
    <n v="9"/>
    <n v="-33.840000000000003"/>
  </r>
  <r>
    <s v="23-03-2015"/>
    <x v="1"/>
    <x v="2"/>
    <x v="427"/>
    <x v="0"/>
    <x v="1"/>
    <x v="5"/>
    <s v="Global Deluxe Steno Chair"/>
    <n v="107.77"/>
    <n v="2"/>
    <n v="-29.25"/>
  </r>
  <r>
    <s v="23-03-2015"/>
    <x v="1"/>
    <x v="2"/>
    <x v="320"/>
    <x v="9"/>
    <x v="0"/>
    <x v="7"/>
    <s v="Staples"/>
    <n v="31.56"/>
    <n v="4"/>
    <n v="14.2"/>
  </r>
  <r>
    <s v="23-03-2015"/>
    <x v="1"/>
    <x v="2"/>
    <x v="320"/>
    <x v="9"/>
    <x v="0"/>
    <x v="2"/>
    <s v="Eldon Shelf Savers Cubes and Bins"/>
    <n v="27.92"/>
    <n v="4"/>
    <n v="0.56000000000000005"/>
  </r>
  <r>
    <s v="23-03-2015"/>
    <x v="1"/>
    <x v="2"/>
    <x v="244"/>
    <x v="3"/>
    <x v="0"/>
    <x v="0"/>
    <s v="REDIFORM Incoming/Outgoing Call Register, 11&quot; X 8 1/2&quot;, 100 Messages"/>
    <n v="33.36"/>
    <n v="4"/>
    <n v="16.68"/>
  </r>
  <r>
    <s v="23-03-2015"/>
    <x v="1"/>
    <x v="2"/>
    <x v="450"/>
    <x v="3"/>
    <x v="0"/>
    <x v="0"/>
    <s v="TOPS Carbonless Receipt Book, Four 2-3/4 x 7-1/4 Money Receipts per Page"/>
    <n v="192.72"/>
    <n v="11"/>
    <n v="92.51"/>
  </r>
  <r>
    <s v="23-03-2015"/>
    <x v="1"/>
    <x v="2"/>
    <x v="450"/>
    <x v="3"/>
    <x v="2"/>
    <x v="9"/>
    <s v="Logitech G600 MMO Gaming Mouse"/>
    <n v="239.97"/>
    <n v="3"/>
    <n v="86.39"/>
  </r>
  <r>
    <s v="24-03-2015"/>
    <x v="1"/>
    <x v="2"/>
    <x v="285"/>
    <x v="1"/>
    <x v="1"/>
    <x v="11"/>
    <s v="Sauder Inglewood Library Bookcases"/>
    <n v="359.06"/>
    <n v="3"/>
    <n v="-35.909999999999997"/>
  </r>
  <r>
    <s v="24-03-2015"/>
    <x v="1"/>
    <x v="2"/>
    <x v="624"/>
    <x v="16"/>
    <x v="0"/>
    <x v="12"/>
    <s v="Eureka Sanitaire  Multi-Pro Heavy-Duty Upright, Disposable Bags"/>
    <n v="6.99"/>
    <n v="2"/>
    <n v="0.52"/>
  </r>
  <r>
    <s v="24-03-2015"/>
    <x v="1"/>
    <x v="2"/>
    <x v="552"/>
    <x v="22"/>
    <x v="1"/>
    <x v="8"/>
    <s v="Eldon Expressions Punched Metal &amp; Wood Desk Accessories, Black &amp; Cherry"/>
    <n v="46.9"/>
    <n v="5"/>
    <n v="13.13"/>
  </r>
  <r>
    <s v="26-03-2015"/>
    <x v="1"/>
    <x v="2"/>
    <x v="625"/>
    <x v="16"/>
    <x v="0"/>
    <x v="0"/>
    <s v="Xerox 1988"/>
    <n v="74.349999999999994"/>
    <n v="3"/>
    <n v="23.24"/>
  </r>
  <r>
    <s v="26-03-2015"/>
    <x v="1"/>
    <x v="2"/>
    <x v="344"/>
    <x v="2"/>
    <x v="0"/>
    <x v="0"/>
    <s v="Southworth 25% Cotton Antique Laid Paper &amp; Envelopes"/>
    <n v="40.03"/>
    <n v="6"/>
    <n v="12.51"/>
  </r>
  <r>
    <s v="26-03-2015"/>
    <x v="1"/>
    <x v="2"/>
    <x v="344"/>
    <x v="2"/>
    <x v="2"/>
    <x v="9"/>
    <s v="Verbatim 25 GB 6x Blu-ray Single Layer Recordable Disc, 3/Pack"/>
    <n v="16.78"/>
    <n v="3"/>
    <n v="5.03"/>
  </r>
  <r>
    <s v="26-03-2015"/>
    <x v="1"/>
    <x v="2"/>
    <x v="227"/>
    <x v="22"/>
    <x v="1"/>
    <x v="13"/>
    <s v="Bush Advantage Collection Racetrack Conference Table"/>
    <n v="3393.68"/>
    <n v="8"/>
    <n v="610.86"/>
  </r>
  <r>
    <s v="26-03-2015"/>
    <x v="1"/>
    <x v="2"/>
    <x v="436"/>
    <x v="20"/>
    <x v="0"/>
    <x v="2"/>
    <s v="Dual Level, Single-Width Filing Carts"/>
    <n v="1085.42"/>
    <n v="7"/>
    <n v="282.20999999999998"/>
  </r>
  <r>
    <s v="26-03-2015"/>
    <x v="1"/>
    <x v="2"/>
    <x v="436"/>
    <x v="20"/>
    <x v="0"/>
    <x v="12"/>
    <s v="Disposable Triple-Filter Dust Bags"/>
    <n v="13.11"/>
    <n v="3"/>
    <n v="3.41"/>
  </r>
  <r>
    <s v="27-03-2015"/>
    <x v="1"/>
    <x v="2"/>
    <x v="20"/>
    <x v="22"/>
    <x v="0"/>
    <x v="2"/>
    <s v="Rogers Profile Extra Capacity Storage Tub"/>
    <n v="83.7"/>
    <n v="5"/>
    <n v="3.35"/>
  </r>
  <r>
    <s v="28-03-2015"/>
    <x v="1"/>
    <x v="2"/>
    <x v="513"/>
    <x v="3"/>
    <x v="2"/>
    <x v="9"/>
    <s v="Imation Bio 8GB USB Flash Drive Imation Corp"/>
    <n v="166.24"/>
    <n v="1"/>
    <n v="24.94"/>
  </r>
  <r>
    <s v="28-03-2015"/>
    <x v="1"/>
    <x v="2"/>
    <x v="513"/>
    <x v="3"/>
    <x v="0"/>
    <x v="0"/>
    <s v="Xerox 1977"/>
    <n v="33.4"/>
    <n v="5"/>
    <n v="16.03"/>
  </r>
  <r>
    <s v="28-03-2015"/>
    <x v="1"/>
    <x v="2"/>
    <x v="74"/>
    <x v="2"/>
    <x v="0"/>
    <x v="0"/>
    <s v="Xerox 1999"/>
    <n v="15.55"/>
    <n v="3"/>
    <n v="5.44"/>
  </r>
  <r>
    <s v="28-03-2015"/>
    <x v="1"/>
    <x v="2"/>
    <x v="74"/>
    <x v="2"/>
    <x v="0"/>
    <x v="0"/>
    <s v="Southworth Parchment Paper &amp; Envelopes"/>
    <n v="5.23"/>
    <n v="1"/>
    <n v="1.7"/>
  </r>
  <r>
    <s v="28-03-2015"/>
    <x v="1"/>
    <x v="2"/>
    <x v="209"/>
    <x v="20"/>
    <x v="0"/>
    <x v="10"/>
    <s v="Security-Tint Envelopes"/>
    <n v="22.92"/>
    <n v="3"/>
    <n v="11.23"/>
  </r>
  <r>
    <s v="29-03-2015"/>
    <x v="1"/>
    <x v="2"/>
    <x v="421"/>
    <x v="16"/>
    <x v="1"/>
    <x v="5"/>
    <s v="Hon 4070 Series Pagoda Armless Upholstered Stacking Chairs"/>
    <n v="1166.92"/>
    <n v="5"/>
    <n v="131.28"/>
  </r>
  <r>
    <s v="29-03-2015"/>
    <x v="1"/>
    <x v="2"/>
    <x v="445"/>
    <x v="22"/>
    <x v="0"/>
    <x v="12"/>
    <s v="Acco 6 Outlet Guardian Premium Plus Surge Suppressor"/>
    <n v="73.28"/>
    <n v="4"/>
    <n v="21.25"/>
  </r>
  <r>
    <s v="29-03-2015"/>
    <x v="1"/>
    <x v="2"/>
    <x v="77"/>
    <x v="3"/>
    <x v="0"/>
    <x v="0"/>
    <s v="Xerox 1880"/>
    <n v="212.64"/>
    <n v="6"/>
    <n v="99.94"/>
  </r>
  <r>
    <s v="29-03-2015"/>
    <x v="1"/>
    <x v="2"/>
    <x v="77"/>
    <x v="3"/>
    <x v="0"/>
    <x v="0"/>
    <s v="Tops Wirebound Message Log Books"/>
    <n v="9.8699999999999992"/>
    <n v="3"/>
    <n v="4.54"/>
  </r>
  <r>
    <s v="29-03-2015"/>
    <x v="1"/>
    <x v="2"/>
    <x v="77"/>
    <x v="3"/>
    <x v="2"/>
    <x v="9"/>
    <s v="Memorex Froggy Flash Drive 8 GB"/>
    <n v="53.25"/>
    <n v="3"/>
    <n v="20.77"/>
  </r>
  <r>
    <s v="29-03-2015"/>
    <x v="1"/>
    <x v="2"/>
    <x v="77"/>
    <x v="3"/>
    <x v="1"/>
    <x v="8"/>
    <s v="G.E. Longer-Life Indoor Recessed Floodlight Bulbs"/>
    <n v="19.920000000000002"/>
    <n v="3"/>
    <n v="9.56"/>
  </r>
  <r>
    <s v="29-03-2015"/>
    <x v="1"/>
    <x v="2"/>
    <x v="83"/>
    <x v="6"/>
    <x v="0"/>
    <x v="4"/>
    <s v="Newell 333"/>
    <n v="5.56"/>
    <n v="2"/>
    <n v="1.45"/>
  </r>
  <r>
    <s v="29-03-2015"/>
    <x v="1"/>
    <x v="2"/>
    <x v="626"/>
    <x v="20"/>
    <x v="0"/>
    <x v="0"/>
    <s v="Ampad Gold Fibre Wirebound Steno Books, 6&quot; x 9&quot;, Gregg Ruled"/>
    <n v="17.64"/>
    <n v="4"/>
    <n v="8.11"/>
  </r>
  <r>
    <s v="30-03-2015"/>
    <x v="1"/>
    <x v="2"/>
    <x v="452"/>
    <x v="1"/>
    <x v="0"/>
    <x v="0"/>
    <s v="Adams Telephone Message Book W/Dividers/Space For Phone Numbers, 5 1/4&quot;X8 1/2&quot;, 300/Messages"/>
    <n v="23.52"/>
    <n v="5"/>
    <n v="8.5299999999999994"/>
  </r>
  <r>
    <s v="30-03-2015"/>
    <x v="1"/>
    <x v="2"/>
    <x v="452"/>
    <x v="1"/>
    <x v="2"/>
    <x v="6"/>
    <s v="AT&amp;T 17929 Lendline Telephone"/>
    <n v="180.96"/>
    <n v="5"/>
    <n v="13.57"/>
  </r>
  <r>
    <s v="30-03-2015"/>
    <x v="1"/>
    <x v="2"/>
    <x v="108"/>
    <x v="1"/>
    <x v="1"/>
    <x v="5"/>
    <s v="Office Star - Contemporary Task Swivel chair with Loop Arms, Charcoal"/>
    <n v="366.74"/>
    <n v="4"/>
    <n v="-110.02"/>
  </r>
  <r>
    <s v="31-03-2015"/>
    <x v="1"/>
    <x v="2"/>
    <x v="134"/>
    <x v="16"/>
    <x v="2"/>
    <x v="6"/>
    <s v="PureGear Roll-On Screen Protector"/>
    <n v="79.959999999999994"/>
    <n v="5"/>
    <n v="27.99"/>
  </r>
  <r>
    <s v="31-03-2015"/>
    <x v="1"/>
    <x v="2"/>
    <x v="290"/>
    <x v="0"/>
    <x v="0"/>
    <x v="0"/>
    <s v="White Dual Perf Computer Printout Paper, 2700 Sheets, 1 Part, Heavyweight, 20 lbs., 14 7/8 x 11"/>
    <n v="98.38"/>
    <n v="3"/>
    <n v="35.659999999999997"/>
  </r>
  <r>
    <s v="31-03-2015"/>
    <x v="1"/>
    <x v="2"/>
    <x v="290"/>
    <x v="0"/>
    <x v="1"/>
    <x v="8"/>
    <s v="3M Polarizing Light Filter Sleeves"/>
    <n v="22.38"/>
    <n v="3"/>
    <n v="-7.83"/>
  </r>
  <r>
    <s v="02-04-2015"/>
    <x v="1"/>
    <x v="3"/>
    <x v="627"/>
    <x v="0"/>
    <x v="0"/>
    <x v="12"/>
    <s v="APC 7 Outlet Network SurgeArrest Surge Protector"/>
    <n v="32.19"/>
    <n v="2"/>
    <n v="-80.48"/>
  </r>
  <r>
    <s v="02-04-2015"/>
    <x v="1"/>
    <x v="3"/>
    <x v="627"/>
    <x v="0"/>
    <x v="2"/>
    <x v="9"/>
    <s v="Kingston Digital DataTraveler 16GB USB 2.0"/>
    <n v="50.12"/>
    <n v="7"/>
    <n v="-0.63"/>
  </r>
  <r>
    <s v="02-04-2015"/>
    <x v="1"/>
    <x v="3"/>
    <x v="627"/>
    <x v="0"/>
    <x v="2"/>
    <x v="9"/>
    <s v="Anker Ultra-Slim Mini Bluetooth 3.0 Wireless Keyboard"/>
    <n v="47.98"/>
    <n v="3"/>
    <n v="1.8"/>
  </r>
  <r>
    <s v="02-04-2015"/>
    <x v="1"/>
    <x v="3"/>
    <x v="568"/>
    <x v="0"/>
    <x v="0"/>
    <x v="3"/>
    <s v="Aluminum Screw Posts"/>
    <n v="9.16"/>
    <n v="3"/>
    <n v="-13.73"/>
  </r>
  <r>
    <s v="02-04-2015"/>
    <x v="1"/>
    <x v="3"/>
    <x v="628"/>
    <x v="3"/>
    <x v="2"/>
    <x v="15"/>
    <s v="Vtech AT&amp;T CL2940 Corded Speakerphone, Black"/>
    <n v="71.98"/>
    <n v="3"/>
    <n v="24.29"/>
  </r>
  <r>
    <s v="02-04-2015"/>
    <x v="1"/>
    <x v="3"/>
    <x v="315"/>
    <x v="12"/>
    <x v="2"/>
    <x v="6"/>
    <s v="Samsung HM1900 Bluetooth Headset"/>
    <n v="87.8"/>
    <n v="5"/>
    <n v="32.93"/>
  </r>
  <r>
    <s v="04-04-2015"/>
    <x v="1"/>
    <x v="3"/>
    <x v="155"/>
    <x v="20"/>
    <x v="0"/>
    <x v="4"/>
    <s v="DIXON Ticonderoga Erasable Checking Pencils"/>
    <n v="11.16"/>
    <n v="2"/>
    <n v="4.3499999999999996"/>
  </r>
  <r>
    <s v="04-04-2015"/>
    <x v="1"/>
    <x v="3"/>
    <x v="155"/>
    <x v="20"/>
    <x v="1"/>
    <x v="8"/>
    <s v="Eldon Advantage Foldable Chair Mats for Low Pile Carpets"/>
    <n v="108.4"/>
    <n v="2"/>
    <n v="22.76"/>
  </r>
  <r>
    <s v="04-04-2015"/>
    <x v="1"/>
    <x v="3"/>
    <x v="155"/>
    <x v="20"/>
    <x v="0"/>
    <x v="3"/>
    <s v="GBC Prestige Therm-A-Bind Covers"/>
    <n v="82.34"/>
    <n v="3"/>
    <n v="27.79"/>
  </r>
  <r>
    <s v="04-04-2015"/>
    <x v="1"/>
    <x v="3"/>
    <x v="155"/>
    <x v="20"/>
    <x v="0"/>
    <x v="3"/>
    <s v="Avery Round Ring Poly Binders"/>
    <n v="9.09"/>
    <n v="4"/>
    <n v="3.29"/>
  </r>
  <r>
    <s v="04-04-2015"/>
    <x v="1"/>
    <x v="3"/>
    <x v="115"/>
    <x v="14"/>
    <x v="0"/>
    <x v="12"/>
    <s v="Hoover Shoulder Vac Commercial Portable Vacuum"/>
    <n v="644.08000000000004"/>
    <n v="2"/>
    <n v="107.35"/>
  </r>
  <r>
    <s v="04-04-2015"/>
    <x v="1"/>
    <x v="3"/>
    <x v="115"/>
    <x v="14"/>
    <x v="0"/>
    <x v="7"/>
    <s v="Staples"/>
    <n v="5.84"/>
    <n v="2"/>
    <n v="2.63"/>
  </r>
  <r>
    <s v="04-04-2015"/>
    <x v="1"/>
    <x v="3"/>
    <x v="115"/>
    <x v="14"/>
    <x v="0"/>
    <x v="3"/>
    <s v="Acco Expandable Hanging Binders"/>
    <n v="12.76"/>
    <n v="2"/>
    <n v="5.87"/>
  </r>
  <r>
    <s v="04-04-2015"/>
    <x v="1"/>
    <x v="3"/>
    <x v="115"/>
    <x v="14"/>
    <x v="2"/>
    <x v="6"/>
    <s v="Shocksock Galaxy S4 Armband"/>
    <n v="10.95"/>
    <n v="1"/>
    <n v="0.44"/>
  </r>
  <r>
    <s v="04-04-2015"/>
    <x v="1"/>
    <x v="3"/>
    <x v="115"/>
    <x v="14"/>
    <x v="2"/>
    <x v="16"/>
    <s v="Brother DCP1000 Digital 3 in 1 Multifunction Machine"/>
    <n v="599.98"/>
    <n v="2"/>
    <n v="209.99"/>
  </r>
  <r>
    <s v="05-04-2015"/>
    <x v="1"/>
    <x v="3"/>
    <x v="480"/>
    <x v="15"/>
    <x v="0"/>
    <x v="3"/>
    <s v="GBC DocuBind 300 Electric Binding Machine"/>
    <n v="157.79"/>
    <n v="1"/>
    <n v="-115.72"/>
  </r>
  <r>
    <s v="05-04-2015"/>
    <x v="1"/>
    <x v="3"/>
    <x v="243"/>
    <x v="2"/>
    <x v="0"/>
    <x v="12"/>
    <s v="Bionaire 99.97% HEPA Air Cleaner"/>
    <n v="98.11"/>
    <n v="7"/>
    <n v="18.399999999999999"/>
  </r>
  <r>
    <s v="05-04-2015"/>
    <x v="1"/>
    <x v="3"/>
    <x v="243"/>
    <x v="2"/>
    <x v="0"/>
    <x v="2"/>
    <s v="Fellowes High-Stak Drawer Files"/>
    <n v="563.80999999999995"/>
    <n v="4"/>
    <n v="21.14"/>
  </r>
  <r>
    <s v="05-04-2015"/>
    <x v="1"/>
    <x v="3"/>
    <x v="243"/>
    <x v="2"/>
    <x v="0"/>
    <x v="3"/>
    <s v="Cardinal Slant-D Ring Binders"/>
    <n v="10.43"/>
    <n v="4"/>
    <n v="-6.95"/>
  </r>
  <r>
    <s v="05-04-2015"/>
    <x v="1"/>
    <x v="3"/>
    <x v="243"/>
    <x v="2"/>
    <x v="1"/>
    <x v="8"/>
    <s v="Tenex Antistatic Computer Chair Mats"/>
    <n v="547.14"/>
    <n v="4"/>
    <n v="-68.39"/>
  </r>
  <r>
    <s v="05-04-2015"/>
    <x v="1"/>
    <x v="3"/>
    <x v="243"/>
    <x v="2"/>
    <x v="2"/>
    <x v="6"/>
    <s v="Cush Cases Heavy Duty Rugged Cover Case for Samsung Galaxy S5 - Purple"/>
    <n v="14.85"/>
    <n v="5"/>
    <n v="-3.22"/>
  </r>
  <r>
    <s v="05-04-2015"/>
    <x v="1"/>
    <x v="3"/>
    <x v="243"/>
    <x v="2"/>
    <x v="2"/>
    <x v="6"/>
    <s v="Speck Products Candyshell Flip Case"/>
    <n v="41.99"/>
    <n v="2"/>
    <n v="-9.8000000000000007"/>
  </r>
  <r>
    <s v="05-04-2015"/>
    <x v="1"/>
    <x v="3"/>
    <x v="243"/>
    <x v="2"/>
    <x v="1"/>
    <x v="8"/>
    <s v="DAX Charcoal/Nickel-Tone Document Frame, 5 x 7"/>
    <n v="7.58"/>
    <n v="1"/>
    <n v="2.37"/>
  </r>
  <r>
    <s v="05-04-2015"/>
    <x v="1"/>
    <x v="3"/>
    <x v="243"/>
    <x v="2"/>
    <x v="1"/>
    <x v="11"/>
    <s v="Bush Heritage Pine Collection 5-Shelf Bookcase, Albany Pine Finish, *Special Order"/>
    <n v="352.45"/>
    <n v="5"/>
    <n v="-211.47"/>
  </r>
  <r>
    <s v="05-04-2015"/>
    <x v="1"/>
    <x v="3"/>
    <x v="207"/>
    <x v="2"/>
    <x v="0"/>
    <x v="1"/>
    <s v="Avery 499"/>
    <n v="23.9"/>
    <n v="6"/>
    <n v="7.77"/>
  </r>
  <r>
    <s v="05-04-2015"/>
    <x v="1"/>
    <x v="3"/>
    <x v="27"/>
    <x v="3"/>
    <x v="1"/>
    <x v="5"/>
    <s v="GuestStacker Chair with Chrome Finish Legs"/>
    <n v="892.22"/>
    <n v="3"/>
    <n v="89.22"/>
  </r>
  <r>
    <s v="05-04-2015"/>
    <x v="1"/>
    <x v="3"/>
    <x v="259"/>
    <x v="22"/>
    <x v="2"/>
    <x v="9"/>
    <s v="SanDisk Ultra 64 GB MicroSDHC Class 10 Memory Card"/>
    <n v="239.94"/>
    <n v="6"/>
    <n v="26.39"/>
  </r>
  <r>
    <s v="05-04-2015"/>
    <x v="1"/>
    <x v="3"/>
    <x v="259"/>
    <x v="22"/>
    <x v="0"/>
    <x v="4"/>
    <s v="Dixon Ticonderoga Pencils"/>
    <n v="23.84"/>
    <n v="8"/>
    <n v="6.44"/>
  </r>
  <r>
    <s v="06-04-2015"/>
    <x v="1"/>
    <x v="3"/>
    <x v="426"/>
    <x v="0"/>
    <x v="0"/>
    <x v="4"/>
    <s v="Newell 312"/>
    <n v="42.05"/>
    <n v="9"/>
    <n v="5.26"/>
  </r>
  <r>
    <s v="06-04-2015"/>
    <x v="1"/>
    <x v="3"/>
    <x v="426"/>
    <x v="0"/>
    <x v="2"/>
    <x v="9"/>
    <s v="Maxell 4.7GB DVD-RW 3/Pack"/>
    <n v="25.49"/>
    <n v="2"/>
    <n v="4.46"/>
  </r>
  <r>
    <s v="06-04-2015"/>
    <x v="1"/>
    <x v="3"/>
    <x v="426"/>
    <x v="0"/>
    <x v="0"/>
    <x v="3"/>
    <s v="Ibico Covers for Plastic or Wire Binding Elements"/>
    <n v="6.9"/>
    <n v="3"/>
    <n v="-12.08"/>
  </r>
  <r>
    <s v="06-04-2015"/>
    <x v="1"/>
    <x v="3"/>
    <x v="426"/>
    <x v="0"/>
    <x v="0"/>
    <x v="3"/>
    <s v="Fellowes Twister Kit, Gray/Clear, 3/pkg"/>
    <n v="9.65"/>
    <n v="6"/>
    <n v="-16.88"/>
  </r>
  <r>
    <s v="06-04-2015"/>
    <x v="1"/>
    <x v="3"/>
    <x v="426"/>
    <x v="0"/>
    <x v="0"/>
    <x v="0"/>
    <s v="Xerox 1949"/>
    <n v="7.97"/>
    <n v="2"/>
    <n v="2.89"/>
  </r>
  <r>
    <s v="06-04-2015"/>
    <x v="1"/>
    <x v="3"/>
    <x v="294"/>
    <x v="25"/>
    <x v="0"/>
    <x v="0"/>
    <s v="Xerox 1884"/>
    <n v="47.95"/>
    <n v="3"/>
    <n v="16.18"/>
  </r>
  <r>
    <s v="07-04-2015"/>
    <x v="1"/>
    <x v="3"/>
    <x v="184"/>
    <x v="0"/>
    <x v="0"/>
    <x v="12"/>
    <s v="Hoover Upright Vacuum With Dirt Cup"/>
    <n v="463.25"/>
    <n v="8"/>
    <n v="-1181.28"/>
  </r>
  <r>
    <s v="07-04-2015"/>
    <x v="1"/>
    <x v="3"/>
    <x v="184"/>
    <x v="0"/>
    <x v="2"/>
    <x v="9"/>
    <s v="Razer Kraken PRO Over Ear PC and Music Headset"/>
    <n v="383.95"/>
    <n v="6"/>
    <n v="47.99"/>
  </r>
  <r>
    <s v="07-04-2015"/>
    <x v="1"/>
    <x v="3"/>
    <x v="365"/>
    <x v="2"/>
    <x v="0"/>
    <x v="4"/>
    <s v="Newell 331"/>
    <n v="11.74"/>
    <n v="3"/>
    <n v="1.03"/>
  </r>
  <r>
    <s v="07-04-2015"/>
    <x v="1"/>
    <x v="3"/>
    <x v="218"/>
    <x v="20"/>
    <x v="0"/>
    <x v="0"/>
    <s v="Xerox 192"/>
    <n v="25.92"/>
    <n v="4"/>
    <n v="12.44"/>
  </r>
  <r>
    <s v="07-04-2015"/>
    <x v="1"/>
    <x v="3"/>
    <x v="218"/>
    <x v="20"/>
    <x v="0"/>
    <x v="2"/>
    <s v="X-Rack File for Hanging Folders"/>
    <n v="22.58"/>
    <n v="2"/>
    <n v="5.87"/>
  </r>
  <r>
    <s v="09-04-2015"/>
    <x v="1"/>
    <x v="3"/>
    <x v="144"/>
    <x v="3"/>
    <x v="1"/>
    <x v="13"/>
    <s v="Laminate Occasional Tables"/>
    <n v="369.91"/>
    <n v="3"/>
    <n v="-13.87"/>
  </r>
  <r>
    <s v="09-04-2015"/>
    <x v="1"/>
    <x v="3"/>
    <x v="260"/>
    <x v="20"/>
    <x v="0"/>
    <x v="2"/>
    <s v="Perma STOR-ALL Hanging File Box, 13 1/8&quot;W x 12 1/4&quot;D x 10 1/2&quot;H"/>
    <n v="17.940000000000001"/>
    <n v="3"/>
    <n v="3.05"/>
  </r>
  <r>
    <s v="09-04-2015"/>
    <x v="1"/>
    <x v="3"/>
    <x v="466"/>
    <x v="37"/>
    <x v="0"/>
    <x v="12"/>
    <s v="Honeywell Enviracaire Portable HEPA Air Cleaner for up to 10 x 16 Room"/>
    <n v="370.14"/>
    <n v="3"/>
    <n v="144.35"/>
  </r>
  <r>
    <s v="10-04-2015"/>
    <x v="1"/>
    <x v="3"/>
    <x v="441"/>
    <x v="3"/>
    <x v="0"/>
    <x v="3"/>
    <s v="Insertable Tab Post Binder Dividers"/>
    <n v="12.83"/>
    <n v="2"/>
    <n v="4.33"/>
  </r>
  <r>
    <s v="10-04-2015"/>
    <x v="1"/>
    <x v="3"/>
    <x v="469"/>
    <x v="20"/>
    <x v="0"/>
    <x v="2"/>
    <s v="Steel Personal Filing/Posting Tote"/>
    <n v="142.04"/>
    <n v="4"/>
    <n v="38.35"/>
  </r>
  <r>
    <s v="10-04-2015"/>
    <x v="1"/>
    <x v="3"/>
    <x v="469"/>
    <x v="20"/>
    <x v="0"/>
    <x v="4"/>
    <s v="Faber Castell Col-Erase Pencils"/>
    <n v="14.67"/>
    <n v="3"/>
    <n v="6.01"/>
  </r>
  <r>
    <s v="11-04-2015"/>
    <x v="1"/>
    <x v="3"/>
    <x v="145"/>
    <x v="20"/>
    <x v="2"/>
    <x v="9"/>
    <s v="Maxell 4.7GB DVD-R"/>
    <n v="85.14"/>
    <n v="3"/>
    <n v="34.909999999999997"/>
  </r>
  <r>
    <s v="11-04-2015"/>
    <x v="1"/>
    <x v="3"/>
    <x v="145"/>
    <x v="20"/>
    <x v="2"/>
    <x v="6"/>
    <s v="OtterBox Commuter Series Case - iPhone 5 &amp; 5s"/>
    <n v="21.99"/>
    <n v="1"/>
    <n v="10.56"/>
  </r>
  <r>
    <s v="11-04-2015"/>
    <x v="1"/>
    <x v="3"/>
    <x v="145"/>
    <x v="20"/>
    <x v="0"/>
    <x v="12"/>
    <s v="Kensington 4 Outlet MasterPiece Compact Power Control Center"/>
    <n v="406.6"/>
    <n v="5"/>
    <n v="113.85"/>
  </r>
  <r>
    <s v="11-04-2015"/>
    <x v="1"/>
    <x v="3"/>
    <x v="378"/>
    <x v="16"/>
    <x v="1"/>
    <x v="8"/>
    <s v="Executive Impressions Supervisor Wall Clock"/>
    <n v="67.36"/>
    <n v="2"/>
    <n v="10.1"/>
  </r>
  <r>
    <s v="11-04-2015"/>
    <x v="1"/>
    <x v="3"/>
    <x v="378"/>
    <x v="16"/>
    <x v="1"/>
    <x v="8"/>
    <s v="Executive Impressions 14&quot; Two-Color Numerals Wall Clock"/>
    <n v="54.53"/>
    <n v="3"/>
    <n v="14.31"/>
  </r>
  <r>
    <s v="11-04-2015"/>
    <x v="1"/>
    <x v="3"/>
    <x v="539"/>
    <x v="3"/>
    <x v="2"/>
    <x v="16"/>
    <s v="Canon PC-428 Personal Copier"/>
    <n v="639.97"/>
    <n v="4"/>
    <n v="215.99"/>
  </r>
  <r>
    <s v="11-04-2015"/>
    <x v="1"/>
    <x v="3"/>
    <x v="539"/>
    <x v="3"/>
    <x v="0"/>
    <x v="0"/>
    <s v="Easy-staple paper"/>
    <n v="52.76"/>
    <n v="2"/>
    <n v="24.27"/>
  </r>
  <r>
    <s v="12-04-2015"/>
    <x v="1"/>
    <x v="3"/>
    <x v="629"/>
    <x v="22"/>
    <x v="0"/>
    <x v="2"/>
    <s v="Rogers Jumbo File, Granite"/>
    <n v="40.74"/>
    <n v="3"/>
    <n v="0.41"/>
  </r>
  <r>
    <s v="13-04-2015"/>
    <x v="1"/>
    <x v="3"/>
    <x v="456"/>
    <x v="3"/>
    <x v="2"/>
    <x v="9"/>
    <s v="Plantronics Audio 478 Stereo USB Headset"/>
    <n v="199.96"/>
    <n v="4"/>
    <n v="69.989999999999995"/>
  </r>
  <r>
    <s v="13-04-2015"/>
    <x v="1"/>
    <x v="3"/>
    <x v="456"/>
    <x v="3"/>
    <x v="1"/>
    <x v="13"/>
    <s v="Hon 94000 Series Round Tables"/>
    <n v="710.83"/>
    <n v="3"/>
    <n v="-97.74"/>
  </r>
  <r>
    <s v="13-04-2015"/>
    <x v="1"/>
    <x v="3"/>
    <x v="630"/>
    <x v="31"/>
    <x v="0"/>
    <x v="14"/>
    <s v="Martin-Yale Premier Letter Opener"/>
    <n v="12.88"/>
    <n v="1"/>
    <n v="0.39"/>
  </r>
  <r>
    <s v="13-04-2015"/>
    <x v="1"/>
    <x v="3"/>
    <x v="631"/>
    <x v="12"/>
    <x v="0"/>
    <x v="0"/>
    <s v="Xerox 210"/>
    <n v="31.1"/>
    <n v="6"/>
    <n v="10.89"/>
  </r>
  <r>
    <s v="13-04-2015"/>
    <x v="1"/>
    <x v="3"/>
    <x v="631"/>
    <x v="12"/>
    <x v="0"/>
    <x v="0"/>
    <s v="Xerox 1973"/>
    <n v="54.82"/>
    <n v="3"/>
    <n v="17.82"/>
  </r>
  <r>
    <s v="13-04-2015"/>
    <x v="1"/>
    <x v="3"/>
    <x v="478"/>
    <x v="3"/>
    <x v="1"/>
    <x v="8"/>
    <s v="Flat Face Poster Frame"/>
    <n v="37.68"/>
    <n v="2"/>
    <n v="15.83"/>
  </r>
  <r>
    <s v="13-04-2015"/>
    <x v="1"/>
    <x v="3"/>
    <x v="478"/>
    <x v="3"/>
    <x v="2"/>
    <x v="6"/>
    <s v="Aastra 57i VoIP phone"/>
    <n v="258.58"/>
    <n v="2"/>
    <n v="19.39"/>
  </r>
  <r>
    <s v="13-04-2015"/>
    <x v="1"/>
    <x v="3"/>
    <x v="478"/>
    <x v="3"/>
    <x v="0"/>
    <x v="12"/>
    <s v="3M Replacement Filter for Office Air Cleaner for 20' x 33' Room"/>
    <n v="75.84"/>
    <n v="2"/>
    <n v="29.58"/>
  </r>
  <r>
    <s v="13-04-2015"/>
    <x v="1"/>
    <x v="3"/>
    <x v="331"/>
    <x v="40"/>
    <x v="0"/>
    <x v="3"/>
    <s v="Fellowes Black Plastic Comb Bindings"/>
    <n v="17.43"/>
    <n v="3"/>
    <n v="8.02"/>
  </r>
  <r>
    <s v="13-04-2015"/>
    <x v="1"/>
    <x v="3"/>
    <x v="632"/>
    <x v="3"/>
    <x v="1"/>
    <x v="13"/>
    <s v="Iceberg OfficeWorks 42&quot; Round Tables"/>
    <n v="241.57"/>
    <n v="2"/>
    <n v="-15.1"/>
  </r>
  <r>
    <s v="13-04-2015"/>
    <x v="1"/>
    <x v="3"/>
    <x v="632"/>
    <x v="3"/>
    <x v="2"/>
    <x v="6"/>
    <s v="Polycom CX600 IP Phone VoIP phone"/>
    <n v="479.92"/>
    <n v="2"/>
    <n v="41.99"/>
  </r>
  <r>
    <s v="13-04-2015"/>
    <x v="1"/>
    <x v="3"/>
    <x v="433"/>
    <x v="12"/>
    <x v="0"/>
    <x v="2"/>
    <s v="Neat Ideas Personal Hanging Folder Files, Black"/>
    <n v="10.74"/>
    <n v="1"/>
    <n v="0.81"/>
  </r>
  <r>
    <s v="13-04-2015"/>
    <x v="1"/>
    <x v="3"/>
    <x v="558"/>
    <x v="0"/>
    <x v="1"/>
    <x v="13"/>
    <s v="Chromcraft Bull-Nose Wood Round Conference Table Top, Wood Base"/>
    <n v="609.98"/>
    <n v="4"/>
    <n v="-113.28"/>
  </r>
  <r>
    <s v="13-04-2015"/>
    <x v="1"/>
    <x v="3"/>
    <x v="558"/>
    <x v="0"/>
    <x v="1"/>
    <x v="13"/>
    <s v="Iceberg OfficeWorks 42&quot; Round Tables"/>
    <n v="211.37"/>
    <n v="2"/>
    <n v="-45.29"/>
  </r>
  <r>
    <s v="13-04-2015"/>
    <x v="1"/>
    <x v="3"/>
    <x v="558"/>
    <x v="0"/>
    <x v="2"/>
    <x v="6"/>
    <s v="Apple iPhone 5C"/>
    <n v="239.98"/>
    <n v="3"/>
    <n v="18"/>
  </r>
  <r>
    <s v="14-04-2015"/>
    <x v="1"/>
    <x v="3"/>
    <x v="633"/>
    <x v="11"/>
    <x v="0"/>
    <x v="12"/>
    <s v="Acco Smartsocket Color-Coded Six-Outlet AC Adapter Model Surge Protectors"/>
    <n v="35.21"/>
    <n v="1"/>
    <n v="2.64"/>
  </r>
  <r>
    <s v="16-04-2015"/>
    <x v="1"/>
    <x v="3"/>
    <x v="161"/>
    <x v="10"/>
    <x v="0"/>
    <x v="12"/>
    <s v="Belkin F9H710-06 7 Outlet SurgeMaster Surge Protector"/>
    <n v="45.22"/>
    <n v="3"/>
    <n v="4.5199999999999996"/>
  </r>
  <r>
    <s v="16-04-2015"/>
    <x v="1"/>
    <x v="3"/>
    <x v="161"/>
    <x v="10"/>
    <x v="0"/>
    <x v="7"/>
    <s v="Super Bands, 12/Pack"/>
    <n v="10.42"/>
    <n v="7"/>
    <n v="-2.21"/>
  </r>
  <r>
    <s v="16-04-2015"/>
    <x v="1"/>
    <x v="3"/>
    <x v="161"/>
    <x v="10"/>
    <x v="0"/>
    <x v="4"/>
    <s v="Crayola Colored Pencils"/>
    <n v="7.87"/>
    <n v="3"/>
    <n v="1.28"/>
  </r>
  <r>
    <s v="16-04-2015"/>
    <x v="1"/>
    <x v="3"/>
    <x v="161"/>
    <x v="10"/>
    <x v="2"/>
    <x v="6"/>
    <s v="Plantronics 81402"/>
    <n v="118.78"/>
    <n v="3"/>
    <n v="-27.72"/>
  </r>
  <r>
    <s v="16-04-2015"/>
    <x v="1"/>
    <x v="3"/>
    <x v="161"/>
    <x v="10"/>
    <x v="0"/>
    <x v="7"/>
    <s v="Assorted Color Push Pins"/>
    <n v="1.45"/>
    <n v="1"/>
    <n v="0.24"/>
  </r>
  <r>
    <s v="16-04-2015"/>
    <x v="1"/>
    <x v="3"/>
    <x v="161"/>
    <x v="10"/>
    <x v="0"/>
    <x v="3"/>
    <s v="GBC Velobind Prepunched Cover Sets, Regency Series"/>
    <n v="55.47"/>
    <n v="5"/>
    <n v="-46.23"/>
  </r>
  <r>
    <s v="16-04-2015"/>
    <x v="1"/>
    <x v="3"/>
    <x v="396"/>
    <x v="2"/>
    <x v="0"/>
    <x v="7"/>
    <s v="Staples"/>
    <n v="12.58"/>
    <n v="4"/>
    <n v="4.09"/>
  </r>
  <r>
    <s v="16-04-2015"/>
    <x v="1"/>
    <x v="3"/>
    <x v="417"/>
    <x v="1"/>
    <x v="2"/>
    <x v="16"/>
    <s v="Canon PC940 Copier"/>
    <n v="1439.97"/>
    <n v="4"/>
    <n v="485.99"/>
  </r>
  <r>
    <s v="16-04-2015"/>
    <x v="1"/>
    <x v="3"/>
    <x v="417"/>
    <x v="1"/>
    <x v="2"/>
    <x v="9"/>
    <s v="Logitech Keyboard K120"/>
    <n v="43.56"/>
    <n v="3"/>
    <n v="-4.9000000000000004"/>
  </r>
  <r>
    <s v="16-04-2015"/>
    <x v="1"/>
    <x v="3"/>
    <x v="172"/>
    <x v="6"/>
    <x v="2"/>
    <x v="6"/>
    <s v="Konftel 250 Conference phone - Charcoal black"/>
    <n v="569.64"/>
    <n v="2"/>
    <n v="148.11000000000001"/>
  </r>
  <r>
    <s v="16-04-2015"/>
    <x v="1"/>
    <x v="3"/>
    <x v="172"/>
    <x v="6"/>
    <x v="0"/>
    <x v="3"/>
    <s v="Cardinal EasyOpen D-Ring Binders"/>
    <n v="9.14"/>
    <n v="1"/>
    <n v="4.57"/>
  </r>
  <r>
    <s v="16-04-2015"/>
    <x v="1"/>
    <x v="3"/>
    <x v="172"/>
    <x v="6"/>
    <x v="1"/>
    <x v="8"/>
    <s v="Tenex Antistatic Computer Chair Mats"/>
    <n v="1196.8599999999999"/>
    <n v="7"/>
    <n v="119.69"/>
  </r>
  <r>
    <s v="16-04-2015"/>
    <x v="1"/>
    <x v="3"/>
    <x v="172"/>
    <x v="6"/>
    <x v="1"/>
    <x v="11"/>
    <s v="O'Sullivan 3-Shelf Heavy-Duty Bookcases"/>
    <n v="523.26"/>
    <n v="9"/>
    <n v="125.58"/>
  </r>
  <r>
    <s v="16-04-2015"/>
    <x v="1"/>
    <x v="3"/>
    <x v="491"/>
    <x v="20"/>
    <x v="1"/>
    <x v="5"/>
    <s v="Novimex Turbo Task Chair"/>
    <n v="127.76"/>
    <n v="2"/>
    <n v="2.84"/>
  </r>
  <r>
    <s v="17-04-2015"/>
    <x v="1"/>
    <x v="3"/>
    <x v="208"/>
    <x v="3"/>
    <x v="0"/>
    <x v="4"/>
    <s v="Prang Drawing Pencil Set"/>
    <n v="5.56"/>
    <n v="2"/>
    <n v="2.2200000000000002"/>
  </r>
  <r>
    <s v="17-04-2015"/>
    <x v="1"/>
    <x v="3"/>
    <x v="208"/>
    <x v="3"/>
    <x v="2"/>
    <x v="9"/>
    <s v="Plantronics S12 Corded Telephone Headset System"/>
    <n v="323.37"/>
    <n v="3"/>
    <n v="129.35"/>
  </r>
  <r>
    <s v="17-04-2015"/>
    <x v="1"/>
    <x v="3"/>
    <x v="208"/>
    <x v="3"/>
    <x v="2"/>
    <x v="6"/>
    <s v="Plantronics Calisto P620-M USB Wireless Speakerphone System"/>
    <n v="783.96"/>
    <n v="5"/>
    <n v="68.599999999999994"/>
  </r>
  <r>
    <s v="17-04-2015"/>
    <x v="1"/>
    <x v="3"/>
    <x v="208"/>
    <x v="3"/>
    <x v="0"/>
    <x v="12"/>
    <s v="Hoover Upright Vacuum With Dirt Cup"/>
    <n v="1447.65"/>
    <n v="5"/>
    <n v="419.82"/>
  </r>
  <r>
    <s v="17-04-2015"/>
    <x v="1"/>
    <x v="3"/>
    <x v="208"/>
    <x v="3"/>
    <x v="0"/>
    <x v="0"/>
    <s v="Xerox 1903"/>
    <n v="11.96"/>
    <n v="2"/>
    <n v="5.86"/>
  </r>
  <r>
    <s v="17-04-2015"/>
    <x v="1"/>
    <x v="3"/>
    <x v="401"/>
    <x v="20"/>
    <x v="2"/>
    <x v="9"/>
    <s v="Enermax Acrylux Wireless Keyboard"/>
    <n v="99.6"/>
    <n v="1"/>
    <n v="36.85"/>
  </r>
  <r>
    <s v="17-04-2015"/>
    <x v="1"/>
    <x v="3"/>
    <x v="401"/>
    <x v="20"/>
    <x v="0"/>
    <x v="3"/>
    <s v="DXL Angle-View Binders with Locking Rings, Black"/>
    <n v="62.3"/>
    <n v="13"/>
    <n v="21.02"/>
  </r>
  <r>
    <s v="17-04-2015"/>
    <x v="1"/>
    <x v="3"/>
    <x v="401"/>
    <x v="20"/>
    <x v="0"/>
    <x v="4"/>
    <s v="Barrel Sharpener"/>
    <n v="10.71"/>
    <n v="3"/>
    <n v="2.78"/>
  </r>
  <r>
    <s v="18-04-2015"/>
    <x v="1"/>
    <x v="3"/>
    <x v="0"/>
    <x v="18"/>
    <x v="0"/>
    <x v="3"/>
    <s v="C-Line Peel &amp; Stick Add-On Filing Pockets, 8-3/4 x 5-1/8, 10/Pack"/>
    <n v="38.22"/>
    <n v="6"/>
    <n v="17.96"/>
  </r>
  <r>
    <s v="18-04-2015"/>
    <x v="1"/>
    <x v="3"/>
    <x v="0"/>
    <x v="18"/>
    <x v="0"/>
    <x v="1"/>
    <s v="Avery 485"/>
    <n v="75.180000000000007"/>
    <n v="6"/>
    <n v="35.33"/>
  </r>
  <r>
    <s v="18-04-2015"/>
    <x v="1"/>
    <x v="3"/>
    <x v="0"/>
    <x v="18"/>
    <x v="1"/>
    <x v="8"/>
    <s v="Longer-Life Soft White Bulbs"/>
    <n v="6.16"/>
    <n v="2"/>
    <n v="2.96"/>
  </r>
  <r>
    <s v="18-04-2015"/>
    <x v="1"/>
    <x v="3"/>
    <x v="0"/>
    <x v="18"/>
    <x v="1"/>
    <x v="5"/>
    <s v="Global Leather Task Chair, Black"/>
    <n v="89.99"/>
    <n v="1"/>
    <n v="17.100000000000001"/>
  </r>
  <r>
    <s v="18-04-2015"/>
    <x v="1"/>
    <x v="3"/>
    <x v="439"/>
    <x v="8"/>
    <x v="2"/>
    <x v="9"/>
    <s v="Memorex Froggy Flash Drive 8 GB"/>
    <n v="106.5"/>
    <n v="6"/>
    <n v="41.54"/>
  </r>
  <r>
    <s v="18-04-2015"/>
    <x v="1"/>
    <x v="3"/>
    <x v="334"/>
    <x v="20"/>
    <x v="0"/>
    <x v="1"/>
    <s v="Avery 486"/>
    <n v="21.93"/>
    <n v="3"/>
    <n v="10.31"/>
  </r>
  <r>
    <s v="18-04-2015"/>
    <x v="1"/>
    <x v="3"/>
    <x v="354"/>
    <x v="3"/>
    <x v="0"/>
    <x v="2"/>
    <s v="Tennsco Stur-D-Stor Boltless Shelving, 5 Shelves, 24&quot; Deep, Sand"/>
    <n v="947.17"/>
    <n v="7"/>
    <n v="9.4700000000000006"/>
  </r>
  <r>
    <s v="18-04-2015"/>
    <x v="1"/>
    <x v="3"/>
    <x v="354"/>
    <x v="3"/>
    <x v="0"/>
    <x v="0"/>
    <s v="Xerox 19"/>
    <n v="61.96"/>
    <n v="2"/>
    <n v="27.88"/>
  </r>
  <r>
    <s v="18-04-2015"/>
    <x v="1"/>
    <x v="3"/>
    <x v="180"/>
    <x v="3"/>
    <x v="0"/>
    <x v="2"/>
    <s v="Advantus Rolling Drawer Organizers"/>
    <n v="115.44"/>
    <n v="3"/>
    <n v="30.01"/>
  </r>
  <r>
    <s v="18-04-2015"/>
    <x v="1"/>
    <x v="3"/>
    <x v="634"/>
    <x v="0"/>
    <x v="2"/>
    <x v="9"/>
    <s v="TRENDnet 56K USB 2.0 Phone, Internet and Fax Modem"/>
    <n v="41.42"/>
    <n v="2"/>
    <n v="8.2799999999999994"/>
  </r>
  <r>
    <s v="18-04-2015"/>
    <x v="1"/>
    <x v="3"/>
    <x v="634"/>
    <x v="0"/>
    <x v="2"/>
    <x v="6"/>
    <s v="Grandstream GXP2100 Mainstream Business Phone"/>
    <n v="244.77"/>
    <n v="4"/>
    <n v="24.48"/>
  </r>
  <r>
    <s v="18-04-2015"/>
    <x v="1"/>
    <x v="3"/>
    <x v="634"/>
    <x v="0"/>
    <x v="0"/>
    <x v="4"/>
    <s v="Boston School Pro Electric Pencil Sharpener, 1670"/>
    <n v="74.349999999999994"/>
    <n v="3"/>
    <n v="6.51"/>
  </r>
  <r>
    <s v="18-04-2015"/>
    <x v="1"/>
    <x v="3"/>
    <x v="634"/>
    <x v="0"/>
    <x v="0"/>
    <x v="3"/>
    <s v="GBC Standard Recycled Report Covers, Clear Plastic Sheets"/>
    <n v="4.3099999999999996"/>
    <n v="2"/>
    <n v="-6.9"/>
  </r>
  <r>
    <s v="18-04-2015"/>
    <x v="1"/>
    <x v="3"/>
    <x v="634"/>
    <x v="0"/>
    <x v="1"/>
    <x v="5"/>
    <s v="Global Geo Office Task Chair, Gray"/>
    <n v="56.69"/>
    <n v="1"/>
    <n v="-20.25"/>
  </r>
  <r>
    <s v="18-04-2015"/>
    <x v="1"/>
    <x v="3"/>
    <x v="634"/>
    <x v="0"/>
    <x v="2"/>
    <x v="6"/>
    <s v="Lunatik TT5L-002 Taktik Strike Impact Protection System for iPhone 5"/>
    <n v="97.97"/>
    <n v="2"/>
    <n v="6.12"/>
  </r>
  <r>
    <s v="18-04-2015"/>
    <x v="1"/>
    <x v="3"/>
    <x v="634"/>
    <x v="0"/>
    <x v="0"/>
    <x v="4"/>
    <s v="Newell 348"/>
    <n v="7.87"/>
    <n v="3"/>
    <n v="0.89"/>
  </r>
  <r>
    <s v="18-04-2015"/>
    <x v="1"/>
    <x v="3"/>
    <x v="634"/>
    <x v="0"/>
    <x v="0"/>
    <x v="0"/>
    <s v="Xerox 1994"/>
    <n v="15.55"/>
    <n v="3"/>
    <n v="5.44"/>
  </r>
  <r>
    <s v="18-04-2015"/>
    <x v="1"/>
    <x v="3"/>
    <x v="634"/>
    <x v="0"/>
    <x v="0"/>
    <x v="3"/>
    <s v="GBC Plastic Binding Combs"/>
    <n v="1.48"/>
    <n v="1"/>
    <n v="-2.29"/>
  </r>
  <r>
    <s v="19-04-2015"/>
    <x v="1"/>
    <x v="3"/>
    <x v="190"/>
    <x v="0"/>
    <x v="0"/>
    <x v="12"/>
    <s v="Fellowes Premier Superior Surge Suppressor, 10-Outlet, With Phone and Remote"/>
    <n v="19.57"/>
    <n v="2"/>
    <n v="-52.83"/>
  </r>
  <r>
    <s v="19-04-2015"/>
    <x v="1"/>
    <x v="3"/>
    <x v="190"/>
    <x v="0"/>
    <x v="0"/>
    <x v="3"/>
    <s v="Fellowes PB300 Plastic Comb Binding Machine"/>
    <n v="310.39"/>
    <n v="4"/>
    <n v="-512.15"/>
  </r>
  <r>
    <s v="20-04-2015"/>
    <x v="1"/>
    <x v="3"/>
    <x v="161"/>
    <x v="4"/>
    <x v="2"/>
    <x v="6"/>
    <s v="Pyle PMP37LED"/>
    <n v="287.97000000000003"/>
    <n v="3"/>
    <n v="77.75"/>
  </r>
  <r>
    <s v="20-04-2015"/>
    <x v="1"/>
    <x v="3"/>
    <x v="161"/>
    <x v="4"/>
    <x v="1"/>
    <x v="8"/>
    <s v="GE 48&quot; Fluorescent Tube, Cool White Energy Saver, 34 Watts, 30/Box"/>
    <n v="595.38"/>
    <n v="6"/>
    <n v="297.69"/>
  </r>
  <r>
    <s v="20-04-2015"/>
    <x v="1"/>
    <x v="3"/>
    <x v="161"/>
    <x v="4"/>
    <x v="0"/>
    <x v="0"/>
    <s v="Xerox 2"/>
    <n v="12.96"/>
    <n v="2"/>
    <n v="6.22"/>
  </r>
  <r>
    <s v="20-04-2015"/>
    <x v="1"/>
    <x v="3"/>
    <x v="414"/>
    <x v="0"/>
    <x v="0"/>
    <x v="0"/>
    <s v="Xerox 1916"/>
    <n v="117.46"/>
    <n v="3"/>
    <n v="44.05"/>
  </r>
  <r>
    <s v="20-04-2015"/>
    <x v="1"/>
    <x v="3"/>
    <x v="635"/>
    <x v="14"/>
    <x v="0"/>
    <x v="10"/>
    <s v="Tyvek Side-Opening Peel &amp; Seel Expanding Envelopes"/>
    <n v="180.96"/>
    <n v="2"/>
    <n v="81.430000000000007"/>
  </r>
  <r>
    <s v="21-04-2015"/>
    <x v="1"/>
    <x v="3"/>
    <x v="636"/>
    <x v="5"/>
    <x v="1"/>
    <x v="5"/>
    <s v="Global Deluxe Office Fabric Chairs"/>
    <n v="191.96"/>
    <n v="2"/>
    <n v="51.83"/>
  </r>
  <r>
    <s v="21-04-2015"/>
    <x v="1"/>
    <x v="3"/>
    <x v="636"/>
    <x v="5"/>
    <x v="0"/>
    <x v="3"/>
    <s v="Wilson Jones Hanging View Binder, White, 1&quot;"/>
    <n v="21.3"/>
    <n v="3"/>
    <n v="9.8000000000000007"/>
  </r>
  <r>
    <s v="21-04-2015"/>
    <x v="1"/>
    <x v="3"/>
    <x v="636"/>
    <x v="5"/>
    <x v="2"/>
    <x v="6"/>
    <s v="Jabra SPEAK 410"/>
    <n v="469.95"/>
    <n v="5"/>
    <n v="131.59"/>
  </r>
  <r>
    <s v="21-04-2015"/>
    <x v="1"/>
    <x v="3"/>
    <x v="636"/>
    <x v="5"/>
    <x v="1"/>
    <x v="8"/>
    <s v="Tenex &quot;The Solids&quot; Textured Chair Mats"/>
    <n v="209.88"/>
    <n v="3"/>
    <n v="35.68"/>
  </r>
  <r>
    <s v="22-04-2015"/>
    <x v="1"/>
    <x v="3"/>
    <x v="86"/>
    <x v="3"/>
    <x v="2"/>
    <x v="6"/>
    <s v="Logitech B530 USB Headset - headset - Full size, Binaural"/>
    <n v="88.78"/>
    <n v="3"/>
    <n v="7.77"/>
  </r>
  <r>
    <s v="22-04-2015"/>
    <x v="1"/>
    <x v="3"/>
    <x v="86"/>
    <x v="3"/>
    <x v="0"/>
    <x v="4"/>
    <s v="Boston 1730 StandUp Electric Pencil Sharpener"/>
    <n v="64.14"/>
    <n v="3"/>
    <n v="16.68"/>
  </r>
  <r>
    <s v="24-04-2015"/>
    <x v="1"/>
    <x v="3"/>
    <x v="35"/>
    <x v="20"/>
    <x v="0"/>
    <x v="4"/>
    <s v="BOSTON Ranger #55 Pencil Sharpener, Black"/>
    <n v="25.99"/>
    <n v="1"/>
    <n v="7.54"/>
  </r>
  <r>
    <s v="25-04-2015"/>
    <x v="1"/>
    <x v="3"/>
    <x v="65"/>
    <x v="3"/>
    <x v="0"/>
    <x v="3"/>
    <s v="Fellowes Black Plastic Comb Bindings"/>
    <n v="13.94"/>
    <n v="3"/>
    <n v="4.53"/>
  </r>
  <r>
    <s v="25-04-2015"/>
    <x v="1"/>
    <x v="3"/>
    <x v="315"/>
    <x v="20"/>
    <x v="0"/>
    <x v="12"/>
    <s v="Holmes Replacement Filter for HEPA Air Cleaner, Very Large Room, HEPA Filter"/>
    <n v="206.43"/>
    <n v="3"/>
    <n v="90.83"/>
  </r>
  <r>
    <s v="25-04-2015"/>
    <x v="1"/>
    <x v="3"/>
    <x v="603"/>
    <x v="21"/>
    <x v="0"/>
    <x v="4"/>
    <s v="Newell 324"/>
    <n v="57.75"/>
    <n v="5"/>
    <n v="16.170000000000002"/>
  </r>
  <r>
    <s v="25-04-2015"/>
    <x v="1"/>
    <x v="3"/>
    <x v="603"/>
    <x v="21"/>
    <x v="0"/>
    <x v="12"/>
    <s v="Belkin 5 Outlet SurgeMaster Power Centers"/>
    <n v="272.39999999999998"/>
    <n v="5"/>
    <n v="76.27"/>
  </r>
  <r>
    <s v="25-04-2015"/>
    <x v="1"/>
    <x v="3"/>
    <x v="456"/>
    <x v="1"/>
    <x v="0"/>
    <x v="2"/>
    <s v="SAFCO Commercial Wire Shelving, Black"/>
    <n v="221.02"/>
    <n v="2"/>
    <n v="-55.26"/>
  </r>
  <r>
    <s v="25-04-2015"/>
    <x v="1"/>
    <x v="3"/>
    <x v="456"/>
    <x v="1"/>
    <x v="1"/>
    <x v="5"/>
    <s v="Global Armless Task Chair, Royal Blue"/>
    <n v="128.06"/>
    <n v="3"/>
    <n v="-23.78"/>
  </r>
  <r>
    <s v="25-04-2015"/>
    <x v="1"/>
    <x v="3"/>
    <x v="637"/>
    <x v="3"/>
    <x v="0"/>
    <x v="10"/>
    <s v="Laser &amp; Ink Jet Business Envelopes"/>
    <n v="21.34"/>
    <n v="2"/>
    <n v="9.82"/>
  </r>
  <r>
    <s v="26-04-2015"/>
    <x v="1"/>
    <x v="3"/>
    <x v="264"/>
    <x v="15"/>
    <x v="1"/>
    <x v="5"/>
    <s v="High-Back Leather Manager's Chair"/>
    <n v="831.94"/>
    <n v="8"/>
    <n v="-114.39"/>
  </r>
  <r>
    <s v="26-04-2015"/>
    <x v="1"/>
    <x v="3"/>
    <x v="264"/>
    <x v="15"/>
    <x v="1"/>
    <x v="8"/>
    <s v="Tenex Traditional Chairmats for Medium Pile Carpet, Standard Lip, 36&quot; x 48&quot;"/>
    <n v="97.04"/>
    <n v="2"/>
    <n v="1.21"/>
  </r>
  <r>
    <s v="26-04-2015"/>
    <x v="1"/>
    <x v="3"/>
    <x v="264"/>
    <x v="15"/>
    <x v="0"/>
    <x v="2"/>
    <s v="Safco Industrial Wire Shelving System"/>
    <n v="72.78"/>
    <n v="1"/>
    <n v="-18.2"/>
  </r>
  <r>
    <s v="26-04-2015"/>
    <x v="1"/>
    <x v="3"/>
    <x v="517"/>
    <x v="0"/>
    <x v="1"/>
    <x v="5"/>
    <s v="Hon 4070 Series Pagoda Armless Upholstered Stacking Chairs"/>
    <n v="408.42"/>
    <n v="2"/>
    <n v="-5.83"/>
  </r>
  <r>
    <s v="26-04-2015"/>
    <x v="1"/>
    <x v="3"/>
    <x v="620"/>
    <x v="3"/>
    <x v="1"/>
    <x v="5"/>
    <s v="SAFCO Optional Arm Kit for Workspace Cribbage Stacking Chair"/>
    <n v="63.94"/>
    <n v="3"/>
    <n v="6.39"/>
  </r>
  <r>
    <s v="26-04-2015"/>
    <x v="1"/>
    <x v="3"/>
    <x v="620"/>
    <x v="3"/>
    <x v="0"/>
    <x v="4"/>
    <s v="Newell 345"/>
    <n v="59.52"/>
    <n v="3"/>
    <n v="15.48"/>
  </r>
  <r>
    <s v="26-04-2015"/>
    <x v="1"/>
    <x v="3"/>
    <x v="620"/>
    <x v="3"/>
    <x v="2"/>
    <x v="6"/>
    <s v="RCA ViSYS 25825 Wireless digital phone"/>
    <n v="311.98"/>
    <n v="3"/>
    <n v="39"/>
  </r>
  <r>
    <s v="26-04-2015"/>
    <x v="1"/>
    <x v="3"/>
    <x v="620"/>
    <x v="3"/>
    <x v="0"/>
    <x v="3"/>
    <s v="GBC Premium Transparent Covers with Diagonal Lined Pattern"/>
    <n v="50.35"/>
    <n v="3"/>
    <n v="17.62"/>
  </r>
  <r>
    <s v="26-04-2015"/>
    <x v="1"/>
    <x v="3"/>
    <x v="52"/>
    <x v="16"/>
    <x v="1"/>
    <x v="13"/>
    <s v="Bretford CR4500 Series Slim Rectangular Table"/>
    <n v="191.52"/>
    <n v="1"/>
    <n v="-76.61"/>
  </r>
  <r>
    <s v="26-04-2015"/>
    <x v="1"/>
    <x v="3"/>
    <x v="52"/>
    <x v="16"/>
    <x v="0"/>
    <x v="4"/>
    <s v="Crayola Colored Pencils"/>
    <n v="2.62"/>
    <n v="1"/>
    <n v="0.43"/>
  </r>
  <r>
    <s v="27-04-2015"/>
    <x v="1"/>
    <x v="3"/>
    <x v="217"/>
    <x v="44"/>
    <x v="0"/>
    <x v="4"/>
    <s v="Staples in misc. colors"/>
    <n v="22.74"/>
    <n v="3"/>
    <n v="8.8699999999999992"/>
  </r>
  <r>
    <s v="27-04-2015"/>
    <x v="1"/>
    <x v="3"/>
    <x v="217"/>
    <x v="44"/>
    <x v="1"/>
    <x v="5"/>
    <s v="Global Comet Stacking Arm Chair"/>
    <n v="1267.53"/>
    <n v="3"/>
    <n v="316.88"/>
  </r>
  <r>
    <s v="27-04-2015"/>
    <x v="1"/>
    <x v="3"/>
    <x v="217"/>
    <x v="44"/>
    <x v="2"/>
    <x v="15"/>
    <s v="Cisco SPA525G2 5-Line IP Phone"/>
    <n v="1379.92"/>
    <n v="8"/>
    <n v="648.55999999999995"/>
  </r>
  <r>
    <s v="27-04-2015"/>
    <x v="1"/>
    <x v="3"/>
    <x v="529"/>
    <x v="26"/>
    <x v="0"/>
    <x v="12"/>
    <s v="Belkin 6 Outlet Metallic Surge Strip"/>
    <n v="43.56"/>
    <n v="5"/>
    <n v="3.27"/>
  </r>
  <r>
    <s v="27-04-2015"/>
    <x v="1"/>
    <x v="3"/>
    <x v="529"/>
    <x v="26"/>
    <x v="0"/>
    <x v="14"/>
    <s v="Acme Value Line Scissors"/>
    <n v="5.84"/>
    <n v="2"/>
    <n v="0.73"/>
  </r>
  <r>
    <s v="28-04-2015"/>
    <x v="1"/>
    <x v="3"/>
    <x v="277"/>
    <x v="0"/>
    <x v="0"/>
    <x v="12"/>
    <s v="Holmes Odor Grabber"/>
    <n v="8.65"/>
    <n v="3"/>
    <n v="-20.329999999999998"/>
  </r>
  <r>
    <s v="28-04-2015"/>
    <x v="1"/>
    <x v="3"/>
    <x v="277"/>
    <x v="0"/>
    <x v="0"/>
    <x v="2"/>
    <s v="Akro-Mils 12-Gallon Tote"/>
    <n v="23.83"/>
    <n v="3"/>
    <n v="2.68"/>
  </r>
  <r>
    <s v="28-04-2015"/>
    <x v="1"/>
    <x v="3"/>
    <x v="277"/>
    <x v="0"/>
    <x v="0"/>
    <x v="3"/>
    <s v="GBC Twin Loop Wire Binding Elements, 9/16&quot; Spine, Black"/>
    <n v="12.18"/>
    <n v="4"/>
    <n v="-18.87"/>
  </r>
  <r>
    <s v="28-04-2015"/>
    <x v="1"/>
    <x v="3"/>
    <x v="26"/>
    <x v="14"/>
    <x v="0"/>
    <x v="12"/>
    <s v="Kensington 7 Outlet MasterPiece Power Center with Fax/Phone Line Protection"/>
    <n v="186.73"/>
    <n v="1"/>
    <n v="41.5"/>
  </r>
  <r>
    <s v="28-04-2015"/>
    <x v="1"/>
    <x v="3"/>
    <x v="26"/>
    <x v="14"/>
    <x v="0"/>
    <x v="3"/>
    <s v="Fellowes PB500 Electric Punch Plastic Comb Binding Machine with Manual Bind"/>
    <n v="3812.97"/>
    <n v="3"/>
    <n v="1906.49"/>
  </r>
  <r>
    <s v="29-04-2015"/>
    <x v="1"/>
    <x v="3"/>
    <x v="412"/>
    <x v="2"/>
    <x v="0"/>
    <x v="0"/>
    <s v="Xerox 1949"/>
    <n v="7.97"/>
    <n v="2"/>
    <n v="2.89"/>
  </r>
  <r>
    <s v="30-04-2015"/>
    <x v="1"/>
    <x v="3"/>
    <x v="152"/>
    <x v="1"/>
    <x v="1"/>
    <x v="5"/>
    <s v="Global Value Mid-Back Manager's Chair, Gray"/>
    <n v="213.12"/>
    <n v="5"/>
    <n v="-15.22"/>
  </r>
  <r>
    <s v="30-04-2015"/>
    <x v="1"/>
    <x v="3"/>
    <x v="157"/>
    <x v="10"/>
    <x v="2"/>
    <x v="6"/>
    <s v="Cisco Unified IP Phone 7945G VoIP phone"/>
    <n v="1022.97"/>
    <n v="5"/>
    <n v="-255.74"/>
  </r>
  <r>
    <s v="30-04-2015"/>
    <x v="1"/>
    <x v="3"/>
    <x v="127"/>
    <x v="3"/>
    <x v="0"/>
    <x v="4"/>
    <s v="Newell 324"/>
    <n v="34.65"/>
    <n v="3"/>
    <n v="9.6999999999999993"/>
  </r>
  <r>
    <s v="30-04-2015"/>
    <x v="1"/>
    <x v="3"/>
    <x v="127"/>
    <x v="3"/>
    <x v="2"/>
    <x v="6"/>
    <s v="Cush Cases Heavy Duty Rugged Cover Case for Samsung Galaxy S5 - Purple"/>
    <n v="19.8"/>
    <n v="5"/>
    <n v="1.73"/>
  </r>
  <r>
    <s v="30-04-2015"/>
    <x v="1"/>
    <x v="3"/>
    <x v="638"/>
    <x v="32"/>
    <x v="1"/>
    <x v="8"/>
    <s v="Eldon 200 Class Desk Accessories, Burgundy"/>
    <n v="31.4"/>
    <n v="5"/>
    <n v="13.19"/>
  </r>
  <r>
    <s v="30-04-2015"/>
    <x v="1"/>
    <x v="3"/>
    <x v="638"/>
    <x v="32"/>
    <x v="1"/>
    <x v="8"/>
    <s v="DAX Two-Tone Rosewood/Black Document Frame, Desktop, 5 x 7"/>
    <n v="9.48"/>
    <n v="1"/>
    <n v="3.79"/>
  </r>
  <r>
    <s v="30-04-2015"/>
    <x v="1"/>
    <x v="3"/>
    <x v="638"/>
    <x v="32"/>
    <x v="2"/>
    <x v="6"/>
    <s v="iKross Bluetooth Portable Keyboard + Cell Phone Stand Holder + Brush for Apple iPhone 5S 5C 5, 4S 4"/>
    <n v="209.5"/>
    <n v="10"/>
    <n v="58.66"/>
  </r>
  <r>
    <s v="30-04-2015"/>
    <x v="1"/>
    <x v="3"/>
    <x v="638"/>
    <x v="32"/>
    <x v="1"/>
    <x v="8"/>
    <s v="Eldon Imàge Series Desk Accessories, Clear"/>
    <n v="24.3"/>
    <n v="5"/>
    <n v="10.45"/>
  </r>
  <r>
    <s v="30-04-2015"/>
    <x v="1"/>
    <x v="3"/>
    <x v="638"/>
    <x v="32"/>
    <x v="0"/>
    <x v="0"/>
    <s v="Weyerhaeuser First Choice Laser/Copy Paper (20Lb. and 88 Bright)"/>
    <n v="6.48"/>
    <n v="1"/>
    <n v="3.11"/>
  </r>
  <r>
    <s v="01-05-2015"/>
    <x v="1"/>
    <x v="4"/>
    <x v="403"/>
    <x v="3"/>
    <x v="2"/>
    <x v="6"/>
    <s v="OtterBox Defender Series Case - iPhone 5c"/>
    <n v="88.75"/>
    <n v="3"/>
    <n v="11.09"/>
  </r>
  <r>
    <s v="01-05-2015"/>
    <x v="1"/>
    <x v="4"/>
    <x v="639"/>
    <x v="16"/>
    <x v="1"/>
    <x v="8"/>
    <s v="DAX Black Cherry Wood-Tone Poster Frame"/>
    <n v="63.55"/>
    <n v="3"/>
    <n v="14.3"/>
  </r>
  <r>
    <s v="01-05-2015"/>
    <x v="1"/>
    <x v="4"/>
    <x v="639"/>
    <x v="16"/>
    <x v="0"/>
    <x v="14"/>
    <s v="Fiskars 8&quot; Scissors, 2/Pack"/>
    <n v="41.38"/>
    <n v="3"/>
    <n v="4.6500000000000004"/>
  </r>
  <r>
    <s v="01-05-2015"/>
    <x v="1"/>
    <x v="4"/>
    <x v="639"/>
    <x v="16"/>
    <x v="0"/>
    <x v="4"/>
    <s v="Panasonic KP-380BK Classic Electric Pencil Sharpener"/>
    <n v="172.7"/>
    <n v="6"/>
    <n v="10.79"/>
  </r>
  <r>
    <s v="01-05-2015"/>
    <x v="1"/>
    <x v="4"/>
    <x v="487"/>
    <x v="3"/>
    <x v="0"/>
    <x v="3"/>
    <s v="GBC Twin Loop Wire Binding Elements, 9/16&quot; Spine, Black"/>
    <n v="12.18"/>
    <n v="1"/>
    <n v="4.41"/>
  </r>
  <r>
    <s v="01-05-2015"/>
    <x v="1"/>
    <x v="4"/>
    <x v="487"/>
    <x v="3"/>
    <x v="0"/>
    <x v="2"/>
    <s v="Eldon Simplefile Box Office"/>
    <n v="37.32"/>
    <n v="3"/>
    <n v="10.45"/>
  </r>
  <r>
    <s v="01-05-2015"/>
    <x v="1"/>
    <x v="4"/>
    <x v="487"/>
    <x v="3"/>
    <x v="0"/>
    <x v="14"/>
    <s v="Acme 10&quot; Easy Grip Assistive Scissors"/>
    <n v="35.06"/>
    <n v="2"/>
    <n v="10.52"/>
  </r>
  <r>
    <s v="02-05-2015"/>
    <x v="1"/>
    <x v="4"/>
    <x v="479"/>
    <x v="0"/>
    <x v="0"/>
    <x v="1"/>
    <s v="Avery 501"/>
    <n v="8.86"/>
    <n v="3"/>
    <n v="2.99"/>
  </r>
  <r>
    <s v="02-05-2015"/>
    <x v="1"/>
    <x v="4"/>
    <x v="479"/>
    <x v="0"/>
    <x v="2"/>
    <x v="6"/>
    <s v="Samsung Rugby III"/>
    <n v="158.38"/>
    <n v="3"/>
    <n v="13.86"/>
  </r>
  <r>
    <s v="03-05-2015"/>
    <x v="1"/>
    <x v="4"/>
    <x v="640"/>
    <x v="3"/>
    <x v="1"/>
    <x v="8"/>
    <s v="Rubbermaid ClusterMat Chairmats, Mat Size- 66&quot; x 60&quot;, Lip 20&quot; x 11&quot; -90 Degree Angle"/>
    <n v="665.88"/>
    <n v="6"/>
    <n v="106.54"/>
  </r>
  <r>
    <s v="03-05-2015"/>
    <x v="1"/>
    <x v="4"/>
    <x v="149"/>
    <x v="2"/>
    <x v="0"/>
    <x v="4"/>
    <s v="Sanford Prismacolor Professional Thick Lead Art Pencils, 36-Color Set"/>
    <n v="59.9"/>
    <n v="2"/>
    <n v="14.23"/>
  </r>
  <r>
    <s v="03-05-2015"/>
    <x v="1"/>
    <x v="4"/>
    <x v="149"/>
    <x v="2"/>
    <x v="0"/>
    <x v="12"/>
    <s v="Holmes Replacement Filter for HEPA Air Cleaner, Large Room"/>
    <n v="23.7"/>
    <n v="2"/>
    <n v="6.52"/>
  </r>
  <r>
    <s v="03-05-2015"/>
    <x v="1"/>
    <x v="4"/>
    <x v="149"/>
    <x v="2"/>
    <x v="0"/>
    <x v="0"/>
    <s v="Xerox 1897"/>
    <n v="7.97"/>
    <n v="2"/>
    <n v="2.89"/>
  </r>
  <r>
    <s v="03-05-2015"/>
    <x v="1"/>
    <x v="4"/>
    <x v="149"/>
    <x v="2"/>
    <x v="0"/>
    <x v="12"/>
    <s v="Bravo II Megaboss 12-Amp Hard Body Upright, Replacement Belts, 2 Belts per Pack"/>
    <n v="18.2"/>
    <n v="7"/>
    <n v="2.0499999999999998"/>
  </r>
  <r>
    <s v="03-05-2015"/>
    <x v="1"/>
    <x v="4"/>
    <x v="149"/>
    <x v="2"/>
    <x v="2"/>
    <x v="9"/>
    <s v="SanDisk Cruzer 16 GB USB Flash Drive"/>
    <n v="27.55"/>
    <n v="3"/>
    <n v="-0.34"/>
  </r>
  <r>
    <s v="03-05-2015"/>
    <x v="1"/>
    <x v="4"/>
    <x v="149"/>
    <x v="2"/>
    <x v="1"/>
    <x v="5"/>
    <s v="Global Leather Highback Executive Chair with Pneumatic Height Adjustment, Black"/>
    <n v="844.12"/>
    <n v="6"/>
    <n v="-36.18"/>
  </r>
  <r>
    <s v="03-05-2015"/>
    <x v="1"/>
    <x v="4"/>
    <x v="149"/>
    <x v="2"/>
    <x v="0"/>
    <x v="2"/>
    <s v="Fellowes Bankers Box Stor/Drawer Steel Plus"/>
    <n v="76.75"/>
    <n v="3"/>
    <n v="-9.59"/>
  </r>
  <r>
    <s v="03-05-2015"/>
    <x v="1"/>
    <x v="4"/>
    <x v="641"/>
    <x v="3"/>
    <x v="0"/>
    <x v="4"/>
    <s v="Newell 317"/>
    <n v="8.82"/>
    <n v="3"/>
    <n v="2.56"/>
  </r>
  <r>
    <s v="03-05-2015"/>
    <x v="1"/>
    <x v="4"/>
    <x v="641"/>
    <x v="3"/>
    <x v="0"/>
    <x v="3"/>
    <s v="Ibico Recycled Linen-Style Covers"/>
    <n v="62.5"/>
    <n v="2"/>
    <n v="21.87"/>
  </r>
  <r>
    <s v="03-05-2015"/>
    <x v="1"/>
    <x v="4"/>
    <x v="641"/>
    <x v="3"/>
    <x v="2"/>
    <x v="9"/>
    <s v="Logitech Gaming G510s - Keyboard"/>
    <n v="339.96"/>
    <n v="4"/>
    <n v="122.39"/>
  </r>
  <r>
    <s v="03-05-2015"/>
    <x v="1"/>
    <x v="4"/>
    <x v="641"/>
    <x v="3"/>
    <x v="0"/>
    <x v="3"/>
    <s v="GBC Linen Binding Covers"/>
    <n v="49.57"/>
    <n v="2"/>
    <n v="17.350000000000001"/>
  </r>
  <r>
    <s v="03-05-2015"/>
    <x v="1"/>
    <x v="4"/>
    <x v="155"/>
    <x v="3"/>
    <x v="0"/>
    <x v="3"/>
    <s v="Avery Binding System Hidden Tab Executive Style Index Sets"/>
    <n v="13.85"/>
    <n v="3"/>
    <n v="5.19"/>
  </r>
  <r>
    <s v="04-05-2015"/>
    <x v="1"/>
    <x v="4"/>
    <x v="464"/>
    <x v="20"/>
    <x v="1"/>
    <x v="8"/>
    <s v="Electrix 20W Halogen Replacement Bulb for Zoom-In Desk Lamp"/>
    <n v="26.8"/>
    <n v="2"/>
    <n v="12.86"/>
  </r>
  <r>
    <s v="04-05-2015"/>
    <x v="1"/>
    <x v="4"/>
    <x v="174"/>
    <x v="1"/>
    <x v="1"/>
    <x v="8"/>
    <s v="Staple-based wall hangings"/>
    <n v="22.29"/>
    <n v="7"/>
    <n v="-8.92"/>
  </r>
  <r>
    <s v="04-05-2015"/>
    <x v="1"/>
    <x v="4"/>
    <x v="123"/>
    <x v="0"/>
    <x v="2"/>
    <x v="6"/>
    <s v="ShoreTel ShorePhone IP 230 VoIP phone"/>
    <n v="946.34"/>
    <n v="7"/>
    <n v="118.29"/>
  </r>
  <r>
    <s v="04-05-2015"/>
    <x v="1"/>
    <x v="4"/>
    <x v="642"/>
    <x v="18"/>
    <x v="0"/>
    <x v="4"/>
    <s v="Model L Table or Wall-Mount Pencil Sharpener"/>
    <n v="125.93"/>
    <n v="7"/>
    <n v="35.26"/>
  </r>
  <r>
    <s v="07-05-2015"/>
    <x v="1"/>
    <x v="4"/>
    <x v="643"/>
    <x v="0"/>
    <x v="1"/>
    <x v="13"/>
    <s v="Chromcraft Round Conference Tables"/>
    <n v="244.01"/>
    <n v="2"/>
    <n v="-31.37"/>
  </r>
  <r>
    <s v="07-05-2015"/>
    <x v="1"/>
    <x v="4"/>
    <x v="643"/>
    <x v="0"/>
    <x v="0"/>
    <x v="0"/>
    <s v="Xerox 198"/>
    <n v="15.94"/>
    <n v="4"/>
    <n v="5.38"/>
  </r>
  <r>
    <s v="07-05-2015"/>
    <x v="1"/>
    <x v="4"/>
    <x v="393"/>
    <x v="5"/>
    <x v="0"/>
    <x v="0"/>
    <s v="Xerox 1902"/>
    <n v="45.68"/>
    <n v="2"/>
    <n v="21.01"/>
  </r>
  <r>
    <s v="08-05-2015"/>
    <x v="1"/>
    <x v="4"/>
    <x v="595"/>
    <x v="10"/>
    <x v="1"/>
    <x v="8"/>
    <s v="Eldon Regeneration Recycled Desk Accessories, Smoke"/>
    <n v="8.35"/>
    <n v="6"/>
    <n v="1.25"/>
  </r>
  <r>
    <s v="08-05-2015"/>
    <x v="1"/>
    <x v="4"/>
    <x v="158"/>
    <x v="11"/>
    <x v="0"/>
    <x v="4"/>
    <s v="Newell 321"/>
    <n v="5.25"/>
    <n v="2"/>
    <n v="0.59"/>
  </r>
  <r>
    <s v="08-05-2015"/>
    <x v="1"/>
    <x v="4"/>
    <x v="392"/>
    <x v="28"/>
    <x v="0"/>
    <x v="3"/>
    <s v="Wilson Jones Legal Size Ring Binders"/>
    <n v="43.98"/>
    <n v="2"/>
    <n v="21.99"/>
  </r>
  <r>
    <s v="08-05-2015"/>
    <x v="1"/>
    <x v="4"/>
    <x v="392"/>
    <x v="28"/>
    <x v="2"/>
    <x v="6"/>
    <s v="VTech DS6151"/>
    <n v="377.97"/>
    <n v="3"/>
    <n v="105.83"/>
  </r>
  <r>
    <s v="08-05-2015"/>
    <x v="1"/>
    <x v="4"/>
    <x v="392"/>
    <x v="28"/>
    <x v="1"/>
    <x v="8"/>
    <s v="Deflect-o EconoMat Studded, No Bevel Mat for Low Pile Carpeting"/>
    <n v="123.96"/>
    <n v="3"/>
    <n v="11.16"/>
  </r>
  <r>
    <s v="08-05-2015"/>
    <x v="1"/>
    <x v="4"/>
    <x v="314"/>
    <x v="20"/>
    <x v="0"/>
    <x v="0"/>
    <s v="Xerox 1912"/>
    <n v="37.94"/>
    <n v="2"/>
    <n v="18.21"/>
  </r>
  <r>
    <s v="08-05-2015"/>
    <x v="1"/>
    <x v="4"/>
    <x v="262"/>
    <x v="20"/>
    <x v="1"/>
    <x v="8"/>
    <s v="DAX Black Cherry Wood-Tone Poster Frame"/>
    <n v="79.44"/>
    <n v="3"/>
    <n v="30.19"/>
  </r>
  <r>
    <s v="08-05-2015"/>
    <x v="1"/>
    <x v="4"/>
    <x v="262"/>
    <x v="20"/>
    <x v="0"/>
    <x v="14"/>
    <s v="Compact Automatic Electric Letter Opener"/>
    <n v="357.93"/>
    <n v="3"/>
    <n v="7.16"/>
  </r>
  <r>
    <s v="08-05-2015"/>
    <x v="1"/>
    <x v="4"/>
    <x v="262"/>
    <x v="20"/>
    <x v="1"/>
    <x v="5"/>
    <s v="Situations Contoured Folding Chairs, 4/Set"/>
    <n v="127.76"/>
    <n v="2"/>
    <n v="21.29"/>
  </r>
  <r>
    <s v="08-05-2015"/>
    <x v="1"/>
    <x v="4"/>
    <x v="262"/>
    <x v="20"/>
    <x v="2"/>
    <x v="16"/>
    <s v="Sharp AL-1530CS Digital Copier"/>
    <n v="2799.94"/>
    <n v="7"/>
    <n v="1014.98"/>
  </r>
  <r>
    <s v="08-05-2015"/>
    <x v="1"/>
    <x v="4"/>
    <x v="262"/>
    <x v="20"/>
    <x v="0"/>
    <x v="0"/>
    <s v="Xerox 204"/>
    <n v="19.440000000000001"/>
    <n v="3"/>
    <n v="9.33"/>
  </r>
  <r>
    <s v="09-05-2015"/>
    <x v="1"/>
    <x v="4"/>
    <x v="297"/>
    <x v="5"/>
    <x v="0"/>
    <x v="3"/>
    <s v="Acco Flexible ACCOHIDE Square Ring Data Binder, Dark Blue, 11 1/2&quot; X 14&quot; 7/8&quot;"/>
    <n v="48.81"/>
    <n v="3"/>
    <n v="23.92"/>
  </r>
  <r>
    <s v="10-05-2015"/>
    <x v="1"/>
    <x v="4"/>
    <x v="285"/>
    <x v="1"/>
    <x v="0"/>
    <x v="12"/>
    <s v="Tripp Lite Isotel 8 Ultra 8 Outlet Metal Surge"/>
    <n v="70.97"/>
    <n v="5"/>
    <n v="-191.62"/>
  </r>
  <r>
    <s v="10-05-2015"/>
    <x v="1"/>
    <x v="4"/>
    <x v="285"/>
    <x v="1"/>
    <x v="0"/>
    <x v="4"/>
    <s v="Boston KS Multi-Size Manual Pencil Sharpener"/>
    <n v="36.78"/>
    <n v="2"/>
    <n v="3.68"/>
  </r>
  <r>
    <s v="10-05-2015"/>
    <x v="1"/>
    <x v="4"/>
    <x v="513"/>
    <x v="26"/>
    <x v="2"/>
    <x v="9"/>
    <s v="Belkin Standard 104 key USB Keyboard"/>
    <n v="46.69"/>
    <n v="4"/>
    <n v="-2.92"/>
  </r>
  <r>
    <s v="11-05-2015"/>
    <x v="1"/>
    <x v="4"/>
    <x v="152"/>
    <x v="12"/>
    <x v="1"/>
    <x v="5"/>
    <s v="Global Chrome Stack Chair"/>
    <n v="191.97"/>
    <n v="7"/>
    <n v="16.8"/>
  </r>
  <r>
    <s v="12-05-2015"/>
    <x v="1"/>
    <x v="4"/>
    <x v="106"/>
    <x v="3"/>
    <x v="0"/>
    <x v="0"/>
    <s v="Xerox 1962"/>
    <n v="12.84"/>
    <n v="3"/>
    <n v="5.78"/>
  </r>
  <r>
    <s v="12-05-2015"/>
    <x v="1"/>
    <x v="4"/>
    <x v="106"/>
    <x v="3"/>
    <x v="0"/>
    <x v="0"/>
    <s v="Xerox 1953"/>
    <n v="25.68"/>
    <n v="6"/>
    <n v="11.56"/>
  </r>
  <r>
    <s v="12-05-2015"/>
    <x v="1"/>
    <x v="4"/>
    <x v="374"/>
    <x v="26"/>
    <x v="2"/>
    <x v="6"/>
    <s v="VTech DS6151"/>
    <n v="201.58"/>
    <n v="2"/>
    <n v="20.16"/>
  </r>
  <r>
    <s v="12-05-2015"/>
    <x v="1"/>
    <x v="4"/>
    <x v="86"/>
    <x v="20"/>
    <x v="0"/>
    <x v="2"/>
    <s v="Portable Personal File Box"/>
    <n v="36.630000000000003"/>
    <n v="3"/>
    <n v="9.89"/>
  </r>
  <r>
    <s v="12-05-2015"/>
    <x v="1"/>
    <x v="4"/>
    <x v="644"/>
    <x v="22"/>
    <x v="0"/>
    <x v="3"/>
    <s v="Prestige Round Ring Binders"/>
    <n v="14.59"/>
    <n v="3"/>
    <n v="4.92"/>
  </r>
  <r>
    <s v="12-05-2015"/>
    <x v="1"/>
    <x v="4"/>
    <x v="229"/>
    <x v="0"/>
    <x v="1"/>
    <x v="8"/>
    <s v="DAX Wood Document Frame."/>
    <n v="21.97"/>
    <n v="4"/>
    <n v="-15.93"/>
  </r>
  <r>
    <s v="12-05-2015"/>
    <x v="1"/>
    <x v="4"/>
    <x v="229"/>
    <x v="0"/>
    <x v="2"/>
    <x v="6"/>
    <s v="Digium D40 VoIP phone"/>
    <n v="619.15"/>
    <n v="6"/>
    <n v="69.650000000000006"/>
  </r>
  <r>
    <s v="12-05-2015"/>
    <x v="1"/>
    <x v="4"/>
    <x v="229"/>
    <x v="0"/>
    <x v="0"/>
    <x v="0"/>
    <s v="Xerox 1964"/>
    <n v="127.9"/>
    <n v="7"/>
    <n v="41.57"/>
  </r>
  <r>
    <s v="13-05-2015"/>
    <x v="1"/>
    <x v="4"/>
    <x v="151"/>
    <x v="1"/>
    <x v="2"/>
    <x v="6"/>
    <s v="Toshiba IPT2010-SD IP Telephone"/>
    <n v="222.38"/>
    <n v="2"/>
    <n v="16.68"/>
  </r>
  <r>
    <s v="13-05-2015"/>
    <x v="1"/>
    <x v="4"/>
    <x v="151"/>
    <x v="1"/>
    <x v="0"/>
    <x v="7"/>
    <s v="Advantus Plastic Paper Clips"/>
    <n v="16"/>
    <n v="4"/>
    <n v="5.6"/>
  </r>
  <r>
    <s v="14-05-2015"/>
    <x v="1"/>
    <x v="4"/>
    <x v="618"/>
    <x v="2"/>
    <x v="0"/>
    <x v="4"/>
    <s v="Boston School Pro Electric Pencil Sharpener, 1670"/>
    <n v="198.27"/>
    <n v="8"/>
    <n v="17.350000000000001"/>
  </r>
  <r>
    <s v="14-05-2015"/>
    <x v="1"/>
    <x v="4"/>
    <x v="618"/>
    <x v="2"/>
    <x v="0"/>
    <x v="1"/>
    <s v="Avery 490"/>
    <n v="47.36"/>
    <n v="4"/>
    <n v="17.760000000000002"/>
  </r>
  <r>
    <s v="14-05-2015"/>
    <x v="1"/>
    <x v="4"/>
    <x v="618"/>
    <x v="2"/>
    <x v="0"/>
    <x v="10"/>
    <s v="Jet-Pak Recycled Peel 'N' Seal Padded Mailers"/>
    <n v="200.98"/>
    <n v="7"/>
    <n v="62.81"/>
  </r>
  <r>
    <s v="14-05-2015"/>
    <x v="1"/>
    <x v="4"/>
    <x v="618"/>
    <x v="2"/>
    <x v="0"/>
    <x v="1"/>
    <s v="Avery 4027 File Folder Labels for Dot Matrix Printers, 5000 Labels per Box, White"/>
    <n v="97.7"/>
    <n v="4"/>
    <n v="31.75"/>
  </r>
  <r>
    <s v="14-05-2015"/>
    <x v="1"/>
    <x v="4"/>
    <x v="618"/>
    <x v="2"/>
    <x v="0"/>
    <x v="4"/>
    <s v="Binney &amp; Smith Crayola Metallic Crayons, 16-Color Pack"/>
    <n v="2.7"/>
    <n v="1"/>
    <n v="0.81"/>
  </r>
  <r>
    <s v="14-05-2015"/>
    <x v="1"/>
    <x v="4"/>
    <x v="618"/>
    <x v="2"/>
    <x v="0"/>
    <x v="3"/>
    <s v="GBC Linen Binding Covers"/>
    <n v="18.59"/>
    <n v="2"/>
    <n v="-13.63"/>
  </r>
  <r>
    <s v="14-05-2015"/>
    <x v="1"/>
    <x v="4"/>
    <x v="618"/>
    <x v="2"/>
    <x v="0"/>
    <x v="3"/>
    <s v="Wilson Jones Custom Binder Spines &amp; Labels"/>
    <n v="4.9000000000000004"/>
    <n v="3"/>
    <n v="-3.43"/>
  </r>
  <r>
    <s v="14-05-2015"/>
    <x v="1"/>
    <x v="4"/>
    <x v="459"/>
    <x v="3"/>
    <x v="0"/>
    <x v="2"/>
    <s v="Tennsco Snap-Together Open Shelving Units, Starter Sets and Add-On Units"/>
    <n v="1117.92"/>
    <n v="4"/>
    <n v="55.9"/>
  </r>
  <r>
    <s v="14-05-2015"/>
    <x v="1"/>
    <x v="4"/>
    <x v="595"/>
    <x v="3"/>
    <x v="1"/>
    <x v="11"/>
    <s v="Bush Andora Bookcase, Maple/Graphite Gray Finish"/>
    <n v="509.96"/>
    <n v="5"/>
    <n v="42"/>
  </r>
  <r>
    <s v="14-05-2015"/>
    <x v="1"/>
    <x v="4"/>
    <x v="595"/>
    <x v="3"/>
    <x v="1"/>
    <x v="8"/>
    <s v="Dana Halogen Swing-Arm Architect Lamp"/>
    <n v="122.91"/>
    <n v="3"/>
    <n v="34.409999999999997"/>
  </r>
  <r>
    <s v="14-05-2015"/>
    <x v="1"/>
    <x v="4"/>
    <x v="595"/>
    <x v="3"/>
    <x v="1"/>
    <x v="5"/>
    <s v="Novimex Fabric Task Chair"/>
    <n v="97.57"/>
    <n v="2"/>
    <n v="-6.1"/>
  </r>
  <r>
    <s v="14-05-2015"/>
    <x v="1"/>
    <x v="4"/>
    <x v="595"/>
    <x v="3"/>
    <x v="1"/>
    <x v="5"/>
    <s v="Global Leather and Oak Executive Chair, Black"/>
    <n v="722.35"/>
    <n v="3"/>
    <n v="81.260000000000005"/>
  </r>
  <r>
    <s v="15-05-2015"/>
    <x v="1"/>
    <x v="4"/>
    <x v="123"/>
    <x v="4"/>
    <x v="0"/>
    <x v="10"/>
    <s v="Wausau Papers Astrobrights Colored Envelopes"/>
    <n v="17.940000000000001"/>
    <n v="3"/>
    <n v="8.7899999999999991"/>
  </r>
  <r>
    <s v="15-05-2015"/>
    <x v="1"/>
    <x v="4"/>
    <x v="452"/>
    <x v="2"/>
    <x v="0"/>
    <x v="2"/>
    <s v="Fellowes Neat Ideas Storage Cubes"/>
    <n v="51.97"/>
    <n v="2"/>
    <n v="-10.39"/>
  </r>
  <r>
    <s v="16-05-2015"/>
    <x v="1"/>
    <x v="4"/>
    <x v="128"/>
    <x v="16"/>
    <x v="2"/>
    <x v="9"/>
    <s v="Razer Kraken PRO Over Ear PC and Music Headset"/>
    <n v="255.97"/>
    <n v="4"/>
    <n v="32"/>
  </r>
  <r>
    <s v="17-05-2015"/>
    <x v="1"/>
    <x v="4"/>
    <x v="402"/>
    <x v="0"/>
    <x v="0"/>
    <x v="3"/>
    <s v="GBC Twin Loop Wire Binding Elements"/>
    <n v="33.28"/>
    <n v="5"/>
    <n v="-49.92"/>
  </r>
  <r>
    <s v="17-05-2015"/>
    <x v="1"/>
    <x v="4"/>
    <x v="402"/>
    <x v="0"/>
    <x v="0"/>
    <x v="0"/>
    <s v="Things To Do Today Pad"/>
    <n v="14.09"/>
    <n v="3"/>
    <n v="4.93"/>
  </r>
  <r>
    <s v="17-05-2015"/>
    <x v="1"/>
    <x v="4"/>
    <x v="265"/>
    <x v="20"/>
    <x v="0"/>
    <x v="1"/>
    <s v="Self-Adhesive Removable Labels"/>
    <n v="31.5"/>
    <n v="10"/>
    <n v="15.12"/>
  </r>
  <r>
    <s v="17-05-2015"/>
    <x v="1"/>
    <x v="4"/>
    <x v="265"/>
    <x v="20"/>
    <x v="0"/>
    <x v="14"/>
    <s v="Acme Hot Forged Carbon Steel Scissors with Nickel-Plated Handles, 3 7/8&quot; Cut, 8&quot;L"/>
    <n v="55.6"/>
    <n v="4"/>
    <n v="16.12"/>
  </r>
  <r>
    <s v="18-05-2015"/>
    <x v="1"/>
    <x v="4"/>
    <x v="8"/>
    <x v="3"/>
    <x v="0"/>
    <x v="0"/>
    <s v="Wirebound Message Book, 4 per Page"/>
    <n v="10.86"/>
    <n v="2"/>
    <n v="5.32"/>
  </r>
  <r>
    <s v="20-05-2015"/>
    <x v="1"/>
    <x v="4"/>
    <x v="320"/>
    <x v="25"/>
    <x v="1"/>
    <x v="8"/>
    <s v="Dana Fluorescent Magnifying Lamp, White, 36&quot;"/>
    <n v="163.13999999999999"/>
    <n v="4"/>
    <n v="20.39"/>
  </r>
  <r>
    <s v="20-05-2015"/>
    <x v="1"/>
    <x v="4"/>
    <x v="320"/>
    <x v="25"/>
    <x v="0"/>
    <x v="3"/>
    <s v="Pressboard Data Binders by Wilson Jones"/>
    <n v="6.41"/>
    <n v="4"/>
    <n v="-4.91"/>
  </r>
  <r>
    <s v="21-05-2015"/>
    <x v="1"/>
    <x v="4"/>
    <x v="264"/>
    <x v="1"/>
    <x v="0"/>
    <x v="12"/>
    <s v="Fellowes Basic Home/Office Series Surge Protectors"/>
    <n v="20.77"/>
    <n v="8"/>
    <n v="-52.96"/>
  </r>
  <r>
    <s v="21-05-2015"/>
    <x v="1"/>
    <x v="4"/>
    <x v="311"/>
    <x v="22"/>
    <x v="0"/>
    <x v="3"/>
    <s v="Ibico Plastic and Wire Spiral Binding Combs"/>
    <n v="26.98"/>
    <n v="4"/>
    <n v="8.77"/>
  </r>
  <r>
    <s v="21-05-2015"/>
    <x v="1"/>
    <x v="4"/>
    <x v="418"/>
    <x v="2"/>
    <x v="0"/>
    <x v="3"/>
    <s v="Wilson Jones Ledger-Size, Piano-Hinge Binder, 2&quot;, Blue"/>
    <n v="24.59"/>
    <n v="2"/>
    <n v="-18.03"/>
  </r>
  <r>
    <s v="22-05-2015"/>
    <x v="1"/>
    <x v="4"/>
    <x v="417"/>
    <x v="3"/>
    <x v="0"/>
    <x v="1"/>
    <s v="Avery 476"/>
    <n v="8.26"/>
    <n v="2"/>
    <n v="3.8"/>
  </r>
  <r>
    <s v="22-05-2015"/>
    <x v="1"/>
    <x v="4"/>
    <x v="417"/>
    <x v="3"/>
    <x v="2"/>
    <x v="15"/>
    <s v="Zebra GX420t Direct Thermal/Thermal Transfer Printer"/>
    <n v="2973.32"/>
    <n v="7"/>
    <n v="334.5"/>
  </r>
  <r>
    <s v="22-05-2015"/>
    <x v="1"/>
    <x v="4"/>
    <x v="417"/>
    <x v="3"/>
    <x v="0"/>
    <x v="2"/>
    <s v="Pizazz Global Quick File"/>
    <n v="104.79"/>
    <n v="7"/>
    <n v="29.34"/>
  </r>
  <r>
    <s v="22-05-2015"/>
    <x v="1"/>
    <x v="4"/>
    <x v="417"/>
    <x v="3"/>
    <x v="2"/>
    <x v="6"/>
    <s v="Aastra 57i VoIP phone"/>
    <n v="775.73"/>
    <n v="6"/>
    <n v="58.18"/>
  </r>
  <r>
    <s v="23-05-2015"/>
    <x v="1"/>
    <x v="4"/>
    <x v="400"/>
    <x v="9"/>
    <x v="0"/>
    <x v="10"/>
    <s v="Cameo Buff Policy Envelopes"/>
    <n v="186.69"/>
    <n v="3"/>
    <n v="87.74"/>
  </r>
  <r>
    <s v="23-05-2015"/>
    <x v="1"/>
    <x v="4"/>
    <x v="185"/>
    <x v="12"/>
    <x v="0"/>
    <x v="3"/>
    <s v="Cardinal EasyOpen D-Ring Binders"/>
    <n v="19.190000000000001"/>
    <n v="7"/>
    <n v="-12.8"/>
  </r>
  <r>
    <s v="23-05-2015"/>
    <x v="1"/>
    <x v="4"/>
    <x v="185"/>
    <x v="12"/>
    <x v="0"/>
    <x v="12"/>
    <s v="Fellowes Superior 10 Outlet Split Surge Protector"/>
    <n v="121.79"/>
    <n v="4"/>
    <n v="13.7"/>
  </r>
  <r>
    <s v="23-05-2015"/>
    <x v="1"/>
    <x v="4"/>
    <x v="94"/>
    <x v="43"/>
    <x v="0"/>
    <x v="2"/>
    <s v="Advantus Rolling Storage Box"/>
    <n v="51.45"/>
    <n v="3"/>
    <n v="13.89"/>
  </r>
  <r>
    <s v="23-05-2015"/>
    <x v="1"/>
    <x v="4"/>
    <x v="39"/>
    <x v="14"/>
    <x v="0"/>
    <x v="12"/>
    <s v="Harmony Air Purifier"/>
    <n v="850.5"/>
    <n v="5"/>
    <n v="245.7"/>
  </r>
  <r>
    <s v="23-05-2015"/>
    <x v="1"/>
    <x v="4"/>
    <x v="39"/>
    <x v="14"/>
    <x v="1"/>
    <x v="8"/>
    <s v="Westinghouse Clip-On Gooseneck Lamps"/>
    <n v="75.33"/>
    <n v="9"/>
    <n v="19.59"/>
  </r>
  <r>
    <s v="24-05-2015"/>
    <x v="1"/>
    <x v="4"/>
    <x v="6"/>
    <x v="1"/>
    <x v="1"/>
    <x v="5"/>
    <s v="Global High-Back Leather Tilter, Burgundy"/>
    <n v="602.65"/>
    <n v="7"/>
    <n v="-163.58000000000001"/>
  </r>
  <r>
    <s v="24-05-2015"/>
    <x v="1"/>
    <x v="4"/>
    <x v="6"/>
    <x v="1"/>
    <x v="0"/>
    <x v="3"/>
    <s v="Avery Heavy-Duty EZD View Binder with Locking Rings"/>
    <n v="7.66"/>
    <n v="6"/>
    <n v="-13.02"/>
  </r>
  <r>
    <s v="25-05-2015"/>
    <x v="1"/>
    <x v="4"/>
    <x v="645"/>
    <x v="26"/>
    <x v="0"/>
    <x v="12"/>
    <s v="Kensington 4 Outlet MasterPiece Compact Power Control Center"/>
    <n v="845.73"/>
    <n v="13"/>
    <n v="84.57"/>
  </r>
  <r>
    <s v="25-05-2015"/>
    <x v="1"/>
    <x v="4"/>
    <x v="70"/>
    <x v="3"/>
    <x v="1"/>
    <x v="8"/>
    <s v="Ultra Door Push Plate"/>
    <n v="14.73"/>
    <n v="3"/>
    <n v="4.8600000000000003"/>
  </r>
  <r>
    <s v="25-05-2015"/>
    <x v="1"/>
    <x v="4"/>
    <x v="39"/>
    <x v="42"/>
    <x v="0"/>
    <x v="4"/>
    <s v="SANFORD Major Accent Highlighters"/>
    <n v="21.24"/>
    <n v="3"/>
    <n v="8.07"/>
  </r>
  <r>
    <s v="25-05-2015"/>
    <x v="1"/>
    <x v="4"/>
    <x v="39"/>
    <x v="42"/>
    <x v="0"/>
    <x v="3"/>
    <s v="GBC DocuBind P50 Personal Binding Machine"/>
    <n v="127.96"/>
    <n v="2"/>
    <n v="60.14"/>
  </r>
  <r>
    <s v="25-05-2015"/>
    <x v="1"/>
    <x v="4"/>
    <x v="563"/>
    <x v="15"/>
    <x v="2"/>
    <x v="6"/>
    <s v="Wi-Ex zBoost YX540 Cellular Phone Signal Booster"/>
    <n v="467.04"/>
    <n v="4"/>
    <n v="58.38"/>
  </r>
  <r>
    <s v="25-05-2015"/>
    <x v="1"/>
    <x v="4"/>
    <x v="22"/>
    <x v="0"/>
    <x v="0"/>
    <x v="14"/>
    <s v="Fiskars Spring-Action Scissors"/>
    <n v="22.37"/>
    <n v="2"/>
    <n v="1.68"/>
  </r>
  <r>
    <s v="25-05-2015"/>
    <x v="1"/>
    <x v="4"/>
    <x v="22"/>
    <x v="0"/>
    <x v="0"/>
    <x v="0"/>
    <s v="Xerox 1978"/>
    <n v="32.369999999999997"/>
    <n v="7"/>
    <n v="11.73"/>
  </r>
  <r>
    <s v="25-05-2015"/>
    <x v="1"/>
    <x v="4"/>
    <x v="22"/>
    <x v="0"/>
    <x v="2"/>
    <x v="9"/>
    <s v="Logitech G35 7.1-Channel Surround Sound Headset"/>
    <n v="207.98"/>
    <n v="2"/>
    <n v="36.4"/>
  </r>
  <r>
    <s v="26-05-2015"/>
    <x v="1"/>
    <x v="4"/>
    <x v="151"/>
    <x v="25"/>
    <x v="0"/>
    <x v="0"/>
    <s v="Xerox 1991"/>
    <n v="18.27"/>
    <n v="1"/>
    <n v="5.94"/>
  </r>
  <r>
    <s v="26-05-2015"/>
    <x v="1"/>
    <x v="4"/>
    <x v="151"/>
    <x v="25"/>
    <x v="0"/>
    <x v="0"/>
    <s v="Xerox 1937"/>
    <n v="153.72999999999999"/>
    <n v="4"/>
    <n v="53.8"/>
  </r>
  <r>
    <s v="26-05-2015"/>
    <x v="1"/>
    <x v="4"/>
    <x v="151"/>
    <x v="25"/>
    <x v="0"/>
    <x v="10"/>
    <s v="Security-Tint Envelopes"/>
    <n v="12.22"/>
    <n v="2"/>
    <n v="4.43"/>
  </r>
  <r>
    <s v="26-05-2015"/>
    <x v="1"/>
    <x v="4"/>
    <x v="151"/>
    <x v="25"/>
    <x v="2"/>
    <x v="9"/>
    <s v="Logitech 910-002974 M325 Wireless Mouse for Web Scrolling"/>
    <n v="167.94"/>
    <n v="7"/>
    <n v="50.38"/>
  </r>
  <r>
    <s v="26-05-2015"/>
    <x v="1"/>
    <x v="4"/>
    <x v="131"/>
    <x v="22"/>
    <x v="1"/>
    <x v="8"/>
    <s v="DAX Metal Frame, Desktop, Stepped-Edge"/>
    <n v="20.239999999999998"/>
    <n v="1"/>
    <n v="7.89"/>
  </r>
  <r>
    <s v="26-05-2015"/>
    <x v="1"/>
    <x v="4"/>
    <x v="255"/>
    <x v="0"/>
    <x v="1"/>
    <x v="5"/>
    <s v="Novimex Swivel Fabric Task Chair"/>
    <n v="105.69"/>
    <n v="1"/>
    <n v="-28.69"/>
  </r>
  <r>
    <s v="26-05-2015"/>
    <x v="1"/>
    <x v="4"/>
    <x v="255"/>
    <x v="0"/>
    <x v="2"/>
    <x v="15"/>
    <s v="StarTech.com 10/100 VDSL2 Ethernet Extender Kit"/>
    <n v="399.54"/>
    <n v="2"/>
    <n v="-79.91"/>
  </r>
  <r>
    <s v="26-05-2015"/>
    <x v="1"/>
    <x v="4"/>
    <x v="255"/>
    <x v="0"/>
    <x v="1"/>
    <x v="5"/>
    <s v="Global Stack Chair with Arms, Black"/>
    <n v="104.93"/>
    <n v="5"/>
    <n v="-4.5"/>
  </r>
  <r>
    <s v="28-05-2015"/>
    <x v="1"/>
    <x v="4"/>
    <x v="646"/>
    <x v="22"/>
    <x v="0"/>
    <x v="4"/>
    <s v="Newell 311"/>
    <n v="6.63"/>
    <n v="3"/>
    <n v="1.79"/>
  </r>
  <r>
    <s v="28-05-2015"/>
    <x v="1"/>
    <x v="4"/>
    <x v="366"/>
    <x v="20"/>
    <x v="0"/>
    <x v="4"/>
    <s v="Boston 16701 Slimline Battery Pencil Sharpener"/>
    <n v="47.82"/>
    <n v="3"/>
    <n v="14.35"/>
  </r>
  <r>
    <s v="28-05-2015"/>
    <x v="1"/>
    <x v="4"/>
    <x v="366"/>
    <x v="20"/>
    <x v="0"/>
    <x v="1"/>
    <s v="Avery 494"/>
    <n v="13.05"/>
    <n v="5"/>
    <n v="6"/>
  </r>
  <r>
    <s v="28-05-2015"/>
    <x v="1"/>
    <x v="4"/>
    <x v="282"/>
    <x v="20"/>
    <x v="2"/>
    <x v="6"/>
    <s v="Panasonic Kx-TS550"/>
    <n v="45.99"/>
    <n v="1"/>
    <n v="13.34"/>
  </r>
  <r>
    <s v="28-05-2015"/>
    <x v="1"/>
    <x v="4"/>
    <x v="282"/>
    <x v="20"/>
    <x v="0"/>
    <x v="2"/>
    <s v="Hot File 7-Pocket, Floor Stand"/>
    <n v="535.41"/>
    <n v="3"/>
    <n v="160.62"/>
  </r>
  <r>
    <s v="28-05-2015"/>
    <x v="1"/>
    <x v="4"/>
    <x v="282"/>
    <x v="20"/>
    <x v="0"/>
    <x v="3"/>
    <s v="Acco Pressboard Covers with Storage Hooks, 9 1/2&quot; x 11&quot;, Executive Red"/>
    <n v="6.1"/>
    <n v="2"/>
    <n v="2.06"/>
  </r>
  <r>
    <s v="28-05-2015"/>
    <x v="1"/>
    <x v="4"/>
    <x v="282"/>
    <x v="20"/>
    <x v="0"/>
    <x v="0"/>
    <s v="Xerox 219"/>
    <n v="45.36"/>
    <n v="7"/>
    <n v="21.77"/>
  </r>
  <r>
    <s v="28-05-2015"/>
    <x v="1"/>
    <x v="4"/>
    <x v="335"/>
    <x v="37"/>
    <x v="0"/>
    <x v="2"/>
    <s v="Acco Perma 4000 Stacking Storage Drawers"/>
    <n v="16.239999999999998"/>
    <n v="1"/>
    <n v="2.44"/>
  </r>
  <r>
    <s v="28-05-2015"/>
    <x v="1"/>
    <x v="4"/>
    <x v="335"/>
    <x v="37"/>
    <x v="0"/>
    <x v="2"/>
    <s v="Personal Filing Tote with Lid, Black/Gray"/>
    <n v="77.55"/>
    <n v="5"/>
    <n v="21.71"/>
  </r>
  <r>
    <s v="29-05-2015"/>
    <x v="1"/>
    <x v="4"/>
    <x v="315"/>
    <x v="22"/>
    <x v="0"/>
    <x v="0"/>
    <s v="Xerox 1894"/>
    <n v="32.4"/>
    <n v="5"/>
    <n v="15.55"/>
  </r>
  <r>
    <s v="29-05-2015"/>
    <x v="1"/>
    <x v="4"/>
    <x v="315"/>
    <x v="22"/>
    <x v="0"/>
    <x v="2"/>
    <s v="Standard Rollaway File with Lock"/>
    <n v="540.57000000000005"/>
    <n v="3"/>
    <n v="140.55000000000001"/>
  </r>
  <r>
    <s v="29-05-2015"/>
    <x v="1"/>
    <x v="4"/>
    <x v="315"/>
    <x v="22"/>
    <x v="0"/>
    <x v="3"/>
    <s v="Avery Trapezoid Extra Heavy Duty 4&quot; Binders"/>
    <n v="167.76"/>
    <n v="5"/>
    <n v="62.91"/>
  </r>
  <r>
    <s v="29-05-2015"/>
    <x v="1"/>
    <x v="4"/>
    <x v="379"/>
    <x v="10"/>
    <x v="1"/>
    <x v="8"/>
    <s v="Tensor &quot;Hersey Kiss&quot; Styled Floor Lamp"/>
    <n v="41.57"/>
    <n v="4"/>
    <n v="-4.16"/>
  </r>
  <r>
    <s v="29-05-2015"/>
    <x v="1"/>
    <x v="4"/>
    <x v="379"/>
    <x v="10"/>
    <x v="1"/>
    <x v="5"/>
    <s v="Novimex Swivel Fabric Task Chair"/>
    <n v="317.06"/>
    <n v="3"/>
    <n v="-86.06"/>
  </r>
  <r>
    <s v="29-05-2015"/>
    <x v="1"/>
    <x v="4"/>
    <x v="379"/>
    <x v="10"/>
    <x v="0"/>
    <x v="7"/>
    <s v="Ideal Clamps"/>
    <n v="8.0399999999999991"/>
    <n v="5"/>
    <n v="2.91"/>
  </r>
  <r>
    <s v="29-05-2015"/>
    <x v="1"/>
    <x v="4"/>
    <x v="366"/>
    <x v="18"/>
    <x v="0"/>
    <x v="1"/>
    <s v="Avery 476"/>
    <n v="12.39"/>
    <n v="3"/>
    <n v="5.7"/>
  </r>
  <r>
    <s v="29-05-2015"/>
    <x v="1"/>
    <x v="4"/>
    <x v="570"/>
    <x v="10"/>
    <x v="0"/>
    <x v="0"/>
    <s v="Easy-staple paper"/>
    <n v="85.06"/>
    <n v="3"/>
    <n v="28.71"/>
  </r>
  <r>
    <s v="30-05-2015"/>
    <x v="1"/>
    <x v="4"/>
    <x v="647"/>
    <x v="20"/>
    <x v="2"/>
    <x v="6"/>
    <s v="RCA H5401RE1 DECT 6.0 4-Line Cordless Handset With Caller ID/Call Waiting"/>
    <n v="239.97"/>
    <n v="3"/>
    <n v="2.4"/>
  </r>
  <r>
    <s v="30-05-2015"/>
    <x v="1"/>
    <x v="4"/>
    <x v="647"/>
    <x v="20"/>
    <x v="0"/>
    <x v="12"/>
    <s v="Eureka The Boss Lite 10-Amp Upright Vacuum, Blue"/>
    <n v="160.32"/>
    <n v="2"/>
    <n v="44.89"/>
  </r>
  <r>
    <s v="30-05-2015"/>
    <x v="1"/>
    <x v="4"/>
    <x v="647"/>
    <x v="20"/>
    <x v="2"/>
    <x v="6"/>
    <s v="Plantronics MX500i Earset"/>
    <n v="128.85"/>
    <n v="3"/>
    <n v="3.87"/>
  </r>
  <r>
    <s v="30-05-2015"/>
    <x v="1"/>
    <x v="4"/>
    <x v="648"/>
    <x v="6"/>
    <x v="2"/>
    <x v="9"/>
    <s v="Imation Secure Drive + Hardware Encrypted USB flash drive - 16 GB"/>
    <n v="151.96"/>
    <n v="4"/>
    <n v="36.47"/>
  </r>
  <r>
    <s v="31-05-2015"/>
    <x v="1"/>
    <x v="4"/>
    <x v="153"/>
    <x v="3"/>
    <x v="0"/>
    <x v="0"/>
    <s v="Southworth 25% Cotton Antique Laid Paper &amp; Envelopes"/>
    <n v="58.38"/>
    <n v="7"/>
    <n v="26.27"/>
  </r>
  <r>
    <s v="31-05-2015"/>
    <x v="1"/>
    <x v="4"/>
    <x v="153"/>
    <x v="3"/>
    <x v="0"/>
    <x v="0"/>
    <s v="Xerox 1883"/>
    <n v="105.52"/>
    <n v="4"/>
    <n v="48.54"/>
  </r>
  <r>
    <s v="31-05-2015"/>
    <x v="1"/>
    <x v="4"/>
    <x v="153"/>
    <x v="3"/>
    <x v="0"/>
    <x v="2"/>
    <s v="Tenex Personal Project File with Scoop Front Design, Black"/>
    <n v="80.88"/>
    <n v="6"/>
    <n v="21.03"/>
  </r>
  <r>
    <s v="31-05-2015"/>
    <x v="1"/>
    <x v="4"/>
    <x v="90"/>
    <x v="37"/>
    <x v="1"/>
    <x v="8"/>
    <s v="3M Hangers With Command Adhesive"/>
    <n v="22.2"/>
    <n v="6"/>
    <n v="9.1"/>
  </r>
  <r>
    <s v="31-05-2015"/>
    <x v="1"/>
    <x v="4"/>
    <x v="51"/>
    <x v="27"/>
    <x v="1"/>
    <x v="11"/>
    <s v="O'Sullivan Living Dimensions 3-Shelf Bookcases"/>
    <n v="1406.86"/>
    <n v="7"/>
    <n v="140.69"/>
  </r>
  <r>
    <s v="31-05-2015"/>
    <x v="1"/>
    <x v="4"/>
    <x v="51"/>
    <x v="27"/>
    <x v="0"/>
    <x v="1"/>
    <s v="Self-Adhesive Removable Labels"/>
    <n v="15.75"/>
    <n v="5"/>
    <n v="7.56"/>
  </r>
  <r>
    <s v="31-05-2015"/>
    <x v="1"/>
    <x v="4"/>
    <x v="51"/>
    <x v="27"/>
    <x v="0"/>
    <x v="2"/>
    <s v="Fellowes Super Stor/Drawer Files"/>
    <n v="323.10000000000002"/>
    <n v="2"/>
    <n v="61.39"/>
  </r>
  <r>
    <s v="31-05-2015"/>
    <x v="1"/>
    <x v="4"/>
    <x v="649"/>
    <x v="28"/>
    <x v="1"/>
    <x v="5"/>
    <s v="Hon Pagoda Stacking Chairs"/>
    <n v="2567.84"/>
    <n v="8"/>
    <n v="770.35"/>
  </r>
  <r>
    <s v="31-05-2015"/>
    <x v="1"/>
    <x v="4"/>
    <x v="650"/>
    <x v="25"/>
    <x v="0"/>
    <x v="4"/>
    <s v="Newell 347"/>
    <n v="10.27"/>
    <n v="3"/>
    <n v="1.1599999999999999"/>
  </r>
  <r>
    <s v="31-05-2015"/>
    <x v="1"/>
    <x v="4"/>
    <x v="249"/>
    <x v="20"/>
    <x v="0"/>
    <x v="7"/>
    <s v="Bagged Rubber Bands"/>
    <n v="7.56"/>
    <n v="6"/>
    <n v="0.3"/>
  </r>
  <r>
    <s v="31-05-2015"/>
    <x v="1"/>
    <x v="4"/>
    <x v="362"/>
    <x v="1"/>
    <x v="0"/>
    <x v="1"/>
    <s v="Avery 501"/>
    <n v="5.9"/>
    <n v="2"/>
    <n v="1.99"/>
  </r>
  <r>
    <s v="31-05-2015"/>
    <x v="1"/>
    <x v="4"/>
    <x v="362"/>
    <x v="1"/>
    <x v="0"/>
    <x v="0"/>
    <s v="Xerox 1988"/>
    <n v="173.49"/>
    <n v="7"/>
    <n v="54.22"/>
  </r>
  <r>
    <s v="31-05-2015"/>
    <x v="1"/>
    <x v="4"/>
    <x v="362"/>
    <x v="1"/>
    <x v="1"/>
    <x v="8"/>
    <s v="Tenex Traditional Chairmats for Hard Floors, Average Lip, 36&quot; x 48&quot;"/>
    <n v="51.56"/>
    <n v="2"/>
    <n v="-61.87"/>
  </r>
  <r>
    <s v="31-05-2015"/>
    <x v="1"/>
    <x v="4"/>
    <x v="362"/>
    <x v="1"/>
    <x v="0"/>
    <x v="3"/>
    <s v="Storex Dura Pro Binders"/>
    <n v="3.56"/>
    <n v="3"/>
    <n v="-6.24"/>
  </r>
  <r>
    <s v="31-05-2015"/>
    <x v="1"/>
    <x v="4"/>
    <x v="551"/>
    <x v="23"/>
    <x v="0"/>
    <x v="0"/>
    <s v="Xerox 1889"/>
    <n v="274.8"/>
    <n v="5"/>
    <n v="134.65"/>
  </r>
  <r>
    <s v="31-05-2015"/>
    <x v="1"/>
    <x v="4"/>
    <x v="551"/>
    <x v="23"/>
    <x v="0"/>
    <x v="2"/>
    <s v="Fellowes Mobile File Cart, Black"/>
    <n v="62.18"/>
    <n v="1"/>
    <n v="16.79"/>
  </r>
  <r>
    <s v="31-05-2015"/>
    <x v="1"/>
    <x v="4"/>
    <x v="551"/>
    <x v="23"/>
    <x v="1"/>
    <x v="8"/>
    <s v="Eldon Image Series Black Desk Accessories"/>
    <n v="8.2799999999999994"/>
    <n v="2"/>
    <n v="2.98"/>
  </r>
  <r>
    <s v="01-06-2015"/>
    <x v="1"/>
    <x v="5"/>
    <x v="124"/>
    <x v="0"/>
    <x v="0"/>
    <x v="3"/>
    <s v="Avery Poly Binder Pockets"/>
    <n v="5.73"/>
    <n v="8"/>
    <n v="-9.16"/>
  </r>
  <r>
    <s v="01-06-2015"/>
    <x v="1"/>
    <x v="5"/>
    <x v="124"/>
    <x v="0"/>
    <x v="0"/>
    <x v="0"/>
    <s v="Xerox 1928"/>
    <n v="42.24"/>
    <n v="10"/>
    <n v="13.2"/>
  </r>
  <r>
    <s v="01-06-2015"/>
    <x v="1"/>
    <x v="5"/>
    <x v="63"/>
    <x v="14"/>
    <x v="2"/>
    <x v="6"/>
    <s v="Polycom CX300 Desktop Phone USB VoIP phone"/>
    <n v="299.98"/>
    <n v="2"/>
    <n v="83.99"/>
  </r>
  <r>
    <s v="01-06-2015"/>
    <x v="1"/>
    <x v="5"/>
    <x v="63"/>
    <x v="14"/>
    <x v="0"/>
    <x v="3"/>
    <s v="Catalog Binders with Expanding Posts"/>
    <n v="403.68"/>
    <n v="6"/>
    <n v="181.66"/>
  </r>
  <r>
    <s v="01-06-2015"/>
    <x v="1"/>
    <x v="5"/>
    <x v="63"/>
    <x v="14"/>
    <x v="2"/>
    <x v="6"/>
    <s v="iKross Bluetooth Portable Keyboard + Cell Phone Stand Holder + Brush for Apple iPhone 5S 5C 5, 4S 4"/>
    <n v="41.9"/>
    <n v="2"/>
    <n v="11.73"/>
  </r>
  <r>
    <s v="01-06-2015"/>
    <x v="1"/>
    <x v="5"/>
    <x v="63"/>
    <x v="14"/>
    <x v="0"/>
    <x v="1"/>
    <s v="Avery 491"/>
    <n v="28.91"/>
    <n v="7"/>
    <n v="13.3"/>
  </r>
  <r>
    <s v="01-06-2015"/>
    <x v="1"/>
    <x v="5"/>
    <x v="651"/>
    <x v="3"/>
    <x v="0"/>
    <x v="0"/>
    <s v="Adams Telephone Message Book W/Dividers/Space For Phone Numbers, 5 1/4&quot;X8 1/2&quot;, 300/Messages"/>
    <n v="11.76"/>
    <n v="2"/>
    <n v="5.76"/>
  </r>
  <r>
    <s v="04-06-2015"/>
    <x v="1"/>
    <x v="5"/>
    <x v="172"/>
    <x v="22"/>
    <x v="0"/>
    <x v="1"/>
    <s v="Avery 501"/>
    <n v="7.38"/>
    <n v="2"/>
    <n v="3.47"/>
  </r>
  <r>
    <s v="04-06-2015"/>
    <x v="1"/>
    <x v="5"/>
    <x v="172"/>
    <x v="22"/>
    <x v="0"/>
    <x v="4"/>
    <s v="Binney &amp; Smith Crayola Metallic Colored Pencils, 8-Color Set"/>
    <n v="9.26"/>
    <n v="2"/>
    <n v="3.06"/>
  </r>
  <r>
    <s v="04-06-2015"/>
    <x v="1"/>
    <x v="5"/>
    <x v="492"/>
    <x v="20"/>
    <x v="0"/>
    <x v="0"/>
    <s v="Wirebound Message Books, Two 4 1/4&quot; x 5&quot; Forms per Page"/>
    <n v="30.44"/>
    <n v="4"/>
    <n v="14.31"/>
  </r>
  <r>
    <s v="04-06-2015"/>
    <x v="1"/>
    <x v="5"/>
    <x v="492"/>
    <x v="20"/>
    <x v="1"/>
    <x v="8"/>
    <s v="Executive Impressions 10&quot; Spectator Wall Clock"/>
    <n v="35.28"/>
    <n v="3"/>
    <n v="12"/>
  </r>
  <r>
    <s v="04-06-2015"/>
    <x v="1"/>
    <x v="5"/>
    <x v="652"/>
    <x v="3"/>
    <x v="2"/>
    <x v="9"/>
    <s v="Logitech Wireless Anywhere Mouse MX for PC and Mac"/>
    <n v="119.98"/>
    <n v="2"/>
    <n v="35.99"/>
  </r>
  <r>
    <s v="04-06-2015"/>
    <x v="1"/>
    <x v="5"/>
    <x v="652"/>
    <x v="3"/>
    <x v="2"/>
    <x v="9"/>
    <s v="Logitech Z-906 Speaker sys - home theater - 5.1-CH"/>
    <n v="989.97"/>
    <n v="3"/>
    <n v="395.99"/>
  </r>
  <r>
    <s v="05-06-2015"/>
    <x v="1"/>
    <x v="5"/>
    <x v="615"/>
    <x v="20"/>
    <x v="1"/>
    <x v="5"/>
    <s v="Hon Every-Day Series Multi-Task Chairs"/>
    <n v="1522.64"/>
    <n v="9"/>
    <n v="169.18"/>
  </r>
  <r>
    <s v="05-06-2015"/>
    <x v="1"/>
    <x v="5"/>
    <x v="653"/>
    <x v="24"/>
    <x v="0"/>
    <x v="0"/>
    <s v="Xerox 1981"/>
    <n v="10.56"/>
    <n v="2"/>
    <n v="4.75"/>
  </r>
  <r>
    <s v="07-06-2015"/>
    <x v="1"/>
    <x v="5"/>
    <x v="654"/>
    <x v="3"/>
    <x v="0"/>
    <x v="3"/>
    <s v="3-ring staple pack"/>
    <n v="7.52"/>
    <n v="5"/>
    <n v="2.63"/>
  </r>
  <r>
    <s v="07-06-2015"/>
    <x v="1"/>
    <x v="5"/>
    <x v="198"/>
    <x v="2"/>
    <x v="0"/>
    <x v="3"/>
    <s v="Aluminum Screw Posts"/>
    <n v="18.309999999999999"/>
    <n v="4"/>
    <n v="-12.21"/>
  </r>
  <r>
    <s v="07-06-2015"/>
    <x v="1"/>
    <x v="5"/>
    <x v="198"/>
    <x v="2"/>
    <x v="0"/>
    <x v="0"/>
    <s v="Xerox 200"/>
    <n v="25.92"/>
    <n v="5"/>
    <n v="9.07"/>
  </r>
  <r>
    <s v="07-06-2015"/>
    <x v="1"/>
    <x v="5"/>
    <x v="198"/>
    <x v="2"/>
    <x v="0"/>
    <x v="4"/>
    <s v="Avery Fluorescent Highlighter Four-Color Set"/>
    <n v="8.02"/>
    <n v="3"/>
    <n v="1"/>
  </r>
  <r>
    <s v="08-06-2015"/>
    <x v="1"/>
    <x v="5"/>
    <x v="585"/>
    <x v="1"/>
    <x v="2"/>
    <x v="9"/>
    <s v="Maxell 4.7GB DVD+R 5/Pack"/>
    <n v="2.38"/>
    <n v="3"/>
    <n v="0.74"/>
  </r>
  <r>
    <s v="08-06-2015"/>
    <x v="1"/>
    <x v="5"/>
    <x v="585"/>
    <x v="1"/>
    <x v="0"/>
    <x v="12"/>
    <s v="Hoover Shoulder Vac Commercial Portable Vacuum"/>
    <n v="143.13"/>
    <n v="2"/>
    <n v="-393.6"/>
  </r>
  <r>
    <s v="08-06-2015"/>
    <x v="1"/>
    <x v="5"/>
    <x v="597"/>
    <x v="16"/>
    <x v="0"/>
    <x v="0"/>
    <s v="Xerox 1951"/>
    <n v="173.49"/>
    <n v="7"/>
    <n v="54.22"/>
  </r>
  <r>
    <s v="08-06-2015"/>
    <x v="1"/>
    <x v="5"/>
    <x v="597"/>
    <x v="16"/>
    <x v="0"/>
    <x v="2"/>
    <s v="Fellowes Super Stor/Drawer Files"/>
    <n v="516.96"/>
    <n v="4"/>
    <n v="-6.46"/>
  </r>
  <r>
    <s v="08-06-2015"/>
    <x v="1"/>
    <x v="5"/>
    <x v="597"/>
    <x v="16"/>
    <x v="1"/>
    <x v="8"/>
    <s v="Advantus Employee of the Month Certificate Frame, 11 x 13-1/2"/>
    <n v="173.21"/>
    <n v="7"/>
    <n v="45.47"/>
  </r>
  <r>
    <s v="08-06-2015"/>
    <x v="1"/>
    <x v="5"/>
    <x v="597"/>
    <x v="16"/>
    <x v="0"/>
    <x v="4"/>
    <s v="Newell 344"/>
    <n v="4.45"/>
    <n v="2"/>
    <n v="0.33"/>
  </r>
  <r>
    <s v="08-06-2015"/>
    <x v="1"/>
    <x v="5"/>
    <x v="597"/>
    <x v="16"/>
    <x v="0"/>
    <x v="1"/>
    <s v="Smead Alpha-Z Color-Coded Name Labels First Letter Starter Set"/>
    <n v="9"/>
    <n v="3"/>
    <n v="3.15"/>
  </r>
  <r>
    <s v="08-06-2015"/>
    <x v="1"/>
    <x v="5"/>
    <x v="597"/>
    <x v="16"/>
    <x v="0"/>
    <x v="0"/>
    <s v="Xerox 1963"/>
    <n v="42.24"/>
    <n v="10"/>
    <n v="13.2"/>
  </r>
  <r>
    <s v="08-06-2015"/>
    <x v="1"/>
    <x v="5"/>
    <x v="597"/>
    <x v="16"/>
    <x v="0"/>
    <x v="3"/>
    <s v="Premier Elliptical Ring Binder, Black"/>
    <n v="18.260000000000002"/>
    <n v="2"/>
    <n v="-13.39"/>
  </r>
  <r>
    <s v="09-06-2015"/>
    <x v="1"/>
    <x v="5"/>
    <x v="408"/>
    <x v="6"/>
    <x v="0"/>
    <x v="3"/>
    <s v="Vinyl Sectional Post Binders"/>
    <n v="113.1"/>
    <n v="3"/>
    <n v="56.55"/>
  </r>
  <r>
    <s v="09-06-2015"/>
    <x v="1"/>
    <x v="5"/>
    <x v="180"/>
    <x v="14"/>
    <x v="0"/>
    <x v="0"/>
    <s v="Xerox 1995"/>
    <n v="12.96"/>
    <n v="2"/>
    <n v="6.22"/>
  </r>
  <r>
    <s v="09-06-2015"/>
    <x v="1"/>
    <x v="5"/>
    <x v="120"/>
    <x v="34"/>
    <x v="1"/>
    <x v="8"/>
    <s v="Luxo Adjustable Task Clamp Lamp"/>
    <n v="355.36"/>
    <n v="4"/>
    <n v="92.39"/>
  </r>
  <r>
    <s v="09-06-2015"/>
    <x v="1"/>
    <x v="5"/>
    <x v="120"/>
    <x v="34"/>
    <x v="2"/>
    <x v="6"/>
    <s v="Dexim XPower Skin Super-Thin Power Case for iPhone 5 - Black"/>
    <n v="140.38"/>
    <n v="3"/>
    <n v="8.77"/>
  </r>
  <r>
    <s v="09-06-2015"/>
    <x v="1"/>
    <x v="5"/>
    <x v="655"/>
    <x v="16"/>
    <x v="0"/>
    <x v="3"/>
    <s v="Green Canvas Binder for 8-1/2&quot; x 14&quot; Sheets"/>
    <n v="64.2"/>
    <n v="5"/>
    <n v="-42.8"/>
  </r>
  <r>
    <s v="09-06-2015"/>
    <x v="1"/>
    <x v="5"/>
    <x v="655"/>
    <x v="16"/>
    <x v="0"/>
    <x v="3"/>
    <s v="Wilson Jones Elliptical Ring 3 1/2&quot; Capacity Binders, 800 sheets"/>
    <n v="38.520000000000003"/>
    <n v="3"/>
    <n v="-26.96"/>
  </r>
  <r>
    <s v="09-06-2015"/>
    <x v="1"/>
    <x v="5"/>
    <x v="655"/>
    <x v="16"/>
    <x v="2"/>
    <x v="9"/>
    <s v="Logitech Keyboard K120"/>
    <n v="72.599999999999994"/>
    <n v="5"/>
    <n v="-8.17"/>
  </r>
  <r>
    <s v="11-06-2015"/>
    <x v="1"/>
    <x v="5"/>
    <x v="12"/>
    <x v="8"/>
    <x v="2"/>
    <x v="9"/>
    <s v="Kingston Digital DataTraveler 16GB USB 2.0"/>
    <n v="53.7"/>
    <n v="6"/>
    <n v="10.199999999999999"/>
  </r>
  <r>
    <s v="11-06-2015"/>
    <x v="1"/>
    <x v="5"/>
    <x v="12"/>
    <x v="8"/>
    <x v="0"/>
    <x v="3"/>
    <s v="SlimView Poly Binder, 3/8&quot;"/>
    <n v="36.26"/>
    <n v="7"/>
    <n v="16.68"/>
  </r>
  <r>
    <s v="11-06-2015"/>
    <x v="1"/>
    <x v="5"/>
    <x v="12"/>
    <x v="8"/>
    <x v="0"/>
    <x v="4"/>
    <s v="Boston Electric Pencil Sharpener, Model 1818, Charcoal Black"/>
    <n v="56.3"/>
    <n v="2"/>
    <n v="15.76"/>
  </r>
  <r>
    <s v="11-06-2015"/>
    <x v="1"/>
    <x v="5"/>
    <x v="12"/>
    <x v="8"/>
    <x v="0"/>
    <x v="0"/>
    <s v="Xerox 222"/>
    <n v="32.4"/>
    <n v="5"/>
    <n v="15.55"/>
  </r>
  <r>
    <s v="11-06-2015"/>
    <x v="1"/>
    <x v="5"/>
    <x v="12"/>
    <x v="8"/>
    <x v="1"/>
    <x v="8"/>
    <s v="DAX Clear Channel Poster Frame"/>
    <n v="29.16"/>
    <n v="2"/>
    <n v="10.79"/>
  </r>
  <r>
    <s v="11-06-2015"/>
    <x v="1"/>
    <x v="5"/>
    <x v="458"/>
    <x v="16"/>
    <x v="1"/>
    <x v="5"/>
    <s v="Hon 2090 Pillow Soft Series Mid Back Swivel/Tilt Chairs"/>
    <n v="1123.92"/>
    <n v="5"/>
    <n v="-182.64"/>
  </r>
  <r>
    <s v="11-06-2015"/>
    <x v="1"/>
    <x v="5"/>
    <x v="458"/>
    <x v="16"/>
    <x v="2"/>
    <x v="6"/>
    <s v="Cisco SPA301"/>
    <n v="249.58"/>
    <n v="2"/>
    <n v="31.2"/>
  </r>
  <r>
    <s v="11-06-2015"/>
    <x v="1"/>
    <x v="5"/>
    <x v="458"/>
    <x v="16"/>
    <x v="1"/>
    <x v="8"/>
    <s v="Seth Thomas 8 1/2&quot; Cubicle Clock"/>
    <n v="48.67"/>
    <n v="3"/>
    <n v="7.3"/>
  </r>
  <r>
    <s v="11-06-2015"/>
    <x v="1"/>
    <x v="5"/>
    <x v="458"/>
    <x v="16"/>
    <x v="0"/>
    <x v="4"/>
    <s v="Hunt PowerHouse Electric Pencil Sharpener, Blue"/>
    <n v="60.77"/>
    <n v="2"/>
    <n v="7.6"/>
  </r>
  <r>
    <s v="11-06-2015"/>
    <x v="1"/>
    <x v="5"/>
    <x v="458"/>
    <x v="16"/>
    <x v="0"/>
    <x v="3"/>
    <s v="Ibico Laser Imprintable Binding System Covers"/>
    <n v="78.599999999999994"/>
    <n v="5"/>
    <n v="-62.88"/>
  </r>
  <r>
    <s v="11-06-2015"/>
    <x v="1"/>
    <x v="5"/>
    <x v="458"/>
    <x v="16"/>
    <x v="0"/>
    <x v="3"/>
    <s v="GBC Standard Plastic Binding Systems' Combs"/>
    <n v="3.77"/>
    <n v="2"/>
    <n v="-3.14"/>
  </r>
  <r>
    <s v="11-06-2015"/>
    <x v="1"/>
    <x v="5"/>
    <x v="458"/>
    <x v="16"/>
    <x v="0"/>
    <x v="2"/>
    <s v="Tennsco 16-Compartment Lockers with Coat Rack"/>
    <n v="1036.6199999999999"/>
    <n v="2"/>
    <n v="51.83"/>
  </r>
  <r>
    <s v="11-06-2015"/>
    <x v="1"/>
    <x v="5"/>
    <x v="458"/>
    <x v="16"/>
    <x v="0"/>
    <x v="2"/>
    <s v="Fellowes High-Stak Drawer Files"/>
    <n v="563.80999999999995"/>
    <n v="4"/>
    <n v="21.14"/>
  </r>
  <r>
    <s v="12-06-2015"/>
    <x v="1"/>
    <x v="5"/>
    <x v="656"/>
    <x v="2"/>
    <x v="0"/>
    <x v="0"/>
    <s v="Xerox 1997"/>
    <n v="20.74"/>
    <n v="4"/>
    <n v="7.26"/>
  </r>
  <r>
    <s v="12-06-2015"/>
    <x v="1"/>
    <x v="5"/>
    <x v="656"/>
    <x v="2"/>
    <x v="1"/>
    <x v="8"/>
    <s v="DataProducts Ampli Magnifier Task Lamp, Black,"/>
    <n v="43.3"/>
    <n v="2"/>
    <n v="4.33"/>
  </r>
  <r>
    <s v="12-06-2015"/>
    <x v="1"/>
    <x v="5"/>
    <x v="224"/>
    <x v="7"/>
    <x v="0"/>
    <x v="2"/>
    <s v="Perma STOR-ALL Hanging File Box, 13 1/8&quot;W x 12 1/4&quot;D x 10 1/2&quot;H"/>
    <n v="29.9"/>
    <n v="5"/>
    <n v="5.08"/>
  </r>
  <r>
    <s v="12-06-2015"/>
    <x v="1"/>
    <x v="5"/>
    <x v="657"/>
    <x v="16"/>
    <x v="2"/>
    <x v="6"/>
    <s v="Speck Products Candyshell Flip Case"/>
    <n v="55.98"/>
    <n v="2"/>
    <n v="4.2"/>
  </r>
  <r>
    <s v="12-06-2015"/>
    <x v="1"/>
    <x v="5"/>
    <x v="381"/>
    <x v="18"/>
    <x v="0"/>
    <x v="2"/>
    <s v="Recycled Eldon Regeneration Jumbo File"/>
    <n v="24.56"/>
    <n v="2"/>
    <n v="6.88"/>
  </r>
  <r>
    <s v="13-06-2015"/>
    <x v="1"/>
    <x v="5"/>
    <x v="612"/>
    <x v="3"/>
    <x v="0"/>
    <x v="3"/>
    <s v="Aluminum Screw Posts"/>
    <n v="36.619999999999997"/>
    <n v="3"/>
    <n v="13.73"/>
  </r>
  <r>
    <s v="13-06-2015"/>
    <x v="1"/>
    <x v="5"/>
    <x v="526"/>
    <x v="33"/>
    <x v="0"/>
    <x v="4"/>
    <s v="Newell 31"/>
    <n v="24.78"/>
    <n v="6"/>
    <n v="6.94"/>
  </r>
  <r>
    <s v="13-06-2015"/>
    <x v="1"/>
    <x v="5"/>
    <x v="526"/>
    <x v="33"/>
    <x v="0"/>
    <x v="3"/>
    <s v="Avery Heavy-Duty EZD View Binder with Locking Rings"/>
    <n v="19.14"/>
    <n v="3"/>
    <n v="8.8000000000000007"/>
  </r>
  <r>
    <s v="13-06-2015"/>
    <x v="1"/>
    <x v="5"/>
    <x v="526"/>
    <x v="33"/>
    <x v="2"/>
    <x v="16"/>
    <s v="Brother DCP1000 Digital 3 in 1 Multifunction Machine"/>
    <n v="899.97"/>
    <n v="3"/>
    <n v="314.99"/>
  </r>
  <r>
    <s v="13-06-2015"/>
    <x v="1"/>
    <x v="5"/>
    <x v="526"/>
    <x v="33"/>
    <x v="0"/>
    <x v="0"/>
    <s v="Xerox 204"/>
    <n v="32.4"/>
    <n v="5"/>
    <n v="15.55"/>
  </r>
  <r>
    <s v="13-06-2015"/>
    <x v="1"/>
    <x v="5"/>
    <x v="577"/>
    <x v="41"/>
    <x v="0"/>
    <x v="3"/>
    <s v="ACCOHIDE 3-Ring Binder, Blue, 1&quot;"/>
    <n v="8.26"/>
    <n v="2"/>
    <n v="3.88"/>
  </r>
  <r>
    <s v="13-06-2015"/>
    <x v="1"/>
    <x v="5"/>
    <x v="577"/>
    <x v="41"/>
    <x v="0"/>
    <x v="3"/>
    <s v="Recycled Easel Ring Binders"/>
    <n v="29.84"/>
    <n v="2"/>
    <n v="13.43"/>
  </r>
  <r>
    <s v="13-06-2015"/>
    <x v="1"/>
    <x v="5"/>
    <x v="577"/>
    <x v="41"/>
    <x v="2"/>
    <x v="9"/>
    <s v="Lenovo 17-Key USB Numeric Keypad"/>
    <n v="67.98"/>
    <n v="2"/>
    <n v="14.96"/>
  </r>
  <r>
    <s v="13-06-2015"/>
    <x v="1"/>
    <x v="5"/>
    <x v="302"/>
    <x v="4"/>
    <x v="0"/>
    <x v="0"/>
    <s v="Xerox 202"/>
    <n v="6.48"/>
    <n v="1"/>
    <n v="3.11"/>
  </r>
  <r>
    <s v="13-06-2015"/>
    <x v="1"/>
    <x v="5"/>
    <x v="658"/>
    <x v="10"/>
    <x v="0"/>
    <x v="4"/>
    <s v="Newell 320"/>
    <n v="3.42"/>
    <n v="1"/>
    <n v="0.3"/>
  </r>
  <r>
    <s v="14-06-2015"/>
    <x v="1"/>
    <x v="5"/>
    <x v="525"/>
    <x v="2"/>
    <x v="1"/>
    <x v="8"/>
    <s v="Eldon Expressions Punched Metal &amp; Wood Desk Accessories, Pewter &amp; Cherry"/>
    <n v="51.07"/>
    <n v="6"/>
    <n v="5.1100000000000003"/>
  </r>
  <r>
    <s v="15-06-2015"/>
    <x v="1"/>
    <x v="5"/>
    <x v="184"/>
    <x v="12"/>
    <x v="0"/>
    <x v="0"/>
    <s v="Xerox 1895"/>
    <n v="9.57"/>
    <n v="2"/>
    <n v="2.99"/>
  </r>
  <r>
    <s v="15-06-2015"/>
    <x v="1"/>
    <x v="5"/>
    <x v="184"/>
    <x v="12"/>
    <x v="0"/>
    <x v="2"/>
    <s v="Belkin 19&quot; Vented Equipment Shelf, Black"/>
    <n v="82.37"/>
    <n v="2"/>
    <n v="-19.559999999999999"/>
  </r>
  <r>
    <s v="15-06-2015"/>
    <x v="1"/>
    <x v="5"/>
    <x v="184"/>
    <x v="12"/>
    <x v="1"/>
    <x v="8"/>
    <s v="Eldon &quot;L&quot; Workstation Diamond Chairmat"/>
    <n v="364.7"/>
    <n v="6"/>
    <n v="-36.47"/>
  </r>
  <r>
    <s v="15-06-2015"/>
    <x v="1"/>
    <x v="5"/>
    <x v="184"/>
    <x v="12"/>
    <x v="1"/>
    <x v="8"/>
    <s v="DAX Copper Panel Document Frame, 5 x 7 Size"/>
    <n v="40.26"/>
    <n v="4"/>
    <n v="11.07"/>
  </r>
  <r>
    <s v="15-06-2015"/>
    <x v="1"/>
    <x v="5"/>
    <x v="482"/>
    <x v="16"/>
    <x v="2"/>
    <x v="9"/>
    <s v="Belkin Standard 104 key USB Keyboard"/>
    <n v="11.67"/>
    <n v="1"/>
    <n v="-0.73"/>
  </r>
  <r>
    <s v="15-06-2015"/>
    <x v="1"/>
    <x v="5"/>
    <x v="271"/>
    <x v="3"/>
    <x v="2"/>
    <x v="6"/>
    <s v="Jabra SPEAK 410"/>
    <n v="225.58"/>
    <n v="3"/>
    <n v="22.56"/>
  </r>
  <r>
    <s v="16-06-2015"/>
    <x v="1"/>
    <x v="5"/>
    <x v="300"/>
    <x v="2"/>
    <x v="0"/>
    <x v="10"/>
    <s v="Peel &amp; Seel Envelopes"/>
    <n v="6.21"/>
    <n v="2"/>
    <n v="2.17"/>
  </r>
  <r>
    <s v="16-06-2015"/>
    <x v="1"/>
    <x v="5"/>
    <x v="3"/>
    <x v="0"/>
    <x v="0"/>
    <x v="10"/>
    <s v="Staple envelope"/>
    <n v="28.75"/>
    <n v="3"/>
    <n v="9.34"/>
  </r>
  <r>
    <s v="16-06-2015"/>
    <x v="1"/>
    <x v="5"/>
    <x v="3"/>
    <x v="0"/>
    <x v="0"/>
    <x v="0"/>
    <s v="Xerox 188"/>
    <n v="27.22"/>
    <n v="3"/>
    <n v="9.8699999999999992"/>
  </r>
  <r>
    <s v="16-06-2015"/>
    <x v="1"/>
    <x v="5"/>
    <x v="3"/>
    <x v="0"/>
    <x v="1"/>
    <x v="5"/>
    <s v="Office Star - Contemporary Swivel Chair with Padded Adjustable Arms and Flex Back"/>
    <n v="197.37"/>
    <n v="2"/>
    <n v="-25.38"/>
  </r>
  <r>
    <s v="16-06-2015"/>
    <x v="1"/>
    <x v="5"/>
    <x v="164"/>
    <x v="20"/>
    <x v="0"/>
    <x v="3"/>
    <s v="Fellowes PB500 Electric Punch Plastic Comb Binding Machine with Manual Bind"/>
    <n v="3050.38"/>
    <n v="3"/>
    <n v="1143.8900000000001"/>
  </r>
  <r>
    <s v="16-06-2015"/>
    <x v="1"/>
    <x v="5"/>
    <x v="164"/>
    <x v="20"/>
    <x v="2"/>
    <x v="6"/>
    <s v="RCA Visys Integrated PBX 8-Line Router"/>
    <n v="133.97999999999999"/>
    <n v="2"/>
    <n v="33.5"/>
  </r>
  <r>
    <s v="18-06-2015"/>
    <x v="1"/>
    <x v="5"/>
    <x v="659"/>
    <x v="12"/>
    <x v="0"/>
    <x v="0"/>
    <s v="Xerox 1922"/>
    <n v="11.95"/>
    <n v="3"/>
    <n v="4.33"/>
  </r>
  <r>
    <s v="18-06-2015"/>
    <x v="1"/>
    <x v="5"/>
    <x v="659"/>
    <x v="12"/>
    <x v="0"/>
    <x v="3"/>
    <s v="Peel &amp; Stick Add-On Corner Pockets"/>
    <n v="4.54"/>
    <n v="7"/>
    <n v="-3.33"/>
  </r>
  <r>
    <s v="18-06-2015"/>
    <x v="1"/>
    <x v="5"/>
    <x v="659"/>
    <x v="12"/>
    <x v="0"/>
    <x v="3"/>
    <s v="Aluminum Screw Posts"/>
    <n v="9.16"/>
    <n v="2"/>
    <n v="-6.1"/>
  </r>
  <r>
    <s v="18-06-2015"/>
    <x v="1"/>
    <x v="5"/>
    <x v="659"/>
    <x v="12"/>
    <x v="1"/>
    <x v="8"/>
    <s v="Flat Face Poster Frame"/>
    <n v="75.36"/>
    <n v="5"/>
    <n v="20.72"/>
  </r>
  <r>
    <s v="18-06-2015"/>
    <x v="1"/>
    <x v="5"/>
    <x v="100"/>
    <x v="3"/>
    <x v="0"/>
    <x v="4"/>
    <s v="BOSTON Ranger #55 Pencil Sharpener, Black"/>
    <n v="51.98"/>
    <n v="2"/>
    <n v="15.07"/>
  </r>
  <r>
    <s v="18-06-2015"/>
    <x v="1"/>
    <x v="5"/>
    <x v="535"/>
    <x v="16"/>
    <x v="0"/>
    <x v="4"/>
    <s v="Dixon Prang Watercolor Pencils, 10-Color Set with Brush"/>
    <n v="13.63"/>
    <n v="4"/>
    <n v="3.58"/>
  </r>
  <r>
    <s v="18-06-2015"/>
    <x v="1"/>
    <x v="5"/>
    <x v="625"/>
    <x v="15"/>
    <x v="0"/>
    <x v="3"/>
    <s v="Avery Self-Adhesive Photo Pockets for Polaroid Photos"/>
    <n v="6.13"/>
    <n v="3"/>
    <n v="-4.49"/>
  </r>
  <r>
    <s v="18-06-2015"/>
    <x v="1"/>
    <x v="5"/>
    <x v="625"/>
    <x v="15"/>
    <x v="1"/>
    <x v="5"/>
    <s v="Global Leather Highback Executive Chair with Pneumatic Height Adjustment, Black"/>
    <n v="643.14"/>
    <n v="4"/>
    <n v="56.27"/>
  </r>
  <r>
    <s v="18-06-2015"/>
    <x v="1"/>
    <x v="5"/>
    <x v="625"/>
    <x v="15"/>
    <x v="0"/>
    <x v="0"/>
    <s v="Xerox 21"/>
    <n v="20.74"/>
    <n v="4"/>
    <n v="7.26"/>
  </r>
  <r>
    <s v="18-06-2015"/>
    <x v="1"/>
    <x v="5"/>
    <x v="348"/>
    <x v="6"/>
    <x v="1"/>
    <x v="8"/>
    <s v="Seth Thomas 8 1/2&quot; Cubicle Clock"/>
    <n v="60.84"/>
    <n v="3"/>
    <n v="19.47"/>
  </r>
  <r>
    <s v="18-06-2015"/>
    <x v="1"/>
    <x v="5"/>
    <x v="348"/>
    <x v="6"/>
    <x v="0"/>
    <x v="2"/>
    <s v="Tennsco Double-Tier Lockers"/>
    <n v="450.04"/>
    <n v="2"/>
    <n v="58.51"/>
  </r>
  <r>
    <s v="18-06-2015"/>
    <x v="1"/>
    <x v="5"/>
    <x v="348"/>
    <x v="6"/>
    <x v="0"/>
    <x v="3"/>
    <s v="Wilson Jones International Size A4 Ring Binders"/>
    <n v="34.6"/>
    <n v="2"/>
    <n v="16.61"/>
  </r>
  <r>
    <s v="18-06-2015"/>
    <x v="1"/>
    <x v="5"/>
    <x v="348"/>
    <x v="6"/>
    <x v="2"/>
    <x v="6"/>
    <s v="Cisco SPA301"/>
    <n v="467.97"/>
    <n v="3"/>
    <n v="140.38999999999999"/>
  </r>
  <r>
    <s v="18-06-2015"/>
    <x v="1"/>
    <x v="5"/>
    <x v="348"/>
    <x v="6"/>
    <x v="0"/>
    <x v="3"/>
    <s v="JM Magazine Binder"/>
    <n v="33.020000000000003"/>
    <n v="2"/>
    <n v="15.85"/>
  </r>
  <r>
    <s v="19-06-2015"/>
    <x v="1"/>
    <x v="5"/>
    <x v="564"/>
    <x v="3"/>
    <x v="1"/>
    <x v="8"/>
    <s v="Eldon 200 Class Desk Accessories"/>
    <n v="12.56"/>
    <n v="2"/>
    <n v="4.0199999999999996"/>
  </r>
  <r>
    <s v="19-06-2015"/>
    <x v="1"/>
    <x v="5"/>
    <x v="564"/>
    <x v="3"/>
    <x v="0"/>
    <x v="0"/>
    <s v="Xerox 231"/>
    <n v="6.48"/>
    <n v="1"/>
    <n v="3.11"/>
  </r>
  <r>
    <s v="19-06-2015"/>
    <x v="1"/>
    <x v="5"/>
    <x v="564"/>
    <x v="3"/>
    <x v="0"/>
    <x v="10"/>
    <s v="Cameo Buff Policy Envelopes"/>
    <n v="186.69"/>
    <n v="3"/>
    <n v="87.74"/>
  </r>
  <r>
    <s v="19-06-2015"/>
    <x v="1"/>
    <x v="5"/>
    <x v="5"/>
    <x v="0"/>
    <x v="0"/>
    <x v="3"/>
    <s v="GBC White Gloss Covers, Plain Front"/>
    <n v="5.79"/>
    <n v="2"/>
    <n v="-9.56"/>
  </r>
  <r>
    <s v="19-06-2015"/>
    <x v="1"/>
    <x v="5"/>
    <x v="307"/>
    <x v="0"/>
    <x v="0"/>
    <x v="2"/>
    <s v="Recycled Steel Personal File for Hanging File Folders"/>
    <n v="228.92"/>
    <n v="5"/>
    <n v="14.31"/>
  </r>
  <r>
    <s v="19-06-2015"/>
    <x v="1"/>
    <x v="5"/>
    <x v="367"/>
    <x v="2"/>
    <x v="0"/>
    <x v="1"/>
    <s v="Self-Adhesive Address Labels for Typewriters with Dispenser Box"/>
    <n v="5.9"/>
    <n v="2"/>
    <n v="1.99"/>
  </r>
  <r>
    <s v="20-06-2015"/>
    <x v="1"/>
    <x v="5"/>
    <x v="660"/>
    <x v="3"/>
    <x v="1"/>
    <x v="8"/>
    <s v="Howard Miller 13&quot; Diameter Pewter Finish Round Wall Clock"/>
    <n v="257.64"/>
    <n v="6"/>
    <n v="100.48"/>
  </r>
  <r>
    <s v="20-06-2015"/>
    <x v="1"/>
    <x v="5"/>
    <x v="660"/>
    <x v="3"/>
    <x v="2"/>
    <x v="6"/>
    <s v="netTALK DUO VoIP Telephone Service"/>
    <n v="125.98"/>
    <n v="3"/>
    <n v="47.24"/>
  </r>
  <r>
    <s v="20-06-2015"/>
    <x v="1"/>
    <x v="5"/>
    <x v="176"/>
    <x v="26"/>
    <x v="2"/>
    <x v="6"/>
    <s v="Griffin GC36547 PowerJolt SE Lightning Charger"/>
    <n v="125.94"/>
    <n v="7"/>
    <n v="15.74"/>
  </r>
  <r>
    <s v="20-06-2015"/>
    <x v="1"/>
    <x v="5"/>
    <x v="288"/>
    <x v="2"/>
    <x v="2"/>
    <x v="9"/>
    <s v="Razer Tiamat Over Ear 7.1 Surround Sound PC Gaming Headset"/>
    <n v="319.98"/>
    <n v="2"/>
    <n v="92"/>
  </r>
  <r>
    <s v="21-06-2015"/>
    <x v="1"/>
    <x v="5"/>
    <x v="287"/>
    <x v="16"/>
    <x v="2"/>
    <x v="6"/>
    <s v="Innergie mMini Combo Duo USB Travel Charging Kit"/>
    <n v="107.98"/>
    <n v="3"/>
    <n v="37.79"/>
  </r>
  <r>
    <s v="22-06-2015"/>
    <x v="1"/>
    <x v="5"/>
    <x v="318"/>
    <x v="27"/>
    <x v="0"/>
    <x v="7"/>
    <s v="OIC Binder Clips, Mini, 1/4&quot; Capacity, Black"/>
    <n v="4.96"/>
    <n v="4"/>
    <n v="2.33"/>
  </r>
  <r>
    <s v="22-06-2015"/>
    <x v="1"/>
    <x v="5"/>
    <x v="53"/>
    <x v="1"/>
    <x v="1"/>
    <x v="13"/>
    <s v="Hon Rectangular Conference Tables"/>
    <n v="796.43"/>
    <n v="7"/>
    <n v="-525.64"/>
  </r>
  <r>
    <s v="22-06-2015"/>
    <x v="1"/>
    <x v="5"/>
    <x v="661"/>
    <x v="20"/>
    <x v="0"/>
    <x v="3"/>
    <s v="GBC Ibimaster 500 Manual ProClick Binding System"/>
    <n v="1217.57"/>
    <n v="2"/>
    <n v="456.59"/>
  </r>
  <r>
    <s v="23-06-2015"/>
    <x v="1"/>
    <x v="5"/>
    <x v="247"/>
    <x v="22"/>
    <x v="2"/>
    <x v="6"/>
    <s v="Pyle PRT45 Retro Home Telephone"/>
    <n v="201.57"/>
    <n v="4"/>
    <n v="22.68"/>
  </r>
  <r>
    <s v="23-06-2015"/>
    <x v="1"/>
    <x v="5"/>
    <x v="349"/>
    <x v="3"/>
    <x v="2"/>
    <x v="6"/>
    <s v="Plantronics CS 50-USB - headset - Convertible, Monaural"/>
    <n v="217.58"/>
    <n v="2"/>
    <n v="19.04"/>
  </r>
  <r>
    <s v="23-06-2015"/>
    <x v="1"/>
    <x v="5"/>
    <x v="349"/>
    <x v="3"/>
    <x v="0"/>
    <x v="7"/>
    <s v="Assorted Color Push Pins"/>
    <n v="5.43"/>
    <n v="3"/>
    <n v="1.79"/>
  </r>
  <r>
    <s v="23-06-2015"/>
    <x v="1"/>
    <x v="5"/>
    <x v="349"/>
    <x v="3"/>
    <x v="2"/>
    <x v="6"/>
    <s v="JBL Micro Wireless Portable Bluetooth Speaker"/>
    <n v="143.97999999999999"/>
    <n v="3"/>
    <n v="9"/>
  </r>
  <r>
    <s v="23-06-2015"/>
    <x v="1"/>
    <x v="5"/>
    <x v="211"/>
    <x v="4"/>
    <x v="1"/>
    <x v="8"/>
    <s v="Eldon Stackable Tray, Side-Load, Legal, Smoke"/>
    <n v="27.42"/>
    <n v="3"/>
    <n v="9.32"/>
  </r>
  <r>
    <s v="23-06-2015"/>
    <x v="1"/>
    <x v="5"/>
    <x v="211"/>
    <x v="4"/>
    <x v="0"/>
    <x v="3"/>
    <s v="GBC DocuBind P100 Manual Binding Machine"/>
    <n v="165.98"/>
    <n v="1"/>
    <n v="74.69"/>
  </r>
  <r>
    <s v="23-06-2015"/>
    <x v="1"/>
    <x v="5"/>
    <x v="211"/>
    <x v="4"/>
    <x v="2"/>
    <x v="9"/>
    <s v="Dell Slim USB Multimedia Keyboard"/>
    <n v="75"/>
    <n v="3"/>
    <n v="18"/>
  </r>
  <r>
    <s v="25-06-2015"/>
    <x v="1"/>
    <x v="5"/>
    <x v="662"/>
    <x v="2"/>
    <x v="0"/>
    <x v="0"/>
    <s v="Xerox 211"/>
    <n v="31.1"/>
    <n v="6"/>
    <n v="10.89"/>
  </r>
  <r>
    <s v="25-06-2015"/>
    <x v="1"/>
    <x v="5"/>
    <x v="662"/>
    <x v="2"/>
    <x v="0"/>
    <x v="2"/>
    <s v="Tennsco Industrial Shelving"/>
    <n v="78.260000000000005"/>
    <n v="2"/>
    <n v="-17.61"/>
  </r>
  <r>
    <s v="25-06-2015"/>
    <x v="1"/>
    <x v="5"/>
    <x v="453"/>
    <x v="3"/>
    <x v="1"/>
    <x v="8"/>
    <s v="Dana Halogen Swing-Arm Architect Lamp"/>
    <n v="204.85"/>
    <n v="5"/>
    <n v="57.36"/>
  </r>
  <r>
    <s v="25-06-2015"/>
    <x v="1"/>
    <x v="5"/>
    <x v="513"/>
    <x v="3"/>
    <x v="0"/>
    <x v="4"/>
    <s v="Staples in misc. colors"/>
    <n v="20.96"/>
    <n v="2"/>
    <n v="5.24"/>
  </r>
  <r>
    <s v="25-06-2015"/>
    <x v="1"/>
    <x v="5"/>
    <x v="513"/>
    <x v="3"/>
    <x v="0"/>
    <x v="3"/>
    <s v="GBC Velobind Prepunched Cover Sets, Regency Series"/>
    <n v="88.75"/>
    <n v="3"/>
    <n v="27.74"/>
  </r>
  <r>
    <s v="25-06-2015"/>
    <x v="1"/>
    <x v="5"/>
    <x v="513"/>
    <x v="3"/>
    <x v="0"/>
    <x v="2"/>
    <s v="Tennsco Regal Shelving Units"/>
    <n v="304.23"/>
    <n v="3"/>
    <n v="9.1300000000000008"/>
  </r>
  <r>
    <s v="25-06-2015"/>
    <x v="1"/>
    <x v="5"/>
    <x v="20"/>
    <x v="0"/>
    <x v="0"/>
    <x v="0"/>
    <s v="Xerox 1884"/>
    <n v="47.95"/>
    <n v="3"/>
    <n v="16.18"/>
  </r>
  <r>
    <s v="25-06-2015"/>
    <x v="1"/>
    <x v="5"/>
    <x v="20"/>
    <x v="0"/>
    <x v="0"/>
    <x v="3"/>
    <s v="Avery Triangle Shaped Sheet Lifters, Black, 2/Pack"/>
    <n v="0.98"/>
    <n v="2"/>
    <n v="-1.48"/>
  </r>
  <r>
    <s v="25-06-2015"/>
    <x v="1"/>
    <x v="5"/>
    <x v="20"/>
    <x v="0"/>
    <x v="1"/>
    <x v="8"/>
    <s v="GE General Use Halogen Bulbs, 100 Watts, 1 Bulb per Pack"/>
    <n v="75.38"/>
    <n v="9"/>
    <n v="-20.73"/>
  </r>
  <r>
    <s v="25-06-2015"/>
    <x v="1"/>
    <x v="5"/>
    <x v="20"/>
    <x v="0"/>
    <x v="0"/>
    <x v="1"/>
    <s v="Avery File Folder Labels"/>
    <n v="4.6100000000000003"/>
    <n v="2"/>
    <n v="1.67"/>
  </r>
  <r>
    <s v="26-06-2015"/>
    <x v="1"/>
    <x v="5"/>
    <x v="174"/>
    <x v="14"/>
    <x v="2"/>
    <x v="9"/>
    <s v="Sony 32GB Class 10 Micro SDHC R40 Memory Card"/>
    <n v="41.9"/>
    <n v="2"/>
    <n v="8.8000000000000007"/>
  </r>
  <r>
    <s v="26-06-2015"/>
    <x v="1"/>
    <x v="5"/>
    <x v="52"/>
    <x v="6"/>
    <x v="0"/>
    <x v="3"/>
    <s v="GBC VeloBinder Manual Binding System"/>
    <n v="143.96"/>
    <n v="4"/>
    <n v="69.099999999999994"/>
  </r>
  <r>
    <s v="26-06-2015"/>
    <x v="1"/>
    <x v="5"/>
    <x v="52"/>
    <x v="6"/>
    <x v="0"/>
    <x v="2"/>
    <s v="Decoflex Hanging Personal Folder File, Blue"/>
    <n v="15.42"/>
    <n v="1"/>
    <n v="4.16"/>
  </r>
  <r>
    <s v="26-06-2015"/>
    <x v="1"/>
    <x v="5"/>
    <x v="52"/>
    <x v="6"/>
    <x v="0"/>
    <x v="3"/>
    <s v="Acco PRESSTEX Data Binder with Storage Hooks, Dark Blue, 9 1/2&quot; X 11&quot;"/>
    <n v="43.04"/>
    <n v="8"/>
    <n v="21.09"/>
  </r>
  <r>
    <s v="26-06-2015"/>
    <x v="1"/>
    <x v="5"/>
    <x v="52"/>
    <x v="6"/>
    <x v="1"/>
    <x v="5"/>
    <s v="Office Star - Contemporary Task Swivel Chair"/>
    <n v="332.94"/>
    <n v="3"/>
    <n v="79.91"/>
  </r>
  <r>
    <s v="26-06-2015"/>
    <x v="1"/>
    <x v="5"/>
    <x v="329"/>
    <x v="0"/>
    <x v="2"/>
    <x v="6"/>
    <s v="Polycom SoundStation2 EX Conference phone"/>
    <n v="971.88"/>
    <n v="3"/>
    <n v="109.34"/>
  </r>
  <r>
    <s v="26-06-2015"/>
    <x v="1"/>
    <x v="5"/>
    <x v="524"/>
    <x v="10"/>
    <x v="0"/>
    <x v="0"/>
    <s v="Universal Premium White Copier/Laser Paper (20Lb. and 87 Bright)"/>
    <n v="43.06"/>
    <n v="9"/>
    <n v="15.61"/>
  </r>
  <r>
    <s v="28-06-2015"/>
    <x v="1"/>
    <x v="5"/>
    <x v="563"/>
    <x v="12"/>
    <x v="0"/>
    <x v="1"/>
    <s v="Avery 501"/>
    <n v="5.9"/>
    <n v="2"/>
    <n v="1.99"/>
  </r>
  <r>
    <s v="28-06-2015"/>
    <x v="1"/>
    <x v="5"/>
    <x v="563"/>
    <x v="12"/>
    <x v="1"/>
    <x v="8"/>
    <s v="Electrix Halogen Magnifier Lamp"/>
    <n v="621.76"/>
    <n v="4"/>
    <n v="46.63"/>
  </r>
  <r>
    <s v="28-06-2015"/>
    <x v="1"/>
    <x v="5"/>
    <x v="360"/>
    <x v="10"/>
    <x v="0"/>
    <x v="0"/>
    <s v="Xerox 1999"/>
    <n v="15.55"/>
    <n v="3"/>
    <n v="5.44"/>
  </r>
  <r>
    <s v="28-06-2015"/>
    <x v="1"/>
    <x v="5"/>
    <x v="360"/>
    <x v="10"/>
    <x v="1"/>
    <x v="11"/>
    <s v="Sauder Forest Hills Library with Doors, Woodland Oak Finish"/>
    <n v="482.94"/>
    <n v="6"/>
    <n v="-376.69"/>
  </r>
  <r>
    <s v="28-06-2015"/>
    <x v="1"/>
    <x v="5"/>
    <x v="114"/>
    <x v="4"/>
    <x v="0"/>
    <x v="3"/>
    <s v="GBC Recycled Regency Composition Covers"/>
    <n v="119.56"/>
    <n v="2"/>
    <n v="55"/>
  </r>
  <r>
    <s v="28-06-2015"/>
    <x v="1"/>
    <x v="5"/>
    <x v="114"/>
    <x v="4"/>
    <x v="0"/>
    <x v="4"/>
    <s v="Boston Model 1800 Electric Pencil Sharpener, Gray"/>
    <n v="140.75"/>
    <n v="5"/>
    <n v="42.23"/>
  </r>
  <r>
    <s v="29-06-2015"/>
    <x v="1"/>
    <x v="5"/>
    <x v="236"/>
    <x v="2"/>
    <x v="1"/>
    <x v="8"/>
    <s v="Eldon Executive Woodline II Desk Accessories, Mahogany"/>
    <n v="20.100000000000001"/>
    <n v="1"/>
    <n v="1.76"/>
  </r>
  <r>
    <s v="29-06-2015"/>
    <x v="1"/>
    <x v="5"/>
    <x v="147"/>
    <x v="20"/>
    <x v="0"/>
    <x v="0"/>
    <s v="Ampad Phone Message Book, Recycled, 400 Message Capacity, 5 ¾ x 11"/>
    <n v="24.96"/>
    <n v="4"/>
    <n v="11.23"/>
  </r>
  <r>
    <s v="29-06-2015"/>
    <x v="1"/>
    <x v="5"/>
    <x v="320"/>
    <x v="20"/>
    <x v="1"/>
    <x v="5"/>
    <s v="Office Star - Mesh Screen back chair with Vinyl seat"/>
    <n v="117.88"/>
    <n v="1"/>
    <n v="1.31"/>
  </r>
  <r>
    <s v="29-06-2015"/>
    <x v="1"/>
    <x v="5"/>
    <x v="82"/>
    <x v="40"/>
    <x v="2"/>
    <x v="6"/>
    <s v="Cisco 8x8 Inc. 6753i IP Business Phone System"/>
    <n v="269.98"/>
    <n v="2"/>
    <n v="72.89"/>
  </r>
  <r>
    <s v="02-07-2015"/>
    <x v="1"/>
    <x v="6"/>
    <x v="77"/>
    <x v="0"/>
    <x v="0"/>
    <x v="12"/>
    <s v="Belkin 8 Outlet Surge Protector"/>
    <n v="32.78"/>
    <n v="4"/>
    <n v="-85.24"/>
  </r>
  <r>
    <s v="02-07-2015"/>
    <x v="1"/>
    <x v="6"/>
    <x v="663"/>
    <x v="1"/>
    <x v="1"/>
    <x v="5"/>
    <s v="Hon 4070 Series Pagoda Armless Upholstered Stacking Chairs"/>
    <n v="408.42"/>
    <n v="2"/>
    <n v="-5.83"/>
  </r>
  <r>
    <s v="02-07-2015"/>
    <x v="1"/>
    <x v="6"/>
    <x v="663"/>
    <x v="1"/>
    <x v="1"/>
    <x v="5"/>
    <s v="Global Wood Trimmed Manager's Task Chair, Khaki"/>
    <n v="382.12"/>
    <n v="6"/>
    <n v="-92.8"/>
  </r>
  <r>
    <s v="02-07-2015"/>
    <x v="1"/>
    <x v="6"/>
    <x v="663"/>
    <x v="1"/>
    <x v="0"/>
    <x v="2"/>
    <s v="Advantus Rolling Storage Box"/>
    <n v="68.599999999999994"/>
    <n v="5"/>
    <n v="6"/>
  </r>
  <r>
    <s v="02-07-2015"/>
    <x v="1"/>
    <x v="6"/>
    <x v="663"/>
    <x v="1"/>
    <x v="0"/>
    <x v="2"/>
    <s v="Adjustable Depth Letter/Legal Cart"/>
    <n v="435.5"/>
    <n v="3"/>
    <n v="48.99"/>
  </r>
  <r>
    <s v="02-07-2015"/>
    <x v="1"/>
    <x v="6"/>
    <x v="663"/>
    <x v="1"/>
    <x v="0"/>
    <x v="0"/>
    <s v="Adams Phone Message Book, Professional, 400 Message Capacity, 5 3/6 x 11"/>
    <n v="11.17"/>
    <n v="2"/>
    <n v="3.77"/>
  </r>
  <r>
    <s v="02-07-2015"/>
    <x v="1"/>
    <x v="6"/>
    <x v="366"/>
    <x v="16"/>
    <x v="0"/>
    <x v="0"/>
    <s v="Easy-staple paper"/>
    <n v="11.95"/>
    <n v="3"/>
    <n v="4.03"/>
  </r>
  <r>
    <s v="02-07-2015"/>
    <x v="1"/>
    <x v="6"/>
    <x v="366"/>
    <x v="16"/>
    <x v="0"/>
    <x v="0"/>
    <s v="Xerox 1957"/>
    <n v="15.55"/>
    <n v="3"/>
    <n v="5.64"/>
  </r>
  <r>
    <s v="02-07-2015"/>
    <x v="1"/>
    <x v="6"/>
    <x v="50"/>
    <x v="20"/>
    <x v="0"/>
    <x v="0"/>
    <s v="Xerox 209"/>
    <n v="19.440000000000001"/>
    <n v="3"/>
    <n v="9.33"/>
  </r>
  <r>
    <s v="02-07-2015"/>
    <x v="1"/>
    <x v="6"/>
    <x v="410"/>
    <x v="25"/>
    <x v="2"/>
    <x v="6"/>
    <s v="Geemarc AmpliPOWER60"/>
    <n v="74.239999999999995"/>
    <n v="1"/>
    <n v="8.35"/>
  </r>
  <r>
    <s v="02-07-2015"/>
    <x v="1"/>
    <x v="6"/>
    <x v="410"/>
    <x v="25"/>
    <x v="1"/>
    <x v="8"/>
    <s v="24-Hour Round Wall Clock"/>
    <n v="159.84"/>
    <n v="10"/>
    <n v="45.95"/>
  </r>
  <r>
    <s v="02-07-2015"/>
    <x v="1"/>
    <x v="6"/>
    <x v="410"/>
    <x v="25"/>
    <x v="0"/>
    <x v="3"/>
    <s v="Wilson Jones Turn Tabs Binder Tool for Ring Binders"/>
    <n v="2.89"/>
    <n v="2"/>
    <n v="-2.31"/>
  </r>
  <r>
    <s v="02-07-2015"/>
    <x v="1"/>
    <x v="6"/>
    <x v="410"/>
    <x v="25"/>
    <x v="0"/>
    <x v="0"/>
    <s v="Things To Do Today Pad"/>
    <n v="9.39"/>
    <n v="2"/>
    <n v="3.29"/>
  </r>
  <r>
    <s v="03-07-2015"/>
    <x v="1"/>
    <x v="6"/>
    <x v="664"/>
    <x v="5"/>
    <x v="1"/>
    <x v="5"/>
    <s v="Novimex High-Tech Fabric Mesh Task Chair"/>
    <n v="70.98"/>
    <n v="1"/>
    <n v="4.97"/>
  </r>
  <r>
    <s v="03-07-2015"/>
    <x v="1"/>
    <x v="6"/>
    <x v="664"/>
    <x v="5"/>
    <x v="0"/>
    <x v="1"/>
    <s v="Dot Matrix Printer Tape Reel Labels, White, 5000/Box"/>
    <n v="294.93"/>
    <n v="3"/>
    <n v="144.52000000000001"/>
  </r>
  <r>
    <s v="03-07-2015"/>
    <x v="1"/>
    <x v="6"/>
    <x v="486"/>
    <x v="2"/>
    <x v="1"/>
    <x v="8"/>
    <s v="Eldon Antistatic Chair Mats for Low to Medium Pile Carpets"/>
    <n v="168.46"/>
    <n v="2"/>
    <n v="-29.48"/>
  </r>
  <r>
    <s v="03-07-2015"/>
    <x v="1"/>
    <x v="6"/>
    <x v="486"/>
    <x v="2"/>
    <x v="0"/>
    <x v="0"/>
    <s v="Important Message Pads, 50 4-1/4 x 5-1/2 Forms per Pad"/>
    <n v="6.72"/>
    <n v="2"/>
    <n v="2.44"/>
  </r>
  <r>
    <s v="03-07-2015"/>
    <x v="1"/>
    <x v="6"/>
    <x v="486"/>
    <x v="2"/>
    <x v="1"/>
    <x v="8"/>
    <s v="Howard Miller 12&quot; Round Wall Clock"/>
    <n v="282.89"/>
    <n v="9"/>
    <n v="56.58"/>
  </r>
  <r>
    <s v="04-07-2015"/>
    <x v="1"/>
    <x v="6"/>
    <x v="576"/>
    <x v="21"/>
    <x v="2"/>
    <x v="6"/>
    <s v="Mitel MiVoice 5330e IP Phone"/>
    <n v="1099.96"/>
    <n v="4"/>
    <n v="285.99"/>
  </r>
  <r>
    <s v="04-07-2015"/>
    <x v="1"/>
    <x v="6"/>
    <x v="525"/>
    <x v="20"/>
    <x v="0"/>
    <x v="4"/>
    <s v="Colorific Watercolor Pencils"/>
    <n v="15.48"/>
    <n v="3"/>
    <n v="4.49"/>
  </r>
  <r>
    <s v="04-07-2015"/>
    <x v="1"/>
    <x v="6"/>
    <x v="425"/>
    <x v="3"/>
    <x v="0"/>
    <x v="3"/>
    <s v="Avery Premier Heavy-Duty Binder with Round Locking Rings"/>
    <n v="22.85"/>
    <n v="2"/>
    <n v="7.43"/>
  </r>
  <r>
    <s v="05-07-2015"/>
    <x v="1"/>
    <x v="6"/>
    <x v="302"/>
    <x v="25"/>
    <x v="1"/>
    <x v="8"/>
    <s v="Stackable Trays"/>
    <n v="4.93"/>
    <n v="2"/>
    <n v="0.74"/>
  </r>
  <r>
    <s v="05-07-2015"/>
    <x v="1"/>
    <x v="6"/>
    <x v="302"/>
    <x v="25"/>
    <x v="0"/>
    <x v="3"/>
    <s v="Wilson Jones Turn Tabs Binder Tool for Ring Binders"/>
    <n v="7.23"/>
    <n v="5"/>
    <n v="-5.78"/>
  </r>
  <r>
    <s v="05-07-2015"/>
    <x v="1"/>
    <x v="6"/>
    <x v="665"/>
    <x v="14"/>
    <x v="0"/>
    <x v="3"/>
    <s v="Durable Pressboard Binders"/>
    <n v="19"/>
    <n v="5"/>
    <n v="8.93"/>
  </r>
  <r>
    <s v="05-07-2015"/>
    <x v="1"/>
    <x v="6"/>
    <x v="363"/>
    <x v="2"/>
    <x v="2"/>
    <x v="9"/>
    <s v="HP Standard 104 key PS/2 Keyboard"/>
    <n v="34.799999999999997"/>
    <n v="3"/>
    <n v="2.1800000000000002"/>
  </r>
  <r>
    <s v="05-07-2015"/>
    <x v="1"/>
    <x v="6"/>
    <x v="363"/>
    <x v="2"/>
    <x v="0"/>
    <x v="2"/>
    <s v="Acco Perma 4000 Stacking Storage Drawers"/>
    <n v="38.979999999999997"/>
    <n v="3"/>
    <n v="-2.44"/>
  </r>
  <r>
    <s v="05-07-2015"/>
    <x v="1"/>
    <x v="6"/>
    <x v="138"/>
    <x v="25"/>
    <x v="1"/>
    <x v="8"/>
    <s v="Stackable Trays"/>
    <n v="4.93"/>
    <n v="2"/>
    <n v="0.74"/>
  </r>
  <r>
    <s v="05-07-2015"/>
    <x v="1"/>
    <x v="6"/>
    <x v="138"/>
    <x v="25"/>
    <x v="0"/>
    <x v="1"/>
    <s v="Avery 508"/>
    <n v="11.78"/>
    <n v="3"/>
    <n v="4.2699999999999996"/>
  </r>
  <r>
    <s v="06-07-2015"/>
    <x v="1"/>
    <x v="6"/>
    <x v="666"/>
    <x v="20"/>
    <x v="1"/>
    <x v="8"/>
    <s v="G.E. Halogen Desk Lamp Bulbs"/>
    <n v="13.96"/>
    <n v="2"/>
    <n v="6.7"/>
  </r>
  <r>
    <s v="06-07-2015"/>
    <x v="1"/>
    <x v="6"/>
    <x v="666"/>
    <x v="20"/>
    <x v="1"/>
    <x v="8"/>
    <s v="Howard Miller 11-1/2&quot; Diameter Ridgewood Wall Clock"/>
    <n v="155.82"/>
    <n v="3"/>
    <n v="63.89"/>
  </r>
  <r>
    <s v="06-07-2015"/>
    <x v="1"/>
    <x v="6"/>
    <x v="666"/>
    <x v="20"/>
    <x v="2"/>
    <x v="6"/>
    <s v="OtterBox Commuter Series Case - Samsung Galaxy S4"/>
    <n v="124.95"/>
    <n v="5"/>
    <n v="2.5"/>
  </r>
  <r>
    <s v="06-07-2015"/>
    <x v="1"/>
    <x v="6"/>
    <x v="666"/>
    <x v="20"/>
    <x v="0"/>
    <x v="2"/>
    <s v="Iceberg Mobile Mega Data/Printer Cart"/>
    <n v="601.65"/>
    <n v="5"/>
    <n v="156.43"/>
  </r>
  <r>
    <s v="06-07-2015"/>
    <x v="1"/>
    <x v="6"/>
    <x v="367"/>
    <x v="32"/>
    <x v="1"/>
    <x v="11"/>
    <s v="Bush Mission Pointe Library"/>
    <n v="301.95999999999998"/>
    <n v="2"/>
    <n v="60.39"/>
  </r>
  <r>
    <s v="06-07-2015"/>
    <x v="1"/>
    <x v="6"/>
    <x v="605"/>
    <x v="3"/>
    <x v="1"/>
    <x v="5"/>
    <s v="Novimex Turbo Task Chair"/>
    <n v="170.35"/>
    <n v="3"/>
    <n v="-17.04"/>
  </r>
  <r>
    <s v="06-07-2015"/>
    <x v="1"/>
    <x v="6"/>
    <x v="302"/>
    <x v="23"/>
    <x v="0"/>
    <x v="4"/>
    <s v="Newell 333"/>
    <n v="11.12"/>
    <n v="4"/>
    <n v="2.89"/>
  </r>
  <r>
    <s v="08-07-2015"/>
    <x v="1"/>
    <x v="6"/>
    <x v="406"/>
    <x v="0"/>
    <x v="0"/>
    <x v="0"/>
    <s v="Xerox 1990"/>
    <n v="21.12"/>
    <n v="5"/>
    <n v="6.6"/>
  </r>
  <r>
    <s v="09-07-2015"/>
    <x v="1"/>
    <x v="6"/>
    <x v="595"/>
    <x v="32"/>
    <x v="0"/>
    <x v="0"/>
    <s v="Tops Wirebound Message Log Books"/>
    <n v="6.58"/>
    <n v="2"/>
    <n v="3.03"/>
  </r>
  <r>
    <s v="09-07-2015"/>
    <x v="1"/>
    <x v="6"/>
    <x v="595"/>
    <x v="32"/>
    <x v="0"/>
    <x v="3"/>
    <s v="Wilson Jones Ledger-Size, Piano-Hinge Binder, 2&quot;, Blue"/>
    <n v="122.94"/>
    <n v="3"/>
    <n v="59.01"/>
  </r>
  <r>
    <s v="09-07-2015"/>
    <x v="1"/>
    <x v="6"/>
    <x v="185"/>
    <x v="15"/>
    <x v="0"/>
    <x v="4"/>
    <s v="Binney &amp; Smith inkTank Desk Highlighter, Chisel Tip, Yellow, 12/Box"/>
    <n v="5.16"/>
    <n v="3"/>
    <n v="0.84"/>
  </r>
  <r>
    <s v="09-07-2015"/>
    <x v="1"/>
    <x v="6"/>
    <x v="542"/>
    <x v="36"/>
    <x v="0"/>
    <x v="7"/>
    <s v="Advantus Map Pennant Flags and Round Head Tacks"/>
    <n v="15.8"/>
    <n v="4"/>
    <n v="5.0599999999999996"/>
  </r>
  <r>
    <s v="09-07-2015"/>
    <x v="1"/>
    <x v="6"/>
    <x v="542"/>
    <x v="36"/>
    <x v="2"/>
    <x v="15"/>
    <s v="Fellowes Powershred HS-440 4-Sheet High Security Shredder"/>
    <n v="464.97"/>
    <n v="3"/>
    <n v="209.24"/>
  </r>
  <r>
    <s v="09-07-2015"/>
    <x v="1"/>
    <x v="6"/>
    <x v="542"/>
    <x v="36"/>
    <x v="1"/>
    <x v="8"/>
    <s v="Eldon ClusterMat Chair Mat with Cordless Antistatic Protection"/>
    <n v="181.96"/>
    <n v="2"/>
    <n v="20.02"/>
  </r>
  <r>
    <s v="09-07-2015"/>
    <x v="1"/>
    <x v="6"/>
    <x v="542"/>
    <x v="36"/>
    <x v="0"/>
    <x v="1"/>
    <s v="Avery 05222 Permanent Self-Adhesive File Folder Labels for Typewriters, on Rolls, White, 250/Roll"/>
    <n v="12.39"/>
    <n v="3"/>
    <n v="5.7"/>
  </r>
  <r>
    <s v="09-07-2015"/>
    <x v="1"/>
    <x v="6"/>
    <x v="542"/>
    <x v="36"/>
    <x v="0"/>
    <x v="3"/>
    <s v="Performers Binder/Pad Holder, Black"/>
    <n v="84.09"/>
    <n v="3"/>
    <n v="42.05"/>
  </r>
  <r>
    <s v="09-07-2015"/>
    <x v="1"/>
    <x v="6"/>
    <x v="542"/>
    <x v="36"/>
    <x v="0"/>
    <x v="4"/>
    <s v="Prismacolor Color Pencil Set"/>
    <n v="79.36"/>
    <n v="4"/>
    <n v="32.54"/>
  </r>
  <r>
    <s v="09-07-2015"/>
    <x v="1"/>
    <x v="6"/>
    <x v="542"/>
    <x v="36"/>
    <x v="0"/>
    <x v="3"/>
    <s v="GBC Recycled VeloBinder Covers"/>
    <n v="153.36000000000001"/>
    <n v="9"/>
    <n v="70.55"/>
  </r>
  <r>
    <s v="09-07-2015"/>
    <x v="1"/>
    <x v="6"/>
    <x v="542"/>
    <x v="36"/>
    <x v="0"/>
    <x v="3"/>
    <s v="Wilson Jones Active Use Binders"/>
    <n v="43.68"/>
    <n v="6"/>
    <n v="21.4"/>
  </r>
  <r>
    <s v="09-07-2015"/>
    <x v="1"/>
    <x v="6"/>
    <x v="542"/>
    <x v="36"/>
    <x v="0"/>
    <x v="2"/>
    <s v="Project Tote Personal File"/>
    <n v="98.21"/>
    <n v="7"/>
    <n v="28.48"/>
  </r>
  <r>
    <s v="09-07-2015"/>
    <x v="1"/>
    <x v="6"/>
    <x v="550"/>
    <x v="2"/>
    <x v="2"/>
    <x v="6"/>
    <s v="Panasonic KX-TG9541B DECT 6.0 Digital 2-Line Expandable Cordless Phone With Digital Answering System"/>
    <n v="269.98"/>
    <n v="3"/>
    <n v="40.5"/>
  </r>
  <r>
    <s v="09-07-2015"/>
    <x v="1"/>
    <x v="6"/>
    <x v="148"/>
    <x v="0"/>
    <x v="0"/>
    <x v="12"/>
    <s v="Acco 7-Outlet Masterpiece Power Center, Wihtout Fax/Phone Line Protection"/>
    <n v="48.63"/>
    <n v="2"/>
    <n v="-121.58"/>
  </r>
  <r>
    <s v="10-07-2015"/>
    <x v="1"/>
    <x v="6"/>
    <x v="281"/>
    <x v="12"/>
    <x v="0"/>
    <x v="3"/>
    <s v="Accohide Poly Flexible Ring Binders"/>
    <n v="3.37"/>
    <n v="3"/>
    <n v="-2.2400000000000002"/>
  </r>
  <r>
    <s v="10-07-2015"/>
    <x v="1"/>
    <x v="6"/>
    <x v="30"/>
    <x v="3"/>
    <x v="0"/>
    <x v="3"/>
    <s v="Large Capacity Hanging Post Binders"/>
    <n v="39.92"/>
    <n v="2"/>
    <n v="12.97"/>
  </r>
  <r>
    <s v="11-07-2015"/>
    <x v="1"/>
    <x v="6"/>
    <x v="584"/>
    <x v="2"/>
    <x v="1"/>
    <x v="8"/>
    <s v="Howard Miller 13-3/4&quot; Diameter Brushed Chrome Round Wall Clock"/>
    <n v="289.8"/>
    <n v="7"/>
    <n v="36.229999999999997"/>
  </r>
  <r>
    <s v="11-07-2015"/>
    <x v="1"/>
    <x v="6"/>
    <x v="584"/>
    <x v="2"/>
    <x v="0"/>
    <x v="3"/>
    <s v="Acco Suede Grain Vinyl Round Ring Binder"/>
    <n v="2.5"/>
    <n v="3"/>
    <n v="-2"/>
  </r>
  <r>
    <s v="11-07-2015"/>
    <x v="1"/>
    <x v="6"/>
    <x v="584"/>
    <x v="2"/>
    <x v="0"/>
    <x v="3"/>
    <s v="3M Organizer Strips"/>
    <n v="6.48"/>
    <n v="4"/>
    <n v="-4.75"/>
  </r>
  <r>
    <s v="11-07-2015"/>
    <x v="1"/>
    <x v="6"/>
    <x v="584"/>
    <x v="2"/>
    <x v="1"/>
    <x v="5"/>
    <s v="Novimex Fabric Task Chair"/>
    <n v="341.49"/>
    <n v="8"/>
    <n v="-73.180000000000007"/>
  </r>
  <r>
    <s v="11-07-2015"/>
    <x v="1"/>
    <x v="6"/>
    <x v="584"/>
    <x v="2"/>
    <x v="0"/>
    <x v="4"/>
    <s v="Newell 333"/>
    <n v="11.12"/>
    <n v="5"/>
    <n v="0.83"/>
  </r>
  <r>
    <s v="11-07-2015"/>
    <x v="1"/>
    <x v="6"/>
    <x v="584"/>
    <x v="2"/>
    <x v="1"/>
    <x v="8"/>
    <s v="Master Big Foot Doorstop, Beige"/>
    <n v="25.34"/>
    <n v="6"/>
    <n v="3.48"/>
  </r>
  <r>
    <s v="11-07-2015"/>
    <x v="1"/>
    <x v="6"/>
    <x v="59"/>
    <x v="22"/>
    <x v="0"/>
    <x v="0"/>
    <s v="Xerox 1896"/>
    <n v="29.97"/>
    <n v="3"/>
    <n v="13.49"/>
  </r>
  <r>
    <s v="11-07-2015"/>
    <x v="1"/>
    <x v="6"/>
    <x v="59"/>
    <x v="22"/>
    <x v="0"/>
    <x v="3"/>
    <s v="Wilson Jones Ledger-Size, Piano-Hinge Binder, 2&quot;, Blue"/>
    <n v="98.35"/>
    <n v="3"/>
    <n v="34.42"/>
  </r>
  <r>
    <s v="11-07-2015"/>
    <x v="1"/>
    <x v="6"/>
    <x v="477"/>
    <x v="7"/>
    <x v="1"/>
    <x v="13"/>
    <s v="Lesro Sheffield Collection Coffee Table, End Table, Center Table, Corner Table"/>
    <n v="199.84"/>
    <n v="4"/>
    <n v="-37.11"/>
  </r>
  <r>
    <s v="11-07-2015"/>
    <x v="1"/>
    <x v="6"/>
    <x v="477"/>
    <x v="7"/>
    <x v="2"/>
    <x v="6"/>
    <s v="Wilson Electronics DB Pro Signal Booster"/>
    <n v="716"/>
    <n v="2"/>
    <n v="193.32"/>
  </r>
  <r>
    <s v="11-07-2015"/>
    <x v="1"/>
    <x v="6"/>
    <x v="477"/>
    <x v="7"/>
    <x v="0"/>
    <x v="3"/>
    <s v="Tuf-Vin Binders"/>
    <n v="221.06"/>
    <n v="7"/>
    <n v="103.9"/>
  </r>
  <r>
    <s v="12-07-2015"/>
    <x v="1"/>
    <x v="6"/>
    <x v="556"/>
    <x v="1"/>
    <x v="1"/>
    <x v="5"/>
    <s v="Global Push Button Manager's Chair, Indigo"/>
    <n v="383.61"/>
    <n v="9"/>
    <n v="-5.48"/>
  </r>
  <r>
    <s v="12-07-2015"/>
    <x v="1"/>
    <x v="6"/>
    <x v="556"/>
    <x v="1"/>
    <x v="2"/>
    <x v="6"/>
    <s v="Geemarc AmpliPOWER60"/>
    <n v="148.47999999999999"/>
    <n v="2"/>
    <n v="16.7"/>
  </r>
  <r>
    <s v="12-07-2015"/>
    <x v="1"/>
    <x v="6"/>
    <x v="556"/>
    <x v="1"/>
    <x v="2"/>
    <x v="6"/>
    <s v="Vtech CS6719"/>
    <n v="537.54"/>
    <n v="7"/>
    <n v="53.75"/>
  </r>
  <r>
    <s v="12-07-2015"/>
    <x v="1"/>
    <x v="6"/>
    <x v="556"/>
    <x v="1"/>
    <x v="0"/>
    <x v="3"/>
    <s v="Tuff Stuff Recycled Round Ring Binders"/>
    <n v="1.93"/>
    <n v="2"/>
    <n v="-2.99"/>
  </r>
  <r>
    <s v="12-07-2015"/>
    <x v="1"/>
    <x v="6"/>
    <x v="556"/>
    <x v="1"/>
    <x v="0"/>
    <x v="4"/>
    <s v="Newell 32"/>
    <n v="6.91"/>
    <n v="3"/>
    <n v="0.69"/>
  </r>
  <r>
    <s v="12-07-2015"/>
    <x v="1"/>
    <x v="6"/>
    <x v="556"/>
    <x v="1"/>
    <x v="1"/>
    <x v="8"/>
    <s v="Floodlight Indoor Halogen Bulbs, 1 Bulb per Pack, 60 Watts"/>
    <n v="7.76"/>
    <n v="1"/>
    <n v="-2.13"/>
  </r>
  <r>
    <s v="12-07-2015"/>
    <x v="1"/>
    <x v="6"/>
    <x v="556"/>
    <x v="1"/>
    <x v="2"/>
    <x v="6"/>
    <s v="GE 2-Jack Phone Line Splitter"/>
    <n v="659.17"/>
    <n v="4"/>
    <n v="49.44"/>
  </r>
  <r>
    <s v="12-07-2015"/>
    <x v="1"/>
    <x v="6"/>
    <x v="667"/>
    <x v="0"/>
    <x v="2"/>
    <x v="6"/>
    <s v="Vtech CS6719"/>
    <n v="307.17"/>
    <n v="4"/>
    <n v="30.72"/>
  </r>
  <r>
    <s v="13-07-2015"/>
    <x v="1"/>
    <x v="6"/>
    <x v="11"/>
    <x v="20"/>
    <x v="0"/>
    <x v="3"/>
    <s v="GBC Plastic Binding Combs"/>
    <n v="11.81"/>
    <n v="2"/>
    <n v="4.28"/>
  </r>
  <r>
    <s v="13-07-2015"/>
    <x v="1"/>
    <x v="6"/>
    <x v="11"/>
    <x v="20"/>
    <x v="1"/>
    <x v="5"/>
    <s v="Safco Contoured Stacking Chairs"/>
    <n v="1931.04"/>
    <n v="9"/>
    <n v="321.83999999999997"/>
  </r>
  <r>
    <s v="13-07-2015"/>
    <x v="1"/>
    <x v="6"/>
    <x v="11"/>
    <x v="20"/>
    <x v="0"/>
    <x v="0"/>
    <s v="Easy-staple paper"/>
    <n v="9.9600000000000009"/>
    <n v="2"/>
    <n v="4.68"/>
  </r>
  <r>
    <s v="13-07-2015"/>
    <x v="1"/>
    <x v="6"/>
    <x v="421"/>
    <x v="0"/>
    <x v="0"/>
    <x v="3"/>
    <s v="Wilson Jones Heavy-Duty Casebound Ring Binders with Metal Hinges"/>
    <n v="41.57"/>
    <n v="6"/>
    <n v="-66.510000000000005"/>
  </r>
  <r>
    <s v="13-07-2015"/>
    <x v="1"/>
    <x v="6"/>
    <x v="37"/>
    <x v="4"/>
    <x v="0"/>
    <x v="0"/>
    <s v="Xerox 1931"/>
    <n v="38.880000000000003"/>
    <n v="6"/>
    <n v="18.66"/>
  </r>
  <r>
    <s v="14-07-2015"/>
    <x v="1"/>
    <x v="6"/>
    <x v="614"/>
    <x v="12"/>
    <x v="0"/>
    <x v="2"/>
    <s v="SAFCO Boltless Steel Shelving"/>
    <n v="272.74"/>
    <n v="3"/>
    <n v="-64.77"/>
  </r>
  <r>
    <s v="14-07-2015"/>
    <x v="1"/>
    <x v="6"/>
    <x v="614"/>
    <x v="12"/>
    <x v="0"/>
    <x v="0"/>
    <s v="Xerox 1899"/>
    <n v="18.5"/>
    <n v="4"/>
    <n v="6.7"/>
  </r>
  <r>
    <s v="14-07-2015"/>
    <x v="1"/>
    <x v="6"/>
    <x v="614"/>
    <x v="12"/>
    <x v="1"/>
    <x v="5"/>
    <s v="SAFCO Arco Folding Chair"/>
    <n v="441.92"/>
    <n v="2"/>
    <n v="49.72"/>
  </r>
  <r>
    <s v="14-07-2015"/>
    <x v="1"/>
    <x v="6"/>
    <x v="614"/>
    <x v="12"/>
    <x v="1"/>
    <x v="11"/>
    <s v="Hon Metal Bookcases, Black"/>
    <n v="127.76"/>
    <n v="6"/>
    <n v="-191.65"/>
  </r>
  <r>
    <s v="16-07-2015"/>
    <x v="1"/>
    <x v="6"/>
    <x v="654"/>
    <x v="3"/>
    <x v="1"/>
    <x v="5"/>
    <s v="Hon 2090 Pillow Soft Series Mid Back Swivel/Tilt Chairs"/>
    <n v="1348.7"/>
    <n v="6"/>
    <n v="-219.16"/>
  </r>
  <r>
    <s v="16-07-2015"/>
    <x v="1"/>
    <x v="6"/>
    <x v="654"/>
    <x v="3"/>
    <x v="1"/>
    <x v="5"/>
    <s v="Hon 4070 Series Pagoda Armless Upholstered Stacking Chairs"/>
    <n v="700.15"/>
    <n v="3"/>
    <n v="78.77"/>
  </r>
  <r>
    <s v="16-07-2015"/>
    <x v="1"/>
    <x v="6"/>
    <x v="124"/>
    <x v="20"/>
    <x v="0"/>
    <x v="0"/>
    <s v="Petty Cash Envelope"/>
    <n v="80.88"/>
    <n v="3"/>
    <n v="39.630000000000003"/>
  </r>
  <r>
    <s v="16-07-2015"/>
    <x v="1"/>
    <x v="6"/>
    <x v="124"/>
    <x v="20"/>
    <x v="2"/>
    <x v="9"/>
    <s v="Kensington Orbit Wireless Mobile Trackball for PC and Mac"/>
    <n v="599.9"/>
    <n v="10"/>
    <n v="191.97"/>
  </r>
  <r>
    <s v="16-07-2015"/>
    <x v="1"/>
    <x v="6"/>
    <x v="588"/>
    <x v="36"/>
    <x v="1"/>
    <x v="5"/>
    <s v="Global Manager's Adjustable Task Chair, Storm"/>
    <n v="150.97999999999999"/>
    <n v="1"/>
    <n v="43.78"/>
  </r>
  <r>
    <s v="16-07-2015"/>
    <x v="1"/>
    <x v="6"/>
    <x v="588"/>
    <x v="36"/>
    <x v="0"/>
    <x v="10"/>
    <s v="White Envelopes, White Envelopes with Clear Poly Window"/>
    <n v="137.25"/>
    <n v="9"/>
    <n v="63.14"/>
  </r>
  <r>
    <s v="16-07-2015"/>
    <x v="1"/>
    <x v="6"/>
    <x v="588"/>
    <x v="36"/>
    <x v="0"/>
    <x v="7"/>
    <s v="Acco Banker's Clasps, 5 3/4&quot;-Long"/>
    <n v="11.52"/>
    <n v="4"/>
    <n v="5.41"/>
  </r>
  <r>
    <s v="17-07-2015"/>
    <x v="1"/>
    <x v="6"/>
    <x v="401"/>
    <x v="3"/>
    <x v="1"/>
    <x v="11"/>
    <s v="Sauder Camden County Collection Libraries, Planked Cherry Finish"/>
    <n v="195.47"/>
    <n v="2"/>
    <n v="-13.8"/>
  </r>
  <r>
    <s v="17-07-2015"/>
    <x v="1"/>
    <x v="6"/>
    <x v="634"/>
    <x v="16"/>
    <x v="1"/>
    <x v="11"/>
    <s v="Bush Westfield Collection Bookcases, Medium Cherry Finish"/>
    <n v="231.92"/>
    <n v="5"/>
    <n v="5.8"/>
  </r>
  <r>
    <s v="17-07-2015"/>
    <x v="1"/>
    <x v="6"/>
    <x v="668"/>
    <x v="0"/>
    <x v="0"/>
    <x v="1"/>
    <s v="Avery 479"/>
    <n v="6.26"/>
    <n v="3"/>
    <n v="2.04"/>
  </r>
  <r>
    <s v="17-07-2015"/>
    <x v="1"/>
    <x v="6"/>
    <x v="668"/>
    <x v="0"/>
    <x v="0"/>
    <x v="7"/>
    <s v="Advantus T-Pin Paper Clips"/>
    <n v="14.43"/>
    <n v="4"/>
    <n v="3.43"/>
  </r>
  <r>
    <s v="18-07-2015"/>
    <x v="1"/>
    <x v="6"/>
    <x v="334"/>
    <x v="3"/>
    <x v="2"/>
    <x v="9"/>
    <s v="Logitech G35 7.1-Channel Surround Sound Headset"/>
    <n v="519.96"/>
    <n v="4"/>
    <n v="176.79"/>
  </r>
  <r>
    <s v="18-07-2015"/>
    <x v="1"/>
    <x v="6"/>
    <x v="385"/>
    <x v="20"/>
    <x v="0"/>
    <x v="4"/>
    <s v="Newell 32"/>
    <n v="5.76"/>
    <n v="2"/>
    <n v="1.61"/>
  </r>
  <r>
    <s v="18-07-2015"/>
    <x v="1"/>
    <x v="6"/>
    <x v="137"/>
    <x v="20"/>
    <x v="0"/>
    <x v="3"/>
    <s v="Economy Binders"/>
    <n v="3.33"/>
    <n v="2"/>
    <n v="1.21"/>
  </r>
  <r>
    <s v="18-07-2015"/>
    <x v="1"/>
    <x v="6"/>
    <x v="137"/>
    <x v="20"/>
    <x v="2"/>
    <x v="6"/>
    <s v="Plantronics CS 50-USB - headset - Convertible, Monaural"/>
    <n v="135.99"/>
    <n v="1"/>
    <n v="36.72"/>
  </r>
  <r>
    <s v="18-07-2015"/>
    <x v="1"/>
    <x v="6"/>
    <x v="137"/>
    <x v="20"/>
    <x v="1"/>
    <x v="8"/>
    <s v="Eldon Expressions Wood Desk Accessories, Oak"/>
    <n v="7.38"/>
    <n v="1"/>
    <n v="2.14"/>
  </r>
  <r>
    <s v="19-07-2015"/>
    <x v="1"/>
    <x v="6"/>
    <x v="669"/>
    <x v="12"/>
    <x v="0"/>
    <x v="3"/>
    <s v="Wilson Jones DublLock D-Ring Binders"/>
    <n v="2.0299999999999998"/>
    <n v="1"/>
    <n v="-1.35"/>
  </r>
  <r>
    <s v="20-07-2015"/>
    <x v="1"/>
    <x v="6"/>
    <x v="670"/>
    <x v="18"/>
    <x v="0"/>
    <x v="2"/>
    <s v="Multi-Use Personal File Cart and Caster Set, Three Stacking Bins"/>
    <n v="34.76"/>
    <n v="1"/>
    <n v="9.73"/>
  </r>
  <r>
    <s v="20-07-2015"/>
    <x v="1"/>
    <x v="6"/>
    <x v="670"/>
    <x v="18"/>
    <x v="2"/>
    <x v="9"/>
    <s v="Imation Bio 8GB USB Flash Drive Imation Corp"/>
    <n v="831.2"/>
    <n v="5"/>
    <n v="124.68"/>
  </r>
  <r>
    <s v="20-07-2015"/>
    <x v="1"/>
    <x v="6"/>
    <x v="670"/>
    <x v="18"/>
    <x v="0"/>
    <x v="0"/>
    <s v="Xerox 1981"/>
    <n v="26.4"/>
    <n v="5"/>
    <n v="11.88"/>
  </r>
  <r>
    <s v="20-07-2015"/>
    <x v="1"/>
    <x v="6"/>
    <x v="670"/>
    <x v="18"/>
    <x v="0"/>
    <x v="10"/>
    <s v="White Envelopes, White Envelopes with Clear Poly Window"/>
    <n v="106.75"/>
    <n v="7"/>
    <n v="49.11"/>
  </r>
  <r>
    <s v="20-07-2015"/>
    <x v="1"/>
    <x v="6"/>
    <x v="670"/>
    <x v="18"/>
    <x v="0"/>
    <x v="0"/>
    <s v="Tops White Computer Printout Paper"/>
    <n v="97.82"/>
    <n v="2"/>
    <n v="45.98"/>
  </r>
  <r>
    <s v="20-07-2015"/>
    <x v="1"/>
    <x v="6"/>
    <x v="670"/>
    <x v="18"/>
    <x v="0"/>
    <x v="2"/>
    <s v="Eldon Portable Mobile Manager"/>
    <n v="141.4"/>
    <n v="5"/>
    <n v="38.18"/>
  </r>
  <r>
    <s v="20-07-2015"/>
    <x v="1"/>
    <x v="6"/>
    <x v="277"/>
    <x v="1"/>
    <x v="0"/>
    <x v="3"/>
    <s v="Avery Durable Binders"/>
    <n v="2.88"/>
    <n v="5"/>
    <n v="-4.46"/>
  </r>
  <r>
    <s v="20-07-2015"/>
    <x v="1"/>
    <x v="6"/>
    <x v="277"/>
    <x v="1"/>
    <x v="1"/>
    <x v="11"/>
    <s v="O'Sullivan Cherrywood Estates Traditional Barrister Bookcase"/>
    <n v="384.94"/>
    <n v="4"/>
    <n v="-126.48"/>
  </r>
  <r>
    <s v="20-07-2015"/>
    <x v="1"/>
    <x v="6"/>
    <x v="277"/>
    <x v="1"/>
    <x v="2"/>
    <x v="6"/>
    <s v="Pyle PMP37LED"/>
    <n v="153.58000000000001"/>
    <n v="2"/>
    <n v="13.44"/>
  </r>
  <r>
    <s v="20-07-2015"/>
    <x v="1"/>
    <x v="6"/>
    <x v="277"/>
    <x v="1"/>
    <x v="1"/>
    <x v="11"/>
    <s v="Atlantic Metals Mobile 3-Shelf Bookcases, Custom Colors"/>
    <n v="913.43"/>
    <n v="5"/>
    <n v="-52.2"/>
  </r>
  <r>
    <s v="23-07-2015"/>
    <x v="1"/>
    <x v="6"/>
    <x v="128"/>
    <x v="20"/>
    <x v="0"/>
    <x v="12"/>
    <s v="Belkin F5C206VTEL 6 Outlet Surge"/>
    <n v="68.94"/>
    <n v="3"/>
    <n v="20.68"/>
  </r>
  <r>
    <s v="23-07-2015"/>
    <x v="1"/>
    <x v="6"/>
    <x v="128"/>
    <x v="20"/>
    <x v="1"/>
    <x v="8"/>
    <s v="Howard Miller 13&quot; Diameter Pewter Finish Round Wall Clock"/>
    <n v="128.82"/>
    <n v="3"/>
    <n v="50.24"/>
  </r>
  <r>
    <s v="23-07-2015"/>
    <x v="1"/>
    <x v="6"/>
    <x v="7"/>
    <x v="20"/>
    <x v="0"/>
    <x v="3"/>
    <s v="Acco 3-Hole Punch"/>
    <n v="10.51"/>
    <n v="3"/>
    <n v="3.68"/>
  </r>
  <r>
    <s v="24-07-2015"/>
    <x v="1"/>
    <x v="6"/>
    <x v="301"/>
    <x v="5"/>
    <x v="1"/>
    <x v="8"/>
    <s v="Eldon Expressions Wood and Plastic Desk Accessories, Cherry Wood"/>
    <n v="20.94"/>
    <n v="3"/>
    <n v="6.07"/>
  </r>
  <r>
    <s v="24-07-2015"/>
    <x v="1"/>
    <x v="6"/>
    <x v="301"/>
    <x v="5"/>
    <x v="0"/>
    <x v="3"/>
    <s v="GBC Prepunched Paper, 19-Hole, for Binding Systems, 24-lb"/>
    <n v="135.09"/>
    <n v="9"/>
    <n v="62.14"/>
  </r>
  <r>
    <s v="24-07-2015"/>
    <x v="1"/>
    <x v="6"/>
    <x v="301"/>
    <x v="5"/>
    <x v="2"/>
    <x v="9"/>
    <s v="Anker Ultra-Slim Mini Bluetooth 3.0 Wireless Keyboard"/>
    <n v="279.86"/>
    <n v="14"/>
    <n v="64.37"/>
  </r>
  <r>
    <s v="24-07-2015"/>
    <x v="1"/>
    <x v="6"/>
    <x v="301"/>
    <x v="5"/>
    <x v="0"/>
    <x v="3"/>
    <s v="GBC Prepunched Paper, 19-Hole, for Binding Systems, 24-lb"/>
    <n v="90.06"/>
    <n v="6"/>
    <n v="41.43"/>
  </r>
  <r>
    <s v="25-07-2015"/>
    <x v="1"/>
    <x v="6"/>
    <x v="237"/>
    <x v="2"/>
    <x v="0"/>
    <x v="3"/>
    <s v="GBC Premium Transparent Covers with Diagonal Lined Pattern"/>
    <n v="25.18"/>
    <n v="4"/>
    <n v="-18.46"/>
  </r>
  <r>
    <s v="25-07-2015"/>
    <x v="1"/>
    <x v="6"/>
    <x v="289"/>
    <x v="22"/>
    <x v="0"/>
    <x v="7"/>
    <s v="Plymouth Boxed Rubber Bands by Plymouth"/>
    <n v="9.42"/>
    <n v="2"/>
    <n v="0.47"/>
  </r>
  <r>
    <s v="25-07-2015"/>
    <x v="1"/>
    <x v="6"/>
    <x v="289"/>
    <x v="22"/>
    <x v="0"/>
    <x v="0"/>
    <s v="Xerox 228"/>
    <n v="12.96"/>
    <n v="2"/>
    <n v="6.22"/>
  </r>
  <r>
    <s v="25-07-2015"/>
    <x v="1"/>
    <x v="6"/>
    <x v="289"/>
    <x v="22"/>
    <x v="1"/>
    <x v="11"/>
    <s v="Sauder Forest Hills Library, Woodland Oak Finish"/>
    <n v="704.9"/>
    <n v="5"/>
    <n v="56.39"/>
  </r>
  <r>
    <s v="25-07-2015"/>
    <x v="1"/>
    <x v="6"/>
    <x v="289"/>
    <x v="22"/>
    <x v="1"/>
    <x v="5"/>
    <s v="Office Star - Professional Matrix Back Chair with 2-to-1 Synchro Tilt and Mesh Fabric Seat"/>
    <n v="561.57000000000005"/>
    <n v="2"/>
    <n v="28.08"/>
  </r>
  <r>
    <s v="25-07-2015"/>
    <x v="1"/>
    <x v="6"/>
    <x v="598"/>
    <x v="33"/>
    <x v="0"/>
    <x v="10"/>
    <s v="White Business Envelopes with Contemporary Seam, Recycled White Business Envelopes"/>
    <n v="98.46"/>
    <n v="9"/>
    <n v="49.23"/>
  </r>
  <r>
    <s v="25-07-2015"/>
    <x v="1"/>
    <x v="6"/>
    <x v="598"/>
    <x v="33"/>
    <x v="1"/>
    <x v="13"/>
    <s v="Bevis Round Conference Table Top, X-Base"/>
    <n v="358.58"/>
    <n v="2"/>
    <n v="39.44"/>
  </r>
  <r>
    <s v="25-07-2015"/>
    <x v="1"/>
    <x v="6"/>
    <x v="446"/>
    <x v="3"/>
    <x v="2"/>
    <x v="6"/>
    <s v="Motorola L703CM"/>
    <n v="623.96"/>
    <n v="5"/>
    <n v="39"/>
  </r>
  <r>
    <s v="26-07-2015"/>
    <x v="1"/>
    <x v="6"/>
    <x v="273"/>
    <x v="12"/>
    <x v="1"/>
    <x v="13"/>
    <s v="Bevis Boat-Shaped Conference Table"/>
    <n v="393.17"/>
    <n v="3"/>
    <n v="-204.45"/>
  </r>
  <r>
    <s v="26-07-2015"/>
    <x v="1"/>
    <x v="6"/>
    <x v="454"/>
    <x v="3"/>
    <x v="0"/>
    <x v="10"/>
    <s v="Airmail Envelopes"/>
    <n v="167.86"/>
    <n v="2"/>
    <n v="78.89"/>
  </r>
  <r>
    <s v="26-07-2015"/>
    <x v="1"/>
    <x v="6"/>
    <x v="244"/>
    <x v="3"/>
    <x v="0"/>
    <x v="3"/>
    <s v="Acco Pressboard Covers with Storage Hooks, 9 1/2&quot; x 11&quot;, Executive Red"/>
    <n v="9.14"/>
    <n v="3"/>
    <n v="3.09"/>
  </r>
  <r>
    <s v="26-07-2015"/>
    <x v="1"/>
    <x v="6"/>
    <x v="244"/>
    <x v="3"/>
    <x v="0"/>
    <x v="3"/>
    <s v="Tuff Stuff Recycled Round Ring Binders"/>
    <n v="23.14"/>
    <n v="6"/>
    <n v="8.39"/>
  </r>
  <r>
    <s v="26-07-2015"/>
    <x v="1"/>
    <x v="6"/>
    <x v="244"/>
    <x v="3"/>
    <x v="0"/>
    <x v="4"/>
    <s v="Newell 334"/>
    <n v="99.2"/>
    <n v="5"/>
    <n v="25.79"/>
  </r>
  <r>
    <s v="26-07-2015"/>
    <x v="1"/>
    <x v="6"/>
    <x v="38"/>
    <x v="12"/>
    <x v="1"/>
    <x v="5"/>
    <s v="Office Star - Contemporary Task Swivel Chair"/>
    <n v="266.35000000000002"/>
    <n v="3"/>
    <n v="13.32"/>
  </r>
  <r>
    <s v="26-07-2015"/>
    <x v="1"/>
    <x v="6"/>
    <x v="83"/>
    <x v="2"/>
    <x v="0"/>
    <x v="0"/>
    <s v="Eureka Recycled Copy Paper 8 1/2&quot; x 11&quot;, Ream"/>
    <n v="10.37"/>
    <n v="2"/>
    <n v="3.63"/>
  </r>
  <r>
    <s v="27-07-2015"/>
    <x v="1"/>
    <x v="6"/>
    <x v="190"/>
    <x v="5"/>
    <x v="2"/>
    <x v="6"/>
    <s v="Mediabridge Sport Armband iPhone 5s"/>
    <n v="29.97"/>
    <n v="3"/>
    <n v="0.3"/>
  </r>
  <r>
    <s v="30-07-2015"/>
    <x v="1"/>
    <x v="6"/>
    <x v="454"/>
    <x v="3"/>
    <x v="2"/>
    <x v="9"/>
    <s v="Logitech 910-002974 M325 Wireless Mouse for Web Scrolling"/>
    <n v="209.93"/>
    <n v="7"/>
    <n v="92.37"/>
  </r>
  <r>
    <s v="30-07-2015"/>
    <x v="1"/>
    <x v="6"/>
    <x v="454"/>
    <x v="3"/>
    <x v="1"/>
    <x v="8"/>
    <s v="Regeneration Desk Collection"/>
    <n v="5.28"/>
    <n v="3"/>
    <n v="2.3199999999999998"/>
  </r>
  <r>
    <s v="30-07-2015"/>
    <x v="1"/>
    <x v="6"/>
    <x v="454"/>
    <x v="3"/>
    <x v="0"/>
    <x v="3"/>
    <s v="Presstex Flexible Ring Binders"/>
    <n v="10.92"/>
    <n v="3"/>
    <n v="4.0999999999999996"/>
  </r>
  <r>
    <s v="30-07-2015"/>
    <x v="1"/>
    <x v="6"/>
    <x v="369"/>
    <x v="0"/>
    <x v="0"/>
    <x v="2"/>
    <s v="Eldon ProFile File 'N Store Portable File Tub Letter/Legal Size Black"/>
    <n v="61.79"/>
    <n v="4"/>
    <n v="6.18"/>
  </r>
  <r>
    <s v="30-07-2015"/>
    <x v="1"/>
    <x v="6"/>
    <x v="292"/>
    <x v="28"/>
    <x v="1"/>
    <x v="5"/>
    <s v="Global Stack Chair without Arms, Black"/>
    <n v="155.88"/>
    <n v="6"/>
    <n v="38.97"/>
  </r>
  <r>
    <s v="31-07-2015"/>
    <x v="1"/>
    <x v="6"/>
    <x v="356"/>
    <x v="20"/>
    <x v="2"/>
    <x v="9"/>
    <s v="Plantronics CS510 - Over-the-Head monaural Wireless Headset System"/>
    <n v="2309.65"/>
    <n v="7"/>
    <n v="762.18"/>
  </r>
  <r>
    <s v="31-07-2015"/>
    <x v="1"/>
    <x v="6"/>
    <x v="356"/>
    <x v="20"/>
    <x v="1"/>
    <x v="13"/>
    <s v="Bevis Round Bullnose 29&quot; High Table Top"/>
    <n v="1090.78"/>
    <n v="7"/>
    <n v="-290.88"/>
  </r>
  <r>
    <s v="31-07-2015"/>
    <x v="1"/>
    <x v="6"/>
    <x v="356"/>
    <x v="20"/>
    <x v="0"/>
    <x v="0"/>
    <s v="Xerox 212"/>
    <n v="19.440000000000001"/>
    <n v="3"/>
    <n v="9.33"/>
  </r>
  <r>
    <s v="31-07-2015"/>
    <x v="1"/>
    <x v="6"/>
    <x v="444"/>
    <x v="29"/>
    <x v="2"/>
    <x v="9"/>
    <s v="Microsoft Sculpt Comfort Mouse"/>
    <n v="239.7"/>
    <n v="6"/>
    <n v="105.47"/>
  </r>
  <r>
    <s v="31-07-2015"/>
    <x v="1"/>
    <x v="6"/>
    <x v="571"/>
    <x v="24"/>
    <x v="0"/>
    <x v="14"/>
    <s v="Acme 10&quot; Easy Grip Assistive Scissors"/>
    <n v="52.59"/>
    <n v="3"/>
    <n v="15.78"/>
  </r>
  <r>
    <s v="01-08-2015"/>
    <x v="1"/>
    <x v="7"/>
    <x v="142"/>
    <x v="3"/>
    <x v="0"/>
    <x v="4"/>
    <s v="Prang Dustless Chalk Sticks"/>
    <n v="6.72"/>
    <n v="4"/>
    <n v="3.36"/>
  </r>
  <r>
    <s v="01-08-2015"/>
    <x v="1"/>
    <x v="7"/>
    <x v="142"/>
    <x v="3"/>
    <x v="1"/>
    <x v="13"/>
    <s v="Hon 2111 Invitation Series Corner Table"/>
    <n v="1004.98"/>
    <n v="6"/>
    <n v="-175.87"/>
  </r>
  <r>
    <s v="02-08-2015"/>
    <x v="1"/>
    <x v="7"/>
    <x v="261"/>
    <x v="22"/>
    <x v="0"/>
    <x v="3"/>
    <s v="Ibico Presentation Index for Binding Systems"/>
    <n v="6.37"/>
    <n v="2"/>
    <n v="2.15"/>
  </r>
  <r>
    <s v="02-08-2015"/>
    <x v="1"/>
    <x v="7"/>
    <x v="261"/>
    <x v="22"/>
    <x v="2"/>
    <x v="15"/>
    <s v="Okidata C331dn Printer"/>
    <n v="558.4"/>
    <n v="2"/>
    <n v="41.88"/>
  </r>
  <r>
    <s v="02-08-2015"/>
    <x v="1"/>
    <x v="7"/>
    <x v="671"/>
    <x v="43"/>
    <x v="2"/>
    <x v="6"/>
    <s v="Plantronics MX500i Earset"/>
    <n v="128.85"/>
    <n v="3"/>
    <n v="3.87"/>
  </r>
  <r>
    <s v="02-08-2015"/>
    <x v="1"/>
    <x v="7"/>
    <x v="671"/>
    <x v="43"/>
    <x v="0"/>
    <x v="0"/>
    <s v="Important Message Pads, 50 4-1/4 x 5-1/2 Forms per Pad"/>
    <n v="8.4"/>
    <n v="2"/>
    <n v="4.12"/>
  </r>
  <r>
    <s v="02-08-2015"/>
    <x v="1"/>
    <x v="7"/>
    <x v="671"/>
    <x v="43"/>
    <x v="2"/>
    <x v="9"/>
    <s v="Logitech G700s Rechargeable Gaming Mouse"/>
    <n v="199.98"/>
    <n v="2"/>
    <n v="83.99"/>
  </r>
  <r>
    <s v="02-08-2015"/>
    <x v="1"/>
    <x v="7"/>
    <x v="671"/>
    <x v="43"/>
    <x v="1"/>
    <x v="5"/>
    <s v="Office Star Flex Back Scooter Chair with White Frame"/>
    <n v="110.98"/>
    <n v="1"/>
    <n v="15.54"/>
  </r>
  <r>
    <s v="02-08-2015"/>
    <x v="1"/>
    <x v="7"/>
    <x v="536"/>
    <x v="11"/>
    <x v="1"/>
    <x v="13"/>
    <s v="Balt Split Level Computer Training Table"/>
    <n v="277.5"/>
    <n v="4"/>
    <n v="-188.7"/>
  </r>
  <r>
    <s v="05-08-2015"/>
    <x v="1"/>
    <x v="7"/>
    <x v="123"/>
    <x v="0"/>
    <x v="0"/>
    <x v="2"/>
    <s v="Perma STOR-ALL Hanging File Box, 13 1/8&quot;W x 12 1/4&quot;D x 10 1/2&quot;H"/>
    <n v="33.49"/>
    <n v="7"/>
    <n v="-1.26"/>
  </r>
  <r>
    <s v="05-08-2015"/>
    <x v="1"/>
    <x v="7"/>
    <x v="123"/>
    <x v="0"/>
    <x v="0"/>
    <x v="14"/>
    <s v="Stiletto Hand Letter Openers"/>
    <n v="23.04"/>
    <n v="3"/>
    <n v="-4.9000000000000004"/>
  </r>
  <r>
    <s v="05-08-2015"/>
    <x v="1"/>
    <x v="7"/>
    <x v="123"/>
    <x v="0"/>
    <x v="0"/>
    <x v="3"/>
    <s v="Avery Self-Adhesive Photo Pockets for Polaroid Photos"/>
    <n v="1.36"/>
    <n v="1"/>
    <n v="-2.1800000000000002"/>
  </r>
  <r>
    <s v="05-08-2015"/>
    <x v="1"/>
    <x v="7"/>
    <x v="123"/>
    <x v="0"/>
    <x v="1"/>
    <x v="8"/>
    <s v="Eldon Expressions Wood Desk Accessories, Oak"/>
    <n v="14.76"/>
    <n v="5"/>
    <n v="-11.44"/>
  </r>
  <r>
    <s v="06-08-2015"/>
    <x v="1"/>
    <x v="7"/>
    <x v="279"/>
    <x v="0"/>
    <x v="0"/>
    <x v="0"/>
    <s v="Xerox 188"/>
    <n v="27.22"/>
    <n v="3"/>
    <n v="9.8699999999999992"/>
  </r>
  <r>
    <s v="06-08-2015"/>
    <x v="1"/>
    <x v="7"/>
    <x v="468"/>
    <x v="0"/>
    <x v="0"/>
    <x v="1"/>
    <s v="Avery 505"/>
    <n v="35.520000000000003"/>
    <n v="3"/>
    <n v="13.32"/>
  </r>
  <r>
    <s v="06-08-2015"/>
    <x v="1"/>
    <x v="7"/>
    <x v="468"/>
    <x v="0"/>
    <x v="0"/>
    <x v="3"/>
    <s v="Avery Hole Reinforcements"/>
    <n v="6.23"/>
    <n v="5"/>
    <n v="-9.66"/>
  </r>
  <r>
    <s v="06-08-2015"/>
    <x v="1"/>
    <x v="7"/>
    <x v="468"/>
    <x v="0"/>
    <x v="0"/>
    <x v="0"/>
    <s v="Xerox 1906"/>
    <n v="56.7"/>
    <n v="2"/>
    <n v="19.14"/>
  </r>
  <r>
    <s v="06-08-2015"/>
    <x v="1"/>
    <x v="7"/>
    <x v="468"/>
    <x v="0"/>
    <x v="1"/>
    <x v="11"/>
    <s v="O'Sullivan Manor Hill 2-Door Library in Brianna Oak"/>
    <n v="369.2"/>
    <n v="3"/>
    <n v="-114.02"/>
  </r>
  <r>
    <s v="07-08-2015"/>
    <x v="1"/>
    <x v="7"/>
    <x v="270"/>
    <x v="34"/>
    <x v="0"/>
    <x v="3"/>
    <s v="ACCOHIDE 3-Ring Binder, Blue, 1&quot;"/>
    <n v="3.3"/>
    <n v="1"/>
    <n v="1.1200000000000001"/>
  </r>
  <r>
    <s v="07-08-2015"/>
    <x v="1"/>
    <x v="7"/>
    <x v="672"/>
    <x v="3"/>
    <x v="0"/>
    <x v="3"/>
    <s v="Cardinal Hold-It CD Pocket"/>
    <n v="19.149999999999999"/>
    <n v="3"/>
    <n v="6.46"/>
  </r>
  <r>
    <s v="07-08-2015"/>
    <x v="1"/>
    <x v="7"/>
    <x v="439"/>
    <x v="24"/>
    <x v="0"/>
    <x v="3"/>
    <s v="Wilson Jones Hanging View Binder, White, 1&quot;"/>
    <n v="28.4"/>
    <n v="4"/>
    <n v="13.06"/>
  </r>
  <r>
    <s v="07-08-2015"/>
    <x v="1"/>
    <x v="7"/>
    <x v="439"/>
    <x v="24"/>
    <x v="1"/>
    <x v="8"/>
    <s v="Tenex V2T-RE Standard Weight Series Chair Mat, 45&quot; x 53&quot;, Lip 25&quot; x 12&quot;"/>
    <n v="212.94"/>
    <n v="3"/>
    <n v="34.07"/>
  </r>
  <r>
    <s v="07-08-2015"/>
    <x v="1"/>
    <x v="7"/>
    <x v="232"/>
    <x v="2"/>
    <x v="0"/>
    <x v="4"/>
    <s v="Stanley Contemporary Battery Pencil Sharpeners"/>
    <n v="106.8"/>
    <n v="10"/>
    <n v="10.68"/>
  </r>
  <r>
    <s v="07-08-2015"/>
    <x v="1"/>
    <x v="7"/>
    <x v="270"/>
    <x v="36"/>
    <x v="0"/>
    <x v="12"/>
    <s v="Acco Six-Outlet Power Strip, 4' Cord Length"/>
    <n v="77.58"/>
    <n v="9"/>
    <n v="20.170000000000002"/>
  </r>
  <r>
    <s v="07-08-2015"/>
    <x v="1"/>
    <x v="7"/>
    <x v="673"/>
    <x v="6"/>
    <x v="2"/>
    <x v="6"/>
    <s v="Ativa D5772 2-Line 5.8GHz Digital Expandable Corded/Cordless Phone System with Answering &amp; Caller ID/Call Waiting, Black/Silver"/>
    <n v="494.97"/>
    <n v="3"/>
    <n v="148.49"/>
  </r>
  <r>
    <s v="07-08-2015"/>
    <x v="1"/>
    <x v="7"/>
    <x v="673"/>
    <x v="6"/>
    <x v="0"/>
    <x v="1"/>
    <s v="Avery 50"/>
    <n v="25.06"/>
    <n v="2"/>
    <n v="11.78"/>
  </r>
  <r>
    <s v="08-08-2015"/>
    <x v="1"/>
    <x v="7"/>
    <x v="426"/>
    <x v="3"/>
    <x v="0"/>
    <x v="3"/>
    <s v="ACCOHIDE 3-Ring Binder, Blue, 1&quot;"/>
    <n v="6.61"/>
    <n v="2"/>
    <n v="2.23"/>
  </r>
  <r>
    <s v="08-08-2015"/>
    <x v="1"/>
    <x v="7"/>
    <x v="426"/>
    <x v="3"/>
    <x v="0"/>
    <x v="3"/>
    <s v="Presstex Flexible Ring Binders"/>
    <n v="7.28"/>
    <n v="2"/>
    <n v="2.73"/>
  </r>
  <r>
    <s v="08-08-2015"/>
    <x v="1"/>
    <x v="7"/>
    <x v="426"/>
    <x v="3"/>
    <x v="1"/>
    <x v="5"/>
    <s v="Global Ergonomic Managers Chair"/>
    <n v="144.78"/>
    <n v="1"/>
    <n v="10.86"/>
  </r>
  <r>
    <s v="08-08-2015"/>
    <x v="1"/>
    <x v="7"/>
    <x v="674"/>
    <x v="32"/>
    <x v="0"/>
    <x v="4"/>
    <s v="Boston 1827 Commercial Additional Cutter, Drive Gear &amp; Gear Rack for 1606"/>
    <n v="39.659999999999997"/>
    <n v="2"/>
    <n v="11.9"/>
  </r>
  <r>
    <s v="08-08-2015"/>
    <x v="1"/>
    <x v="7"/>
    <x v="674"/>
    <x v="32"/>
    <x v="0"/>
    <x v="12"/>
    <s v="Conquest 14 Commercial Heavy-Duty Upright Vacuum, Collection System, Accessory Kit"/>
    <n v="113.92"/>
    <n v="2"/>
    <n v="33.04"/>
  </r>
  <r>
    <s v="08-08-2015"/>
    <x v="1"/>
    <x v="7"/>
    <x v="674"/>
    <x v="32"/>
    <x v="0"/>
    <x v="3"/>
    <s v="GBC DocuBind P50 Personal Binding Machine"/>
    <n v="447.86"/>
    <n v="7"/>
    <n v="210.49"/>
  </r>
  <r>
    <s v="08-08-2015"/>
    <x v="1"/>
    <x v="7"/>
    <x v="122"/>
    <x v="20"/>
    <x v="2"/>
    <x v="9"/>
    <s v="Logitech G600 MMO Gaming Mouse"/>
    <n v="79.989999999999995"/>
    <n v="1"/>
    <n v="28.8"/>
  </r>
  <r>
    <s v="09-08-2015"/>
    <x v="1"/>
    <x v="7"/>
    <x v="171"/>
    <x v="14"/>
    <x v="0"/>
    <x v="4"/>
    <s v="Sanford Uni-Blazer View Highlighters, Chisel Tip, Yellow"/>
    <n v="2.2000000000000002"/>
    <n v="1"/>
    <n v="0.97"/>
  </r>
  <r>
    <s v="09-08-2015"/>
    <x v="1"/>
    <x v="7"/>
    <x v="171"/>
    <x v="14"/>
    <x v="1"/>
    <x v="13"/>
    <s v="Bevis 36 x 72 Conference Tables"/>
    <n v="622.45000000000005"/>
    <n v="5"/>
    <n v="136.94"/>
  </r>
  <r>
    <s v="09-08-2015"/>
    <x v="1"/>
    <x v="7"/>
    <x v="171"/>
    <x v="14"/>
    <x v="0"/>
    <x v="2"/>
    <s v="Rogers Deluxe File Chest"/>
    <n v="21.98"/>
    <n v="1"/>
    <n v="0.22"/>
  </r>
  <r>
    <s v="09-08-2015"/>
    <x v="1"/>
    <x v="7"/>
    <x v="201"/>
    <x v="20"/>
    <x v="2"/>
    <x v="6"/>
    <s v="Nortel Meridian M3904 Professional Digital phone"/>
    <n v="307.98"/>
    <n v="2"/>
    <n v="89.31"/>
  </r>
  <r>
    <s v="09-08-2015"/>
    <x v="1"/>
    <x v="7"/>
    <x v="201"/>
    <x v="20"/>
    <x v="1"/>
    <x v="13"/>
    <s v="KI Conference Tables"/>
    <n v="382.81"/>
    <n v="9"/>
    <n v="-153.12"/>
  </r>
  <r>
    <s v="09-08-2015"/>
    <x v="1"/>
    <x v="7"/>
    <x v="201"/>
    <x v="20"/>
    <x v="0"/>
    <x v="2"/>
    <s v="Tennsco Lockers, Gray"/>
    <n v="41.96"/>
    <n v="2"/>
    <n v="2.94"/>
  </r>
  <r>
    <s v="09-08-2015"/>
    <x v="1"/>
    <x v="7"/>
    <x v="201"/>
    <x v="20"/>
    <x v="0"/>
    <x v="3"/>
    <s v="GBC Ibimaster 500 Manual ProClick Binding System"/>
    <n v="1217.57"/>
    <n v="2"/>
    <n v="456.59"/>
  </r>
  <r>
    <s v="09-08-2015"/>
    <x v="1"/>
    <x v="7"/>
    <x v="201"/>
    <x v="20"/>
    <x v="1"/>
    <x v="8"/>
    <s v="Artistic Insta-Plaque"/>
    <n v="47.04"/>
    <n v="3"/>
    <n v="18.350000000000001"/>
  </r>
  <r>
    <s v="09-08-2015"/>
    <x v="1"/>
    <x v="7"/>
    <x v="201"/>
    <x v="20"/>
    <x v="1"/>
    <x v="8"/>
    <s v="Longer-Life Soft White Bulbs"/>
    <n v="6.16"/>
    <n v="2"/>
    <n v="2.96"/>
  </r>
  <r>
    <s v="09-08-2015"/>
    <x v="1"/>
    <x v="7"/>
    <x v="201"/>
    <x v="20"/>
    <x v="2"/>
    <x v="6"/>
    <s v="Panasonic KX-TG9471B"/>
    <n v="979.95"/>
    <n v="5"/>
    <n v="274.39"/>
  </r>
  <r>
    <s v="09-08-2015"/>
    <x v="1"/>
    <x v="7"/>
    <x v="201"/>
    <x v="20"/>
    <x v="0"/>
    <x v="0"/>
    <s v="Xerox 1886"/>
    <n v="143.69999999999999"/>
    <n v="3"/>
    <n v="68.98"/>
  </r>
  <r>
    <s v="09-08-2015"/>
    <x v="1"/>
    <x v="7"/>
    <x v="201"/>
    <x v="20"/>
    <x v="0"/>
    <x v="7"/>
    <s v="Acco Clips to Go Binder Clips, 24 Clips in Two Sizes"/>
    <n v="10.65"/>
    <n v="3"/>
    <n v="5.01"/>
  </r>
  <r>
    <s v="09-08-2015"/>
    <x v="1"/>
    <x v="7"/>
    <x v="201"/>
    <x v="20"/>
    <x v="2"/>
    <x v="9"/>
    <s v="Belkin QODE FastFit Bluetooth Keyboard"/>
    <n v="247.8"/>
    <n v="4"/>
    <n v="34.69"/>
  </r>
  <r>
    <s v="09-08-2015"/>
    <x v="1"/>
    <x v="7"/>
    <x v="141"/>
    <x v="16"/>
    <x v="0"/>
    <x v="1"/>
    <s v="Avery File Folder Labels"/>
    <n v="4.6100000000000003"/>
    <n v="2"/>
    <n v="1.67"/>
  </r>
  <r>
    <s v="09-08-2015"/>
    <x v="1"/>
    <x v="7"/>
    <x v="57"/>
    <x v="21"/>
    <x v="1"/>
    <x v="11"/>
    <s v="O'Sullivan Cherrywood Estates Traditional Barrister Bookcase"/>
    <n v="687.4"/>
    <n v="5"/>
    <n v="48.12"/>
  </r>
  <r>
    <s v="09-08-2015"/>
    <x v="1"/>
    <x v="7"/>
    <x v="407"/>
    <x v="20"/>
    <x v="1"/>
    <x v="8"/>
    <s v="OIC Stacking Trays"/>
    <n v="10.02"/>
    <n v="3"/>
    <n v="4.41"/>
  </r>
  <r>
    <s v="09-08-2015"/>
    <x v="1"/>
    <x v="7"/>
    <x v="407"/>
    <x v="20"/>
    <x v="0"/>
    <x v="0"/>
    <s v="Xerox 1885"/>
    <n v="144.12"/>
    <n v="3"/>
    <n v="69.180000000000007"/>
  </r>
  <r>
    <s v="10-08-2015"/>
    <x v="1"/>
    <x v="7"/>
    <x v="488"/>
    <x v="28"/>
    <x v="0"/>
    <x v="1"/>
    <s v="Avery 480"/>
    <n v="3.75"/>
    <n v="1"/>
    <n v="1.8"/>
  </r>
  <r>
    <s v="10-08-2015"/>
    <x v="1"/>
    <x v="7"/>
    <x v="488"/>
    <x v="28"/>
    <x v="0"/>
    <x v="1"/>
    <s v="Avery 489"/>
    <n v="41.4"/>
    <n v="4"/>
    <n v="19.87"/>
  </r>
  <r>
    <s v="10-08-2015"/>
    <x v="1"/>
    <x v="7"/>
    <x v="488"/>
    <x v="28"/>
    <x v="0"/>
    <x v="4"/>
    <s v="Peel-Off China Markers"/>
    <n v="29.79"/>
    <n v="3"/>
    <n v="12.51"/>
  </r>
  <r>
    <s v="10-08-2015"/>
    <x v="1"/>
    <x v="7"/>
    <x v="494"/>
    <x v="11"/>
    <x v="2"/>
    <x v="6"/>
    <s v="AT&amp;T 1080 Corded phone"/>
    <n v="438.37"/>
    <n v="4"/>
    <n v="38.36"/>
  </r>
  <r>
    <s v="10-08-2015"/>
    <x v="1"/>
    <x v="7"/>
    <x v="494"/>
    <x v="11"/>
    <x v="2"/>
    <x v="6"/>
    <s v="OtterBox Commuter Series Case - Samsung Galaxy S4"/>
    <n v="139.94"/>
    <n v="7"/>
    <n v="-31.49"/>
  </r>
  <r>
    <s v="10-08-2015"/>
    <x v="1"/>
    <x v="7"/>
    <x v="494"/>
    <x v="11"/>
    <x v="0"/>
    <x v="12"/>
    <s v="Fellowes 8 Outlet Superior Workstation Surge Protector"/>
    <n v="133.47"/>
    <n v="4"/>
    <n v="15.02"/>
  </r>
  <r>
    <s v="10-08-2015"/>
    <x v="1"/>
    <x v="7"/>
    <x v="649"/>
    <x v="14"/>
    <x v="0"/>
    <x v="3"/>
    <s v="GBC Binding covers"/>
    <n v="64.75"/>
    <n v="5"/>
    <n v="29.14"/>
  </r>
  <r>
    <s v="11-08-2015"/>
    <x v="1"/>
    <x v="7"/>
    <x v="220"/>
    <x v="25"/>
    <x v="1"/>
    <x v="8"/>
    <s v="Executive Impressions 13&quot; Clairmont Wall Clock"/>
    <n v="46.15"/>
    <n v="3"/>
    <n v="12.11"/>
  </r>
  <r>
    <s v="11-08-2015"/>
    <x v="1"/>
    <x v="7"/>
    <x v="675"/>
    <x v="20"/>
    <x v="0"/>
    <x v="4"/>
    <s v="Newell 330"/>
    <n v="11.96"/>
    <n v="2"/>
    <n v="3.11"/>
  </r>
  <r>
    <s v="11-08-2015"/>
    <x v="1"/>
    <x v="7"/>
    <x v="675"/>
    <x v="20"/>
    <x v="2"/>
    <x v="6"/>
    <s v="AT&amp;T 841000 Phone"/>
    <n v="138"/>
    <n v="2"/>
    <n v="34.5"/>
  </r>
  <r>
    <s v="13-08-2015"/>
    <x v="1"/>
    <x v="7"/>
    <x v="402"/>
    <x v="3"/>
    <x v="0"/>
    <x v="4"/>
    <s v="50 Colored Long Pencils"/>
    <n v="50.8"/>
    <n v="5"/>
    <n v="13.21"/>
  </r>
  <r>
    <s v="13-08-2015"/>
    <x v="1"/>
    <x v="7"/>
    <x v="584"/>
    <x v="4"/>
    <x v="0"/>
    <x v="3"/>
    <s v="3-ring staple pack"/>
    <n v="5.64"/>
    <n v="3"/>
    <n v="2.71"/>
  </r>
  <r>
    <s v="13-08-2015"/>
    <x v="1"/>
    <x v="7"/>
    <x v="565"/>
    <x v="18"/>
    <x v="0"/>
    <x v="3"/>
    <s v="Avery Round Ring Poly Binders"/>
    <n v="11.36"/>
    <n v="4"/>
    <n v="5.57"/>
  </r>
  <r>
    <s v="13-08-2015"/>
    <x v="1"/>
    <x v="7"/>
    <x v="28"/>
    <x v="2"/>
    <x v="0"/>
    <x v="2"/>
    <s v="Fellowes High-Stak Drawer Files"/>
    <n v="422.86"/>
    <n v="3"/>
    <n v="15.86"/>
  </r>
  <r>
    <s v="13-08-2015"/>
    <x v="1"/>
    <x v="7"/>
    <x v="394"/>
    <x v="3"/>
    <x v="1"/>
    <x v="8"/>
    <s v="Ultra Door Pull Handle"/>
    <n v="31.56"/>
    <n v="3"/>
    <n v="10.41"/>
  </r>
  <r>
    <s v="13-08-2015"/>
    <x v="1"/>
    <x v="7"/>
    <x v="271"/>
    <x v="25"/>
    <x v="0"/>
    <x v="4"/>
    <s v="Newell 309"/>
    <n v="64.680000000000007"/>
    <n v="7"/>
    <n v="8.09"/>
  </r>
  <r>
    <s v="15-08-2015"/>
    <x v="1"/>
    <x v="7"/>
    <x v="676"/>
    <x v="3"/>
    <x v="0"/>
    <x v="2"/>
    <s v="Fellowes Super Stor/Drawer Files"/>
    <n v="323.10000000000002"/>
    <n v="2"/>
    <n v="61.39"/>
  </r>
  <r>
    <s v="15-08-2015"/>
    <x v="1"/>
    <x v="7"/>
    <x v="238"/>
    <x v="3"/>
    <x v="1"/>
    <x v="8"/>
    <s v="Tensor Computer Mounted Lamp"/>
    <n v="104.23"/>
    <n v="7"/>
    <n v="28.14"/>
  </r>
  <r>
    <s v="15-08-2015"/>
    <x v="1"/>
    <x v="7"/>
    <x v="238"/>
    <x v="3"/>
    <x v="0"/>
    <x v="2"/>
    <s v="Mobile Personal File Cube"/>
    <n v="70.260000000000005"/>
    <n v="3"/>
    <n v="18.97"/>
  </r>
  <r>
    <s v="16-08-2015"/>
    <x v="1"/>
    <x v="7"/>
    <x v="522"/>
    <x v="12"/>
    <x v="0"/>
    <x v="4"/>
    <s v="Newell 346"/>
    <n v="2.2999999999999998"/>
    <n v="1"/>
    <n v="0.26"/>
  </r>
  <r>
    <s v="16-08-2015"/>
    <x v="1"/>
    <x v="7"/>
    <x v="522"/>
    <x v="12"/>
    <x v="2"/>
    <x v="6"/>
    <s v="Samsung Galaxy S4 Mini"/>
    <n v="1879.96"/>
    <n v="5"/>
    <n v="211.5"/>
  </r>
  <r>
    <s v="16-08-2015"/>
    <x v="1"/>
    <x v="7"/>
    <x v="522"/>
    <x v="12"/>
    <x v="0"/>
    <x v="0"/>
    <s v="Xerox 1891"/>
    <n v="313.02"/>
    <n v="8"/>
    <n v="105.65"/>
  </r>
  <r>
    <s v="16-08-2015"/>
    <x v="1"/>
    <x v="7"/>
    <x v="522"/>
    <x v="12"/>
    <x v="0"/>
    <x v="1"/>
    <s v="Avery 488"/>
    <n v="5.04"/>
    <n v="2"/>
    <n v="1.76"/>
  </r>
  <r>
    <s v="16-08-2015"/>
    <x v="1"/>
    <x v="7"/>
    <x v="569"/>
    <x v="2"/>
    <x v="2"/>
    <x v="6"/>
    <s v="Cisco IP Phone 7961G-GE VoIP phone"/>
    <n v="519.79"/>
    <n v="4"/>
    <n v="-112.62"/>
  </r>
  <r>
    <s v="16-08-2015"/>
    <x v="1"/>
    <x v="7"/>
    <x v="569"/>
    <x v="2"/>
    <x v="2"/>
    <x v="9"/>
    <s v="SanDisk Ultra 16 GB MicroSDHC Class 10 Memory Card"/>
    <n v="31.18"/>
    <n v="3"/>
    <n v="-5.46"/>
  </r>
  <r>
    <s v="16-08-2015"/>
    <x v="1"/>
    <x v="7"/>
    <x v="569"/>
    <x v="2"/>
    <x v="0"/>
    <x v="0"/>
    <s v="Xerox 227"/>
    <n v="10.37"/>
    <n v="2"/>
    <n v="3.63"/>
  </r>
  <r>
    <s v="16-08-2015"/>
    <x v="1"/>
    <x v="7"/>
    <x v="569"/>
    <x v="2"/>
    <x v="0"/>
    <x v="3"/>
    <s v="Avery Durable Plastic 1&quot; Binders"/>
    <n v="2.72"/>
    <n v="2"/>
    <n v="-1.91"/>
  </r>
  <r>
    <s v="16-08-2015"/>
    <x v="1"/>
    <x v="7"/>
    <x v="569"/>
    <x v="2"/>
    <x v="1"/>
    <x v="8"/>
    <s v="Tenex 46&quot; x 60&quot; Computer Anti-Static Chairmat, Rectangular Shaped"/>
    <n v="254.35"/>
    <n v="3"/>
    <n v="0"/>
  </r>
  <r>
    <s v="16-08-2015"/>
    <x v="1"/>
    <x v="7"/>
    <x v="569"/>
    <x v="2"/>
    <x v="0"/>
    <x v="3"/>
    <s v="Avery Durable Slant Ring Binders With Label Holder"/>
    <n v="3.76"/>
    <n v="3"/>
    <n v="-2.76"/>
  </r>
  <r>
    <s v="16-08-2015"/>
    <x v="1"/>
    <x v="7"/>
    <x v="569"/>
    <x v="2"/>
    <x v="0"/>
    <x v="0"/>
    <s v="Xerox 199"/>
    <n v="10.27"/>
    <n v="3"/>
    <n v="3.21"/>
  </r>
  <r>
    <s v="16-08-2015"/>
    <x v="1"/>
    <x v="7"/>
    <x v="677"/>
    <x v="2"/>
    <x v="0"/>
    <x v="2"/>
    <s v="Iris Project Case"/>
    <n v="44.69"/>
    <n v="7"/>
    <n v="3.35"/>
  </r>
  <r>
    <s v="16-08-2015"/>
    <x v="1"/>
    <x v="7"/>
    <x v="677"/>
    <x v="2"/>
    <x v="1"/>
    <x v="11"/>
    <s v="O'Sullivan Plantations 2-Door Library in Landvery Oak"/>
    <n v="301.47000000000003"/>
    <n v="3"/>
    <n v="-205"/>
  </r>
  <r>
    <s v="17-08-2015"/>
    <x v="1"/>
    <x v="7"/>
    <x v="678"/>
    <x v="32"/>
    <x v="0"/>
    <x v="3"/>
    <s v="Wilson Jones Snap Scratch Pad Binder Tool for Ring Binders"/>
    <n v="52.2"/>
    <n v="9"/>
    <n v="23.49"/>
  </r>
  <r>
    <s v="17-08-2015"/>
    <x v="1"/>
    <x v="7"/>
    <x v="236"/>
    <x v="12"/>
    <x v="2"/>
    <x v="9"/>
    <s v="Imation Clip USB flash drive - 8 GB"/>
    <n v="30.08"/>
    <n v="2"/>
    <n v="-5.26"/>
  </r>
  <r>
    <s v="17-08-2015"/>
    <x v="1"/>
    <x v="7"/>
    <x v="236"/>
    <x v="12"/>
    <x v="0"/>
    <x v="0"/>
    <s v="Xerox 21"/>
    <n v="36.29"/>
    <n v="7"/>
    <n v="12.7"/>
  </r>
  <r>
    <s v="17-08-2015"/>
    <x v="1"/>
    <x v="7"/>
    <x v="236"/>
    <x v="12"/>
    <x v="0"/>
    <x v="4"/>
    <s v="Newell 336"/>
    <n v="10.27"/>
    <n v="3"/>
    <n v="1.1599999999999999"/>
  </r>
  <r>
    <s v="17-08-2015"/>
    <x v="1"/>
    <x v="7"/>
    <x v="236"/>
    <x v="12"/>
    <x v="2"/>
    <x v="9"/>
    <s v="First Data FD10 PIN Pad"/>
    <n v="252.8"/>
    <n v="4"/>
    <n v="-31.6"/>
  </r>
  <r>
    <s v="21-08-2015"/>
    <x v="1"/>
    <x v="7"/>
    <x v="327"/>
    <x v="3"/>
    <x v="1"/>
    <x v="5"/>
    <s v="Hon GuestStacker Chair"/>
    <n v="544.01"/>
    <n v="3"/>
    <n v="40.799999999999997"/>
  </r>
  <r>
    <s v="21-08-2015"/>
    <x v="1"/>
    <x v="7"/>
    <x v="327"/>
    <x v="3"/>
    <x v="0"/>
    <x v="0"/>
    <s v="Xerox 191"/>
    <n v="59.94"/>
    <n v="3"/>
    <n v="28.17"/>
  </r>
  <r>
    <s v="21-08-2015"/>
    <x v="1"/>
    <x v="7"/>
    <x v="327"/>
    <x v="3"/>
    <x v="0"/>
    <x v="0"/>
    <s v="Xerox 1974"/>
    <n v="23.92"/>
    <n v="4"/>
    <n v="11.72"/>
  </r>
  <r>
    <s v="21-08-2015"/>
    <x v="1"/>
    <x v="7"/>
    <x v="327"/>
    <x v="3"/>
    <x v="0"/>
    <x v="0"/>
    <s v="Xerox 1927"/>
    <n v="4.28"/>
    <n v="1"/>
    <n v="1.93"/>
  </r>
  <r>
    <s v="21-08-2015"/>
    <x v="1"/>
    <x v="7"/>
    <x v="171"/>
    <x v="3"/>
    <x v="1"/>
    <x v="11"/>
    <s v="Sauder Camden County Collection Library"/>
    <n v="586.4"/>
    <n v="6"/>
    <n v="34.49"/>
  </r>
  <r>
    <s v="21-08-2015"/>
    <x v="1"/>
    <x v="7"/>
    <x v="171"/>
    <x v="3"/>
    <x v="0"/>
    <x v="2"/>
    <s v="Carina Double Wide Media Storage Towers in Natural &amp; Black"/>
    <n v="80.98"/>
    <n v="1"/>
    <n v="3.24"/>
  </r>
  <r>
    <s v="21-08-2015"/>
    <x v="1"/>
    <x v="7"/>
    <x v="549"/>
    <x v="10"/>
    <x v="0"/>
    <x v="3"/>
    <s v="Acco D-Ring Binder w/DublLock"/>
    <n v="12.83"/>
    <n v="2"/>
    <n v="-8.98"/>
  </r>
  <r>
    <s v="21-08-2015"/>
    <x v="1"/>
    <x v="7"/>
    <x v="549"/>
    <x v="10"/>
    <x v="1"/>
    <x v="5"/>
    <s v="Global Commerce Series High-Back Swivel/Tilt Chairs"/>
    <n v="598.46"/>
    <n v="3"/>
    <n v="-42.75"/>
  </r>
  <r>
    <s v="21-08-2015"/>
    <x v="1"/>
    <x v="7"/>
    <x v="549"/>
    <x v="10"/>
    <x v="1"/>
    <x v="8"/>
    <s v="Tenex Chairmats For Use with Hard Floors"/>
    <n v="25.98"/>
    <n v="1"/>
    <n v="-3.9"/>
  </r>
  <r>
    <s v="21-08-2015"/>
    <x v="1"/>
    <x v="7"/>
    <x v="418"/>
    <x v="5"/>
    <x v="0"/>
    <x v="4"/>
    <s v="Quartet Omega Colored Chalk, 12/Pack"/>
    <n v="17.52"/>
    <n v="3"/>
    <n v="8.23"/>
  </r>
  <r>
    <s v="21-08-2015"/>
    <x v="1"/>
    <x v="7"/>
    <x v="418"/>
    <x v="5"/>
    <x v="0"/>
    <x v="4"/>
    <s v="Premium Writing Pencils, Soft, #2 by Central Association for the Blind"/>
    <n v="35.76"/>
    <n v="12"/>
    <n v="10.01"/>
  </r>
  <r>
    <s v="21-08-2015"/>
    <x v="1"/>
    <x v="7"/>
    <x v="88"/>
    <x v="2"/>
    <x v="0"/>
    <x v="14"/>
    <s v="Staple remover"/>
    <n v="3.49"/>
    <n v="2"/>
    <n v="-0.7"/>
  </r>
  <r>
    <s v="21-08-2015"/>
    <x v="1"/>
    <x v="7"/>
    <x v="88"/>
    <x v="2"/>
    <x v="2"/>
    <x v="9"/>
    <s v="Sabrent 4-Port USB 2.0 Hub"/>
    <n v="21.73"/>
    <n v="4"/>
    <n v="3.8"/>
  </r>
  <r>
    <s v="21-08-2015"/>
    <x v="1"/>
    <x v="7"/>
    <x v="88"/>
    <x v="2"/>
    <x v="0"/>
    <x v="2"/>
    <s v="SAFCO Commercial Wire Shelving, Black"/>
    <n v="663.07"/>
    <n v="6"/>
    <n v="-165.77"/>
  </r>
  <r>
    <s v="21-08-2015"/>
    <x v="1"/>
    <x v="7"/>
    <x v="88"/>
    <x v="2"/>
    <x v="0"/>
    <x v="3"/>
    <s v="GBC DocuBind P100 Manual Binding Machine"/>
    <n v="99.59"/>
    <n v="2"/>
    <n v="-82.99"/>
  </r>
  <r>
    <s v="21-08-2015"/>
    <x v="1"/>
    <x v="7"/>
    <x v="88"/>
    <x v="2"/>
    <x v="0"/>
    <x v="0"/>
    <s v="Xerox 1979"/>
    <n v="49.57"/>
    <n v="2"/>
    <n v="15.49"/>
  </r>
  <r>
    <s v="22-08-2015"/>
    <x v="1"/>
    <x v="7"/>
    <x v="679"/>
    <x v="20"/>
    <x v="0"/>
    <x v="3"/>
    <s v="Avery 3 1/2&quot; Diskette Storage Pages, 10/Pack"/>
    <n v="50.11"/>
    <n v="6"/>
    <n v="16.29"/>
  </r>
  <r>
    <s v="22-08-2015"/>
    <x v="1"/>
    <x v="7"/>
    <x v="680"/>
    <x v="20"/>
    <x v="0"/>
    <x v="4"/>
    <s v="Newell Chalk Holder"/>
    <n v="16.52"/>
    <n v="4"/>
    <n v="7.6"/>
  </r>
  <r>
    <s v="23-08-2015"/>
    <x v="1"/>
    <x v="7"/>
    <x v="210"/>
    <x v="1"/>
    <x v="0"/>
    <x v="14"/>
    <s v="Acme Tagit Stainless Steel Antibacterial Scissors"/>
    <n v="31.68"/>
    <n v="4"/>
    <n v="2.77"/>
  </r>
  <r>
    <s v="23-08-2015"/>
    <x v="1"/>
    <x v="7"/>
    <x v="210"/>
    <x v="1"/>
    <x v="0"/>
    <x v="0"/>
    <s v="Xerox 206"/>
    <n v="10.37"/>
    <n v="2"/>
    <n v="3.63"/>
  </r>
  <r>
    <s v="23-08-2015"/>
    <x v="1"/>
    <x v="7"/>
    <x v="210"/>
    <x v="1"/>
    <x v="0"/>
    <x v="7"/>
    <s v="Staples"/>
    <n v="12.03"/>
    <n v="8"/>
    <n v="2.2599999999999998"/>
  </r>
  <r>
    <s v="23-08-2015"/>
    <x v="1"/>
    <x v="7"/>
    <x v="210"/>
    <x v="1"/>
    <x v="0"/>
    <x v="12"/>
    <s v="Holmes Odor Grabber"/>
    <n v="5.77"/>
    <n v="2"/>
    <n v="-13.55"/>
  </r>
  <r>
    <s v="23-08-2015"/>
    <x v="1"/>
    <x v="7"/>
    <x v="681"/>
    <x v="4"/>
    <x v="0"/>
    <x v="12"/>
    <s v="Avanti 4.4 Cu. Ft. Refrigerator"/>
    <n v="542.94000000000005"/>
    <n v="3"/>
    <n v="152.02000000000001"/>
  </r>
  <r>
    <s v="23-08-2015"/>
    <x v="1"/>
    <x v="7"/>
    <x v="681"/>
    <x v="4"/>
    <x v="0"/>
    <x v="1"/>
    <s v="Avery 474"/>
    <n v="8.64"/>
    <n v="3"/>
    <n v="4.2300000000000004"/>
  </r>
  <r>
    <s v="23-08-2015"/>
    <x v="1"/>
    <x v="7"/>
    <x v="681"/>
    <x v="4"/>
    <x v="0"/>
    <x v="0"/>
    <s v="Xerox 1944"/>
    <n v="193.8"/>
    <n v="5"/>
    <n v="94.96"/>
  </r>
  <r>
    <s v="23-08-2015"/>
    <x v="1"/>
    <x v="7"/>
    <x v="681"/>
    <x v="4"/>
    <x v="0"/>
    <x v="0"/>
    <s v="Xerox 1962"/>
    <n v="21.4"/>
    <n v="5"/>
    <n v="9.6300000000000008"/>
  </r>
  <r>
    <s v="23-08-2015"/>
    <x v="1"/>
    <x v="7"/>
    <x v="681"/>
    <x v="4"/>
    <x v="0"/>
    <x v="0"/>
    <s v="Xerox 1890"/>
    <n v="97.88"/>
    <n v="2"/>
    <n v="48.94"/>
  </r>
  <r>
    <s v="23-08-2015"/>
    <x v="1"/>
    <x v="7"/>
    <x v="681"/>
    <x v="4"/>
    <x v="2"/>
    <x v="9"/>
    <s v="Maxell LTO Ultrium - 800 GB"/>
    <n v="251.91"/>
    <n v="9"/>
    <n v="47.86"/>
  </r>
  <r>
    <s v="23-08-2015"/>
    <x v="1"/>
    <x v="7"/>
    <x v="681"/>
    <x v="4"/>
    <x v="0"/>
    <x v="12"/>
    <s v="Acco Six-Outlet Power Strip, 4' Cord Length"/>
    <n v="25.86"/>
    <n v="3"/>
    <n v="6.72"/>
  </r>
  <r>
    <s v="24-08-2015"/>
    <x v="1"/>
    <x v="7"/>
    <x v="92"/>
    <x v="0"/>
    <x v="0"/>
    <x v="2"/>
    <s v="Hot File 7-Pocket, Floor Stand"/>
    <n v="999.43"/>
    <n v="7"/>
    <n v="124.93"/>
  </r>
  <r>
    <s v="24-08-2015"/>
    <x v="1"/>
    <x v="7"/>
    <x v="92"/>
    <x v="0"/>
    <x v="0"/>
    <x v="2"/>
    <s v="Space Solutions Commercial Steel Shelving"/>
    <n v="724.08"/>
    <n v="14"/>
    <n v="-135.77000000000001"/>
  </r>
  <r>
    <s v="24-08-2015"/>
    <x v="1"/>
    <x v="7"/>
    <x v="92"/>
    <x v="0"/>
    <x v="1"/>
    <x v="13"/>
    <s v="Hon Racetrack Conference Tables"/>
    <n v="918.79"/>
    <n v="5"/>
    <n v="-118.13"/>
  </r>
  <r>
    <s v="24-08-2015"/>
    <x v="1"/>
    <x v="7"/>
    <x v="92"/>
    <x v="0"/>
    <x v="0"/>
    <x v="3"/>
    <s v="Avery Durable Plastic 1&quot; Binders"/>
    <n v="2.72"/>
    <n v="3"/>
    <n v="-4.22"/>
  </r>
  <r>
    <s v="24-08-2015"/>
    <x v="1"/>
    <x v="7"/>
    <x v="654"/>
    <x v="20"/>
    <x v="1"/>
    <x v="13"/>
    <s v="Chromcraft Rectangular Conference Tables"/>
    <n v="284.36"/>
    <n v="2"/>
    <n v="-75.83"/>
  </r>
  <r>
    <s v="24-08-2015"/>
    <x v="1"/>
    <x v="7"/>
    <x v="654"/>
    <x v="20"/>
    <x v="2"/>
    <x v="9"/>
    <s v="Memorex Micro Travel Drive 8 GB"/>
    <n v="26"/>
    <n v="2"/>
    <n v="11.7"/>
  </r>
  <r>
    <s v="24-08-2015"/>
    <x v="1"/>
    <x v="7"/>
    <x v="682"/>
    <x v="5"/>
    <x v="2"/>
    <x v="15"/>
    <s v="Cisco 9971 IP Video Phone Charcoal"/>
    <n v="3080"/>
    <n v="7"/>
    <n v="1416.8"/>
  </r>
  <r>
    <s v="24-08-2015"/>
    <x v="1"/>
    <x v="7"/>
    <x v="682"/>
    <x v="5"/>
    <x v="2"/>
    <x v="9"/>
    <s v="Anker Ultra-Slim Mini Bluetooth 3.0 Wireless Keyboard"/>
    <n v="79.959999999999994"/>
    <n v="4"/>
    <n v="18.39"/>
  </r>
  <r>
    <s v="24-08-2015"/>
    <x v="1"/>
    <x v="7"/>
    <x v="682"/>
    <x v="5"/>
    <x v="2"/>
    <x v="6"/>
    <s v="LG G3"/>
    <n v="587.97"/>
    <n v="3"/>
    <n v="170.51"/>
  </r>
  <r>
    <s v="24-08-2015"/>
    <x v="1"/>
    <x v="7"/>
    <x v="59"/>
    <x v="20"/>
    <x v="1"/>
    <x v="8"/>
    <s v="DAX Value U-Channel Document Frames, Easel Back"/>
    <n v="14.91"/>
    <n v="3"/>
    <n v="4.62"/>
  </r>
  <r>
    <s v="24-08-2015"/>
    <x v="1"/>
    <x v="7"/>
    <x v="445"/>
    <x v="11"/>
    <x v="0"/>
    <x v="4"/>
    <s v="Premium Writing Pencils, Soft, #2 by Central Association for the Blind"/>
    <n v="7.15"/>
    <n v="3"/>
    <n v="0.72"/>
  </r>
  <r>
    <s v="24-08-2015"/>
    <x v="1"/>
    <x v="7"/>
    <x v="102"/>
    <x v="10"/>
    <x v="2"/>
    <x v="6"/>
    <s v="Belkin SportFit Armband For iPhone 5s/5c, Fuchsia"/>
    <n v="26.98"/>
    <n v="3"/>
    <n v="4.05"/>
  </r>
  <r>
    <s v="24-08-2015"/>
    <x v="1"/>
    <x v="7"/>
    <x v="102"/>
    <x v="10"/>
    <x v="0"/>
    <x v="1"/>
    <s v="Avery 474"/>
    <n v="6.91"/>
    <n v="3"/>
    <n v="2.5099999999999998"/>
  </r>
  <r>
    <s v="24-08-2015"/>
    <x v="1"/>
    <x v="7"/>
    <x v="102"/>
    <x v="10"/>
    <x v="0"/>
    <x v="2"/>
    <s v="Adjustable Depth Letter/Legal Cart"/>
    <n v="435.5"/>
    <n v="3"/>
    <n v="48.99"/>
  </r>
  <r>
    <s v="25-08-2015"/>
    <x v="1"/>
    <x v="7"/>
    <x v="483"/>
    <x v="3"/>
    <x v="1"/>
    <x v="5"/>
    <s v="Global Deluxe Stacking Chair, Gray"/>
    <n v="40.78"/>
    <n v="1"/>
    <n v="4.59"/>
  </r>
  <r>
    <s v="25-08-2015"/>
    <x v="1"/>
    <x v="7"/>
    <x v="483"/>
    <x v="3"/>
    <x v="0"/>
    <x v="12"/>
    <s v="Fellowes Advanced Computer Series Surge Protectors"/>
    <n v="105.96"/>
    <n v="4"/>
    <n v="29.67"/>
  </r>
  <r>
    <s v="25-08-2015"/>
    <x v="1"/>
    <x v="7"/>
    <x v="260"/>
    <x v="0"/>
    <x v="1"/>
    <x v="8"/>
    <s v="Eldon Executive Woodline II Desk Accessories, Mahogany"/>
    <n v="20.100000000000001"/>
    <n v="2"/>
    <n v="-16.59"/>
  </r>
  <r>
    <s v="25-08-2015"/>
    <x v="1"/>
    <x v="7"/>
    <x v="260"/>
    <x v="0"/>
    <x v="0"/>
    <x v="3"/>
    <s v="Poly Designer Cover &amp; Back"/>
    <n v="3.8"/>
    <n v="1"/>
    <n v="-6.08"/>
  </r>
  <r>
    <s v="25-08-2015"/>
    <x v="1"/>
    <x v="7"/>
    <x v="260"/>
    <x v="0"/>
    <x v="1"/>
    <x v="8"/>
    <s v="Nu-Dell EZ-Mount Plastic Wall Frames"/>
    <n v="7.88"/>
    <n v="5"/>
    <n v="-3.94"/>
  </r>
  <r>
    <s v="27-08-2015"/>
    <x v="1"/>
    <x v="7"/>
    <x v="371"/>
    <x v="3"/>
    <x v="0"/>
    <x v="2"/>
    <s v="Fellowes Super Stor/Drawer Files"/>
    <n v="484.65"/>
    <n v="3"/>
    <n v="92.08"/>
  </r>
  <r>
    <s v="27-08-2015"/>
    <x v="1"/>
    <x v="7"/>
    <x v="413"/>
    <x v="3"/>
    <x v="0"/>
    <x v="14"/>
    <s v="Fiskars Softgrip Scissors"/>
    <n v="32.94"/>
    <n v="3"/>
    <n v="9.2200000000000006"/>
  </r>
  <r>
    <s v="27-08-2015"/>
    <x v="1"/>
    <x v="7"/>
    <x v="413"/>
    <x v="3"/>
    <x v="0"/>
    <x v="0"/>
    <s v="Xerox 1973"/>
    <n v="114.2"/>
    <n v="5"/>
    <n v="52.53"/>
  </r>
  <r>
    <s v="27-08-2015"/>
    <x v="1"/>
    <x v="7"/>
    <x v="413"/>
    <x v="3"/>
    <x v="0"/>
    <x v="1"/>
    <s v="Avery 511"/>
    <n v="3.08"/>
    <n v="1"/>
    <n v="1.48"/>
  </r>
  <r>
    <s v="27-08-2015"/>
    <x v="1"/>
    <x v="7"/>
    <x v="570"/>
    <x v="3"/>
    <x v="0"/>
    <x v="3"/>
    <s v="Avery Heavy-Duty EZD View Binder with Locking Rings"/>
    <n v="5.0999999999999996"/>
    <n v="1"/>
    <n v="1.66"/>
  </r>
  <r>
    <s v="28-08-2015"/>
    <x v="1"/>
    <x v="7"/>
    <x v="477"/>
    <x v="1"/>
    <x v="2"/>
    <x v="16"/>
    <s v="Canon Imageclass D680 Copier / Fax"/>
    <n v="2799.96"/>
    <n v="5"/>
    <n v="874.99"/>
  </r>
  <r>
    <s v="28-08-2015"/>
    <x v="1"/>
    <x v="7"/>
    <x v="92"/>
    <x v="3"/>
    <x v="0"/>
    <x v="2"/>
    <s v="Hot File 7-Pocket, Floor Stand"/>
    <n v="892.35"/>
    <n v="5"/>
    <n v="267.70999999999998"/>
  </r>
  <r>
    <s v="28-08-2015"/>
    <x v="1"/>
    <x v="7"/>
    <x v="92"/>
    <x v="3"/>
    <x v="1"/>
    <x v="11"/>
    <s v="O'Sullivan 2-Door Barrister Bookcase in Odessa Pine"/>
    <n v="307.67"/>
    <n v="2"/>
    <n v="28.96"/>
  </r>
  <r>
    <s v="28-08-2015"/>
    <x v="1"/>
    <x v="7"/>
    <x v="92"/>
    <x v="3"/>
    <x v="0"/>
    <x v="2"/>
    <s v="Carina Double Wide Media Storage Towers in Natural &amp; Black"/>
    <n v="728.82"/>
    <n v="9"/>
    <n v="29.15"/>
  </r>
  <r>
    <s v="28-08-2015"/>
    <x v="1"/>
    <x v="7"/>
    <x v="92"/>
    <x v="3"/>
    <x v="0"/>
    <x v="3"/>
    <s v="GBC Wire Binding Combs"/>
    <n v="41.36"/>
    <n v="5"/>
    <n v="13.96"/>
  </r>
  <r>
    <s v="28-08-2015"/>
    <x v="1"/>
    <x v="7"/>
    <x v="92"/>
    <x v="3"/>
    <x v="2"/>
    <x v="6"/>
    <s v="invisibleSHIELD by ZAGG Smudge-Free Screen Protector"/>
    <n v="43.18"/>
    <n v="3"/>
    <n v="15.11"/>
  </r>
  <r>
    <s v="28-08-2015"/>
    <x v="1"/>
    <x v="7"/>
    <x v="92"/>
    <x v="3"/>
    <x v="1"/>
    <x v="8"/>
    <s v="Eldon Wave Desk Accessories"/>
    <n v="4.16"/>
    <n v="2"/>
    <n v="1.75"/>
  </r>
  <r>
    <s v="28-08-2015"/>
    <x v="1"/>
    <x v="7"/>
    <x v="624"/>
    <x v="0"/>
    <x v="2"/>
    <x v="6"/>
    <s v="Mitel MiVoice 5330e IP Phone"/>
    <n v="1099.96"/>
    <n v="5"/>
    <n v="82.5"/>
  </r>
  <r>
    <s v="28-08-2015"/>
    <x v="1"/>
    <x v="7"/>
    <x v="624"/>
    <x v="0"/>
    <x v="1"/>
    <x v="13"/>
    <s v="Hon 2111 Invitation Series Straight Table"/>
    <n v="103.48"/>
    <n v="1"/>
    <n v="-16.260000000000002"/>
  </r>
  <r>
    <s v="28-08-2015"/>
    <x v="1"/>
    <x v="7"/>
    <x v="436"/>
    <x v="37"/>
    <x v="0"/>
    <x v="2"/>
    <s v="SAFCO Mobile Desk Side File, Wire Frame"/>
    <n v="470.36"/>
    <n v="11"/>
    <n v="122.29"/>
  </r>
  <r>
    <s v="29-08-2015"/>
    <x v="1"/>
    <x v="7"/>
    <x v="570"/>
    <x v="14"/>
    <x v="2"/>
    <x v="6"/>
    <s v="Samsung Rugby III"/>
    <n v="131.97999999999999"/>
    <n v="2"/>
    <n v="35.630000000000003"/>
  </r>
  <r>
    <s v="29-08-2015"/>
    <x v="1"/>
    <x v="7"/>
    <x v="570"/>
    <x v="14"/>
    <x v="2"/>
    <x v="9"/>
    <s v="Logitech Desktop MK120 Mouse and keyboard Combo"/>
    <n v="114.52"/>
    <n v="7"/>
    <n v="11.45"/>
  </r>
  <r>
    <s v="31-08-2015"/>
    <x v="1"/>
    <x v="7"/>
    <x v="177"/>
    <x v="3"/>
    <x v="0"/>
    <x v="0"/>
    <s v="Xerox 226"/>
    <n v="58.32"/>
    <n v="9"/>
    <n v="27.99"/>
  </r>
  <r>
    <s v="31-08-2015"/>
    <x v="1"/>
    <x v="7"/>
    <x v="134"/>
    <x v="3"/>
    <x v="1"/>
    <x v="11"/>
    <s v="Atlantic Metals Mobile 3-Shelf Bookcases, Custom Colors"/>
    <n v="1552.83"/>
    <n v="7"/>
    <n v="200.95"/>
  </r>
  <r>
    <s v="31-08-2015"/>
    <x v="1"/>
    <x v="7"/>
    <x v="134"/>
    <x v="3"/>
    <x v="0"/>
    <x v="3"/>
    <s v="GBC Prestige Therm-A-Bind Covers"/>
    <n v="137.24"/>
    <n v="5"/>
    <n v="46.32"/>
  </r>
  <r>
    <s v="31-08-2015"/>
    <x v="1"/>
    <x v="7"/>
    <x v="134"/>
    <x v="3"/>
    <x v="2"/>
    <x v="9"/>
    <s v="Memorex Micro Travel Drive 32 GB"/>
    <n v="36.51"/>
    <n v="1"/>
    <n v="15.7"/>
  </r>
  <r>
    <s v="31-08-2015"/>
    <x v="1"/>
    <x v="7"/>
    <x v="134"/>
    <x v="3"/>
    <x v="2"/>
    <x v="15"/>
    <s v="Lexmark S315 Color Inkjet Printer"/>
    <n v="239.98"/>
    <n v="3"/>
    <n v="80.989999999999995"/>
  </r>
  <r>
    <s v="31-08-2015"/>
    <x v="1"/>
    <x v="7"/>
    <x v="26"/>
    <x v="0"/>
    <x v="0"/>
    <x v="0"/>
    <s v="Message Book, Phone, Wirebound Standard Line Memo, 2 3/4&quot; X 5&quot;"/>
    <n v="20.96"/>
    <n v="4"/>
    <n v="6.81"/>
  </r>
  <r>
    <s v="31-08-2015"/>
    <x v="1"/>
    <x v="7"/>
    <x v="511"/>
    <x v="3"/>
    <x v="2"/>
    <x v="6"/>
    <s v="Toshiba IPT2010-SD IP Telephone"/>
    <n v="555.96"/>
    <n v="5"/>
    <n v="41.7"/>
  </r>
  <r>
    <s v="01-09-2015"/>
    <x v="1"/>
    <x v="8"/>
    <x v="440"/>
    <x v="3"/>
    <x v="0"/>
    <x v="3"/>
    <s v="Storex Dura Pro Binders"/>
    <n v="4.75"/>
    <n v="1"/>
    <n v="1.6"/>
  </r>
  <r>
    <s v="01-09-2015"/>
    <x v="1"/>
    <x v="8"/>
    <x v="440"/>
    <x v="3"/>
    <x v="2"/>
    <x v="16"/>
    <s v="Hewlett Packard LaserJet 3310 Copier"/>
    <n v="959.98"/>
    <n v="2"/>
    <n v="335.99"/>
  </r>
  <r>
    <s v="01-09-2015"/>
    <x v="1"/>
    <x v="8"/>
    <x v="440"/>
    <x v="3"/>
    <x v="0"/>
    <x v="3"/>
    <s v="Avery Non-Stick Binders"/>
    <n v="14.37"/>
    <n v="4"/>
    <n v="4.49"/>
  </r>
  <r>
    <s v="01-09-2015"/>
    <x v="1"/>
    <x v="8"/>
    <x v="108"/>
    <x v="32"/>
    <x v="0"/>
    <x v="3"/>
    <s v="Deluxe Heavy-Duty Vinyl Round Ring Binder"/>
    <n v="114.6"/>
    <n v="5"/>
    <n v="51.57"/>
  </r>
  <r>
    <s v="01-09-2015"/>
    <x v="1"/>
    <x v="8"/>
    <x v="108"/>
    <x v="32"/>
    <x v="1"/>
    <x v="5"/>
    <s v="Global Value Steno Chair, Gray"/>
    <n v="60.74"/>
    <n v="1"/>
    <n v="15.19"/>
  </r>
  <r>
    <s v="01-09-2015"/>
    <x v="1"/>
    <x v="8"/>
    <x v="108"/>
    <x v="32"/>
    <x v="1"/>
    <x v="8"/>
    <s v="Deflect-o Glass Clear Studded Chair Mats"/>
    <n v="124.36"/>
    <n v="2"/>
    <n v="27.36"/>
  </r>
  <r>
    <s v="01-09-2015"/>
    <x v="1"/>
    <x v="8"/>
    <x v="108"/>
    <x v="32"/>
    <x v="0"/>
    <x v="2"/>
    <s v="Adjustable Depth Letter/Legal Cart"/>
    <n v="1088.76"/>
    <n v="6"/>
    <n v="315.74"/>
  </r>
  <r>
    <s v="03-09-2015"/>
    <x v="1"/>
    <x v="8"/>
    <x v="520"/>
    <x v="25"/>
    <x v="0"/>
    <x v="10"/>
    <s v="Jet-Pak Recycled Peel 'N' Seal Padded Mailers"/>
    <n v="200.98"/>
    <n v="7"/>
    <n v="62.81"/>
  </r>
  <r>
    <s v="03-09-2015"/>
    <x v="1"/>
    <x v="8"/>
    <x v="110"/>
    <x v="2"/>
    <x v="0"/>
    <x v="2"/>
    <s v="Eldon Gobal File Keepers"/>
    <n v="36.340000000000003"/>
    <n v="3"/>
    <n v="-7.27"/>
  </r>
  <r>
    <s v="03-09-2015"/>
    <x v="1"/>
    <x v="8"/>
    <x v="110"/>
    <x v="2"/>
    <x v="0"/>
    <x v="14"/>
    <s v="Martin Yale Chadless Opener Electric Letter Opener"/>
    <n v="666.25"/>
    <n v="1"/>
    <n v="-149.91"/>
  </r>
  <r>
    <s v="03-09-2015"/>
    <x v="1"/>
    <x v="8"/>
    <x v="110"/>
    <x v="2"/>
    <x v="0"/>
    <x v="10"/>
    <s v="White Business Envelopes with Contemporary Seam, Recycled White Business Envelopes"/>
    <n v="52.51"/>
    <n v="6"/>
    <n v="19.690000000000001"/>
  </r>
  <r>
    <s v="03-09-2015"/>
    <x v="1"/>
    <x v="8"/>
    <x v="639"/>
    <x v="3"/>
    <x v="0"/>
    <x v="2"/>
    <s v="Sterilite Officeware Hinged File Box"/>
    <n v="31.44"/>
    <n v="3"/>
    <n v="8.49"/>
  </r>
  <r>
    <s v="03-09-2015"/>
    <x v="1"/>
    <x v="8"/>
    <x v="639"/>
    <x v="3"/>
    <x v="2"/>
    <x v="9"/>
    <s v="Kingston Digital DataTraveler 16GB USB 2.0"/>
    <n v="17.899999999999999"/>
    <n v="2"/>
    <n v="3.4"/>
  </r>
  <r>
    <s v="03-09-2015"/>
    <x v="1"/>
    <x v="8"/>
    <x v="639"/>
    <x v="3"/>
    <x v="2"/>
    <x v="9"/>
    <s v="TRENDnet 56K USB 2.0 Phone, Internet and Fax Modem"/>
    <n v="129.44999999999999"/>
    <n v="5"/>
    <n v="46.6"/>
  </r>
  <r>
    <s v="03-09-2015"/>
    <x v="1"/>
    <x v="8"/>
    <x v="403"/>
    <x v="37"/>
    <x v="0"/>
    <x v="12"/>
    <s v="Holmes Replacement Filter for HEPA Air Cleaner, Very Large Room, HEPA Filter"/>
    <n v="137.62"/>
    <n v="2"/>
    <n v="60.55"/>
  </r>
  <r>
    <s v="03-09-2015"/>
    <x v="1"/>
    <x v="8"/>
    <x v="403"/>
    <x v="37"/>
    <x v="2"/>
    <x v="6"/>
    <s v="Classic Ivory Antique Telephone ZL1810"/>
    <n v="100.49"/>
    <n v="1"/>
    <n v="25.12"/>
  </r>
  <r>
    <s v="03-09-2015"/>
    <x v="1"/>
    <x v="8"/>
    <x v="403"/>
    <x v="20"/>
    <x v="0"/>
    <x v="2"/>
    <s v="Iceberg Mobile Mega Data/Printer Cart"/>
    <n v="120.33"/>
    <n v="1"/>
    <n v="31.29"/>
  </r>
  <r>
    <s v="03-09-2015"/>
    <x v="1"/>
    <x v="8"/>
    <x v="326"/>
    <x v="3"/>
    <x v="1"/>
    <x v="5"/>
    <s v="Office Star - Ergonomically Designed Knee Chair"/>
    <n v="129.57"/>
    <n v="2"/>
    <n v="-12.96"/>
  </r>
  <r>
    <s v="03-09-2015"/>
    <x v="1"/>
    <x v="8"/>
    <x v="326"/>
    <x v="3"/>
    <x v="0"/>
    <x v="3"/>
    <s v="Avery Durable Slant Ring Binders, No Labels"/>
    <n v="6.37"/>
    <n v="2"/>
    <n v="2.15"/>
  </r>
  <r>
    <s v="03-09-2015"/>
    <x v="1"/>
    <x v="8"/>
    <x v="552"/>
    <x v="12"/>
    <x v="1"/>
    <x v="8"/>
    <s v="GE 48&quot; Fluorescent Tube, Cool White Energy Saver, 34 Watts, 30/Box"/>
    <n v="238.15"/>
    <n v="3"/>
    <n v="89.31"/>
  </r>
  <r>
    <s v="03-09-2015"/>
    <x v="1"/>
    <x v="8"/>
    <x v="209"/>
    <x v="14"/>
    <x v="0"/>
    <x v="1"/>
    <s v="Smead Alpha-Z Color-Coded Name Labels First Letter Starter Set"/>
    <n v="7.5"/>
    <n v="2"/>
    <n v="3.6"/>
  </r>
  <r>
    <s v="04-09-2015"/>
    <x v="1"/>
    <x v="8"/>
    <x v="349"/>
    <x v="4"/>
    <x v="0"/>
    <x v="0"/>
    <s v="Xerox 1908"/>
    <n v="279.89999999999998"/>
    <n v="5"/>
    <n v="137.15"/>
  </r>
  <r>
    <s v="04-09-2015"/>
    <x v="1"/>
    <x v="8"/>
    <x v="349"/>
    <x v="4"/>
    <x v="2"/>
    <x v="9"/>
    <s v="Logitech G19 Programmable Gaming Keyboard"/>
    <n v="619.95000000000005"/>
    <n v="5"/>
    <n v="111.59"/>
  </r>
  <r>
    <s v="04-09-2015"/>
    <x v="1"/>
    <x v="8"/>
    <x v="349"/>
    <x v="4"/>
    <x v="0"/>
    <x v="0"/>
    <s v="Ampad Evidence Wirebond Steno Books, 6&quot; x 9&quot;"/>
    <n v="4.3600000000000003"/>
    <n v="2"/>
    <n v="2.0499999999999998"/>
  </r>
  <r>
    <s v="04-09-2015"/>
    <x v="1"/>
    <x v="8"/>
    <x v="349"/>
    <x v="4"/>
    <x v="0"/>
    <x v="10"/>
    <s v="Security-Tint Envelopes"/>
    <n v="15.28"/>
    <n v="2"/>
    <n v="7.49"/>
  </r>
  <r>
    <s v="04-09-2015"/>
    <x v="1"/>
    <x v="8"/>
    <x v="127"/>
    <x v="11"/>
    <x v="0"/>
    <x v="3"/>
    <s v="Acco Flexible ACCOHIDE Square Ring Data Binder, Dark Blue, 11 1/2&quot; X 14&quot; 7/8&quot;"/>
    <n v="9.76"/>
    <n v="2"/>
    <n v="-6.83"/>
  </r>
  <r>
    <s v="04-09-2015"/>
    <x v="1"/>
    <x v="8"/>
    <x v="171"/>
    <x v="0"/>
    <x v="2"/>
    <x v="9"/>
    <s v="Sony Micro Vault Click 16 GB USB 2.0 Flash Drive"/>
    <n v="134.38"/>
    <n v="3"/>
    <n v="6.72"/>
  </r>
  <r>
    <s v="04-09-2015"/>
    <x v="1"/>
    <x v="8"/>
    <x v="678"/>
    <x v="2"/>
    <x v="0"/>
    <x v="3"/>
    <s v="Avery Heavy-Duty EZD View Binder with Locking Rings"/>
    <n v="7.66"/>
    <n v="4"/>
    <n v="-6.12"/>
  </r>
  <r>
    <s v="05-09-2015"/>
    <x v="1"/>
    <x v="8"/>
    <x v="316"/>
    <x v="3"/>
    <x v="1"/>
    <x v="11"/>
    <s v="Sauder Camden County Barrister Bookcase, Planked Cherry Finish"/>
    <n v="411.33"/>
    <n v="4"/>
    <n v="-4.84"/>
  </r>
  <r>
    <s v="05-09-2015"/>
    <x v="1"/>
    <x v="8"/>
    <x v="316"/>
    <x v="3"/>
    <x v="0"/>
    <x v="3"/>
    <s v="DXL Angle-View Binders with Locking Rings, Black"/>
    <n v="28.75"/>
    <n v="6"/>
    <n v="9.6999999999999993"/>
  </r>
  <r>
    <s v="05-09-2015"/>
    <x v="1"/>
    <x v="8"/>
    <x v="316"/>
    <x v="3"/>
    <x v="1"/>
    <x v="11"/>
    <s v="Sauder Camden County Collection Libraries, Planked Cherry Finish"/>
    <n v="293.2"/>
    <n v="3"/>
    <n v="-20.7"/>
  </r>
  <r>
    <s v="05-09-2015"/>
    <x v="1"/>
    <x v="8"/>
    <x v="683"/>
    <x v="0"/>
    <x v="0"/>
    <x v="3"/>
    <s v="Acco Flexible ACCOHIDE Square Ring Data Binder, Dark Blue, 11 1/2&quot; X 14&quot; 7/8&quot;"/>
    <n v="16.27"/>
    <n v="5"/>
    <n v="-25.22"/>
  </r>
  <r>
    <s v="05-09-2015"/>
    <x v="1"/>
    <x v="8"/>
    <x v="683"/>
    <x v="0"/>
    <x v="0"/>
    <x v="14"/>
    <s v="Stiletto Hand Letter Openers"/>
    <n v="69.12"/>
    <n v="9"/>
    <n v="-14.69"/>
  </r>
  <r>
    <s v="05-09-2015"/>
    <x v="1"/>
    <x v="8"/>
    <x v="683"/>
    <x v="0"/>
    <x v="0"/>
    <x v="3"/>
    <s v="Acco Four Pocket Poly Ring Binder with Label Holder, Smoke, 1&quot;"/>
    <n v="4.47"/>
    <n v="3"/>
    <n v="-7.82"/>
  </r>
  <r>
    <s v="05-09-2015"/>
    <x v="1"/>
    <x v="8"/>
    <x v="569"/>
    <x v="28"/>
    <x v="1"/>
    <x v="8"/>
    <s v="Longer-Life Soft White Bulbs"/>
    <n v="6.16"/>
    <n v="2"/>
    <n v="2.96"/>
  </r>
  <r>
    <s v="05-09-2015"/>
    <x v="1"/>
    <x v="8"/>
    <x v="569"/>
    <x v="28"/>
    <x v="0"/>
    <x v="0"/>
    <s v="Xerox 1881"/>
    <n v="36.840000000000003"/>
    <n v="3"/>
    <n v="17.309999999999999"/>
  </r>
  <r>
    <s v="05-09-2015"/>
    <x v="1"/>
    <x v="8"/>
    <x v="581"/>
    <x v="6"/>
    <x v="1"/>
    <x v="8"/>
    <s v="Tensor Brushed Steel Torchiere Floor Lamp"/>
    <n v="67.959999999999994"/>
    <n v="4"/>
    <n v="12.23"/>
  </r>
  <r>
    <s v="06-09-2015"/>
    <x v="1"/>
    <x v="8"/>
    <x v="165"/>
    <x v="22"/>
    <x v="0"/>
    <x v="3"/>
    <s v="Acco Hanging Data Binders"/>
    <n v="6.1"/>
    <n v="2"/>
    <n v="2.13"/>
  </r>
  <r>
    <s v="06-09-2015"/>
    <x v="1"/>
    <x v="8"/>
    <x v="165"/>
    <x v="22"/>
    <x v="1"/>
    <x v="8"/>
    <s v="Howard Miller 16&quot; Diameter Gallery Wall Clock"/>
    <n v="191.82"/>
    <n v="3"/>
    <n v="74.81"/>
  </r>
  <r>
    <s v="06-09-2015"/>
    <x v="1"/>
    <x v="8"/>
    <x v="604"/>
    <x v="3"/>
    <x v="2"/>
    <x v="9"/>
    <s v="Memorex Mini Travel Drive 8 GB USB 2.0 Flash Drive"/>
    <n v="46.32"/>
    <n v="4"/>
    <n v="18.059999999999999"/>
  </r>
  <r>
    <s v="06-09-2015"/>
    <x v="1"/>
    <x v="8"/>
    <x v="684"/>
    <x v="20"/>
    <x v="1"/>
    <x v="5"/>
    <s v="Global Airflow Leather Mesh Back Chair, Black"/>
    <n v="271.76"/>
    <n v="2"/>
    <n v="60.39"/>
  </r>
  <r>
    <s v="06-09-2015"/>
    <x v="1"/>
    <x v="8"/>
    <x v="38"/>
    <x v="15"/>
    <x v="0"/>
    <x v="7"/>
    <s v="Assorted Color Push Pins"/>
    <n v="7.24"/>
    <n v="5"/>
    <n v="1.18"/>
  </r>
  <r>
    <s v="06-09-2015"/>
    <x v="1"/>
    <x v="8"/>
    <x v="538"/>
    <x v="16"/>
    <x v="0"/>
    <x v="3"/>
    <s v="GBC Plasticlear Binding Covers"/>
    <n v="3.44"/>
    <n v="1"/>
    <n v="-2.5299999999999998"/>
  </r>
  <r>
    <s v="06-09-2015"/>
    <x v="1"/>
    <x v="8"/>
    <x v="14"/>
    <x v="20"/>
    <x v="0"/>
    <x v="12"/>
    <s v="Black &amp; Decker Filter for Double Action Dustbuster Cordless Vac BLDV7210"/>
    <n v="8.39"/>
    <n v="1"/>
    <n v="2.1"/>
  </r>
  <r>
    <s v="06-09-2015"/>
    <x v="1"/>
    <x v="8"/>
    <x v="14"/>
    <x v="20"/>
    <x v="2"/>
    <x v="6"/>
    <s v="ShoreTel ShorePhone IP 230 VoIP phone"/>
    <n v="337.98"/>
    <n v="2"/>
    <n v="101.39"/>
  </r>
  <r>
    <s v="06-09-2015"/>
    <x v="1"/>
    <x v="8"/>
    <x v="340"/>
    <x v="6"/>
    <x v="0"/>
    <x v="3"/>
    <s v="SlimView Poly Binder, 3/8&quot;"/>
    <n v="46.62"/>
    <n v="9"/>
    <n v="21.45"/>
  </r>
  <r>
    <s v="06-09-2015"/>
    <x v="1"/>
    <x v="8"/>
    <x v="661"/>
    <x v="8"/>
    <x v="1"/>
    <x v="13"/>
    <s v="KI Adjustable-Height Table"/>
    <n v="85.98"/>
    <n v="1"/>
    <n v="22.35"/>
  </r>
  <r>
    <s v="07-09-2015"/>
    <x v="1"/>
    <x v="8"/>
    <x v="454"/>
    <x v="3"/>
    <x v="0"/>
    <x v="2"/>
    <s v="Safco Industrial Wire Shelving"/>
    <n v="671.93"/>
    <n v="7"/>
    <n v="20.16"/>
  </r>
  <r>
    <s v="07-09-2015"/>
    <x v="1"/>
    <x v="8"/>
    <x v="309"/>
    <x v="0"/>
    <x v="1"/>
    <x v="5"/>
    <s v="Metal Folding Chairs, Beige, 4/Carton"/>
    <n v="47.52"/>
    <n v="2"/>
    <n v="-2.04"/>
  </r>
  <r>
    <s v="07-09-2015"/>
    <x v="1"/>
    <x v="8"/>
    <x v="387"/>
    <x v="20"/>
    <x v="0"/>
    <x v="2"/>
    <s v="Eldon Shelf Savers Cubes and Bins"/>
    <n v="13.96"/>
    <n v="2"/>
    <n v="0.28000000000000003"/>
  </r>
  <r>
    <s v="07-09-2015"/>
    <x v="1"/>
    <x v="8"/>
    <x v="387"/>
    <x v="20"/>
    <x v="1"/>
    <x v="13"/>
    <s v="Anderson Hickey Conga Table Tops &amp; Accessories"/>
    <n v="27.41"/>
    <n v="3"/>
    <n v="-14.16"/>
  </r>
  <r>
    <s v="07-09-2015"/>
    <x v="1"/>
    <x v="8"/>
    <x v="382"/>
    <x v="2"/>
    <x v="0"/>
    <x v="3"/>
    <s v="GBC Wire Binding Strips"/>
    <n v="9.52"/>
    <n v="1"/>
    <n v="-6.98"/>
  </r>
  <r>
    <s v="07-09-2015"/>
    <x v="1"/>
    <x v="8"/>
    <x v="382"/>
    <x v="2"/>
    <x v="2"/>
    <x v="6"/>
    <s v="Samsung Galaxy Note 3"/>
    <n v="791.96"/>
    <n v="6"/>
    <n v="-131.99"/>
  </r>
  <r>
    <s v="07-09-2015"/>
    <x v="1"/>
    <x v="8"/>
    <x v="382"/>
    <x v="2"/>
    <x v="0"/>
    <x v="3"/>
    <s v="Angle-D Ring Binders"/>
    <n v="4.92"/>
    <n v="3"/>
    <n v="-3.94"/>
  </r>
  <r>
    <s v="07-09-2015"/>
    <x v="1"/>
    <x v="8"/>
    <x v="369"/>
    <x v="25"/>
    <x v="0"/>
    <x v="4"/>
    <s v="Boston 1645 Deluxe Heavier-Duty Electric Pencil Sharpener"/>
    <n v="140.74"/>
    <n v="4"/>
    <n v="12.31"/>
  </r>
  <r>
    <s v="07-09-2015"/>
    <x v="1"/>
    <x v="8"/>
    <x v="451"/>
    <x v="20"/>
    <x v="2"/>
    <x v="9"/>
    <s v="Razer Kraken PRO Over Ear PC and Music Headset"/>
    <n v="559.92999999999995"/>
    <n v="7"/>
    <n v="167.98"/>
  </r>
  <r>
    <s v="07-09-2015"/>
    <x v="1"/>
    <x v="8"/>
    <x v="340"/>
    <x v="20"/>
    <x v="0"/>
    <x v="2"/>
    <s v="Mobile Personal File Cube"/>
    <n v="70.260000000000005"/>
    <n v="3"/>
    <n v="18.97"/>
  </r>
  <r>
    <s v="07-09-2015"/>
    <x v="1"/>
    <x v="8"/>
    <x v="340"/>
    <x v="20"/>
    <x v="2"/>
    <x v="9"/>
    <s v="KeyTronic E03601U1 - Keyboard - Beige"/>
    <n v="90"/>
    <n v="5"/>
    <n v="16.2"/>
  </r>
  <r>
    <s v="07-09-2015"/>
    <x v="1"/>
    <x v="8"/>
    <x v="340"/>
    <x v="20"/>
    <x v="0"/>
    <x v="3"/>
    <s v="Acco Pressboard Covers with Storage Hooks, 9 1/2&quot; x 11&quot;, Executive Red"/>
    <n v="6.1"/>
    <n v="2"/>
    <n v="2.06"/>
  </r>
  <r>
    <s v="07-09-2015"/>
    <x v="1"/>
    <x v="8"/>
    <x v="340"/>
    <x v="20"/>
    <x v="1"/>
    <x v="13"/>
    <s v="Bretford CR8500 Series Meeting Room Furniture"/>
    <n v="481.18"/>
    <n v="2"/>
    <n v="-120.29"/>
  </r>
  <r>
    <s v="07-09-2015"/>
    <x v="1"/>
    <x v="8"/>
    <x v="340"/>
    <x v="20"/>
    <x v="0"/>
    <x v="7"/>
    <s v="Assorted Color Push Pins"/>
    <n v="7.24"/>
    <n v="4"/>
    <n v="2.39"/>
  </r>
  <r>
    <s v="08-09-2015"/>
    <x v="1"/>
    <x v="8"/>
    <x v="685"/>
    <x v="3"/>
    <x v="0"/>
    <x v="0"/>
    <s v="Xerox 1928"/>
    <n v="26.4"/>
    <n v="5"/>
    <n v="11.88"/>
  </r>
  <r>
    <s v="08-09-2015"/>
    <x v="1"/>
    <x v="8"/>
    <x v="685"/>
    <x v="3"/>
    <x v="0"/>
    <x v="2"/>
    <s v="Eldon Shelf Savers Cubes and Bins"/>
    <n v="41.88"/>
    <n v="6"/>
    <n v="0.84"/>
  </r>
  <r>
    <s v="08-09-2015"/>
    <x v="1"/>
    <x v="8"/>
    <x v="197"/>
    <x v="33"/>
    <x v="1"/>
    <x v="8"/>
    <s v="Acrylic Self-Standing Desk Frames"/>
    <n v="21.36"/>
    <n v="8"/>
    <n v="8.1199999999999992"/>
  </r>
  <r>
    <s v="10-09-2015"/>
    <x v="1"/>
    <x v="8"/>
    <x v="309"/>
    <x v="3"/>
    <x v="0"/>
    <x v="14"/>
    <s v="Martin-Yale Premier Letter Opener"/>
    <n v="51.52"/>
    <n v="4"/>
    <n v="1.55"/>
  </r>
  <r>
    <s v="10-09-2015"/>
    <x v="1"/>
    <x v="8"/>
    <x v="69"/>
    <x v="39"/>
    <x v="0"/>
    <x v="0"/>
    <s v="Xerox 1952"/>
    <n v="14.94"/>
    <n v="3"/>
    <n v="7.02"/>
  </r>
  <r>
    <s v="10-09-2015"/>
    <x v="1"/>
    <x v="8"/>
    <x v="150"/>
    <x v="32"/>
    <x v="0"/>
    <x v="12"/>
    <s v="Euro-Pro Shark Turbo Vacuum"/>
    <n v="61.96"/>
    <n v="2"/>
    <n v="16.11"/>
  </r>
  <r>
    <s v="10-09-2015"/>
    <x v="1"/>
    <x v="8"/>
    <x v="150"/>
    <x v="32"/>
    <x v="1"/>
    <x v="11"/>
    <s v="O'Sullivan 2-Door Barrister Bookcase in Odessa Pine"/>
    <n v="361.96"/>
    <n v="2"/>
    <n v="83.25"/>
  </r>
  <r>
    <s v="10-09-2015"/>
    <x v="1"/>
    <x v="8"/>
    <x v="150"/>
    <x v="32"/>
    <x v="0"/>
    <x v="0"/>
    <s v="Xerox 1960"/>
    <n v="278.82"/>
    <n v="9"/>
    <n v="125.47"/>
  </r>
  <r>
    <s v="10-09-2015"/>
    <x v="1"/>
    <x v="8"/>
    <x v="550"/>
    <x v="22"/>
    <x v="0"/>
    <x v="2"/>
    <s v="Belkin 19&quot; Center-Weighted Shelf, Gray"/>
    <n v="353.88"/>
    <n v="6"/>
    <n v="17.690000000000001"/>
  </r>
  <r>
    <s v="10-09-2015"/>
    <x v="1"/>
    <x v="8"/>
    <x v="686"/>
    <x v="20"/>
    <x v="0"/>
    <x v="4"/>
    <s v="Manco Dry-Lighter Erasable Highlighter"/>
    <n v="6.08"/>
    <n v="2"/>
    <n v="2.0699999999999998"/>
  </r>
  <r>
    <s v="10-09-2015"/>
    <x v="1"/>
    <x v="8"/>
    <x v="410"/>
    <x v="3"/>
    <x v="1"/>
    <x v="8"/>
    <s v="Seth Thomas 13 1/2&quot; Wall Clock"/>
    <n v="106.68"/>
    <n v="6"/>
    <n v="33.07"/>
  </r>
  <r>
    <s v="10-09-2015"/>
    <x v="1"/>
    <x v="8"/>
    <x v="592"/>
    <x v="0"/>
    <x v="1"/>
    <x v="5"/>
    <s v="Global Commerce Series Low-Back Swivel/Tilt Chairs"/>
    <n v="179.89"/>
    <n v="1"/>
    <n v="-2.57"/>
  </r>
  <r>
    <s v="11-09-2015"/>
    <x v="1"/>
    <x v="8"/>
    <x v="236"/>
    <x v="3"/>
    <x v="0"/>
    <x v="4"/>
    <s v="Boston 19500 Mighty Mite Electric Pencil Sharpener"/>
    <n v="181.35"/>
    <n v="9"/>
    <n v="48.96"/>
  </r>
  <r>
    <s v="11-09-2015"/>
    <x v="1"/>
    <x v="8"/>
    <x v="236"/>
    <x v="3"/>
    <x v="0"/>
    <x v="1"/>
    <s v="Avery 474"/>
    <n v="8.64"/>
    <n v="3"/>
    <n v="4.2300000000000004"/>
  </r>
  <r>
    <s v="11-09-2015"/>
    <x v="1"/>
    <x v="8"/>
    <x v="191"/>
    <x v="3"/>
    <x v="0"/>
    <x v="4"/>
    <s v="Hunt PowerHouse Electric Pencil Sharpener, Blue"/>
    <n v="265.86"/>
    <n v="7"/>
    <n v="79.760000000000005"/>
  </r>
  <r>
    <s v="11-09-2015"/>
    <x v="1"/>
    <x v="8"/>
    <x v="286"/>
    <x v="20"/>
    <x v="1"/>
    <x v="8"/>
    <s v="Deflect-o DuraMat Antistatic Studded Beveled Mat for Medium Pile Carpeting"/>
    <n v="210.68"/>
    <n v="2"/>
    <n v="50.56"/>
  </r>
  <r>
    <s v="11-09-2015"/>
    <x v="1"/>
    <x v="8"/>
    <x v="286"/>
    <x v="20"/>
    <x v="0"/>
    <x v="2"/>
    <s v="Space Solutions Industrial Galvanized Steel Shelving."/>
    <n v="78.8"/>
    <n v="1"/>
    <n v="1.58"/>
  </r>
  <r>
    <s v="11-09-2015"/>
    <x v="1"/>
    <x v="8"/>
    <x v="286"/>
    <x v="20"/>
    <x v="2"/>
    <x v="9"/>
    <s v="Logitech LS21 Speaker System - PC Multimedia - 2.1-CH - Wired"/>
    <n v="19.989999999999998"/>
    <n v="1"/>
    <n v="6.8"/>
  </r>
  <r>
    <s v="11-09-2015"/>
    <x v="1"/>
    <x v="8"/>
    <x v="286"/>
    <x v="20"/>
    <x v="0"/>
    <x v="2"/>
    <s v="Fellowes Staxonsteel Drawer Files"/>
    <n v="772.68"/>
    <n v="4"/>
    <n v="108.18"/>
  </r>
  <r>
    <s v="11-09-2015"/>
    <x v="1"/>
    <x v="8"/>
    <x v="169"/>
    <x v="26"/>
    <x v="1"/>
    <x v="8"/>
    <s v="Deflect-O Glasstique Clear Desk Accessories"/>
    <n v="24.64"/>
    <n v="4"/>
    <n v="4"/>
  </r>
  <r>
    <s v="11-09-2015"/>
    <x v="1"/>
    <x v="8"/>
    <x v="659"/>
    <x v="23"/>
    <x v="0"/>
    <x v="1"/>
    <s v="Avery 503"/>
    <n v="31.05"/>
    <n v="3"/>
    <n v="14.9"/>
  </r>
  <r>
    <s v="11-09-2015"/>
    <x v="1"/>
    <x v="8"/>
    <x v="659"/>
    <x v="23"/>
    <x v="1"/>
    <x v="8"/>
    <s v="Eldon Pizzaz Desk Accessories"/>
    <n v="8.92"/>
    <n v="4"/>
    <n v="3.92"/>
  </r>
  <r>
    <s v="11-09-2015"/>
    <x v="1"/>
    <x v="8"/>
    <x v="659"/>
    <x v="23"/>
    <x v="0"/>
    <x v="3"/>
    <s v="Ibico Laser Imprintable Binding System Covers"/>
    <n v="209.6"/>
    <n v="4"/>
    <n v="96.42"/>
  </r>
  <r>
    <s v="11-09-2015"/>
    <x v="1"/>
    <x v="8"/>
    <x v="659"/>
    <x v="23"/>
    <x v="0"/>
    <x v="12"/>
    <s v="Fellowes Advanced 8 Outlet Surge Suppressor with Phone/Fax Protection"/>
    <n v="111.04"/>
    <n v="4"/>
    <n v="29.98"/>
  </r>
  <r>
    <s v="11-09-2015"/>
    <x v="1"/>
    <x v="8"/>
    <x v="659"/>
    <x v="23"/>
    <x v="0"/>
    <x v="0"/>
    <s v="Xerox 208"/>
    <n v="38.880000000000003"/>
    <n v="6"/>
    <n v="18.66"/>
  </r>
  <r>
    <s v="12-09-2015"/>
    <x v="1"/>
    <x v="8"/>
    <x v="194"/>
    <x v="20"/>
    <x v="2"/>
    <x v="16"/>
    <s v="Hewlett Packard 310 Color Digital Copier"/>
    <n v="479.98"/>
    <n v="2"/>
    <n v="60"/>
  </r>
  <r>
    <s v="12-09-2015"/>
    <x v="1"/>
    <x v="8"/>
    <x v="194"/>
    <x v="20"/>
    <x v="0"/>
    <x v="1"/>
    <s v="Avery 520"/>
    <n v="12.6"/>
    <n v="4"/>
    <n v="6.05"/>
  </r>
  <r>
    <s v="12-09-2015"/>
    <x v="1"/>
    <x v="8"/>
    <x v="51"/>
    <x v="20"/>
    <x v="0"/>
    <x v="4"/>
    <s v="Binney &amp; Smith Crayola Metallic Colored Pencils, 8-Color Set"/>
    <n v="9.26"/>
    <n v="2"/>
    <n v="3.06"/>
  </r>
  <r>
    <s v="12-09-2015"/>
    <x v="1"/>
    <x v="8"/>
    <x v="51"/>
    <x v="20"/>
    <x v="0"/>
    <x v="2"/>
    <s v="Gould Plastics 9-Pocket Panel Bin, 18-3/8w x 5-1/4d x 20-1/2h, Black"/>
    <n v="105.98"/>
    <n v="2"/>
    <n v="4.24"/>
  </r>
  <r>
    <s v="12-09-2015"/>
    <x v="1"/>
    <x v="8"/>
    <x v="51"/>
    <x v="20"/>
    <x v="0"/>
    <x v="7"/>
    <s v="OIC Binder Clips, Mini, 1/4&quot; Capacity, Black"/>
    <n v="1.24"/>
    <n v="1"/>
    <n v="0.57999999999999996"/>
  </r>
  <r>
    <s v="12-09-2015"/>
    <x v="1"/>
    <x v="8"/>
    <x v="51"/>
    <x v="20"/>
    <x v="0"/>
    <x v="1"/>
    <s v="Avery 489"/>
    <n v="20.7"/>
    <n v="2"/>
    <n v="9.94"/>
  </r>
  <r>
    <s v="12-09-2015"/>
    <x v="1"/>
    <x v="8"/>
    <x v="51"/>
    <x v="20"/>
    <x v="0"/>
    <x v="0"/>
    <s v="HP Office Recycled Paper (20Lb. and 87 Bright)"/>
    <n v="28.9"/>
    <n v="5"/>
    <n v="14.16"/>
  </r>
  <r>
    <s v="12-09-2015"/>
    <x v="1"/>
    <x v="8"/>
    <x v="51"/>
    <x v="20"/>
    <x v="0"/>
    <x v="10"/>
    <s v="Tyvek  Top-Opening Peel &amp; Seel Envelopes, Plain White"/>
    <n v="27.18"/>
    <n v="1"/>
    <n v="12.77"/>
  </r>
  <r>
    <s v="12-09-2015"/>
    <x v="1"/>
    <x v="8"/>
    <x v="583"/>
    <x v="22"/>
    <x v="2"/>
    <x v="9"/>
    <s v="Memorex Froggy Flash Drive 4 GB"/>
    <n v="21.98"/>
    <n v="2"/>
    <n v="8.57"/>
  </r>
  <r>
    <s v="13-09-2015"/>
    <x v="1"/>
    <x v="8"/>
    <x v="456"/>
    <x v="18"/>
    <x v="2"/>
    <x v="9"/>
    <s v="Case Logic 2.4GHz Wireless Keyboard"/>
    <n v="199.96"/>
    <n v="4"/>
    <n v="16"/>
  </r>
  <r>
    <s v="13-09-2015"/>
    <x v="1"/>
    <x v="8"/>
    <x v="456"/>
    <x v="18"/>
    <x v="1"/>
    <x v="5"/>
    <s v="Hon Multipurpose Stacking Arm Chairs"/>
    <n v="1516.2"/>
    <n v="7"/>
    <n v="394.21"/>
  </r>
  <r>
    <s v="13-09-2015"/>
    <x v="1"/>
    <x v="8"/>
    <x v="173"/>
    <x v="2"/>
    <x v="0"/>
    <x v="3"/>
    <s v="Fellowes Twister Kit, Gray/Clear, 3/pkg"/>
    <n v="2.41"/>
    <n v="1"/>
    <n v="-2.0099999999999998"/>
  </r>
  <r>
    <s v="13-09-2015"/>
    <x v="1"/>
    <x v="8"/>
    <x v="657"/>
    <x v="4"/>
    <x v="1"/>
    <x v="8"/>
    <s v="Eldon Advantage Chair Mats for Low to Medium Pile Carpets"/>
    <n v="129.93"/>
    <n v="3"/>
    <n v="12.99"/>
  </r>
  <r>
    <s v="13-09-2015"/>
    <x v="1"/>
    <x v="8"/>
    <x v="657"/>
    <x v="4"/>
    <x v="0"/>
    <x v="0"/>
    <s v="Xerox 1948"/>
    <n v="69.930000000000007"/>
    <n v="7"/>
    <n v="31.47"/>
  </r>
  <r>
    <s v="13-09-2015"/>
    <x v="1"/>
    <x v="8"/>
    <x v="316"/>
    <x v="1"/>
    <x v="0"/>
    <x v="10"/>
    <s v="Staple envelope"/>
    <n v="7.82"/>
    <n v="1"/>
    <n v="2.93"/>
  </r>
  <r>
    <s v="13-09-2015"/>
    <x v="1"/>
    <x v="8"/>
    <x v="316"/>
    <x v="1"/>
    <x v="1"/>
    <x v="5"/>
    <s v="Global Value Steno Chair, Gray"/>
    <n v="170.07"/>
    <n v="4"/>
    <n v="-12.15"/>
  </r>
  <r>
    <s v="13-09-2015"/>
    <x v="1"/>
    <x v="8"/>
    <x v="481"/>
    <x v="25"/>
    <x v="0"/>
    <x v="3"/>
    <s v="Heavy-Duty E-Z-D Binders"/>
    <n v="13.09"/>
    <n v="4"/>
    <n v="-10.039999999999999"/>
  </r>
  <r>
    <s v="13-09-2015"/>
    <x v="1"/>
    <x v="8"/>
    <x v="687"/>
    <x v="3"/>
    <x v="1"/>
    <x v="8"/>
    <s v="Flat Face Poster Frame"/>
    <n v="131.88"/>
    <n v="7"/>
    <n v="55.39"/>
  </r>
  <r>
    <s v="13-09-2015"/>
    <x v="1"/>
    <x v="8"/>
    <x v="687"/>
    <x v="3"/>
    <x v="0"/>
    <x v="3"/>
    <s v="Acco Data Flex Cable Posts For Top &amp; Bottom Load Binders, 6&quot; Capacity"/>
    <n v="25.03"/>
    <n v="3"/>
    <n v="7.82"/>
  </r>
  <r>
    <s v="13-09-2015"/>
    <x v="1"/>
    <x v="8"/>
    <x v="687"/>
    <x v="3"/>
    <x v="1"/>
    <x v="5"/>
    <s v="Global Comet Stacking Armless Chair"/>
    <n v="717.72"/>
    <n v="3"/>
    <n v="71.77"/>
  </r>
  <r>
    <s v="13-09-2015"/>
    <x v="1"/>
    <x v="8"/>
    <x v="687"/>
    <x v="3"/>
    <x v="1"/>
    <x v="8"/>
    <s v="Eldon Econocleat Chair Mats for Low Pile Carpets"/>
    <n v="207.35"/>
    <n v="5"/>
    <n v="24.88"/>
  </r>
  <r>
    <s v="13-09-2015"/>
    <x v="1"/>
    <x v="8"/>
    <x v="687"/>
    <x v="3"/>
    <x v="1"/>
    <x v="8"/>
    <s v="Tensor Computer Mounted Lamp"/>
    <n v="44.67"/>
    <n v="3"/>
    <n v="12.06"/>
  </r>
  <r>
    <s v="13-09-2015"/>
    <x v="1"/>
    <x v="8"/>
    <x v="687"/>
    <x v="3"/>
    <x v="0"/>
    <x v="0"/>
    <s v="Xerox 1915"/>
    <n v="209.7"/>
    <n v="2"/>
    <n v="100.66"/>
  </r>
  <r>
    <s v="14-09-2015"/>
    <x v="1"/>
    <x v="8"/>
    <x v="103"/>
    <x v="27"/>
    <x v="1"/>
    <x v="13"/>
    <s v="Lesro Round Back Collection Coffee Table, End Table"/>
    <n v="912.75"/>
    <n v="5"/>
    <n v="118.66"/>
  </r>
  <r>
    <s v="14-09-2015"/>
    <x v="1"/>
    <x v="8"/>
    <x v="386"/>
    <x v="3"/>
    <x v="1"/>
    <x v="13"/>
    <s v="KI Conference Tables"/>
    <n v="170.14"/>
    <n v="3"/>
    <n v="-8.51"/>
  </r>
  <r>
    <s v="14-09-2015"/>
    <x v="1"/>
    <x v="8"/>
    <x v="616"/>
    <x v="9"/>
    <x v="0"/>
    <x v="2"/>
    <s v="Fellowes Officeware Wire Shelving"/>
    <n v="269.49"/>
    <n v="3"/>
    <n v="5.39"/>
  </r>
  <r>
    <s v="14-09-2015"/>
    <x v="1"/>
    <x v="8"/>
    <x v="96"/>
    <x v="20"/>
    <x v="0"/>
    <x v="2"/>
    <s v="Economy Rollaway Files"/>
    <n v="991.2"/>
    <n v="6"/>
    <n v="257.70999999999998"/>
  </r>
  <r>
    <s v="14-09-2015"/>
    <x v="1"/>
    <x v="8"/>
    <x v="96"/>
    <x v="20"/>
    <x v="2"/>
    <x v="16"/>
    <s v="Sharp 1540cs Digital Laser Copier"/>
    <n v="879.98"/>
    <n v="2"/>
    <n v="329.99"/>
  </r>
  <r>
    <s v="14-09-2015"/>
    <x v="1"/>
    <x v="8"/>
    <x v="96"/>
    <x v="20"/>
    <x v="0"/>
    <x v="3"/>
    <s v="Wilson Jones Easy Flow II Sheet Lifters"/>
    <n v="12.96"/>
    <n v="9"/>
    <n v="4.54"/>
  </r>
  <r>
    <s v="14-09-2015"/>
    <x v="1"/>
    <x v="8"/>
    <x v="671"/>
    <x v="30"/>
    <x v="0"/>
    <x v="3"/>
    <s v="Wilson Jones Impact Binders"/>
    <n v="25.9"/>
    <n v="5"/>
    <n v="12.69"/>
  </r>
  <r>
    <s v="15-09-2015"/>
    <x v="1"/>
    <x v="8"/>
    <x v="537"/>
    <x v="16"/>
    <x v="0"/>
    <x v="0"/>
    <s v="Xerox 21"/>
    <n v="15.55"/>
    <n v="3"/>
    <n v="5.44"/>
  </r>
  <r>
    <s v="15-09-2015"/>
    <x v="1"/>
    <x v="8"/>
    <x v="537"/>
    <x v="16"/>
    <x v="1"/>
    <x v="8"/>
    <s v="Ultra Door Push Plate"/>
    <n v="15.71"/>
    <n v="4"/>
    <n v="2.5499999999999998"/>
  </r>
  <r>
    <s v="15-09-2015"/>
    <x v="1"/>
    <x v="8"/>
    <x v="537"/>
    <x v="16"/>
    <x v="0"/>
    <x v="2"/>
    <s v="Decoflex Hanging Personal Folder File, Blue"/>
    <n v="24.67"/>
    <n v="2"/>
    <n v="2.16"/>
  </r>
  <r>
    <s v="15-09-2015"/>
    <x v="1"/>
    <x v="8"/>
    <x v="537"/>
    <x v="16"/>
    <x v="1"/>
    <x v="8"/>
    <s v="Tenex &quot;The Solids&quot; Textured Chair Mats"/>
    <n v="55.97"/>
    <n v="1"/>
    <n v="-2.1"/>
  </r>
  <r>
    <s v="15-09-2015"/>
    <x v="1"/>
    <x v="8"/>
    <x v="189"/>
    <x v="18"/>
    <x v="0"/>
    <x v="2"/>
    <s v="Fellowes Stor/Drawer Steel Plus Storage Drawers"/>
    <n v="190.86"/>
    <n v="2"/>
    <n v="11.45"/>
  </r>
  <r>
    <s v="15-09-2015"/>
    <x v="1"/>
    <x v="8"/>
    <x v="189"/>
    <x v="18"/>
    <x v="0"/>
    <x v="4"/>
    <s v="Manco Dry-Lighter Erasable Highlighter"/>
    <n v="24.32"/>
    <n v="8"/>
    <n v="8.27"/>
  </r>
  <r>
    <s v="15-09-2015"/>
    <x v="1"/>
    <x v="8"/>
    <x v="688"/>
    <x v="20"/>
    <x v="0"/>
    <x v="3"/>
    <s v="GBC Twin Loop Wire Binding Elements"/>
    <n v="79.87"/>
    <n v="3"/>
    <n v="29.95"/>
  </r>
  <r>
    <s v="15-09-2015"/>
    <x v="1"/>
    <x v="8"/>
    <x v="688"/>
    <x v="20"/>
    <x v="1"/>
    <x v="11"/>
    <s v="Bush Westfield Collection Bookcases, Medium Cherry Finish"/>
    <n v="46.38"/>
    <n v="1"/>
    <n v="1.1599999999999999"/>
  </r>
  <r>
    <s v="15-09-2015"/>
    <x v="1"/>
    <x v="8"/>
    <x v="688"/>
    <x v="20"/>
    <x v="0"/>
    <x v="0"/>
    <s v="Xerox 1967"/>
    <n v="12.96"/>
    <n v="2"/>
    <n v="6.22"/>
  </r>
  <r>
    <s v="15-09-2015"/>
    <x v="1"/>
    <x v="8"/>
    <x v="262"/>
    <x v="33"/>
    <x v="1"/>
    <x v="13"/>
    <s v="Bretford CR8500 Series Meeting Room Furniture"/>
    <n v="801.96"/>
    <n v="2"/>
    <n v="200.49"/>
  </r>
  <r>
    <s v="15-09-2015"/>
    <x v="1"/>
    <x v="8"/>
    <x v="262"/>
    <x v="33"/>
    <x v="2"/>
    <x v="6"/>
    <s v="Anker Astro Mini 3000mAh Ultra-Compact Portable Charger"/>
    <n v="59.97"/>
    <n v="3"/>
    <n v="0"/>
  </r>
  <r>
    <s v="15-09-2015"/>
    <x v="1"/>
    <x v="8"/>
    <x v="262"/>
    <x v="33"/>
    <x v="1"/>
    <x v="5"/>
    <s v="Global Manager's Adjustable Task Chair, Storm"/>
    <n v="1056.8599999999999"/>
    <n v="7"/>
    <n v="306.49"/>
  </r>
  <r>
    <s v="15-09-2015"/>
    <x v="1"/>
    <x v="8"/>
    <x v="689"/>
    <x v="2"/>
    <x v="0"/>
    <x v="3"/>
    <s v="Avery Hidden Tab Dividers for Binding Systems"/>
    <n v="3.58"/>
    <n v="4"/>
    <n v="-2.86"/>
  </r>
  <r>
    <s v="15-09-2015"/>
    <x v="1"/>
    <x v="8"/>
    <x v="689"/>
    <x v="2"/>
    <x v="0"/>
    <x v="2"/>
    <s v="Gould Plastics 18-Pocket Panel Bin, 34w x 5-1/4d x 20-1/2h"/>
    <n v="147.18"/>
    <n v="2"/>
    <n v="-29.44"/>
  </r>
  <r>
    <s v="16-09-2015"/>
    <x v="1"/>
    <x v="8"/>
    <x v="32"/>
    <x v="6"/>
    <x v="0"/>
    <x v="10"/>
    <s v="Staple envelope"/>
    <n v="31.12"/>
    <n v="4"/>
    <n v="14.63"/>
  </r>
  <r>
    <s v="17-09-2015"/>
    <x v="1"/>
    <x v="8"/>
    <x v="463"/>
    <x v="2"/>
    <x v="1"/>
    <x v="11"/>
    <s v="Riverside Palais Royal Lawyers Bookcase, Royale Cherry Finish"/>
    <n v="3083.43"/>
    <n v="7"/>
    <n v="-1665.05"/>
  </r>
  <r>
    <s v="17-09-2015"/>
    <x v="1"/>
    <x v="8"/>
    <x v="463"/>
    <x v="2"/>
    <x v="0"/>
    <x v="3"/>
    <s v="Avery Recycled Flexi-View Covers for Binding Systems"/>
    <n v="9.6199999999999992"/>
    <n v="2"/>
    <n v="-7.05"/>
  </r>
  <r>
    <s v="17-09-2015"/>
    <x v="1"/>
    <x v="8"/>
    <x v="463"/>
    <x v="2"/>
    <x v="1"/>
    <x v="8"/>
    <s v="Howard Miller 13-3/4&quot; Diameter Brushed Chrome Round Wall Clock"/>
    <n v="124.2"/>
    <n v="3"/>
    <n v="15.53"/>
  </r>
  <r>
    <s v="17-09-2015"/>
    <x v="1"/>
    <x v="8"/>
    <x v="463"/>
    <x v="2"/>
    <x v="0"/>
    <x v="10"/>
    <s v="Poly String Tie Envelopes"/>
    <n v="3.26"/>
    <n v="2"/>
    <n v="1.1000000000000001"/>
  </r>
  <r>
    <s v="17-09-2015"/>
    <x v="1"/>
    <x v="8"/>
    <x v="463"/>
    <x v="2"/>
    <x v="0"/>
    <x v="4"/>
    <s v="BOSTON Model 1800 Electric Pencil Sharpeners, Putty/Woodgrain"/>
    <n v="86.3"/>
    <n v="6"/>
    <n v="9.7100000000000009"/>
  </r>
  <r>
    <s v="17-09-2015"/>
    <x v="1"/>
    <x v="8"/>
    <x v="463"/>
    <x v="2"/>
    <x v="0"/>
    <x v="3"/>
    <s v="Acco Pressboard Covers with Storage Hooks, 14 7/8&quot; x 11&quot;, Executive Red"/>
    <n v="6.86"/>
    <n v="6"/>
    <n v="-5.72"/>
  </r>
  <r>
    <s v="17-09-2015"/>
    <x v="1"/>
    <x v="8"/>
    <x v="463"/>
    <x v="2"/>
    <x v="0"/>
    <x v="4"/>
    <s v="Lumber Crayons"/>
    <n v="15.76"/>
    <n v="2"/>
    <n v="3.55"/>
  </r>
  <r>
    <s v="17-09-2015"/>
    <x v="1"/>
    <x v="8"/>
    <x v="690"/>
    <x v="3"/>
    <x v="0"/>
    <x v="0"/>
    <s v="Xerox 216"/>
    <n v="32.4"/>
    <n v="5"/>
    <n v="15.55"/>
  </r>
  <r>
    <s v="17-09-2015"/>
    <x v="1"/>
    <x v="8"/>
    <x v="472"/>
    <x v="0"/>
    <x v="1"/>
    <x v="8"/>
    <s v="Howard Miller Distant Time Traveler Alarm Clock"/>
    <n v="21.94"/>
    <n v="2"/>
    <n v="-10.42"/>
  </r>
  <r>
    <s v="17-09-2015"/>
    <x v="1"/>
    <x v="8"/>
    <x v="472"/>
    <x v="0"/>
    <x v="0"/>
    <x v="3"/>
    <s v="GBC Imprintable Covers"/>
    <n v="6.59"/>
    <n v="3"/>
    <n v="-10.210000000000001"/>
  </r>
  <r>
    <s v="17-09-2015"/>
    <x v="1"/>
    <x v="8"/>
    <x v="471"/>
    <x v="20"/>
    <x v="1"/>
    <x v="13"/>
    <s v="Riverside Furniture Oval Coffee Table, Oval End Table, End Table with Drawer"/>
    <n v="344.22"/>
    <n v="2"/>
    <n v="-103.27"/>
  </r>
  <r>
    <s v="17-09-2015"/>
    <x v="1"/>
    <x v="8"/>
    <x v="674"/>
    <x v="16"/>
    <x v="2"/>
    <x v="9"/>
    <s v="SanDisk Cruzer 64 GB USB Flash Drive"/>
    <n v="87.17"/>
    <n v="3"/>
    <n v="10.9"/>
  </r>
  <r>
    <s v="17-09-2015"/>
    <x v="1"/>
    <x v="8"/>
    <x v="568"/>
    <x v="22"/>
    <x v="0"/>
    <x v="3"/>
    <s v="Acco Data Flex Cable Posts For Top &amp; Bottom Load Binders, 6&quot; Capacity"/>
    <n v="25.03"/>
    <n v="3"/>
    <n v="7.82"/>
  </r>
  <r>
    <s v="17-09-2015"/>
    <x v="1"/>
    <x v="8"/>
    <x v="184"/>
    <x v="20"/>
    <x v="0"/>
    <x v="2"/>
    <s v="Woodgrain Magazine Files by Perma"/>
    <n v="14.9"/>
    <n v="5"/>
    <n v="1.04"/>
  </r>
  <r>
    <s v="17-09-2015"/>
    <x v="1"/>
    <x v="8"/>
    <x v="184"/>
    <x v="20"/>
    <x v="0"/>
    <x v="1"/>
    <s v="Avery 485"/>
    <n v="87.71"/>
    <n v="7"/>
    <n v="41.22"/>
  </r>
  <r>
    <s v="17-09-2015"/>
    <x v="1"/>
    <x v="8"/>
    <x v="184"/>
    <x v="20"/>
    <x v="1"/>
    <x v="5"/>
    <s v="Office Star Flex Back Scooter Chair with White Frame"/>
    <n v="199.76"/>
    <n v="2"/>
    <n v="8.8800000000000008"/>
  </r>
  <r>
    <s v="17-09-2015"/>
    <x v="1"/>
    <x v="8"/>
    <x v="184"/>
    <x v="20"/>
    <x v="0"/>
    <x v="2"/>
    <s v="Eldon Mobile Mega Data Cart  Mega Stackable  Add-On Trays"/>
    <n v="94.6"/>
    <n v="4"/>
    <n v="27.43"/>
  </r>
  <r>
    <s v="17-09-2015"/>
    <x v="1"/>
    <x v="8"/>
    <x v="184"/>
    <x v="20"/>
    <x v="1"/>
    <x v="11"/>
    <s v="Riverside Palais Royal Lawyers Bookcase, Royale Cherry Finish"/>
    <n v="4228.7"/>
    <n v="6"/>
    <n v="158.58000000000001"/>
  </r>
  <r>
    <s v="17-09-2015"/>
    <x v="1"/>
    <x v="8"/>
    <x v="184"/>
    <x v="20"/>
    <x v="1"/>
    <x v="11"/>
    <s v="DMI Eclipse Executive Suite Bookcases"/>
    <n v="2003.92"/>
    <n v="5"/>
    <n v="-25.05"/>
  </r>
  <r>
    <s v="17-09-2015"/>
    <x v="1"/>
    <x v="8"/>
    <x v="184"/>
    <x v="20"/>
    <x v="2"/>
    <x v="6"/>
    <s v="ClearSounds CSC500 Amplified Spirit Phone Corded phone"/>
    <n v="209.97"/>
    <n v="3"/>
    <n v="58.79"/>
  </r>
  <r>
    <s v="17-09-2015"/>
    <x v="1"/>
    <x v="8"/>
    <x v="184"/>
    <x v="20"/>
    <x v="2"/>
    <x v="9"/>
    <s v="Plantronics CS510 - Over-the-Head monaural Wireless Headset System"/>
    <n v="659.9"/>
    <n v="2"/>
    <n v="217.77"/>
  </r>
  <r>
    <s v="17-09-2015"/>
    <x v="1"/>
    <x v="8"/>
    <x v="184"/>
    <x v="20"/>
    <x v="0"/>
    <x v="0"/>
    <s v="Eaton Premium Continuous-Feed Paper, 25% Cotton, Letter Size, White, 1000 Shts/Box"/>
    <n v="110.96"/>
    <n v="2"/>
    <n v="53.26"/>
  </r>
  <r>
    <s v="17-09-2015"/>
    <x v="1"/>
    <x v="8"/>
    <x v="184"/>
    <x v="20"/>
    <x v="2"/>
    <x v="6"/>
    <s v="ARKON Windshield Dashboard Air Vent Car Mount Holder"/>
    <n v="67.8"/>
    <n v="4"/>
    <n v="1.36"/>
  </r>
  <r>
    <s v="18-09-2015"/>
    <x v="1"/>
    <x v="8"/>
    <x v="120"/>
    <x v="3"/>
    <x v="0"/>
    <x v="0"/>
    <s v="Personal Creations Ink Jet Cards and Labels"/>
    <n v="160.72"/>
    <n v="14"/>
    <n v="78.75"/>
  </r>
  <r>
    <s v="18-09-2015"/>
    <x v="1"/>
    <x v="8"/>
    <x v="120"/>
    <x v="3"/>
    <x v="0"/>
    <x v="0"/>
    <s v="Rediform S.O.S. Phone Message Books"/>
    <n v="19.920000000000002"/>
    <n v="4"/>
    <n v="9.76"/>
  </r>
  <r>
    <s v="18-09-2015"/>
    <x v="1"/>
    <x v="8"/>
    <x v="120"/>
    <x v="3"/>
    <x v="0"/>
    <x v="14"/>
    <s v="Acme Value Line Scissors"/>
    <n v="7.3"/>
    <n v="2"/>
    <n v="2.19"/>
  </r>
  <r>
    <s v="18-09-2015"/>
    <x v="1"/>
    <x v="8"/>
    <x v="484"/>
    <x v="36"/>
    <x v="0"/>
    <x v="2"/>
    <s v="Acco Perma 3000 Stacking Storage Drawers"/>
    <n v="41.96"/>
    <n v="2"/>
    <n v="7.97"/>
  </r>
  <r>
    <s v="18-09-2015"/>
    <x v="1"/>
    <x v="8"/>
    <x v="484"/>
    <x v="36"/>
    <x v="0"/>
    <x v="2"/>
    <s v="Safco Industrial Wire Shelving System"/>
    <n v="636.86"/>
    <n v="7"/>
    <n v="0"/>
  </r>
  <r>
    <s v="18-09-2015"/>
    <x v="1"/>
    <x v="8"/>
    <x v="484"/>
    <x v="36"/>
    <x v="2"/>
    <x v="6"/>
    <s v="Samsung Galaxy S4 Active"/>
    <n v="499.99"/>
    <n v="1"/>
    <n v="130"/>
  </r>
  <r>
    <s v="18-09-2015"/>
    <x v="1"/>
    <x v="8"/>
    <x v="484"/>
    <x v="36"/>
    <x v="2"/>
    <x v="6"/>
    <s v="Polycom VVX 310 VoIP phone"/>
    <n v="1259.93"/>
    <n v="7"/>
    <n v="327.58"/>
  </r>
  <r>
    <s v="18-09-2015"/>
    <x v="1"/>
    <x v="8"/>
    <x v="484"/>
    <x v="36"/>
    <x v="0"/>
    <x v="3"/>
    <s v="Acco Flexible ACCOHIDE Square Ring Data Binder, Dark Blue, 11 1/2&quot; X 14&quot; 7/8&quot;"/>
    <n v="65.08"/>
    <n v="4"/>
    <n v="31.89"/>
  </r>
  <r>
    <s v="18-09-2015"/>
    <x v="1"/>
    <x v="8"/>
    <x v="169"/>
    <x v="3"/>
    <x v="0"/>
    <x v="4"/>
    <s v="Quartet Omega Colored Chalk, 12/Pack"/>
    <n v="11.68"/>
    <n v="2"/>
    <n v="5.49"/>
  </r>
  <r>
    <s v="18-09-2015"/>
    <x v="1"/>
    <x v="8"/>
    <x v="169"/>
    <x v="3"/>
    <x v="0"/>
    <x v="14"/>
    <s v="Elite 5&quot; Scissors"/>
    <n v="16.899999999999999"/>
    <n v="2"/>
    <n v="5.07"/>
  </r>
  <r>
    <s v="18-09-2015"/>
    <x v="1"/>
    <x v="8"/>
    <x v="169"/>
    <x v="3"/>
    <x v="1"/>
    <x v="8"/>
    <s v="Advantus Panel Wall Certificate Holder - 8.5x11"/>
    <n v="24.4"/>
    <n v="2"/>
    <n v="10.25"/>
  </r>
  <r>
    <s v="18-09-2015"/>
    <x v="1"/>
    <x v="8"/>
    <x v="691"/>
    <x v="16"/>
    <x v="2"/>
    <x v="9"/>
    <s v="Enermax Acrylux Wireless Keyboard"/>
    <n v="717.12"/>
    <n v="9"/>
    <n v="152.38999999999999"/>
  </r>
  <r>
    <s v="18-09-2015"/>
    <x v="1"/>
    <x v="8"/>
    <x v="692"/>
    <x v="22"/>
    <x v="0"/>
    <x v="0"/>
    <s v="Wirebound Message Books, Four 2 3/4&quot; x 5&quot; Forms per Page, 600 Sets per Book"/>
    <n v="18.54"/>
    <n v="2"/>
    <n v="8.7100000000000009"/>
  </r>
  <r>
    <s v="18-09-2015"/>
    <x v="1"/>
    <x v="8"/>
    <x v="693"/>
    <x v="3"/>
    <x v="0"/>
    <x v="2"/>
    <s v="Stur-D-Stor Shelving, Vertical 5-Shelf: 72&quot;H x 36&quot;W x 18 1/2&quot;D"/>
    <n v="443.92"/>
    <n v="4"/>
    <n v="8.8800000000000008"/>
  </r>
  <r>
    <s v="19-09-2015"/>
    <x v="1"/>
    <x v="8"/>
    <x v="492"/>
    <x v="6"/>
    <x v="1"/>
    <x v="11"/>
    <s v="Sauder Cornerstone Collection Library"/>
    <n v="61.96"/>
    <n v="2"/>
    <n v="4.34"/>
  </r>
  <r>
    <s v="19-09-2015"/>
    <x v="1"/>
    <x v="8"/>
    <x v="62"/>
    <x v="4"/>
    <x v="2"/>
    <x v="9"/>
    <s v="Kensington K72356US Mouse-in-a-Box USB Desktop Mouse"/>
    <n v="66.36"/>
    <n v="4"/>
    <n v="23.23"/>
  </r>
  <r>
    <s v="19-09-2015"/>
    <x v="1"/>
    <x v="8"/>
    <x v="602"/>
    <x v="3"/>
    <x v="0"/>
    <x v="0"/>
    <s v="Personal Creations Ink Jet Cards and Labels"/>
    <n v="22.96"/>
    <n v="2"/>
    <n v="11.25"/>
  </r>
  <r>
    <s v="19-09-2015"/>
    <x v="1"/>
    <x v="8"/>
    <x v="60"/>
    <x v="20"/>
    <x v="2"/>
    <x v="6"/>
    <s v="PureGear Roll-On Screen Protector"/>
    <n v="279.86"/>
    <n v="14"/>
    <n v="134.33000000000001"/>
  </r>
  <r>
    <s v="19-09-2015"/>
    <x v="1"/>
    <x v="8"/>
    <x v="167"/>
    <x v="31"/>
    <x v="0"/>
    <x v="4"/>
    <s v="Newell 323"/>
    <n v="8.4"/>
    <n v="5"/>
    <n v="2.1800000000000002"/>
  </r>
  <r>
    <s v="19-09-2015"/>
    <x v="1"/>
    <x v="8"/>
    <x v="658"/>
    <x v="3"/>
    <x v="1"/>
    <x v="8"/>
    <s v="Seth Thomas 8 1/2&quot; Cubicle Clock"/>
    <n v="60.84"/>
    <n v="3"/>
    <n v="19.47"/>
  </r>
  <r>
    <s v="20-09-2015"/>
    <x v="1"/>
    <x v="8"/>
    <x v="199"/>
    <x v="32"/>
    <x v="0"/>
    <x v="3"/>
    <s v="GBC Standard Plastic Binding Systems' Combs"/>
    <n v="37.68"/>
    <n v="6"/>
    <n v="16.96"/>
  </r>
  <r>
    <s v="20-09-2015"/>
    <x v="1"/>
    <x v="8"/>
    <x v="498"/>
    <x v="20"/>
    <x v="0"/>
    <x v="0"/>
    <s v="Xerox 1881"/>
    <n v="61.4"/>
    <n v="5"/>
    <n v="28.86"/>
  </r>
  <r>
    <s v="20-09-2015"/>
    <x v="1"/>
    <x v="8"/>
    <x v="498"/>
    <x v="20"/>
    <x v="0"/>
    <x v="3"/>
    <s v="Recycled Premium Regency Composition Covers"/>
    <n v="24.45"/>
    <n v="2"/>
    <n v="8.86"/>
  </r>
  <r>
    <s v="20-09-2015"/>
    <x v="1"/>
    <x v="8"/>
    <x v="497"/>
    <x v="15"/>
    <x v="0"/>
    <x v="3"/>
    <s v="GBC Ibimaster 500 Manual ProClick Binding System"/>
    <n v="1369.76"/>
    <n v="6"/>
    <n v="-913.18"/>
  </r>
  <r>
    <s v="20-09-2015"/>
    <x v="1"/>
    <x v="8"/>
    <x v="497"/>
    <x v="15"/>
    <x v="0"/>
    <x v="2"/>
    <s v="Gould Plastics 18-Pocket Panel Bin, 34w x 5-1/4d x 20-1/2h"/>
    <n v="294.37"/>
    <n v="4"/>
    <n v="-58.87"/>
  </r>
  <r>
    <s v="20-09-2015"/>
    <x v="1"/>
    <x v="8"/>
    <x v="481"/>
    <x v="17"/>
    <x v="0"/>
    <x v="3"/>
    <s v="Wilson Jones Impact Binders"/>
    <n v="45.58"/>
    <n v="11"/>
    <n v="16.52"/>
  </r>
  <r>
    <s v="20-09-2015"/>
    <x v="1"/>
    <x v="8"/>
    <x v="633"/>
    <x v="1"/>
    <x v="0"/>
    <x v="3"/>
    <s v="Acco Translucent Poly Ring Binders"/>
    <n v="2.81"/>
    <n v="3"/>
    <n v="-4.49"/>
  </r>
  <r>
    <s v="21-09-2015"/>
    <x v="1"/>
    <x v="8"/>
    <x v="642"/>
    <x v="0"/>
    <x v="2"/>
    <x v="6"/>
    <s v="ShoreTel ShorePhone IP 230 VoIP phone"/>
    <n v="946.34"/>
    <n v="7"/>
    <n v="118.29"/>
  </r>
  <r>
    <s v="21-09-2015"/>
    <x v="1"/>
    <x v="8"/>
    <x v="642"/>
    <x v="0"/>
    <x v="2"/>
    <x v="9"/>
    <s v="Hypercom P1300 Pinpad"/>
    <n v="151.19999999999999"/>
    <n v="3"/>
    <n v="32.130000000000003"/>
  </r>
  <r>
    <s v="21-09-2015"/>
    <x v="1"/>
    <x v="8"/>
    <x v="642"/>
    <x v="0"/>
    <x v="1"/>
    <x v="8"/>
    <s v="Longer-Life Soft White Bulbs"/>
    <n v="4.93"/>
    <n v="4"/>
    <n v="-1.48"/>
  </r>
  <r>
    <s v="21-09-2015"/>
    <x v="1"/>
    <x v="8"/>
    <x v="330"/>
    <x v="22"/>
    <x v="0"/>
    <x v="2"/>
    <s v="Fellowes Bases and Tops For Staxonsteel/High-Stak Systems"/>
    <n v="199.74"/>
    <n v="6"/>
    <n v="47.94"/>
  </r>
  <r>
    <s v="21-09-2015"/>
    <x v="1"/>
    <x v="8"/>
    <x v="33"/>
    <x v="3"/>
    <x v="1"/>
    <x v="5"/>
    <s v="Hon Every-Day Series Multi-Task Chairs"/>
    <n v="601.54"/>
    <n v="4"/>
    <n v="0"/>
  </r>
  <r>
    <s v="21-09-2015"/>
    <x v="1"/>
    <x v="8"/>
    <x v="33"/>
    <x v="3"/>
    <x v="0"/>
    <x v="7"/>
    <s v="Advantus Map Pennant Flags and Round Head Tacks"/>
    <n v="7.9"/>
    <n v="2"/>
    <n v="2.5299999999999998"/>
  </r>
  <r>
    <s v="21-09-2015"/>
    <x v="1"/>
    <x v="8"/>
    <x v="441"/>
    <x v="14"/>
    <x v="1"/>
    <x v="11"/>
    <s v="O'Sullivan 2-Shelf Heavy-Duty Bookcases"/>
    <n v="194.32"/>
    <n v="4"/>
    <n v="31.09"/>
  </r>
  <r>
    <s v="21-09-2015"/>
    <x v="1"/>
    <x v="8"/>
    <x v="441"/>
    <x v="14"/>
    <x v="0"/>
    <x v="4"/>
    <s v="BOSTON Ranger #55 Pencil Sharpener, Black"/>
    <n v="25.99"/>
    <n v="1"/>
    <n v="7.54"/>
  </r>
  <r>
    <s v="21-09-2015"/>
    <x v="1"/>
    <x v="8"/>
    <x v="347"/>
    <x v="32"/>
    <x v="1"/>
    <x v="8"/>
    <s v="Deflect-o DuraMat Lighweight, Studded, Beveled Mat for Low Pile Carpeting"/>
    <n v="85.3"/>
    <n v="2"/>
    <n v="14.5"/>
  </r>
  <r>
    <s v="21-09-2015"/>
    <x v="1"/>
    <x v="8"/>
    <x v="128"/>
    <x v="32"/>
    <x v="2"/>
    <x v="6"/>
    <s v="Polycom VoiceStation 500 Conference phone"/>
    <n v="589.9"/>
    <n v="2"/>
    <n v="147.47999999999999"/>
  </r>
  <r>
    <s v="21-09-2015"/>
    <x v="1"/>
    <x v="8"/>
    <x v="128"/>
    <x v="32"/>
    <x v="1"/>
    <x v="5"/>
    <s v="Global Ergonomic Managers Chair"/>
    <n v="542.94000000000005"/>
    <n v="3"/>
    <n v="141.16"/>
  </r>
  <r>
    <s v="21-09-2015"/>
    <x v="1"/>
    <x v="8"/>
    <x v="656"/>
    <x v="9"/>
    <x v="1"/>
    <x v="5"/>
    <s v="Global Comet Stacking Arm Chair"/>
    <n v="1690.04"/>
    <n v="4"/>
    <n v="422.51"/>
  </r>
  <r>
    <s v="21-09-2015"/>
    <x v="1"/>
    <x v="8"/>
    <x v="656"/>
    <x v="9"/>
    <x v="0"/>
    <x v="2"/>
    <s v="Recycled Eldon Regeneration Jumbo File"/>
    <n v="85.96"/>
    <n v="7"/>
    <n v="24.07"/>
  </r>
  <r>
    <s v="21-09-2015"/>
    <x v="1"/>
    <x v="8"/>
    <x v="656"/>
    <x v="9"/>
    <x v="0"/>
    <x v="10"/>
    <s v="Tyvek Interoffice Envelopes, 9 1/2&quot; x 12 1/2&quot;, 100/Box"/>
    <n v="121.96"/>
    <n v="2"/>
    <n v="57.32"/>
  </r>
  <r>
    <s v="21-09-2015"/>
    <x v="1"/>
    <x v="8"/>
    <x v="656"/>
    <x v="9"/>
    <x v="0"/>
    <x v="0"/>
    <s v="Xerox 193"/>
    <n v="23.92"/>
    <n v="4"/>
    <n v="11.72"/>
  </r>
  <r>
    <s v="21-09-2015"/>
    <x v="1"/>
    <x v="8"/>
    <x v="656"/>
    <x v="9"/>
    <x v="0"/>
    <x v="2"/>
    <s v="Fellowes Bankers Box Stor/Drawer Steel Plus"/>
    <n v="63.96"/>
    <n v="2"/>
    <n v="6.4"/>
  </r>
  <r>
    <s v="21-09-2015"/>
    <x v="1"/>
    <x v="8"/>
    <x v="656"/>
    <x v="9"/>
    <x v="2"/>
    <x v="6"/>
    <s v="HTC One Mini"/>
    <n v="629.95000000000005"/>
    <n v="5"/>
    <n v="176.39"/>
  </r>
  <r>
    <s v="21-09-2015"/>
    <x v="1"/>
    <x v="8"/>
    <x v="656"/>
    <x v="9"/>
    <x v="2"/>
    <x v="6"/>
    <s v="Grandstream GXP1160 VoIP phone"/>
    <n v="113.73"/>
    <n v="3"/>
    <n v="32.979999999999997"/>
  </r>
  <r>
    <s v="21-09-2015"/>
    <x v="1"/>
    <x v="8"/>
    <x v="656"/>
    <x v="9"/>
    <x v="0"/>
    <x v="3"/>
    <s v="Angle-D Binders with Locking Rings, Label Holders"/>
    <n v="14.6"/>
    <n v="2"/>
    <n v="6.86"/>
  </r>
  <r>
    <s v="21-09-2015"/>
    <x v="1"/>
    <x v="8"/>
    <x v="656"/>
    <x v="9"/>
    <x v="0"/>
    <x v="2"/>
    <s v="Stur-D-Stor Shelving, Vertical 5-Shelf: 72&quot;H x 36&quot;W x 18 1/2&quot;D"/>
    <n v="887.84"/>
    <n v="8"/>
    <n v="17.760000000000002"/>
  </r>
  <r>
    <s v="22-09-2015"/>
    <x v="1"/>
    <x v="8"/>
    <x v="392"/>
    <x v="3"/>
    <x v="1"/>
    <x v="8"/>
    <s v="Luxo Professional Combination Clamp-On Lamps"/>
    <n v="204.6"/>
    <n v="2"/>
    <n v="53.2"/>
  </r>
  <r>
    <s v="22-09-2015"/>
    <x v="1"/>
    <x v="8"/>
    <x v="53"/>
    <x v="6"/>
    <x v="0"/>
    <x v="0"/>
    <s v="Xerox 214"/>
    <n v="32.4"/>
    <n v="5"/>
    <n v="15.55"/>
  </r>
  <r>
    <s v="22-09-2015"/>
    <x v="1"/>
    <x v="8"/>
    <x v="53"/>
    <x v="6"/>
    <x v="1"/>
    <x v="8"/>
    <s v="Westinghouse Floor Lamp with Metal Mesh Shade, Black"/>
    <n v="47.98"/>
    <n v="2"/>
    <n v="11.04"/>
  </r>
  <r>
    <s v="22-09-2015"/>
    <x v="1"/>
    <x v="8"/>
    <x v="694"/>
    <x v="15"/>
    <x v="0"/>
    <x v="1"/>
    <s v="Avery 510"/>
    <n v="12"/>
    <n v="4"/>
    <n v="4.2"/>
  </r>
  <r>
    <s v="22-09-2015"/>
    <x v="1"/>
    <x v="8"/>
    <x v="694"/>
    <x v="15"/>
    <x v="0"/>
    <x v="2"/>
    <s v="Tennsco Double-Tier Lockers"/>
    <n v="720.06"/>
    <n v="4"/>
    <n v="-63.01"/>
  </r>
  <r>
    <s v="22-09-2015"/>
    <x v="1"/>
    <x v="8"/>
    <x v="694"/>
    <x v="15"/>
    <x v="0"/>
    <x v="2"/>
    <s v="Safco Wire Cube Shelving System, For Use as 4 or 5 14&quot; Cubes, Black"/>
    <n v="25.42"/>
    <n v="1"/>
    <n v="-4.7699999999999996"/>
  </r>
  <r>
    <s v="22-09-2015"/>
    <x v="1"/>
    <x v="8"/>
    <x v="694"/>
    <x v="15"/>
    <x v="0"/>
    <x v="4"/>
    <s v="Newell 310"/>
    <n v="2.82"/>
    <n v="2"/>
    <n v="0.32"/>
  </r>
  <r>
    <s v="22-09-2015"/>
    <x v="1"/>
    <x v="8"/>
    <x v="694"/>
    <x v="15"/>
    <x v="0"/>
    <x v="3"/>
    <s v="Pressboard Data Binder, Crimson, 12&quot; X 8 1/2&quot;"/>
    <n v="3.2"/>
    <n v="2"/>
    <n v="-2.56"/>
  </r>
  <r>
    <s v="22-09-2015"/>
    <x v="1"/>
    <x v="8"/>
    <x v="251"/>
    <x v="2"/>
    <x v="0"/>
    <x v="14"/>
    <s v="Acme Hot Forged Carbon Steel Scissors with Nickel-Plated Handles, 3 7/8&quot; Cut, 8&quot;L"/>
    <n v="55.6"/>
    <n v="5"/>
    <n v="6.26"/>
  </r>
  <r>
    <s v="22-09-2015"/>
    <x v="1"/>
    <x v="8"/>
    <x v="251"/>
    <x v="2"/>
    <x v="2"/>
    <x v="9"/>
    <s v="Logitech P710e Mobile Speakerphone"/>
    <n v="617.98"/>
    <n v="3"/>
    <n v="-7.72"/>
  </r>
  <r>
    <s v="22-09-2015"/>
    <x v="1"/>
    <x v="8"/>
    <x v="22"/>
    <x v="3"/>
    <x v="0"/>
    <x v="12"/>
    <s v="Kensington 6 Outlet Guardian Standard Surge Protector"/>
    <n v="61.44"/>
    <n v="3"/>
    <n v="16.59"/>
  </r>
  <r>
    <s v="24-09-2015"/>
    <x v="1"/>
    <x v="8"/>
    <x v="402"/>
    <x v="2"/>
    <x v="0"/>
    <x v="4"/>
    <s v="Newell 320"/>
    <n v="6.85"/>
    <n v="2"/>
    <n v="0.6"/>
  </r>
  <r>
    <s v="24-09-2015"/>
    <x v="1"/>
    <x v="8"/>
    <x v="387"/>
    <x v="8"/>
    <x v="1"/>
    <x v="5"/>
    <s v="Harbour Creations Steel Folding Chair"/>
    <n v="517.5"/>
    <n v="6"/>
    <n v="155.25"/>
  </r>
  <r>
    <s v="24-09-2015"/>
    <x v="1"/>
    <x v="8"/>
    <x v="354"/>
    <x v="30"/>
    <x v="0"/>
    <x v="3"/>
    <s v="Acco Pressboard Covers with Storage Hooks, 14 7/8&quot; x 11&quot;, Executive Red"/>
    <n v="15.24"/>
    <n v="4"/>
    <n v="6.86"/>
  </r>
  <r>
    <s v="24-09-2015"/>
    <x v="1"/>
    <x v="8"/>
    <x v="354"/>
    <x v="30"/>
    <x v="1"/>
    <x v="5"/>
    <s v="Hon Olson Stacker Stools"/>
    <n v="1408.1"/>
    <n v="10"/>
    <n v="394.27"/>
  </r>
  <r>
    <s v="24-09-2015"/>
    <x v="1"/>
    <x v="8"/>
    <x v="528"/>
    <x v="39"/>
    <x v="2"/>
    <x v="6"/>
    <s v="AT&amp;T 1080 Phone"/>
    <n v="821.94"/>
    <n v="6"/>
    <n v="213.7"/>
  </r>
  <r>
    <s v="24-09-2015"/>
    <x v="1"/>
    <x v="8"/>
    <x v="297"/>
    <x v="22"/>
    <x v="0"/>
    <x v="4"/>
    <s v="BOSTON Model 1800 Electric Pencil Sharpeners, Putty/Woodgrain"/>
    <n v="35.96"/>
    <n v="2"/>
    <n v="10.43"/>
  </r>
  <r>
    <s v="24-09-2015"/>
    <x v="1"/>
    <x v="8"/>
    <x v="297"/>
    <x v="22"/>
    <x v="0"/>
    <x v="3"/>
    <s v="Avery Hole Reinforcements"/>
    <n v="14.95"/>
    <n v="3"/>
    <n v="5.42"/>
  </r>
  <r>
    <s v="24-09-2015"/>
    <x v="1"/>
    <x v="8"/>
    <x v="678"/>
    <x v="3"/>
    <x v="1"/>
    <x v="8"/>
    <s v="DAX Value U-Channel Document Frames, Easel Back"/>
    <n v="14.91"/>
    <n v="3"/>
    <n v="4.62"/>
  </r>
  <r>
    <s v="24-09-2015"/>
    <x v="1"/>
    <x v="8"/>
    <x v="678"/>
    <x v="3"/>
    <x v="0"/>
    <x v="12"/>
    <s v="Hoover Upright Vacuum With Dirt Cup"/>
    <n v="1158.1199999999999"/>
    <n v="4"/>
    <n v="335.85"/>
  </r>
  <r>
    <s v="24-09-2015"/>
    <x v="1"/>
    <x v="8"/>
    <x v="695"/>
    <x v="12"/>
    <x v="2"/>
    <x v="6"/>
    <s v="Samsung HM1900 Bluetooth Headset"/>
    <n v="35.119999999999997"/>
    <n v="2"/>
    <n v="13.17"/>
  </r>
  <r>
    <s v="24-09-2015"/>
    <x v="1"/>
    <x v="8"/>
    <x v="111"/>
    <x v="12"/>
    <x v="0"/>
    <x v="4"/>
    <s v="Dixon Ticonderoga Core-Lock Colored Pencils"/>
    <n v="14.58"/>
    <n v="2"/>
    <n v="2.37"/>
  </r>
  <r>
    <s v="24-09-2015"/>
    <x v="1"/>
    <x v="8"/>
    <x v="111"/>
    <x v="12"/>
    <x v="2"/>
    <x v="9"/>
    <s v="HP Standard 104 key PS/2 Keyboard"/>
    <n v="23.2"/>
    <n v="2"/>
    <n v="1.45"/>
  </r>
  <r>
    <s v="24-09-2015"/>
    <x v="1"/>
    <x v="8"/>
    <x v="111"/>
    <x v="12"/>
    <x v="0"/>
    <x v="4"/>
    <s v="Newell 317"/>
    <n v="16.46"/>
    <n v="7"/>
    <n v="1.85"/>
  </r>
  <r>
    <s v="24-09-2015"/>
    <x v="1"/>
    <x v="8"/>
    <x v="337"/>
    <x v="10"/>
    <x v="0"/>
    <x v="3"/>
    <s v="Accohide Poly Flexible Ring Binders"/>
    <n v="6.73"/>
    <n v="6"/>
    <n v="-4.49"/>
  </r>
  <r>
    <s v="24-09-2015"/>
    <x v="1"/>
    <x v="8"/>
    <x v="337"/>
    <x v="10"/>
    <x v="0"/>
    <x v="2"/>
    <s v="Tennsco Lockers, Sand"/>
    <n v="33.57"/>
    <n v="2"/>
    <n v="1.68"/>
  </r>
  <r>
    <s v="24-09-2015"/>
    <x v="1"/>
    <x v="8"/>
    <x v="337"/>
    <x v="10"/>
    <x v="0"/>
    <x v="10"/>
    <s v="#6 3/4 Gummed Flap White Envelopes"/>
    <n v="15.84"/>
    <n v="2"/>
    <n v="5.54"/>
  </r>
  <r>
    <s v="24-09-2015"/>
    <x v="1"/>
    <x v="8"/>
    <x v="337"/>
    <x v="10"/>
    <x v="0"/>
    <x v="1"/>
    <s v="Avery 4027 File Folder Labels for Dot Matrix Printers, 5000 Labels per Box, White"/>
    <n v="24.42"/>
    <n v="1"/>
    <n v="7.94"/>
  </r>
  <r>
    <s v="24-09-2015"/>
    <x v="1"/>
    <x v="8"/>
    <x v="337"/>
    <x v="10"/>
    <x v="0"/>
    <x v="4"/>
    <s v="Newell 347"/>
    <n v="17.12"/>
    <n v="5"/>
    <n v="1.93"/>
  </r>
  <r>
    <s v="24-09-2015"/>
    <x v="1"/>
    <x v="8"/>
    <x v="509"/>
    <x v="20"/>
    <x v="0"/>
    <x v="10"/>
    <s v="Blue String-Tie &amp; Button Interoffice Envelopes, 10 x 13"/>
    <n v="39.979999999999997"/>
    <n v="1"/>
    <n v="17.989999999999998"/>
  </r>
  <r>
    <s v="25-09-2015"/>
    <x v="1"/>
    <x v="8"/>
    <x v="185"/>
    <x v="27"/>
    <x v="1"/>
    <x v="13"/>
    <s v="Bretford CR4500 Series Slim Rectangular Table"/>
    <n v="1044.6300000000001"/>
    <n v="3"/>
    <n v="240.26"/>
  </r>
  <r>
    <s v="25-09-2015"/>
    <x v="1"/>
    <x v="8"/>
    <x v="1"/>
    <x v="23"/>
    <x v="2"/>
    <x v="9"/>
    <s v="Memorex Micro Travel Drive 16 GB"/>
    <n v="63.96"/>
    <n v="4"/>
    <n v="19.829999999999998"/>
  </r>
  <r>
    <s v="25-09-2015"/>
    <x v="1"/>
    <x v="8"/>
    <x v="1"/>
    <x v="23"/>
    <x v="0"/>
    <x v="3"/>
    <s v="Tuff Stuff Recycled Round Ring Binders"/>
    <n v="14.46"/>
    <n v="3"/>
    <n v="7.09"/>
  </r>
  <r>
    <s v="25-09-2015"/>
    <x v="1"/>
    <x v="8"/>
    <x v="1"/>
    <x v="23"/>
    <x v="2"/>
    <x v="6"/>
    <s v="netTALK DUO VoIP Telephone Service"/>
    <n v="104.98"/>
    <n v="2"/>
    <n v="52.49"/>
  </r>
  <r>
    <s v="25-09-2015"/>
    <x v="1"/>
    <x v="8"/>
    <x v="481"/>
    <x v="3"/>
    <x v="0"/>
    <x v="10"/>
    <s v="#10- 4 1/8&quot; x 9 1/2&quot; Recycled Envelopes"/>
    <n v="17.48"/>
    <n v="2"/>
    <n v="8.2200000000000006"/>
  </r>
  <r>
    <s v="25-09-2015"/>
    <x v="1"/>
    <x v="8"/>
    <x v="417"/>
    <x v="38"/>
    <x v="0"/>
    <x v="3"/>
    <s v="GBC Prestige Therm-A-Bind Covers"/>
    <n v="68.62"/>
    <n v="2"/>
    <n v="32.25"/>
  </r>
  <r>
    <s v="25-09-2015"/>
    <x v="1"/>
    <x v="8"/>
    <x v="696"/>
    <x v="20"/>
    <x v="2"/>
    <x v="9"/>
    <s v="Razer Kraken 7.1 Surround Sound Over Ear USB Gaming Headset"/>
    <n v="899.91"/>
    <n v="9"/>
    <n v="395.96"/>
  </r>
  <r>
    <s v="25-09-2015"/>
    <x v="1"/>
    <x v="8"/>
    <x v="15"/>
    <x v="37"/>
    <x v="0"/>
    <x v="3"/>
    <s v="Acco PRESSTEX Data Binder with Storage Hooks, Light Blue, 9 1/2&quot; X 11&quot;"/>
    <n v="10.76"/>
    <n v="2"/>
    <n v="5.16"/>
  </r>
  <r>
    <s v="25-09-2015"/>
    <x v="1"/>
    <x v="8"/>
    <x v="15"/>
    <x v="37"/>
    <x v="0"/>
    <x v="0"/>
    <s v="Xerox Color Copier Paper, 11&quot; x 17&quot;, Ream"/>
    <n v="45.68"/>
    <n v="2"/>
    <n v="21.01"/>
  </r>
  <r>
    <s v="25-09-2015"/>
    <x v="1"/>
    <x v="8"/>
    <x v="15"/>
    <x v="37"/>
    <x v="0"/>
    <x v="4"/>
    <s v="Turquoise Lead Holder with Pocket Clip"/>
    <n v="6.7"/>
    <n v="1"/>
    <n v="2.21"/>
  </r>
  <r>
    <s v="25-09-2015"/>
    <x v="1"/>
    <x v="8"/>
    <x v="613"/>
    <x v="1"/>
    <x v="0"/>
    <x v="4"/>
    <s v="Boston KS Multi-Size Manual Pencil Sharpener"/>
    <n v="128.74"/>
    <n v="7"/>
    <n v="12.87"/>
  </r>
  <r>
    <s v="25-09-2015"/>
    <x v="1"/>
    <x v="8"/>
    <x v="562"/>
    <x v="22"/>
    <x v="1"/>
    <x v="5"/>
    <s v="Global Super Steno Chair"/>
    <n v="307.14"/>
    <n v="4"/>
    <n v="-11.52"/>
  </r>
  <r>
    <s v="25-09-2015"/>
    <x v="1"/>
    <x v="8"/>
    <x v="562"/>
    <x v="22"/>
    <x v="0"/>
    <x v="1"/>
    <s v="Permanent Self-Adhesive File Folder Labels for Typewriters, 1 1/8 x 3 1/2, White"/>
    <n v="12.6"/>
    <n v="2"/>
    <n v="5.8"/>
  </r>
  <r>
    <s v="25-09-2015"/>
    <x v="1"/>
    <x v="8"/>
    <x v="562"/>
    <x v="22"/>
    <x v="2"/>
    <x v="9"/>
    <s v="Logitech G602 Wireless Gaming Mouse"/>
    <n v="159.97999999999999"/>
    <n v="2"/>
    <n v="57.59"/>
  </r>
  <r>
    <s v="25-09-2015"/>
    <x v="1"/>
    <x v="8"/>
    <x v="44"/>
    <x v="15"/>
    <x v="0"/>
    <x v="3"/>
    <s v="Wilson Jones 1&quot; Hanging DublLock Ring Binders"/>
    <n v="6.34"/>
    <n v="4"/>
    <n v="-4.6500000000000004"/>
  </r>
  <r>
    <s v="25-09-2015"/>
    <x v="1"/>
    <x v="8"/>
    <x v="44"/>
    <x v="15"/>
    <x v="0"/>
    <x v="0"/>
    <s v="Advantus Motivational Note Cards"/>
    <n v="10.48"/>
    <n v="1"/>
    <n v="3.8"/>
  </r>
  <r>
    <s v="25-09-2015"/>
    <x v="1"/>
    <x v="8"/>
    <x v="44"/>
    <x v="15"/>
    <x v="0"/>
    <x v="3"/>
    <s v="Wilson Jones data.warehouse D-Ring Binders with DublLock"/>
    <n v="2.4700000000000002"/>
    <n v="1"/>
    <n v="-1.81"/>
  </r>
  <r>
    <s v="25-09-2015"/>
    <x v="1"/>
    <x v="8"/>
    <x v="44"/>
    <x v="15"/>
    <x v="0"/>
    <x v="3"/>
    <s v="Wilson Jones Custom Binder Spines &amp; Labels"/>
    <n v="3.26"/>
    <n v="2"/>
    <n v="-2.2799999999999998"/>
  </r>
  <r>
    <s v="25-09-2015"/>
    <x v="1"/>
    <x v="8"/>
    <x v="246"/>
    <x v="20"/>
    <x v="1"/>
    <x v="5"/>
    <s v="Hon Comfortask Task/Swivel Chairs"/>
    <n v="102.58"/>
    <n v="1"/>
    <n v="6.84"/>
  </r>
  <r>
    <s v="25-09-2015"/>
    <x v="1"/>
    <x v="8"/>
    <x v="246"/>
    <x v="20"/>
    <x v="0"/>
    <x v="0"/>
    <s v="Xerox 1923"/>
    <n v="20.04"/>
    <n v="3"/>
    <n v="9.6199999999999992"/>
  </r>
  <r>
    <s v="25-09-2015"/>
    <x v="1"/>
    <x v="8"/>
    <x v="240"/>
    <x v="2"/>
    <x v="0"/>
    <x v="3"/>
    <s v="Acco Pressboard Covers with Storage Hooks, 14 7/8&quot; x 11&quot;, Light Blue"/>
    <n v="2.95"/>
    <n v="2"/>
    <n v="-2.06"/>
  </r>
  <r>
    <s v="26-09-2015"/>
    <x v="1"/>
    <x v="8"/>
    <x v="236"/>
    <x v="0"/>
    <x v="0"/>
    <x v="3"/>
    <s v="Round Ring Binders"/>
    <n v="2.08"/>
    <n v="5"/>
    <n v="-3.43"/>
  </r>
  <r>
    <s v="26-09-2015"/>
    <x v="1"/>
    <x v="8"/>
    <x v="236"/>
    <x v="0"/>
    <x v="2"/>
    <x v="6"/>
    <s v="Bose SoundLink Bluetooth Speaker"/>
    <n v="1114.4000000000001"/>
    <n v="7"/>
    <n v="376.11"/>
  </r>
  <r>
    <s v="26-09-2015"/>
    <x v="1"/>
    <x v="8"/>
    <x v="463"/>
    <x v="11"/>
    <x v="0"/>
    <x v="0"/>
    <s v="Easy-staple paper"/>
    <n v="141.76"/>
    <n v="5"/>
    <n v="47.84"/>
  </r>
  <r>
    <s v="26-09-2015"/>
    <x v="1"/>
    <x v="8"/>
    <x v="463"/>
    <x v="11"/>
    <x v="2"/>
    <x v="9"/>
    <s v="Microsoft Arc Touch Mouse"/>
    <n v="239.8"/>
    <n v="5"/>
    <n v="47.96"/>
  </r>
  <r>
    <s v="26-09-2015"/>
    <x v="1"/>
    <x v="8"/>
    <x v="463"/>
    <x v="11"/>
    <x v="0"/>
    <x v="0"/>
    <s v="Xerox 216"/>
    <n v="31.1"/>
    <n v="6"/>
    <n v="10.89"/>
  </r>
  <r>
    <s v="26-09-2015"/>
    <x v="1"/>
    <x v="8"/>
    <x v="602"/>
    <x v="12"/>
    <x v="0"/>
    <x v="0"/>
    <s v="Petty Cash Envelope"/>
    <n v="86.27"/>
    <n v="4"/>
    <n v="31.27"/>
  </r>
  <r>
    <s v="26-09-2015"/>
    <x v="1"/>
    <x v="8"/>
    <x v="602"/>
    <x v="12"/>
    <x v="0"/>
    <x v="3"/>
    <s v="GBC VeloBinder Electric Binding Machine"/>
    <n v="72.59"/>
    <n v="2"/>
    <n v="-48.39"/>
  </r>
  <r>
    <s v="26-09-2015"/>
    <x v="1"/>
    <x v="8"/>
    <x v="602"/>
    <x v="12"/>
    <x v="0"/>
    <x v="12"/>
    <s v="3M Replacement Filter for Office Air Cleaner for 20' x 33' Room"/>
    <n v="60.67"/>
    <n v="2"/>
    <n v="14.41"/>
  </r>
  <r>
    <s v="26-09-2015"/>
    <x v="1"/>
    <x v="8"/>
    <x v="602"/>
    <x v="12"/>
    <x v="0"/>
    <x v="3"/>
    <s v="Lock-Up Easel 'Spel-Binder'"/>
    <n v="77.03"/>
    <n v="9"/>
    <n v="-59.06"/>
  </r>
  <r>
    <s v="26-09-2015"/>
    <x v="1"/>
    <x v="8"/>
    <x v="602"/>
    <x v="12"/>
    <x v="0"/>
    <x v="2"/>
    <s v="2300 Heavy-Duty Transfer File Systems by Perma"/>
    <n v="119.9"/>
    <n v="6"/>
    <n v="-1.5"/>
  </r>
  <r>
    <s v="26-09-2015"/>
    <x v="1"/>
    <x v="8"/>
    <x v="602"/>
    <x v="12"/>
    <x v="2"/>
    <x v="6"/>
    <s v="Samsung Rugby III"/>
    <n v="263.95999999999998"/>
    <n v="5"/>
    <n v="23.1"/>
  </r>
  <r>
    <s v="26-09-2015"/>
    <x v="1"/>
    <x v="8"/>
    <x v="602"/>
    <x v="12"/>
    <x v="0"/>
    <x v="2"/>
    <s v="SAFCO Boltless Steel Shelving"/>
    <n v="363.65"/>
    <n v="4"/>
    <n v="-86.37"/>
  </r>
  <r>
    <s v="26-09-2015"/>
    <x v="1"/>
    <x v="8"/>
    <x v="582"/>
    <x v="2"/>
    <x v="0"/>
    <x v="3"/>
    <s v="Catalog Binders with Expanding Posts"/>
    <n v="121.1"/>
    <n v="6"/>
    <n v="-100.92"/>
  </r>
  <r>
    <s v="26-09-2015"/>
    <x v="1"/>
    <x v="8"/>
    <x v="582"/>
    <x v="2"/>
    <x v="2"/>
    <x v="6"/>
    <s v="Grandstream GXP2100 Mainstream Business Phone"/>
    <n v="45.89"/>
    <n v="1"/>
    <n v="-9.18"/>
  </r>
  <r>
    <s v="26-09-2015"/>
    <x v="1"/>
    <x v="8"/>
    <x v="697"/>
    <x v="3"/>
    <x v="0"/>
    <x v="2"/>
    <s v="Sortfiler Multipurpose Personal File Organizer, Black"/>
    <n v="64.17"/>
    <n v="3"/>
    <n v="18.61"/>
  </r>
  <r>
    <s v="26-09-2015"/>
    <x v="1"/>
    <x v="8"/>
    <x v="697"/>
    <x v="3"/>
    <x v="0"/>
    <x v="10"/>
    <s v="Cameo Buff Policy Envelopes"/>
    <n v="124.46"/>
    <n v="2"/>
    <n v="58.5"/>
  </r>
  <r>
    <s v="26-09-2015"/>
    <x v="1"/>
    <x v="8"/>
    <x v="413"/>
    <x v="20"/>
    <x v="2"/>
    <x v="9"/>
    <s v="Dell Slim USB Multimedia Keyboard"/>
    <n v="50"/>
    <n v="2"/>
    <n v="12"/>
  </r>
  <r>
    <s v="26-09-2015"/>
    <x v="1"/>
    <x v="8"/>
    <x v="344"/>
    <x v="20"/>
    <x v="0"/>
    <x v="7"/>
    <s v="Vinyl Coated Wire Paper Clips in Organizer Box, 800/Box"/>
    <n v="34.44"/>
    <n v="3"/>
    <n v="16.190000000000001"/>
  </r>
  <r>
    <s v="26-09-2015"/>
    <x v="1"/>
    <x v="8"/>
    <x v="344"/>
    <x v="20"/>
    <x v="2"/>
    <x v="15"/>
    <s v="Ativa MDM8000 8-Sheet Micro-Cut Shredder"/>
    <n v="629.92999999999995"/>
    <n v="7"/>
    <n v="296.07"/>
  </r>
  <r>
    <s v="26-09-2015"/>
    <x v="1"/>
    <x v="8"/>
    <x v="344"/>
    <x v="20"/>
    <x v="0"/>
    <x v="3"/>
    <s v="GBC Imprintable Covers"/>
    <n v="79.06"/>
    <n v="9"/>
    <n v="28.66"/>
  </r>
  <r>
    <s v="27-09-2015"/>
    <x v="1"/>
    <x v="8"/>
    <x v="685"/>
    <x v="1"/>
    <x v="0"/>
    <x v="3"/>
    <s v="Vinyl Sectional Post Binders"/>
    <n v="15.08"/>
    <n v="2"/>
    <n v="-22.62"/>
  </r>
  <r>
    <s v="27-09-2015"/>
    <x v="1"/>
    <x v="8"/>
    <x v="685"/>
    <x v="1"/>
    <x v="1"/>
    <x v="8"/>
    <s v="DAX Metal Frame, Desktop, Stepped-Edge"/>
    <n v="24.29"/>
    <n v="3"/>
    <n v="-12.75"/>
  </r>
  <r>
    <s v="27-09-2015"/>
    <x v="1"/>
    <x v="8"/>
    <x v="511"/>
    <x v="3"/>
    <x v="0"/>
    <x v="2"/>
    <s v="Personal Filing Tote with Lid, Black/Gray"/>
    <n v="15.51"/>
    <n v="1"/>
    <n v="4.34"/>
  </r>
  <r>
    <s v="27-09-2015"/>
    <x v="1"/>
    <x v="8"/>
    <x v="511"/>
    <x v="3"/>
    <x v="0"/>
    <x v="0"/>
    <s v="Xerox 1916"/>
    <n v="146.82"/>
    <n v="3"/>
    <n v="73.41"/>
  </r>
  <r>
    <s v="27-09-2015"/>
    <x v="1"/>
    <x v="8"/>
    <x v="511"/>
    <x v="3"/>
    <x v="0"/>
    <x v="0"/>
    <s v="Xerox 226"/>
    <n v="12.96"/>
    <n v="2"/>
    <n v="6.22"/>
  </r>
  <r>
    <s v="27-09-2015"/>
    <x v="1"/>
    <x v="8"/>
    <x v="698"/>
    <x v="14"/>
    <x v="0"/>
    <x v="4"/>
    <s v="Newell 321"/>
    <n v="16.399999999999999"/>
    <n v="5"/>
    <n v="4.76"/>
  </r>
  <r>
    <s v="27-09-2015"/>
    <x v="1"/>
    <x v="8"/>
    <x v="698"/>
    <x v="14"/>
    <x v="0"/>
    <x v="0"/>
    <s v="Xerox 1996"/>
    <n v="25.92"/>
    <n v="4"/>
    <n v="12.44"/>
  </r>
  <r>
    <s v="27-09-2015"/>
    <x v="1"/>
    <x v="8"/>
    <x v="295"/>
    <x v="6"/>
    <x v="0"/>
    <x v="0"/>
    <s v="Xerox 1988"/>
    <n v="154.9"/>
    <n v="5"/>
    <n v="69.709999999999994"/>
  </r>
  <r>
    <s v="27-09-2015"/>
    <x v="1"/>
    <x v="8"/>
    <x v="295"/>
    <x v="6"/>
    <x v="2"/>
    <x v="6"/>
    <s v="Cisco SPA301"/>
    <n v="1871.88"/>
    <n v="12"/>
    <n v="561.55999999999995"/>
  </r>
  <r>
    <s v="27-09-2015"/>
    <x v="1"/>
    <x v="8"/>
    <x v="531"/>
    <x v="22"/>
    <x v="0"/>
    <x v="4"/>
    <s v="Newell 334"/>
    <n v="99.2"/>
    <n v="5"/>
    <n v="25.79"/>
  </r>
  <r>
    <s v="28-09-2015"/>
    <x v="1"/>
    <x v="8"/>
    <x v="418"/>
    <x v="3"/>
    <x v="0"/>
    <x v="12"/>
    <s v="Holmes Odor Grabber"/>
    <n v="43.26"/>
    <n v="3"/>
    <n v="14.28"/>
  </r>
  <r>
    <s v="28-09-2015"/>
    <x v="1"/>
    <x v="8"/>
    <x v="418"/>
    <x v="3"/>
    <x v="0"/>
    <x v="12"/>
    <s v="Holmes HEPA Air Purifier"/>
    <n v="43.56"/>
    <n v="2"/>
    <n v="15.25"/>
  </r>
  <r>
    <s v="28-09-2015"/>
    <x v="1"/>
    <x v="8"/>
    <x v="456"/>
    <x v="26"/>
    <x v="0"/>
    <x v="10"/>
    <s v="#10 White Business Envelopes,4 1/8 x 9 1/2"/>
    <n v="12.54"/>
    <n v="1"/>
    <n v="4.2300000000000004"/>
  </r>
  <r>
    <s v="28-09-2015"/>
    <x v="1"/>
    <x v="8"/>
    <x v="456"/>
    <x v="26"/>
    <x v="0"/>
    <x v="3"/>
    <s v="Wilson Jones Easy Flow II Sheet Lifters"/>
    <n v="1.08"/>
    <n v="2"/>
    <n v="-0.79"/>
  </r>
  <r>
    <s v="28-09-2015"/>
    <x v="1"/>
    <x v="8"/>
    <x v="456"/>
    <x v="26"/>
    <x v="0"/>
    <x v="7"/>
    <s v="Staples"/>
    <n v="4.51"/>
    <n v="3"/>
    <n v="0.85"/>
  </r>
  <r>
    <s v="28-09-2015"/>
    <x v="1"/>
    <x v="8"/>
    <x v="612"/>
    <x v="20"/>
    <x v="0"/>
    <x v="12"/>
    <s v="Fellowes Premier Superior Surge Suppressor, 10-Outlet, With Phone and Remote"/>
    <n v="293.52"/>
    <n v="6"/>
    <n v="76.319999999999993"/>
  </r>
  <r>
    <s v="28-09-2015"/>
    <x v="1"/>
    <x v="8"/>
    <x v="612"/>
    <x v="20"/>
    <x v="2"/>
    <x v="6"/>
    <s v="Nortel Meridian M3904 Professional Digital phone"/>
    <n v="307.98"/>
    <n v="2"/>
    <n v="89.31"/>
  </r>
  <r>
    <s v="28-09-2015"/>
    <x v="1"/>
    <x v="8"/>
    <x v="132"/>
    <x v="3"/>
    <x v="0"/>
    <x v="12"/>
    <s v="Acco Smartsocket Table Surge Protector, 6 Color-Coded Adapter Outlets"/>
    <n v="186.15"/>
    <n v="3"/>
    <n v="55.85"/>
  </r>
  <r>
    <s v="28-09-2015"/>
    <x v="1"/>
    <x v="8"/>
    <x v="132"/>
    <x v="3"/>
    <x v="0"/>
    <x v="3"/>
    <s v="GBC Recycled VeloBinder Covers"/>
    <n v="81.790000000000006"/>
    <n v="6"/>
    <n v="26.58"/>
  </r>
  <r>
    <s v="28-09-2015"/>
    <x v="1"/>
    <x v="8"/>
    <x v="132"/>
    <x v="3"/>
    <x v="0"/>
    <x v="14"/>
    <s v="Acme Galleria Hot Forged Steel Scissors with Colored Handles"/>
    <n v="47.19"/>
    <n v="3"/>
    <n v="13.69"/>
  </r>
  <r>
    <s v="28-09-2015"/>
    <x v="1"/>
    <x v="8"/>
    <x v="132"/>
    <x v="3"/>
    <x v="2"/>
    <x v="6"/>
    <s v="Motorola HK250 Universal Bluetooth Headset"/>
    <n v="36.78"/>
    <n v="2"/>
    <n v="-8.2799999999999994"/>
  </r>
  <r>
    <s v="01-10-2015"/>
    <x v="1"/>
    <x v="9"/>
    <x v="678"/>
    <x v="26"/>
    <x v="0"/>
    <x v="2"/>
    <s v="Trav-L-File Heavy-Duty Shuttle II, Black"/>
    <n v="139.41999999999999"/>
    <n v="4"/>
    <n v="17.43"/>
  </r>
  <r>
    <s v="01-10-2015"/>
    <x v="1"/>
    <x v="9"/>
    <x v="508"/>
    <x v="32"/>
    <x v="2"/>
    <x v="6"/>
    <s v="Cisco SPA301"/>
    <n v="311.98"/>
    <n v="2"/>
    <n v="93.59"/>
  </r>
  <r>
    <s v="01-10-2015"/>
    <x v="1"/>
    <x v="9"/>
    <x v="508"/>
    <x v="32"/>
    <x v="0"/>
    <x v="3"/>
    <s v="Avery Non-Stick Binders"/>
    <n v="22.45"/>
    <n v="5"/>
    <n v="10.33"/>
  </r>
  <r>
    <s v="01-10-2015"/>
    <x v="1"/>
    <x v="9"/>
    <x v="699"/>
    <x v="1"/>
    <x v="0"/>
    <x v="3"/>
    <s v="Accohide Poly Flexible Ring Binders"/>
    <n v="2.99"/>
    <n v="4"/>
    <n v="-4.49"/>
  </r>
  <r>
    <s v="01-10-2015"/>
    <x v="1"/>
    <x v="9"/>
    <x v="699"/>
    <x v="1"/>
    <x v="2"/>
    <x v="9"/>
    <s v="Lenovo 17-Key USB Numeric Keypad"/>
    <n v="108.77"/>
    <n v="4"/>
    <n v="2.72"/>
  </r>
  <r>
    <s v="01-10-2015"/>
    <x v="1"/>
    <x v="9"/>
    <x v="699"/>
    <x v="11"/>
    <x v="2"/>
    <x v="6"/>
    <s v="Wilson Electronics DB Pro Signal Booster"/>
    <n v="572.79999999999995"/>
    <n v="2"/>
    <n v="50.12"/>
  </r>
  <r>
    <s v="02-10-2015"/>
    <x v="1"/>
    <x v="9"/>
    <x v="290"/>
    <x v="3"/>
    <x v="0"/>
    <x v="3"/>
    <s v="GBC Personal VeloBind Strips"/>
    <n v="57.5"/>
    <n v="6"/>
    <n v="20.13"/>
  </r>
  <r>
    <s v="02-10-2015"/>
    <x v="1"/>
    <x v="9"/>
    <x v="359"/>
    <x v="23"/>
    <x v="0"/>
    <x v="0"/>
    <s v="Computer Printout Paper with Letter-Trim Perforations"/>
    <n v="94.85"/>
    <n v="5"/>
    <n v="45.53"/>
  </r>
  <r>
    <s v="02-10-2015"/>
    <x v="1"/>
    <x v="9"/>
    <x v="359"/>
    <x v="23"/>
    <x v="0"/>
    <x v="10"/>
    <s v="Globe Weis Peel &amp; Seel First Class Envelopes"/>
    <n v="51.12"/>
    <n v="4"/>
    <n v="23"/>
  </r>
  <r>
    <s v="02-10-2015"/>
    <x v="1"/>
    <x v="9"/>
    <x v="359"/>
    <x v="23"/>
    <x v="2"/>
    <x v="9"/>
    <s v="NETGEAR N750 Dual Band Wi-Fi Gigabit Router"/>
    <n v="90"/>
    <n v="1"/>
    <n v="32.4"/>
  </r>
  <r>
    <s v="02-10-2015"/>
    <x v="1"/>
    <x v="9"/>
    <x v="431"/>
    <x v="3"/>
    <x v="0"/>
    <x v="2"/>
    <s v="Eldon ProFile File 'N Store Portable File Tub Letter/Legal Size Black"/>
    <n v="270.33999999999997"/>
    <n v="14"/>
    <n v="75.7"/>
  </r>
  <r>
    <s v="02-10-2015"/>
    <x v="1"/>
    <x v="9"/>
    <x v="70"/>
    <x v="25"/>
    <x v="0"/>
    <x v="3"/>
    <s v="Pressboard Hanging Data Binders for Unburst Sheets"/>
    <n v="7.38"/>
    <n v="5"/>
    <n v="-5.41"/>
  </r>
  <r>
    <s v="02-10-2015"/>
    <x v="1"/>
    <x v="9"/>
    <x v="700"/>
    <x v="3"/>
    <x v="0"/>
    <x v="3"/>
    <s v="Pressboard Hanging Data Binders for Unburst Sheets"/>
    <n v="11.81"/>
    <n v="3"/>
    <n v="4.13"/>
  </r>
  <r>
    <s v="02-10-2015"/>
    <x v="1"/>
    <x v="9"/>
    <x v="700"/>
    <x v="3"/>
    <x v="0"/>
    <x v="3"/>
    <s v="GBC Poly Designer Binding Covers"/>
    <n v="53.57"/>
    <n v="4"/>
    <n v="19.420000000000002"/>
  </r>
  <r>
    <s v="02-10-2015"/>
    <x v="1"/>
    <x v="9"/>
    <x v="700"/>
    <x v="3"/>
    <x v="2"/>
    <x v="6"/>
    <s v="HTC One Mini"/>
    <n v="503.96"/>
    <n v="5"/>
    <n v="50.4"/>
  </r>
  <r>
    <s v="02-10-2015"/>
    <x v="1"/>
    <x v="9"/>
    <x v="634"/>
    <x v="37"/>
    <x v="0"/>
    <x v="3"/>
    <s v="Acco PRESSTEX Data Binder with Storage Hooks, Dark Blue, 14 7/8&quot; X 11&quot;"/>
    <n v="26.9"/>
    <n v="5"/>
    <n v="13.18"/>
  </r>
  <r>
    <s v="02-10-2015"/>
    <x v="1"/>
    <x v="9"/>
    <x v="320"/>
    <x v="36"/>
    <x v="0"/>
    <x v="0"/>
    <s v="Xerox 202"/>
    <n v="19.440000000000001"/>
    <n v="3"/>
    <n v="9.33"/>
  </r>
  <r>
    <s v="02-10-2015"/>
    <x v="1"/>
    <x v="9"/>
    <x v="320"/>
    <x v="36"/>
    <x v="0"/>
    <x v="3"/>
    <s v="GBC Plastic Binding Combs"/>
    <n v="7.38"/>
    <n v="1"/>
    <n v="3.62"/>
  </r>
  <r>
    <s v="02-10-2015"/>
    <x v="1"/>
    <x v="9"/>
    <x v="218"/>
    <x v="26"/>
    <x v="0"/>
    <x v="14"/>
    <s v="Acme Design Line 8&quot; Stainless Steel Bent Scissors w/Champagne Handles, 3-1/8&quot; Cut"/>
    <n v="10.94"/>
    <n v="2"/>
    <n v="0.96"/>
  </r>
  <r>
    <s v="02-10-2015"/>
    <x v="1"/>
    <x v="9"/>
    <x v="74"/>
    <x v="11"/>
    <x v="1"/>
    <x v="8"/>
    <s v="9-3/4 Diameter Round Wall Clock"/>
    <n v="11.03"/>
    <n v="1"/>
    <n v="3.03"/>
  </r>
  <r>
    <s v="02-10-2015"/>
    <x v="1"/>
    <x v="9"/>
    <x v="74"/>
    <x v="11"/>
    <x v="2"/>
    <x v="9"/>
    <s v="SanDisk Ultra 32 GB MicroSDHC Class 10 Memory Card"/>
    <n v="53.04"/>
    <n v="3"/>
    <n v="-4.6399999999999997"/>
  </r>
  <r>
    <s v="03-10-2015"/>
    <x v="1"/>
    <x v="9"/>
    <x v="240"/>
    <x v="10"/>
    <x v="0"/>
    <x v="3"/>
    <s v="Acco D-Ring Binder w/DublLock"/>
    <n v="32.07"/>
    <n v="5"/>
    <n v="-22.45"/>
  </r>
  <r>
    <s v="03-10-2015"/>
    <x v="1"/>
    <x v="9"/>
    <x v="240"/>
    <x v="10"/>
    <x v="2"/>
    <x v="9"/>
    <s v="Imation 8gb Micro Traveldrive Usb 2.0 Flash Drive"/>
    <n v="24"/>
    <n v="2"/>
    <n v="-2.7"/>
  </r>
  <r>
    <s v="03-10-2015"/>
    <x v="1"/>
    <x v="9"/>
    <x v="240"/>
    <x v="10"/>
    <x v="1"/>
    <x v="11"/>
    <s v="Safco Value Mate Series Steel Bookcases, Baked Enamel Finish on Steel, Gray"/>
    <n v="35.49"/>
    <n v="1"/>
    <n v="-15.62"/>
  </r>
  <r>
    <s v="03-10-2015"/>
    <x v="1"/>
    <x v="9"/>
    <x v="240"/>
    <x v="10"/>
    <x v="2"/>
    <x v="9"/>
    <s v="Microsoft Natural Ergonomic Keyboard 4000"/>
    <n v="47.98"/>
    <n v="2"/>
    <n v="0.6"/>
  </r>
  <r>
    <s v="03-10-2015"/>
    <x v="1"/>
    <x v="9"/>
    <x v="126"/>
    <x v="2"/>
    <x v="0"/>
    <x v="2"/>
    <s v="Staple magnet"/>
    <n v="15.01"/>
    <n v="2"/>
    <n v="1.5"/>
  </r>
  <r>
    <s v="03-10-2015"/>
    <x v="1"/>
    <x v="9"/>
    <x v="206"/>
    <x v="3"/>
    <x v="1"/>
    <x v="11"/>
    <s v="Safco Value Mate Series Steel Bookcases, Baked Enamel Finish on Steel, Gray"/>
    <n v="120.67"/>
    <n v="2"/>
    <n v="18.45"/>
  </r>
  <r>
    <s v="04-10-2015"/>
    <x v="1"/>
    <x v="9"/>
    <x v="561"/>
    <x v="4"/>
    <x v="1"/>
    <x v="5"/>
    <s v="Office Star - Mesh Screen back chair with Vinyl seat"/>
    <n v="392.94"/>
    <n v="3"/>
    <n v="43.22"/>
  </r>
  <r>
    <s v="04-10-2015"/>
    <x v="1"/>
    <x v="9"/>
    <x v="116"/>
    <x v="3"/>
    <x v="0"/>
    <x v="2"/>
    <s v="Tenex Personal Project File with Scoop Front Design, Black"/>
    <n v="26.96"/>
    <n v="2"/>
    <n v="7.01"/>
  </r>
  <r>
    <s v="04-10-2015"/>
    <x v="1"/>
    <x v="9"/>
    <x v="488"/>
    <x v="2"/>
    <x v="1"/>
    <x v="8"/>
    <s v="DataProducts Ampli Magnifier Task Lamp, Black,"/>
    <n v="64.94"/>
    <n v="3"/>
    <n v="6.49"/>
  </r>
  <r>
    <s v="04-10-2015"/>
    <x v="1"/>
    <x v="9"/>
    <x v="488"/>
    <x v="2"/>
    <x v="0"/>
    <x v="0"/>
    <s v="Xerox 1946"/>
    <n v="20.74"/>
    <n v="4"/>
    <n v="7.26"/>
  </r>
  <r>
    <s v="05-10-2015"/>
    <x v="1"/>
    <x v="9"/>
    <x v="701"/>
    <x v="6"/>
    <x v="0"/>
    <x v="4"/>
    <s v="Newell 324"/>
    <n v="46.2"/>
    <n v="4"/>
    <n v="12.94"/>
  </r>
  <r>
    <s v="05-10-2015"/>
    <x v="1"/>
    <x v="9"/>
    <x v="701"/>
    <x v="6"/>
    <x v="0"/>
    <x v="12"/>
    <s v="Holmes Odor Grabber"/>
    <n v="28.84"/>
    <n v="2"/>
    <n v="9.52"/>
  </r>
  <r>
    <s v="05-10-2015"/>
    <x v="1"/>
    <x v="9"/>
    <x v="472"/>
    <x v="7"/>
    <x v="0"/>
    <x v="2"/>
    <s v="Personal Filing Tote with Lid, Black/Gray"/>
    <n v="77.55"/>
    <n v="5"/>
    <n v="21.71"/>
  </r>
  <r>
    <s v="05-10-2015"/>
    <x v="1"/>
    <x v="9"/>
    <x v="337"/>
    <x v="10"/>
    <x v="2"/>
    <x v="9"/>
    <s v="SanDisk Ultra 32 GB MicroSDHC Class 10 Memory Card"/>
    <n v="53.04"/>
    <n v="3"/>
    <n v="-4.6399999999999997"/>
  </r>
  <r>
    <s v="05-10-2015"/>
    <x v="1"/>
    <x v="9"/>
    <x v="467"/>
    <x v="11"/>
    <x v="1"/>
    <x v="11"/>
    <s v="Bush Cubix Collection Bookcases, Fully Assembled"/>
    <n v="66.290000000000006"/>
    <n v="1"/>
    <n v="-103.86"/>
  </r>
  <r>
    <s v="05-10-2015"/>
    <x v="1"/>
    <x v="9"/>
    <x v="467"/>
    <x v="11"/>
    <x v="1"/>
    <x v="5"/>
    <s v="Global Highback Leather Tilter in Burgundy"/>
    <n v="291.17"/>
    <n v="4"/>
    <n v="-14.56"/>
  </r>
  <r>
    <s v="05-10-2015"/>
    <x v="1"/>
    <x v="9"/>
    <x v="325"/>
    <x v="10"/>
    <x v="2"/>
    <x v="9"/>
    <s v="NETGEAR N750 Dual Band Wi-Fi Gigabit Router"/>
    <n v="288"/>
    <n v="4"/>
    <n v="57.6"/>
  </r>
  <r>
    <s v="08-10-2015"/>
    <x v="1"/>
    <x v="9"/>
    <x v="337"/>
    <x v="3"/>
    <x v="1"/>
    <x v="8"/>
    <s v="Deflect-o SuperTray Unbreakable Stackable Tray, Letter, Black"/>
    <n v="145.9"/>
    <n v="5"/>
    <n v="62.74"/>
  </r>
  <r>
    <s v="08-10-2015"/>
    <x v="1"/>
    <x v="9"/>
    <x v="542"/>
    <x v="0"/>
    <x v="0"/>
    <x v="4"/>
    <s v="Binney &amp; Smith inkTank Desk Highlighter, Chisel Tip, Yellow, 12/Box"/>
    <n v="3.44"/>
    <n v="2"/>
    <n v="0.56000000000000005"/>
  </r>
  <r>
    <s v="08-10-2015"/>
    <x v="1"/>
    <x v="9"/>
    <x v="702"/>
    <x v="0"/>
    <x v="1"/>
    <x v="8"/>
    <s v="Tenex Traditional Chairmats for Medium Pile Carpet, Standard Lip, 36&quot; x 48&quot;"/>
    <n v="72.78"/>
    <n v="3"/>
    <n v="-70.959999999999994"/>
  </r>
  <r>
    <s v="09-10-2015"/>
    <x v="1"/>
    <x v="9"/>
    <x v="610"/>
    <x v="6"/>
    <x v="0"/>
    <x v="2"/>
    <s v="Decoflex Hanging Personal Folder File, Blue"/>
    <n v="30.84"/>
    <n v="2"/>
    <n v="8.33"/>
  </r>
  <r>
    <s v="09-10-2015"/>
    <x v="1"/>
    <x v="9"/>
    <x v="560"/>
    <x v="20"/>
    <x v="2"/>
    <x v="6"/>
    <s v="Jawbone JAMBOX Wireless Bluetooth Speaker"/>
    <n v="631.96"/>
    <n v="4"/>
    <n v="303.33999999999997"/>
  </r>
  <r>
    <s v="09-10-2015"/>
    <x v="1"/>
    <x v="9"/>
    <x v="560"/>
    <x v="20"/>
    <x v="0"/>
    <x v="0"/>
    <s v="Xerox 1895"/>
    <n v="23.92"/>
    <n v="4"/>
    <n v="10.76"/>
  </r>
  <r>
    <s v="09-10-2015"/>
    <x v="1"/>
    <x v="9"/>
    <x v="291"/>
    <x v="14"/>
    <x v="2"/>
    <x v="9"/>
    <s v="Logitech G19 Programmable Gaming Keyboard"/>
    <n v="619.95000000000005"/>
    <n v="5"/>
    <n v="111.59"/>
  </r>
  <r>
    <s v="09-10-2015"/>
    <x v="1"/>
    <x v="9"/>
    <x v="291"/>
    <x v="14"/>
    <x v="2"/>
    <x v="6"/>
    <s v="KLD Oscar II Style Snap-on Ultra Thin Side Flip Synthetic Leather Cover Case for HTC One HTC M7"/>
    <n v="29.16"/>
    <n v="3"/>
    <n v="8.4600000000000009"/>
  </r>
  <r>
    <s v="09-10-2015"/>
    <x v="1"/>
    <x v="9"/>
    <x v="291"/>
    <x v="14"/>
    <x v="0"/>
    <x v="10"/>
    <s v="Staple envelope"/>
    <n v="57.96"/>
    <n v="7"/>
    <n v="27.24"/>
  </r>
  <r>
    <s v="09-10-2015"/>
    <x v="1"/>
    <x v="9"/>
    <x v="291"/>
    <x v="14"/>
    <x v="0"/>
    <x v="12"/>
    <s v="Belkin 6 Outlet Metallic Surge Strip"/>
    <n v="29.4"/>
    <n v="3"/>
    <n v="5.23"/>
  </r>
  <r>
    <s v="09-10-2015"/>
    <x v="1"/>
    <x v="9"/>
    <x v="256"/>
    <x v="16"/>
    <x v="0"/>
    <x v="3"/>
    <s v="Zipper Ring Binder Pockets"/>
    <n v="1.87"/>
    <n v="2"/>
    <n v="-1.31"/>
  </r>
  <r>
    <s v="09-10-2015"/>
    <x v="1"/>
    <x v="9"/>
    <x v="256"/>
    <x v="16"/>
    <x v="0"/>
    <x v="3"/>
    <s v="Clear Mylar Reinforcing Strips"/>
    <n v="11.21"/>
    <n v="2"/>
    <n v="-8.6"/>
  </r>
  <r>
    <s v="09-10-2015"/>
    <x v="1"/>
    <x v="9"/>
    <x v="256"/>
    <x v="16"/>
    <x v="0"/>
    <x v="4"/>
    <s v="Avery Hi-Liter Smear-Safe Highlighters"/>
    <n v="37.380000000000003"/>
    <n v="8"/>
    <n v="7.48"/>
  </r>
  <r>
    <s v="09-10-2015"/>
    <x v="1"/>
    <x v="9"/>
    <x v="667"/>
    <x v="14"/>
    <x v="1"/>
    <x v="5"/>
    <s v="High-Back Leather Manager's Chair"/>
    <n v="389.97"/>
    <n v="3"/>
    <n v="35.1"/>
  </r>
  <r>
    <s v="09-10-2015"/>
    <x v="1"/>
    <x v="9"/>
    <x v="667"/>
    <x v="14"/>
    <x v="0"/>
    <x v="12"/>
    <s v="Belkin 8 Outlet SurgeMaster II Gold Surge Protector"/>
    <n v="269.91000000000003"/>
    <n v="5"/>
    <n v="53.98"/>
  </r>
  <r>
    <s v="10-10-2015"/>
    <x v="1"/>
    <x v="9"/>
    <x v="561"/>
    <x v="3"/>
    <x v="0"/>
    <x v="0"/>
    <s v="Xerox 1894"/>
    <n v="45.36"/>
    <n v="7"/>
    <n v="21.77"/>
  </r>
  <r>
    <s v="10-10-2015"/>
    <x v="1"/>
    <x v="9"/>
    <x v="628"/>
    <x v="16"/>
    <x v="0"/>
    <x v="2"/>
    <s v="Tennsco Single-Tier Lockers"/>
    <n v="1801.63"/>
    <n v="6"/>
    <n v="-337.81"/>
  </r>
  <r>
    <s v="10-10-2015"/>
    <x v="1"/>
    <x v="9"/>
    <x v="547"/>
    <x v="1"/>
    <x v="0"/>
    <x v="4"/>
    <s v="Avery Fluorescent Highlighter Four-Color Set"/>
    <n v="8.02"/>
    <n v="3"/>
    <n v="1"/>
  </r>
  <r>
    <s v="10-10-2015"/>
    <x v="1"/>
    <x v="9"/>
    <x v="549"/>
    <x v="3"/>
    <x v="1"/>
    <x v="5"/>
    <s v="Global Leather &amp; Oak Executive Chair, Burgundy"/>
    <n v="362.14"/>
    <n v="3"/>
    <n v="-54.32"/>
  </r>
  <r>
    <s v="10-10-2015"/>
    <x v="1"/>
    <x v="9"/>
    <x v="549"/>
    <x v="3"/>
    <x v="0"/>
    <x v="1"/>
    <s v="Avery 503"/>
    <n v="31.05"/>
    <n v="3"/>
    <n v="14.9"/>
  </r>
  <r>
    <s v="11-10-2015"/>
    <x v="1"/>
    <x v="9"/>
    <x v="703"/>
    <x v="16"/>
    <x v="1"/>
    <x v="13"/>
    <s v="Bretford CR4500 Series Slim Rectangular Table"/>
    <n v="957.58"/>
    <n v="5"/>
    <n v="-383.03"/>
  </r>
  <r>
    <s v="11-10-2015"/>
    <x v="1"/>
    <x v="9"/>
    <x v="703"/>
    <x v="16"/>
    <x v="0"/>
    <x v="2"/>
    <s v="Eldon Fold 'N Roll Cart System"/>
    <n v="22.37"/>
    <n v="2"/>
    <n v="2.52"/>
  </r>
  <r>
    <s v="11-10-2015"/>
    <x v="1"/>
    <x v="9"/>
    <x v="489"/>
    <x v="20"/>
    <x v="2"/>
    <x v="9"/>
    <s v="Memorex 25GB 6X Branded Blu-Ray Recordable Disc, 30/Pack"/>
    <n v="31.95"/>
    <n v="1"/>
    <n v="2.2400000000000002"/>
  </r>
  <r>
    <s v="12-10-2015"/>
    <x v="1"/>
    <x v="9"/>
    <x v="114"/>
    <x v="20"/>
    <x v="1"/>
    <x v="11"/>
    <s v="Atlantic Metals Mobile 4-Shelf Bookcases, Custom Colors"/>
    <n v="899.14"/>
    <n v="4"/>
    <n v="112.39"/>
  </r>
  <r>
    <s v="12-10-2015"/>
    <x v="1"/>
    <x v="9"/>
    <x v="114"/>
    <x v="20"/>
    <x v="2"/>
    <x v="6"/>
    <s v="I Need's 3d Hello Kitty Hybrid Silicone Case Cover for HTC One X 4g with 3d Hello Kitty Stylus Pen Green/pink"/>
    <n v="71.760000000000005"/>
    <n v="6"/>
    <n v="20.09"/>
  </r>
  <r>
    <s v="12-10-2015"/>
    <x v="1"/>
    <x v="9"/>
    <x v="114"/>
    <x v="20"/>
    <x v="0"/>
    <x v="0"/>
    <s v="Xerox 205"/>
    <n v="51.84"/>
    <n v="8"/>
    <n v="24.88"/>
  </r>
  <r>
    <s v="12-10-2015"/>
    <x v="1"/>
    <x v="9"/>
    <x v="114"/>
    <x v="20"/>
    <x v="1"/>
    <x v="11"/>
    <s v="Atlantic Metals Mobile 3-Shelf Bookcases, Custom Colors"/>
    <n v="626.35"/>
    <n v="3"/>
    <n v="46.98"/>
  </r>
  <r>
    <s v="12-10-2015"/>
    <x v="1"/>
    <x v="9"/>
    <x v="114"/>
    <x v="20"/>
    <x v="0"/>
    <x v="4"/>
    <s v="4009 Highlighters by Sanford"/>
    <n v="19.899999999999999"/>
    <n v="5"/>
    <n v="6.57"/>
  </r>
  <r>
    <s v="12-10-2015"/>
    <x v="1"/>
    <x v="9"/>
    <x v="670"/>
    <x v="20"/>
    <x v="1"/>
    <x v="13"/>
    <s v="SAFCO PlanMaster Heigh-Adjustable Drafting Table Base, 43w x 30d x 30-37h, Black"/>
    <n v="209.67"/>
    <n v="1"/>
    <n v="-13.98"/>
  </r>
  <r>
    <s v="12-10-2015"/>
    <x v="1"/>
    <x v="9"/>
    <x v="392"/>
    <x v="18"/>
    <x v="2"/>
    <x v="6"/>
    <s v="AT&amp;T 17929 Lendline Telephone"/>
    <n v="135.72"/>
    <n v="3"/>
    <n v="35.29"/>
  </r>
  <r>
    <s v="12-10-2015"/>
    <x v="1"/>
    <x v="9"/>
    <x v="392"/>
    <x v="18"/>
    <x v="0"/>
    <x v="3"/>
    <s v="GBC Standard Plastic Binding Systems' Combs"/>
    <n v="12.56"/>
    <n v="2"/>
    <n v="5.65"/>
  </r>
  <r>
    <s v="12-10-2015"/>
    <x v="1"/>
    <x v="9"/>
    <x v="392"/>
    <x v="18"/>
    <x v="2"/>
    <x v="6"/>
    <s v="Samsung Rugby III"/>
    <n v="263.95999999999998"/>
    <n v="4"/>
    <n v="71.27"/>
  </r>
  <r>
    <s v="12-10-2015"/>
    <x v="1"/>
    <x v="9"/>
    <x v="75"/>
    <x v="22"/>
    <x v="2"/>
    <x v="9"/>
    <s v="Kingston Digital DataTraveler 16GB USB 2.0"/>
    <n v="17.899999999999999"/>
    <n v="2"/>
    <n v="3.4"/>
  </r>
  <r>
    <s v="12-10-2015"/>
    <x v="1"/>
    <x v="9"/>
    <x v="75"/>
    <x v="22"/>
    <x v="0"/>
    <x v="2"/>
    <s v="Contico 72&quot;H Heavy-Duty Storage System"/>
    <n v="81.96"/>
    <n v="2"/>
    <n v="0"/>
  </r>
  <r>
    <s v="13-10-2015"/>
    <x v="1"/>
    <x v="9"/>
    <x v="192"/>
    <x v="5"/>
    <x v="2"/>
    <x v="6"/>
    <s v="I Need's 3d Hello Kitty Hybrid Silicone Case Cover for HTC One X 4g with 3d Hello Kitty Stylus Pen Green/pink"/>
    <n v="83.72"/>
    <n v="7"/>
    <n v="23.44"/>
  </r>
  <r>
    <s v="13-10-2015"/>
    <x v="1"/>
    <x v="9"/>
    <x v="192"/>
    <x v="5"/>
    <x v="1"/>
    <x v="5"/>
    <s v="Global Deluxe Office Fabric Chairs"/>
    <n v="287.94"/>
    <n v="3"/>
    <n v="77.739999999999995"/>
  </r>
  <r>
    <s v="15-10-2015"/>
    <x v="1"/>
    <x v="9"/>
    <x v="205"/>
    <x v="1"/>
    <x v="2"/>
    <x v="9"/>
    <s v="Logitech Gaming G510s - Keyboard"/>
    <n v="339.96"/>
    <n v="5"/>
    <n v="67.989999999999995"/>
  </r>
  <r>
    <s v="15-10-2015"/>
    <x v="1"/>
    <x v="9"/>
    <x v="264"/>
    <x v="0"/>
    <x v="2"/>
    <x v="9"/>
    <s v="Plantronics Audio 995 Wireless Stereo Headset"/>
    <n v="263.88"/>
    <n v="3"/>
    <n v="42.88"/>
  </r>
  <r>
    <s v="15-10-2015"/>
    <x v="1"/>
    <x v="9"/>
    <x v="264"/>
    <x v="0"/>
    <x v="1"/>
    <x v="5"/>
    <s v="HON 5400 Series Task Chairs for Big and Tall"/>
    <n v="2453.4299999999998"/>
    <n v="5"/>
    <n v="-350.49"/>
  </r>
  <r>
    <s v="15-10-2015"/>
    <x v="1"/>
    <x v="9"/>
    <x v="41"/>
    <x v="14"/>
    <x v="1"/>
    <x v="8"/>
    <s v="DAX Cubicle Frames, 8-1/2 x 11"/>
    <n v="17.14"/>
    <n v="2"/>
    <n v="6.17"/>
  </r>
  <r>
    <s v="15-10-2015"/>
    <x v="1"/>
    <x v="9"/>
    <x v="704"/>
    <x v="0"/>
    <x v="1"/>
    <x v="8"/>
    <s v="C-Line Cubicle Keepers Polyproplyene Holder w/Velcro Back, 8-1/2x11, 25/Bx"/>
    <n v="131.38"/>
    <n v="6"/>
    <n v="-95.25"/>
  </r>
  <r>
    <s v="15-10-2015"/>
    <x v="1"/>
    <x v="9"/>
    <x v="704"/>
    <x v="0"/>
    <x v="0"/>
    <x v="0"/>
    <s v="Xerox 1986"/>
    <n v="5.34"/>
    <n v="1"/>
    <n v="1.87"/>
  </r>
  <r>
    <s v="15-10-2015"/>
    <x v="1"/>
    <x v="9"/>
    <x v="471"/>
    <x v="0"/>
    <x v="0"/>
    <x v="10"/>
    <s v="Staple envelope"/>
    <n v="4.46"/>
    <n v="1"/>
    <n v="1.67"/>
  </r>
  <r>
    <s v="15-10-2015"/>
    <x v="1"/>
    <x v="9"/>
    <x v="471"/>
    <x v="0"/>
    <x v="0"/>
    <x v="3"/>
    <s v="Avery Reinforcements for Hole-Punch Pages"/>
    <n v="3.96"/>
    <n v="10"/>
    <n v="-6.93"/>
  </r>
  <r>
    <s v="16-10-2015"/>
    <x v="1"/>
    <x v="9"/>
    <x v="634"/>
    <x v="20"/>
    <x v="2"/>
    <x v="6"/>
    <s v="Mitel MiVoice 5330e IP Phone"/>
    <n v="824.97"/>
    <n v="3"/>
    <n v="214.49"/>
  </r>
  <r>
    <s v="17-10-2015"/>
    <x v="1"/>
    <x v="9"/>
    <x v="693"/>
    <x v="3"/>
    <x v="0"/>
    <x v="2"/>
    <s v="Eldon Base for stackable storage shelf, platinum"/>
    <n v="77.88"/>
    <n v="2"/>
    <n v="3.89"/>
  </r>
  <r>
    <s v="18-10-2015"/>
    <x v="1"/>
    <x v="9"/>
    <x v="61"/>
    <x v="0"/>
    <x v="2"/>
    <x v="9"/>
    <s v="Verbatim Slim CD and DVD Storage Cases, 50/Pack"/>
    <n v="27.7"/>
    <n v="3"/>
    <n v="3.46"/>
  </r>
  <r>
    <s v="18-10-2015"/>
    <x v="1"/>
    <x v="9"/>
    <x v="61"/>
    <x v="0"/>
    <x v="0"/>
    <x v="12"/>
    <s v="Tripp Lite Isotel 6 Outlet Surge Protector with Fax/Modem Protection"/>
    <n v="73.16"/>
    <n v="6"/>
    <n v="-186.57"/>
  </r>
  <r>
    <s v="18-10-2015"/>
    <x v="1"/>
    <x v="9"/>
    <x v="405"/>
    <x v="22"/>
    <x v="2"/>
    <x v="6"/>
    <s v="Motorola L703CM"/>
    <n v="249.58"/>
    <n v="2"/>
    <n v="15.6"/>
  </r>
  <r>
    <s v="18-10-2015"/>
    <x v="1"/>
    <x v="9"/>
    <x v="405"/>
    <x v="22"/>
    <x v="0"/>
    <x v="0"/>
    <s v="Xerox 1903"/>
    <n v="17.940000000000001"/>
    <n v="3"/>
    <n v="8.7899999999999991"/>
  </r>
  <r>
    <s v="18-10-2015"/>
    <x v="1"/>
    <x v="9"/>
    <x v="405"/>
    <x v="22"/>
    <x v="1"/>
    <x v="8"/>
    <s v="Eldon 100 Class Desk Accessories"/>
    <n v="10.11"/>
    <n v="3"/>
    <n v="3.24"/>
  </r>
  <r>
    <s v="19-10-2015"/>
    <x v="1"/>
    <x v="9"/>
    <x v="463"/>
    <x v="38"/>
    <x v="0"/>
    <x v="0"/>
    <s v="Southworth 100% Cotton The Best Paper"/>
    <n v="34.44"/>
    <n v="3"/>
    <n v="17.22"/>
  </r>
  <r>
    <s v="19-10-2015"/>
    <x v="1"/>
    <x v="9"/>
    <x v="62"/>
    <x v="14"/>
    <x v="0"/>
    <x v="3"/>
    <s v="Avery Heavy-Duty EZD View Binder with Locking Rings"/>
    <n v="38.28"/>
    <n v="6"/>
    <n v="17.61"/>
  </r>
  <r>
    <s v="19-10-2015"/>
    <x v="1"/>
    <x v="9"/>
    <x v="62"/>
    <x v="14"/>
    <x v="2"/>
    <x v="6"/>
    <s v="OtterBox Defender Series Case - Samsung Galaxy S4"/>
    <n v="149.94999999999999"/>
    <n v="5"/>
    <n v="44.99"/>
  </r>
  <r>
    <s v="19-10-2015"/>
    <x v="1"/>
    <x v="9"/>
    <x v="508"/>
    <x v="3"/>
    <x v="0"/>
    <x v="12"/>
    <s v="Sanyo Counter Height Refrigerator with Crisper, 3.6 Cubic Foot, Stainless Steel/Black"/>
    <n v="1640.7"/>
    <n v="5"/>
    <n v="459.4"/>
  </r>
  <r>
    <s v="19-10-2015"/>
    <x v="1"/>
    <x v="9"/>
    <x v="508"/>
    <x v="3"/>
    <x v="2"/>
    <x v="9"/>
    <s v="NETGEAR N750 Dual Band Wi-Fi Gigabit Router"/>
    <n v="270"/>
    <n v="3"/>
    <n v="97.2"/>
  </r>
  <r>
    <s v="19-10-2015"/>
    <x v="1"/>
    <x v="9"/>
    <x v="178"/>
    <x v="0"/>
    <x v="0"/>
    <x v="3"/>
    <s v="Avery Printable Repositionable Plastic Tabs"/>
    <n v="1.72"/>
    <n v="1"/>
    <n v="-2.84"/>
  </r>
  <r>
    <s v="20-10-2015"/>
    <x v="1"/>
    <x v="9"/>
    <x v="270"/>
    <x v="3"/>
    <x v="2"/>
    <x v="9"/>
    <s v="Logitech G602 Wireless Gaming Mouse"/>
    <n v="239.97"/>
    <n v="3"/>
    <n v="86.39"/>
  </r>
  <r>
    <s v="20-10-2015"/>
    <x v="1"/>
    <x v="9"/>
    <x v="270"/>
    <x v="3"/>
    <x v="1"/>
    <x v="8"/>
    <s v="Acrylic Self-Standing Desk Frames"/>
    <n v="16.02"/>
    <n v="6"/>
    <n v="6.09"/>
  </r>
  <r>
    <s v="20-10-2015"/>
    <x v="1"/>
    <x v="9"/>
    <x v="282"/>
    <x v="20"/>
    <x v="0"/>
    <x v="0"/>
    <s v="Easy-staple paper"/>
    <n v="24.56"/>
    <n v="2"/>
    <n v="11.54"/>
  </r>
  <r>
    <s v="20-10-2015"/>
    <x v="1"/>
    <x v="9"/>
    <x v="149"/>
    <x v="3"/>
    <x v="1"/>
    <x v="8"/>
    <s v="Nu-Dell Oak Frame"/>
    <n v="74.760000000000005"/>
    <n v="7"/>
    <n v="23.92"/>
  </r>
  <r>
    <s v="20-10-2015"/>
    <x v="1"/>
    <x v="9"/>
    <x v="149"/>
    <x v="3"/>
    <x v="1"/>
    <x v="13"/>
    <s v="SAFCO PlanMaster Boards, 60w x 37-1/2d, White Melamine"/>
    <n v="364.78"/>
    <n v="3"/>
    <n v="27.36"/>
  </r>
  <r>
    <s v="22-10-2015"/>
    <x v="1"/>
    <x v="9"/>
    <x v="235"/>
    <x v="1"/>
    <x v="0"/>
    <x v="3"/>
    <s v="GBC Instant Report Kit"/>
    <n v="5.18"/>
    <n v="4"/>
    <n v="-7.76"/>
  </r>
  <r>
    <s v="22-10-2015"/>
    <x v="1"/>
    <x v="9"/>
    <x v="344"/>
    <x v="16"/>
    <x v="0"/>
    <x v="2"/>
    <s v="Eldon Simplefile Box Office"/>
    <n v="9.9499999999999993"/>
    <n v="1"/>
    <n v="1"/>
  </r>
  <r>
    <s v="23-10-2015"/>
    <x v="1"/>
    <x v="9"/>
    <x v="705"/>
    <x v="3"/>
    <x v="2"/>
    <x v="9"/>
    <s v="Maxell DVD-RAM Discs"/>
    <n v="148.32"/>
    <n v="9"/>
    <n v="63.78"/>
  </r>
  <r>
    <s v="23-10-2015"/>
    <x v="1"/>
    <x v="9"/>
    <x v="705"/>
    <x v="3"/>
    <x v="1"/>
    <x v="5"/>
    <s v="Global Leather and Oak Executive Chair, Black"/>
    <n v="240.78"/>
    <n v="1"/>
    <n v="27.09"/>
  </r>
  <r>
    <s v="23-10-2015"/>
    <x v="1"/>
    <x v="9"/>
    <x v="705"/>
    <x v="3"/>
    <x v="1"/>
    <x v="5"/>
    <s v="Global Chrome Stack Chair"/>
    <n v="191.97"/>
    <n v="7"/>
    <n v="16.8"/>
  </r>
  <r>
    <s v="23-10-2015"/>
    <x v="1"/>
    <x v="9"/>
    <x v="705"/>
    <x v="3"/>
    <x v="0"/>
    <x v="0"/>
    <s v="Xerox 196"/>
    <n v="11.56"/>
    <n v="2"/>
    <n v="5.66"/>
  </r>
  <r>
    <s v="23-10-2015"/>
    <x v="1"/>
    <x v="9"/>
    <x v="705"/>
    <x v="3"/>
    <x v="0"/>
    <x v="10"/>
    <s v="Redi-Strip #10 Envelopes, 4 1/8 x 9 1/2"/>
    <n v="11.8"/>
    <n v="4"/>
    <n v="5.66"/>
  </r>
  <r>
    <s v="23-10-2015"/>
    <x v="1"/>
    <x v="9"/>
    <x v="705"/>
    <x v="3"/>
    <x v="1"/>
    <x v="5"/>
    <s v="Office Star - Professional Matrix Back Chair with 2-to-1 Synchro Tilt and Mesh Fabric Seat"/>
    <n v="842.35"/>
    <n v="3"/>
    <n v="42.12"/>
  </r>
  <r>
    <s v="23-10-2015"/>
    <x v="1"/>
    <x v="9"/>
    <x v="565"/>
    <x v="16"/>
    <x v="2"/>
    <x v="6"/>
    <s v="Mediabridge Sport Armband iPhone 5s"/>
    <n v="55.94"/>
    <n v="7"/>
    <n v="-13.29"/>
  </r>
  <r>
    <s v="23-10-2015"/>
    <x v="1"/>
    <x v="9"/>
    <x v="565"/>
    <x v="16"/>
    <x v="0"/>
    <x v="4"/>
    <s v="Sanford Liquid Accent Highlighters"/>
    <n v="10.69"/>
    <n v="2"/>
    <n v="2.27"/>
  </r>
  <r>
    <s v="23-10-2015"/>
    <x v="1"/>
    <x v="9"/>
    <x v="565"/>
    <x v="16"/>
    <x v="2"/>
    <x v="6"/>
    <s v="SKILCRAFT Telephone Shoulder Rest, 2&quot; x 6.5&quot; x 2.5&quot;, Black"/>
    <n v="11.82"/>
    <n v="2"/>
    <n v="1.03"/>
  </r>
  <r>
    <s v="23-10-2015"/>
    <x v="1"/>
    <x v="9"/>
    <x v="597"/>
    <x v="22"/>
    <x v="0"/>
    <x v="3"/>
    <s v="Avery Non-Stick Binders"/>
    <n v="3.59"/>
    <n v="1"/>
    <n v="1.1200000000000001"/>
  </r>
  <r>
    <s v="23-10-2015"/>
    <x v="1"/>
    <x v="9"/>
    <x v="364"/>
    <x v="0"/>
    <x v="0"/>
    <x v="0"/>
    <s v="Xerox 212"/>
    <n v="36.29"/>
    <n v="7"/>
    <n v="12.7"/>
  </r>
  <r>
    <s v="23-10-2015"/>
    <x v="1"/>
    <x v="9"/>
    <x v="364"/>
    <x v="0"/>
    <x v="2"/>
    <x v="6"/>
    <s v="Jabra SPEAK 410"/>
    <n v="150.38"/>
    <n v="2"/>
    <n v="15.04"/>
  </r>
  <r>
    <s v="23-10-2015"/>
    <x v="1"/>
    <x v="9"/>
    <x v="96"/>
    <x v="0"/>
    <x v="0"/>
    <x v="0"/>
    <s v="TOPS 4 x 6 Fluorescent Color Memo Sheets, 500 Sheets per Pack"/>
    <n v="60.74"/>
    <n v="8"/>
    <n v="20.5"/>
  </r>
  <r>
    <s v="23-10-2015"/>
    <x v="1"/>
    <x v="9"/>
    <x v="96"/>
    <x v="0"/>
    <x v="2"/>
    <x v="16"/>
    <s v="Canon PC-428 Personal Copier"/>
    <n v="479.98"/>
    <n v="3"/>
    <n v="161.99"/>
  </r>
  <r>
    <s v="23-10-2015"/>
    <x v="1"/>
    <x v="9"/>
    <x v="96"/>
    <x v="0"/>
    <x v="0"/>
    <x v="3"/>
    <s v="Ibico Plastic Spiral Binding Combs"/>
    <n v="6.08"/>
    <n v="1"/>
    <n v="-10.34"/>
  </r>
  <r>
    <s v="24-10-2015"/>
    <x v="1"/>
    <x v="9"/>
    <x v="597"/>
    <x v="0"/>
    <x v="0"/>
    <x v="0"/>
    <s v="Xerox 1999"/>
    <n v="15.55"/>
    <n v="3"/>
    <n v="5.44"/>
  </r>
  <r>
    <s v="24-10-2015"/>
    <x v="1"/>
    <x v="9"/>
    <x v="597"/>
    <x v="0"/>
    <x v="1"/>
    <x v="13"/>
    <s v="KI Conference Tables"/>
    <n v="347.36"/>
    <n v="7"/>
    <n v="-69.47"/>
  </r>
  <r>
    <s v="24-10-2015"/>
    <x v="1"/>
    <x v="9"/>
    <x v="597"/>
    <x v="0"/>
    <x v="0"/>
    <x v="0"/>
    <s v="Xerox 2"/>
    <n v="10.37"/>
    <n v="2"/>
    <n v="3.63"/>
  </r>
  <r>
    <s v="24-10-2015"/>
    <x v="1"/>
    <x v="9"/>
    <x v="428"/>
    <x v="0"/>
    <x v="0"/>
    <x v="3"/>
    <s v="Avery Non-Stick Binders"/>
    <n v="3.59"/>
    <n v="4"/>
    <n v="-6.29"/>
  </r>
  <r>
    <s v="24-10-2015"/>
    <x v="1"/>
    <x v="9"/>
    <x v="629"/>
    <x v="3"/>
    <x v="1"/>
    <x v="5"/>
    <s v="Novimex High-Tech Fabric Mesh Task Chair"/>
    <n v="454.27"/>
    <n v="8"/>
    <n v="-73.819999999999993"/>
  </r>
  <r>
    <s v="25-10-2015"/>
    <x v="1"/>
    <x v="9"/>
    <x v="335"/>
    <x v="3"/>
    <x v="0"/>
    <x v="4"/>
    <s v="Boston 19500 Mighty Mite Electric Pencil Sharpener"/>
    <n v="60.45"/>
    <n v="3"/>
    <n v="16.32"/>
  </r>
  <r>
    <s v="25-10-2015"/>
    <x v="1"/>
    <x v="9"/>
    <x v="335"/>
    <x v="3"/>
    <x v="1"/>
    <x v="13"/>
    <s v="Balt Solid Wood Rectangular Table"/>
    <n v="253.18"/>
    <n v="3"/>
    <n v="-31.65"/>
  </r>
  <r>
    <s v="25-10-2015"/>
    <x v="1"/>
    <x v="9"/>
    <x v="252"/>
    <x v="7"/>
    <x v="2"/>
    <x v="6"/>
    <s v="ClearOne Communications CHAT 70 OC Speaker Phone"/>
    <n v="158.99"/>
    <n v="1"/>
    <n v="41.34"/>
  </r>
  <r>
    <s v="25-10-2015"/>
    <x v="1"/>
    <x v="9"/>
    <x v="252"/>
    <x v="7"/>
    <x v="1"/>
    <x v="5"/>
    <s v="Iceberg Nesting Folding Chair, 19w x 6d x 43h"/>
    <n v="291.10000000000002"/>
    <n v="5"/>
    <n v="75.69"/>
  </r>
  <r>
    <s v="25-10-2015"/>
    <x v="1"/>
    <x v="9"/>
    <x v="259"/>
    <x v="17"/>
    <x v="0"/>
    <x v="4"/>
    <s v="Newell 319"/>
    <n v="79.36"/>
    <n v="4"/>
    <n v="23.81"/>
  </r>
  <r>
    <s v="25-10-2015"/>
    <x v="1"/>
    <x v="9"/>
    <x v="486"/>
    <x v="26"/>
    <x v="1"/>
    <x v="5"/>
    <s v="Global Highback Leather Tilter in Burgundy"/>
    <n v="582.34"/>
    <n v="8"/>
    <n v="-29.12"/>
  </r>
  <r>
    <s v="26-10-2015"/>
    <x v="1"/>
    <x v="9"/>
    <x v="706"/>
    <x v="3"/>
    <x v="0"/>
    <x v="1"/>
    <s v="Avery 507"/>
    <n v="5.76"/>
    <n v="2"/>
    <n v="2.65"/>
  </r>
  <r>
    <s v="26-10-2015"/>
    <x v="1"/>
    <x v="9"/>
    <x v="597"/>
    <x v="12"/>
    <x v="2"/>
    <x v="6"/>
    <s v="Panasonic KX-TG6844B Expandable Digital Cordless Telephone"/>
    <n v="105.58"/>
    <n v="2"/>
    <n v="9.24"/>
  </r>
  <r>
    <s v="26-10-2015"/>
    <x v="1"/>
    <x v="9"/>
    <x v="597"/>
    <x v="12"/>
    <x v="2"/>
    <x v="6"/>
    <s v="Plantronics MX500i Earset"/>
    <n v="68.72"/>
    <n v="2"/>
    <n v="-14.6"/>
  </r>
  <r>
    <s v="26-10-2015"/>
    <x v="1"/>
    <x v="9"/>
    <x v="94"/>
    <x v="11"/>
    <x v="0"/>
    <x v="1"/>
    <s v="Avery 477"/>
    <n v="146.54"/>
    <n v="6"/>
    <n v="47.63"/>
  </r>
  <r>
    <s v="26-10-2015"/>
    <x v="1"/>
    <x v="9"/>
    <x v="94"/>
    <x v="11"/>
    <x v="0"/>
    <x v="0"/>
    <s v="Xerox 1914"/>
    <n v="131.9"/>
    <n v="3"/>
    <n v="47.82"/>
  </r>
  <r>
    <s v="26-10-2015"/>
    <x v="1"/>
    <x v="9"/>
    <x v="94"/>
    <x v="11"/>
    <x v="0"/>
    <x v="12"/>
    <s v="Tripp Lite TLP810NET Broadband Surge for Modem/Fax"/>
    <n v="203.88"/>
    <n v="5"/>
    <n v="20.39"/>
  </r>
  <r>
    <s v="26-10-2015"/>
    <x v="1"/>
    <x v="9"/>
    <x v="94"/>
    <x v="11"/>
    <x v="0"/>
    <x v="3"/>
    <s v="Avery Self-Adhesive Photo Pockets for Polaroid Photos"/>
    <n v="14.3"/>
    <n v="7"/>
    <n v="-10.49"/>
  </r>
  <r>
    <s v="26-10-2015"/>
    <x v="1"/>
    <x v="9"/>
    <x v="94"/>
    <x v="11"/>
    <x v="0"/>
    <x v="2"/>
    <s v="Fellowes Officeware Wire Shelving"/>
    <n v="718.64"/>
    <n v="10"/>
    <n v="-161.69"/>
  </r>
  <r>
    <s v="28-10-2015"/>
    <x v="1"/>
    <x v="9"/>
    <x v="122"/>
    <x v="5"/>
    <x v="0"/>
    <x v="10"/>
    <s v="Laser &amp; Ink Jet Business Envelopes"/>
    <n v="10.67"/>
    <n v="1"/>
    <n v="4.91"/>
  </r>
  <r>
    <s v="28-10-2015"/>
    <x v="1"/>
    <x v="9"/>
    <x v="122"/>
    <x v="5"/>
    <x v="0"/>
    <x v="2"/>
    <s v="Portable Personal File Box"/>
    <n v="36.630000000000003"/>
    <n v="3"/>
    <n v="9.89"/>
  </r>
  <r>
    <s v="28-10-2015"/>
    <x v="1"/>
    <x v="9"/>
    <x v="122"/>
    <x v="5"/>
    <x v="1"/>
    <x v="8"/>
    <s v="Magna Visual Magnetic Picture Hangers"/>
    <n v="24.1"/>
    <n v="5"/>
    <n v="9.16"/>
  </r>
  <r>
    <s v="28-10-2015"/>
    <x v="1"/>
    <x v="9"/>
    <x v="122"/>
    <x v="5"/>
    <x v="1"/>
    <x v="8"/>
    <s v="C-Line Cubicle Keepers Polyproplyene Holder With Velcro Backings"/>
    <n v="33.11"/>
    <n v="7"/>
    <n v="12.91"/>
  </r>
  <r>
    <s v="29-10-2015"/>
    <x v="1"/>
    <x v="9"/>
    <x v="555"/>
    <x v="3"/>
    <x v="0"/>
    <x v="0"/>
    <s v="Xerox 1898"/>
    <n v="33.4"/>
    <n v="5"/>
    <n v="16.03"/>
  </r>
  <r>
    <s v="29-10-2015"/>
    <x v="1"/>
    <x v="9"/>
    <x v="555"/>
    <x v="3"/>
    <x v="0"/>
    <x v="10"/>
    <s v="Strathmore #10 Envelopes, Ultimate White"/>
    <n v="210.84"/>
    <n v="4"/>
    <n v="103.31"/>
  </r>
  <r>
    <s v="30-10-2015"/>
    <x v="1"/>
    <x v="9"/>
    <x v="662"/>
    <x v="14"/>
    <x v="2"/>
    <x v="6"/>
    <s v="Panasonic KX T7736-B Digital phone"/>
    <n v="299.89999999999998"/>
    <n v="2"/>
    <n v="74.98"/>
  </r>
  <r>
    <s v="30-10-2015"/>
    <x v="1"/>
    <x v="9"/>
    <x v="410"/>
    <x v="26"/>
    <x v="2"/>
    <x v="15"/>
    <s v="Lexmark S315 Color Inkjet Printer"/>
    <n v="59.99"/>
    <n v="2"/>
    <n v="-46"/>
  </r>
  <r>
    <s v="30-10-2015"/>
    <x v="1"/>
    <x v="9"/>
    <x v="410"/>
    <x v="26"/>
    <x v="2"/>
    <x v="16"/>
    <s v="Sharp 1540cs Digital Laser Copier"/>
    <n v="439.99"/>
    <n v="1"/>
    <n v="165"/>
  </r>
  <r>
    <s v="30-10-2015"/>
    <x v="1"/>
    <x v="9"/>
    <x v="410"/>
    <x v="26"/>
    <x v="2"/>
    <x v="6"/>
    <s v="OtterBox Commuter Series Case - iPhone 5 &amp; 5s"/>
    <n v="87.96"/>
    <n v="5"/>
    <n v="30.79"/>
  </r>
  <r>
    <s v="30-10-2015"/>
    <x v="1"/>
    <x v="9"/>
    <x v="410"/>
    <x v="26"/>
    <x v="1"/>
    <x v="8"/>
    <s v="Eldon Regeneration Recycled Desk Accessories, Black"/>
    <n v="15.49"/>
    <n v="4"/>
    <n v="3.68"/>
  </r>
  <r>
    <s v="30-10-2015"/>
    <x v="1"/>
    <x v="9"/>
    <x v="426"/>
    <x v="6"/>
    <x v="0"/>
    <x v="12"/>
    <s v="Tripp Lite Isotel 6 Outlet Surge Protector with Fax/Modem Protection"/>
    <n v="182.91"/>
    <n v="3"/>
    <n v="53.04"/>
  </r>
  <r>
    <s v="30-10-2015"/>
    <x v="1"/>
    <x v="9"/>
    <x v="45"/>
    <x v="20"/>
    <x v="2"/>
    <x v="15"/>
    <s v="Star Micronics TSP100 TSP143LAN Receipt Printer"/>
    <n v="1035.8"/>
    <n v="4"/>
    <n v="269.31"/>
  </r>
  <r>
    <s v="31-10-2015"/>
    <x v="1"/>
    <x v="9"/>
    <x v="126"/>
    <x v="3"/>
    <x v="0"/>
    <x v="10"/>
    <s v="Poly String Tie Envelopes"/>
    <n v="14.28"/>
    <n v="7"/>
    <n v="6.71"/>
  </r>
  <r>
    <s v="31-10-2015"/>
    <x v="1"/>
    <x v="9"/>
    <x v="187"/>
    <x v="14"/>
    <x v="0"/>
    <x v="14"/>
    <s v="Acme 10&quot; Easy Grip Assistive Scissors"/>
    <n v="70.12"/>
    <n v="4"/>
    <n v="21.04"/>
  </r>
  <r>
    <s v="31-10-2015"/>
    <x v="1"/>
    <x v="9"/>
    <x v="73"/>
    <x v="20"/>
    <x v="0"/>
    <x v="4"/>
    <s v="Design Ebony Sketching Pencil"/>
    <n v="2.78"/>
    <n v="2"/>
    <n v="0.72"/>
  </r>
  <r>
    <s v="31-10-2015"/>
    <x v="1"/>
    <x v="9"/>
    <x v="73"/>
    <x v="20"/>
    <x v="0"/>
    <x v="10"/>
    <s v="Blue String-Tie &amp; Button Interoffice Envelopes, 10 x 13"/>
    <n v="79.959999999999994"/>
    <n v="2"/>
    <n v="35.979999999999997"/>
  </r>
  <r>
    <s v="31-10-2015"/>
    <x v="1"/>
    <x v="9"/>
    <x v="105"/>
    <x v="3"/>
    <x v="0"/>
    <x v="3"/>
    <s v="Prestige Round Ring Binders"/>
    <n v="9.73"/>
    <n v="2"/>
    <n v="3.28"/>
  </r>
  <r>
    <s v="31-10-2015"/>
    <x v="1"/>
    <x v="9"/>
    <x v="105"/>
    <x v="3"/>
    <x v="0"/>
    <x v="10"/>
    <s v="Redi-Strip #10 Envelopes, 4 1/8 x 9 1/2"/>
    <n v="14.75"/>
    <n v="5"/>
    <n v="7.08"/>
  </r>
  <r>
    <s v="31-10-2015"/>
    <x v="1"/>
    <x v="9"/>
    <x v="105"/>
    <x v="3"/>
    <x v="0"/>
    <x v="3"/>
    <s v="Acco Four Pocket Poly Ring Binder with Label Holder, Smoke, 1&quot;"/>
    <n v="29.8"/>
    <n v="5"/>
    <n v="9.31"/>
  </r>
  <r>
    <s v="31-10-2015"/>
    <x v="1"/>
    <x v="9"/>
    <x v="105"/>
    <x v="3"/>
    <x v="0"/>
    <x v="1"/>
    <s v="Avery 4027 File Folder Labels for Dot Matrix Printers, 5000 Labels per Box, White"/>
    <n v="427.42"/>
    <n v="14"/>
    <n v="196.61"/>
  </r>
  <r>
    <s v="31-10-2015"/>
    <x v="1"/>
    <x v="9"/>
    <x v="707"/>
    <x v="3"/>
    <x v="0"/>
    <x v="0"/>
    <s v="Xerox 191"/>
    <n v="19.98"/>
    <n v="1"/>
    <n v="9.39"/>
  </r>
  <r>
    <s v="31-10-2015"/>
    <x v="1"/>
    <x v="9"/>
    <x v="707"/>
    <x v="3"/>
    <x v="0"/>
    <x v="3"/>
    <s v="GBC DocuBind P100 Manual Binding Machine"/>
    <n v="398.35"/>
    <n v="3"/>
    <n v="124.49"/>
  </r>
  <r>
    <s v="31-10-2015"/>
    <x v="1"/>
    <x v="9"/>
    <x v="707"/>
    <x v="3"/>
    <x v="0"/>
    <x v="4"/>
    <s v="Newell 308"/>
    <n v="5.04"/>
    <n v="3"/>
    <n v="1.26"/>
  </r>
  <r>
    <s v="31-10-2015"/>
    <x v="1"/>
    <x v="9"/>
    <x v="707"/>
    <x v="3"/>
    <x v="0"/>
    <x v="7"/>
    <s v="OIC Bulk Pack Metal Binder Clips"/>
    <n v="17.45"/>
    <n v="5"/>
    <n v="8.0299999999999994"/>
  </r>
  <r>
    <s v="31-10-2015"/>
    <x v="1"/>
    <x v="9"/>
    <x v="707"/>
    <x v="3"/>
    <x v="1"/>
    <x v="5"/>
    <s v="Global Fabric Manager's Chair, Dark Gray"/>
    <n v="323.14"/>
    <n v="4"/>
    <n v="20.2"/>
  </r>
  <r>
    <s v="31-10-2015"/>
    <x v="1"/>
    <x v="9"/>
    <x v="707"/>
    <x v="3"/>
    <x v="0"/>
    <x v="14"/>
    <s v="Acme Tagit Stainless Steel Antibacterial Scissors"/>
    <n v="29.7"/>
    <n v="3"/>
    <n v="8.02"/>
  </r>
  <r>
    <s v="31-10-2015"/>
    <x v="1"/>
    <x v="9"/>
    <x v="707"/>
    <x v="3"/>
    <x v="2"/>
    <x v="6"/>
    <s v="Polycom SoundStation2 EX Conference phone"/>
    <n v="1295.8399999999999"/>
    <n v="4"/>
    <n v="145.78"/>
  </r>
  <r>
    <s v="31-10-2015"/>
    <x v="1"/>
    <x v="9"/>
    <x v="707"/>
    <x v="3"/>
    <x v="0"/>
    <x v="2"/>
    <s v="Mobile Personal File Cube"/>
    <n v="46.84"/>
    <n v="2"/>
    <n v="12.65"/>
  </r>
  <r>
    <s v="31-10-2015"/>
    <x v="1"/>
    <x v="9"/>
    <x v="707"/>
    <x v="3"/>
    <x v="1"/>
    <x v="11"/>
    <s v="DMI Eclipse Executive Suite Bookcases"/>
    <n v="425.83"/>
    <n v="1"/>
    <n v="20.04"/>
  </r>
  <r>
    <s v="01-11-2015"/>
    <x v="1"/>
    <x v="10"/>
    <x v="139"/>
    <x v="2"/>
    <x v="2"/>
    <x v="9"/>
    <s v="SanDisk Ultra 32 GB MicroSDHC Class 10 Memory Card"/>
    <n v="35.36"/>
    <n v="2"/>
    <n v="-3.09"/>
  </r>
  <r>
    <s v="01-11-2015"/>
    <x v="1"/>
    <x v="10"/>
    <x v="139"/>
    <x v="2"/>
    <x v="0"/>
    <x v="7"/>
    <s v="Brites Rubber Bands, 1 1/2 oz. Box"/>
    <n v="3.17"/>
    <n v="2"/>
    <n v="-0.71"/>
  </r>
  <r>
    <s v="01-11-2015"/>
    <x v="1"/>
    <x v="10"/>
    <x v="87"/>
    <x v="20"/>
    <x v="2"/>
    <x v="6"/>
    <s v="Cush Cases Heavy Duty Rugged Cover Case for Samsung Galaxy S5 - Purple"/>
    <n v="4.95"/>
    <n v="1"/>
    <n v="1.34"/>
  </r>
  <r>
    <s v="01-11-2015"/>
    <x v="1"/>
    <x v="10"/>
    <x v="329"/>
    <x v="20"/>
    <x v="0"/>
    <x v="0"/>
    <s v="Avoid Verbal Orders Carbonless Minifold Book"/>
    <n v="13.52"/>
    <n v="4"/>
    <n v="6.22"/>
  </r>
  <r>
    <s v="01-11-2015"/>
    <x v="1"/>
    <x v="10"/>
    <x v="329"/>
    <x v="20"/>
    <x v="1"/>
    <x v="8"/>
    <s v="Howard Miller 11-1/2&quot; Diameter Ridgewood Wall Clock"/>
    <n v="259.7"/>
    <n v="5"/>
    <n v="106.48"/>
  </r>
  <r>
    <s v="01-11-2015"/>
    <x v="1"/>
    <x v="10"/>
    <x v="329"/>
    <x v="20"/>
    <x v="2"/>
    <x v="6"/>
    <s v="Plantronics MX500i Earset"/>
    <n v="42.95"/>
    <n v="1"/>
    <n v="1.29"/>
  </r>
  <r>
    <s v="01-11-2015"/>
    <x v="1"/>
    <x v="10"/>
    <x v="329"/>
    <x v="20"/>
    <x v="2"/>
    <x v="9"/>
    <s v="Razer Tiamat Over Ear 7.1 Surround Sound PC Gaming Headset"/>
    <n v="1399.93"/>
    <n v="7"/>
    <n v="601.97"/>
  </r>
  <r>
    <s v="01-11-2015"/>
    <x v="1"/>
    <x v="10"/>
    <x v="329"/>
    <x v="20"/>
    <x v="2"/>
    <x v="6"/>
    <s v="Xblue XB-1670-86 X16 Small Office Telephone - Titanium"/>
    <n v="503.96"/>
    <n v="4"/>
    <n v="125.99"/>
  </r>
  <r>
    <s v="01-11-2015"/>
    <x v="1"/>
    <x v="10"/>
    <x v="41"/>
    <x v="11"/>
    <x v="0"/>
    <x v="4"/>
    <s v="Lumber Crayons"/>
    <n v="7.88"/>
    <n v="1"/>
    <n v="1.77"/>
  </r>
  <r>
    <s v="01-11-2015"/>
    <x v="1"/>
    <x v="10"/>
    <x v="493"/>
    <x v="13"/>
    <x v="1"/>
    <x v="13"/>
    <s v="Iceberg OfficeWorks 42&quot; Round Tables"/>
    <n v="301.95999999999998"/>
    <n v="2"/>
    <n v="45.29"/>
  </r>
  <r>
    <s v="01-11-2015"/>
    <x v="1"/>
    <x v="10"/>
    <x v="645"/>
    <x v="20"/>
    <x v="1"/>
    <x v="5"/>
    <s v="Global Highback Leather Tilter in Burgundy"/>
    <n v="327.56"/>
    <n v="4"/>
    <n v="21.84"/>
  </r>
  <r>
    <s v="01-11-2015"/>
    <x v="1"/>
    <x v="10"/>
    <x v="467"/>
    <x v="20"/>
    <x v="1"/>
    <x v="5"/>
    <s v="Hon Comfortask Task/Swivel Chairs"/>
    <n v="205.16"/>
    <n v="2"/>
    <n v="13.68"/>
  </r>
  <r>
    <s v="02-11-2015"/>
    <x v="1"/>
    <x v="10"/>
    <x v="117"/>
    <x v="3"/>
    <x v="1"/>
    <x v="13"/>
    <s v="Bevis Round Bullnose 29&quot; High Table Top"/>
    <n v="1038.8399999999999"/>
    <n v="5"/>
    <n v="51.94"/>
  </r>
  <r>
    <s v="02-11-2015"/>
    <x v="1"/>
    <x v="10"/>
    <x v="708"/>
    <x v="22"/>
    <x v="2"/>
    <x v="9"/>
    <s v="Logitech K350 2.4Ghz Wireless Keyboard"/>
    <n v="447.93"/>
    <n v="9"/>
    <n v="49.27"/>
  </r>
  <r>
    <s v="02-11-2015"/>
    <x v="1"/>
    <x v="10"/>
    <x v="308"/>
    <x v="20"/>
    <x v="1"/>
    <x v="5"/>
    <s v="Global Armless Task Chair, Royal Blue"/>
    <n v="109.76"/>
    <n v="2"/>
    <n v="8.5399999999999991"/>
  </r>
  <r>
    <s v="02-11-2015"/>
    <x v="1"/>
    <x v="10"/>
    <x v="235"/>
    <x v="3"/>
    <x v="1"/>
    <x v="8"/>
    <s v="Contemporary Wood/Metal Frame"/>
    <n v="96.96"/>
    <n v="6"/>
    <n v="33.94"/>
  </r>
  <r>
    <s v="02-11-2015"/>
    <x v="1"/>
    <x v="10"/>
    <x v="235"/>
    <x v="3"/>
    <x v="0"/>
    <x v="3"/>
    <s v="GBC Premium Transparent Covers with Diagonal Lined Pattern"/>
    <n v="117.49"/>
    <n v="7"/>
    <n v="41.12"/>
  </r>
  <r>
    <s v="02-11-2015"/>
    <x v="1"/>
    <x v="10"/>
    <x v="235"/>
    <x v="3"/>
    <x v="0"/>
    <x v="3"/>
    <s v="Cardinal Holdit Business Card Pockets"/>
    <n v="11.95"/>
    <n v="3"/>
    <n v="4.18"/>
  </r>
  <r>
    <s v="02-11-2015"/>
    <x v="1"/>
    <x v="10"/>
    <x v="235"/>
    <x v="3"/>
    <x v="1"/>
    <x v="11"/>
    <s v="O'Sullivan Living Dimensions 3-Shelf Bookcases"/>
    <n v="512.5"/>
    <n v="3"/>
    <n v="-30.15"/>
  </r>
  <r>
    <s v="02-11-2015"/>
    <x v="1"/>
    <x v="10"/>
    <x v="341"/>
    <x v="20"/>
    <x v="1"/>
    <x v="5"/>
    <s v="Hon Olson Stacker Chairs"/>
    <n v="2621.3200000000002"/>
    <n v="11"/>
    <n v="553.39"/>
  </r>
  <r>
    <s v="02-11-2015"/>
    <x v="1"/>
    <x v="10"/>
    <x v="323"/>
    <x v="0"/>
    <x v="0"/>
    <x v="3"/>
    <s v="GBC Premium Transparent Covers with Diagonal Lined Pattern"/>
    <n v="29.37"/>
    <n v="7"/>
    <n v="-47"/>
  </r>
  <r>
    <s v="02-11-2015"/>
    <x v="1"/>
    <x v="10"/>
    <x v="323"/>
    <x v="0"/>
    <x v="2"/>
    <x v="6"/>
    <s v="Aastra 6757i CT Wireless VoIP phone"/>
    <n v="344.7"/>
    <n v="2"/>
    <n v="38.78"/>
  </r>
  <r>
    <s v="02-11-2015"/>
    <x v="1"/>
    <x v="10"/>
    <x v="709"/>
    <x v="6"/>
    <x v="0"/>
    <x v="12"/>
    <s v="Eureka Hand Vacuum, Bagless"/>
    <n v="197.72"/>
    <n v="4"/>
    <n v="55.36"/>
  </r>
  <r>
    <s v="03-11-2015"/>
    <x v="1"/>
    <x v="10"/>
    <x v="619"/>
    <x v="3"/>
    <x v="2"/>
    <x v="6"/>
    <s v="Cisco IP Phone 7961G-GE VoIP phone"/>
    <n v="1212.8499999999999"/>
    <n v="7"/>
    <n v="106.12"/>
  </r>
  <r>
    <s v="03-11-2015"/>
    <x v="1"/>
    <x v="10"/>
    <x v="619"/>
    <x v="3"/>
    <x v="2"/>
    <x v="9"/>
    <s v="Logitech Trackman Marble Mouse"/>
    <n v="89.97"/>
    <n v="3"/>
    <n v="37.79"/>
  </r>
  <r>
    <s v="03-11-2015"/>
    <x v="1"/>
    <x v="10"/>
    <x v="619"/>
    <x v="3"/>
    <x v="1"/>
    <x v="8"/>
    <s v="Coloredge Poster Frame"/>
    <n v="42.6"/>
    <n v="3"/>
    <n v="16.61"/>
  </r>
  <r>
    <s v="03-11-2015"/>
    <x v="1"/>
    <x v="10"/>
    <x v="10"/>
    <x v="0"/>
    <x v="0"/>
    <x v="10"/>
    <s v="#10 Gummed Flap White Envelopes, 100/Box"/>
    <n v="6.61"/>
    <n v="2"/>
    <n v="2.15"/>
  </r>
  <r>
    <s v="03-11-2015"/>
    <x v="1"/>
    <x v="10"/>
    <x v="470"/>
    <x v="20"/>
    <x v="1"/>
    <x v="5"/>
    <s v="Office Star - Mid Back Dual function Ergonomic High Back Chair with 2-Way Adjustable Arms"/>
    <n v="1448.82"/>
    <n v="10"/>
    <n v="209.27"/>
  </r>
  <r>
    <s v="05-11-2015"/>
    <x v="1"/>
    <x v="10"/>
    <x v="169"/>
    <x v="25"/>
    <x v="1"/>
    <x v="5"/>
    <s v="Harbour Creations Steel Folding Chair"/>
    <n v="207"/>
    <n v="3"/>
    <n v="25.88"/>
  </r>
  <r>
    <s v="05-11-2015"/>
    <x v="1"/>
    <x v="10"/>
    <x v="329"/>
    <x v="16"/>
    <x v="0"/>
    <x v="12"/>
    <s v="Belkin 325VA UPS Surge Protector, 6'"/>
    <n v="387.14"/>
    <n v="4"/>
    <n v="24.2"/>
  </r>
  <r>
    <s v="05-11-2015"/>
    <x v="1"/>
    <x v="10"/>
    <x v="241"/>
    <x v="20"/>
    <x v="0"/>
    <x v="3"/>
    <s v="Wilson Jones 1&quot; Hanging DublLock Ring Binders"/>
    <n v="25.34"/>
    <n v="6"/>
    <n v="8.8699999999999992"/>
  </r>
  <r>
    <s v="05-11-2015"/>
    <x v="1"/>
    <x v="10"/>
    <x v="534"/>
    <x v="1"/>
    <x v="0"/>
    <x v="1"/>
    <s v="Avery 476"/>
    <n v="19.82"/>
    <n v="6"/>
    <n v="6.44"/>
  </r>
  <r>
    <s v="05-11-2015"/>
    <x v="1"/>
    <x v="10"/>
    <x v="176"/>
    <x v="3"/>
    <x v="0"/>
    <x v="2"/>
    <s v="Hanging Personal Folder File"/>
    <n v="62.8"/>
    <n v="4"/>
    <n v="15.7"/>
  </r>
  <r>
    <s v="05-11-2015"/>
    <x v="1"/>
    <x v="10"/>
    <x v="318"/>
    <x v="22"/>
    <x v="0"/>
    <x v="3"/>
    <s v="Avery Trapezoid Ring Binder, 3&quot; Capacity, Black, 1040 sheets"/>
    <n v="98.35"/>
    <n v="3"/>
    <n v="35.65"/>
  </r>
  <r>
    <s v="05-11-2015"/>
    <x v="1"/>
    <x v="10"/>
    <x v="710"/>
    <x v="10"/>
    <x v="0"/>
    <x v="3"/>
    <s v="Insertable Tab Post Binder Dividers"/>
    <n v="7.22"/>
    <n v="3"/>
    <n v="-5.53"/>
  </r>
  <r>
    <s v="05-11-2015"/>
    <x v="1"/>
    <x v="10"/>
    <x v="710"/>
    <x v="10"/>
    <x v="0"/>
    <x v="14"/>
    <s v="Acme Titanium Bonded Scissors"/>
    <n v="27.2"/>
    <n v="4"/>
    <n v="2.04"/>
  </r>
  <r>
    <s v="06-11-2015"/>
    <x v="1"/>
    <x v="10"/>
    <x v="711"/>
    <x v="12"/>
    <x v="0"/>
    <x v="10"/>
    <s v="Redi-Strip #10 Envelopes, 4 1/8 x 9 1/2"/>
    <n v="7.08"/>
    <n v="3"/>
    <n v="2.48"/>
  </r>
  <r>
    <s v="06-11-2015"/>
    <x v="1"/>
    <x v="10"/>
    <x v="711"/>
    <x v="12"/>
    <x v="0"/>
    <x v="3"/>
    <s v="UniKeep View Case Binders"/>
    <n v="4.4000000000000004"/>
    <n v="3"/>
    <n v="-3.52"/>
  </r>
  <r>
    <s v="07-11-2015"/>
    <x v="1"/>
    <x v="10"/>
    <x v="119"/>
    <x v="3"/>
    <x v="1"/>
    <x v="5"/>
    <s v="Safco Contoured Stacking Chairs"/>
    <n v="190.72"/>
    <n v="1"/>
    <n v="11.92"/>
  </r>
  <r>
    <s v="07-11-2015"/>
    <x v="1"/>
    <x v="10"/>
    <x v="411"/>
    <x v="7"/>
    <x v="0"/>
    <x v="7"/>
    <s v="Rubber Band Ball"/>
    <n v="26.18"/>
    <n v="7"/>
    <n v="0.52"/>
  </r>
  <r>
    <s v="07-11-2015"/>
    <x v="1"/>
    <x v="10"/>
    <x v="411"/>
    <x v="7"/>
    <x v="0"/>
    <x v="0"/>
    <s v="Loose Memo Sheets"/>
    <n v="7.3"/>
    <n v="2"/>
    <n v="3.43"/>
  </r>
  <r>
    <s v="07-11-2015"/>
    <x v="1"/>
    <x v="10"/>
    <x v="119"/>
    <x v="2"/>
    <x v="0"/>
    <x v="10"/>
    <s v="White Envelopes, White Envelopes with Clear Poly Window"/>
    <n v="24.4"/>
    <n v="2"/>
    <n v="7.93"/>
  </r>
  <r>
    <s v="07-11-2015"/>
    <x v="1"/>
    <x v="10"/>
    <x v="149"/>
    <x v="45"/>
    <x v="1"/>
    <x v="5"/>
    <s v="Safco Contoured Stacking Chairs"/>
    <n v="715.2"/>
    <n v="3"/>
    <n v="178.8"/>
  </r>
  <r>
    <s v="07-11-2015"/>
    <x v="1"/>
    <x v="10"/>
    <x v="85"/>
    <x v="16"/>
    <x v="0"/>
    <x v="3"/>
    <s v="Avery Hanging File Binders"/>
    <n v="16.149999999999999"/>
    <n v="9"/>
    <n v="-12.92"/>
  </r>
  <r>
    <s v="07-11-2015"/>
    <x v="1"/>
    <x v="10"/>
    <x v="85"/>
    <x v="16"/>
    <x v="0"/>
    <x v="3"/>
    <s v="GBC DocuBind TL300 Electric Binding System"/>
    <n v="1345.49"/>
    <n v="5"/>
    <n v="-1031.54"/>
  </r>
  <r>
    <s v="07-11-2015"/>
    <x v="1"/>
    <x v="10"/>
    <x v="712"/>
    <x v="0"/>
    <x v="0"/>
    <x v="0"/>
    <s v="Xerox 1886"/>
    <n v="76.64"/>
    <n v="2"/>
    <n v="26.82"/>
  </r>
  <r>
    <s v="07-11-2015"/>
    <x v="1"/>
    <x v="10"/>
    <x v="579"/>
    <x v="0"/>
    <x v="0"/>
    <x v="4"/>
    <s v="Lumber Crayons"/>
    <n v="23.64"/>
    <n v="3"/>
    <n v="5.32"/>
  </r>
  <r>
    <s v="07-11-2015"/>
    <x v="1"/>
    <x v="10"/>
    <x v="579"/>
    <x v="0"/>
    <x v="0"/>
    <x v="2"/>
    <s v="Gould Plastics 9-Pocket Panel Bin, 18-3/8w x 5-1/4d x 20-1/2h, Black"/>
    <n v="84.78"/>
    <n v="2"/>
    <n v="-16.96"/>
  </r>
  <r>
    <s v="07-11-2015"/>
    <x v="1"/>
    <x v="10"/>
    <x v="579"/>
    <x v="0"/>
    <x v="1"/>
    <x v="8"/>
    <s v="Tenex Chairmats For Use with Hard Floors"/>
    <n v="64.959999999999994"/>
    <n v="5"/>
    <n v="-84.45"/>
  </r>
  <r>
    <s v="07-11-2015"/>
    <x v="1"/>
    <x v="10"/>
    <x v="579"/>
    <x v="0"/>
    <x v="0"/>
    <x v="3"/>
    <s v="Avery Recycled Flexi-View Covers for Binding Systems"/>
    <n v="32.06"/>
    <n v="10"/>
    <n v="-51.3"/>
  </r>
  <r>
    <s v="07-11-2015"/>
    <x v="1"/>
    <x v="10"/>
    <x v="579"/>
    <x v="0"/>
    <x v="0"/>
    <x v="2"/>
    <s v="Fellowes Recycled Storage Drawers"/>
    <n v="177.65"/>
    <n v="2"/>
    <n v="-28.87"/>
  </r>
  <r>
    <s v="07-11-2015"/>
    <x v="1"/>
    <x v="10"/>
    <x v="579"/>
    <x v="0"/>
    <x v="2"/>
    <x v="15"/>
    <s v="Canon PC170 Desktop Personal Copier"/>
    <n v="287.91000000000003"/>
    <n v="3"/>
    <n v="33.590000000000003"/>
  </r>
  <r>
    <s v="08-11-2015"/>
    <x v="1"/>
    <x v="10"/>
    <x v="276"/>
    <x v="32"/>
    <x v="0"/>
    <x v="4"/>
    <s v="American Pencil"/>
    <n v="11.65"/>
    <n v="5"/>
    <n v="3.38"/>
  </r>
  <r>
    <s v="08-11-2015"/>
    <x v="1"/>
    <x v="10"/>
    <x v="713"/>
    <x v="3"/>
    <x v="0"/>
    <x v="7"/>
    <s v="Advantus Plastic Paper Clips"/>
    <n v="5"/>
    <n v="1"/>
    <n v="2.4"/>
  </r>
  <r>
    <s v="08-11-2015"/>
    <x v="1"/>
    <x v="10"/>
    <x v="713"/>
    <x v="3"/>
    <x v="2"/>
    <x v="9"/>
    <s v="Logitech G19 Programmable Gaming Keyboard"/>
    <n v="371.97"/>
    <n v="3"/>
    <n v="66.95"/>
  </r>
  <r>
    <s v="08-11-2015"/>
    <x v="1"/>
    <x v="10"/>
    <x v="42"/>
    <x v="27"/>
    <x v="0"/>
    <x v="7"/>
    <s v="Alliance Rubber Bands"/>
    <n v="5.04"/>
    <n v="3"/>
    <n v="0.2"/>
  </r>
  <r>
    <s v="08-11-2015"/>
    <x v="1"/>
    <x v="10"/>
    <x v="42"/>
    <x v="27"/>
    <x v="0"/>
    <x v="0"/>
    <s v="Xerox 1988"/>
    <n v="92.94"/>
    <n v="3"/>
    <n v="41.82"/>
  </r>
  <r>
    <s v="08-11-2015"/>
    <x v="1"/>
    <x v="10"/>
    <x v="42"/>
    <x v="27"/>
    <x v="1"/>
    <x v="8"/>
    <s v="Executive Impressions 14&quot; Contract Wall Clock"/>
    <n v="66.69"/>
    <n v="3"/>
    <n v="22.01"/>
  </r>
  <r>
    <s v="08-11-2015"/>
    <x v="1"/>
    <x v="10"/>
    <x v="42"/>
    <x v="27"/>
    <x v="0"/>
    <x v="3"/>
    <s v="Deluxe Heavy-Duty Vinyl Round Ring Binder"/>
    <n v="91.68"/>
    <n v="5"/>
    <n v="28.65"/>
  </r>
  <r>
    <s v="08-11-2015"/>
    <x v="1"/>
    <x v="10"/>
    <x v="482"/>
    <x v="20"/>
    <x v="0"/>
    <x v="3"/>
    <s v="Storex Dura Pro Binders"/>
    <n v="52.27"/>
    <n v="11"/>
    <n v="17.64"/>
  </r>
  <r>
    <s v="08-11-2015"/>
    <x v="1"/>
    <x v="10"/>
    <x v="482"/>
    <x v="20"/>
    <x v="0"/>
    <x v="0"/>
    <s v="Great White Multi-Use Recycled Paper (20Lb. and 84 Bright)"/>
    <n v="17.940000000000001"/>
    <n v="3"/>
    <n v="8.07"/>
  </r>
  <r>
    <s v="08-11-2015"/>
    <x v="1"/>
    <x v="10"/>
    <x v="257"/>
    <x v="0"/>
    <x v="0"/>
    <x v="3"/>
    <s v="Wilson Jones Leather-Like Binders with DublLock Round Rings"/>
    <n v="10.48"/>
    <n v="6"/>
    <n v="-17.29"/>
  </r>
  <r>
    <s v="08-11-2015"/>
    <x v="1"/>
    <x v="10"/>
    <x v="661"/>
    <x v="3"/>
    <x v="2"/>
    <x v="9"/>
    <s v="Microsoft Arc Touch Mouse"/>
    <n v="119.9"/>
    <n v="2"/>
    <n v="43.16"/>
  </r>
  <r>
    <s v="08-11-2015"/>
    <x v="1"/>
    <x v="10"/>
    <x v="663"/>
    <x v="6"/>
    <x v="0"/>
    <x v="12"/>
    <s v="Holmes Replacement Filter for HEPA Air Cleaner, Large Room"/>
    <n v="44.43"/>
    <n v="3"/>
    <n v="18.66"/>
  </r>
  <r>
    <s v="08-11-2015"/>
    <x v="1"/>
    <x v="10"/>
    <x v="663"/>
    <x v="6"/>
    <x v="2"/>
    <x v="6"/>
    <s v="AT&amp;T 17929 Lendline Telephone"/>
    <n v="226.2"/>
    <n v="5"/>
    <n v="58.81"/>
  </r>
  <r>
    <s v="08-11-2015"/>
    <x v="1"/>
    <x v="10"/>
    <x v="663"/>
    <x v="6"/>
    <x v="1"/>
    <x v="8"/>
    <s v="Deflect-o Glass Clear Studded Chair Mats"/>
    <n v="186.54"/>
    <n v="3"/>
    <n v="41.04"/>
  </r>
  <r>
    <s v="08-11-2015"/>
    <x v="1"/>
    <x v="10"/>
    <x v="663"/>
    <x v="6"/>
    <x v="0"/>
    <x v="4"/>
    <s v="Hunt PowerHouse Electric Pencil Sharpener, Blue"/>
    <n v="265.86"/>
    <n v="7"/>
    <n v="79.760000000000005"/>
  </r>
  <r>
    <s v="08-11-2015"/>
    <x v="1"/>
    <x v="10"/>
    <x v="663"/>
    <x v="6"/>
    <x v="0"/>
    <x v="4"/>
    <s v="Newell 314"/>
    <n v="27.9"/>
    <n v="5"/>
    <n v="6.98"/>
  </r>
  <r>
    <s v="08-11-2015"/>
    <x v="1"/>
    <x v="10"/>
    <x v="122"/>
    <x v="30"/>
    <x v="2"/>
    <x v="6"/>
    <s v="Cisco SPA508G"/>
    <n v="263.95999999999998"/>
    <n v="4"/>
    <n v="76.55"/>
  </r>
  <r>
    <s v="08-11-2015"/>
    <x v="1"/>
    <x v="10"/>
    <x v="435"/>
    <x v="20"/>
    <x v="0"/>
    <x v="2"/>
    <s v="Fellowes Desktop Hanging File Manager"/>
    <n v="67.150000000000006"/>
    <n v="5"/>
    <n v="16.79"/>
  </r>
  <r>
    <s v="08-11-2015"/>
    <x v="1"/>
    <x v="10"/>
    <x v="435"/>
    <x v="20"/>
    <x v="2"/>
    <x v="6"/>
    <s v="Mitel MiVoice 5330e IP Phone"/>
    <n v="549.98"/>
    <n v="2"/>
    <n v="142.99"/>
  </r>
  <r>
    <s v="08-11-2015"/>
    <x v="1"/>
    <x v="10"/>
    <x v="435"/>
    <x v="20"/>
    <x v="1"/>
    <x v="8"/>
    <s v="Nu-Dell EZ-Mount Plastic Wall Frames"/>
    <n v="11.82"/>
    <n v="3"/>
    <n v="4.7300000000000004"/>
  </r>
  <r>
    <s v="08-11-2015"/>
    <x v="1"/>
    <x v="10"/>
    <x v="435"/>
    <x v="20"/>
    <x v="2"/>
    <x v="15"/>
    <s v="Zebra ZM400 Thermal Label Printer"/>
    <n v="4643.8"/>
    <n v="4"/>
    <n v="2229.02"/>
  </r>
  <r>
    <s v="08-11-2015"/>
    <x v="1"/>
    <x v="10"/>
    <x v="435"/>
    <x v="20"/>
    <x v="1"/>
    <x v="5"/>
    <s v="Hon 4070 Series Pagoda Round Back Stacking Chairs"/>
    <n v="577.76"/>
    <n v="2"/>
    <n v="115.55"/>
  </r>
  <r>
    <s v="08-11-2015"/>
    <x v="1"/>
    <x v="10"/>
    <x v="270"/>
    <x v="25"/>
    <x v="0"/>
    <x v="7"/>
    <s v="OIC Binder Clips"/>
    <n v="31.5"/>
    <n v="11"/>
    <n v="11.81"/>
  </r>
  <r>
    <s v="08-11-2015"/>
    <x v="1"/>
    <x v="10"/>
    <x v="270"/>
    <x v="25"/>
    <x v="0"/>
    <x v="1"/>
    <s v="Permanent Self-Adhesive File Folder Labels for Typewriters, 1 1/8 x 3 1/2, White"/>
    <n v="5.04"/>
    <n v="1"/>
    <n v="1.64"/>
  </r>
  <r>
    <s v="08-11-2015"/>
    <x v="1"/>
    <x v="10"/>
    <x v="270"/>
    <x v="25"/>
    <x v="0"/>
    <x v="3"/>
    <s v="Poly Designer Cover &amp; Back"/>
    <n v="39.880000000000003"/>
    <n v="7"/>
    <n v="-29.24"/>
  </r>
  <r>
    <s v="08-11-2015"/>
    <x v="1"/>
    <x v="10"/>
    <x v="270"/>
    <x v="25"/>
    <x v="1"/>
    <x v="8"/>
    <s v="Eldon Wave Desk Accessories"/>
    <n v="4.71"/>
    <n v="1"/>
    <n v="1.41"/>
  </r>
  <r>
    <s v="08-11-2015"/>
    <x v="1"/>
    <x v="10"/>
    <x v="87"/>
    <x v="45"/>
    <x v="1"/>
    <x v="11"/>
    <s v="Riverside Palais Royal Lawyers Bookcase, Royale Cherry Finish"/>
    <n v="4404.8999999999996"/>
    <n v="5"/>
    <n v="1013.13"/>
  </r>
  <r>
    <s v="09-11-2015"/>
    <x v="1"/>
    <x v="10"/>
    <x v="693"/>
    <x v="2"/>
    <x v="0"/>
    <x v="0"/>
    <s v="While You Were Out Pads, 50 per Pad, 4 x 5 1/4, Green Cycle"/>
    <n v="11.35"/>
    <n v="3"/>
    <n v="4.12"/>
  </r>
  <r>
    <s v="09-11-2015"/>
    <x v="1"/>
    <x v="10"/>
    <x v="423"/>
    <x v="24"/>
    <x v="0"/>
    <x v="3"/>
    <s v="Binder Posts"/>
    <n v="17.22"/>
    <n v="3"/>
    <n v="7.92"/>
  </r>
  <r>
    <s v="09-11-2015"/>
    <x v="1"/>
    <x v="10"/>
    <x v="423"/>
    <x v="24"/>
    <x v="1"/>
    <x v="13"/>
    <s v="Bevis Round Conference Table Top &amp; Single Column Base"/>
    <n v="1024.3800000000001"/>
    <n v="7"/>
    <n v="215.12"/>
  </r>
  <r>
    <s v="09-11-2015"/>
    <x v="1"/>
    <x v="10"/>
    <x v="423"/>
    <x v="24"/>
    <x v="0"/>
    <x v="10"/>
    <s v="#10- 4 1/8&quot; x 9 1/2&quot; Recycled Envelopes"/>
    <n v="26.22"/>
    <n v="3"/>
    <n v="12.32"/>
  </r>
  <r>
    <s v="09-11-2015"/>
    <x v="1"/>
    <x v="10"/>
    <x v="423"/>
    <x v="24"/>
    <x v="0"/>
    <x v="0"/>
    <s v="Xerox 1978"/>
    <n v="17.34"/>
    <n v="3"/>
    <n v="8.5"/>
  </r>
  <r>
    <s v="09-11-2015"/>
    <x v="1"/>
    <x v="10"/>
    <x v="222"/>
    <x v="20"/>
    <x v="2"/>
    <x v="15"/>
    <s v="Zebra ZM400 Thermal Label Printer"/>
    <n v="2321.9"/>
    <n v="2"/>
    <n v="1114.51"/>
  </r>
  <r>
    <s v="09-11-2015"/>
    <x v="1"/>
    <x v="10"/>
    <x v="222"/>
    <x v="20"/>
    <x v="0"/>
    <x v="2"/>
    <s v="Perma STOR-ALL Hanging File Box, 13 1/8&quot;W x 12 1/4&quot;D x 10 1/2&quot;H"/>
    <n v="17.940000000000001"/>
    <n v="3"/>
    <n v="3.05"/>
  </r>
  <r>
    <s v="09-11-2015"/>
    <x v="1"/>
    <x v="10"/>
    <x v="265"/>
    <x v="20"/>
    <x v="0"/>
    <x v="2"/>
    <s v="Tennsco Industrial Shelving"/>
    <n v="244.55"/>
    <n v="5"/>
    <n v="4.8899999999999997"/>
  </r>
  <r>
    <s v="09-11-2015"/>
    <x v="1"/>
    <x v="10"/>
    <x v="265"/>
    <x v="20"/>
    <x v="0"/>
    <x v="10"/>
    <s v="Poly String Tie Envelopes"/>
    <n v="12.24"/>
    <n v="6"/>
    <n v="5.75"/>
  </r>
  <r>
    <s v="09-11-2015"/>
    <x v="1"/>
    <x v="10"/>
    <x v="265"/>
    <x v="20"/>
    <x v="2"/>
    <x v="9"/>
    <s v="AmazonBasics 3-Button USB Wired Mouse"/>
    <n v="13.98"/>
    <n v="2"/>
    <n v="6.01"/>
  </r>
  <r>
    <s v="09-11-2015"/>
    <x v="1"/>
    <x v="10"/>
    <x v="265"/>
    <x v="20"/>
    <x v="2"/>
    <x v="9"/>
    <s v="Logitech VX Revolution Cordless Laser Mouse for Notebooks (Black)"/>
    <n v="899.95"/>
    <n v="5"/>
    <n v="54"/>
  </r>
  <r>
    <s v="09-11-2015"/>
    <x v="1"/>
    <x v="10"/>
    <x v="618"/>
    <x v="3"/>
    <x v="0"/>
    <x v="7"/>
    <s v="OIC Binder Clips, Mini, 1/4&quot; Capacity, Black"/>
    <n v="2.48"/>
    <n v="2"/>
    <n v="1.17"/>
  </r>
  <r>
    <s v="09-11-2015"/>
    <x v="1"/>
    <x v="10"/>
    <x v="408"/>
    <x v="18"/>
    <x v="0"/>
    <x v="3"/>
    <s v="Avery Poly Binder Pockets"/>
    <n v="10.74"/>
    <n v="3"/>
    <n v="5.16"/>
  </r>
  <r>
    <s v="10-11-2015"/>
    <x v="1"/>
    <x v="10"/>
    <x v="545"/>
    <x v="3"/>
    <x v="2"/>
    <x v="9"/>
    <s v="Microsoft Sculpt Comfort Mouse"/>
    <n v="79.900000000000006"/>
    <n v="2"/>
    <n v="35.159999999999997"/>
  </r>
  <r>
    <s v="10-11-2015"/>
    <x v="1"/>
    <x v="10"/>
    <x v="571"/>
    <x v="18"/>
    <x v="0"/>
    <x v="2"/>
    <s v="Letter Size Cart"/>
    <n v="714.3"/>
    <n v="5"/>
    <n v="207.15"/>
  </r>
  <r>
    <s v="10-11-2015"/>
    <x v="1"/>
    <x v="10"/>
    <x v="675"/>
    <x v="28"/>
    <x v="0"/>
    <x v="12"/>
    <s v="Hoover Shoulder Vac Commercial Portable Vacuum"/>
    <n v="715.64"/>
    <n v="2"/>
    <n v="178.91"/>
  </r>
  <r>
    <s v="10-11-2015"/>
    <x v="1"/>
    <x v="10"/>
    <x v="675"/>
    <x v="28"/>
    <x v="0"/>
    <x v="2"/>
    <s v="Tennsco 6- and 18-Compartment Lockers"/>
    <n v="795.51"/>
    <n v="3"/>
    <n v="143.19"/>
  </r>
  <r>
    <s v="10-11-2015"/>
    <x v="1"/>
    <x v="10"/>
    <x v="675"/>
    <x v="28"/>
    <x v="2"/>
    <x v="16"/>
    <s v="Sharp 1540cs Digital Laser Copier"/>
    <n v="549.99"/>
    <n v="1"/>
    <n v="275"/>
  </r>
  <r>
    <s v="10-11-2015"/>
    <x v="1"/>
    <x v="10"/>
    <x v="675"/>
    <x v="28"/>
    <x v="0"/>
    <x v="3"/>
    <s v="GBC Standard Therm-A-Bind Covers"/>
    <n v="74.760000000000005"/>
    <n v="3"/>
    <n v="34.39"/>
  </r>
  <r>
    <s v="10-11-2015"/>
    <x v="1"/>
    <x v="10"/>
    <x v="675"/>
    <x v="28"/>
    <x v="1"/>
    <x v="8"/>
    <s v="Staple-based wall hangings"/>
    <n v="29.22"/>
    <n v="3"/>
    <n v="12.86"/>
  </r>
  <r>
    <s v="10-11-2015"/>
    <x v="1"/>
    <x v="10"/>
    <x v="66"/>
    <x v="2"/>
    <x v="0"/>
    <x v="2"/>
    <s v="Iceberg Mobile Mega Data/Printer Cart"/>
    <n v="577.58000000000004"/>
    <n v="6"/>
    <n v="43.32"/>
  </r>
  <r>
    <s v="11-11-2015"/>
    <x v="1"/>
    <x v="10"/>
    <x v="597"/>
    <x v="14"/>
    <x v="0"/>
    <x v="2"/>
    <s v="Advantus 10-Drawer Portable Organizer, Chrome Metal Frame, Smoke Drawers"/>
    <n v="418.32"/>
    <n v="7"/>
    <n v="117.13"/>
  </r>
  <r>
    <s v="11-11-2015"/>
    <x v="1"/>
    <x v="10"/>
    <x v="597"/>
    <x v="14"/>
    <x v="0"/>
    <x v="12"/>
    <s v="Holmes Replacement Filter for HEPA Air Cleaner, Very Large Room, HEPA Filter"/>
    <n v="123.86"/>
    <n v="2"/>
    <n v="46.79"/>
  </r>
  <r>
    <s v="12-11-2015"/>
    <x v="1"/>
    <x v="10"/>
    <x v="515"/>
    <x v="3"/>
    <x v="0"/>
    <x v="0"/>
    <s v="Adams &quot;While You Were Out&quot; Message Pads"/>
    <n v="15.7"/>
    <n v="5"/>
    <n v="7.07"/>
  </r>
  <r>
    <s v="12-11-2015"/>
    <x v="1"/>
    <x v="10"/>
    <x v="123"/>
    <x v="16"/>
    <x v="0"/>
    <x v="4"/>
    <s v="Newell 317"/>
    <n v="11.76"/>
    <n v="5"/>
    <n v="1.32"/>
  </r>
  <r>
    <s v="12-11-2015"/>
    <x v="1"/>
    <x v="10"/>
    <x v="123"/>
    <x v="16"/>
    <x v="0"/>
    <x v="3"/>
    <s v="Wilson Jones Leather-Like Binders with DublLock Round Rings"/>
    <n v="5.24"/>
    <n v="2"/>
    <n v="-4.0199999999999996"/>
  </r>
  <r>
    <s v="12-11-2015"/>
    <x v="1"/>
    <x v="10"/>
    <x v="123"/>
    <x v="16"/>
    <x v="0"/>
    <x v="3"/>
    <s v="SlimView Poly Binder, 3/8&quot;"/>
    <n v="4.66"/>
    <n v="3"/>
    <n v="-3.73"/>
  </r>
  <r>
    <s v="12-11-2015"/>
    <x v="1"/>
    <x v="10"/>
    <x v="123"/>
    <x v="16"/>
    <x v="1"/>
    <x v="5"/>
    <s v="Office Star - Contemporary Task Swivel chair with Loop Arms, Charcoal"/>
    <n v="523.91999999999996"/>
    <n v="5"/>
    <n v="-72.040000000000006"/>
  </r>
  <r>
    <s v="12-11-2015"/>
    <x v="1"/>
    <x v="10"/>
    <x v="123"/>
    <x v="16"/>
    <x v="2"/>
    <x v="6"/>
    <s v="VTech DS6151"/>
    <n v="100.79"/>
    <n v="1"/>
    <n v="10.08"/>
  </r>
  <r>
    <s v="12-11-2015"/>
    <x v="1"/>
    <x v="10"/>
    <x v="123"/>
    <x v="16"/>
    <x v="1"/>
    <x v="5"/>
    <s v="Global Push Button Manager's Chair, Indigo"/>
    <n v="146.13999999999999"/>
    <n v="3"/>
    <n v="16.440000000000001"/>
  </r>
  <r>
    <s v="12-11-2015"/>
    <x v="1"/>
    <x v="10"/>
    <x v="407"/>
    <x v="0"/>
    <x v="0"/>
    <x v="2"/>
    <s v="Carina 42&quot;Hx23 3/4&quot;W Media Storage Unit"/>
    <n v="64.78"/>
    <n v="1"/>
    <n v="-14.58"/>
  </r>
  <r>
    <s v="12-11-2015"/>
    <x v="1"/>
    <x v="10"/>
    <x v="407"/>
    <x v="0"/>
    <x v="0"/>
    <x v="0"/>
    <s v="Xerox 1957"/>
    <n v="15.55"/>
    <n v="3"/>
    <n v="5.64"/>
  </r>
  <r>
    <s v="12-11-2015"/>
    <x v="1"/>
    <x v="10"/>
    <x v="407"/>
    <x v="0"/>
    <x v="0"/>
    <x v="10"/>
    <s v="Blue String-Tie &amp; Button Interoffice Envelopes, 10 x 13"/>
    <n v="223.89"/>
    <n v="7"/>
    <n v="69.97"/>
  </r>
  <r>
    <s v="12-11-2015"/>
    <x v="1"/>
    <x v="10"/>
    <x v="632"/>
    <x v="20"/>
    <x v="0"/>
    <x v="10"/>
    <s v="Staple envelope"/>
    <n v="15.56"/>
    <n v="2"/>
    <n v="7.31"/>
  </r>
  <r>
    <s v="13-11-2015"/>
    <x v="1"/>
    <x v="10"/>
    <x v="641"/>
    <x v="26"/>
    <x v="2"/>
    <x v="9"/>
    <s v="Logitech K350 2.4Ghz Wireless Keyboard"/>
    <n v="238.9"/>
    <n v="6"/>
    <n v="-26.88"/>
  </r>
  <r>
    <s v="13-11-2015"/>
    <x v="1"/>
    <x v="10"/>
    <x v="641"/>
    <x v="26"/>
    <x v="1"/>
    <x v="8"/>
    <s v="Deflect-o DuraMat Lighweight, Studded, Beveled Mat for Low Pile Carpeting"/>
    <n v="102.36"/>
    <n v="3"/>
    <n v="-3.84"/>
  </r>
  <r>
    <s v="13-11-2015"/>
    <x v="1"/>
    <x v="10"/>
    <x v="641"/>
    <x v="26"/>
    <x v="0"/>
    <x v="3"/>
    <s v="Avery Trapezoid Ring Binder, 3&quot; Capacity, Black, 1040 sheets"/>
    <n v="36.880000000000003"/>
    <n v="3"/>
    <n v="-25.82"/>
  </r>
  <r>
    <s v="13-11-2015"/>
    <x v="1"/>
    <x v="10"/>
    <x v="519"/>
    <x v="25"/>
    <x v="0"/>
    <x v="0"/>
    <s v="Xerox 1910"/>
    <n v="115.3"/>
    <n v="3"/>
    <n v="40.35"/>
  </r>
  <r>
    <s v="13-11-2015"/>
    <x v="1"/>
    <x v="10"/>
    <x v="318"/>
    <x v="7"/>
    <x v="2"/>
    <x v="6"/>
    <s v="BlackBerry Q10"/>
    <n v="377.97"/>
    <n v="3"/>
    <n v="94.49"/>
  </r>
  <r>
    <s v="13-11-2015"/>
    <x v="1"/>
    <x v="10"/>
    <x v="318"/>
    <x v="7"/>
    <x v="0"/>
    <x v="0"/>
    <s v="Adams Telephone Message Books, 5 1/4 x 11"/>
    <n v="42.28"/>
    <n v="7"/>
    <n v="19.87"/>
  </r>
  <r>
    <s v="13-11-2015"/>
    <x v="1"/>
    <x v="10"/>
    <x v="318"/>
    <x v="7"/>
    <x v="1"/>
    <x v="11"/>
    <s v="Bestar Classic Bookcase"/>
    <n v="299.97000000000003"/>
    <n v="3"/>
    <n v="56.99"/>
  </r>
  <r>
    <s v="13-11-2015"/>
    <x v="1"/>
    <x v="10"/>
    <x v="318"/>
    <x v="7"/>
    <x v="2"/>
    <x v="6"/>
    <s v="Innergie mMini Combo Duo USB Travel Charging Kit"/>
    <n v="89.98"/>
    <n v="2"/>
    <n v="43.19"/>
  </r>
  <r>
    <s v="13-11-2015"/>
    <x v="1"/>
    <x v="10"/>
    <x v="276"/>
    <x v="1"/>
    <x v="1"/>
    <x v="8"/>
    <s v="Eldon Imàge Series Desk Accessories, Clear"/>
    <n v="17.5"/>
    <n v="9"/>
    <n v="-7.44"/>
  </r>
  <r>
    <s v="13-11-2015"/>
    <x v="1"/>
    <x v="10"/>
    <x v="277"/>
    <x v="18"/>
    <x v="0"/>
    <x v="0"/>
    <s v="Black Print Carbonless Snap-Off Rapid Letter, 8 1/2&quot; x 7&quot;"/>
    <n v="63.77"/>
    <n v="7"/>
    <n v="28.7"/>
  </r>
  <r>
    <s v="13-11-2015"/>
    <x v="1"/>
    <x v="10"/>
    <x v="277"/>
    <x v="18"/>
    <x v="2"/>
    <x v="6"/>
    <s v="Spigen Samsung Galaxy S5 Case Wallet"/>
    <n v="50.97"/>
    <n v="3"/>
    <n v="13.25"/>
  </r>
  <r>
    <s v="13-11-2015"/>
    <x v="1"/>
    <x v="10"/>
    <x v="277"/>
    <x v="18"/>
    <x v="0"/>
    <x v="0"/>
    <s v="Xerox 1910"/>
    <n v="96.08"/>
    <n v="2"/>
    <n v="46.12"/>
  </r>
  <r>
    <s v="13-11-2015"/>
    <x v="1"/>
    <x v="10"/>
    <x v="158"/>
    <x v="15"/>
    <x v="0"/>
    <x v="2"/>
    <s v="Portfile Personal File Boxes"/>
    <n v="84.96"/>
    <n v="6"/>
    <n v="6.37"/>
  </r>
  <r>
    <s v="13-11-2015"/>
    <x v="1"/>
    <x v="10"/>
    <x v="299"/>
    <x v="35"/>
    <x v="2"/>
    <x v="6"/>
    <s v="Panasonic KX TS3282W Corded phone"/>
    <n v="339.96"/>
    <n v="5"/>
    <n v="42.5"/>
  </r>
  <r>
    <s v="13-11-2015"/>
    <x v="1"/>
    <x v="10"/>
    <x v="299"/>
    <x v="35"/>
    <x v="1"/>
    <x v="8"/>
    <s v="Eldon Stackable Tray, Side-Load, Legal, Smoke"/>
    <n v="63.98"/>
    <n v="7"/>
    <n v="21.75"/>
  </r>
  <r>
    <s v="13-11-2015"/>
    <x v="1"/>
    <x v="10"/>
    <x v="667"/>
    <x v="16"/>
    <x v="0"/>
    <x v="3"/>
    <s v="Catalog Binders with Expanding Posts"/>
    <n v="121.1"/>
    <n v="6"/>
    <n v="-100.92"/>
  </r>
  <r>
    <s v="13-11-2015"/>
    <x v="1"/>
    <x v="10"/>
    <x v="667"/>
    <x v="16"/>
    <x v="2"/>
    <x v="9"/>
    <s v="Maxell LTO Ultrium - 800 GB"/>
    <n v="111.96"/>
    <n v="5"/>
    <n v="-1.4"/>
  </r>
  <r>
    <s v="13-11-2015"/>
    <x v="1"/>
    <x v="10"/>
    <x v="487"/>
    <x v="0"/>
    <x v="1"/>
    <x v="11"/>
    <s v="Atlantic Metals Mobile 5-Shelf Bookcases, Custom Colors"/>
    <n v="614"/>
    <n v="3"/>
    <n v="-18.059999999999999"/>
  </r>
  <r>
    <s v="13-11-2015"/>
    <x v="1"/>
    <x v="10"/>
    <x v="348"/>
    <x v="3"/>
    <x v="0"/>
    <x v="3"/>
    <s v="Universal Recycled Hanging Pressboard Report Binders, Letter Size"/>
    <n v="9.8699999999999992"/>
    <n v="2"/>
    <n v="3.46"/>
  </r>
  <r>
    <s v="13-11-2015"/>
    <x v="1"/>
    <x v="10"/>
    <x v="348"/>
    <x v="3"/>
    <x v="1"/>
    <x v="11"/>
    <s v="O'Sullivan Living Dimensions 3-Shelf Bookcases"/>
    <n v="683.33"/>
    <n v="4"/>
    <n v="-40.200000000000003"/>
  </r>
  <r>
    <s v="13-11-2015"/>
    <x v="1"/>
    <x v="10"/>
    <x v="348"/>
    <x v="3"/>
    <x v="0"/>
    <x v="0"/>
    <s v="Xerox 1900"/>
    <n v="29.96"/>
    <n v="7"/>
    <n v="13.48"/>
  </r>
  <r>
    <s v="14-11-2015"/>
    <x v="1"/>
    <x v="10"/>
    <x v="225"/>
    <x v="20"/>
    <x v="2"/>
    <x v="9"/>
    <s v="Imation Clip USB flash drive - 8 GB"/>
    <n v="37.6"/>
    <n v="2"/>
    <n v="2.2599999999999998"/>
  </r>
  <r>
    <s v="14-11-2015"/>
    <x v="1"/>
    <x v="10"/>
    <x v="225"/>
    <x v="20"/>
    <x v="2"/>
    <x v="9"/>
    <s v="Imation 32GB Pocket Pro USB 3.0 Flash Drive - 32 GB - Black - 1 P ..."/>
    <n v="59.9"/>
    <n v="2"/>
    <n v="23.96"/>
  </r>
  <r>
    <s v="14-11-2015"/>
    <x v="1"/>
    <x v="10"/>
    <x v="225"/>
    <x v="20"/>
    <x v="0"/>
    <x v="0"/>
    <s v="It's Hot Message Books with Stickers, 2 3/4&quot; x 5&quot;"/>
    <n v="37"/>
    <n v="5"/>
    <n v="16.649999999999999"/>
  </r>
  <r>
    <s v="14-11-2015"/>
    <x v="1"/>
    <x v="10"/>
    <x v="225"/>
    <x v="6"/>
    <x v="0"/>
    <x v="10"/>
    <s v="Brown Kraft Recycled Envelopes"/>
    <n v="33.96"/>
    <n v="2"/>
    <n v="16.98"/>
  </r>
  <r>
    <s v="14-11-2015"/>
    <x v="1"/>
    <x v="10"/>
    <x v="225"/>
    <x v="6"/>
    <x v="0"/>
    <x v="12"/>
    <s v="Honeywell Enviracaire Portable HEPA Air Cleaner for 16' x 20' Room"/>
    <n v="826.11"/>
    <n v="3"/>
    <n v="322.18"/>
  </r>
  <r>
    <s v="14-11-2015"/>
    <x v="1"/>
    <x v="10"/>
    <x v="3"/>
    <x v="7"/>
    <x v="1"/>
    <x v="8"/>
    <s v="Executive Impressions 13&quot; Chairman Wall Clock"/>
    <n v="76.14"/>
    <n v="3"/>
    <n v="26.65"/>
  </r>
  <r>
    <s v="14-11-2015"/>
    <x v="1"/>
    <x v="10"/>
    <x v="3"/>
    <x v="7"/>
    <x v="0"/>
    <x v="3"/>
    <s v="Avery Framed View Binder, EZD Ring (Locking), Navy, 1 1/2&quot;"/>
    <n v="19.96"/>
    <n v="2"/>
    <n v="9.3800000000000008"/>
  </r>
  <r>
    <s v="14-11-2015"/>
    <x v="1"/>
    <x v="10"/>
    <x v="473"/>
    <x v="2"/>
    <x v="2"/>
    <x v="9"/>
    <s v="Micro Innovations Wireless Classic Keyboard with Mouse"/>
    <n v="47.98"/>
    <n v="2"/>
    <n v="-1.2"/>
  </r>
  <r>
    <s v="14-11-2015"/>
    <x v="1"/>
    <x v="10"/>
    <x v="127"/>
    <x v="11"/>
    <x v="0"/>
    <x v="7"/>
    <s v="Advantus Push Pins"/>
    <n v="8.7200000000000006"/>
    <n v="5"/>
    <n v="2.29"/>
  </r>
  <r>
    <s v="14-11-2015"/>
    <x v="1"/>
    <x v="10"/>
    <x v="127"/>
    <x v="11"/>
    <x v="2"/>
    <x v="9"/>
    <s v="Imation Secure Drive + Hardware Encrypted USB flash drive - 16 GB"/>
    <n v="91.18"/>
    <n v="3"/>
    <n v="4.5599999999999996"/>
  </r>
  <r>
    <s v="14-11-2015"/>
    <x v="1"/>
    <x v="10"/>
    <x v="127"/>
    <x v="11"/>
    <x v="2"/>
    <x v="9"/>
    <s v="Plantronics Audio 478 Stereo USB Headset"/>
    <n v="159.97"/>
    <n v="4"/>
    <n v="29.99"/>
  </r>
  <r>
    <s v="14-11-2015"/>
    <x v="1"/>
    <x v="10"/>
    <x v="333"/>
    <x v="31"/>
    <x v="1"/>
    <x v="5"/>
    <s v="SAFCO Arco Folding Chair"/>
    <n v="883.84"/>
    <n v="4"/>
    <n v="99.43"/>
  </r>
  <r>
    <s v="14-11-2015"/>
    <x v="1"/>
    <x v="10"/>
    <x v="333"/>
    <x v="31"/>
    <x v="1"/>
    <x v="5"/>
    <s v="Global Deluxe Office Fabric Chairs"/>
    <n v="230.35"/>
    <n v="3"/>
    <n v="20.16"/>
  </r>
  <r>
    <s v="15-11-2015"/>
    <x v="1"/>
    <x v="10"/>
    <x v="78"/>
    <x v="1"/>
    <x v="0"/>
    <x v="2"/>
    <s v="Home/Office Personal File Carts"/>
    <n v="250.27"/>
    <n v="9"/>
    <n v="15.64"/>
  </r>
  <r>
    <s v="15-11-2015"/>
    <x v="1"/>
    <x v="10"/>
    <x v="78"/>
    <x v="1"/>
    <x v="0"/>
    <x v="3"/>
    <s v="Flexible Leather- Look Classic Collection Ring Binder"/>
    <n v="11.36"/>
    <n v="3"/>
    <n v="-17.05"/>
  </r>
  <r>
    <s v="15-11-2015"/>
    <x v="1"/>
    <x v="10"/>
    <x v="78"/>
    <x v="1"/>
    <x v="0"/>
    <x v="14"/>
    <s v="Staple remover"/>
    <n v="8.7200000000000006"/>
    <n v="5"/>
    <n v="-1.74"/>
  </r>
  <r>
    <s v="15-11-2015"/>
    <x v="1"/>
    <x v="10"/>
    <x v="223"/>
    <x v="20"/>
    <x v="0"/>
    <x v="2"/>
    <s v="Eldon Mobile Mega Data Cart  Mega Stackable  Add-On Trays"/>
    <n v="70.95"/>
    <n v="3"/>
    <n v="20.58"/>
  </r>
  <r>
    <s v="15-11-2015"/>
    <x v="1"/>
    <x v="10"/>
    <x v="223"/>
    <x v="20"/>
    <x v="0"/>
    <x v="3"/>
    <s v="Cardinal Holdit Data Disk Pockets"/>
    <n v="34.94"/>
    <n v="6"/>
    <n v="11.79"/>
  </r>
  <r>
    <s v="15-11-2015"/>
    <x v="1"/>
    <x v="10"/>
    <x v="223"/>
    <x v="20"/>
    <x v="0"/>
    <x v="4"/>
    <s v="Newell 319"/>
    <n v="119.04"/>
    <n v="6"/>
    <n v="35.71"/>
  </r>
  <r>
    <s v="15-11-2015"/>
    <x v="1"/>
    <x v="10"/>
    <x v="347"/>
    <x v="6"/>
    <x v="1"/>
    <x v="8"/>
    <s v="12-1/2 Diameter Round Wall Clock"/>
    <n v="39.96"/>
    <n v="2"/>
    <n v="14.39"/>
  </r>
  <r>
    <s v="15-11-2015"/>
    <x v="1"/>
    <x v="10"/>
    <x v="379"/>
    <x v="10"/>
    <x v="0"/>
    <x v="3"/>
    <s v="Wilson Jones Elliptical Ring 3 1/2&quot; Capacity Binders, 800 sheets"/>
    <n v="166.92"/>
    <n v="13"/>
    <n v="-116.84"/>
  </r>
  <r>
    <s v="16-11-2015"/>
    <x v="1"/>
    <x v="10"/>
    <x v="675"/>
    <x v="20"/>
    <x v="0"/>
    <x v="12"/>
    <s v="Eureka The Boss Plus 12-Amp Hard Box Upright Vacuum, Red"/>
    <n v="523.25"/>
    <n v="5"/>
    <n v="141.28"/>
  </r>
  <r>
    <s v="16-11-2015"/>
    <x v="1"/>
    <x v="10"/>
    <x v="109"/>
    <x v="21"/>
    <x v="0"/>
    <x v="0"/>
    <s v="Xerox 191"/>
    <n v="179.82"/>
    <n v="9"/>
    <n v="84.52"/>
  </r>
  <r>
    <s v="16-11-2015"/>
    <x v="1"/>
    <x v="10"/>
    <x v="109"/>
    <x v="21"/>
    <x v="1"/>
    <x v="8"/>
    <s v="Advantus Employee of the Month Certificate Frame, 11 x 13-1/2"/>
    <n v="185.58"/>
    <n v="6"/>
    <n v="76.09"/>
  </r>
  <r>
    <s v="16-11-2015"/>
    <x v="1"/>
    <x v="10"/>
    <x v="109"/>
    <x v="21"/>
    <x v="1"/>
    <x v="13"/>
    <s v="Lesro Sheffield Collection Coffee Table, End Table, Center Table, Corner Table"/>
    <n v="214.11"/>
    <n v="3"/>
    <n v="36.4"/>
  </r>
  <r>
    <s v="16-11-2015"/>
    <x v="1"/>
    <x v="10"/>
    <x v="109"/>
    <x v="21"/>
    <x v="2"/>
    <x v="9"/>
    <s v="Logitech diNovo Edge Keyboard"/>
    <n v="999.96"/>
    <n v="4"/>
    <n v="229.99"/>
  </r>
  <r>
    <s v="16-11-2015"/>
    <x v="1"/>
    <x v="10"/>
    <x v="109"/>
    <x v="21"/>
    <x v="1"/>
    <x v="13"/>
    <s v="Chromcraft Bull-Nose Wood Round Conference Table Top, Wood Base"/>
    <n v="653.54999999999995"/>
    <n v="3"/>
    <n v="111.1"/>
  </r>
  <r>
    <s v="16-11-2015"/>
    <x v="1"/>
    <x v="10"/>
    <x v="252"/>
    <x v="34"/>
    <x v="1"/>
    <x v="13"/>
    <s v="Bretford CR4500 Series Slim Rectangular Table"/>
    <n v="696.42"/>
    <n v="2"/>
    <n v="160.18"/>
  </r>
  <r>
    <s v="16-11-2015"/>
    <x v="1"/>
    <x v="10"/>
    <x v="252"/>
    <x v="34"/>
    <x v="2"/>
    <x v="6"/>
    <s v="Jabra BIZ 2300 Duo QD Duo Corded Headset"/>
    <n v="304.77999999999997"/>
    <n v="3"/>
    <n v="22.86"/>
  </r>
  <r>
    <s v="16-11-2015"/>
    <x v="1"/>
    <x v="10"/>
    <x v="91"/>
    <x v="1"/>
    <x v="0"/>
    <x v="2"/>
    <s v="Neat Ideas Personal Hanging Folder Files, Black"/>
    <n v="21.49"/>
    <n v="2"/>
    <n v="1.61"/>
  </r>
  <r>
    <s v="16-11-2015"/>
    <x v="1"/>
    <x v="10"/>
    <x v="91"/>
    <x v="1"/>
    <x v="2"/>
    <x v="6"/>
    <s v="HTC One"/>
    <n v="239.98"/>
    <n v="3"/>
    <n v="27"/>
  </r>
  <r>
    <s v="16-11-2015"/>
    <x v="1"/>
    <x v="10"/>
    <x v="91"/>
    <x v="1"/>
    <x v="1"/>
    <x v="8"/>
    <s v="Howard Miller 11-1/2&quot; Diameter Brentwood Wall Clock"/>
    <n v="34.5"/>
    <n v="2"/>
    <n v="-15.53"/>
  </r>
  <r>
    <s v="16-11-2015"/>
    <x v="1"/>
    <x v="10"/>
    <x v="130"/>
    <x v="3"/>
    <x v="0"/>
    <x v="1"/>
    <s v="Avery 51"/>
    <n v="18.899999999999999"/>
    <n v="3"/>
    <n v="8.69"/>
  </r>
  <r>
    <s v="17-11-2015"/>
    <x v="1"/>
    <x v="10"/>
    <x v="714"/>
    <x v="1"/>
    <x v="0"/>
    <x v="14"/>
    <s v="Acme Box Cutter Scissors"/>
    <n v="40.92"/>
    <n v="5"/>
    <n v="3.07"/>
  </r>
  <r>
    <s v="17-11-2015"/>
    <x v="1"/>
    <x v="10"/>
    <x v="267"/>
    <x v="3"/>
    <x v="2"/>
    <x v="6"/>
    <s v="RCA ViSYS 25825 Wireless digital phone"/>
    <n v="415.97"/>
    <n v="4"/>
    <n v="52"/>
  </r>
  <r>
    <s v="17-11-2015"/>
    <x v="1"/>
    <x v="10"/>
    <x v="267"/>
    <x v="3"/>
    <x v="0"/>
    <x v="2"/>
    <s v="Carina Media Storage Towers in Natural &amp; Black"/>
    <n v="304.89999999999998"/>
    <n v="5"/>
    <n v="6.1"/>
  </r>
  <r>
    <s v="17-11-2015"/>
    <x v="1"/>
    <x v="10"/>
    <x v="267"/>
    <x v="3"/>
    <x v="1"/>
    <x v="8"/>
    <s v="DAX Contemporary Wood Frame with Silver Metal Mat, Desktop, 11 x 14 Size"/>
    <n v="80.959999999999994"/>
    <n v="4"/>
    <n v="29.15"/>
  </r>
  <r>
    <s v="17-11-2015"/>
    <x v="1"/>
    <x v="10"/>
    <x v="267"/>
    <x v="3"/>
    <x v="0"/>
    <x v="2"/>
    <s v="Fellowes Recycled Storage Drawers"/>
    <n v="777.21"/>
    <n v="7"/>
    <n v="54.4"/>
  </r>
  <r>
    <s v="17-11-2015"/>
    <x v="1"/>
    <x v="10"/>
    <x v="267"/>
    <x v="3"/>
    <x v="0"/>
    <x v="0"/>
    <s v="Xerox 203"/>
    <n v="32.4"/>
    <n v="5"/>
    <n v="15.55"/>
  </r>
  <r>
    <s v="17-11-2015"/>
    <x v="1"/>
    <x v="10"/>
    <x v="267"/>
    <x v="3"/>
    <x v="1"/>
    <x v="5"/>
    <s v="Office Star - Contemporary Swivel Chair with Padded Adjustable Arms and Flex Back"/>
    <n v="225.57"/>
    <n v="2"/>
    <n v="2.82"/>
  </r>
  <r>
    <s v="17-11-2015"/>
    <x v="1"/>
    <x v="10"/>
    <x v="267"/>
    <x v="3"/>
    <x v="1"/>
    <x v="8"/>
    <s v="Advantus Panel Wall Certificate Holder - 8.5x11"/>
    <n v="36.6"/>
    <n v="3"/>
    <n v="15.37"/>
  </r>
  <r>
    <s v="17-11-2015"/>
    <x v="1"/>
    <x v="10"/>
    <x v="266"/>
    <x v="39"/>
    <x v="0"/>
    <x v="2"/>
    <s v="Tennsco Stur-D-Stor Boltless Shelving, 5 Shelves, 24&quot; Deep, Sand"/>
    <n v="541.24"/>
    <n v="4"/>
    <n v="5.41"/>
  </r>
  <r>
    <s v="17-11-2015"/>
    <x v="1"/>
    <x v="10"/>
    <x v="266"/>
    <x v="39"/>
    <x v="0"/>
    <x v="0"/>
    <s v="Easy-staple paper"/>
    <n v="106.32"/>
    <n v="3"/>
    <n v="49.97"/>
  </r>
  <r>
    <s v="17-11-2015"/>
    <x v="1"/>
    <x v="10"/>
    <x v="266"/>
    <x v="39"/>
    <x v="1"/>
    <x v="5"/>
    <s v="Hon Olson Stacker Chairs"/>
    <n v="1323.9"/>
    <n v="5"/>
    <n v="383.93"/>
  </r>
  <r>
    <s v="19-11-2015"/>
    <x v="1"/>
    <x v="10"/>
    <x v="529"/>
    <x v="22"/>
    <x v="1"/>
    <x v="8"/>
    <s v="Tenex V2T-RE Standard Weight Series Chair Mat, 45&quot; x 53&quot;, Lip 25&quot; x 12&quot;"/>
    <n v="141.96"/>
    <n v="2"/>
    <n v="22.71"/>
  </r>
  <r>
    <s v="19-11-2015"/>
    <x v="1"/>
    <x v="10"/>
    <x v="166"/>
    <x v="17"/>
    <x v="0"/>
    <x v="12"/>
    <s v="Hoover Commercial Soft Guard Upright Vacuum And Disposable Filtration Bags"/>
    <n v="31.08"/>
    <n v="4"/>
    <n v="8.39"/>
  </r>
  <r>
    <s v="19-11-2015"/>
    <x v="1"/>
    <x v="10"/>
    <x v="375"/>
    <x v="20"/>
    <x v="0"/>
    <x v="3"/>
    <s v="Accohide Poly Flexible Ring Binders"/>
    <n v="5.98"/>
    <n v="2"/>
    <n v="2.2400000000000002"/>
  </r>
  <r>
    <s v="19-11-2015"/>
    <x v="1"/>
    <x v="10"/>
    <x v="375"/>
    <x v="20"/>
    <x v="2"/>
    <x v="6"/>
    <s v="Aastra 6757i CT Wireless VoIP phone"/>
    <n v="861.76"/>
    <n v="4"/>
    <n v="249.91"/>
  </r>
  <r>
    <s v="20-11-2015"/>
    <x v="1"/>
    <x v="10"/>
    <x v="291"/>
    <x v="20"/>
    <x v="0"/>
    <x v="4"/>
    <s v="Boston 19500 Mighty Mite Electric Pencil Sharpener"/>
    <n v="60.45"/>
    <n v="3"/>
    <n v="16.32"/>
  </r>
  <r>
    <s v="20-11-2015"/>
    <x v="1"/>
    <x v="10"/>
    <x v="291"/>
    <x v="20"/>
    <x v="0"/>
    <x v="4"/>
    <s v="Newell 335"/>
    <n v="11.52"/>
    <n v="4"/>
    <n v="3.34"/>
  </r>
  <r>
    <s v="20-11-2015"/>
    <x v="1"/>
    <x v="10"/>
    <x v="291"/>
    <x v="20"/>
    <x v="1"/>
    <x v="11"/>
    <s v="O'Sullivan 3-Shelf Heavy-Duty Bookcases"/>
    <n v="186.05"/>
    <n v="4"/>
    <n v="9.3000000000000007"/>
  </r>
  <r>
    <s v="20-11-2015"/>
    <x v="1"/>
    <x v="10"/>
    <x v="659"/>
    <x v="3"/>
    <x v="0"/>
    <x v="4"/>
    <s v="Newell 333"/>
    <n v="19.46"/>
    <n v="7"/>
    <n v="5.0599999999999996"/>
  </r>
  <r>
    <s v="20-11-2015"/>
    <x v="1"/>
    <x v="10"/>
    <x v="275"/>
    <x v="20"/>
    <x v="0"/>
    <x v="0"/>
    <s v="Message Book, Phone, Wirebound Standard Line Memo, 2 3/4&quot; X 5&quot;"/>
    <n v="19.649999999999999"/>
    <n v="3"/>
    <n v="9.0399999999999991"/>
  </r>
  <r>
    <s v="20-11-2015"/>
    <x v="1"/>
    <x v="10"/>
    <x v="164"/>
    <x v="3"/>
    <x v="2"/>
    <x v="6"/>
    <s v="Gear Head AU3700S Headset"/>
    <n v="72.739999999999995"/>
    <n v="7"/>
    <n v="-15.46"/>
  </r>
  <r>
    <s v="20-11-2015"/>
    <x v="1"/>
    <x v="10"/>
    <x v="164"/>
    <x v="3"/>
    <x v="1"/>
    <x v="5"/>
    <s v="Safco Contoured Stacking Chairs"/>
    <n v="572.16"/>
    <n v="3"/>
    <n v="35.76"/>
  </r>
  <r>
    <s v="20-11-2015"/>
    <x v="1"/>
    <x v="10"/>
    <x v="715"/>
    <x v="3"/>
    <x v="0"/>
    <x v="3"/>
    <s v="Cardinal Poly Pocket Divider Pockets for Ring Binders"/>
    <n v="24.19"/>
    <n v="9"/>
    <n v="7.56"/>
  </r>
  <r>
    <s v="20-11-2015"/>
    <x v="1"/>
    <x v="10"/>
    <x v="716"/>
    <x v="22"/>
    <x v="0"/>
    <x v="4"/>
    <s v="Newell 334"/>
    <n v="119.04"/>
    <n v="6"/>
    <n v="30.95"/>
  </r>
  <r>
    <s v="20-11-2015"/>
    <x v="1"/>
    <x v="10"/>
    <x v="716"/>
    <x v="22"/>
    <x v="1"/>
    <x v="8"/>
    <s v="Eldon Expressions Wood Desk Accessories, Oak"/>
    <n v="22.14"/>
    <n v="3"/>
    <n v="6.42"/>
  </r>
  <r>
    <s v="20-11-2015"/>
    <x v="1"/>
    <x v="10"/>
    <x v="716"/>
    <x v="22"/>
    <x v="2"/>
    <x v="9"/>
    <s v="AmazonBasics 3-Button USB Wired Mouse"/>
    <n v="13.98"/>
    <n v="2"/>
    <n v="6.01"/>
  </r>
  <r>
    <s v="20-11-2015"/>
    <x v="1"/>
    <x v="10"/>
    <x v="295"/>
    <x v="10"/>
    <x v="1"/>
    <x v="8"/>
    <s v="Ultra Commercial Grade Dual Valve Door Closer"/>
    <n v="63.82"/>
    <n v="2"/>
    <n v="9.57"/>
  </r>
  <r>
    <s v="20-11-2015"/>
    <x v="1"/>
    <x v="10"/>
    <x v="295"/>
    <x v="10"/>
    <x v="0"/>
    <x v="2"/>
    <s v="Belkin 19&quot; Center-Weighted Shelf, Gray"/>
    <n v="141.55000000000001"/>
    <n v="3"/>
    <n v="-26.54"/>
  </r>
  <r>
    <s v="20-11-2015"/>
    <x v="1"/>
    <x v="10"/>
    <x v="271"/>
    <x v="0"/>
    <x v="2"/>
    <x v="15"/>
    <s v="NeatDesk Desktop Scanner &amp; Digital Filing System"/>
    <n v="479.99"/>
    <n v="2"/>
    <n v="56"/>
  </r>
  <r>
    <s v="20-11-2015"/>
    <x v="1"/>
    <x v="10"/>
    <x v="567"/>
    <x v="16"/>
    <x v="0"/>
    <x v="3"/>
    <s v="Wilson Jones Turn Tabs Binder Tool for Ring Binders"/>
    <n v="7.23"/>
    <n v="5"/>
    <n v="-5.78"/>
  </r>
  <r>
    <s v="20-11-2015"/>
    <x v="1"/>
    <x v="10"/>
    <x v="567"/>
    <x v="16"/>
    <x v="0"/>
    <x v="2"/>
    <s v="Crate-A-Files"/>
    <n v="17.440000000000001"/>
    <n v="2"/>
    <n v="1.31"/>
  </r>
  <r>
    <s v="20-11-2015"/>
    <x v="1"/>
    <x v="10"/>
    <x v="567"/>
    <x v="16"/>
    <x v="0"/>
    <x v="3"/>
    <s v="Ibico Laser Imprintable Binding System Covers"/>
    <n v="62.88"/>
    <n v="4"/>
    <n v="-50.3"/>
  </r>
  <r>
    <s v="20-11-2015"/>
    <x v="1"/>
    <x v="10"/>
    <x v="567"/>
    <x v="16"/>
    <x v="1"/>
    <x v="11"/>
    <s v="O'Sullivan Living Dimensions 2-Shelf Bookcases"/>
    <n v="290.35000000000002"/>
    <n v="3"/>
    <n v="-36.29"/>
  </r>
  <r>
    <s v="20-11-2015"/>
    <x v="1"/>
    <x v="10"/>
    <x v="1"/>
    <x v="2"/>
    <x v="1"/>
    <x v="5"/>
    <s v="Global High-Back Leather Tilter, Burgundy"/>
    <n v="344.37"/>
    <n v="4"/>
    <n v="-93.47"/>
  </r>
  <r>
    <s v="20-11-2015"/>
    <x v="1"/>
    <x v="10"/>
    <x v="147"/>
    <x v="26"/>
    <x v="0"/>
    <x v="3"/>
    <s v="Wilson Jones Custom Binder Spines &amp; Labels"/>
    <n v="4.9000000000000004"/>
    <n v="3"/>
    <n v="-3.43"/>
  </r>
  <r>
    <s v="20-11-2015"/>
    <x v="1"/>
    <x v="10"/>
    <x v="147"/>
    <x v="26"/>
    <x v="1"/>
    <x v="11"/>
    <s v="Sauder Barrister Bookcases"/>
    <n v="145.76"/>
    <n v="6"/>
    <n v="-247.8"/>
  </r>
  <r>
    <s v="20-11-2015"/>
    <x v="1"/>
    <x v="10"/>
    <x v="147"/>
    <x v="26"/>
    <x v="0"/>
    <x v="3"/>
    <s v="Wilson Jones 14 Line Acrylic Coated Pressboard Data Binders"/>
    <n v="9.61"/>
    <n v="6"/>
    <n v="-7.37"/>
  </r>
  <r>
    <s v="20-11-2015"/>
    <x v="1"/>
    <x v="10"/>
    <x v="10"/>
    <x v="3"/>
    <x v="0"/>
    <x v="3"/>
    <s v="Performers Binder/Pad Holder, Black"/>
    <n v="89.7"/>
    <n v="4"/>
    <n v="33.64"/>
  </r>
  <r>
    <s v="20-11-2015"/>
    <x v="1"/>
    <x v="10"/>
    <x v="10"/>
    <x v="3"/>
    <x v="0"/>
    <x v="1"/>
    <s v="Avery 485"/>
    <n v="50.12"/>
    <n v="4"/>
    <n v="23.56"/>
  </r>
  <r>
    <s v="20-11-2015"/>
    <x v="1"/>
    <x v="10"/>
    <x v="439"/>
    <x v="3"/>
    <x v="1"/>
    <x v="8"/>
    <s v="Dana Swing-Arm Lamps"/>
    <n v="32.04"/>
    <n v="3"/>
    <n v="8.01"/>
  </r>
  <r>
    <s v="21-11-2015"/>
    <x v="1"/>
    <x v="10"/>
    <x v="264"/>
    <x v="10"/>
    <x v="1"/>
    <x v="5"/>
    <s v="Padded Folding Chairs, Black, 4/Carton"/>
    <n v="396.8"/>
    <n v="7"/>
    <n v="-11.34"/>
  </r>
  <r>
    <s v="21-11-2015"/>
    <x v="1"/>
    <x v="10"/>
    <x v="264"/>
    <x v="10"/>
    <x v="0"/>
    <x v="14"/>
    <s v="Acme Rosewood Handle Letter Opener"/>
    <n v="15.88"/>
    <n v="5"/>
    <n v="-3.77"/>
  </r>
  <r>
    <s v="21-11-2015"/>
    <x v="1"/>
    <x v="10"/>
    <x v="262"/>
    <x v="17"/>
    <x v="1"/>
    <x v="11"/>
    <s v="Hon Metal Bookcases, Putty"/>
    <n v="141.96"/>
    <n v="2"/>
    <n v="41.17"/>
  </r>
  <r>
    <s v="21-11-2015"/>
    <x v="1"/>
    <x v="10"/>
    <x v="262"/>
    <x v="17"/>
    <x v="0"/>
    <x v="3"/>
    <s v="Square Ring Data Binders, Rigid 75 Pt. Covers, 11&quot; x 14-7/8&quot;"/>
    <n v="66.05"/>
    <n v="4"/>
    <n v="23.12"/>
  </r>
  <r>
    <s v="21-11-2015"/>
    <x v="1"/>
    <x v="10"/>
    <x v="27"/>
    <x v="0"/>
    <x v="1"/>
    <x v="11"/>
    <s v="O'Sullivan Manor Hill 2-Door Library in Brianna Oak"/>
    <n v="246.13"/>
    <n v="2"/>
    <n v="-76.010000000000005"/>
  </r>
  <r>
    <s v="21-11-2015"/>
    <x v="1"/>
    <x v="10"/>
    <x v="27"/>
    <x v="0"/>
    <x v="0"/>
    <x v="1"/>
    <s v="Self-Adhesive Address Labels for Typewriters by Universal"/>
    <n v="11.7"/>
    <n v="2"/>
    <n v="3.95"/>
  </r>
  <r>
    <s v="21-11-2015"/>
    <x v="1"/>
    <x v="10"/>
    <x v="27"/>
    <x v="0"/>
    <x v="2"/>
    <x v="16"/>
    <s v="Sharp 1540cs Digital Laser Copier"/>
    <n v="439.99"/>
    <n v="1"/>
    <n v="165"/>
  </r>
  <r>
    <s v="21-11-2015"/>
    <x v="1"/>
    <x v="10"/>
    <x v="268"/>
    <x v="18"/>
    <x v="0"/>
    <x v="4"/>
    <s v="Crayola Anti Dust Chalk, 12/Pack"/>
    <n v="10.92"/>
    <n v="6"/>
    <n v="4.91"/>
  </r>
  <r>
    <s v="21-11-2015"/>
    <x v="1"/>
    <x v="10"/>
    <x v="268"/>
    <x v="18"/>
    <x v="2"/>
    <x v="15"/>
    <s v="Ricoh - Ink Collector Unit for GX3000 Series Printers"/>
    <n v="83.9"/>
    <n v="2"/>
    <n v="22.65"/>
  </r>
  <r>
    <s v="21-11-2015"/>
    <x v="1"/>
    <x v="10"/>
    <x v="268"/>
    <x v="18"/>
    <x v="0"/>
    <x v="12"/>
    <s v="Hoover Replacement Belts For Soft Guard &amp; Commercial Ltweight Upright Vacs, 2/Pk"/>
    <n v="19.75"/>
    <n v="5"/>
    <n v="5.14"/>
  </r>
  <r>
    <s v="21-11-2015"/>
    <x v="1"/>
    <x v="10"/>
    <x v="268"/>
    <x v="18"/>
    <x v="2"/>
    <x v="9"/>
    <s v="Imation Bio 2GB USB Flash Drive Imation Corp"/>
    <n v="393.54"/>
    <n v="3"/>
    <n v="165.29"/>
  </r>
  <r>
    <s v="21-11-2015"/>
    <x v="1"/>
    <x v="10"/>
    <x v="673"/>
    <x v="12"/>
    <x v="0"/>
    <x v="12"/>
    <s v="Fellowes Command Center 5-outlet power strip"/>
    <n v="325.63"/>
    <n v="6"/>
    <n v="28.49"/>
  </r>
  <r>
    <s v="21-11-2015"/>
    <x v="1"/>
    <x v="10"/>
    <x v="673"/>
    <x v="12"/>
    <x v="2"/>
    <x v="9"/>
    <s v="Belkin Standard 104 key USB Keyboard"/>
    <n v="23.34"/>
    <n v="2"/>
    <n v="-1.46"/>
  </r>
  <r>
    <s v="21-11-2015"/>
    <x v="1"/>
    <x v="10"/>
    <x v="673"/>
    <x v="12"/>
    <x v="0"/>
    <x v="1"/>
    <s v="Avery 506"/>
    <n v="16.52"/>
    <n v="5"/>
    <n v="5.37"/>
  </r>
  <r>
    <s v="21-11-2015"/>
    <x v="1"/>
    <x v="10"/>
    <x v="228"/>
    <x v="2"/>
    <x v="1"/>
    <x v="13"/>
    <s v="Bevis Oval Conference Table, Walnut"/>
    <n v="1252.7"/>
    <n v="8"/>
    <n v="-480.2"/>
  </r>
  <r>
    <s v="21-11-2015"/>
    <x v="1"/>
    <x v="10"/>
    <x v="228"/>
    <x v="2"/>
    <x v="2"/>
    <x v="6"/>
    <s v="Logitech B530 USB Headset - headset - Full size, Binaural"/>
    <n v="110.97"/>
    <n v="5"/>
    <n v="-24.04"/>
  </r>
  <r>
    <s v="21-11-2015"/>
    <x v="1"/>
    <x v="10"/>
    <x v="653"/>
    <x v="0"/>
    <x v="0"/>
    <x v="4"/>
    <s v="Eldon Spacemaker Box, Quick-Snap Lid, Clear"/>
    <n v="5.34"/>
    <n v="2"/>
    <n v="0.73"/>
  </r>
  <r>
    <s v="21-11-2015"/>
    <x v="1"/>
    <x v="10"/>
    <x v="653"/>
    <x v="0"/>
    <x v="0"/>
    <x v="3"/>
    <s v="Storex DuraTech Recycled Plastic Frosted Binders"/>
    <n v="1.7"/>
    <n v="2"/>
    <n v="-2.54"/>
  </r>
  <r>
    <s v="21-11-2015"/>
    <x v="1"/>
    <x v="10"/>
    <x v="653"/>
    <x v="0"/>
    <x v="0"/>
    <x v="12"/>
    <s v="Kensington 6 Outlet SmartSocket Surge Protector"/>
    <n v="24.59"/>
    <n v="3"/>
    <n v="-67.62"/>
  </r>
  <r>
    <s v="21-11-2015"/>
    <x v="1"/>
    <x v="10"/>
    <x v="653"/>
    <x v="0"/>
    <x v="0"/>
    <x v="3"/>
    <s v="Cardinal Hold-It CD Pocket"/>
    <n v="7.98"/>
    <n v="5"/>
    <n v="-13.17"/>
  </r>
  <r>
    <s v="21-11-2015"/>
    <x v="1"/>
    <x v="10"/>
    <x v="209"/>
    <x v="25"/>
    <x v="1"/>
    <x v="8"/>
    <s v="Executive Impressions 14&quot; Two-Color Numerals Wall Clock"/>
    <n v="18.18"/>
    <n v="1"/>
    <n v="4.7699999999999996"/>
  </r>
  <r>
    <s v="22-11-2015"/>
    <x v="1"/>
    <x v="10"/>
    <x v="187"/>
    <x v="0"/>
    <x v="0"/>
    <x v="12"/>
    <s v="Holmes Replacement Filter for HEPA Air Cleaner, Very Large Room, HEPA Filter"/>
    <n v="68.81"/>
    <n v="5"/>
    <n v="-123.86"/>
  </r>
  <r>
    <s v="22-11-2015"/>
    <x v="1"/>
    <x v="10"/>
    <x v="187"/>
    <x v="0"/>
    <x v="0"/>
    <x v="3"/>
    <s v="Storex DuraTech Recycled Plastic Frosted Binders"/>
    <n v="2.54"/>
    <n v="3"/>
    <n v="-3.82"/>
  </r>
  <r>
    <s v="22-11-2015"/>
    <x v="1"/>
    <x v="10"/>
    <x v="576"/>
    <x v="2"/>
    <x v="0"/>
    <x v="3"/>
    <s v="GBC Durable Plastic Covers"/>
    <n v="11.61"/>
    <n v="2"/>
    <n v="-9.2899999999999991"/>
  </r>
  <r>
    <s v="22-11-2015"/>
    <x v="1"/>
    <x v="10"/>
    <x v="690"/>
    <x v="0"/>
    <x v="1"/>
    <x v="13"/>
    <s v="Hon 2111 Invitation Series Straight Table"/>
    <n v="206.96"/>
    <n v="2"/>
    <n v="-32.520000000000003"/>
  </r>
  <r>
    <s v="22-11-2015"/>
    <x v="1"/>
    <x v="10"/>
    <x v="539"/>
    <x v="32"/>
    <x v="0"/>
    <x v="0"/>
    <s v="Xerox 1970"/>
    <n v="14.94"/>
    <n v="3"/>
    <n v="7.02"/>
  </r>
  <r>
    <s v="22-11-2015"/>
    <x v="1"/>
    <x v="10"/>
    <x v="64"/>
    <x v="0"/>
    <x v="2"/>
    <x v="9"/>
    <s v="SanDisk Cruzer 8 GB USB Flash Drive"/>
    <n v="27.17"/>
    <n v="4"/>
    <n v="-1.36"/>
  </r>
  <r>
    <s v="22-11-2015"/>
    <x v="1"/>
    <x v="10"/>
    <x v="387"/>
    <x v="15"/>
    <x v="0"/>
    <x v="3"/>
    <s v="Acco Pressboard Covers with Storage Hooks, 14 7/8&quot; x 11&quot;, Light Blue"/>
    <n v="2.95"/>
    <n v="2"/>
    <n v="-2.06"/>
  </r>
  <r>
    <s v="22-11-2015"/>
    <x v="1"/>
    <x v="10"/>
    <x v="387"/>
    <x v="15"/>
    <x v="0"/>
    <x v="7"/>
    <s v="Vinyl Coated Wire Paper Clips in Organizer Box, 800/Box"/>
    <n v="55.1"/>
    <n v="6"/>
    <n v="18.600000000000001"/>
  </r>
  <r>
    <s v="22-11-2015"/>
    <x v="1"/>
    <x v="10"/>
    <x v="534"/>
    <x v="3"/>
    <x v="0"/>
    <x v="0"/>
    <s v="Xerox 1887"/>
    <n v="37.94"/>
    <n v="2"/>
    <n v="18.21"/>
  </r>
  <r>
    <s v="22-11-2015"/>
    <x v="1"/>
    <x v="10"/>
    <x v="534"/>
    <x v="3"/>
    <x v="0"/>
    <x v="0"/>
    <s v="Xerox 1971"/>
    <n v="42.8"/>
    <n v="10"/>
    <n v="19.260000000000002"/>
  </r>
  <r>
    <s v="22-11-2015"/>
    <x v="1"/>
    <x v="10"/>
    <x v="534"/>
    <x v="3"/>
    <x v="0"/>
    <x v="2"/>
    <s v="Personal Folder Holder, Ebony"/>
    <n v="33.630000000000003"/>
    <n v="3"/>
    <n v="10.09"/>
  </r>
  <r>
    <s v="22-11-2015"/>
    <x v="1"/>
    <x v="10"/>
    <x v="248"/>
    <x v="16"/>
    <x v="2"/>
    <x v="15"/>
    <s v="Texas Instruments TI-34 Scientific Calculator"/>
    <n v="32.99"/>
    <n v="3"/>
    <n v="-1.98"/>
  </r>
  <r>
    <s v="22-11-2015"/>
    <x v="1"/>
    <x v="10"/>
    <x v="198"/>
    <x v="32"/>
    <x v="0"/>
    <x v="4"/>
    <s v="Newell 341"/>
    <n v="17.12"/>
    <n v="4"/>
    <n v="4.96"/>
  </r>
  <r>
    <s v="22-11-2015"/>
    <x v="1"/>
    <x v="10"/>
    <x v="198"/>
    <x v="32"/>
    <x v="0"/>
    <x v="0"/>
    <s v="Xerox 1936"/>
    <n v="59.94"/>
    <n v="3"/>
    <n v="28.17"/>
  </r>
  <r>
    <s v="23-11-2015"/>
    <x v="1"/>
    <x v="10"/>
    <x v="668"/>
    <x v="0"/>
    <x v="0"/>
    <x v="0"/>
    <s v="Xerox 1915"/>
    <n v="335.52"/>
    <n v="4"/>
    <n v="117.43"/>
  </r>
  <r>
    <s v="23-11-2015"/>
    <x v="1"/>
    <x v="10"/>
    <x v="668"/>
    <x v="0"/>
    <x v="0"/>
    <x v="3"/>
    <s v="GBC Recycled Regency Composition Covers"/>
    <n v="23.91"/>
    <n v="2"/>
    <n v="-40.65"/>
  </r>
  <r>
    <s v="23-11-2015"/>
    <x v="1"/>
    <x v="10"/>
    <x v="668"/>
    <x v="0"/>
    <x v="0"/>
    <x v="2"/>
    <s v="Tenex Personal Self-Stacking Standard File Box, Black/Gray"/>
    <n v="27.06"/>
    <n v="2"/>
    <n v="2.37"/>
  </r>
  <r>
    <s v="23-11-2015"/>
    <x v="1"/>
    <x v="10"/>
    <x v="372"/>
    <x v="23"/>
    <x v="0"/>
    <x v="12"/>
    <s v="Sanyo Counter Height Refrigerator with Crisper, 3.6 Cubic Foot, Stainless Steel/Black"/>
    <n v="2625.12"/>
    <n v="8"/>
    <n v="735.03"/>
  </r>
  <r>
    <s v="23-11-2015"/>
    <x v="1"/>
    <x v="10"/>
    <x v="372"/>
    <x v="23"/>
    <x v="0"/>
    <x v="4"/>
    <s v="Newell 315"/>
    <n v="17.940000000000001"/>
    <n v="3"/>
    <n v="4.49"/>
  </r>
  <r>
    <s v="23-11-2015"/>
    <x v="1"/>
    <x v="10"/>
    <x v="517"/>
    <x v="7"/>
    <x v="2"/>
    <x v="6"/>
    <s v="Nortel Meridian M3904 Professional Digital phone"/>
    <n v="307.98"/>
    <n v="2"/>
    <n v="89.31"/>
  </r>
  <r>
    <s v="23-11-2015"/>
    <x v="1"/>
    <x v="10"/>
    <x v="517"/>
    <x v="7"/>
    <x v="0"/>
    <x v="0"/>
    <s v="1/4 Fold Party Design Invitations &amp; White Envelopes, 24 8-1/2&quot; X 11&quot; Cards, 25 Env./Pack"/>
    <n v="44.1"/>
    <n v="6"/>
    <n v="20.73"/>
  </r>
  <r>
    <s v="23-11-2015"/>
    <x v="1"/>
    <x v="10"/>
    <x v="517"/>
    <x v="7"/>
    <x v="0"/>
    <x v="4"/>
    <s v="Sanford Colorific Eraseable Coloring Pencils, 12 Count"/>
    <n v="13.12"/>
    <n v="4"/>
    <n v="5.64"/>
  </r>
  <r>
    <s v="23-11-2015"/>
    <x v="1"/>
    <x v="10"/>
    <x v="517"/>
    <x v="7"/>
    <x v="0"/>
    <x v="10"/>
    <s v="Staple envelope"/>
    <n v="16.559999999999999"/>
    <n v="2"/>
    <n v="7.78"/>
  </r>
  <r>
    <s v="23-11-2015"/>
    <x v="1"/>
    <x v="10"/>
    <x v="517"/>
    <x v="7"/>
    <x v="0"/>
    <x v="0"/>
    <s v="Xerox 226"/>
    <n v="38.880000000000003"/>
    <n v="6"/>
    <n v="18.66"/>
  </r>
  <r>
    <s v="24-11-2015"/>
    <x v="1"/>
    <x v="10"/>
    <x v="111"/>
    <x v="3"/>
    <x v="2"/>
    <x v="9"/>
    <s v="Verbatim 25 GB 6x Blu-ray Single Layer Recordable Disc, 3/Pack"/>
    <n v="13.98"/>
    <n v="2"/>
    <n v="6.15"/>
  </r>
  <r>
    <s v="24-11-2015"/>
    <x v="1"/>
    <x v="10"/>
    <x v="111"/>
    <x v="3"/>
    <x v="0"/>
    <x v="3"/>
    <s v="Acco PRESSTEX Data Binder with Storage Hooks, Dark Blue, 14 7/8&quot; X 11&quot;"/>
    <n v="25.82"/>
    <n v="6"/>
    <n v="9.36"/>
  </r>
  <r>
    <s v="24-11-2015"/>
    <x v="1"/>
    <x v="10"/>
    <x v="111"/>
    <x v="3"/>
    <x v="0"/>
    <x v="0"/>
    <s v="Xerox 1943"/>
    <n v="146.72999999999999"/>
    <n v="3"/>
    <n v="68.959999999999994"/>
  </r>
  <r>
    <s v="24-11-2015"/>
    <x v="1"/>
    <x v="10"/>
    <x v="111"/>
    <x v="3"/>
    <x v="1"/>
    <x v="8"/>
    <s v="Luxo Economy Swing Arm Lamp"/>
    <n v="79.760000000000005"/>
    <n v="4"/>
    <n v="22.33"/>
  </r>
  <r>
    <s v="24-11-2015"/>
    <x v="1"/>
    <x v="10"/>
    <x v="0"/>
    <x v="3"/>
    <x v="0"/>
    <x v="0"/>
    <s v="Xerox 1919"/>
    <n v="368.91"/>
    <n v="9"/>
    <n v="180.77"/>
  </r>
  <r>
    <s v="24-11-2015"/>
    <x v="1"/>
    <x v="10"/>
    <x v="0"/>
    <x v="3"/>
    <x v="0"/>
    <x v="4"/>
    <s v="Prang Colored Pencils"/>
    <n v="14.7"/>
    <n v="5"/>
    <n v="6.62"/>
  </r>
  <r>
    <s v="24-11-2015"/>
    <x v="1"/>
    <x v="10"/>
    <x v="18"/>
    <x v="3"/>
    <x v="0"/>
    <x v="3"/>
    <s v="Avery Reinforcements for Hole-Punch Pages"/>
    <n v="3.17"/>
    <n v="2"/>
    <n v="0.99"/>
  </r>
  <r>
    <s v="24-11-2015"/>
    <x v="1"/>
    <x v="10"/>
    <x v="18"/>
    <x v="3"/>
    <x v="0"/>
    <x v="0"/>
    <s v="Xerox 225"/>
    <n v="19.440000000000001"/>
    <n v="3"/>
    <n v="9.33"/>
  </r>
  <r>
    <s v="24-11-2015"/>
    <x v="1"/>
    <x v="10"/>
    <x v="18"/>
    <x v="3"/>
    <x v="0"/>
    <x v="2"/>
    <s v="Fellowes Bankers Box Staxonsteel Drawer File/Stacking System"/>
    <n v="454.86"/>
    <n v="7"/>
    <n v="54.58"/>
  </r>
  <r>
    <s v="24-11-2015"/>
    <x v="1"/>
    <x v="10"/>
    <x v="18"/>
    <x v="3"/>
    <x v="0"/>
    <x v="3"/>
    <s v="Avery Premier Heavy-Duty Binder with Round Locking Rings"/>
    <n v="91.39"/>
    <n v="8"/>
    <n v="29.7"/>
  </r>
  <r>
    <s v="25-11-2015"/>
    <x v="1"/>
    <x v="10"/>
    <x v="394"/>
    <x v="25"/>
    <x v="0"/>
    <x v="4"/>
    <s v="Newell 349"/>
    <n v="13.12"/>
    <n v="5"/>
    <n v="1.48"/>
  </r>
  <r>
    <s v="26-11-2015"/>
    <x v="1"/>
    <x v="10"/>
    <x v="133"/>
    <x v="32"/>
    <x v="0"/>
    <x v="3"/>
    <s v="Pressboard Covers with Storage Hooks, 9 1/2&quot; x 11&quot;, Light Blue"/>
    <n v="14.73"/>
    <n v="3"/>
    <n v="6.92"/>
  </r>
  <r>
    <s v="26-11-2015"/>
    <x v="1"/>
    <x v="10"/>
    <x v="133"/>
    <x v="32"/>
    <x v="0"/>
    <x v="2"/>
    <s v="Tennsco Lockers, Sand"/>
    <n v="104.9"/>
    <n v="5"/>
    <n v="25.18"/>
  </r>
  <r>
    <s v="26-11-2015"/>
    <x v="1"/>
    <x v="10"/>
    <x v="133"/>
    <x v="32"/>
    <x v="0"/>
    <x v="3"/>
    <s v="Aluminum Screw Posts"/>
    <n v="61.04"/>
    <n v="4"/>
    <n v="30.52"/>
  </r>
  <r>
    <s v="26-11-2015"/>
    <x v="1"/>
    <x v="10"/>
    <x v="133"/>
    <x v="32"/>
    <x v="0"/>
    <x v="0"/>
    <s v="Loose Memo Sheets"/>
    <n v="10.95"/>
    <n v="3"/>
    <n v="5.15"/>
  </r>
  <r>
    <s v="26-11-2015"/>
    <x v="1"/>
    <x v="10"/>
    <x v="572"/>
    <x v="15"/>
    <x v="1"/>
    <x v="8"/>
    <s v="Howard Miller 12-3/4 Diameter Accuwave DS  Wall Clock"/>
    <n v="692.47"/>
    <n v="11"/>
    <n v="190.43"/>
  </r>
  <r>
    <s v="26-11-2015"/>
    <x v="1"/>
    <x v="10"/>
    <x v="400"/>
    <x v="24"/>
    <x v="2"/>
    <x v="16"/>
    <s v="Canon PC1080F Personal Copier"/>
    <n v="599.99"/>
    <n v="1"/>
    <n v="234"/>
  </r>
  <r>
    <s v="27-11-2015"/>
    <x v="1"/>
    <x v="10"/>
    <x v="445"/>
    <x v="16"/>
    <x v="1"/>
    <x v="13"/>
    <s v="Hon Practical Foundations 30 x 60 Training Table, Light Gray/Charcoal"/>
    <n v="375.46"/>
    <n v="3"/>
    <n v="-157.01"/>
  </r>
  <r>
    <s v="27-11-2015"/>
    <x v="1"/>
    <x v="10"/>
    <x v="445"/>
    <x v="16"/>
    <x v="2"/>
    <x v="9"/>
    <s v="Logitech Media Keyboard K200"/>
    <n v="83.98"/>
    <n v="3"/>
    <n v="-1.05"/>
  </r>
  <r>
    <s v="27-11-2015"/>
    <x v="1"/>
    <x v="10"/>
    <x v="101"/>
    <x v="3"/>
    <x v="1"/>
    <x v="5"/>
    <s v="Situations Contoured Folding Chairs, 4/Set"/>
    <n v="283.92"/>
    <n v="5"/>
    <n v="17.75"/>
  </r>
  <r>
    <s v="27-11-2015"/>
    <x v="1"/>
    <x v="10"/>
    <x v="586"/>
    <x v="13"/>
    <x v="0"/>
    <x v="3"/>
    <s v="Zipper Ring Binder Pockets"/>
    <n v="6.24"/>
    <n v="2"/>
    <n v="3.06"/>
  </r>
  <r>
    <s v="27-11-2015"/>
    <x v="1"/>
    <x v="10"/>
    <x v="514"/>
    <x v="7"/>
    <x v="2"/>
    <x v="6"/>
    <s v="Apple EarPods with Remote and Mic"/>
    <n v="83.97"/>
    <n v="3"/>
    <n v="23.51"/>
  </r>
  <r>
    <s v="27-11-2015"/>
    <x v="1"/>
    <x v="10"/>
    <x v="514"/>
    <x v="7"/>
    <x v="2"/>
    <x v="9"/>
    <s v="Perixx PERIBOARD-512B, Ergonomic Split Keyboard"/>
    <n v="104.97"/>
    <n v="3"/>
    <n v="7.35"/>
  </r>
  <r>
    <s v="27-11-2015"/>
    <x v="1"/>
    <x v="10"/>
    <x v="617"/>
    <x v="20"/>
    <x v="0"/>
    <x v="4"/>
    <s v="Peel-Off China Markers"/>
    <n v="29.79"/>
    <n v="3"/>
    <n v="12.51"/>
  </r>
  <r>
    <s v="27-11-2015"/>
    <x v="1"/>
    <x v="10"/>
    <x v="188"/>
    <x v="3"/>
    <x v="2"/>
    <x v="9"/>
    <s v="Sony 64GB Class 10 Micro SDHC R40 Memory Card"/>
    <n v="107.97"/>
    <n v="3"/>
    <n v="22.67"/>
  </r>
  <r>
    <s v="27-11-2015"/>
    <x v="1"/>
    <x v="10"/>
    <x v="188"/>
    <x v="3"/>
    <x v="0"/>
    <x v="0"/>
    <s v="Snap-A-Way Black Print Carbonless Ruled Speed Letter, Triplicate"/>
    <n v="113.82"/>
    <n v="3"/>
    <n v="53.5"/>
  </r>
  <r>
    <s v="27-11-2015"/>
    <x v="1"/>
    <x v="10"/>
    <x v="469"/>
    <x v="2"/>
    <x v="2"/>
    <x v="6"/>
    <s v="LG Exalt"/>
    <n v="748.75"/>
    <n v="8"/>
    <n v="-162.22999999999999"/>
  </r>
  <r>
    <s v="27-11-2015"/>
    <x v="1"/>
    <x v="10"/>
    <x v="338"/>
    <x v="32"/>
    <x v="0"/>
    <x v="0"/>
    <s v="Xerox 1977"/>
    <n v="40.08"/>
    <n v="6"/>
    <n v="19.239999999999998"/>
  </r>
  <r>
    <s v="27-11-2015"/>
    <x v="1"/>
    <x v="10"/>
    <x v="338"/>
    <x v="32"/>
    <x v="0"/>
    <x v="0"/>
    <s v="Xerox 1884"/>
    <n v="59.94"/>
    <n v="3"/>
    <n v="28.17"/>
  </r>
  <r>
    <s v="27-11-2015"/>
    <x v="1"/>
    <x v="10"/>
    <x v="338"/>
    <x v="32"/>
    <x v="2"/>
    <x v="9"/>
    <s v="Logitech G35 7.1-Channel Surround Sound Headset"/>
    <n v="259.98"/>
    <n v="2"/>
    <n v="88.39"/>
  </r>
  <r>
    <s v="27-11-2015"/>
    <x v="1"/>
    <x v="10"/>
    <x v="338"/>
    <x v="32"/>
    <x v="1"/>
    <x v="11"/>
    <s v="Rush Hierlooms Collection 1&quot; Thick Stackable Bookcases"/>
    <n v="170.98"/>
    <n v="1"/>
    <n v="32.49"/>
  </r>
  <r>
    <s v="27-11-2015"/>
    <x v="1"/>
    <x v="10"/>
    <x v="338"/>
    <x v="32"/>
    <x v="1"/>
    <x v="8"/>
    <s v="Tensor &quot;Hersey Kiss&quot; Styled Floor Lamp"/>
    <n v="38.97"/>
    <n v="3"/>
    <n v="4.68"/>
  </r>
  <r>
    <s v="27-11-2015"/>
    <x v="1"/>
    <x v="10"/>
    <x v="338"/>
    <x v="32"/>
    <x v="0"/>
    <x v="0"/>
    <s v="Xerox 197"/>
    <n v="154.9"/>
    <n v="5"/>
    <n v="69.709999999999994"/>
  </r>
  <r>
    <s v="27-11-2015"/>
    <x v="1"/>
    <x v="10"/>
    <x v="338"/>
    <x v="32"/>
    <x v="1"/>
    <x v="13"/>
    <s v="Hon Non-Folding Utility Tables"/>
    <n v="446.07"/>
    <n v="4"/>
    <n v="0"/>
  </r>
  <r>
    <s v="28-11-2015"/>
    <x v="1"/>
    <x v="10"/>
    <x v="696"/>
    <x v="1"/>
    <x v="1"/>
    <x v="8"/>
    <s v="Eldon 100 Class Desk Accessories"/>
    <n v="12.13"/>
    <n v="9"/>
    <n v="-8.49"/>
  </r>
  <r>
    <s v="28-11-2015"/>
    <x v="1"/>
    <x v="10"/>
    <x v="696"/>
    <x v="1"/>
    <x v="0"/>
    <x v="2"/>
    <s v="Belkin 19&quot; Vented Equipment Shelf, Black"/>
    <n v="82.37"/>
    <n v="2"/>
    <n v="-19.559999999999999"/>
  </r>
  <r>
    <s v="28-11-2015"/>
    <x v="1"/>
    <x v="10"/>
    <x v="696"/>
    <x v="1"/>
    <x v="0"/>
    <x v="2"/>
    <s v="Tenex Personal Project File with Scoop Front Design, Black"/>
    <n v="53.92"/>
    <n v="5"/>
    <n v="4.04"/>
  </r>
  <r>
    <s v="28-11-2015"/>
    <x v="1"/>
    <x v="10"/>
    <x v="696"/>
    <x v="1"/>
    <x v="2"/>
    <x v="6"/>
    <s v="Logitech Mobile Speakerphone P710e - speaker phone"/>
    <n v="647.9"/>
    <n v="6"/>
    <n v="56.69"/>
  </r>
  <r>
    <s v="28-11-2015"/>
    <x v="1"/>
    <x v="10"/>
    <x v="164"/>
    <x v="1"/>
    <x v="1"/>
    <x v="8"/>
    <s v="Eldon &quot;L&quot; Workstation Diamond Chairmat"/>
    <n v="151.96"/>
    <n v="5"/>
    <n v="-182.35"/>
  </r>
  <r>
    <s v="28-11-2015"/>
    <x v="1"/>
    <x v="10"/>
    <x v="717"/>
    <x v="20"/>
    <x v="1"/>
    <x v="8"/>
    <s v="Tenex Contemporary Contur Chairmats for Low and Medium Pile Carpet, Computer, 39&quot; x 49&quot;"/>
    <n v="322.58999999999997"/>
    <n v="3"/>
    <n v="64.52"/>
  </r>
  <r>
    <s v="28-11-2015"/>
    <x v="1"/>
    <x v="10"/>
    <x v="231"/>
    <x v="20"/>
    <x v="1"/>
    <x v="8"/>
    <s v="Executive Impressions 14&quot; Two-Color Numerals Wall Clock"/>
    <n v="68.16"/>
    <n v="3"/>
    <n v="27.95"/>
  </r>
  <r>
    <s v="28-11-2015"/>
    <x v="1"/>
    <x v="10"/>
    <x v="231"/>
    <x v="20"/>
    <x v="0"/>
    <x v="10"/>
    <s v="Staple envelope"/>
    <n v="62.24"/>
    <n v="8"/>
    <n v="29.25"/>
  </r>
  <r>
    <s v="28-11-2015"/>
    <x v="1"/>
    <x v="10"/>
    <x v="438"/>
    <x v="0"/>
    <x v="0"/>
    <x v="0"/>
    <s v="Xerox 1941"/>
    <n v="335.52"/>
    <n v="4"/>
    <n v="117.43"/>
  </r>
  <r>
    <s v="28-11-2015"/>
    <x v="1"/>
    <x v="10"/>
    <x v="415"/>
    <x v="31"/>
    <x v="0"/>
    <x v="4"/>
    <s v="BIC Brite Liner Highlighters"/>
    <n v="8.2799999999999994"/>
    <n v="2"/>
    <n v="3.48"/>
  </r>
  <r>
    <s v="28-11-2015"/>
    <x v="1"/>
    <x v="10"/>
    <x v="63"/>
    <x v="3"/>
    <x v="0"/>
    <x v="12"/>
    <s v="Holmes Visible Mist Ultrasonic Humidifier with 2.3-Gallon Output per Day, Replacement Filter"/>
    <n v="45.28"/>
    <n v="4"/>
    <n v="15.4"/>
  </r>
  <r>
    <s v="28-11-2015"/>
    <x v="1"/>
    <x v="10"/>
    <x v="632"/>
    <x v="10"/>
    <x v="1"/>
    <x v="8"/>
    <s v="Seth Thomas 13 1/2&quot; Wall Clock"/>
    <n v="71.12"/>
    <n v="5"/>
    <n v="9.7799999999999994"/>
  </r>
  <r>
    <s v="28-11-2015"/>
    <x v="1"/>
    <x v="10"/>
    <x v="632"/>
    <x v="10"/>
    <x v="0"/>
    <x v="7"/>
    <s v="Staples"/>
    <n v="3.01"/>
    <n v="2"/>
    <n v="0.56000000000000005"/>
  </r>
  <r>
    <s v="29-11-2015"/>
    <x v="1"/>
    <x v="10"/>
    <x v="472"/>
    <x v="14"/>
    <x v="1"/>
    <x v="5"/>
    <s v="Global Manager's Adjustable Task Chair, Storm"/>
    <n v="301.95999999999998"/>
    <n v="2"/>
    <n v="87.57"/>
  </r>
  <r>
    <s v="29-11-2015"/>
    <x v="1"/>
    <x v="10"/>
    <x v="472"/>
    <x v="14"/>
    <x v="0"/>
    <x v="12"/>
    <s v="Honeywell Enviracaire Portable HEPA Air Cleaner for up to 10 x 16 Room"/>
    <n v="555.21"/>
    <n v="5"/>
    <n v="178.9"/>
  </r>
  <r>
    <s v="29-11-2015"/>
    <x v="1"/>
    <x v="10"/>
    <x v="472"/>
    <x v="14"/>
    <x v="0"/>
    <x v="2"/>
    <s v="Mini 13-1/2 Capacity Data Binder Rack, Pearl"/>
    <n v="523.48"/>
    <n v="4"/>
    <n v="130.87"/>
  </r>
  <r>
    <s v="29-11-2015"/>
    <x v="1"/>
    <x v="10"/>
    <x v="472"/>
    <x v="14"/>
    <x v="0"/>
    <x v="4"/>
    <s v="BOSTON Model 1800 Electric Pencil Sharpeners, Putty/Woodgrain"/>
    <n v="161.82"/>
    <n v="9"/>
    <n v="46.93"/>
  </r>
  <r>
    <s v="29-11-2015"/>
    <x v="1"/>
    <x v="10"/>
    <x v="478"/>
    <x v="14"/>
    <x v="0"/>
    <x v="0"/>
    <s v="Easy-staple paper"/>
    <n v="19.920000000000002"/>
    <n v="4"/>
    <n v="9.36"/>
  </r>
  <r>
    <s v="29-11-2015"/>
    <x v="1"/>
    <x v="10"/>
    <x v="478"/>
    <x v="14"/>
    <x v="1"/>
    <x v="5"/>
    <s v="Global High-Back Leather Tilter, Burgundy"/>
    <n v="1106.9100000000001"/>
    <n v="9"/>
    <n v="121.76"/>
  </r>
  <r>
    <s v="29-11-2015"/>
    <x v="1"/>
    <x v="10"/>
    <x v="630"/>
    <x v="0"/>
    <x v="2"/>
    <x v="9"/>
    <s v="Kingston Digital DataTraveler 16GB USB 2.0"/>
    <n v="21.48"/>
    <n v="3"/>
    <n v="-0.27"/>
  </r>
  <r>
    <s v="29-11-2015"/>
    <x v="1"/>
    <x v="10"/>
    <x v="630"/>
    <x v="0"/>
    <x v="0"/>
    <x v="3"/>
    <s v="GBC Imprintable Covers"/>
    <n v="8.7799999999999994"/>
    <n v="4"/>
    <n v="-13.62"/>
  </r>
  <r>
    <s v="29-11-2015"/>
    <x v="1"/>
    <x v="10"/>
    <x v="1"/>
    <x v="3"/>
    <x v="0"/>
    <x v="3"/>
    <s v="Acco PRESSTEX Data Binder with Storage Hooks, Dark Blue, 14 7/8&quot; X 11&quot;"/>
    <n v="4.3"/>
    <n v="1"/>
    <n v="1.56"/>
  </r>
  <r>
    <s v="29-11-2015"/>
    <x v="1"/>
    <x v="10"/>
    <x v="89"/>
    <x v="3"/>
    <x v="0"/>
    <x v="4"/>
    <s v="Boston Electric Pencil Sharpener, Model 1818, Charcoal Black"/>
    <n v="56.3"/>
    <n v="2"/>
    <n v="15.76"/>
  </r>
  <r>
    <s v="30-11-2015"/>
    <x v="1"/>
    <x v="10"/>
    <x v="494"/>
    <x v="2"/>
    <x v="0"/>
    <x v="3"/>
    <s v="Fellowes PB200 Plastic Comb Binding Machine"/>
    <n v="152.99"/>
    <n v="3"/>
    <n v="-122.39"/>
  </r>
  <r>
    <s v="30-11-2015"/>
    <x v="1"/>
    <x v="10"/>
    <x v="494"/>
    <x v="2"/>
    <x v="0"/>
    <x v="7"/>
    <s v="Revere Boxed Rubber Bands by Revere"/>
    <n v="10.58"/>
    <n v="7"/>
    <n v="-2.38"/>
  </r>
  <r>
    <s v="30-11-2015"/>
    <x v="1"/>
    <x v="10"/>
    <x v="494"/>
    <x v="2"/>
    <x v="2"/>
    <x v="6"/>
    <s v="Motorla HX550 Universal Bluetooth Headset"/>
    <n v="94.92"/>
    <n v="4"/>
    <n v="15.82"/>
  </r>
  <r>
    <s v="30-11-2015"/>
    <x v="1"/>
    <x v="10"/>
    <x v="35"/>
    <x v="0"/>
    <x v="0"/>
    <x v="3"/>
    <s v="GBC Instant Report Kit"/>
    <n v="3.88"/>
    <n v="3"/>
    <n v="-5.82"/>
  </r>
  <r>
    <s v="30-11-2015"/>
    <x v="1"/>
    <x v="10"/>
    <x v="152"/>
    <x v="5"/>
    <x v="0"/>
    <x v="10"/>
    <s v="#10- 4 1/8&quot; x 9 1/2&quot; Recycled Envelopes"/>
    <n v="17.48"/>
    <n v="2"/>
    <n v="8.2200000000000006"/>
  </r>
  <r>
    <s v="30-11-2015"/>
    <x v="1"/>
    <x v="10"/>
    <x v="152"/>
    <x v="5"/>
    <x v="0"/>
    <x v="10"/>
    <s v="Tyvek  Top-Opening Peel &amp; Seel  Envelopes, Gray"/>
    <n v="71.88"/>
    <n v="2"/>
    <n v="32.35"/>
  </r>
  <r>
    <s v="30-11-2015"/>
    <x v="1"/>
    <x v="10"/>
    <x v="195"/>
    <x v="25"/>
    <x v="2"/>
    <x v="6"/>
    <s v="Avaya 4621SW VoIP phone"/>
    <n v="177.48"/>
    <n v="3"/>
    <n v="19.97"/>
  </r>
  <r>
    <s v="30-11-2015"/>
    <x v="1"/>
    <x v="10"/>
    <x v="219"/>
    <x v="20"/>
    <x v="0"/>
    <x v="0"/>
    <s v="Avoid Verbal Orders Carbonless Minifold Book"/>
    <n v="23.66"/>
    <n v="7"/>
    <n v="10.88"/>
  </r>
  <r>
    <s v="30-11-2015"/>
    <x v="1"/>
    <x v="10"/>
    <x v="219"/>
    <x v="20"/>
    <x v="1"/>
    <x v="11"/>
    <s v="Hon Metal Bookcases, Black"/>
    <n v="681.41"/>
    <n v="12"/>
    <n v="42.59"/>
  </r>
  <r>
    <s v="30-11-2015"/>
    <x v="1"/>
    <x v="10"/>
    <x v="522"/>
    <x v="17"/>
    <x v="1"/>
    <x v="8"/>
    <s v="DAX Contemporary Wood Frame with Silver Metal Mat, Desktop, 11 x 14 Size"/>
    <n v="80.959999999999994"/>
    <n v="4"/>
    <n v="29.15"/>
  </r>
  <r>
    <s v="30-11-2015"/>
    <x v="1"/>
    <x v="10"/>
    <x v="522"/>
    <x v="17"/>
    <x v="0"/>
    <x v="0"/>
    <s v="Xerox 1997"/>
    <n v="25.92"/>
    <n v="4"/>
    <n v="12.44"/>
  </r>
  <r>
    <s v="30-11-2015"/>
    <x v="1"/>
    <x v="10"/>
    <x v="518"/>
    <x v="25"/>
    <x v="1"/>
    <x v="8"/>
    <s v="Dana Swing-Arm Lamps"/>
    <n v="17.09"/>
    <n v="2"/>
    <n v="1.07"/>
  </r>
  <r>
    <s v="30-11-2015"/>
    <x v="1"/>
    <x v="10"/>
    <x v="336"/>
    <x v="25"/>
    <x v="0"/>
    <x v="3"/>
    <s v="Avery Durable Binders"/>
    <n v="6.05"/>
    <n v="7"/>
    <n v="-4.2300000000000004"/>
  </r>
  <r>
    <s v="30-11-2015"/>
    <x v="1"/>
    <x v="10"/>
    <x v="336"/>
    <x v="25"/>
    <x v="0"/>
    <x v="12"/>
    <s v="Belkin 8 Outlet Surge Protector"/>
    <n v="98.35"/>
    <n v="3"/>
    <n v="9.84"/>
  </r>
  <r>
    <s v="30-11-2015"/>
    <x v="1"/>
    <x v="10"/>
    <x v="336"/>
    <x v="25"/>
    <x v="1"/>
    <x v="8"/>
    <s v="Luxo Professional Fluorescent Magnifier Lamp with Clamp-Mount Base"/>
    <n v="335.74"/>
    <n v="2"/>
    <n v="25.18"/>
  </r>
  <r>
    <s v="01-12-2015"/>
    <x v="1"/>
    <x v="11"/>
    <x v="391"/>
    <x v="22"/>
    <x v="0"/>
    <x v="3"/>
    <s v="Wilson Jones Heavy-Duty Casebound Ring Binders with Metal Hinges"/>
    <n v="55.42"/>
    <n v="2"/>
    <n v="19.399999999999999"/>
  </r>
  <r>
    <s v="01-12-2015"/>
    <x v="1"/>
    <x v="11"/>
    <x v="685"/>
    <x v="0"/>
    <x v="1"/>
    <x v="8"/>
    <s v="Eldon Image Series Desk Accessories, Burgundy"/>
    <n v="6.69"/>
    <n v="4"/>
    <n v="-4.01"/>
  </r>
  <r>
    <s v="01-12-2015"/>
    <x v="1"/>
    <x v="11"/>
    <x v="165"/>
    <x v="22"/>
    <x v="0"/>
    <x v="4"/>
    <s v="Prang Drawing Pencil Set"/>
    <n v="13.9"/>
    <n v="5"/>
    <n v="5.56"/>
  </r>
  <r>
    <s v="01-12-2015"/>
    <x v="1"/>
    <x v="11"/>
    <x v="435"/>
    <x v="6"/>
    <x v="0"/>
    <x v="2"/>
    <s v="Decoflex Hanging Personal Folder File, Blue"/>
    <n v="61.68"/>
    <n v="4"/>
    <n v="16.649999999999999"/>
  </r>
  <r>
    <s v="01-12-2015"/>
    <x v="1"/>
    <x v="11"/>
    <x v="435"/>
    <x v="6"/>
    <x v="0"/>
    <x v="3"/>
    <s v="GBC Pre-Punched Binding Paper, Plastic, White, 8-1/2&quot; x 11&quot;"/>
    <n v="63.96"/>
    <n v="4"/>
    <n v="30.7"/>
  </r>
  <r>
    <s v="01-12-2015"/>
    <x v="1"/>
    <x v="11"/>
    <x v="581"/>
    <x v="22"/>
    <x v="1"/>
    <x v="5"/>
    <s v="Global Troy Executive Leather Low-Back Tilter"/>
    <n v="2003.92"/>
    <n v="5"/>
    <n v="125.25"/>
  </r>
  <r>
    <s v="01-12-2015"/>
    <x v="1"/>
    <x v="11"/>
    <x v="581"/>
    <x v="22"/>
    <x v="0"/>
    <x v="0"/>
    <s v="Xerox 219"/>
    <n v="32.4"/>
    <n v="5"/>
    <n v="15.55"/>
  </r>
  <r>
    <s v="01-12-2015"/>
    <x v="1"/>
    <x v="11"/>
    <x v="581"/>
    <x v="22"/>
    <x v="1"/>
    <x v="13"/>
    <s v="Bush Advantage Collection Round Conference Table"/>
    <n v="1913.4"/>
    <n v="9"/>
    <n v="401.81"/>
  </r>
  <r>
    <s v="01-12-2015"/>
    <x v="1"/>
    <x v="11"/>
    <x v="581"/>
    <x v="22"/>
    <x v="0"/>
    <x v="2"/>
    <s v="Tennsco Industrial Shelving"/>
    <n v="146.72999999999999"/>
    <n v="3"/>
    <n v="2.93"/>
  </r>
  <r>
    <s v="01-12-2015"/>
    <x v="1"/>
    <x v="11"/>
    <x v="581"/>
    <x v="22"/>
    <x v="0"/>
    <x v="0"/>
    <s v="Xerox Color Copier Paper, 11&quot; x 17&quot;, Ream"/>
    <n v="114.2"/>
    <n v="5"/>
    <n v="52.53"/>
  </r>
  <r>
    <s v="01-12-2015"/>
    <x v="1"/>
    <x v="11"/>
    <x v="607"/>
    <x v="3"/>
    <x v="1"/>
    <x v="5"/>
    <s v="GuestStacker Chair with Chrome Finish Legs"/>
    <n v="2676.67"/>
    <n v="9"/>
    <n v="267.67"/>
  </r>
  <r>
    <s v="01-12-2015"/>
    <x v="1"/>
    <x v="11"/>
    <x v="338"/>
    <x v="14"/>
    <x v="0"/>
    <x v="0"/>
    <s v="Xerox 207"/>
    <n v="19.440000000000001"/>
    <n v="3"/>
    <n v="9.33"/>
  </r>
  <r>
    <s v="01-12-2015"/>
    <x v="1"/>
    <x v="11"/>
    <x v="338"/>
    <x v="14"/>
    <x v="0"/>
    <x v="4"/>
    <s v="Newell 307"/>
    <n v="3.64"/>
    <n v="2"/>
    <n v="1.02"/>
  </r>
  <r>
    <s v="01-12-2015"/>
    <x v="1"/>
    <x v="11"/>
    <x v="338"/>
    <x v="14"/>
    <x v="0"/>
    <x v="0"/>
    <s v="Wirebound Message Books, Four 2 3/4&quot; x 5&quot; Forms per Page, 600 Sets per Book"/>
    <n v="18.54"/>
    <n v="2"/>
    <n v="8.7100000000000009"/>
  </r>
  <r>
    <s v="03-12-2015"/>
    <x v="1"/>
    <x v="11"/>
    <x v="78"/>
    <x v="2"/>
    <x v="2"/>
    <x v="15"/>
    <s v="Lexmark MarkNet N8150 Wireless Print Server"/>
    <n v="482.34"/>
    <n v="4"/>
    <n v="-337.64"/>
  </r>
  <r>
    <s v="03-12-2015"/>
    <x v="1"/>
    <x v="11"/>
    <x v="78"/>
    <x v="2"/>
    <x v="1"/>
    <x v="8"/>
    <s v="3M Hangers With Command Adhesive"/>
    <n v="2.96"/>
    <n v="1"/>
    <n v="0.78"/>
  </r>
  <r>
    <s v="03-12-2015"/>
    <x v="1"/>
    <x v="11"/>
    <x v="114"/>
    <x v="20"/>
    <x v="0"/>
    <x v="3"/>
    <s v="Cardinal Poly Pocket Divider Pockets for Ring Binders"/>
    <n v="10.75"/>
    <n v="4"/>
    <n v="3.36"/>
  </r>
  <r>
    <s v="03-12-2015"/>
    <x v="1"/>
    <x v="11"/>
    <x v="314"/>
    <x v="2"/>
    <x v="0"/>
    <x v="0"/>
    <s v="Message Book, Wirebound, Four 5 1/2&quot; X 4&quot; Forms/Pg., 200 Dupl. Sets/Book"/>
    <n v="16.45"/>
    <n v="2"/>
    <n v="5.55"/>
  </r>
  <r>
    <s v="03-12-2015"/>
    <x v="1"/>
    <x v="11"/>
    <x v="314"/>
    <x v="2"/>
    <x v="2"/>
    <x v="9"/>
    <s v="Verbatim 25 GB 6x Blu-ray Single Layer Recordable Disc, 25/Pack"/>
    <n v="36.78"/>
    <n v="2"/>
    <n v="10.58"/>
  </r>
  <r>
    <s v="03-12-2015"/>
    <x v="1"/>
    <x v="11"/>
    <x v="544"/>
    <x v="20"/>
    <x v="0"/>
    <x v="3"/>
    <s v="GBC Therma-A-Bind 250T Electric Binding System"/>
    <n v="590.35"/>
    <n v="6"/>
    <n v="206.62"/>
  </r>
  <r>
    <s v="03-12-2015"/>
    <x v="1"/>
    <x v="11"/>
    <x v="517"/>
    <x v="3"/>
    <x v="1"/>
    <x v="11"/>
    <s v="Sauder Forest Hills Library, Woodland Oak Finish"/>
    <n v="359.5"/>
    <n v="3"/>
    <n v="-29.61"/>
  </r>
  <r>
    <s v="03-12-2015"/>
    <x v="1"/>
    <x v="11"/>
    <x v="419"/>
    <x v="25"/>
    <x v="1"/>
    <x v="8"/>
    <s v="Seth Thomas 16&quot; Steel Case Clock"/>
    <n v="77.95"/>
    <n v="3"/>
    <n v="12.67"/>
  </r>
  <r>
    <s v="03-12-2015"/>
    <x v="1"/>
    <x v="11"/>
    <x v="419"/>
    <x v="25"/>
    <x v="0"/>
    <x v="3"/>
    <s v="GBC DocuBind P50 Personal Binding Machine"/>
    <n v="95.97"/>
    <n v="5"/>
    <n v="-73.58"/>
  </r>
  <r>
    <s v="03-12-2015"/>
    <x v="1"/>
    <x v="11"/>
    <x v="419"/>
    <x v="25"/>
    <x v="2"/>
    <x v="6"/>
    <s v="Panasonic KX-TG6844B Expandable Digital Cordless Telephone"/>
    <n v="105.58"/>
    <n v="2"/>
    <n v="9.24"/>
  </r>
  <r>
    <s v="03-12-2015"/>
    <x v="1"/>
    <x v="11"/>
    <x v="419"/>
    <x v="25"/>
    <x v="0"/>
    <x v="4"/>
    <s v="Newell 312"/>
    <n v="9.34"/>
    <n v="2"/>
    <n v="1.17"/>
  </r>
  <r>
    <s v="03-12-2015"/>
    <x v="1"/>
    <x v="11"/>
    <x v="187"/>
    <x v="38"/>
    <x v="0"/>
    <x v="0"/>
    <s v="Xerox 1935"/>
    <n v="184.66"/>
    <n v="7"/>
    <n v="84.94"/>
  </r>
  <r>
    <s v="04-12-2015"/>
    <x v="1"/>
    <x v="11"/>
    <x v="718"/>
    <x v="16"/>
    <x v="0"/>
    <x v="3"/>
    <s v="SpineVue Locking Slant-D Ring Binders by Cardinal"/>
    <n v="8.23"/>
    <n v="3"/>
    <n v="-6.03"/>
  </r>
  <r>
    <s v="04-12-2015"/>
    <x v="1"/>
    <x v="11"/>
    <x v="703"/>
    <x v="20"/>
    <x v="1"/>
    <x v="8"/>
    <s v="DAX Two-Tone Rosewood/Black Document Frame, Desktop, 5 x 7"/>
    <n v="28.44"/>
    <n v="3"/>
    <n v="11.38"/>
  </r>
  <r>
    <s v="04-12-2015"/>
    <x v="1"/>
    <x v="11"/>
    <x v="703"/>
    <x v="20"/>
    <x v="1"/>
    <x v="5"/>
    <s v="Office Star - Ergonomically Designed Knee Chair"/>
    <n v="364.41"/>
    <n v="5"/>
    <n v="8.1"/>
  </r>
  <r>
    <s v="04-12-2015"/>
    <x v="1"/>
    <x v="11"/>
    <x v="703"/>
    <x v="20"/>
    <x v="2"/>
    <x v="6"/>
    <s v="Square Credit Card Reader"/>
    <n v="39.96"/>
    <n v="4"/>
    <n v="10.39"/>
  </r>
  <r>
    <s v="04-12-2015"/>
    <x v="1"/>
    <x v="11"/>
    <x v="703"/>
    <x v="20"/>
    <x v="1"/>
    <x v="5"/>
    <s v="Global Leather Highback Executive Chair with Pneumatic Height Adjustment, Black"/>
    <n v="361.76"/>
    <n v="2"/>
    <n v="68.33"/>
  </r>
  <r>
    <s v="04-12-2015"/>
    <x v="1"/>
    <x v="11"/>
    <x v="389"/>
    <x v="20"/>
    <x v="0"/>
    <x v="10"/>
    <s v="Wausau Papers Astrobrights Colored Envelopes"/>
    <n v="17.940000000000001"/>
    <n v="3"/>
    <n v="8.7899999999999991"/>
  </r>
  <r>
    <s v="04-12-2015"/>
    <x v="1"/>
    <x v="11"/>
    <x v="389"/>
    <x v="20"/>
    <x v="1"/>
    <x v="5"/>
    <s v="Global Armless Task Chair, Royal Blue"/>
    <n v="384.17"/>
    <n v="7"/>
    <n v="29.88"/>
  </r>
  <r>
    <s v="04-12-2015"/>
    <x v="1"/>
    <x v="11"/>
    <x v="389"/>
    <x v="20"/>
    <x v="2"/>
    <x v="6"/>
    <s v="Wilson SignalBoost 841262 DB PRO Amplifier Kit"/>
    <n v="1799.75"/>
    <n v="5"/>
    <n v="539.92999999999995"/>
  </r>
  <r>
    <s v="04-12-2015"/>
    <x v="1"/>
    <x v="11"/>
    <x v="279"/>
    <x v="24"/>
    <x v="0"/>
    <x v="0"/>
    <s v="Xerox 1881"/>
    <n v="85.96"/>
    <n v="7"/>
    <n v="40.4"/>
  </r>
  <r>
    <s v="04-12-2015"/>
    <x v="1"/>
    <x v="11"/>
    <x v="644"/>
    <x v="15"/>
    <x v="0"/>
    <x v="3"/>
    <s v="GBC Ibimaster 500 Manual ProClick Binding System"/>
    <n v="1598.06"/>
    <n v="7"/>
    <n v="-1065.3699999999999"/>
  </r>
  <r>
    <s v="04-12-2015"/>
    <x v="1"/>
    <x v="11"/>
    <x v="644"/>
    <x v="15"/>
    <x v="0"/>
    <x v="4"/>
    <s v="Deluxe Chalkboard Eraser Cleaner"/>
    <n v="36.96"/>
    <n v="4"/>
    <n v="12.01"/>
  </r>
  <r>
    <s v="04-12-2015"/>
    <x v="1"/>
    <x v="11"/>
    <x v="312"/>
    <x v="3"/>
    <x v="0"/>
    <x v="10"/>
    <s v="Tyvek Side-Opening Peel &amp; Seel Expanding Envelopes"/>
    <n v="271.44"/>
    <n v="3"/>
    <n v="122.15"/>
  </r>
  <r>
    <s v="04-12-2015"/>
    <x v="1"/>
    <x v="11"/>
    <x v="312"/>
    <x v="3"/>
    <x v="2"/>
    <x v="6"/>
    <s v="Jensen SMPS-640 - speaker phone"/>
    <n v="110.35"/>
    <n v="3"/>
    <n v="8.2799999999999994"/>
  </r>
  <r>
    <s v="04-12-2015"/>
    <x v="1"/>
    <x v="11"/>
    <x v="312"/>
    <x v="3"/>
    <x v="1"/>
    <x v="8"/>
    <s v="Master Caster Door Stop, Large Brown"/>
    <n v="36.4"/>
    <n v="5"/>
    <n v="13.83"/>
  </r>
  <r>
    <s v="04-12-2015"/>
    <x v="1"/>
    <x v="11"/>
    <x v="501"/>
    <x v="3"/>
    <x v="0"/>
    <x v="4"/>
    <s v="Avery Hi-Liter Fluorescent Desk Style Markers"/>
    <n v="16.899999999999999"/>
    <n v="5"/>
    <n v="6.25"/>
  </r>
  <r>
    <s v="04-12-2015"/>
    <x v="1"/>
    <x v="11"/>
    <x v="501"/>
    <x v="3"/>
    <x v="1"/>
    <x v="8"/>
    <s v="Eldon Image Series Desk Accessories, Burgundy"/>
    <n v="25.08"/>
    <n v="6"/>
    <n v="9.0299999999999994"/>
  </r>
  <r>
    <s v="05-12-2015"/>
    <x v="1"/>
    <x v="11"/>
    <x v="719"/>
    <x v="3"/>
    <x v="1"/>
    <x v="8"/>
    <s v="Executive Impressions 14&quot; Contract Wall Clock"/>
    <n v="44.46"/>
    <n v="2"/>
    <n v="14.67"/>
  </r>
  <r>
    <s v="05-12-2015"/>
    <x v="1"/>
    <x v="11"/>
    <x v="308"/>
    <x v="2"/>
    <x v="2"/>
    <x v="9"/>
    <s v="Belkin F8E887 USB Wired Ergonomic Keyboard"/>
    <n v="47.98"/>
    <n v="2"/>
    <n v="0.6"/>
  </r>
  <r>
    <s v="05-12-2015"/>
    <x v="1"/>
    <x v="11"/>
    <x v="308"/>
    <x v="2"/>
    <x v="0"/>
    <x v="3"/>
    <s v="GBC White Gloss Covers, Plain Front"/>
    <n v="26.06"/>
    <n v="6"/>
    <n v="-19.98"/>
  </r>
  <r>
    <s v="05-12-2015"/>
    <x v="1"/>
    <x v="11"/>
    <x v="720"/>
    <x v="14"/>
    <x v="0"/>
    <x v="3"/>
    <s v="Surelock Post Binders"/>
    <n v="152.80000000000001"/>
    <n v="5"/>
    <n v="76.400000000000006"/>
  </r>
  <r>
    <s v="05-12-2015"/>
    <x v="1"/>
    <x v="11"/>
    <x v="394"/>
    <x v="0"/>
    <x v="0"/>
    <x v="4"/>
    <s v="Boston Electric Pencil Sharpener, Model 1818, Charcoal Black"/>
    <n v="45.04"/>
    <n v="2"/>
    <n v="4.5"/>
  </r>
  <r>
    <s v="05-12-2015"/>
    <x v="1"/>
    <x v="11"/>
    <x v="449"/>
    <x v="20"/>
    <x v="0"/>
    <x v="3"/>
    <s v="Avery Arch Ring Binders"/>
    <n v="232.4"/>
    <n v="5"/>
    <n v="78.44"/>
  </r>
  <r>
    <s v="05-12-2015"/>
    <x v="1"/>
    <x v="11"/>
    <x v="449"/>
    <x v="20"/>
    <x v="1"/>
    <x v="5"/>
    <s v="Global Armless Task Chair, Royal Blue"/>
    <n v="164.65"/>
    <n v="3"/>
    <n v="12.81"/>
  </r>
  <r>
    <s v="05-12-2015"/>
    <x v="1"/>
    <x v="11"/>
    <x v="449"/>
    <x v="20"/>
    <x v="0"/>
    <x v="0"/>
    <s v="Xerox 188"/>
    <n v="22.68"/>
    <n v="2"/>
    <n v="11.11"/>
  </r>
  <r>
    <s v="05-12-2015"/>
    <x v="1"/>
    <x v="11"/>
    <x v="169"/>
    <x v="3"/>
    <x v="2"/>
    <x v="9"/>
    <s v="Memorex Micro Travel Drive 8 GB"/>
    <n v="39"/>
    <n v="3"/>
    <n v="17.55"/>
  </r>
  <r>
    <s v="05-12-2015"/>
    <x v="1"/>
    <x v="11"/>
    <x v="169"/>
    <x v="3"/>
    <x v="0"/>
    <x v="1"/>
    <s v="Avery 488"/>
    <n v="12.6"/>
    <n v="4"/>
    <n v="6.05"/>
  </r>
  <r>
    <s v="05-12-2015"/>
    <x v="1"/>
    <x v="11"/>
    <x v="390"/>
    <x v="15"/>
    <x v="1"/>
    <x v="5"/>
    <s v="Global Push Button Manager's Chair, Indigo"/>
    <n v="97.42"/>
    <n v="2"/>
    <n v="10.96"/>
  </r>
  <r>
    <s v="05-12-2015"/>
    <x v="1"/>
    <x v="11"/>
    <x v="560"/>
    <x v="1"/>
    <x v="0"/>
    <x v="10"/>
    <s v="Security-Tint Envelopes"/>
    <n v="12.22"/>
    <n v="2"/>
    <n v="4.43"/>
  </r>
  <r>
    <s v="06-12-2015"/>
    <x v="1"/>
    <x v="11"/>
    <x v="201"/>
    <x v="3"/>
    <x v="0"/>
    <x v="4"/>
    <s v="Stanley Contemporary Battery Pencil Sharpeners"/>
    <n v="120.15"/>
    <n v="9"/>
    <n v="33.64"/>
  </r>
  <r>
    <s v="06-12-2015"/>
    <x v="1"/>
    <x v="11"/>
    <x v="201"/>
    <x v="3"/>
    <x v="2"/>
    <x v="6"/>
    <s v="AT&amp;T 1080 Corded phone"/>
    <n v="219.18"/>
    <n v="2"/>
    <n v="19.18"/>
  </r>
  <r>
    <s v="06-12-2015"/>
    <x v="1"/>
    <x v="11"/>
    <x v="682"/>
    <x v="0"/>
    <x v="0"/>
    <x v="3"/>
    <s v="Avery Reinforcements for Hole-Punch Pages"/>
    <n v="2.77"/>
    <n v="7"/>
    <n v="-4.8499999999999996"/>
  </r>
  <r>
    <s v="06-12-2015"/>
    <x v="1"/>
    <x v="11"/>
    <x v="258"/>
    <x v="12"/>
    <x v="1"/>
    <x v="8"/>
    <s v="Howard Miller 13&quot; Diameter Pewter Finish Round Wall Clock"/>
    <n v="206.11"/>
    <n v="6"/>
    <n v="48.95"/>
  </r>
  <r>
    <s v="06-12-2015"/>
    <x v="1"/>
    <x v="11"/>
    <x v="258"/>
    <x v="12"/>
    <x v="0"/>
    <x v="0"/>
    <s v="Xerox 1970"/>
    <n v="19.920000000000002"/>
    <n v="5"/>
    <n v="6.72"/>
  </r>
  <r>
    <s v="06-12-2015"/>
    <x v="1"/>
    <x v="11"/>
    <x v="258"/>
    <x v="12"/>
    <x v="0"/>
    <x v="0"/>
    <s v="Xerox 1960"/>
    <n v="198.27"/>
    <n v="8"/>
    <n v="61.96"/>
  </r>
  <r>
    <s v="06-12-2015"/>
    <x v="1"/>
    <x v="11"/>
    <x v="258"/>
    <x v="12"/>
    <x v="0"/>
    <x v="2"/>
    <s v="Belkin 19&quot; Vented Equipment Shelf, Black"/>
    <n v="247.1"/>
    <n v="6"/>
    <n v="-58.69"/>
  </r>
  <r>
    <s v="06-12-2015"/>
    <x v="1"/>
    <x v="11"/>
    <x v="258"/>
    <x v="12"/>
    <x v="0"/>
    <x v="4"/>
    <s v="BOSTON Model 1800 Electric Pencil Sharpeners, Putty/Woodgrain"/>
    <n v="86.3"/>
    <n v="6"/>
    <n v="9.7100000000000009"/>
  </r>
  <r>
    <s v="06-12-2015"/>
    <x v="1"/>
    <x v="11"/>
    <x v="380"/>
    <x v="10"/>
    <x v="2"/>
    <x v="6"/>
    <s v="Polycom SoundStation2 EX Conference phone"/>
    <n v="485.94"/>
    <n v="2"/>
    <n v="-89.09"/>
  </r>
  <r>
    <s v="06-12-2015"/>
    <x v="1"/>
    <x v="11"/>
    <x v="380"/>
    <x v="10"/>
    <x v="0"/>
    <x v="4"/>
    <s v="Newell 312"/>
    <n v="37.380000000000003"/>
    <n v="8"/>
    <n v="4.67"/>
  </r>
  <r>
    <s v="06-12-2015"/>
    <x v="1"/>
    <x v="11"/>
    <x v="380"/>
    <x v="10"/>
    <x v="1"/>
    <x v="5"/>
    <s v="Global Low Back Tilter Chair"/>
    <n v="70.69"/>
    <n v="1"/>
    <n v="-24.24"/>
  </r>
  <r>
    <s v="06-12-2015"/>
    <x v="1"/>
    <x v="11"/>
    <x v="307"/>
    <x v="3"/>
    <x v="0"/>
    <x v="0"/>
    <s v="Message Book, Phone, Wirebound Standard Line Memo, 2 3/4&quot; X 5&quot;"/>
    <n v="32.75"/>
    <n v="5"/>
    <n v="15.07"/>
  </r>
  <r>
    <s v="06-12-2015"/>
    <x v="1"/>
    <x v="11"/>
    <x v="25"/>
    <x v="20"/>
    <x v="0"/>
    <x v="0"/>
    <s v="Xerox 219"/>
    <n v="6.48"/>
    <n v="1"/>
    <n v="3.11"/>
  </r>
  <r>
    <s v="06-12-2015"/>
    <x v="1"/>
    <x v="11"/>
    <x v="25"/>
    <x v="20"/>
    <x v="0"/>
    <x v="0"/>
    <s v="Xerox 1903"/>
    <n v="41.86"/>
    <n v="7"/>
    <n v="20.51"/>
  </r>
  <r>
    <s v="06-12-2015"/>
    <x v="1"/>
    <x v="11"/>
    <x v="25"/>
    <x v="20"/>
    <x v="2"/>
    <x v="9"/>
    <s v="Logitech VX Revolution Cordless Laser Mouse for Notebooks (Black)"/>
    <n v="1619.91"/>
    <n v="9"/>
    <n v="97.19"/>
  </r>
  <r>
    <s v="06-12-2015"/>
    <x v="1"/>
    <x v="11"/>
    <x v="25"/>
    <x v="20"/>
    <x v="1"/>
    <x v="8"/>
    <s v="Seth Thomas 14&quot; Day/Date Wall Clock"/>
    <n v="113.92"/>
    <n v="4"/>
    <n v="42.15"/>
  </r>
  <r>
    <s v="06-12-2015"/>
    <x v="1"/>
    <x v="11"/>
    <x v="70"/>
    <x v="18"/>
    <x v="2"/>
    <x v="16"/>
    <s v="Hewlett Packard 610 Color Digital Copier / Printer"/>
    <n v="999.98"/>
    <n v="2"/>
    <n v="449.99"/>
  </r>
  <r>
    <s v="06-12-2015"/>
    <x v="1"/>
    <x v="11"/>
    <x v="325"/>
    <x v="17"/>
    <x v="0"/>
    <x v="0"/>
    <s v="Xerox 20"/>
    <n v="6.48"/>
    <n v="1"/>
    <n v="3.11"/>
  </r>
  <r>
    <s v="06-12-2015"/>
    <x v="1"/>
    <x v="11"/>
    <x v="325"/>
    <x v="17"/>
    <x v="0"/>
    <x v="2"/>
    <s v="Tennsco 6- and 18-Compartment Lockers"/>
    <n v="1325.85"/>
    <n v="5"/>
    <n v="238.65"/>
  </r>
  <r>
    <s v="06-12-2015"/>
    <x v="1"/>
    <x v="11"/>
    <x v="325"/>
    <x v="17"/>
    <x v="0"/>
    <x v="1"/>
    <s v="Avery 483"/>
    <n v="14.94"/>
    <n v="3"/>
    <n v="6.87"/>
  </r>
  <r>
    <s v="06-12-2015"/>
    <x v="1"/>
    <x v="11"/>
    <x v="721"/>
    <x v="3"/>
    <x v="0"/>
    <x v="12"/>
    <s v="Commercial WindTunnel Clean Air Upright Vacuum, Replacement Belts, Filtration Bags"/>
    <n v="7.78"/>
    <n v="2"/>
    <n v="2.02"/>
  </r>
  <r>
    <s v="06-12-2015"/>
    <x v="1"/>
    <x v="11"/>
    <x v="644"/>
    <x v="6"/>
    <x v="2"/>
    <x v="6"/>
    <s v="AT&amp;T CL82213"/>
    <n v="173.94"/>
    <n v="6"/>
    <n v="50.44"/>
  </r>
  <r>
    <s v="06-12-2015"/>
    <x v="1"/>
    <x v="11"/>
    <x v="109"/>
    <x v="10"/>
    <x v="0"/>
    <x v="3"/>
    <s v="Ibico Standard Transparent Covers"/>
    <n v="14.83"/>
    <n v="3"/>
    <n v="-10.38"/>
  </r>
  <r>
    <s v="06-12-2015"/>
    <x v="1"/>
    <x v="11"/>
    <x v="639"/>
    <x v="3"/>
    <x v="0"/>
    <x v="0"/>
    <s v="Spiral Phone Message Books with Labels by Adams"/>
    <n v="8.9600000000000009"/>
    <n v="2"/>
    <n v="4.3899999999999997"/>
  </r>
  <r>
    <s v="07-12-2015"/>
    <x v="1"/>
    <x v="11"/>
    <x v="536"/>
    <x v="5"/>
    <x v="0"/>
    <x v="12"/>
    <s v="Eureka The Boss Cordless Rechargeable Stick Vac"/>
    <n v="152.94"/>
    <n v="3"/>
    <n v="41.29"/>
  </r>
  <r>
    <s v="07-12-2015"/>
    <x v="1"/>
    <x v="11"/>
    <x v="536"/>
    <x v="5"/>
    <x v="1"/>
    <x v="5"/>
    <s v="Situations Contoured Folding Chairs, 4/Set"/>
    <n v="283.92"/>
    <n v="4"/>
    <n v="70.98"/>
  </r>
  <r>
    <s v="07-12-2015"/>
    <x v="1"/>
    <x v="11"/>
    <x v="467"/>
    <x v="22"/>
    <x v="0"/>
    <x v="7"/>
    <s v="Alliance Big Bands Rubber Bands, 12/Pack"/>
    <n v="3.96"/>
    <n v="2"/>
    <n v="0"/>
  </r>
  <r>
    <s v="07-12-2015"/>
    <x v="1"/>
    <x v="11"/>
    <x v="467"/>
    <x v="22"/>
    <x v="0"/>
    <x v="1"/>
    <s v="Avery 509"/>
    <n v="2.61"/>
    <n v="1"/>
    <n v="1.2"/>
  </r>
  <r>
    <s v="07-12-2015"/>
    <x v="1"/>
    <x v="11"/>
    <x v="7"/>
    <x v="3"/>
    <x v="1"/>
    <x v="8"/>
    <s v="12-1/2 Diameter Round Wall Clock"/>
    <n v="79.92"/>
    <n v="4"/>
    <n v="28.77"/>
  </r>
  <r>
    <s v="07-12-2015"/>
    <x v="1"/>
    <x v="11"/>
    <x v="545"/>
    <x v="20"/>
    <x v="0"/>
    <x v="3"/>
    <s v="Pressboard Data Binders by Wilson Jones"/>
    <n v="21.36"/>
    <n v="5"/>
    <n v="7.21"/>
  </r>
  <r>
    <s v="07-12-2015"/>
    <x v="1"/>
    <x v="11"/>
    <x v="545"/>
    <x v="20"/>
    <x v="0"/>
    <x v="3"/>
    <s v="Avery Durable Slant Ring Binders With Label Holder"/>
    <n v="6.69"/>
    <n v="2"/>
    <n v="2.34"/>
  </r>
  <r>
    <s v="07-12-2015"/>
    <x v="1"/>
    <x v="11"/>
    <x v="545"/>
    <x v="20"/>
    <x v="2"/>
    <x v="6"/>
    <s v="Digium D40 VoIP phone"/>
    <n v="773.94"/>
    <n v="6"/>
    <n v="224.44"/>
  </r>
  <r>
    <s v="07-12-2015"/>
    <x v="1"/>
    <x v="11"/>
    <x v="94"/>
    <x v="3"/>
    <x v="0"/>
    <x v="0"/>
    <s v="Xerox 218"/>
    <n v="12.96"/>
    <n v="2"/>
    <n v="6.22"/>
  </r>
  <r>
    <s v="08-12-2015"/>
    <x v="1"/>
    <x v="11"/>
    <x v="722"/>
    <x v="0"/>
    <x v="0"/>
    <x v="0"/>
    <s v="Xerox 1945"/>
    <n v="360.71"/>
    <n v="11"/>
    <n v="130.76"/>
  </r>
  <r>
    <s v="08-12-2015"/>
    <x v="1"/>
    <x v="11"/>
    <x v="722"/>
    <x v="0"/>
    <x v="2"/>
    <x v="6"/>
    <s v="Wilson Electronics DB Pro Signal Booster"/>
    <n v="1718.4"/>
    <n v="6"/>
    <n v="150.36000000000001"/>
  </r>
  <r>
    <s v="08-12-2015"/>
    <x v="1"/>
    <x v="11"/>
    <x v="701"/>
    <x v="0"/>
    <x v="2"/>
    <x v="6"/>
    <s v="Nokia Lumia 521 (T-Mobile)"/>
    <n v="119.96"/>
    <n v="5"/>
    <n v="12"/>
  </r>
  <r>
    <s v="08-12-2015"/>
    <x v="1"/>
    <x v="11"/>
    <x v="598"/>
    <x v="3"/>
    <x v="0"/>
    <x v="2"/>
    <s v="Stur-D-Stor Shelving, Vertical 5-Shelf: 72&quot;H x 36&quot;W x 18 1/2&quot;D"/>
    <n v="221.96"/>
    <n v="2"/>
    <n v="4.4400000000000004"/>
  </r>
  <r>
    <s v="08-12-2015"/>
    <x v="1"/>
    <x v="11"/>
    <x v="598"/>
    <x v="3"/>
    <x v="2"/>
    <x v="9"/>
    <s v="WD My Passport Ultra 500GB Portable External Hard Drive"/>
    <n v="236"/>
    <n v="4"/>
    <n v="40.119999999999997"/>
  </r>
  <r>
    <s v="08-12-2015"/>
    <x v="1"/>
    <x v="11"/>
    <x v="418"/>
    <x v="26"/>
    <x v="0"/>
    <x v="0"/>
    <s v="Southworth Parchment Paper &amp; Envelopes"/>
    <n v="15.7"/>
    <n v="3"/>
    <n v="5.0999999999999996"/>
  </r>
  <r>
    <s v="09-12-2015"/>
    <x v="1"/>
    <x v="11"/>
    <x v="590"/>
    <x v="18"/>
    <x v="0"/>
    <x v="0"/>
    <s v="Xerox 188"/>
    <n v="34.020000000000003"/>
    <n v="3"/>
    <n v="16.670000000000002"/>
  </r>
  <r>
    <s v="10-12-2015"/>
    <x v="1"/>
    <x v="11"/>
    <x v="435"/>
    <x v="14"/>
    <x v="0"/>
    <x v="4"/>
    <s v="Avery Hi-Liter Comfort Grip Fluorescent Highlighter, Yellow Ink"/>
    <n v="3.9"/>
    <n v="2"/>
    <n v="1.52"/>
  </r>
  <r>
    <s v="10-12-2015"/>
    <x v="1"/>
    <x v="11"/>
    <x v="435"/>
    <x v="14"/>
    <x v="1"/>
    <x v="13"/>
    <s v="Bretford CR8500 Series Meeting Room Furniture"/>
    <n v="801.96"/>
    <n v="2"/>
    <n v="200.49"/>
  </r>
  <r>
    <s v="10-12-2015"/>
    <x v="1"/>
    <x v="11"/>
    <x v="435"/>
    <x v="14"/>
    <x v="1"/>
    <x v="5"/>
    <s v="Global Super Steno Chair"/>
    <n v="191.96"/>
    <n v="2"/>
    <n v="32.630000000000003"/>
  </r>
  <r>
    <s v="10-12-2015"/>
    <x v="1"/>
    <x v="11"/>
    <x v="435"/>
    <x v="14"/>
    <x v="0"/>
    <x v="1"/>
    <s v="Permanent Self-Adhesive File Folder Labels for Typewriters by Universal"/>
    <n v="2.61"/>
    <n v="1"/>
    <n v="1.2"/>
  </r>
  <r>
    <s v="10-12-2015"/>
    <x v="1"/>
    <x v="11"/>
    <x v="580"/>
    <x v="4"/>
    <x v="0"/>
    <x v="4"/>
    <s v="Staples in misc. colors"/>
    <n v="1.78"/>
    <n v="1"/>
    <n v="0.5"/>
  </r>
  <r>
    <s v="10-12-2015"/>
    <x v="1"/>
    <x v="11"/>
    <x v="580"/>
    <x v="4"/>
    <x v="0"/>
    <x v="0"/>
    <s v="Xerox 201"/>
    <n v="25.92"/>
    <n v="4"/>
    <n v="12.44"/>
  </r>
  <r>
    <s v="10-12-2015"/>
    <x v="1"/>
    <x v="11"/>
    <x v="580"/>
    <x v="4"/>
    <x v="2"/>
    <x v="9"/>
    <s v="Memorex 25GB 6X Branded Blu-Ray Recordable Disc, 15/Pack"/>
    <n v="101.94"/>
    <n v="6"/>
    <n v="21.41"/>
  </r>
  <r>
    <s v="10-12-2015"/>
    <x v="1"/>
    <x v="11"/>
    <x v="338"/>
    <x v="20"/>
    <x v="0"/>
    <x v="1"/>
    <s v="Avery 486"/>
    <n v="7.31"/>
    <n v="1"/>
    <n v="3.44"/>
  </r>
  <r>
    <s v="10-12-2015"/>
    <x v="1"/>
    <x v="11"/>
    <x v="338"/>
    <x v="20"/>
    <x v="2"/>
    <x v="16"/>
    <s v="Hewlett Packard 610 Color Digital Copier / Printer"/>
    <n v="799.98"/>
    <n v="2"/>
    <n v="250"/>
  </r>
  <r>
    <s v="10-12-2015"/>
    <x v="1"/>
    <x v="11"/>
    <x v="338"/>
    <x v="20"/>
    <x v="0"/>
    <x v="0"/>
    <s v="Adams Phone Message Book, 200 Message Capacity, 8 1/16 x 11"/>
    <n v="41.28"/>
    <n v="6"/>
    <n v="18.989999999999998"/>
  </r>
  <r>
    <s v="10-12-2015"/>
    <x v="1"/>
    <x v="11"/>
    <x v="338"/>
    <x v="20"/>
    <x v="0"/>
    <x v="0"/>
    <s v="Xerox 1883"/>
    <n v="184.66"/>
    <n v="7"/>
    <n v="84.94"/>
  </r>
  <r>
    <s v="10-12-2015"/>
    <x v="1"/>
    <x v="11"/>
    <x v="666"/>
    <x v="36"/>
    <x v="0"/>
    <x v="4"/>
    <s v="Manco Dry-Lighter Erasable Highlighter"/>
    <n v="27.36"/>
    <n v="9"/>
    <n v="9.3000000000000007"/>
  </r>
  <r>
    <s v="10-12-2015"/>
    <x v="1"/>
    <x v="11"/>
    <x v="666"/>
    <x v="36"/>
    <x v="0"/>
    <x v="0"/>
    <s v="Recycled Desk Saver Line &quot;While You Were Out&quot; Book, 5 1/2&quot; X 4&quot;"/>
    <n v="44.75"/>
    <n v="5"/>
    <n v="20.59"/>
  </r>
  <r>
    <s v="10-12-2015"/>
    <x v="1"/>
    <x v="11"/>
    <x v="666"/>
    <x v="36"/>
    <x v="2"/>
    <x v="6"/>
    <s v="Cisco 8x8 Inc. 6753i IP Business Phone System"/>
    <n v="134.99"/>
    <n v="1"/>
    <n v="36.450000000000003"/>
  </r>
  <r>
    <s v="10-12-2015"/>
    <x v="1"/>
    <x v="11"/>
    <x v="666"/>
    <x v="36"/>
    <x v="0"/>
    <x v="0"/>
    <s v="Astroparche Fine Business Paper"/>
    <n v="26.4"/>
    <n v="5"/>
    <n v="12.67"/>
  </r>
  <r>
    <s v="10-12-2015"/>
    <x v="1"/>
    <x v="11"/>
    <x v="666"/>
    <x v="36"/>
    <x v="1"/>
    <x v="5"/>
    <s v="Global Ergonomic Managers Chair"/>
    <n v="542.94000000000005"/>
    <n v="3"/>
    <n v="141.16"/>
  </r>
  <r>
    <s v="10-12-2015"/>
    <x v="1"/>
    <x v="11"/>
    <x v="658"/>
    <x v="3"/>
    <x v="0"/>
    <x v="4"/>
    <s v="Boston Electric Pencil Sharpener, Model 1818, Charcoal Black"/>
    <n v="56.3"/>
    <n v="2"/>
    <n v="15.76"/>
  </r>
  <r>
    <s v="10-12-2015"/>
    <x v="1"/>
    <x v="11"/>
    <x v="621"/>
    <x v="1"/>
    <x v="0"/>
    <x v="12"/>
    <s v="3M Replacement Filter for Office Air Cleaner for 20' x 33' Room"/>
    <n v="53.09"/>
    <n v="7"/>
    <n v="-108.83"/>
  </r>
  <r>
    <s v="10-12-2015"/>
    <x v="1"/>
    <x v="11"/>
    <x v="711"/>
    <x v="3"/>
    <x v="0"/>
    <x v="1"/>
    <s v="Avery File Folder Labels"/>
    <n v="5.76"/>
    <n v="2"/>
    <n v="2.82"/>
  </r>
  <r>
    <s v="10-12-2015"/>
    <x v="1"/>
    <x v="11"/>
    <x v="371"/>
    <x v="10"/>
    <x v="2"/>
    <x v="9"/>
    <s v="Maxell 4.7GB DVD-RW 3/Pack"/>
    <n v="25.49"/>
    <n v="2"/>
    <n v="4.46"/>
  </r>
  <r>
    <s v="11-12-2015"/>
    <x v="1"/>
    <x v="11"/>
    <x v="661"/>
    <x v="6"/>
    <x v="0"/>
    <x v="1"/>
    <s v="Dot Matrix Printer Tape Reel Labels, White, 5000/Box"/>
    <n v="196.62"/>
    <n v="2"/>
    <n v="96.34"/>
  </r>
  <r>
    <s v="11-12-2015"/>
    <x v="1"/>
    <x v="11"/>
    <x v="723"/>
    <x v="0"/>
    <x v="2"/>
    <x v="9"/>
    <s v="Logitech Wireless Performance Mouse MX for PC and Mac"/>
    <n v="159.97999999999999"/>
    <n v="2"/>
    <n v="36"/>
  </r>
  <r>
    <s v="11-12-2015"/>
    <x v="1"/>
    <x v="11"/>
    <x v="723"/>
    <x v="0"/>
    <x v="0"/>
    <x v="2"/>
    <s v="Eldon ProFile File 'N Store Portable File Tub Letter/Legal Size Black"/>
    <n v="46.34"/>
    <n v="3"/>
    <n v="4.63"/>
  </r>
  <r>
    <s v="11-12-2015"/>
    <x v="1"/>
    <x v="11"/>
    <x v="258"/>
    <x v="16"/>
    <x v="0"/>
    <x v="3"/>
    <s v="Acco D-Ring Binder w/DublLock"/>
    <n v="12.83"/>
    <n v="2"/>
    <n v="-8.98"/>
  </r>
  <r>
    <s v="11-12-2015"/>
    <x v="1"/>
    <x v="11"/>
    <x v="576"/>
    <x v="26"/>
    <x v="0"/>
    <x v="4"/>
    <s v="Newell 313"/>
    <n v="13.12"/>
    <n v="5"/>
    <n v="1.1499999999999999"/>
  </r>
  <r>
    <s v="11-12-2015"/>
    <x v="1"/>
    <x v="11"/>
    <x v="576"/>
    <x v="26"/>
    <x v="1"/>
    <x v="11"/>
    <s v="Bush Westfield Collection Bookcases, Dark Cherry Finish"/>
    <n v="69.58"/>
    <n v="4"/>
    <n v="-143.79"/>
  </r>
  <r>
    <s v="11-12-2015"/>
    <x v="1"/>
    <x v="11"/>
    <x v="576"/>
    <x v="26"/>
    <x v="0"/>
    <x v="4"/>
    <s v="Newell 326"/>
    <n v="4.22"/>
    <n v="3"/>
    <n v="0.48"/>
  </r>
  <r>
    <s v="11-12-2015"/>
    <x v="1"/>
    <x v="11"/>
    <x v="576"/>
    <x v="26"/>
    <x v="2"/>
    <x v="9"/>
    <s v="Logitech Keyboard K120"/>
    <n v="58.08"/>
    <n v="4"/>
    <n v="-6.53"/>
  </r>
  <r>
    <s v="11-12-2015"/>
    <x v="1"/>
    <x v="11"/>
    <x v="576"/>
    <x v="26"/>
    <x v="1"/>
    <x v="8"/>
    <s v="Master Caster Door Stop, Large Neon Orange"/>
    <n v="52.42"/>
    <n v="9"/>
    <n v="15.07"/>
  </r>
  <r>
    <s v="11-12-2015"/>
    <x v="1"/>
    <x v="11"/>
    <x v="576"/>
    <x v="26"/>
    <x v="1"/>
    <x v="8"/>
    <s v="DAX Wood Document Frame"/>
    <n v="54.92"/>
    <n v="5"/>
    <n v="10.98"/>
  </r>
  <r>
    <s v="11-12-2015"/>
    <x v="1"/>
    <x v="11"/>
    <x v="576"/>
    <x v="26"/>
    <x v="1"/>
    <x v="13"/>
    <s v="Bevis Rectangular Conference Tables"/>
    <n v="364.95"/>
    <n v="5"/>
    <n v="-248.17"/>
  </r>
  <r>
    <s v="11-12-2015"/>
    <x v="1"/>
    <x v="11"/>
    <x v="576"/>
    <x v="26"/>
    <x v="0"/>
    <x v="0"/>
    <s v="Xerox 1932"/>
    <n v="85.06"/>
    <n v="3"/>
    <n v="28.71"/>
  </r>
  <r>
    <s v="11-12-2015"/>
    <x v="1"/>
    <x v="11"/>
    <x v="576"/>
    <x v="26"/>
    <x v="0"/>
    <x v="0"/>
    <s v="Avery Personal Creations Heavyweight Cards"/>
    <n v="27.7"/>
    <n v="3"/>
    <n v="9.69"/>
  </r>
  <r>
    <s v="11-12-2015"/>
    <x v="1"/>
    <x v="11"/>
    <x v="164"/>
    <x v="10"/>
    <x v="0"/>
    <x v="3"/>
    <s v="GBC Plasticlear Binding Covers"/>
    <n v="10.33"/>
    <n v="3"/>
    <n v="-7.58"/>
  </r>
  <r>
    <s v="11-12-2015"/>
    <x v="1"/>
    <x v="11"/>
    <x v="412"/>
    <x v="3"/>
    <x v="0"/>
    <x v="3"/>
    <s v="GBC Recycled Grain Textured Covers"/>
    <n v="110.53"/>
    <n v="4"/>
    <n v="38.68"/>
  </r>
  <r>
    <s v="11-12-2015"/>
    <x v="1"/>
    <x v="11"/>
    <x v="273"/>
    <x v="14"/>
    <x v="2"/>
    <x v="9"/>
    <s v="Maxell 4.7GB DVD+RW 3/Pack"/>
    <n v="175.23"/>
    <n v="11"/>
    <n v="61.33"/>
  </r>
  <r>
    <s v="11-12-2015"/>
    <x v="1"/>
    <x v="11"/>
    <x v="273"/>
    <x v="14"/>
    <x v="2"/>
    <x v="6"/>
    <s v="BlackBerry Q10"/>
    <n v="125.99"/>
    <n v="1"/>
    <n v="31.5"/>
  </r>
  <r>
    <s v="11-12-2015"/>
    <x v="1"/>
    <x v="11"/>
    <x v="273"/>
    <x v="14"/>
    <x v="0"/>
    <x v="3"/>
    <s v="Ibico Covers for Plastic or Wire Binding Elements"/>
    <n v="23"/>
    <n v="2"/>
    <n v="10.35"/>
  </r>
  <r>
    <s v="12-12-2015"/>
    <x v="1"/>
    <x v="11"/>
    <x v="235"/>
    <x v="3"/>
    <x v="1"/>
    <x v="5"/>
    <s v="Lifetime Advantage Folding Chairs, 4/Carton"/>
    <n v="348.93"/>
    <n v="2"/>
    <n v="34.89"/>
  </r>
  <r>
    <s v="12-12-2015"/>
    <x v="1"/>
    <x v="11"/>
    <x v="380"/>
    <x v="3"/>
    <x v="0"/>
    <x v="7"/>
    <s v="Staples"/>
    <n v="7.86"/>
    <n v="2"/>
    <n v="3.62"/>
  </r>
  <r>
    <s v="12-12-2015"/>
    <x v="1"/>
    <x v="11"/>
    <x v="380"/>
    <x v="3"/>
    <x v="0"/>
    <x v="3"/>
    <s v="Recycled Premium Regency Composition Covers"/>
    <n v="24.45"/>
    <n v="2"/>
    <n v="8.86"/>
  </r>
  <r>
    <s v="12-12-2015"/>
    <x v="1"/>
    <x v="11"/>
    <x v="699"/>
    <x v="36"/>
    <x v="0"/>
    <x v="4"/>
    <s v="Rogers Handheld Barrel Pencil Sharpener"/>
    <n v="8.2200000000000006"/>
    <n v="3"/>
    <n v="2.2200000000000002"/>
  </r>
  <r>
    <s v="12-12-2015"/>
    <x v="1"/>
    <x v="11"/>
    <x v="557"/>
    <x v="0"/>
    <x v="2"/>
    <x v="9"/>
    <s v="AmazonBasics 3-Button USB Wired Mouse"/>
    <n v="22.37"/>
    <n v="4"/>
    <n v="6.43"/>
  </r>
  <r>
    <s v="12-12-2015"/>
    <x v="1"/>
    <x v="11"/>
    <x v="21"/>
    <x v="3"/>
    <x v="0"/>
    <x v="4"/>
    <s v="Newell 311"/>
    <n v="2.21"/>
    <n v="1"/>
    <n v="0.6"/>
  </r>
  <r>
    <s v="12-12-2015"/>
    <x v="1"/>
    <x v="11"/>
    <x v="21"/>
    <x v="3"/>
    <x v="0"/>
    <x v="10"/>
    <s v="Peel &amp; Seel Envelopes"/>
    <n v="15.52"/>
    <n v="4"/>
    <n v="7.45"/>
  </r>
  <r>
    <s v="12-12-2015"/>
    <x v="1"/>
    <x v="11"/>
    <x v="21"/>
    <x v="3"/>
    <x v="0"/>
    <x v="0"/>
    <s v="Black Print Carbonless Snap-Off Rapid Letter, 8 1/2&quot; x 7&quot;"/>
    <n v="36.44"/>
    <n v="4"/>
    <n v="16.399999999999999"/>
  </r>
  <r>
    <s v="12-12-2015"/>
    <x v="1"/>
    <x v="11"/>
    <x v="276"/>
    <x v="3"/>
    <x v="1"/>
    <x v="8"/>
    <s v="Eldon Cleatmat Chair Mats for Medium Pile Carpets"/>
    <n v="166.5"/>
    <n v="3"/>
    <n v="21.65"/>
  </r>
  <r>
    <s v="12-12-2015"/>
    <x v="1"/>
    <x v="11"/>
    <x v="276"/>
    <x v="3"/>
    <x v="0"/>
    <x v="2"/>
    <s v="Standard Rollaway File with Lock"/>
    <n v="360.38"/>
    <n v="2"/>
    <n v="93.7"/>
  </r>
  <r>
    <s v="12-12-2015"/>
    <x v="1"/>
    <x v="11"/>
    <x v="104"/>
    <x v="17"/>
    <x v="0"/>
    <x v="0"/>
    <s v="Xerox 1930"/>
    <n v="32.4"/>
    <n v="5"/>
    <n v="15.88"/>
  </r>
  <r>
    <s v="12-12-2015"/>
    <x v="1"/>
    <x v="11"/>
    <x v="104"/>
    <x v="17"/>
    <x v="0"/>
    <x v="0"/>
    <s v="Xerox 1916"/>
    <n v="97.88"/>
    <n v="2"/>
    <n v="48.94"/>
  </r>
  <r>
    <s v="12-12-2015"/>
    <x v="1"/>
    <x v="11"/>
    <x v="502"/>
    <x v="3"/>
    <x v="2"/>
    <x v="9"/>
    <s v="Logitech Wireless Marathon Mouse M705"/>
    <n v="299.94"/>
    <n v="6"/>
    <n v="128.97"/>
  </r>
  <r>
    <s v="12-12-2015"/>
    <x v="1"/>
    <x v="11"/>
    <x v="502"/>
    <x v="3"/>
    <x v="0"/>
    <x v="14"/>
    <s v="Staple remover"/>
    <n v="25.76"/>
    <n v="7"/>
    <n v="0.52"/>
  </r>
  <r>
    <s v="13-12-2015"/>
    <x v="1"/>
    <x v="11"/>
    <x v="468"/>
    <x v="3"/>
    <x v="0"/>
    <x v="0"/>
    <s v="Xerox 213"/>
    <n v="12.96"/>
    <n v="2"/>
    <n v="6.22"/>
  </r>
  <r>
    <s v="13-12-2015"/>
    <x v="1"/>
    <x v="11"/>
    <x v="468"/>
    <x v="3"/>
    <x v="0"/>
    <x v="12"/>
    <s v="Fellowes 8 Outlet Superior Workstation Surge Protector w/o Phone/Fax/Modem Protection"/>
    <n v="134.47999999999999"/>
    <n v="4"/>
    <n v="34.96"/>
  </r>
  <r>
    <s v="13-12-2015"/>
    <x v="1"/>
    <x v="11"/>
    <x v="550"/>
    <x v="3"/>
    <x v="0"/>
    <x v="1"/>
    <s v="Avery 513"/>
    <n v="9.9600000000000009"/>
    <n v="2"/>
    <n v="4.58"/>
  </r>
  <r>
    <s v="13-12-2015"/>
    <x v="1"/>
    <x v="11"/>
    <x v="122"/>
    <x v="3"/>
    <x v="2"/>
    <x v="6"/>
    <s v="Plantronics Voyager Pro Legend"/>
    <n v="494.38"/>
    <n v="3"/>
    <n v="49.44"/>
  </r>
  <r>
    <s v="13-12-2015"/>
    <x v="1"/>
    <x v="11"/>
    <x v="122"/>
    <x v="3"/>
    <x v="0"/>
    <x v="3"/>
    <s v="Angle-D Binders with Locking Rings, Label Holders"/>
    <n v="29.2"/>
    <n v="5"/>
    <n v="9.86"/>
  </r>
  <r>
    <s v="13-12-2015"/>
    <x v="1"/>
    <x v="11"/>
    <x v="122"/>
    <x v="3"/>
    <x v="2"/>
    <x v="9"/>
    <s v="Logitech K350 2.4Ghz Wireless Keyboard"/>
    <n v="248.85"/>
    <n v="5"/>
    <n v="27.37"/>
  </r>
  <r>
    <s v="13-12-2015"/>
    <x v="1"/>
    <x v="11"/>
    <x v="122"/>
    <x v="3"/>
    <x v="2"/>
    <x v="9"/>
    <s v="Memorex Mini Travel Drive 64 GB USB 2.0 Flash Drive"/>
    <n v="36.24"/>
    <n v="1"/>
    <n v="15.22"/>
  </r>
  <r>
    <s v="13-12-2015"/>
    <x v="1"/>
    <x v="11"/>
    <x v="222"/>
    <x v="32"/>
    <x v="0"/>
    <x v="0"/>
    <s v="Xerox 222"/>
    <n v="19.440000000000001"/>
    <n v="3"/>
    <n v="9.33"/>
  </r>
  <r>
    <s v="13-12-2015"/>
    <x v="1"/>
    <x v="11"/>
    <x v="222"/>
    <x v="32"/>
    <x v="0"/>
    <x v="3"/>
    <s v="Flexible Leather- Look Classic Collection Ring Binder"/>
    <n v="37.880000000000003"/>
    <n v="2"/>
    <n v="18.940000000000001"/>
  </r>
  <r>
    <s v="14-12-2015"/>
    <x v="1"/>
    <x v="11"/>
    <x v="22"/>
    <x v="4"/>
    <x v="0"/>
    <x v="3"/>
    <s v="3-ring staple pack"/>
    <n v="3.76"/>
    <n v="2"/>
    <n v="1.8"/>
  </r>
  <r>
    <s v="14-12-2015"/>
    <x v="1"/>
    <x v="11"/>
    <x v="724"/>
    <x v="11"/>
    <x v="2"/>
    <x v="6"/>
    <s v="HTC One"/>
    <n v="319.97000000000003"/>
    <n v="4"/>
    <n v="36"/>
  </r>
  <r>
    <s v="14-12-2015"/>
    <x v="1"/>
    <x v="11"/>
    <x v="247"/>
    <x v="3"/>
    <x v="0"/>
    <x v="3"/>
    <s v="Wilson Jones Standard D-Ring Binders"/>
    <n v="8.1"/>
    <n v="2"/>
    <n v="2.73"/>
  </r>
  <r>
    <s v="14-12-2015"/>
    <x v="1"/>
    <x v="11"/>
    <x v="435"/>
    <x v="29"/>
    <x v="1"/>
    <x v="8"/>
    <s v="Stackable Trays"/>
    <n v="6.16"/>
    <n v="2"/>
    <n v="1.97"/>
  </r>
  <r>
    <s v="14-12-2015"/>
    <x v="1"/>
    <x v="11"/>
    <x v="435"/>
    <x v="29"/>
    <x v="0"/>
    <x v="4"/>
    <s v="Boston Electric Pencil Sharpener, Model 1818, Charcoal Black"/>
    <n v="56.3"/>
    <n v="2"/>
    <n v="15.76"/>
  </r>
  <r>
    <s v="14-12-2015"/>
    <x v="1"/>
    <x v="11"/>
    <x v="367"/>
    <x v="3"/>
    <x v="1"/>
    <x v="8"/>
    <s v="Master Caster Door Stop, Gray"/>
    <n v="15.24"/>
    <n v="3"/>
    <n v="5.18"/>
  </r>
  <r>
    <s v="14-12-2015"/>
    <x v="1"/>
    <x v="11"/>
    <x v="281"/>
    <x v="3"/>
    <x v="1"/>
    <x v="8"/>
    <s v="Staple-based wall hangings"/>
    <n v="29.22"/>
    <n v="3"/>
    <n v="12.86"/>
  </r>
  <r>
    <s v="14-12-2015"/>
    <x v="1"/>
    <x v="11"/>
    <x v="63"/>
    <x v="3"/>
    <x v="2"/>
    <x v="9"/>
    <s v="Micro Innovations USB RF Wireless Keyboard with Mouse"/>
    <n v="50"/>
    <n v="2"/>
    <n v="10.5"/>
  </r>
  <r>
    <s v="14-12-2015"/>
    <x v="1"/>
    <x v="11"/>
    <x v="504"/>
    <x v="3"/>
    <x v="0"/>
    <x v="3"/>
    <s v="Ibico Recycled Grain-Textured Covers"/>
    <n v="55.26"/>
    <n v="2"/>
    <n v="20.72"/>
  </r>
  <r>
    <s v="14-12-2015"/>
    <x v="1"/>
    <x v="11"/>
    <x v="504"/>
    <x v="3"/>
    <x v="0"/>
    <x v="0"/>
    <s v="Xerox 23"/>
    <n v="6.48"/>
    <n v="1"/>
    <n v="3.11"/>
  </r>
  <r>
    <s v="14-12-2015"/>
    <x v="1"/>
    <x v="11"/>
    <x v="504"/>
    <x v="3"/>
    <x v="0"/>
    <x v="3"/>
    <s v="GBC Laser Imprintable Binding System Covers, Desert Sand"/>
    <n v="34.25"/>
    <n v="3"/>
    <n v="11.56"/>
  </r>
  <r>
    <s v="14-12-2015"/>
    <x v="1"/>
    <x v="11"/>
    <x v="504"/>
    <x v="3"/>
    <x v="1"/>
    <x v="13"/>
    <s v="Bush Andora Conference Table, Maple/Graphite Gray Finish"/>
    <n v="273.57"/>
    <n v="2"/>
    <n v="10.26"/>
  </r>
  <r>
    <s v="15-12-2015"/>
    <x v="1"/>
    <x v="11"/>
    <x v="412"/>
    <x v="20"/>
    <x v="0"/>
    <x v="4"/>
    <s v="Sanford Colorific Eraseable Coloring Pencils, 12 Count"/>
    <n v="3.28"/>
    <n v="1"/>
    <n v="1.41"/>
  </r>
  <r>
    <s v="15-12-2015"/>
    <x v="1"/>
    <x v="11"/>
    <x v="343"/>
    <x v="22"/>
    <x v="0"/>
    <x v="12"/>
    <s v="3M Office Air Cleaner"/>
    <n v="103.92"/>
    <n v="4"/>
    <n v="36.369999999999997"/>
  </r>
  <r>
    <s v="15-12-2015"/>
    <x v="1"/>
    <x v="11"/>
    <x v="343"/>
    <x v="22"/>
    <x v="2"/>
    <x v="9"/>
    <s v="Logitech G700s Rechargeable Gaming Mouse"/>
    <n v="899.91"/>
    <n v="9"/>
    <n v="377.96"/>
  </r>
  <r>
    <s v="15-12-2015"/>
    <x v="1"/>
    <x v="11"/>
    <x v="343"/>
    <x v="22"/>
    <x v="0"/>
    <x v="3"/>
    <s v="Acco D-Ring Binder w/DublLock"/>
    <n v="51.31"/>
    <n v="3"/>
    <n v="18.600000000000001"/>
  </r>
  <r>
    <s v="15-12-2015"/>
    <x v="1"/>
    <x v="11"/>
    <x v="40"/>
    <x v="10"/>
    <x v="2"/>
    <x v="9"/>
    <s v="Plantronics Savi W720 Multi-Device Wireless Headset System"/>
    <n v="2025.36"/>
    <n v="6"/>
    <n v="607.61"/>
  </r>
  <r>
    <s v="15-12-2015"/>
    <x v="1"/>
    <x v="11"/>
    <x v="40"/>
    <x v="10"/>
    <x v="2"/>
    <x v="15"/>
    <s v="Cubify CubeX 3D Printer Double Head Print"/>
    <n v="1799.99"/>
    <n v="2"/>
    <n v="-2639.99"/>
  </r>
  <r>
    <s v="15-12-2015"/>
    <x v="1"/>
    <x v="11"/>
    <x v="40"/>
    <x v="10"/>
    <x v="2"/>
    <x v="6"/>
    <s v="Panasonic KX TS3282W Corded phone"/>
    <n v="101.99"/>
    <n v="2"/>
    <n v="-17"/>
  </r>
  <r>
    <s v="15-12-2015"/>
    <x v="1"/>
    <x v="11"/>
    <x v="40"/>
    <x v="10"/>
    <x v="1"/>
    <x v="8"/>
    <s v="Howard Miller 13&quot; Diameter Goldtone Round Wall Clock"/>
    <n v="262.86"/>
    <n v="7"/>
    <n v="69"/>
  </r>
  <r>
    <s v="15-12-2015"/>
    <x v="1"/>
    <x v="11"/>
    <x v="390"/>
    <x v="25"/>
    <x v="2"/>
    <x v="6"/>
    <s v="Cisco Small Business SPA 502G VoIP phone"/>
    <n v="246.17"/>
    <n v="3"/>
    <n v="21.54"/>
  </r>
  <r>
    <s v="16-12-2015"/>
    <x v="1"/>
    <x v="11"/>
    <x v="707"/>
    <x v="22"/>
    <x v="0"/>
    <x v="0"/>
    <s v="Xerox 190"/>
    <n v="4.9800000000000004"/>
    <n v="1"/>
    <n v="2.34"/>
  </r>
  <r>
    <s v="17-12-2015"/>
    <x v="1"/>
    <x v="11"/>
    <x v="154"/>
    <x v="14"/>
    <x v="0"/>
    <x v="3"/>
    <s v="GBC Plastic Binding Combs"/>
    <n v="29.52"/>
    <n v="4"/>
    <n v="14.46"/>
  </r>
  <r>
    <s v="17-12-2015"/>
    <x v="1"/>
    <x v="11"/>
    <x v="154"/>
    <x v="14"/>
    <x v="1"/>
    <x v="5"/>
    <s v="Hon Valutask Swivel Chairs"/>
    <n v="302.94"/>
    <n v="3"/>
    <n v="48.47"/>
  </r>
  <r>
    <s v="17-12-2015"/>
    <x v="1"/>
    <x v="11"/>
    <x v="154"/>
    <x v="14"/>
    <x v="1"/>
    <x v="5"/>
    <s v="Harbour Creations 67200 Series Stacking Chairs"/>
    <n v="142.36000000000001"/>
    <n v="2"/>
    <n v="38.44"/>
  </r>
  <r>
    <s v="17-12-2015"/>
    <x v="1"/>
    <x v="11"/>
    <x v="154"/>
    <x v="14"/>
    <x v="1"/>
    <x v="5"/>
    <s v="Global Value Steno Chair, Gray"/>
    <n v="546.66"/>
    <n v="9"/>
    <n v="136.66999999999999"/>
  </r>
  <r>
    <s v="17-12-2015"/>
    <x v="1"/>
    <x v="11"/>
    <x v="154"/>
    <x v="14"/>
    <x v="1"/>
    <x v="8"/>
    <s v="Tenex Carpeted, Granite-Look or Clear Contemporary Contour Shape Chair Mats"/>
    <n v="212.13"/>
    <n v="3"/>
    <n v="14.85"/>
  </r>
  <r>
    <s v="17-12-2015"/>
    <x v="1"/>
    <x v="11"/>
    <x v="260"/>
    <x v="1"/>
    <x v="0"/>
    <x v="2"/>
    <s v="Tennsco Double-Tier Lockers"/>
    <n v="180.02"/>
    <n v="1"/>
    <n v="-15.75"/>
  </r>
  <r>
    <s v="17-12-2015"/>
    <x v="1"/>
    <x v="11"/>
    <x v="260"/>
    <x v="1"/>
    <x v="1"/>
    <x v="8"/>
    <s v="Howard Miller 11-1/2&quot; Diameter Ridgewood Wall Clock"/>
    <n v="41.55"/>
    <n v="2"/>
    <n v="-19.739999999999998"/>
  </r>
  <r>
    <s v="17-12-2015"/>
    <x v="1"/>
    <x v="11"/>
    <x v="260"/>
    <x v="1"/>
    <x v="0"/>
    <x v="4"/>
    <s v="Newell 35"/>
    <n v="13.12"/>
    <n v="5"/>
    <n v="1.48"/>
  </r>
  <r>
    <s v="17-12-2015"/>
    <x v="1"/>
    <x v="11"/>
    <x v="194"/>
    <x v="3"/>
    <x v="0"/>
    <x v="4"/>
    <s v="Sanford 52201 APSCO Electric Pencil Sharpener"/>
    <n v="204.85"/>
    <n v="5"/>
    <n v="53.26"/>
  </r>
  <r>
    <s v="17-12-2015"/>
    <x v="1"/>
    <x v="11"/>
    <x v="194"/>
    <x v="3"/>
    <x v="2"/>
    <x v="6"/>
    <s v="Panasonic KX TS3282W Corded phone"/>
    <n v="135.97999999999999"/>
    <n v="2"/>
    <n v="17"/>
  </r>
  <r>
    <s v="17-12-2015"/>
    <x v="1"/>
    <x v="11"/>
    <x v="194"/>
    <x v="3"/>
    <x v="0"/>
    <x v="4"/>
    <s v="Sanford Colorific Eraseable Coloring Pencils, 12 Count"/>
    <n v="16.399999999999999"/>
    <n v="5"/>
    <n v="7.05"/>
  </r>
  <r>
    <s v="17-12-2015"/>
    <x v="1"/>
    <x v="11"/>
    <x v="194"/>
    <x v="3"/>
    <x v="0"/>
    <x v="3"/>
    <s v="Avery Arch Ring Binders"/>
    <n v="92.96"/>
    <n v="2"/>
    <n v="31.37"/>
  </r>
  <r>
    <s v="18-12-2015"/>
    <x v="1"/>
    <x v="11"/>
    <x v="272"/>
    <x v="10"/>
    <x v="0"/>
    <x v="2"/>
    <s v="Fellowes Officeware Wire Shelving"/>
    <n v="646.78"/>
    <n v="9"/>
    <n v="-145.52000000000001"/>
  </r>
  <r>
    <s v="18-12-2015"/>
    <x v="1"/>
    <x v="11"/>
    <x v="363"/>
    <x v="20"/>
    <x v="2"/>
    <x v="9"/>
    <s v="Imation Bio 8GB USB Flash Drive Imation Corp"/>
    <n v="166.24"/>
    <n v="1"/>
    <n v="24.94"/>
  </r>
  <r>
    <s v="18-12-2015"/>
    <x v="1"/>
    <x v="11"/>
    <x v="521"/>
    <x v="26"/>
    <x v="0"/>
    <x v="4"/>
    <s v="Newell 320"/>
    <n v="6.85"/>
    <n v="2"/>
    <n v="0.6"/>
  </r>
  <r>
    <s v="18-12-2015"/>
    <x v="1"/>
    <x v="11"/>
    <x v="357"/>
    <x v="15"/>
    <x v="0"/>
    <x v="10"/>
    <s v="#10- 4 1/8&quot; x 9 1/2&quot; Recycled Envelopes"/>
    <n v="55.94"/>
    <n v="8"/>
    <n v="18.88"/>
  </r>
  <r>
    <s v="18-12-2015"/>
    <x v="1"/>
    <x v="11"/>
    <x v="357"/>
    <x v="15"/>
    <x v="0"/>
    <x v="1"/>
    <s v="Avery 507"/>
    <n v="18.43"/>
    <n v="8"/>
    <n v="5.99"/>
  </r>
  <r>
    <s v="18-12-2015"/>
    <x v="1"/>
    <x v="11"/>
    <x v="357"/>
    <x v="15"/>
    <x v="1"/>
    <x v="8"/>
    <s v="Master Caster Door Stop, Brown"/>
    <n v="20.32"/>
    <n v="5"/>
    <n v="3.56"/>
  </r>
  <r>
    <s v="18-12-2015"/>
    <x v="1"/>
    <x v="11"/>
    <x v="412"/>
    <x v="10"/>
    <x v="0"/>
    <x v="0"/>
    <s v="Xerox 226"/>
    <n v="20.74"/>
    <n v="4"/>
    <n v="7.26"/>
  </r>
  <r>
    <s v="19-12-2015"/>
    <x v="1"/>
    <x v="11"/>
    <x v="229"/>
    <x v="3"/>
    <x v="2"/>
    <x v="6"/>
    <s v="ShoreTel ShorePhone IP 230 VoIP phone"/>
    <n v="675.96"/>
    <n v="5"/>
    <n v="84.5"/>
  </r>
  <r>
    <s v="19-12-2015"/>
    <x v="1"/>
    <x v="11"/>
    <x v="229"/>
    <x v="3"/>
    <x v="2"/>
    <x v="9"/>
    <s v="Plantronics Savi W720 Multi-Device Wireless Headset System"/>
    <n v="1265.8499999999999"/>
    <n v="3"/>
    <n v="556.97"/>
  </r>
  <r>
    <s v="19-12-2015"/>
    <x v="1"/>
    <x v="11"/>
    <x v="144"/>
    <x v="2"/>
    <x v="0"/>
    <x v="12"/>
    <s v="Avanti 4.4 Cu. Ft. Refrigerator"/>
    <n v="434.35"/>
    <n v="3"/>
    <n v="43.44"/>
  </r>
  <r>
    <s v="19-12-2015"/>
    <x v="1"/>
    <x v="11"/>
    <x v="144"/>
    <x v="2"/>
    <x v="0"/>
    <x v="12"/>
    <s v="Hoover Replacement Belt for Commercial Guardsman Heavy-Duty Upright Vacuum"/>
    <n v="3.55"/>
    <n v="2"/>
    <n v="0.44"/>
  </r>
  <r>
    <s v="19-12-2015"/>
    <x v="1"/>
    <x v="11"/>
    <x v="144"/>
    <x v="2"/>
    <x v="0"/>
    <x v="12"/>
    <s v="Fellowes Advanced 8 Outlet Surge Suppressor with Phone/Fax Protection"/>
    <n v="88.83"/>
    <n v="4"/>
    <n v="7.77"/>
  </r>
  <r>
    <s v="19-12-2015"/>
    <x v="1"/>
    <x v="11"/>
    <x v="436"/>
    <x v="40"/>
    <x v="0"/>
    <x v="3"/>
    <s v="Self-Adhesive Ring Binder Labels"/>
    <n v="7.04"/>
    <n v="2"/>
    <n v="3.31"/>
  </r>
  <r>
    <s v="19-12-2015"/>
    <x v="1"/>
    <x v="11"/>
    <x v="436"/>
    <x v="40"/>
    <x v="0"/>
    <x v="7"/>
    <s v="Bagged Rubber Bands"/>
    <n v="5.04"/>
    <n v="4"/>
    <n v="0.2"/>
  </r>
  <r>
    <s v="19-12-2015"/>
    <x v="1"/>
    <x v="11"/>
    <x v="436"/>
    <x v="40"/>
    <x v="0"/>
    <x v="0"/>
    <s v="White Computer Printout Paper by Universal"/>
    <n v="116.28"/>
    <n v="3"/>
    <n v="56.98"/>
  </r>
  <r>
    <s v="19-12-2015"/>
    <x v="1"/>
    <x v="11"/>
    <x v="378"/>
    <x v="1"/>
    <x v="2"/>
    <x v="6"/>
    <s v="Samsung Rugby III"/>
    <n v="158.38"/>
    <n v="3"/>
    <n v="13.86"/>
  </r>
  <r>
    <s v="19-12-2015"/>
    <x v="1"/>
    <x v="11"/>
    <x v="725"/>
    <x v="38"/>
    <x v="0"/>
    <x v="0"/>
    <s v="Xerox 1903"/>
    <n v="29.9"/>
    <n v="5"/>
    <n v="14.65"/>
  </r>
  <r>
    <s v="19-12-2015"/>
    <x v="1"/>
    <x v="11"/>
    <x v="725"/>
    <x v="38"/>
    <x v="2"/>
    <x v="9"/>
    <s v="Logitech diNovo Edge Keyboard"/>
    <n v="2249.91"/>
    <n v="9"/>
    <n v="517.48"/>
  </r>
  <r>
    <s v="19-12-2015"/>
    <x v="1"/>
    <x v="11"/>
    <x v="725"/>
    <x v="38"/>
    <x v="1"/>
    <x v="13"/>
    <s v="Bretford Rectangular Conference Table Tops"/>
    <n v="1053.1600000000001"/>
    <n v="4"/>
    <n v="-105.32"/>
  </r>
  <r>
    <s v="19-12-2015"/>
    <x v="1"/>
    <x v="11"/>
    <x v="89"/>
    <x v="1"/>
    <x v="2"/>
    <x v="9"/>
    <s v="Maxell 4.7GB DVD+RW 3/Pack"/>
    <n v="25.49"/>
    <n v="2"/>
    <n v="4.78"/>
  </r>
  <r>
    <s v="19-12-2015"/>
    <x v="1"/>
    <x v="11"/>
    <x v="316"/>
    <x v="2"/>
    <x v="0"/>
    <x v="1"/>
    <s v="Avery 474"/>
    <n v="6.91"/>
    <n v="3"/>
    <n v="2.5099999999999998"/>
  </r>
  <r>
    <s v="20-12-2015"/>
    <x v="1"/>
    <x v="11"/>
    <x v="330"/>
    <x v="0"/>
    <x v="0"/>
    <x v="2"/>
    <s v="Fellowes Super Stor/Drawer"/>
    <n v="88.8"/>
    <n v="4"/>
    <n v="-2.2200000000000002"/>
  </r>
  <r>
    <s v="20-12-2015"/>
    <x v="1"/>
    <x v="11"/>
    <x v="223"/>
    <x v="20"/>
    <x v="0"/>
    <x v="0"/>
    <s v="Eaton Premium Continuous-Feed Paper, 25% Cotton, Letter Size, White, 1000 Shts/Box"/>
    <n v="55.48"/>
    <n v="1"/>
    <n v="26.63"/>
  </r>
  <r>
    <s v="20-12-2015"/>
    <x v="1"/>
    <x v="11"/>
    <x v="375"/>
    <x v="1"/>
    <x v="2"/>
    <x v="6"/>
    <s v="Apple iPhone 5C"/>
    <n v="159.97999999999999"/>
    <n v="2"/>
    <n v="12"/>
  </r>
  <r>
    <s v="20-12-2015"/>
    <x v="1"/>
    <x v="11"/>
    <x v="375"/>
    <x v="1"/>
    <x v="2"/>
    <x v="9"/>
    <s v="Logitech G600 MMO Gaming Mouse"/>
    <n v="255.97"/>
    <n v="4"/>
    <n v="51.19"/>
  </r>
  <r>
    <s v="20-12-2015"/>
    <x v="1"/>
    <x v="11"/>
    <x v="375"/>
    <x v="1"/>
    <x v="1"/>
    <x v="11"/>
    <s v="Sauder Facets Collection Library, Sky Alder Finish"/>
    <n v="359.06"/>
    <n v="3"/>
    <n v="-71.81"/>
  </r>
  <r>
    <s v="20-12-2015"/>
    <x v="1"/>
    <x v="11"/>
    <x v="333"/>
    <x v="12"/>
    <x v="0"/>
    <x v="10"/>
    <s v="#6 3/4 Gummed Flap White Envelopes"/>
    <n v="7.92"/>
    <n v="1"/>
    <n v="2.77"/>
  </r>
  <r>
    <s v="20-12-2015"/>
    <x v="1"/>
    <x v="11"/>
    <x v="333"/>
    <x v="12"/>
    <x v="1"/>
    <x v="8"/>
    <s v="Nu-Dell Float Frame 11 x 14 1/2"/>
    <n v="14.37"/>
    <n v="2"/>
    <n v="3.95"/>
  </r>
  <r>
    <s v="20-12-2015"/>
    <x v="1"/>
    <x v="11"/>
    <x v="726"/>
    <x v="16"/>
    <x v="0"/>
    <x v="1"/>
    <s v="Avery 486"/>
    <n v="11.7"/>
    <n v="2"/>
    <n v="3.95"/>
  </r>
  <r>
    <s v="20-12-2015"/>
    <x v="1"/>
    <x v="11"/>
    <x v="170"/>
    <x v="3"/>
    <x v="0"/>
    <x v="0"/>
    <s v="Easy-staple paper"/>
    <n v="17.12"/>
    <n v="4"/>
    <n v="7.7"/>
  </r>
  <r>
    <s v="20-12-2015"/>
    <x v="1"/>
    <x v="11"/>
    <x v="522"/>
    <x v="6"/>
    <x v="0"/>
    <x v="12"/>
    <s v="Acco 6 Outlet Guardian Standard Surge Suppressor"/>
    <n v="36.270000000000003"/>
    <n v="3"/>
    <n v="10.88"/>
  </r>
  <r>
    <s v="20-12-2015"/>
    <x v="1"/>
    <x v="11"/>
    <x v="341"/>
    <x v="0"/>
    <x v="2"/>
    <x v="9"/>
    <s v="Hypercom P1300 Pinpad"/>
    <n v="100.8"/>
    <n v="2"/>
    <n v="21.42"/>
  </r>
  <r>
    <s v="21-12-2015"/>
    <x v="1"/>
    <x v="11"/>
    <x v="143"/>
    <x v="22"/>
    <x v="1"/>
    <x v="13"/>
    <s v="Bevis 36 x 72 Conference Tables"/>
    <n v="1618.37"/>
    <n v="13"/>
    <n v="356.04"/>
  </r>
  <r>
    <s v="21-12-2015"/>
    <x v="1"/>
    <x v="11"/>
    <x v="143"/>
    <x v="22"/>
    <x v="2"/>
    <x v="9"/>
    <s v="Enermax Acrylux Wireless Keyboard"/>
    <n v="99.6"/>
    <n v="1"/>
    <n v="36.85"/>
  </r>
  <r>
    <s v="21-12-2015"/>
    <x v="1"/>
    <x v="11"/>
    <x v="727"/>
    <x v="26"/>
    <x v="0"/>
    <x v="12"/>
    <s v="Belkin 6 Outlet Metallic Surge Strip"/>
    <n v="60.98"/>
    <n v="7"/>
    <n v="4.57"/>
  </r>
  <r>
    <s v="21-12-2015"/>
    <x v="1"/>
    <x v="11"/>
    <x v="462"/>
    <x v="25"/>
    <x v="2"/>
    <x v="6"/>
    <s v="Anker 36W 4-Port USB Wall Charger Travel Power Adapter for iPhone 5s 5c 5"/>
    <n v="47.98"/>
    <n v="3"/>
    <n v="4.8"/>
  </r>
  <r>
    <s v="21-12-2015"/>
    <x v="1"/>
    <x v="11"/>
    <x v="310"/>
    <x v="16"/>
    <x v="2"/>
    <x v="9"/>
    <s v="Memorex Micro Travel Drive 4 GB"/>
    <n v="50.88"/>
    <n v="6"/>
    <n v="14.63"/>
  </r>
  <r>
    <s v="21-12-2015"/>
    <x v="1"/>
    <x v="11"/>
    <x v="310"/>
    <x v="16"/>
    <x v="0"/>
    <x v="10"/>
    <s v="Recycled Interoffice Envelopes with Re-Use-A-Seal Closure, 10 x 13"/>
    <n v="27.31"/>
    <n v="2"/>
    <n v="9.2200000000000006"/>
  </r>
  <r>
    <s v="21-12-2015"/>
    <x v="1"/>
    <x v="11"/>
    <x v="512"/>
    <x v="10"/>
    <x v="0"/>
    <x v="4"/>
    <s v="OIC #2 Pencils, Medium Soft"/>
    <n v="3.01"/>
    <n v="2"/>
    <n v="0.34"/>
  </r>
  <r>
    <s v="21-12-2015"/>
    <x v="1"/>
    <x v="11"/>
    <x v="381"/>
    <x v="1"/>
    <x v="2"/>
    <x v="15"/>
    <s v="Star Micronics TSP800 TSP847IIU Receipt Printer"/>
    <n v="600.53"/>
    <n v="2"/>
    <n v="137.26"/>
  </r>
  <r>
    <s v="21-12-2015"/>
    <x v="1"/>
    <x v="11"/>
    <x v="381"/>
    <x v="1"/>
    <x v="0"/>
    <x v="4"/>
    <s v="Sanford Prismacolor Professional Thick Lead Art Pencils, 36-Color Set"/>
    <n v="59.9"/>
    <n v="2"/>
    <n v="14.23"/>
  </r>
  <r>
    <s v="21-12-2015"/>
    <x v="1"/>
    <x v="11"/>
    <x v="381"/>
    <x v="1"/>
    <x v="2"/>
    <x v="9"/>
    <s v="Enermax Acrylux Wireless Keyboard"/>
    <n v="637.44000000000005"/>
    <n v="8"/>
    <n v="135.46"/>
  </r>
  <r>
    <s v="21-12-2015"/>
    <x v="1"/>
    <x v="11"/>
    <x v="381"/>
    <x v="1"/>
    <x v="1"/>
    <x v="8"/>
    <s v="Howard Miller 11-1/2&quot; Diameter Grantwood Wall Clock"/>
    <n v="51.76"/>
    <n v="3"/>
    <n v="-33.64"/>
  </r>
  <r>
    <s v="22-12-2015"/>
    <x v="1"/>
    <x v="11"/>
    <x v="165"/>
    <x v="21"/>
    <x v="0"/>
    <x v="4"/>
    <s v="Newell 336"/>
    <n v="17.12"/>
    <n v="4"/>
    <n v="4.96"/>
  </r>
  <r>
    <s v="22-12-2015"/>
    <x v="1"/>
    <x v="11"/>
    <x v="535"/>
    <x v="2"/>
    <x v="0"/>
    <x v="2"/>
    <s v="Tennsco Lockers, Sand"/>
    <n v="33.57"/>
    <n v="2"/>
    <n v="1.68"/>
  </r>
  <r>
    <s v="22-12-2015"/>
    <x v="1"/>
    <x v="11"/>
    <x v="535"/>
    <x v="2"/>
    <x v="1"/>
    <x v="5"/>
    <s v="Harbour Creations Steel Folding Chair"/>
    <n v="422.63"/>
    <n v="7"/>
    <n v="0"/>
  </r>
  <r>
    <s v="23-12-2015"/>
    <x v="1"/>
    <x v="11"/>
    <x v="32"/>
    <x v="6"/>
    <x v="0"/>
    <x v="12"/>
    <s v="Belkin Premiere Surge Master II 8-outlet surge protector"/>
    <n v="194.32"/>
    <n v="4"/>
    <n v="56.35"/>
  </r>
  <r>
    <s v="24-12-2015"/>
    <x v="1"/>
    <x v="11"/>
    <x v="557"/>
    <x v="10"/>
    <x v="0"/>
    <x v="7"/>
    <s v="OIC Bulk Pack Metal Binder Clips"/>
    <n v="5.58"/>
    <n v="2"/>
    <n v="1.81"/>
  </r>
  <r>
    <s v="24-12-2015"/>
    <x v="1"/>
    <x v="11"/>
    <x v="557"/>
    <x v="10"/>
    <x v="0"/>
    <x v="0"/>
    <s v="While You Were Out Pads, 50 per Pad, 4 x 5 1/4, Green Cycle"/>
    <n v="22.7"/>
    <n v="6"/>
    <n v="8.23"/>
  </r>
  <r>
    <s v="24-12-2015"/>
    <x v="1"/>
    <x v="11"/>
    <x v="557"/>
    <x v="10"/>
    <x v="0"/>
    <x v="3"/>
    <s v="Ibico Standard Transparent Covers"/>
    <n v="19.78"/>
    <n v="4"/>
    <n v="-13.84"/>
  </r>
  <r>
    <s v="24-12-2015"/>
    <x v="1"/>
    <x v="11"/>
    <x v="557"/>
    <x v="10"/>
    <x v="1"/>
    <x v="8"/>
    <s v="Executive Impressions 14&quot; Two-Color Numerals Wall Clock"/>
    <n v="72.7"/>
    <n v="4"/>
    <n v="19.079999999999998"/>
  </r>
  <r>
    <s v="24-12-2015"/>
    <x v="1"/>
    <x v="11"/>
    <x v="557"/>
    <x v="10"/>
    <x v="2"/>
    <x v="15"/>
    <s v="Swingline SM12-08 MicroCut Jam Free Shredder"/>
    <n v="479.99"/>
    <n v="4"/>
    <n v="-383.99"/>
  </r>
  <r>
    <s v="24-12-2015"/>
    <x v="1"/>
    <x v="11"/>
    <x v="557"/>
    <x v="10"/>
    <x v="0"/>
    <x v="4"/>
    <s v="Stanley Bostitch Contemporary Electric Pencil Sharpeners"/>
    <n v="27.17"/>
    <n v="2"/>
    <n v="2.72"/>
  </r>
  <r>
    <s v="24-12-2015"/>
    <x v="1"/>
    <x v="11"/>
    <x v="639"/>
    <x v="20"/>
    <x v="0"/>
    <x v="0"/>
    <s v="Xerox 1887"/>
    <n v="132.79"/>
    <n v="7"/>
    <n v="63.74"/>
  </r>
  <r>
    <s v="24-12-2015"/>
    <x v="1"/>
    <x v="11"/>
    <x v="639"/>
    <x v="20"/>
    <x v="0"/>
    <x v="0"/>
    <s v="Xerox 1967"/>
    <n v="12.96"/>
    <n v="2"/>
    <n v="6.22"/>
  </r>
  <r>
    <s v="24-12-2015"/>
    <x v="1"/>
    <x v="11"/>
    <x v="639"/>
    <x v="20"/>
    <x v="0"/>
    <x v="1"/>
    <s v="Smead Alpha-Z Color-Coded Second Alphabetical Labels and Starter Set"/>
    <n v="21.56"/>
    <n v="7"/>
    <n v="10.35"/>
  </r>
  <r>
    <s v="24-12-2015"/>
    <x v="1"/>
    <x v="11"/>
    <x v="728"/>
    <x v="26"/>
    <x v="1"/>
    <x v="11"/>
    <s v="Atlantic Metals Mobile 4-Shelf Bookcases, Custom Colors"/>
    <n v="590.05999999999995"/>
    <n v="7"/>
    <n v="-786.74"/>
  </r>
  <r>
    <s v="24-12-2015"/>
    <x v="1"/>
    <x v="11"/>
    <x v="728"/>
    <x v="26"/>
    <x v="0"/>
    <x v="4"/>
    <s v="Dixon My First Ticonderoga Pencil, #2"/>
    <n v="14.04"/>
    <n v="3"/>
    <n v="1.58"/>
  </r>
  <r>
    <s v="24-12-2015"/>
    <x v="1"/>
    <x v="11"/>
    <x v="389"/>
    <x v="12"/>
    <x v="0"/>
    <x v="0"/>
    <s v="Computer Printout Paper with Letter-Trim Perforations"/>
    <n v="106.23"/>
    <n v="7"/>
    <n v="37.18"/>
  </r>
  <r>
    <s v="24-12-2015"/>
    <x v="1"/>
    <x v="11"/>
    <x v="389"/>
    <x v="12"/>
    <x v="2"/>
    <x v="6"/>
    <s v="ClearSounds CSC500 Amplified Spirit Phone Corded phone"/>
    <n v="111.98"/>
    <n v="2"/>
    <n v="11.2"/>
  </r>
  <r>
    <s v="24-12-2015"/>
    <x v="1"/>
    <x v="11"/>
    <x v="389"/>
    <x v="12"/>
    <x v="1"/>
    <x v="8"/>
    <s v="Magna Visual Magnetic Picture Hangers"/>
    <n v="7.71"/>
    <n v="2"/>
    <n v="1.74"/>
  </r>
  <r>
    <s v="24-12-2015"/>
    <x v="1"/>
    <x v="11"/>
    <x v="535"/>
    <x v="12"/>
    <x v="1"/>
    <x v="5"/>
    <s v="SAFCO Arco Folding Chair"/>
    <n v="883.84"/>
    <n v="4"/>
    <n v="99.43"/>
  </r>
  <r>
    <s v="24-12-2015"/>
    <x v="1"/>
    <x v="11"/>
    <x v="388"/>
    <x v="3"/>
    <x v="0"/>
    <x v="3"/>
    <s v="Avery Hole Reinforcements"/>
    <n v="19.940000000000001"/>
    <n v="4"/>
    <n v="7.23"/>
  </r>
  <r>
    <s v="24-12-2015"/>
    <x v="1"/>
    <x v="11"/>
    <x v="388"/>
    <x v="3"/>
    <x v="0"/>
    <x v="7"/>
    <s v="Vinyl Coated Wire Paper Clips in Organizer Box, 800/Box"/>
    <n v="45.92"/>
    <n v="4"/>
    <n v="21.58"/>
  </r>
  <r>
    <s v="24-12-2015"/>
    <x v="1"/>
    <x v="11"/>
    <x v="312"/>
    <x v="24"/>
    <x v="1"/>
    <x v="8"/>
    <s v="Eldon Regeneration Recycled Desk Accessories, Black"/>
    <n v="9.68"/>
    <n v="2"/>
    <n v="3.78"/>
  </r>
  <r>
    <s v="24-12-2015"/>
    <x v="1"/>
    <x v="11"/>
    <x v="312"/>
    <x v="24"/>
    <x v="2"/>
    <x v="16"/>
    <s v="Canon PC1060 Personal Laser Copier"/>
    <n v="4899.93"/>
    <n v="7"/>
    <n v="2302.9699999999998"/>
  </r>
  <r>
    <s v="25-12-2015"/>
    <x v="1"/>
    <x v="11"/>
    <x v="514"/>
    <x v="2"/>
    <x v="1"/>
    <x v="8"/>
    <s v="Tenex Antistatic Computer Chair Mats"/>
    <n v="547.14"/>
    <n v="4"/>
    <n v="-68.39"/>
  </r>
  <r>
    <s v="25-12-2015"/>
    <x v="1"/>
    <x v="11"/>
    <x v="337"/>
    <x v="15"/>
    <x v="0"/>
    <x v="1"/>
    <s v="Avery 474"/>
    <n v="9.2200000000000006"/>
    <n v="4"/>
    <n v="3.34"/>
  </r>
  <r>
    <s v="25-12-2015"/>
    <x v="1"/>
    <x v="11"/>
    <x v="337"/>
    <x v="15"/>
    <x v="0"/>
    <x v="0"/>
    <s v="Xerox 227"/>
    <n v="10.37"/>
    <n v="2"/>
    <n v="3.63"/>
  </r>
  <r>
    <s v="25-12-2015"/>
    <x v="1"/>
    <x v="11"/>
    <x v="729"/>
    <x v="14"/>
    <x v="2"/>
    <x v="6"/>
    <s v="Logitech B530 USB Headset - headset - Full size, Binaural"/>
    <n v="73.98"/>
    <n v="2"/>
    <n v="19.97"/>
  </r>
  <r>
    <s v="25-12-2015"/>
    <x v="1"/>
    <x v="11"/>
    <x v="729"/>
    <x v="14"/>
    <x v="1"/>
    <x v="11"/>
    <s v="Rush Hierlooms Collection Rich Wood Bookcases"/>
    <n v="160.97999999999999"/>
    <n v="1"/>
    <n v="20.93"/>
  </r>
  <r>
    <s v="25-12-2015"/>
    <x v="1"/>
    <x v="11"/>
    <x v="729"/>
    <x v="14"/>
    <x v="0"/>
    <x v="0"/>
    <s v="Xerox 1978"/>
    <n v="17.34"/>
    <n v="3"/>
    <n v="8.5"/>
  </r>
  <r>
    <s v="25-12-2015"/>
    <x v="1"/>
    <x v="11"/>
    <x v="729"/>
    <x v="14"/>
    <x v="0"/>
    <x v="4"/>
    <s v="Newell 351"/>
    <n v="3.28"/>
    <n v="1"/>
    <n v="0.95"/>
  </r>
  <r>
    <s v="25-12-2015"/>
    <x v="1"/>
    <x v="11"/>
    <x v="412"/>
    <x v="20"/>
    <x v="0"/>
    <x v="12"/>
    <s v="Kensington 7 Outlet MasterPiece Power Center with Fax/Phone Line Protection"/>
    <n v="414.96"/>
    <n v="2"/>
    <n v="124.49"/>
  </r>
  <r>
    <s v="25-12-2015"/>
    <x v="1"/>
    <x v="11"/>
    <x v="565"/>
    <x v="3"/>
    <x v="2"/>
    <x v="16"/>
    <s v="Brother DCP1000 Digital 3 in 1 Multifunction Machine"/>
    <n v="1199.96"/>
    <n v="5"/>
    <n v="224.99"/>
  </r>
  <r>
    <s v="25-12-2015"/>
    <x v="1"/>
    <x v="11"/>
    <x v="565"/>
    <x v="3"/>
    <x v="0"/>
    <x v="0"/>
    <s v="Important Message Pads, 50 4-1/4 x 5-1/2 Forms per Pad"/>
    <n v="12.6"/>
    <n v="3"/>
    <n v="6.17"/>
  </r>
  <r>
    <s v="25-12-2015"/>
    <x v="1"/>
    <x v="11"/>
    <x v="565"/>
    <x v="3"/>
    <x v="0"/>
    <x v="0"/>
    <s v="Great White Multi-Use Recycled Paper (20Lb. and 84 Bright)"/>
    <n v="17.940000000000001"/>
    <n v="3"/>
    <n v="8.07"/>
  </r>
  <r>
    <s v="25-12-2015"/>
    <x v="1"/>
    <x v="11"/>
    <x v="352"/>
    <x v="4"/>
    <x v="1"/>
    <x v="8"/>
    <s v="Tenex B1-RE Series Chair Mats for Low Pile Carpets"/>
    <n v="275.88"/>
    <n v="6"/>
    <n v="46.9"/>
  </r>
  <r>
    <s v="25-12-2015"/>
    <x v="1"/>
    <x v="11"/>
    <x v="352"/>
    <x v="4"/>
    <x v="0"/>
    <x v="3"/>
    <s v="Tuf-Vin Binders"/>
    <n v="157.9"/>
    <n v="5"/>
    <n v="74.209999999999994"/>
  </r>
  <r>
    <s v="25-12-2015"/>
    <x v="1"/>
    <x v="11"/>
    <x v="232"/>
    <x v="20"/>
    <x v="2"/>
    <x v="9"/>
    <s v="Plantronics Savi W720 Multi-Device Wireless Headset System"/>
    <n v="843.9"/>
    <n v="2"/>
    <n v="371.32"/>
  </r>
  <r>
    <s v="25-12-2015"/>
    <x v="1"/>
    <x v="11"/>
    <x v="232"/>
    <x v="20"/>
    <x v="1"/>
    <x v="11"/>
    <s v="Atlantic Metals Mobile 4-Shelf Bookcases, Custom Colors"/>
    <n v="449.57"/>
    <n v="2"/>
    <n v="56.2"/>
  </r>
  <r>
    <s v="25-12-2015"/>
    <x v="1"/>
    <x v="11"/>
    <x v="88"/>
    <x v="3"/>
    <x v="0"/>
    <x v="0"/>
    <s v="Xerox 1949"/>
    <n v="9.9600000000000009"/>
    <n v="2"/>
    <n v="4.88"/>
  </r>
  <r>
    <s v="26-12-2015"/>
    <x v="1"/>
    <x v="11"/>
    <x v="12"/>
    <x v="32"/>
    <x v="0"/>
    <x v="7"/>
    <s v="Staples"/>
    <n v="22.2"/>
    <n v="5"/>
    <n v="10.43"/>
  </r>
  <r>
    <s v="26-12-2015"/>
    <x v="1"/>
    <x v="11"/>
    <x v="260"/>
    <x v="10"/>
    <x v="1"/>
    <x v="13"/>
    <s v="KI Adjustable-Height Table"/>
    <n v="51.59"/>
    <n v="1"/>
    <n v="-15.48"/>
  </r>
  <r>
    <s v="26-12-2015"/>
    <x v="1"/>
    <x v="11"/>
    <x v="680"/>
    <x v="0"/>
    <x v="1"/>
    <x v="5"/>
    <s v="Office Star - Contemporary Task Swivel chair with 2-way adjustable arms, Plum"/>
    <n v="275.06"/>
    <n v="3"/>
    <n v="-90.38"/>
  </r>
  <r>
    <s v="26-12-2015"/>
    <x v="1"/>
    <x v="11"/>
    <x v="447"/>
    <x v="20"/>
    <x v="0"/>
    <x v="0"/>
    <s v="Xerox 1906"/>
    <n v="212.64"/>
    <n v="6"/>
    <n v="99.94"/>
  </r>
  <r>
    <s v="27-12-2015"/>
    <x v="1"/>
    <x v="11"/>
    <x v="188"/>
    <x v="0"/>
    <x v="0"/>
    <x v="10"/>
    <s v="#10-4 1/8&quot; x 9 1/2&quot; Premium Diagonal Seam Envelopes"/>
    <n v="113.33"/>
    <n v="9"/>
    <n v="35.42"/>
  </r>
  <r>
    <s v="27-12-2015"/>
    <x v="1"/>
    <x v="11"/>
    <x v="188"/>
    <x v="0"/>
    <x v="1"/>
    <x v="11"/>
    <s v="Atlantic Metals Mobile 3-Shelf Bookcases, Custom Colors"/>
    <n v="532.4"/>
    <n v="3"/>
    <n v="-46.98"/>
  </r>
  <r>
    <s v="27-12-2015"/>
    <x v="1"/>
    <x v="11"/>
    <x v="188"/>
    <x v="0"/>
    <x v="1"/>
    <x v="5"/>
    <s v="Global Fabric Manager's Chair, Dark Gray"/>
    <n v="212.06"/>
    <n v="3"/>
    <n v="-15.15"/>
  </r>
  <r>
    <s v="27-12-2015"/>
    <x v="1"/>
    <x v="11"/>
    <x v="188"/>
    <x v="0"/>
    <x v="2"/>
    <x v="6"/>
    <s v="Plantronics HL10 Handset Lifter"/>
    <n v="371.17"/>
    <n v="4"/>
    <n v="41.76"/>
  </r>
  <r>
    <s v="27-12-2015"/>
    <x v="1"/>
    <x v="11"/>
    <x v="496"/>
    <x v="13"/>
    <x v="0"/>
    <x v="10"/>
    <s v="Strathmore #10 Envelopes, Ultimate White"/>
    <n v="105.42"/>
    <n v="2"/>
    <n v="51.66"/>
  </r>
  <r>
    <s v="27-12-2015"/>
    <x v="1"/>
    <x v="11"/>
    <x v="730"/>
    <x v="36"/>
    <x v="0"/>
    <x v="0"/>
    <s v="Xerox 1950"/>
    <n v="28.9"/>
    <n v="5"/>
    <n v="14.16"/>
  </r>
  <r>
    <s v="27-12-2015"/>
    <x v="1"/>
    <x v="11"/>
    <x v="730"/>
    <x v="36"/>
    <x v="0"/>
    <x v="12"/>
    <s v="Kensington 7 Outlet MasterPiece Power Center"/>
    <n v="355.96"/>
    <n v="2"/>
    <n v="103.23"/>
  </r>
  <r>
    <s v="27-12-2015"/>
    <x v="1"/>
    <x v="11"/>
    <x v="316"/>
    <x v="3"/>
    <x v="0"/>
    <x v="12"/>
    <s v="Belkin F9G930V10-GRY 9 Outlet Surge"/>
    <n v="106.96"/>
    <n v="2"/>
    <n v="31.02"/>
  </r>
  <r>
    <s v="27-12-2015"/>
    <x v="1"/>
    <x v="11"/>
    <x v="316"/>
    <x v="3"/>
    <x v="0"/>
    <x v="1"/>
    <s v="Avery 497"/>
    <n v="21.56"/>
    <n v="7"/>
    <n v="10.35"/>
  </r>
  <r>
    <s v="27-12-2015"/>
    <x v="1"/>
    <x v="11"/>
    <x v="108"/>
    <x v="1"/>
    <x v="0"/>
    <x v="2"/>
    <s v="Sterilite Show Offs Storage Containers"/>
    <n v="12.67"/>
    <n v="3"/>
    <n v="-3.17"/>
  </r>
  <r>
    <s v="27-12-2015"/>
    <x v="1"/>
    <x v="11"/>
    <x v="148"/>
    <x v="3"/>
    <x v="2"/>
    <x v="9"/>
    <s v="Maxell 4.7GB DVD-R 5/Pack"/>
    <n v="7.92"/>
    <n v="8"/>
    <n v="3.48"/>
  </r>
  <r>
    <s v="27-12-2015"/>
    <x v="1"/>
    <x v="11"/>
    <x v="238"/>
    <x v="21"/>
    <x v="0"/>
    <x v="0"/>
    <s v="Xerox 1917"/>
    <n v="195.64"/>
    <n v="4"/>
    <n v="91.95"/>
  </r>
  <r>
    <s v="27-12-2015"/>
    <x v="1"/>
    <x v="11"/>
    <x v="238"/>
    <x v="21"/>
    <x v="2"/>
    <x v="6"/>
    <s v="Cisco SPA 502G IP Phone"/>
    <n v="239.9"/>
    <n v="2"/>
    <n v="71.97"/>
  </r>
  <r>
    <s v="27-12-2015"/>
    <x v="1"/>
    <x v="11"/>
    <x v="639"/>
    <x v="10"/>
    <x v="1"/>
    <x v="13"/>
    <s v="Riverside Furniture Oval Coffee Table, Oval End Table, End Table with Drawer"/>
    <n v="1548.99"/>
    <n v="9"/>
    <n v="-464.7"/>
  </r>
  <r>
    <s v="27-12-2015"/>
    <x v="1"/>
    <x v="11"/>
    <x v="639"/>
    <x v="10"/>
    <x v="0"/>
    <x v="10"/>
    <s v="Staple envelope"/>
    <n v="19.87"/>
    <n v="3"/>
    <n v="6.71"/>
  </r>
  <r>
    <s v="27-12-2015"/>
    <x v="1"/>
    <x v="11"/>
    <x v="569"/>
    <x v="15"/>
    <x v="2"/>
    <x v="9"/>
    <s v="Maxell CD-R Discs"/>
    <n v="4.7300000000000004"/>
    <n v="3"/>
    <n v="0.71"/>
  </r>
  <r>
    <s v="27-12-2015"/>
    <x v="1"/>
    <x v="11"/>
    <x v="569"/>
    <x v="15"/>
    <x v="1"/>
    <x v="8"/>
    <s v="Executive Impressions 14&quot; Contract Wall Clock with Quartz Movement"/>
    <n v="53.35"/>
    <n v="3"/>
    <n v="16.010000000000002"/>
  </r>
  <r>
    <s v="27-12-2015"/>
    <x v="1"/>
    <x v="11"/>
    <x v="569"/>
    <x v="15"/>
    <x v="1"/>
    <x v="11"/>
    <s v="O'Sullivan 5-Shelf Heavy-Duty Bookcases"/>
    <n v="131.1"/>
    <n v="2"/>
    <n v="8.19"/>
  </r>
  <r>
    <s v="27-12-2015"/>
    <x v="1"/>
    <x v="11"/>
    <x v="569"/>
    <x v="15"/>
    <x v="0"/>
    <x v="2"/>
    <s v="Staple magnet"/>
    <n v="22.51"/>
    <n v="3"/>
    <n v="2.25"/>
  </r>
  <r>
    <s v="27-12-2015"/>
    <x v="1"/>
    <x v="11"/>
    <x v="569"/>
    <x v="15"/>
    <x v="2"/>
    <x v="9"/>
    <s v="SanDisk Ultra 16 GB MicroSDHC Class 10 Memory Card"/>
    <n v="72.739999999999995"/>
    <n v="7"/>
    <n v="-12.73"/>
  </r>
  <r>
    <s v="27-12-2015"/>
    <x v="1"/>
    <x v="11"/>
    <x v="160"/>
    <x v="3"/>
    <x v="0"/>
    <x v="2"/>
    <s v="Fellowes Super Stor/Drawer Files"/>
    <n v="323.10000000000002"/>
    <n v="2"/>
    <n v="61.39"/>
  </r>
  <r>
    <s v="27-12-2015"/>
    <x v="1"/>
    <x v="11"/>
    <x v="160"/>
    <x v="3"/>
    <x v="2"/>
    <x v="6"/>
    <s v="Geemarc AmpliPOWER60"/>
    <n v="668.16"/>
    <n v="9"/>
    <n v="75.17"/>
  </r>
  <r>
    <s v="28-12-2015"/>
    <x v="1"/>
    <x v="11"/>
    <x v="699"/>
    <x v="2"/>
    <x v="2"/>
    <x v="9"/>
    <s v="Lenovo 17-Key USB Numeric Keypad"/>
    <n v="54.38"/>
    <n v="2"/>
    <n v="1.36"/>
  </r>
  <r>
    <s v="28-12-2015"/>
    <x v="1"/>
    <x v="11"/>
    <x v="681"/>
    <x v="1"/>
    <x v="0"/>
    <x v="2"/>
    <s v="Tenex Personal Filing Tote With Secure Closure Lid, Black/Frost"/>
    <n v="24.82"/>
    <n v="2"/>
    <n v="1.55"/>
  </r>
  <r>
    <s v="29-12-2015"/>
    <x v="1"/>
    <x v="11"/>
    <x v="503"/>
    <x v="20"/>
    <x v="0"/>
    <x v="14"/>
    <s v="Acme Serrated Blade Letter Opener"/>
    <n v="6.36"/>
    <n v="2"/>
    <n v="0.06"/>
  </r>
  <r>
    <s v="30-12-2015"/>
    <x v="1"/>
    <x v="11"/>
    <x v="68"/>
    <x v="3"/>
    <x v="0"/>
    <x v="0"/>
    <s v="Xerox 1929"/>
    <n v="68.52"/>
    <n v="3"/>
    <n v="31.52"/>
  </r>
  <r>
    <s v="30-12-2015"/>
    <x v="1"/>
    <x v="11"/>
    <x v="68"/>
    <x v="3"/>
    <x v="0"/>
    <x v="2"/>
    <s v="2300 Heavy-Duty Transfer File Systems by Perma"/>
    <n v="74.94"/>
    <n v="3"/>
    <n v="14.24"/>
  </r>
  <r>
    <s v="30-12-2015"/>
    <x v="1"/>
    <x v="11"/>
    <x v="68"/>
    <x v="3"/>
    <x v="2"/>
    <x v="15"/>
    <s v="Zebra GX420t Direct Thermal/Thermal Transfer Printer"/>
    <n v="2548.56"/>
    <n v="6"/>
    <n v="286.70999999999998"/>
  </r>
  <r>
    <s v="30-12-2015"/>
    <x v="1"/>
    <x v="11"/>
    <x v="68"/>
    <x v="3"/>
    <x v="0"/>
    <x v="10"/>
    <s v="Tyvek Side-Opening Peel &amp; Seel Expanding Envelopes"/>
    <n v="271.44"/>
    <n v="3"/>
    <n v="122.15"/>
  </r>
  <r>
    <s v="30-12-2015"/>
    <x v="1"/>
    <x v="11"/>
    <x v="68"/>
    <x v="3"/>
    <x v="2"/>
    <x v="6"/>
    <s v="Cisco SPA 502G IP Phone"/>
    <n v="287.88"/>
    <n v="3"/>
    <n v="35.99"/>
  </r>
  <r>
    <s v="31-12-2015"/>
    <x v="1"/>
    <x v="11"/>
    <x v="117"/>
    <x v="35"/>
    <x v="0"/>
    <x v="3"/>
    <s v="Ibico Hi-Tech Manual Binding System"/>
    <n v="487.98"/>
    <n v="2"/>
    <n v="152.5"/>
  </r>
  <r>
    <s v="31-12-2015"/>
    <x v="1"/>
    <x v="11"/>
    <x v="335"/>
    <x v="0"/>
    <x v="1"/>
    <x v="8"/>
    <s v="Eldon Expressions Wood Desk Accessories, Oak"/>
    <n v="14.76"/>
    <n v="5"/>
    <n v="-11.44"/>
  </r>
  <r>
    <s v="31-12-2015"/>
    <x v="1"/>
    <x v="11"/>
    <x v="335"/>
    <x v="0"/>
    <x v="0"/>
    <x v="3"/>
    <s v="Newell 3-Hole Punched Plastic Slotted Magazine Holders for Binders"/>
    <n v="3.66"/>
    <n v="4"/>
    <n v="-5.85"/>
  </r>
  <r>
    <s v="31-12-2015"/>
    <x v="1"/>
    <x v="11"/>
    <x v="385"/>
    <x v="5"/>
    <x v="0"/>
    <x v="3"/>
    <s v="Tuf-Vin Binders"/>
    <n v="94.74"/>
    <n v="3"/>
    <n v="44.53"/>
  </r>
  <r>
    <s v="31-12-2015"/>
    <x v="1"/>
    <x v="11"/>
    <x v="385"/>
    <x v="5"/>
    <x v="0"/>
    <x v="3"/>
    <s v="GBC Clear Cover, 8-1/2 x 11, unpunched, 25 covers per pack"/>
    <n v="60.64"/>
    <n v="4"/>
    <n v="27.89"/>
  </r>
  <r>
    <s v="31-12-2015"/>
    <x v="1"/>
    <x v="11"/>
    <x v="385"/>
    <x v="5"/>
    <x v="0"/>
    <x v="3"/>
    <s v="Aluminum Screw Posts"/>
    <n v="76.3"/>
    <n v="5"/>
    <n v="38.15"/>
  </r>
  <r>
    <s v="31-12-2015"/>
    <x v="1"/>
    <x v="11"/>
    <x v="385"/>
    <x v="5"/>
    <x v="0"/>
    <x v="3"/>
    <s v="Ibico Plastic Spiral Binding Combs"/>
    <n v="364.8"/>
    <n v="12"/>
    <n v="167.81"/>
  </r>
  <r>
    <s v="31-12-2015"/>
    <x v="1"/>
    <x v="11"/>
    <x v="497"/>
    <x v="0"/>
    <x v="0"/>
    <x v="2"/>
    <s v="Fellowes Stor/Drawer Steel Plus Storage Drawers"/>
    <n v="152.69"/>
    <n v="2"/>
    <n v="-26.72"/>
  </r>
  <r>
    <s v="31-12-2015"/>
    <x v="1"/>
    <x v="11"/>
    <x v="497"/>
    <x v="0"/>
    <x v="0"/>
    <x v="7"/>
    <s v="Stockwell Push Pins"/>
    <n v="3.49"/>
    <n v="2"/>
    <n v="0.56999999999999995"/>
  </r>
  <r>
    <s v="31-12-2015"/>
    <x v="1"/>
    <x v="11"/>
    <x v="497"/>
    <x v="0"/>
    <x v="0"/>
    <x v="14"/>
    <s v="Staple remover"/>
    <n v="5.89"/>
    <n v="2"/>
    <n v="-1.32"/>
  </r>
  <r>
    <s v="31-12-2015"/>
    <x v="1"/>
    <x v="11"/>
    <x v="123"/>
    <x v="14"/>
    <x v="0"/>
    <x v="3"/>
    <s v="Fellowes Presentation Covers for Comb Binding Machines"/>
    <n v="116.4"/>
    <n v="8"/>
    <n v="52.38"/>
  </r>
  <r>
    <s v="02-01-2016"/>
    <x v="2"/>
    <x v="0"/>
    <x v="688"/>
    <x v="36"/>
    <x v="1"/>
    <x v="11"/>
    <s v="Bush Westfield Collection Bookcases, Medium Cherry Finish"/>
    <n v="173.94"/>
    <n v="3"/>
    <n v="38.270000000000003"/>
  </r>
  <r>
    <s v="02-01-2016"/>
    <x v="2"/>
    <x v="0"/>
    <x v="688"/>
    <x v="36"/>
    <x v="2"/>
    <x v="6"/>
    <s v="GE 30522EE2"/>
    <n v="231.98"/>
    <n v="2"/>
    <n v="67.27"/>
  </r>
  <r>
    <s v="03-01-2016"/>
    <x v="2"/>
    <x v="0"/>
    <x v="336"/>
    <x v="3"/>
    <x v="0"/>
    <x v="2"/>
    <s v="Recycled Steel Personal File for Hanging File Folders"/>
    <n v="114.46"/>
    <n v="2"/>
    <n v="28.62"/>
  </r>
  <r>
    <s v="03-01-2016"/>
    <x v="2"/>
    <x v="0"/>
    <x v="305"/>
    <x v="0"/>
    <x v="2"/>
    <x v="9"/>
    <s v="Imation Clip USB flash drive - 8 GB"/>
    <n v="30.08"/>
    <n v="2"/>
    <n v="-5.26"/>
  </r>
  <r>
    <s v="03-01-2016"/>
    <x v="2"/>
    <x v="0"/>
    <x v="305"/>
    <x v="0"/>
    <x v="2"/>
    <x v="9"/>
    <s v="WD My Passport Ultra 1TB Portable External Hard Drive"/>
    <n v="165.6"/>
    <n v="3"/>
    <n v="-6.21"/>
  </r>
  <r>
    <s v="03-01-2016"/>
    <x v="2"/>
    <x v="0"/>
    <x v="305"/>
    <x v="0"/>
    <x v="2"/>
    <x v="6"/>
    <s v="AT&amp;T 17929 Lendline Telephone"/>
    <n v="180.96"/>
    <n v="5"/>
    <n v="13.57"/>
  </r>
  <r>
    <s v="03-01-2016"/>
    <x v="2"/>
    <x v="0"/>
    <x v="731"/>
    <x v="39"/>
    <x v="1"/>
    <x v="13"/>
    <s v="Hon Practical Foundations 30 x 60 Training Table, Light Gray/Charcoal"/>
    <n v="1592.85"/>
    <n v="7"/>
    <n v="350.43"/>
  </r>
  <r>
    <s v="03-01-2016"/>
    <x v="2"/>
    <x v="0"/>
    <x v="731"/>
    <x v="39"/>
    <x v="0"/>
    <x v="3"/>
    <s v="Storex Dura Pro Binders"/>
    <n v="11.88"/>
    <n v="2"/>
    <n v="5.35"/>
  </r>
  <r>
    <s v="04-01-2016"/>
    <x v="2"/>
    <x v="0"/>
    <x v="732"/>
    <x v="25"/>
    <x v="2"/>
    <x v="16"/>
    <s v="Hewlett Packard 310 Color Digital Copier"/>
    <n v="959.97"/>
    <n v="4"/>
    <n v="120"/>
  </r>
  <r>
    <s v="04-01-2016"/>
    <x v="2"/>
    <x v="0"/>
    <x v="624"/>
    <x v="2"/>
    <x v="0"/>
    <x v="4"/>
    <s v="Newell 312"/>
    <n v="4.67"/>
    <n v="1"/>
    <n v="0.57999999999999996"/>
  </r>
  <r>
    <s v="04-01-2016"/>
    <x v="2"/>
    <x v="0"/>
    <x v="624"/>
    <x v="2"/>
    <x v="0"/>
    <x v="3"/>
    <s v="Avery Arch Ring Binders"/>
    <n v="104.58"/>
    <n v="6"/>
    <n v="-80.180000000000007"/>
  </r>
  <r>
    <s v="05-01-2016"/>
    <x v="2"/>
    <x v="0"/>
    <x v="202"/>
    <x v="16"/>
    <x v="2"/>
    <x v="9"/>
    <s v="Logitech MX Performance Wireless Mouse"/>
    <n v="191.47"/>
    <n v="6"/>
    <n v="40.69"/>
  </r>
  <r>
    <s v="05-01-2016"/>
    <x v="2"/>
    <x v="0"/>
    <x v="202"/>
    <x v="16"/>
    <x v="0"/>
    <x v="4"/>
    <s v="Newell 337"/>
    <n v="5.25"/>
    <n v="2"/>
    <n v="0.59"/>
  </r>
  <r>
    <s v="05-01-2016"/>
    <x v="2"/>
    <x v="0"/>
    <x v="202"/>
    <x v="16"/>
    <x v="2"/>
    <x v="6"/>
    <s v="Logitech B530 USB Headset - headset - Full size, Binaural"/>
    <n v="59.18"/>
    <n v="2"/>
    <n v="5.18"/>
  </r>
  <r>
    <s v="07-01-2016"/>
    <x v="2"/>
    <x v="0"/>
    <x v="233"/>
    <x v="3"/>
    <x v="0"/>
    <x v="4"/>
    <s v="Panasonic KP-350BK Electric Pencil Sharpener with Auto Stop"/>
    <n v="34.58"/>
    <n v="1"/>
    <n v="10.029999999999999"/>
  </r>
  <r>
    <s v="07-01-2016"/>
    <x v="2"/>
    <x v="0"/>
    <x v="685"/>
    <x v="0"/>
    <x v="1"/>
    <x v="8"/>
    <s v="Executive Impressions 13&quot; Clairmont Wall Clock"/>
    <n v="23.08"/>
    <n v="3"/>
    <n v="-10.96"/>
  </r>
  <r>
    <s v="07-01-2016"/>
    <x v="2"/>
    <x v="0"/>
    <x v="685"/>
    <x v="0"/>
    <x v="0"/>
    <x v="0"/>
    <s v="Xerox 212"/>
    <n v="25.92"/>
    <n v="5"/>
    <n v="9.07"/>
  </r>
  <r>
    <s v="08-01-2016"/>
    <x v="2"/>
    <x v="0"/>
    <x v="4"/>
    <x v="21"/>
    <x v="1"/>
    <x v="11"/>
    <s v="Atlantic Metals Mobile 3-Shelf Bookcases, Custom Colors"/>
    <n v="1565.88"/>
    <n v="6"/>
    <n v="407.13"/>
  </r>
  <r>
    <s v="08-01-2016"/>
    <x v="2"/>
    <x v="0"/>
    <x v="4"/>
    <x v="21"/>
    <x v="0"/>
    <x v="3"/>
    <s v="Plastic Binding Combs"/>
    <n v="106.05"/>
    <n v="7"/>
    <n v="49.84"/>
  </r>
  <r>
    <s v="08-01-2016"/>
    <x v="2"/>
    <x v="0"/>
    <x v="6"/>
    <x v="25"/>
    <x v="0"/>
    <x v="3"/>
    <s v="XtraLife ClearVue Slant-D Ring Binder, White, 3&quot;"/>
    <n v="30.83"/>
    <n v="7"/>
    <n v="-24.66"/>
  </r>
  <r>
    <s v="08-01-2016"/>
    <x v="2"/>
    <x v="0"/>
    <x v="6"/>
    <x v="25"/>
    <x v="0"/>
    <x v="4"/>
    <s v="Newell 319"/>
    <n v="47.62"/>
    <n v="3"/>
    <n v="5.95"/>
  </r>
  <r>
    <s v="08-01-2016"/>
    <x v="2"/>
    <x v="0"/>
    <x v="6"/>
    <x v="25"/>
    <x v="2"/>
    <x v="6"/>
    <s v="Avaya 5410 Digital phone"/>
    <n v="108.78"/>
    <n v="2"/>
    <n v="10.88"/>
  </r>
  <r>
    <s v="09-01-2016"/>
    <x v="2"/>
    <x v="0"/>
    <x v="174"/>
    <x v="3"/>
    <x v="2"/>
    <x v="9"/>
    <s v="Logitech G500s Laser Gaming Mouse with Adjustable Weight Tuning"/>
    <n v="349.95"/>
    <n v="5"/>
    <n v="118.98"/>
  </r>
  <r>
    <s v="09-01-2016"/>
    <x v="2"/>
    <x v="0"/>
    <x v="174"/>
    <x v="3"/>
    <x v="2"/>
    <x v="6"/>
    <s v="netTALK DUO VoIP Telephone Service"/>
    <n v="377.93"/>
    <n v="9"/>
    <n v="141.72"/>
  </r>
  <r>
    <s v="09-01-2016"/>
    <x v="2"/>
    <x v="0"/>
    <x v="591"/>
    <x v="10"/>
    <x v="1"/>
    <x v="8"/>
    <s v="DAX Two-Tone Rosewood/Black Document Frame, Desktop, 5 x 7"/>
    <n v="15.17"/>
    <n v="2"/>
    <n v="3.79"/>
  </r>
  <r>
    <s v="10-01-2016"/>
    <x v="2"/>
    <x v="0"/>
    <x v="127"/>
    <x v="22"/>
    <x v="1"/>
    <x v="8"/>
    <s v="24-Hour Round Wall Clock"/>
    <n v="79.92"/>
    <n v="4"/>
    <n v="34.369999999999997"/>
  </r>
  <r>
    <s v="10-01-2016"/>
    <x v="2"/>
    <x v="0"/>
    <x v="127"/>
    <x v="22"/>
    <x v="2"/>
    <x v="9"/>
    <s v="Logitech Media Keyboard K200"/>
    <n v="69.98"/>
    <n v="2"/>
    <n v="13.3"/>
  </r>
  <r>
    <s v="10-01-2016"/>
    <x v="2"/>
    <x v="0"/>
    <x v="733"/>
    <x v="22"/>
    <x v="1"/>
    <x v="8"/>
    <s v="DAX Value U-Channel Document Frames, Easel Back"/>
    <n v="24.85"/>
    <n v="5"/>
    <n v="7.7"/>
  </r>
  <r>
    <s v="11-01-2016"/>
    <x v="2"/>
    <x v="0"/>
    <x v="354"/>
    <x v="10"/>
    <x v="0"/>
    <x v="0"/>
    <s v="Xerox 2"/>
    <n v="15.55"/>
    <n v="3"/>
    <n v="5.44"/>
  </r>
  <r>
    <s v="11-01-2016"/>
    <x v="2"/>
    <x v="0"/>
    <x v="354"/>
    <x v="10"/>
    <x v="0"/>
    <x v="0"/>
    <s v="Xerox 1935"/>
    <n v="63.31"/>
    <n v="3"/>
    <n v="20.58"/>
  </r>
  <r>
    <s v="11-01-2016"/>
    <x v="2"/>
    <x v="0"/>
    <x v="354"/>
    <x v="10"/>
    <x v="2"/>
    <x v="6"/>
    <s v="Cyber Acoustics AC-202b Speech Recognition Stereo Headset"/>
    <n v="15.59"/>
    <n v="2"/>
    <n v="-9.8699999999999992"/>
  </r>
  <r>
    <s v="11-01-2016"/>
    <x v="2"/>
    <x v="0"/>
    <x v="114"/>
    <x v="10"/>
    <x v="1"/>
    <x v="8"/>
    <s v="Ultra Door Push Plate"/>
    <n v="54.99"/>
    <n v="14"/>
    <n v="8.94"/>
  </r>
  <r>
    <s v="14-01-2016"/>
    <x v="2"/>
    <x v="0"/>
    <x v="643"/>
    <x v="25"/>
    <x v="0"/>
    <x v="0"/>
    <s v="Xerox 1882"/>
    <n v="89.57"/>
    <n v="2"/>
    <n v="32.47"/>
  </r>
  <r>
    <s v="14-01-2016"/>
    <x v="2"/>
    <x v="0"/>
    <x v="643"/>
    <x v="25"/>
    <x v="1"/>
    <x v="8"/>
    <s v="Electrix Fluorescent Magnifier Lamps &amp; Weighted Base"/>
    <n v="315.77999999999997"/>
    <n v="8"/>
    <n v="31.58"/>
  </r>
  <r>
    <s v="15-01-2016"/>
    <x v="2"/>
    <x v="0"/>
    <x v="222"/>
    <x v="23"/>
    <x v="0"/>
    <x v="10"/>
    <s v="Quality Park Security Envelopes"/>
    <n v="52.34"/>
    <n v="2"/>
    <n v="24.6"/>
  </r>
  <r>
    <s v="15-01-2016"/>
    <x v="2"/>
    <x v="0"/>
    <x v="222"/>
    <x v="23"/>
    <x v="0"/>
    <x v="4"/>
    <s v="American Pencil"/>
    <n v="4.66"/>
    <n v="2"/>
    <n v="1.35"/>
  </r>
  <r>
    <s v="15-01-2016"/>
    <x v="2"/>
    <x v="0"/>
    <x v="222"/>
    <x v="23"/>
    <x v="2"/>
    <x v="9"/>
    <s v="Logitech Gaming G510s - Keyboard"/>
    <n v="254.97"/>
    <n v="3"/>
    <n v="91.79"/>
  </r>
  <r>
    <s v="15-01-2016"/>
    <x v="2"/>
    <x v="0"/>
    <x v="554"/>
    <x v="37"/>
    <x v="1"/>
    <x v="13"/>
    <s v="Bevis Round Bullnose 29&quot; High Table Top"/>
    <n v="181.8"/>
    <n v="1"/>
    <n v="-15.58"/>
  </r>
  <r>
    <s v="15-01-2016"/>
    <x v="2"/>
    <x v="0"/>
    <x v="494"/>
    <x v="20"/>
    <x v="0"/>
    <x v="10"/>
    <s v="#10 Gummed Flap White Envelopes, 100/Box"/>
    <n v="16.52"/>
    <n v="4"/>
    <n v="7.6"/>
  </r>
  <r>
    <s v="15-01-2016"/>
    <x v="2"/>
    <x v="0"/>
    <x v="494"/>
    <x v="20"/>
    <x v="0"/>
    <x v="0"/>
    <s v="Xerox 1959"/>
    <n v="60.12"/>
    <n v="9"/>
    <n v="28.86"/>
  </r>
  <r>
    <s v="15-01-2016"/>
    <x v="2"/>
    <x v="0"/>
    <x v="494"/>
    <x v="20"/>
    <x v="0"/>
    <x v="3"/>
    <s v="Square Ring Data Binders, Rigid 75 Pt. Covers, 11&quot; x 14-7/8&quot;"/>
    <n v="49.54"/>
    <n v="3"/>
    <n v="17.34"/>
  </r>
  <r>
    <s v="15-01-2016"/>
    <x v="2"/>
    <x v="0"/>
    <x v="734"/>
    <x v="20"/>
    <x v="0"/>
    <x v="0"/>
    <s v="Xerox 1893"/>
    <n v="81.98"/>
    <n v="2"/>
    <n v="40.17"/>
  </r>
  <r>
    <s v="16-01-2016"/>
    <x v="2"/>
    <x v="0"/>
    <x v="281"/>
    <x v="3"/>
    <x v="0"/>
    <x v="3"/>
    <s v="Wilson Jones Active Use Binders"/>
    <n v="11.65"/>
    <n v="2"/>
    <n v="4.22"/>
  </r>
  <r>
    <s v="16-01-2016"/>
    <x v="2"/>
    <x v="0"/>
    <x v="281"/>
    <x v="3"/>
    <x v="2"/>
    <x v="9"/>
    <s v="Imation 8GB Mini TravelDrive USB 2.0 Flash Drive"/>
    <n v="90.57"/>
    <n v="3"/>
    <n v="11.77"/>
  </r>
  <r>
    <s v="17-01-2016"/>
    <x v="2"/>
    <x v="0"/>
    <x v="684"/>
    <x v="38"/>
    <x v="1"/>
    <x v="8"/>
    <s v="Tenex Contemporary Contur Chairmats for Low and Medium Pile Carpet, Computer, 39&quot; x 49&quot;"/>
    <n v="322.58999999999997"/>
    <n v="3"/>
    <n v="64.52"/>
  </r>
  <r>
    <s v="17-01-2016"/>
    <x v="2"/>
    <x v="0"/>
    <x v="684"/>
    <x v="38"/>
    <x v="2"/>
    <x v="9"/>
    <s v="Logitech 910-002974 M325 Wireless Mouse for Web Scrolling"/>
    <n v="29.99"/>
    <n v="1"/>
    <n v="13.2"/>
  </r>
  <r>
    <s v="17-01-2016"/>
    <x v="2"/>
    <x v="0"/>
    <x v="684"/>
    <x v="38"/>
    <x v="2"/>
    <x v="9"/>
    <s v="Logitech G19 Programmable Gaming Keyboard"/>
    <n v="371.97"/>
    <n v="3"/>
    <n v="66.95"/>
  </r>
  <r>
    <s v="17-01-2016"/>
    <x v="2"/>
    <x v="0"/>
    <x v="729"/>
    <x v="4"/>
    <x v="2"/>
    <x v="9"/>
    <s v="First Data FD10 PIN Pad"/>
    <n v="316"/>
    <n v="4"/>
    <n v="31.6"/>
  </r>
  <r>
    <s v="21-01-2016"/>
    <x v="2"/>
    <x v="0"/>
    <x v="210"/>
    <x v="3"/>
    <x v="1"/>
    <x v="5"/>
    <s v="Global Super Steno Chair"/>
    <n v="153.57"/>
    <n v="2"/>
    <n v="-5.76"/>
  </r>
  <r>
    <s v="21-01-2016"/>
    <x v="2"/>
    <x v="0"/>
    <x v="210"/>
    <x v="3"/>
    <x v="1"/>
    <x v="5"/>
    <s v="Global Ergonomic Managers Chair"/>
    <n v="1013.49"/>
    <n v="7"/>
    <n v="76.010000000000005"/>
  </r>
  <r>
    <s v="22-01-2016"/>
    <x v="2"/>
    <x v="0"/>
    <x v="194"/>
    <x v="23"/>
    <x v="0"/>
    <x v="7"/>
    <s v="Bagged Rubber Bands"/>
    <n v="7.56"/>
    <n v="6"/>
    <n v="0.3"/>
  </r>
  <r>
    <s v="22-01-2016"/>
    <x v="2"/>
    <x v="0"/>
    <x v="695"/>
    <x v="25"/>
    <x v="1"/>
    <x v="8"/>
    <s v="Eldon Pizzaz Desk Accessories"/>
    <n v="14.27"/>
    <n v="8"/>
    <n v="4.28"/>
  </r>
  <r>
    <s v="22-01-2016"/>
    <x v="2"/>
    <x v="0"/>
    <x v="695"/>
    <x v="25"/>
    <x v="1"/>
    <x v="11"/>
    <s v="Sauder Forest Hills Library, Woodland Oak Finish"/>
    <n v="451.14"/>
    <n v="4"/>
    <n v="-67.67"/>
  </r>
  <r>
    <s v="22-01-2016"/>
    <x v="2"/>
    <x v="0"/>
    <x v="695"/>
    <x v="25"/>
    <x v="0"/>
    <x v="12"/>
    <s v="Fellowes Mighty 8 Compact Surge Protector"/>
    <n v="64.86"/>
    <n v="4"/>
    <n v="6.49"/>
  </r>
  <r>
    <s v="22-01-2016"/>
    <x v="2"/>
    <x v="0"/>
    <x v="202"/>
    <x v="22"/>
    <x v="1"/>
    <x v="8"/>
    <s v="Contract Clock, 14&quot;, Brown"/>
    <n v="109.9"/>
    <n v="5"/>
    <n v="37.369999999999997"/>
  </r>
  <r>
    <s v="22-01-2016"/>
    <x v="2"/>
    <x v="0"/>
    <x v="387"/>
    <x v="22"/>
    <x v="0"/>
    <x v="0"/>
    <s v="Xerox 218"/>
    <n v="12.96"/>
    <n v="2"/>
    <n v="6.22"/>
  </r>
  <r>
    <s v="22-01-2016"/>
    <x v="2"/>
    <x v="0"/>
    <x v="558"/>
    <x v="3"/>
    <x v="0"/>
    <x v="1"/>
    <s v="Avery 475"/>
    <n v="44.4"/>
    <n v="3"/>
    <n v="22.2"/>
  </r>
  <r>
    <s v="22-01-2016"/>
    <x v="2"/>
    <x v="0"/>
    <x v="558"/>
    <x v="3"/>
    <x v="0"/>
    <x v="1"/>
    <s v="Avery 476"/>
    <n v="20.65"/>
    <n v="5"/>
    <n v="9.5"/>
  </r>
  <r>
    <s v="22-01-2016"/>
    <x v="2"/>
    <x v="0"/>
    <x v="214"/>
    <x v="10"/>
    <x v="2"/>
    <x v="6"/>
    <s v="Panasonic Kx-TS550"/>
    <n v="110.38"/>
    <n v="4"/>
    <n v="-20.239999999999998"/>
  </r>
  <r>
    <s v="22-01-2016"/>
    <x v="2"/>
    <x v="0"/>
    <x v="214"/>
    <x v="10"/>
    <x v="2"/>
    <x v="9"/>
    <s v="Verbatim 25 GB 6x Blu-ray Single Layer Recordable Disc, 25/Pack"/>
    <n v="55.18"/>
    <n v="3"/>
    <n v="15.86"/>
  </r>
  <r>
    <s v="22-01-2016"/>
    <x v="2"/>
    <x v="0"/>
    <x v="263"/>
    <x v="20"/>
    <x v="0"/>
    <x v="3"/>
    <s v="Wilson Jones data.warehouse D-Ring Binders with DublLock"/>
    <n v="26.34"/>
    <n v="4"/>
    <n v="9.2200000000000006"/>
  </r>
  <r>
    <s v="23-01-2016"/>
    <x v="2"/>
    <x v="0"/>
    <x v="710"/>
    <x v="3"/>
    <x v="1"/>
    <x v="8"/>
    <s v="DAX Cubicle Frames, 8-1/2 x 11"/>
    <n v="59.99"/>
    <n v="7"/>
    <n v="21.6"/>
  </r>
  <r>
    <s v="23-01-2016"/>
    <x v="2"/>
    <x v="0"/>
    <x v="595"/>
    <x v="45"/>
    <x v="2"/>
    <x v="9"/>
    <s v="Logitech Wireless Marathon Mouse M705"/>
    <n v="99.98"/>
    <n v="2"/>
    <n v="42.99"/>
  </r>
  <r>
    <s v="23-01-2016"/>
    <x v="2"/>
    <x v="0"/>
    <x v="595"/>
    <x v="45"/>
    <x v="0"/>
    <x v="4"/>
    <s v="4009 Highlighters"/>
    <n v="8.0399999999999991"/>
    <n v="6"/>
    <n v="2.73"/>
  </r>
  <r>
    <s v="23-01-2016"/>
    <x v="2"/>
    <x v="0"/>
    <x v="595"/>
    <x v="45"/>
    <x v="0"/>
    <x v="2"/>
    <s v="Iceberg Mobile Mega Data/Printer Cart"/>
    <n v="1564.29"/>
    <n v="13"/>
    <n v="406.72"/>
  </r>
  <r>
    <s v="24-01-2016"/>
    <x v="2"/>
    <x v="0"/>
    <x v="418"/>
    <x v="29"/>
    <x v="0"/>
    <x v="3"/>
    <s v="XtraLife ClearVue Slant-D Ring Binders by Cardinal"/>
    <n v="31.36"/>
    <n v="4"/>
    <n v="15.68"/>
  </r>
  <r>
    <s v="25-01-2016"/>
    <x v="2"/>
    <x v="0"/>
    <x v="735"/>
    <x v="23"/>
    <x v="0"/>
    <x v="4"/>
    <s v="Dixon Ticonderoga Maple Cedar Pencil, #2"/>
    <n v="9.2100000000000009"/>
    <n v="3"/>
    <n v="2.2999999999999998"/>
  </r>
  <r>
    <s v="25-01-2016"/>
    <x v="2"/>
    <x v="0"/>
    <x v="735"/>
    <x v="23"/>
    <x v="0"/>
    <x v="0"/>
    <s v="Telephone Message Books with Fax/Mobile Section, 4 1/4&quot; x 6&quot;"/>
    <n v="18"/>
    <n v="5"/>
    <n v="8.2799999999999994"/>
  </r>
  <r>
    <s v="25-01-2016"/>
    <x v="2"/>
    <x v="0"/>
    <x v="104"/>
    <x v="20"/>
    <x v="0"/>
    <x v="3"/>
    <s v="GBC Standard Recycled Report Covers, Clear Plastic Sheets"/>
    <n v="43.12"/>
    <n v="5"/>
    <n v="15.09"/>
  </r>
  <r>
    <s v="25-01-2016"/>
    <x v="2"/>
    <x v="0"/>
    <x v="104"/>
    <x v="20"/>
    <x v="1"/>
    <x v="13"/>
    <s v="Chromcraft Round Conference Tables"/>
    <n v="313.72000000000003"/>
    <n v="3"/>
    <n v="-99.35"/>
  </r>
  <r>
    <s v="25-01-2016"/>
    <x v="2"/>
    <x v="0"/>
    <x v="104"/>
    <x v="20"/>
    <x v="1"/>
    <x v="8"/>
    <s v="Tenex B1-RE Series Chair Mats for Low Pile Carpets"/>
    <n v="45.98"/>
    <n v="1"/>
    <n v="7.82"/>
  </r>
  <r>
    <s v="25-01-2016"/>
    <x v="2"/>
    <x v="0"/>
    <x v="104"/>
    <x v="20"/>
    <x v="0"/>
    <x v="2"/>
    <s v="SAFCO Commercial Wire Shelving, 72h"/>
    <n v="428.68"/>
    <n v="7"/>
    <n v="0"/>
  </r>
  <r>
    <s v="28-01-2016"/>
    <x v="2"/>
    <x v="0"/>
    <x v="418"/>
    <x v="3"/>
    <x v="0"/>
    <x v="4"/>
    <s v="Newell 345"/>
    <n v="39.68"/>
    <n v="2"/>
    <n v="10.32"/>
  </r>
  <r>
    <s v="30-01-2016"/>
    <x v="2"/>
    <x v="0"/>
    <x v="467"/>
    <x v="3"/>
    <x v="0"/>
    <x v="3"/>
    <s v="Heavy-Duty E-Z-D Binders"/>
    <n v="17.46"/>
    <n v="2"/>
    <n v="5.89"/>
  </r>
  <r>
    <s v="30-01-2016"/>
    <x v="2"/>
    <x v="0"/>
    <x v="236"/>
    <x v="3"/>
    <x v="0"/>
    <x v="2"/>
    <s v="File Shuttle II and Handi-File, Black"/>
    <n v="305.01"/>
    <n v="9"/>
    <n v="76.25"/>
  </r>
  <r>
    <s v="30-01-2016"/>
    <x v="2"/>
    <x v="0"/>
    <x v="236"/>
    <x v="3"/>
    <x v="0"/>
    <x v="3"/>
    <s v="GBC Wire Binding Strips"/>
    <n v="50.78"/>
    <n v="2"/>
    <n v="17.77"/>
  </r>
  <r>
    <s v="30-01-2016"/>
    <x v="2"/>
    <x v="0"/>
    <x v="236"/>
    <x v="3"/>
    <x v="0"/>
    <x v="1"/>
    <s v="Avery 512"/>
    <n v="26.01"/>
    <n v="9"/>
    <n v="12.22"/>
  </r>
  <r>
    <s v="30-01-2016"/>
    <x v="2"/>
    <x v="0"/>
    <x v="560"/>
    <x v="22"/>
    <x v="1"/>
    <x v="5"/>
    <s v="Global Deluxe High-Back Office Chair in Storm"/>
    <n v="435.17"/>
    <n v="4"/>
    <n v="-59.84"/>
  </r>
  <r>
    <s v="30-01-2016"/>
    <x v="2"/>
    <x v="0"/>
    <x v="560"/>
    <x v="22"/>
    <x v="1"/>
    <x v="11"/>
    <s v="O'Sullivan 2-Shelf Heavy-Duty Bookcases"/>
    <n v="48.58"/>
    <n v="1"/>
    <n v="7.77"/>
  </r>
  <r>
    <s v="30-01-2016"/>
    <x v="2"/>
    <x v="0"/>
    <x v="736"/>
    <x v="1"/>
    <x v="0"/>
    <x v="0"/>
    <s v="Xerox 1943"/>
    <n v="156.51"/>
    <n v="4"/>
    <n v="52.82"/>
  </r>
  <r>
    <s v="30-01-2016"/>
    <x v="2"/>
    <x v="0"/>
    <x v="447"/>
    <x v="1"/>
    <x v="2"/>
    <x v="6"/>
    <s v="Nokia Lumia 1020"/>
    <n v="1439.97"/>
    <n v="4"/>
    <n v="144"/>
  </r>
  <r>
    <s v="30-01-2016"/>
    <x v="2"/>
    <x v="0"/>
    <x v="447"/>
    <x v="1"/>
    <x v="0"/>
    <x v="3"/>
    <s v="Avery Durable Binders"/>
    <n v="1.73"/>
    <n v="3"/>
    <n v="-2.68"/>
  </r>
  <r>
    <s v="30-01-2016"/>
    <x v="2"/>
    <x v="0"/>
    <x v="447"/>
    <x v="1"/>
    <x v="1"/>
    <x v="13"/>
    <s v="Bretford Just In Time Height-Adjustable Multi-Task Work Tables"/>
    <n v="626.1"/>
    <n v="3"/>
    <n v="-538.45000000000005"/>
  </r>
  <r>
    <s v="31-01-2016"/>
    <x v="2"/>
    <x v="0"/>
    <x v="90"/>
    <x v="3"/>
    <x v="2"/>
    <x v="6"/>
    <s v="AT&amp;T 1080 Phone"/>
    <n v="109.59"/>
    <n v="1"/>
    <n v="8.2200000000000006"/>
  </r>
  <r>
    <s v="31-01-2016"/>
    <x v="2"/>
    <x v="0"/>
    <x v="90"/>
    <x v="3"/>
    <x v="0"/>
    <x v="0"/>
    <s v="Easy-staple paper"/>
    <n v="56.7"/>
    <n v="5"/>
    <n v="27.78"/>
  </r>
  <r>
    <s v="31-01-2016"/>
    <x v="2"/>
    <x v="0"/>
    <x v="69"/>
    <x v="0"/>
    <x v="0"/>
    <x v="0"/>
    <s v="Xerox 1994"/>
    <n v="15.55"/>
    <n v="3"/>
    <n v="5.44"/>
  </r>
  <r>
    <s v="31-01-2016"/>
    <x v="2"/>
    <x v="0"/>
    <x v="527"/>
    <x v="23"/>
    <x v="0"/>
    <x v="10"/>
    <s v="Staple envelope"/>
    <n v="23.36"/>
    <n v="2"/>
    <n v="11.68"/>
  </r>
  <r>
    <s v="31-01-2016"/>
    <x v="2"/>
    <x v="0"/>
    <x v="151"/>
    <x v="4"/>
    <x v="0"/>
    <x v="3"/>
    <s v="Fellowes PB500 Electric Punch Plastic Comb Binding Machine with Manual Bind"/>
    <n v="1270.99"/>
    <n v="1"/>
    <n v="635.5"/>
  </r>
  <r>
    <s v="31-01-2016"/>
    <x v="2"/>
    <x v="0"/>
    <x v="151"/>
    <x v="4"/>
    <x v="0"/>
    <x v="10"/>
    <s v="#10 White Business Envelopes,4 1/8 x 9 1/2"/>
    <n v="125.36"/>
    <n v="8"/>
    <n v="58.92"/>
  </r>
  <r>
    <s v="01-02-2016"/>
    <x v="2"/>
    <x v="1"/>
    <x v="38"/>
    <x v="6"/>
    <x v="0"/>
    <x v="2"/>
    <s v="X-Rack File for Hanging Folders"/>
    <n v="56.45"/>
    <n v="5"/>
    <n v="14.68"/>
  </r>
  <r>
    <s v="01-02-2016"/>
    <x v="2"/>
    <x v="1"/>
    <x v="436"/>
    <x v="3"/>
    <x v="0"/>
    <x v="0"/>
    <s v="Xerox 1883"/>
    <n v="105.52"/>
    <n v="4"/>
    <n v="48.54"/>
  </r>
  <r>
    <s v="02-02-2016"/>
    <x v="2"/>
    <x v="1"/>
    <x v="579"/>
    <x v="20"/>
    <x v="0"/>
    <x v="2"/>
    <s v="Belkin 19&quot; Center-Weighted Shelf, Gray"/>
    <n v="117.96"/>
    <n v="2"/>
    <n v="5.9"/>
  </r>
  <r>
    <s v="02-02-2016"/>
    <x v="2"/>
    <x v="1"/>
    <x v="145"/>
    <x v="6"/>
    <x v="2"/>
    <x v="15"/>
    <s v="HP Designjet T520 Inkjet Large Format Printer - 24&quot; Color"/>
    <n v="8749.9500000000007"/>
    <n v="5"/>
    <n v="2799.98"/>
  </r>
  <r>
    <s v="02-02-2016"/>
    <x v="2"/>
    <x v="1"/>
    <x v="145"/>
    <x v="6"/>
    <x v="0"/>
    <x v="3"/>
    <s v="Presstex Flexible Ring Binders"/>
    <n v="36.4"/>
    <n v="8"/>
    <n v="18.2"/>
  </r>
  <r>
    <s v="02-02-2016"/>
    <x v="2"/>
    <x v="1"/>
    <x v="145"/>
    <x v="6"/>
    <x v="1"/>
    <x v="8"/>
    <s v="Acrylic Self-Standing Desk Frames"/>
    <n v="18.690000000000001"/>
    <n v="7"/>
    <n v="7.1"/>
  </r>
  <r>
    <s v="02-02-2016"/>
    <x v="2"/>
    <x v="1"/>
    <x v="270"/>
    <x v="0"/>
    <x v="1"/>
    <x v="8"/>
    <s v="Deflect-o RollaMat Studded, Beveled Mat for Medium Pile Carpeting"/>
    <n v="73.78"/>
    <n v="2"/>
    <n v="-77.47"/>
  </r>
  <r>
    <s v="03-02-2016"/>
    <x v="2"/>
    <x v="1"/>
    <x v="31"/>
    <x v="5"/>
    <x v="1"/>
    <x v="5"/>
    <s v="Hon Multipurpose Stacking Arm Chairs"/>
    <n v="866.4"/>
    <n v="4"/>
    <n v="225.26"/>
  </r>
  <r>
    <s v="04-02-2016"/>
    <x v="2"/>
    <x v="1"/>
    <x v="463"/>
    <x v="12"/>
    <x v="1"/>
    <x v="8"/>
    <s v="Nu-Dell Float Frame 11 x 14 1/2"/>
    <n v="14.37"/>
    <n v="2"/>
    <n v="3.95"/>
  </r>
  <r>
    <s v="04-02-2016"/>
    <x v="2"/>
    <x v="1"/>
    <x v="389"/>
    <x v="36"/>
    <x v="2"/>
    <x v="6"/>
    <s v="AT&amp;T 17929 Lendline Telephone"/>
    <n v="90.48"/>
    <n v="2"/>
    <n v="23.52"/>
  </r>
  <r>
    <s v="04-02-2016"/>
    <x v="2"/>
    <x v="1"/>
    <x v="403"/>
    <x v="3"/>
    <x v="0"/>
    <x v="2"/>
    <s v="Safco Commercial Shelving"/>
    <n v="93.02"/>
    <n v="2"/>
    <n v="3.72"/>
  </r>
  <r>
    <s v="05-02-2016"/>
    <x v="2"/>
    <x v="1"/>
    <x v="367"/>
    <x v="4"/>
    <x v="0"/>
    <x v="2"/>
    <s v="Carina 42&quot;Hx23 3/4&quot;W Media Storage Unit"/>
    <n v="80.98"/>
    <n v="1"/>
    <n v="1.62"/>
  </r>
  <r>
    <s v="05-02-2016"/>
    <x v="2"/>
    <x v="1"/>
    <x v="367"/>
    <x v="4"/>
    <x v="0"/>
    <x v="0"/>
    <s v="White Computer Printout Paper by Universal"/>
    <n v="348.84"/>
    <n v="9"/>
    <n v="170.93"/>
  </r>
  <r>
    <s v="05-02-2016"/>
    <x v="2"/>
    <x v="1"/>
    <x v="367"/>
    <x v="4"/>
    <x v="0"/>
    <x v="7"/>
    <s v="Revere Boxed Rubber Bands by Revere"/>
    <n v="9.4499999999999993"/>
    <n v="5"/>
    <n v="0.19"/>
  </r>
  <r>
    <s v="05-02-2016"/>
    <x v="2"/>
    <x v="1"/>
    <x v="367"/>
    <x v="4"/>
    <x v="1"/>
    <x v="8"/>
    <s v="Eldon 200 Class Desk Accessories, Black"/>
    <n v="18.84"/>
    <n v="3"/>
    <n v="7.16"/>
  </r>
  <r>
    <s v="05-02-2016"/>
    <x v="2"/>
    <x v="1"/>
    <x v="367"/>
    <x v="4"/>
    <x v="1"/>
    <x v="11"/>
    <s v="Bush Andora Bookcase, Maple/Graphite Gray Finish"/>
    <n v="239.98"/>
    <n v="2"/>
    <n v="52.8"/>
  </r>
  <r>
    <s v="05-02-2016"/>
    <x v="2"/>
    <x v="1"/>
    <x v="367"/>
    <x v="4"/>
    <x v="0"/>
    <x v="10"/>
    <s v="Ames Color-File Green Diamond Border X-ray Mailers"/>
    <n v="167.96"/>
    <n v="2"/>
    <n v="78.94"/>
  </r>
  <r>
    <s v="05-02-2016"/>
    <x v="2"/>
    <x v="1"/>
    <x v="367"/>
    <x v="4"/>
    <x v="2"/>
    <x v="6"/>
    <s v="Plantronics Cordless Phone Headset with In-line Volume - M214C"/>
    <n v="104.85"/>
    <n v="3"/>
    <n v="28.31"/>
  </r>
  <r>
    <s v="05-02-2016"/>
    <x v="2"/>
    <x v="1"/>
    <x v="367"/>
    <x v="4"/>
    <x v="2"/>
    <x v="6"/>
    <s v="Aastra 57i VoIP phone"/>
    <n v="484.83"/>
    <n v="3"/>
    <n v="126.06"/>
  </r>
  <r>
    <s v="05-02-2016"/>
    <x v="2"/>
    <x v="1"/>
    <x v="367"/>
    <x v="4"/>
    <x v="0"/>
    <x v="0"/>
    <s v="White Dual Perf Computer Printout Paper, 2700 Sheets, 1 Part, Heavyweight, 20 lbs., 14 7/8 x 11"/>
    <n v="122.97"/>
    <n v="3"/>
    <n v="60.26"/>
  </r>
  <r>
    <s v="05-02-2016"/>
    <x v="2"/>
    <x v="1"/>
    <x v="367"/>
    <x v="4"/>
    <x v="0"/>
    <x v="2"/>
    <s v="Belkin 19&quot; Vented Equipment Shelf, Black"/>
    <n v="154.44"/>
    <n v="3"/>
    <n v="1.54"/>
  </r>
  <r>
    <s v="05-02-2016"/>
    <x v="2"/>
    <x v="1"/>
    <x v="367"/>
    <x v="4"/>
    <x v="0"/>
    <x v="0"/>
    <s v="Xerox 1943"/>
    <n v="342.37"/>
    <n v="7"/>
    <n v="160.91"/>
  </r>
  <r>
    <s v="05-02-2016"/>
    <x v="2"/>
    <x v="1"/>
    <x v="86"/>
    <x v="3"/>
    <x v="0"/>
    <x v="1"/>
    <s v="Avery 508"/>
    <n v="14.73"/>
    <n v="3"/>
    <n v="7.22"/>
  </r>
  <r>
    <s v="05-02-2016"/>
    <x v="2"/>
    <x v="1"/>
    <x v="86"/>
    <x v="3"/>
    <x v="0"/>
    <x v="2"/>
    <s v="Fellowes Mobile File Cart, Black"/>
    <n v="186.54"/>
    <n v="3"/>
    <n v="50.37"/>
  </r>
  <r>
    <s v="05-02-2016"/>
    <x v="2"/>
    <x v="1"/>
    <x v="86"/>
    <x v="3"/>
    <x v="1"/>
    <x v="13"/>
    <s v="Chromcraft Round Conference Tables"/>
    <n v="557.73"/>
    <n v="4"/>
    <n v="6.97"/>
  </r>
  <r>
    <s v="05-02-2016"/>
    <x v="2"/>
    <x v="1"/>
    <x v="86"/>
    <x v="3"/>
    <x v="2"/>
    <x v="6"/>
    <s v="Anker Astro 15000mAh USB Portable Charger"/>
    <n v="159.97"/>
    <n v="4"/>
    <n v="-31.99"/>
  </r>
  <r>
    <s v="06-02-2016"/>
    <x v="2"/>
    <x v="1"/>
    <x v="119"/>
    <x v="15"/>
    <x v="1"/>
    <x v="8"/>
    <s v="Deflect-o EconoMat Studded, No Bevel Mat for Low Pile Carpeting"/>
    <n v="132.22"/>
    <n v="4"/>
    <n v="-18.18"/>
  </r>
  <r>
    <s v="07-02-2016"/>
    <x v="2"/>
    <x v="1"/>
    <x v="103"/>
    <x v="6"/>
    <x v="2"/>
    <x v="9"/>
    <s v="Micro Innovations USB RF Wireless Keyboard with Mouse"/>
    <n v="100"/>
    <n v="4"/>
    <n v="21"/>
  </r>
  <r>
    <s v="07-02-2016"/>
    <x v="2"/>
    <x v="1"/>
    <x v="103"/>
    <x v="6"/>
    <x v="0"/>
    <x v="1"/>
    <s v="Permanent Self-Adhesive File Folder Labels for Typewriters by Universal"/>
    <n v="7.83"/>
    <n v="3"/>
    <n v="3.6"/>
  </r>
  <r>
    <s v="07-02-2016"/>
    <x v="2"/>
    <x v="1"/>
    <x v="737"/>
    <x v="10"/>
    <x v="0"/>
    <x v="0"/>
    <s v="Xerox 1912"/>
    <n v="30.35"/>
    <n v="2"/>
    <n v="10.62"/>
  </r>
  <r>
    <s v="07-02-2016"/>
    <x v="2"/>
    <x v="1"/>
    <x v="732"/>
    <x v="3"/>
    <x v="2"/>
    <x v="6"/>
    <s v="Motorola L703CM"/>
    <n v="623.96"/>
    <n v="5"/>
    <n v="39"/>
  </r>
  <r>
    <s v="08-02-2016"/>
    <x v="2"/>
    <x v="1"/>
    <x v="662"/>
    <x v="25"/>
    <x v="2"/>
    <x v="6"/>
    <s v="Samsung Galaxy S4 Mini"/>
    <n v="1127.98"/>
    <n v="3"/>
    <n v="126.9"/>
  </r>
  <r>
    <s v="08-02-2016"/>
    <x v="2"/>
    <x v="1"/>
    <x v="36"/>
    <x v="0"/>
    <x v="1"/>
    <x v="5"/>
    <s v="Harbour Creations Steel Folding Chair"/>
    <n v="241.5"/>
    <n v="4"/>
    <n v="0"/>
  </r>
  <r>
    <s v="09-02-2016"/>
    <x v="2"/>
    <x v="1"/>
    <x v="691"/>
    <x v="3"/>
    <x v="2"/>
    <x v="9"/>
    <s v="Logitech 910-002974 M325 Wireless Mouse for Web Scrolling"/>
    <n v="89.97"/>
    <n v="3"/>
    <n v="39.590000000000003"/>
  </r>
  <r>
    <s v="09-02-2016"/>
    <x v="2"/>
    <x v="1"/>
    <x v="691"/>
    <x v="3"/>
    <x v="2"/>
    <x v="9"/>
    <s v="Maxell 4.7GB DVD+RW 3/Pack"/>
    <n v="31.86"/>
    <n v="2"/>
    <n v="11.15"/>
  </r>
  <r>
    <s v="11-02-2016"/>
    <x v="2"/>
    <x v="1"/>
    <x v="532"/>
    <x v="39"/>
    <x v="2"/>
    <x v="6"/>
    <s v="Mediabridge Sport Armband iPhone 5s"/>
    <n v="69.930000000000007"/>
    <n v="7"/>
    <n v="0.7"/>
  </r>
  <r>
    <s v="12-02-2016"/>
    <x v="2"/>
    <x v="1"/>
    <x v="143"/>
    <x v="4"/>
    <x v="0"/>
    <x v="2"/>
    <s v="Tennsco Double-Tier Lockers"/>
    <n v="1350.12"/>
    <n v="6"/>
    <n v="175.52"/>
  </r>
  <r>
    <s v="12-02-2016"/>
    <x v="2"/>
    <x v="1"/>
    <x v="143"/>
    <x v="4"/>
    <x v="0"/>
    <x v="3"/>
    <s v="Avery Durable Slant Ring Binders, No Labels"/>
    <n v="15.92"/>
    <n v="4"/>
    <n v="7.48"/>
  </r>
  <r>
    <s v="13-02-2016"/>
    <x v="2"/>
    <x v="1"/>
    <x v="476"/>
    <x v="3"/>
    <x v="0"/>
    <x v="0"/>
    <s v="Tops Green Bar Computer Printout Paper"/>
    <n v="146.82"/>
    <n v="3"/>
    <n v="73.41"/>
  </r>
  <r>
    <s v="14-02-2016"/>
    <x v="2"/>
    <x v="1"/>
    <x v="610"/>
    <x v="36"/>
    <x v="0"/>
    <x v="0"/>
    <s v="Wirebound Message Books, Four 2 3/4 x 5 Forms per Page, 200 Sets per Book"/>
    <n v="4.7699999999999996"/>
    <n v="1"/>
    <n v="2.15"/>
  </r>
  <r>
    <s v="14-02-2016"/>
    <x v="2"/>
    <x v="1"/>
    <x v="610"/>
    <x v="36"/>
    <x v="0"/>
    <x v="4"/>
    <s v="Economy #2 Pencils"/>
    <n v="7.98"/>
    <n v="3"/>
    <n v="2.0699999999999998"/>
  </r>
  <r>
    <s v="14-02-2016"/>
    <x v="2"/>
    <x v="1"/>
    <x v="610"/>
    <x v="36"/>
    <x v="1"/>
    <x v="13"/>
    <s v="Bevis Boat-Shaped Conference Table"/>
    <n v="550.42999999999995"/>
    <n v="3"/>
    <n v="-47.18"/>
  </r>
  <r>
    <s v="14-02-2016"/>
    <x v="2"/>
    <x v="1"/>
    <x v="610"/>
    <x v="36"/>
    <x v="1"/>
    <x v="8"/>
    <s v="Regeneration Desk Collection"/>
    <n v="10.56"/>
    <n v="6"/>
    <n v="4.6500000000000004"/>
  </r>
  <r>
    <s v="14-02-2016"/>
    <x v="2"/>
    <x v="1"/>
    <x v="667"/>
    <x v="29"/>
    <x v="0"/>
    <x v="4"/>
    <s v="Panasonic KP-150 Electric Pencil Sharpener"/>
    <n v="264.18"/>
    <n v="7"/>
    <n v="68.69"/>
  </r>
  <r>
    <s v="15-02-2016"/>
    <x v="2"/>
    <x v="1"/>
    <x v="190"/>
    <x v="20"/>
    <x v="0"/>
    <x v="3"/>
    <s v="GBC DocuBind P100 Manual Binding Machine"/>
    <n v="398.35"/>
    <n v="3"/>
    <n v="124.49"/>
  </r>
  <r>
    <s v="15-02-2016"/>
    <x v="2"/>
    <x v="1"/>
    <x v="190"/>
    <x v="20"/>
    <x v="0"/>
    <x v="7"/>
    <s v="Advantus Push Pins"/>
    <n v="8.7200000000000006"/>
    <n v="4"/>
    <n v="3.58"/>
  </r>
  <r>
    <s v="16-02-2016"/>
    <x v="2"/>
    <x v="1"/>
    <x v="400"/>
    <x v="1"/>
    <x v="0"/>
    <x v="12"/>
    <s v="Honeywell Enviracaire Portable Air Cleaner for up to 8 x 10 Room"/>
    <n v="92.06"/>
    <n v="6"/>
    <n v="-225.56"/>
  </r>
  <r>
    <s v="16-02-2016"/>
    <x v="2"/>
    <x v="1"/>
    <x v="400"/>
    <x v="1"/>
    <x v="0"/>
    <x v="7"/>
    <s v="Advantus Push Pins"/>
    <n v="6.98"/>
    <n v="4"/>
    <n v="1.83"/>
  </r>
  <r>
    <s v="16-02-2016"/>
    <x v="2"/>
    <x v="1"/>
    <x v="400"/>
    <x v="1"/>
    <x v="1"/>
    <x v="5"/>
    <s v="Global Stack Chair with Arms, Black"/>
    <n v="62.96"/>
    <n v="3"/>
    <n v="-2.7"/>
  </r>
  <r>
    <s v="16-02-2016"/>
    <x v="2"/>
    <x v="1"/>
    <x v="400"/>
    <x v="1"/>
    <x v="0"/>
    <x v="0"/>
    <s v="Xerox 206"/>
    <n v="5.18"/>
    <n v="1"/>
    <n v="1.81"/>
  </r>
  <r>
    <s v="16-02-2016"/>
    <x v="2"/>
    <x v="1"/>
    <x v="628"/>
    <x v="23"/>
    <x v="1"/>
    <x v="5"/>
    <s v="Hon Comfortask Task/Swivel Chairs"/>
    <n v="227.96"/>
    <n v="2"/>
    <n v="36.47"/>
  </r>
  <r>
    <s v="16-02-2016"/>
    <x v="2"/>
    <x v="1"/>
    <x v="60"/>
    <x v="5"/>
    <x v="1"/>
    <x v="8"/>
    <s v="Eldon Cleatmat Plus Chair Mats for High Pile Carpets"/>
    <n v="318.08"/>
    <n v="4"/>
    <n v="34.99"/>
  </r>
  <r>
    <s v="16-02-2016"/>
    <x v="2"/>
    <x v="1"/>
    <x v="60"/>
    <x v="5"/>
    <x v="0"/>
    <x v="3"/>
    <s v="Wilson Jones Snap Scratch Pad Binder Tool for Ring Binders"/>
    <n v="5.8"/>
    <n v="1"/>
    <n v="2.61"/>
  </r>
  <r>
    <s v="16-02-2016"/>
    <x v="2"/>
    <x v="1"/>
    <x v="453"/>
    <x v="20"/>
    <x v="1"/>
    <x v="5"/>
    <s v="Hon Every-Day Chair Series Swivel Task Chairs"/>
    <n v="326.64999999999998"/>
    <n v="3"/>
    <n v="39.92"/>
  </r>
  <r>
    <s v="16-02-2016"/>
    <x v="2"/>
    <x v="1"/>
    <x v="453"/>
    <x v="20"/>
    <x v="2"/>
    <x v="9"/>
    <s v="Logitech 910-002974 M325 Wireless Mouse for Web Scrolling"/>
    <n v="89.97"/>
    <n v="3"/>
    <n v="39.590000000000003"/>
  </r>
  <r>
    <s v="19-02-2016"/>
    <x v="2"/>
    <x v="1"/>
    <x v="217"/>
    <x v="20"/>
    <x v="1"/>
    <x v="8"/>
    <s v="Executive Impressions 14&quot; Contract Wall Clock"/>
    <n v="44.46"/>
    <n v="2"/>
    <n v="14.67"/>
  </r>
  <r>
    <s v="19-02-2016"/>
    <x v="2"/>
    <x v="1"/>
    <x v="217"/>
    <x v="20"/>
    <x v="0"/>
    <x v="2"/>
    <s v="Carina Double Wide Media Storage Towers in Natural &amp; Black"/>
    <n v="242.94"/>
    <n v="3"/>
    <n v="9.7200000000000006"/>
  </r>
  <r>
    <s v="19-02-2016"/>
    <x v="2"/>
    <x v="1"/>
    <x v="38"/>
    <x v="20"/>
    <x v="0"/>
    <x v="1"/>
    <s v="Staple-on labels"/>
    <n v="8.67"/>
    <n v="3"/>
    <n v="4.07"/>
  </r>
  <r>
    <s v="19-02-2016"/>
    <x v="2"/>
    <x v="1"/>
    <x v="38"/>
    <x v="20"/>
    <x v="0"/>
    <x v="14"/>
    <s v="Acme Office Executive Series Stainless Steel Trimmers"/>
    <n v="25.71"/>
    <n v="3"/>
    <n v="6.68"/>
  </r>
  <r>
    <s v="19-02-2016"/>
    <x v="2"/>
    <x v="1"/>
    <x v="217"/>
    <x v="3"/>
    <x v="0"/>
    <x v="0"/>
    <s v="Xerox 1880"/>
    <n v="70.88"/>
    <n v="2"/>
    <n v="33.31"/>
  </r>
  <r>
    <s v="20-02-2016"/>
    <x v="2"/>
    <x v="1"/>
    <x v="545"/>
    <x v="15"/>
    <x v="0"/>
    <x v="0"/>
    <s v="Speediset Carbonless Redi-Letter 7&quot; x 8 1/2&quot;"/>
    <n v="16.5"/>
    <n v="2"/>
    <n v="5.57"/>
  </r>
  <r>
    <s v="21-02-2016"/>
    <x v="2"/>
    <x v="1"/>
    <x v="543"/>
    <x v="3"/>
    <x v="2"/>
    <x v="9"/>
    <s v="SanDisk Ultra 16 GB MicroSDHC Class 10 Memory Card"/>
    <n v="12.99"/>
    <n v="1"/>
    <n v="0.78"/>
  </r>
  <r>
    <s v="21-02-2016"/>
    <x v="2"/>
    <x v="1"/>
    <x v="543"/>
    <x v="3"/>
    <x v="0"/>
    <x v="3"/>
    <s v="Wilson Jones Clip &amp; Carry Folder Binder Tool for Ring Binders, Clear"/>
    <n v="18.559999999999999"/>
    <n v="4"/>
    <n v="6.5"/>
  </r>
  <r>
    <s v="21-02-2016"/>
    <x v="2"/>
    <x v="1"/>
    <x v="543"/>
    <x v="3"/>
    <x v="0"/>
    <x v="2"/>
    <s v="Fellowes Officeware Wire Shelving"/>
    <n v="449.15"/>
    <n v="5"/>
    <n v="8.98"/>
  </r>
  <r>
    <s v="21-02-2016"/>
    <x v="2"/>
    <x v="1"/>
    <x v="543"/>
    <x v="3"/>
    <x v="0"/>
    <x v="3"/>
    <s v="Avery Heavy-Duty EZD  Binder With Locking Rings"/>
    <n v="31.25"/>
    <n v="7"/>
    <n v="10.94"/>
  </r>
  <r>
    <s v="21-02-2016"/>
    <x v="2"/>
    <x v="1"/>
    <x v="625"/>
    <x v="20"/>
    <x v="1"/>
    <x v="8"/>
    <s v="9-3/4 Diameter Round Wall Clock"/>
    <n v="68.95"/>
    <n v="5"/>
    <n v="28.96"/>
  </r>
  <r>
    <s v="21-02-2016"/>
    <x v="2"/>
    <x v="1"/>
    <x v="625"/>
    <x v="20"/>
    <x v="0"/>
    <x v="2"/>
    <s v="Recycled Data-Pak for Archival Bound Computer Printouts, 12-1/2 x 12-1/2 x 16"/>
    <n v="296.37"/>
    <n v="3"/>
    <n v="80.02"/>
  </r>
  <r>
    <s v="21-02-2016"/>
    <x v="2"/>
    <x v="1"/>
    <x v="625"/>
    <x v="20"/>
    <x v="2"/>
    <x v="6"/>
    <s v="iOttie HLCRIO102 Car Mount"/>
    <n v="39.979999999999997"/>
    <n v="2"/>
    <n v="2"/>
  </r>
  <r>
    <s v="21-02-2016"/>
    <x v="2"/>
    <x v="1"/>
    <x v="607"/>
    <x v="16"/>
    <x v="0"/>
    <x v="3"/>
    <s v="Avery Durable Slant Ring Binders With Label Holder"/>
    <n v="3.76"/>
    <n v="3"/>
    <n v="-2.76"/>
  </r>
  <r>
    <s v="21-02-2016"/>
    <x v="2"/>
    <x v="1"/>
    <x v="607"/>
    <x v="16"/>
    <x v="0"/>
    <x v="3"/>
    <s v="Avery Arch Ring Binders"/>
    <n v="34.86"/>
    <n v="2"/>
    <n v="-26.73"/>
  </r>
  <r>
    <s v="21-02-2016"/>
    <x v="2"/>
    <x v="1"/>
    <x v="607"/>
    <x v="16"/>
    <x v="0"/>
    <x v="2"/>
    <s v="Standard Rollaway File with Lock"/>
    <n v="432.46"/>
    <n v="3"/>
    <n v="32.43"/>
  </r>
  <r>
    <s v="21-02-2016"/>
    <x v="2"/>
    <x v="1"/>
    <x v="400"/>
    <x v="20"/>
    <x v="1"/>
    <x v="8"/>
    <s v="Floodlight Indoor Halogen Bulbs, 1 Bulb per Pack, 60 Watts"/>
    <n v="135.80000000000001"/>
    <n v="7"/>
    <n v="66.540000000000006"/>
  </r>
  <r>
    <s v="22-02-2016"/>
    <x v="2"/>
    <x v="1"/>
    <x v="298"/>
    <x v="21"/>
    <x v="0"/>
    <x v="12"/>
    <s v="Belkin 5 Outlet SurgeMaster Power Centers"/>
    <n v="490.32"/>
    <n v="9"/>
    <n v="137.29"/>
  </r>
  <r>
    <s v="22-02-2016"/>
    <x v="2"/>
    <x v="1"/>
    <x v="501"/>
    <x v="3"/>
    <x v="2"/>
    <x v="6"/>
    <s v="AT&amp;T 1070 Corded Phone"/>
    <n v="445.96"/>
    <n v="5"/>
    <n v="55.75"/>
  </r>
  <r>
    <s v="22-02-2016"/>
    <x v="2"/>
    <x v="1"/>
    <x v="501"/>
    <x v="3"/>
    <x v="2"/>
    <x v="9"/>
    <s v="Memorex Mini Travel Drive 64 GB USB 2.0 Flash Drive"/>
    <n v="36.24"/>
    <n v="1"/>
    <n v="15.22"/>
  </r>
  <r>
    <s v="22-02-2016"/>
    <x v="2"/>
    <x v="1"/>
    <x v="501"/>
    <x v="3"/>
    <x v="0"/>
    <x v="7"/>
    <s v="Acco Clips to Go Binder Clips, 24 Clips in Two Sizes"/>
    <n v="10.65"/>
    <n v="3"/>
    <n v="5.01"/>
  </r>
  <r>
    <s v="23-02-2016"/>
    <x v="2"/>
    <x v="1"/>
    <x v="296"/>
    <x v="2"/>
    <x v="0"/>
    <x v="10"/>
    <s v="Recycled Interoffice Envelopes with String and Button Closure, 10 x 13"/>
    <n v="57.58"/>
    <n v="3"/>
    <n v="21.59"/>
  </r>
  <r>
    <s v="25-02-2016"/>
    <x v="2"/>
    <x v="1"/>
    <x v="664"/>
    <x v="10"/>
    <x v="0"/>
    <x v="10"/>
    <s v="Staple envelope"/>
    <n v="46.72"/>
    <n v="5"/>
    <n v="17.52"/>
  </r>
  <r>
    <s v="27-02-2016"/>
    <x v="2"/>
    <x v="1"/>
    <x v="275"/>
    <x v="20"/>
    <x v="0"/>
    <x v="12"/>
    <s v="Conquest 14 Commercial Heavy-Duty Upright Vacuum, Collection System, Accessory Kit"/>
    <n v="170.88"/>
    <n v="3"/>
    <n v="49.56"/>
  </r>
  <r>
    <s v="27-02-2016"/>
    <x v="2"/>
    <x v="1"/>
    <x v="34"/>
    <x v="21"/>
    <x v="0"/>
    <x v="3"/>
    <s v="Flexible Leather- Look Classic Collection Ring Binder"/>
    <n v="56.82"/>
    <n v="3"/>
    <n v="28.41"/>
  </r>
  <r>
    <s v="27-02-2016"/>
    <x v="2"/>
    <x v="1"/>
    <x v="738"/>
    <x v="0"/>
    <x v="1"/>
    <x v="8"/>
    <s v="DAX Two-Tone Silver Metal Document Frame"/>
    <n v="16.190000000000001"/>
    <n v="2"/>
    <n v="-6.88"/>
  </r>
  <r>
    <s v="28-02-2016"/>
    <x v="2"/>
    <x v="1"/>
    <x v="390"/>
    <x v="20"/>
    <x v="0"/>
    <x v="7"/>
    <s v="Staples"/>
    <n v="36.479999999999997"/>
    <n v="6"/>
    <n v="18.239999999999998"/>
  </r>
  <r>
    <s v="29-02-2016"/>
    <x v="2"/>
    <x v="1"/>
    <x v="641"/>
    <x v="10"/>
    <x v="0"/>
    <x v="4"/>
    <s v="Newell 34"/>
    <n v="111.1"/>
    <n v="7"/>
    <n v="8.33"/>
  </r>
  <r>
    <s v="01-03-2016"/>
    <x v="2"/>
    <x v="2"/>
    <x v="502"/>
    <x v="20"/>
    <x v="1"/>
    <x v="13"/>
    <s v="Chromcraft Round Conference Tables"/>
    <n v="836.59"/>
    <n v="8"/>
    <n v="-264.92"/>
  </r>
  <r>
    <s v="01-03-2016"/>
    <x v="2"/>
    <x v="2"/>
    <x v="502"/>
    <x v="20"/>
    <x v="0"/>
    <x v="0"/>
    <s v="Easy-staple paper"/>
    <n v="26.38"/>
    <n v="1"/>
    <n v="12.13"/>
  </r>
  <r>
    <s v="01-03-2016"/>
    <x v="2"/>
    <x v="2"/>
    <x v="502"/>
    <x v="20"/>
    <x v="0"/>
    <x v="2"/>
    <s v="Adjustable Depth Letter/Legal Cart"/>
    <n v="362.92"/>
    <n v="2"/>
    <n v="105.25"/>
  </r>
  <r>
    <s v="01-03-2016"/>
    <x v="2"/>
    <x v="2"/>
    <x v="502"/>
    <x v="20"/>
    <x v="2"/>
    <x v="15"/>
    <s v="Ativa V4110MDD Micro-Cut Shredder"/>
    <n v="4899.93"/>
    <n v="7"/>
    <n v="2400.9699999999998"/>
  </r>
  <r>
    <s v="01-03-2016"/>
    <x v="2"/>
    <x v="2"/>
    <x v="402"/>
    <x v="26"/>
    <x v="2"/>
    <x v="6"/>
    <s v="RCA ViSYS 25423RE1 Corded phone"/>
    <n v="159.97999999999999"/>
    <n v="2"/>
    <n v="14"/>
  </r>
  <r>
    <s v="03-03-2016"/>
    <x v="2"/>
    <x v="2"/>
    <x v="248"/>
    <x v="7"/>
    <x v="0"/>
    <x v="3"/>
    <s v="GBC ProClick Punch Binding System"/>
    <n v="447.86"/>
    <n v="7"/>
    <n v="219.45"/>
  </r>
  <r>
    <s v="03-03-2016"/>
    <x v="2"/>
    <x v="2"/>
    <x v="248"/>
    <x v="7"/>
    <x v="2"/>
    <x v="6"/>
    <s v="Pyle PMP37LED"/>
    <n v="479.95"/>
    <n v="5"/>
    <n v="129.59"/>
  </r>
  <r>
    <s v="03-03-2016"/>
    <x v="2"/>
    <x v="2"/>
    <x v="248"/>
    <x v="7"/>
    <x v="0"/>
    <x v="0"/>
    <s v="Xerox 194"/>
    <n v="166.44"/>
    <n v="3"/>
    <n v="79.89"/>
  </r>
  <r>
    <s v="03-03-2016"/>
    <x v="2"/>
    <x v="2"/>
    <x v="739"/>
    <x v="0"/>
    <x v="0"/>
    <x v="0"/>
    <s v="Rediform Wirebound &quot;Phone Memo&quot; Message Book, 11 x 5-3/4"/>
    <n v="42.78"/>
    <n v="7"/>
    <n v="15.51"/>
  </r>
  <r>
    <s v="03-03-2016"/>
    <x v="2"/>
    <x v="2"/>
    <x v="739"/>
    <x v="0"/>
    <x v="1"/>
    <x v="5"/>
    <s v="Office Star - Mid Back Dual function Ergonomic High Back Chair with 2-Way Adjustable Arms"/>
    <n v="563.42999999999995"/>
    <n v="5"/>
    <n v="-56.34"/>
  </r>
  <r>
    <s v="03-03-2016"/>
    <x v="2"/>
    <x v="2"/>
    <x v="583"/>
    <x v="18"/>
    <x v="2"/>
    <x v="6"/>
    <s v="Plantronics Encore H101 Dual Earpieces Headset"/>
    <n v="134.85"/>
    <n v="3"/>
    <n v="37.76"/>
  </r>
  <r>
    <s v="03-03-2016"/>
    <x v="2"/>
    <x v="2"/>
    <x v="393"/>
    <x v="0"/>
    <x v="1"/>
    <x v="13"/>
    <s v="Office Impressions End Table, 20-1/2&quot;H x 24&quot;W x 20&quot;D"/>
    <n v="637.9"/>
    <n v="3"/>
    <n v="-127.58"/>
  </r>
  <r>
    <s v="03-03-2016"/>
    <x v="2"/>
    <x v="2"/>
    <x v="393"/>
    <x v="0"/>
    <x v="2"/>
    <x v="15"/>
    <s v="Canon PC170 Desktop Personal Copier"/>
    <n v="287.91000000000003"/>
    <n v="3"/>
    <n v="33.590000000000003"/>
  </r>
  <r>
    <s v="03-03-2016"/>
    <x v="2"/>
    <x v="2"/>
    <x v="393"/>
    <x v="0"/>
    <x v="0"/>
    <x v="10"/>
    <s v="White Envelopes, White Envelopes with Clear Poly Window"/>
    <n v="36.6"/>
    <n v="3"/>
    <n v="11.9"/>
  </r>
  <r>
    <s v="03-03-2016"/>
    <x v="2"/>
    <x v="2"/>
    <x v="161"/>
    <x v="3"/>
    <x v="0"/>
    <x v="14"/>
    <s v="Elite 5&quot; Scissors"/>
    <n v="25.35"/>
    <n v="3"/>
    <n v="7.61"/>
  </r>
  <r>
    <s v="03-03-2016"/>
    <x v="2"/>
    <x v="2"/>
    <x v="161"/>
    <x v="3"/>
    <x v="1"/>
    <x v="8"/>
    <s v="Executive Impressions 10&quot; Spectator Wall Clock"/>
    <n v="35.28"/>
    <n v="3"/>
    <n v="12"/>
  </r>
  <r>
    <s v="03-03-2016"/>
    <x v="2"/>
    <x v="2"/>
    <x v="116"/>
    <x v="0"/>
    <x v="0"/>
    <x v="14"/>
    <s v="High Speed Automatic Electric Letter Opener"/>
    <n v="3930.07"/>
    <n v="3"/>
    <n v="-786.01"/>
  </r>
  <r>
    <s v="03-03-2016"/>
    <x v="2"/>
    <x v="2"/>
    <x v="116"/>
    <x v="0"/>
    <x v="0"/>
    <x v="7"/>
    <s v="Acco Banker's Clasps, 5 3/4&quot;-Long"/>
    <n v="2.2999999999999998"/>
    <n v="1"/>
    <n v="0.78"/>
  </r>
  <r>
    <s v="03-03-2016"/>
    <x v="2"/>
    <x v="2"/>
    <x v="116"/>
    <x v="0"/>
    <x v="2"/>
    <x v="6"/>
    <s v="Polycom VVX 310 VoIP phone"/>
    <n v="431.98"/>
    <n v="3"/>
    <n v="32.4"/>
  </r>
  <r>
    <s v="03-03-2016"/>
    <x v="2"/>
    <x v="2"/>
    <x v="116"/>
    <x v="0"/>
    <x v="2"/>
    <x v="9"/>
    <s v="Verbatim 25 GB 6x Blu-ray Single Layer Recordable Disc, 1/Pack"/>
    <n v="41.72"/>
    <n v="7"/>
    <n v="5.74"/>
  </r>
  <r>
    <s v="04-03-2016"/>
    <x v="2"/>
    <x v="2"/>
    <x v="588"/>
    <x v="3"/>
    <x v="0"/>
    <x v="4"/>
    <s v="Berol Giant Pencil Sharpener"/>
    <n v="16.989999999999998"/>
    <n v="1"/>
    <n v="4.93"/>
  </r>
  <r>
    <s v="04-03-2016"/>
    <x v="2"/>
    <x v="2"/>
    <x v="211"/>
    <x v="16"/>
    <x v="0"/>
    <x v="1"/>
    <s v="Avery 518"/>
    <n v="10.08"/>
    <n v="4"/>
    <n v="3.53"/>
  </r>
  <r>
    <s v="04-03-2016"/>
    <x v="2"/>
    <x v="2"/>
    <x v="247"/>
    <x v="18"/>
    <x v="0"/>
    <x v="3"/>
    <s v="Green Canvas Binder for 8-1/2&quot; x 14&quot; Sheets"/>
    <n v="128.4"/>
    <n v="3"/>
    <n v="64.2"/>
  </r>
  <r>
    <s v="04-03-2016"/>
    <x v="2"/>
    <x v="2"/>
    <x v="654"/>
    <x v="38"/>
    <x v="2"/>
    <x v="9"/>
    <s v="Logitech G602 Wireless Gaming Mouse"/>
    <n v="159.97999999999999"/>
    <n v="2"/>
    <n v="57.59"/>
  </r>
  <r>
    <s v="05-03-2016"/>
    <x v="2"/>
    <x v="2"/>
    <x v="274"/>
    <x v="0"/>
    <x v="0"/>
    <x v="10"/>
    <s v="Cameo Buff Policy Envelopes"/>
    <n v="149.35"/>
    <n v="3"/>
    <n v="50.41"/>
  </r>
  <r>
    <s v="05-03-2016"/>
    <x v="2"/>
    <x v="2"/>
    <x v="274"/>
    <x v="0"/>
    <x v="0"/>
    <x v="2"/>
    <s v="Acco Perma 4000 Stacking Storage Drawers"/>
    <n v="12.99"/>
    <n v="1"/>
    <n v="-0.81"/>
  </r>
  <r>
    <s v="06-03-2016"/>
    <x v="2"/>
    <x v="2"/>
    <x v="640"/>
    <x v="2"/>
    <x v="2"/>
    <x v="6"/>
    <s v="Wilson SignalBoost 841262 DB PRO Amplifier Kit"/>
    <n v="431.94"/>
    <n v="2"/>
    <n v="-71.989999999999995"/>
  </r>
  <r>
    <s v="06-03-2016"/>
    <x v="2"/>
    <x v="2"/>
    <x v="640"/>
    <x v="2"/>
    <x v="0"/>
    <x v="3"/>
    <s v="Avery Self-Adhesive Photo Pockets for Polaroid Photos"/>
    <n v="2.04"/>
    <n v="1"/>
    <n v="-1.5"/>
  </r>
  <r>
    <s v="06-03-2016"/>
    <x v="2"/>
    <x v="2"/>
    <x v="640"/>
    <x v="2"/>
    <x v="2"/>
    <x v="6"/>
    <s v="Grandstream GXP1160 VoIP phone"/>
    <n v="68.239999999999995"/>
    <n v="3"/>
    <n v="-12.51"/>
  </r>
  <r>
    <s v="06-03-2016"/>
    <x v="2"/>
    <x v="2"/>
    <x v="641"/>
    <x v="1"/>
    <x v="0"/>
    <x v="12"/>
    <s v="Commercial WindTunnel Clean Air Upright Vacuum, Replacement Belts, Filtration Bags"/>
    <n v="2.33"/>
    <n v="3"/>
    <n v="-6.3"/>
  </r>
  <r>
    <s v="06-03-2016"/>
    <x v="2"/>
    <x v="2"/>
    <x v="641"/>
    <x v="1"/>
    <x v="0"/>
    <x v="3"/>
    <s v="Peel &amp; Stick Add-On Corner Pockets"/>
    <n v="1.73"/>
    <n v="4"/>
    <n v="-2.76"/>
  </r>
  <r>
    <s v="06-03-2016"/>
    <x v="2"/>
    <x v="2"/>
    <x v="641"/>
    <x v="1"/>
    <x v="1"/>
    <x v="8"/>
    <s v="Eldon Cleatmat Plus Chair Mats for High Pile Carpets"/>
    <n v="159.04"/>
    <n v="5"/>
    <n v="-194.82"/>
  </r>
  <r>
    <s v="06-03-2016"/>
    <x v="2"/>
    <x v="2"/>
    <x v="641"/>
    <x v="1"/>
    <x v="1"/>
    <x v="13"/>
    <s v="Bevis Rectangular Conference Tables"/>
    <n v="145.97999999999999"/>
    <n v="2"/>
    <n v="-99.27"/>
  </r>
  <r>
    <s v="07-03-2016"/>
    <x v="2"/>
    <x v="2"/>
    <x v="290"/>
    <x v="0"/>
    <x v="2"/>
    <x v="6"/>
    <s v="Belkin Grip Candy Sheer Case / Cover for iPhone 5 and 5S"/>
    <n v="21.07"/>
    <n v="3"/>
    <n v="1.58"/>
  </r>
  <r>
    <s v="08-03-2016"/>
    <x v="2"/>
    <x v="2"/>
    <x v="456"/>
    <x v="16"/>
    <x v="2"/>
    <x v="6"/>
    <s v="Cisco Unified IP Phone 7945G VoIP phone"/>
    <n v="1363.96"/>
    <n v="5"/>
    <n v="85.25"/>
  </r>
  <r>
    <s v="08-03-2016"/>
    <x v="2"/>
    <x v="2"/>
    <x v="456"/>
    <x v="16"/>
    <x v="1"/>
    <x v="8"/>
    <s v="Deflect-o DuraMat Lighweight, Studded, Beveled Mat for Low Pile Carpeting"/>
    <n v="102.36"/>
    <n v="3"/>
    <n v="-3.84"/>
  </r>
  <r>
    <s v="08-03-2016"/>
    <x v="2"/>
    <x v="2"/>
    <x v="190"/>
    <x v="12"/>
    <x v="0"/>
    <x v="3"/>
    <s v="GBC Standard Recycled Report Covers, Clear Plastic Sheets"/>
    <n v="9.6999999999999993"/>
    <n v="3"/>
    <n v="-7.11"/>
  </r>
  <r>
    <s v="08-03-2016"/>
    <x v="2"/>
    <x v="2"/>
    <x v="280"/>
    <x v="2"/>
    <x v="2"/>
    <x v="6"/>
    <s v="AT&amp;T 17929 Lendline Telephone"/>
    <n v="108.58"/>
    <n v="4"/>
    <n v="-25.33"/>
  </r>
  <r>
    <s v="08-03-2016"/>
    <x v="2"/>
    <x v="2"/>
    <x v="280"/>
    <x v="2"/>
    <x v="0"/>
    <x v="7"/>
    <s v="Rubber Band Ball"/>
    <n v="5.98"/>
    <n v="2"/>
    <n v="-1.35"/>
  </r>
  <r>
    <s v="08-03-2016"/>
    <x v="2"/>
    <x v="2"/>
    <x v="656"/>
    <x v="20"/>
    <x v="1"/>
    <x v="8"/>
    <s v="Coloredge Poster Frame"/>
    <n v="113.6"/>
    <n v="8"/>
    <n v="44.3"/>
  </r>
  <r>
    <s v="08-03-2016"/>
    <x v="2"/>
    <x v="2"/>
    <x v="656"/>
    <x v="20"/>
    <x v="0"/>
    <x v="0"/>
    <s v="Xerox 1993"/>
    <n v="12.96"/>
    <n v="2"/>
    <n v="6.35"/>
  </r>
  <r>
    <s v="08-03-2016"/>
    <x v="2"/>
    <x v="2"/>
    <x v="656"/>
    <x v="20"/>
    <x v="0"/>
    <x v="3"/>
    <s v="Satellite Sectional Post Binders"/>
    <n v="69.459999999999994"/>
    <n v="2"/>
    <n v="22.57"/>
  </r>
  <r>
    <s v="08-03-2016"/>
    <x v="2"/>
    <x v="2"/>
    <x v="694"/>
    <x v="0"/>
    <x v="0"/>
    <x v="3"/>
    <s v="Pressboard Hanging Data Binders for Unburst Sheets"/>
    <n v="8.86"/>
    <n v="9"/>
    <n v="-14.17"/>
  </r>
  <r>
    <s v="08-03-2016"/>
    <x v="2"/>
    <x v="2"/>
    <x v="694"/>
    <x v="0"/>
    <x v="2"/>
    <x v="9"/>
    <s v="Verbatim 25 GB 6x Blu-ray Single Layer Recordable Disc, 3/Pack"/>
    <n v="27.96"/>
    <n v="5"/>
    <n v="8.39"/>
  </r>
  <r>
    <s v="08-03-2016"/>
    <x v="2"/>
    <x v="2"/>
    <x v="694"/>
    <x v="0"/>
    <x v="0"/>
    <x v="10"/>
    <s v="Tyvek Interoffice Envelopes, 9 1/2&quot; x 12 1/2&quot;, 100/Box"/>
    <n v="146.35"/>
    <n v="3"/>
    <n v="49.39"/>
  </r>
  <r>
    <s v="08-03-2016"/>
    <x v="2"/>
    <x v="2"/>
    <x v="153"/>
    <x v="14"/>
    <x v="0"/>
    <x v="12"/>
    <s v="Honeywell Enviracaire Portable Air Cleaner for up to 8 x 10 Room"/>
    <n v="207.14"/>
    <n v="3"/>
    <n v="48.33"/>
  </r>
  <r>
    <s v="08-03-2016"/>
    <x v="2"/>
    <x v="2"/>
    <x v="153"/>
    <x v="14"/>
    <x v="0"/>
    <x v="4"/>
    <s v="Prang Drawing Pencil Set"/>
    <n v="13.9"/>
    <n v="5"/>
    <n v="3.75"/>
  </r>
  <r>
    <s v="09-03-2016"/>
    <x v="2"/>
    <x v="2"/>
    <x v="81"/>
    <x v="37"/>
    <x v="2"/>
    <x v="9"/>
    <s v="Microsoft Sculpt Comfort Mouse"/>
    <n v="199.75"/>
    <n v="5"/>
    <n v="87.89"/>
  </r>
  <r>
    <s v="09-03-2016"/>
    <x v="2"/>
    <x v="2"/>
    <x v="255"/>
    <x v="32"/>
    <x v="0"/>
    <x v="2"/>
    <s v="Personal Folder Holder, Ebony"/>
    <n v="11.21"/>
    <n v="1"/>
    <n v="3.36"/>
  </r>
  <r>
    <s v="09-03-2016"/>
    <x v="2"/>
    <x v="2"/>
    <x v="255"/>
    <x v="32"/>
    <x v="1"/>
    <x v="5"/>
    <s v="Situations Contoured Folding Chairs, 4/Set"/>
    <n v="354.9"/>
    <n v="5"/>
    <n v="88.73"/>
  </r>
  <r>
    <s v="09-03-2016"/>
    <x v="2"/>
    <x v="2"/>
    <x v="255"/>
    <x v="32"/>
    <x v="0"/>
    <x v="0"/>
    <s v="Xerox 193"/>
    <n v="17.940000000000001"/>
    <n v="3"/>
    <n v="8.7899999999999991"/>
  </r>
  <r>
    <s v="09-03-2016"/>
    <x v="2"/>
    <x v="2"/>
    <x v="255"/>
    <x v="32"/>
    <x v="0"/>
    <x v="3"/>
    <s v="GBC Binding covers"/>
    <n v="51.8"/>
    <n v="4"/>
    <n v="23.31"/>
  </r>
  <r>
    <s v="10-03-2016"/>
    <x v="2"/>
    <x v="2"/>
    <x v="740"/>
    <x v="20"/>
    <x v="1"/>
    <x v="11"/>
    <s v="O'Sullivan Living Dimensions 5-Shelf Bookcases"/>
    <n v="176.78"/>
    <n v="1"/>
    <n v="-22.1"/>
  </r>
  <r>
    <s v="10-03-2016"/>
    <x v="2"/>
    <x v="2"/>
    <x v="741"/>
    <x v="2"/>
    <x v="2"/>
    <x v="9"/>
    <s v="Plantronics Audio 478 Stereo USB Headset"/>
    <n v="39.99"/>
    <n v="1"/>
    <n v="7.5"/>
  </r>
  <r>
    <s v="10-03-2016"/>
    <x v="2"/>
    <x v="2"/>
    <x v="432"/>
    <x v="3"/>
    <x v="0"/>
    <x v="0"/>
    <s v="Rediform Voice Mail Log Books"/>
    <n v="14.9"/>
    <n v="5"/>
    <n v="7.15"/>
  </r>
  <r>
    <s v="10-03-2016"/>
    <x v="2"/>
    <x v="2"/>
    <x v="432"/>
    <x v="3"/>
    <x v="2"/>
    <x v="6"/>
    <s v="Apple iPhone 5"/>
    <n v="4158.91"/>
    <n v="8"/>
    <n v="363.9"/>
  </r>
  <r>
    <s v="10-03-2016"/>
    <x v="2"/>
    <x v="2"/>
    <x v="511"/>
    <x v="3"/>
    <x v="2"/>
    <x v="9"/>
    <s v="Kingston Digital DataTraveler 16GB USB 2.0"/>
    <n v="26.85"/>
    <n v="3"/>
    <n v="5.0999999999999996"/>
  </r>
  <r>
    <s v="10-03-2016"/>
    <x v="2"/>
    <x v="2"/>
    <x v="511"/>
    <x v="3"/>
    <x v="2"/>
    <x v="15"/>
    <s v="Okidata MB760 Printer"/>
    <n v="3357.6"/>
    <n v="3"/>
    <n v="377.73"/>
  </r>
  <r>
    <s v="10-03-2016"/>
    <x v="2"/>
    <x v="2"/>
    <x v="223"/>
    <x v="12"/>
    <x v="0"/>
    <x v="2"/>
    <s v="Mini 13-1/2 Capacity Data Binder Rack, Pearl"/>
    <n v="104.7"/>
    <n v="1"/>
    <n v="6.54"/>
  </r>
  <r>
    <s v="11-03-2016"/>
    <x v="2"/>
    <x v="2"/>
    <x v="402"/>
    <x v="28"/>
    <x v="2"/>
    <x v="9"/>
    <s v="Verbatim 25 GB 6x Blu-ray Single Layer Recordable Disc, 25/Pack"/>
    <n v="45.98"/>
    <n v="2"/>
    <n v="19.77"/>
  </r>
  <r>
    <s v="11-03-2016"/>
    <x v="2"/>
    <x v="2"/>
    <x v="402"/>
    <x v="28"/>
    <x v="0"/>
    <x v="3"/>
    <s v="Wilson Jones Leather-Like Binders with DublLock Round Rings"/>
    <n v="17.46"/>
    <n v="2"/>
    <n v="8.2100000000000009"/>
  </r>
  <r>
    <s v="11-03-2016"/>
    <x v="2"/>
    <x v="2"/>
    <x v="2"/>
    <x v="23"/>
    <x v="1"/>
    <x v="13"/>
    <s v="Chromcraft Round Conference Tables"/>
    <n v="244.01"/>
    <n v="2"/>
    <n v="-31.37"/>
  </r>
  <r>
    <s v="11-03-2016"/>
    <x v="2"/>
    <x v="2"/>
    <x v="425"/>
    <x v="4"/>
    <x v="1"/>
    <x v="8"/>
    <s v="Executive Impressions 13&quot; Clairmont Wall Clock"/>
    <n v="76.92"/>
    <n v="4"/>
    <n v="31.54"/>
  </r>
  <r>
    <s v="11-03-2016"/>
    <x v="2"/>
    <x v="2"/>
    <x v="425"/>
    <x v="4"/>
    <x v="0"/>
    <x v="2"/>
    <s v="Iceberg Mobile Mega Data/Printer Cart"/>
    <n v="481.32"/>
    <n v="4"/>
    <n v="125.14"/>
  </r>
  <r>
    <s v="11-03-2016"/>
    <x v="2"/>
    <x v="2"/>
    <x v="730"/>
    <x v="2"/>
    <x v="1"/>
    <x v="8"/>
    <s v="DAX Charcoal/Nickel-Tone Document Frame, 5 x 7"/>
    <n v="30.34"/>
    <n v="4"/>
    <n v="9.48"/>
  </r>
  <r>
    <s v="12-03-2016"/>
    <x v="2"/>
    <x v="2"/>
    <x v="411"/>
    <x v="8"/>
    <x v="0"/>
    <x v="0"/>
    <s v="Xerox 218"/>
    <n v="12.96"/>
    <n v="2"/>
    <n v="6.22"/>
  </r>
  <r>
    <s v="12-03-2016"/>
    <x v="2"/>
    <x v="2"/>
    <x v="584"/>
    <x v="20"/>
    <x v="0"/>
    <x v="10"/>
    <s v="Staple envelope"/>
    <n v="29.34"/>
    <n v="3"/>
    <n v="13.5"/>
  </r>
  <r>
    <s v="12-03-2016"/>
    <x v="2"/>
    <x v="2"/>
    <x v="78"/>
    <x v="3"/>
    <x v="0"/>
    <x v="2"/>
    <s v="Tennsco Stur-D-Stor Boltless Shelving, 5 Shelves, 24&quot; Deep, Sand"/>
    <n v="676.55"/>
    <n v="5"/>
    <n v="6.77"/>
  </r>
  <r>
    <s v="12-03-2016"/>
    <x v="2"/>
    <x v="2"/>
    <x v="78"/>
    <x v="3"/>
    <x v="0"/>
    <x v="12"/>
    <s v="Euro-Pro Shark Turbo Vacuum"/>
    <n v="154.9"/>
    <n v="5"/>
    <n v="40.270000000000003"/>
  </r>
  <r>
    <s v="12-03-2016"/>
    <x v="2"/>
    <x v="2"/>
    <x v="78"/>
    <x v="3"/>
    <x v="0"/>
    <x v="10"/>
    <s v="Security-Tint Envelopes"/>
    <n v="30.56"/>
    <n v="4"/>
    <n v="14.97"/>
  </r>
  <r>
    <s v="12-03-2016"/>
    <x v="2"/>
    <x v="2"/>
    <x v="78"/>
    <x v="3"/>
    <x v="1"/>
    <x v="5"/>
    <s v="Hon 4070 Series Pagoda Round Back Stacking Chairs"/>
    <n v="770.35"/>
    <n v="3"/>
    <n v="77.040000000000006"/>
  </r>
  <r>
    <s v="12-03-2016"/>
    <x v="2"/>
    <x v="2"/>
    <x v="308"/>
    <x v="3"/>
    <x v="0"/>
    <x v="0"/>
    <s v="Hammermill Color Copier Paper (28Lb. and 96 Bright)"/>
    <n v="19.98"/>
    <n v="2"/>
    <n v="8.99"/>
  </r>
  <r>
    <s v="13-03-2016"/>
    <x v="2"/>
    <x v="2"/>
    <x v="581"/>
    <x v="12"/>
    <x v="0"/>
    <x v="12"/>
    <s v="Belkin 7 Outlet SurgeMaster Surge Protector with Phone Protection"/>
    <n v="157.91999999999999"/>
    <n v="5"/>
    <n v="17.77"/>
  </r>
  <r>
    <s v="13-03-2016"/>
    <x v="2"/>
    <x v="2"/>
    <x v="581"/>
    <x v="12"/>
    <x v="2"/>
    <x v="6"/>
    <s v="Jabra BIZ 2300 Duo QD Duo Corded Headset"/>
    <n v="203.18"/>
    <n v="2"/>
    <n v="15.24"/>
  </r>
  <r>
    <s v="13-03-2016"/>
    <x v="2"/>
    <x v="2"/>
    <x v="235"/>
    <x v="0"/>
    <x v="0"/>
    <x v="0"/>
    <s v="TOPS Carbonless Receipt Book, Four 2-3/4 x 7-1/4 Money Receipts per Page"/>
    <n v="70.08"/>
    <n v="5"/>
    <n v="24.53"/>
  </r>
  <r>
    <s v="13-03-2016"/>
    <x v="2"/>
    <x v="2"/>
    <x v="235"/>
    <x v="0"/>
    <x v="0"/>
    <x v="3"/>
    <s v="Insertable Tab Indexes For Data Binders"/>
    <n v="1.27"/>
    <n v="2"/>
    <n v="-2.16"/>
  </r>
  <r>
    <s v="13-03-2016"/>
    <x v="2"/>
    <x v="2"/>
    <x v="235"/>
    <x v="0"/>
    <x v="1"/>
    <x v="13"/>
    <s v="Hon Non-Folding Utility Tables"/>
    <n v="557.59"/>
    <n v="5"/>
    <n v="0"/>
  </r>
  <r>
    <s v="13-03-2016"/>
    <x v="2"/>
    <x v="2"/>
    <x v="692"/>
    <x v="6"/>
    <x v="1"/>
    <x v="8"/>
    <s v="Howard Miller 14-1/2&quot; Diameter Chrome Round Wall Clock"/>
    <n v="127.88"/>
    <n v="2"/>
    <n v="40.92"/>
  </r>
  <r>
    <s v="13-03-2016"/>
    <x v="2"/>
    <x v="2"/>
    <x v="692"/>
    <x v="6"/>
    <x v="0"/>
    <x v="12"/>
    <s v="Eureka The Boss Lite 10-Amp Upright Vacuum, Blue"/>
    <n v="160.32"/>
    <n v="2"/>
    <n v="44.89"/>
  </r>
  <r>
    <s v="13-03-2016"/>
    <x v="2"/>
    <x v="2"/>
    <x v="692"/>
    <x v="6"/>
    <x v="0"/>
    <x v="3"/>
    <s v="Ibico Covers for Plastic or Wire Binding Elements"/>
    <n v="46"/>
    <n v="4"/>
    <n v="20.7"/>
  </r>
  <r>
    <s v="13-03-2016"/>
    <x v="2"/>
    <x v="2"/>
    <x v="150"/>
    <x v="3"/>
    <x v="1"/>
    <x v="8"/>
    <s v="Westinghouse Mesh Shade Clip-On Gooseneck Lamp, Black"/>
    <n v="28.28"/>
    <n v="2"/>
    <n v="7.35"/>
  </r>
  <r>
    <s v="13-03-2016"/>
    <x v="2"/>
    <x v="2"/>
    <x v="150"/>
    <x v="3"/>
    <x v="0"/>
    <x v="14"/>
    <s v="High Speed Automatic Electric Letter Opener"/>
    <n v="4912.59"/>
    <n v="3"/>
    <n v="196.5"/>
  </r>
  <r>
    <s v="13-03-2016"/>
    <x v="2"/>
    <x v="2"/>
    <x v="660"/>
    <x v="2"/>
    <x v="1"/>
    <x v="5"/>
    <s v="SAFCO Arco Folding Chair"/>
    <n v="386.68"/>
    <n v="2"/>
    <n v="-5.52"/>
  </r>
  <r>
    <s v="13-03-2016"/>
    <x v="2"/>
    <x v="2"/>
    <x v="660"/>
    <x v="2"/>
    <x v="2"/>
    <x v="9"/>
    <s v="Kensington Expert Mouse Optical USB Trackball for PC or Mac"/>
    <n v="379.96"/>
    <n v="5"/>
    <n v="47.5"/>
  </r>
  <r>
    <s v="13-03-2016"/>
    <x v="2"/>
    <x v="2"/>
    <x v="660"/>
    <x v="2"/>
    <x v="2"/>
    <x v="6"/>
    <s v="Polycom CX600 IP Phone VoIP phone"/>
    <n v="539.91"/>
    <n v="3"/>
    <n v="-116.98"/>
  </r>
  <r>
    <s v="13-03-2016"/>
    <x v="2"/>
    <x v="2"/>
    <x v="660"/>
    <x v="2"/>
    <x v="0"/>
    <x v="0"/>
    <s v="Speediset Carbonless Redi-Letter 7&quot; x 8 1/2&quot;"/>
    <n v="41.24"/>
    <n v="5"/>
    <n v="13.92"/>
  </r>
  <r>
    <s v="13-03-2016"/>
    <x v="2"/>
    <x v="2"/>
    <x v="660"/>
    <x v="2"/>
    <x v="0"/>
    <x v="3"/>
    <s v="Ibico EB-19 Dual Function Manual Binding System"/>
    <n v="51.9"/>
    <n v="1"/>
    <n v="-41.52"/>
  </r>
  <r>
    <s v="13-03-2016"/>
    <x v="2"/>
    <x v="2"/>
    <x v="660"/>
    <x v="2"/>
    <x v="0"/>
    <x v="2"/>
    <s v="SAFCO Commercial Wire Shelving, Black"/>
    <n v="552.55999999999995"/>
    <n v="5"/>
    <n v="-138.13999999999999"/>
  </r>
  <r>
    <s v="13-03-2016"/>
    <x v="2"/>
    <x v="2"/>
    <x v="660"/>
    <x v="2"/>
    <x v="0"/>
    <x v="3"/>
    <s v="GBC VeloBind Cover Sets"/>
    <n v="23.16"/>
    <n v="5"/>
    <n v="-15.44"/>
  </r>
  <r>
    <s v="13-03-2016"/>
    <x v="2"/>
    <x v="2"/>
    <x v="660"/>
    <x v="2"/>
    <x v="0"/>
    <x v="2"/>
    <s v="Space Solutions Industrial Galvanized Steel Shelving."/>
    <n v="126.08"/>
    <n v="2"/>
    <n v="-28.37"/>
  </r>
  <r>
    <s v="13-03-2016"/>
    <x v="2"/>
    <x v="2"/>
    <x v="660"/>
    <x v="2"/>
    <x v="2"/>
    <x v="15"/>
    <s v="Okidata MB491 Multifunction Printer"/>
    <n v="449.1"/>
    <n v="3"/>
    <n v="-643.71"/>
  </r>
  <r>
    <s v="13-03-2016"/>
    <x v="2"/>
    <x v="2"/>
    <x v="524"/>
    <x v="3"/>
    <x v="0"/>
    <x v="3"/>
    <s v="Cardinal EasyOpen D-Ring Binders"/>
    <n v="51.18"/>
    <n v="7"/>
    <n v="19.190000000000001"/>
  </r>
  <r>
    <s v="14-03-2016"/>
    <x v="2"/>
    <x v="2"/>
    <x v="742"/>
    <x v="10"/>
    <x v="1"/>
    <x v="8"/>
    <s v="Advantus Panel Wall Acrylic Frame"/>
    <n v="21.88"/>
    <n v="5"/>
    <n v="6.29"/>
  </r>
  <r>
    <s v="14-03-2016"/>
    <x v="2"/>
    <x v="2"/>
    <x v="143"/>
    <x v="0"/>
    <x v="1"/>
    <x v="11"/>
    <s v="Safco Value Mate Series Steel Bookcases, Baked Enamel Finish on Steel, Gray"/>
    <n v="241.33"/>
    <n v="5"/>
    <n v="-14.2"/>
  </r>
  <r>
    <s v="14-03-2016"/>
    <x v="2"/>
    <x v="2"/>
    <x v="143"/>
    <x v="0"/>
    <x v="0"/>
    <x v="0"/>
    <s v="Xerox 1993"/>
    <n v="5.18"/>
    <n v="1"/>
    <n v="1.88"/>
  </r>
  <r>
    <s v="14-03-2016"/>
    <x v="2"/>
    <x v="2"/>
    <x v="143"/>
    <x v="0"/>
    <x v="0"/>
    <x v="4"/>
    <s v="BOSTON Ranger #55 Pencil Sharpener, Black"/>
    <n v="145.54"/>
    <n v="7"/>
    <n v="16.37"/>
  </r>
  <r>
    <s v="14-03-2016"/>
    <x v="2"/>
    <x v="2"/>
    <x v="22"/>
    <x v="22"/>
    <x v="1"/>
    <x v="5"/>
    <s v="Global High-Back Leather Tilter, Burgundy"/>
    <n v="196.78"/>
    <n v="2"/>
    <n v="-22.14"/>
  </r>
  <r>
    <s v="14-03-2016"/>
    <x v="2"/>
    <x v="2"/>
    <x v="153"/>
    <x v="3"/>
    <x v="0"/>
    <x v="3"/>
    <s v="Wilson Jones Leather-Like Binders with DublLock Round Rings"/>
    <n v="41.9"/>
    <n v="6"/>
    <n v="14.14"/>
  </r>
  <r>
    <s v="14-03-2016"/>
    <x v="2"/>
    <x v="2"/>
    <x v="457"/>
    <x v="21"/>
    <x v="1"/>
    <x v="8"/>
    <s v="Westinghouse Clip-On Gooseneck Lamps"/>
    <n v="16.739999999999998"/>
    <n v="2"/>
    <n v="4.3499999999999996"/>
  </r>
  <r>
    <s v="15-03-2016"/>
    <x v="2"/>
    <x v="2"/>
    <x v="485"/>
    <x v="2"/>
    <x v="2"/>
    <x v="9"/>
    <s v="V7 USB Numeric Keypad"/>
    <n v="83.98"/>
    <n v="3"/>
    <n v="-13.65"/>
  </r>
  <r>
    <s v="15-03-2016"/>
    <x v="2"/>
    <x v="2"/>
    <x v="452"/>
    <x v="3"/>
    <x v="0"/>
    <x v="3"/>
    <s v="Avery Round Ring Poly Binders"/>
    <n v="4.54"/>
    <n v="2"/>
    <n v="1.65"/>
  </r>
  <r>
    <s v="15-03-2016"/>
    <x v="2"/>
    <x v="2"/>
    <x v="452"/>
    <x v="3"/>
    <x v="1"/>
    <x v="5"/>
    <s v="Global Comet Stacking Arm Chair"/>
    <n v="1352.03"/>
    <n v="4"/>
    <n v="84.5"/>
  </r>
  <r>
    <s v="15-03-2016"/>
    <x v="2"/>
    <x v="2"/>
    <x v="694"/>
    <x v="29"/>
    <x v="0"/>
    <x v="0"/>
    <s v="Xerox 1964"/>
    <n v="319.76"/>
    <n v="14"/>
    <n v="147.09"/>
  </r>
  <r>
    <s v="15-03-2016"/>
    <x v="2"/>
    <x v="2"/>
    <x v="694"/>
    <x v="29"/>
    <x v="0"/>
    <x v="0"/>
    <s v="Xerox 1964"/>
    <n v="45.68"/>
    <n v="2"/>
    <n v="21.01"/>
  </r>
  <r>
    <s v="15-03-2016"/>
    <x v="2"/>
    <x v="2"/>
    <x v="168"/>
    <x v="0"/>
    <x v="1"/>
    <x v="5"/>
    <s v="Novimex Swivel Fabric Task Chair"/>
    <n v="528.42999999999995"/>
    <n v="5"/>
    <n v="-143.43"/>
  </r>
  <r>
    <s v="15-03-2016"/>
    <x v="2"/>
    <x v="2"/>
    <x v="168"/>
    <x v="0"/>
    <x v="0"/>
    <x v="3"/>
    <s v="GBC Pre-Punched Binding Paper, Plastic, White, 8-1/2&quot; x 11&quot;"/>
    <n v="22.39"/>
    <n v="7"/>
    <n v="-35.82"/>
  </r>
  <r>
    <s v="17-03-2016"/>
    <x v="2"/>
    <x v="2"/>
    <x v="349"/>
    <x v="32"/>
    <x v="0"/>
    <x v="4"/>
    <s v="Newell 345"/>
    <n v="39.68"/>
    <n v="2"/>
    <n v="10.32"/>
  </r>
  <r>
    <s v="17-03-2016"/>
    <x v="2"/>
    <x v="2"/>
    <x v="98"/>
    <x v="7"/>
    <x v="2"/>
    <x v="6"/>
    <s v="Plantronics Voyager Pro HD - Bluetooth Headset"/>
    <n v="129.97999999999999"/>
    <n v="2"/>
    <n v="62.39"/>
  </r>
  <r>
    <s v="17-03-2016"/>
    <x v="2"/>
    <x v="2"/>
    <x v="98"/>
    <x v="7"/>
    <x v="0"/>
    <x v="3"/>
    <s v="Acco Flexible ACCOHIDE Square Ring Data Binder, Dark Blue, 11 1/2&quot; X 14&quot; 7/8&quot;"/>
    <n v="32.54"/>
    <n v="2"/>
    <n v="15.94"/>
  </r>
  <r>
    <s v="17-03-2016"/>
    <x v="2"/>
    <x v="2"/>
    <x v="333"/>
    <x v="36"/>
    <x v="0"/>
    <x v="10"/>
    <s v="Blue String-Tie &amp; Button Interoffice Envelopes, 10 x 13"/>
    <n v="199.9"/>
    <n v="5"/>
    <n v="89.96"/>
  </r>
  <r>
    <s v="17-03-2016"/>
    <x v="2"/>
    <x v="2"/>
    <x v="333"/>
    <x v="36"/>
    <x v="0"/>
    <x v="12"/>
    <s v="Honeywell Enviracaire Portable HEPA Air Cleaner for 17' x 22' Room"/>
    <n v="901.95"/>
    <n v="3"/>
    <n v="297.64"/>
  </r>
  <r>
    <s v="17-03-2016"/>
    <x v="2"/>
    <x v="2"/>
    <x v="333"/>
    <x v="36"/>
    <x v="1"/>
    <x v="8"/>
    <s v="Electrix Halogen Magnifier Lamp"/>
    <n v="971.5"/>
    <n v="5"/>
    <n v="252.59"/>
  </r>
  <r>
    <s v="17-03-2016"/>
    <x v="2"/>
    <x v="2"/>
    <x v="461"/>
    <x v="3"/>
    <x v="2"/>
    <x v="6"/>
    <s v="i.Sound Portable Power - 8000 mAh"/>
    <n v="84.78"/>
    <n v="2"/>
    <n v="-20.14"/>
  </r>
  <r>
    <s v="18-03-2016"/>
    <x v="2"/>
    <x v="2"/>
    <x v="644"/>
    <x v="15"/>
    <x v="1"/>
    <x v="13"/>
    <s v="Balt Solid Wood Rectangular Table"/>
    <n v="189.88"/>
    <n v="3"/>
    <n v="-94.94"/>
  </r>
  <r>
    <s v="18-03-2016"/>
    <x v="2"/>
    <x v="2"/>
    <x v="56"/>
    <x v="15"/>
    <x v="0"/>
    <x v="12"/>
    <s v="Hoover WindTunnel Plus Canister Vacuum"/>
    <n v="871.8"/>
    <n v="3"/>
    <n v="87.18"/>
  </r>
  <r>
    <s v="19-03-2016"/>
    <x v="2"/>
    <x v="2"/>
    <x v="239"/>
    <x v="26"/>
    <x v="1"/>
    <x v="11"/>
    <s v="Atlantic Metals Mobile 2-Shelf Bookcases, Custom Colors"/>
    <n v="72.290000000000006"/>
    <n v="1"/>
    <n v="-98.8"/>
  </r>
  <r>
    <s v="19-03-2016"/>
    <x v="2"/>
    <x v="2"/>
    <x v="743"/>
    <x v="20"/>
    <x v="1"/>
    <x v="8"/>
    <s v="GE 4 Foot Flourescent Tube, 40 Watt"/>
    <n v="14.98"/>
    <n v="1"/>
    <n v="6.89"/>
  </r>
  <r>
    <s v="19-03-2016"/>
    <x v="2"/>
    <x v="2"/>
    <x v="743"/>
    <x v="20"/>
    <x v="1"/>
    <x v="8"/>
    <s v="Master Caster Door Stop, Brown"/>
    <n v="20.32"/>
    <n v="4"/>
    <n v="6.91"/>
  </r>
  <r>
    <s v="19-03-2016"/>
    <x v="2"/>
    <x v="2"/>
    <x v="369"/>
    <x v="15"/>
    <x v="0"/>
    <x v="3"/>
    <s v="Ibico Recycled Grain-Textured Covers"/>
    <n v="31.09"/>
    <n v="3"/>
    <n v="-20.72"/>
  </r>
  <r>
    <s v="20-03-2016"/>
    <x v="2"/>
    <x v="2"/>
    <x v="456"/>
    <x v="11"/>
    <x v="2"/>
    <x v="6"/>
    <s v="i.Sound Portable Power - 8000 mAh"/>
    <n v="84.78"/>
    <n v="2"/>
    <n v="-20.14"/>
  </r>
  <r>
    <s v="20-03-2016"/>
    <x v="2"/>
    <x v="2"/>
    <x v="456"/>
    <x v="11"/>
    <x v="0"/>
    <x v="0"/>
    <s v="Xerox 225"/>
    <n v="20.74"/>
    <n v="4"/>
    <n v="7.26"/>
  </r>
  <r>
    <s v="20-03-2016"/>
    <x v="2"/>
    <x v="2"/>
    <x v="456"/>
    <x v="11"/>
    <x v="0"/>
    <x v="3"/>
    <s v="Clear Mylar Reinforcing Strips"/>
    <n v="16.82"/>
    <n v="3"/>
    <n v="-12.9"/>
  </r>
  <r>
    <s v="20-03-2016"/>
    <x v="2"/>
    <x v="2"/>
    <x v="456"/>
    <x v="11"/>
    <x v="0"/>
    <x v="0"/>
    <s v="Xerox 1894"/>
    <n v="10.37"/>
    <n v="2"/>
    <n v="3.63"/>
  </r>
  <r>
    <s v="20-03-2016"/>
    <x v="2"/>
    <x v="2"/>
    <x v="510"/>
    <x v="1"/>
    <x v="2"/>
    <x v="6"/>
    <s v="Belkin iPhone and iPad Lightning Cable"/>
    <n v="11.99"/>
    <n v="1"/>
    <n v="0.9"/>
  </r>
  <r>
    <s v="20-03-2016"/>
    <x v="2"/>
    <x v="2"/>
    <x v="629"/>
    <x v="24"/>
    <x v="1"/>
    <x v="13"/>
    <s v="Chromcraft Round Conference Tables"/>
    <n v="697.16"/>
    <n v="4"/>
    <n v="146.4"/>
  </r>
  <r>
    <s v="20-03-2016"/>
    <x v="2"/>
    <x v="2"/>
    <x v="160"/>
    <x v="29"/>
    <x v="1"/>
    <x v="8"/>
    <s v="Eldon Image Series Desk Accessories, Ebony"/>
    <n v="86.45"/>
    <n v="7"/>
    <n v="38.04"/>
  </r>
  <r>
    <s v="21-03-2016"/>
    <x v="2"/>
    <x v="2"/>
    <x v="388"/>
    <x v="1"/>
    <x v="0"/>
    <x v="3"/>
    <s v="Avery Durable Slant Ring Binders"/>
    <n v="3.17"/>
    <n v="2"/>
    <n v="-4.75"/>
  </r>
  <r>
    <s v="21-03-2016"/>
    <x v="2"/>
    <x v="2"/>
    <x v="388"/>
    <x v="1"/>
    <x v="1"/>
    <x v="5"/>
    <s v="Global Airflow Leather Mesh Back Chair, Black"/>
    <n v="528.42999999999995"/>
    <n v="5"/>
    <n v="0"/>
  </r>
  <r>
    <s v="21-03-2016"/>
    <x v="2"/>
    <x v="2"/>
    <x v="388"/>
    <x v="1"/>
    <x v="0"/>
    <x v="4"/>
    <s v="Newell 33"/>
    <n v="13.39"/>
    <n v="3"/>
    <n v="1.51"/>
  </r>
  <r>
    <s v="21-03-2016"/>
    <x v="2"/>
    <x v="2"/>
    <x v="441"/>
    <x v="0"/>
    <x v="1"/>
    <x v="13"/>
    <s v="Safco Drafting Table"/>
    <n v="99.37"/>
    <n v="2"/>
    <n v="-1.42"/>
  </r>
  <r>
    <s v="21-03-2016"/>
    <x v="2"/>
    <x v="2"/>
    <x v="441"/>
    <x v="0"/>
    <x v="0"/>
    <x v="4"/>
    <s v="Prang Dustless Chalk Sticks"/>
    <n v="1.34"/>
    <n v="1"/>
    <n v="0.5"/>
  </r>
  <r>
    <s v="22-03-2016"/>
    <x v="2"/>
    <x v="2"/>
    <x v="357"/>
    <x v="17"/>
    <x v="2"/>
    <x v="9"/>
    <s v="Logitech ClearChat Comfort/USB Headset H390"/>
    <n v="58.58"/>
    <n v="2"/>
    <n v="19.329999999999998"/>
  </r>
  <r>
    <s v="22-03-2016"/>
    <x v="2"/>
    <x v="2"/>
    <x v="387"/>
    <x v="22"/>
    <x v="1"/>
    <x v="5"/>
    <s v="Global Stack Chair with Arms, Black"/>
    <n v="167.89"/>
    <n v="7"/>
    <n v="14.69"/>
  </r>
  <r>
    <s v="24-03-2016"/>
    <x v="2"/>
    <x v="2"/>
    <x v="696"/>
    <x v="11"/>
    <x v="2"/>
    <x v="6"/>
    <s v="BlackBerry Q10"/>
    <n v="403.17"/>
    <n v="4"/>
    <n v="25.2"/>
  </r>
  <r>
    <s v="24-03-2016"/>
    <x v="2"/>
    <x v="2"/>
    <x v="422"/>
    <x v="18"/>
    <x v="0"/>
    <x v="0"/>
    <s v="Ink Jet Note and Greeting Cards, 8-1/2&quot; x 5-1/2&quot; Card Size"/>
    <n v="22.48"/>
    <n v="1"/>
    <n v="10.34"/>
  </r>
  <r>
    <s v="24-03-2016"/>
    <x v="2"/>
    <x v="2"/>
    <x v="284"/>
    <x v="10"/>
    <x v="1"/>
    <x v="11"/>
    <s v="O'Sullivan Living Dimensions 3-Shelf Bookcases"/>
    <n v="301.47000000000003"/>
    <n v="3"/>
    <n v="-241.18"/>
  </r>
  <r>
    <s v="24-03-2016"/>
    <x v="2"/>
    <x v="2"/>
    <x v="284"/>
    <x v="10"/>
    <x v="0"/>
    <x v="4"/>
    <s v="Hunt BOSTON Vista Battery-Operated Pencil Sharpener, Black"/>
    <n v="18.66"/>
    <n v="2"/>
    <n v="1.63"/>
  </r>
  <r>
    <s v="25-03-2016"/>
    <x v="2"/>
    <x v="2"/>
    <x v="263"/>
    <x v="39"/>
    <x v="2"/>
    <x v="9"/>
    <s v="Logitech P710e Mobile Speakerphone"/>
    <n v="1287.45"/>
    <n v="5"/>
    <n v="244.62"/>
  </r>
  <r>
    <s v="25-03-2016"/>
    <x v="2"/>
    <x v="2"/>
    <x v="105"/>
    <x v="20"/>
    <x v="0"/>
    <x v="4"/>
    <s v="Newell 319"/>
    <n v="59.52"/>
    <n v="3"/>
    <n v="17.86"/>
  </r>
  <r>
    <s v="26-03-2016"/>
    <x v="2"/>
    <x v="2"/>
    <x v="457"/>
    <x v="20"/>
    <x v="0"/>
    <x v="2"/>
    <s v="Gould Plastics 18-Pocket Panel Bin, 34w x 5-1/4d x 20-1/2h"/>
    <n v="459.95"/>
    <n v="5"/>
    <n v="18.399999999999999"/>
  </r>
  <r>
    <s v="26-03-2016"/>
    <x v="2"/>
    <x v="2"/>
    <x v="622"/>
    <x v="25"/>
    <x v="0"/>
    <x v="2"/>
    <s v="Tenex Personal Self-Stacking Standard File Box, Black/Gray"/>
    <n v="67.64"/>
    <n v="5"/>
    <n v="5.92"/>
  </r>
  <r>
    <s v="26-03-2016"/>
    <x v="2"/>
    <x v="2"/>
    <x v="622"/>
    <x v="25"/>
    <x v="2"/>
    <x v="9"/>
    <s v="Case Logic 2.4GHz Wireless Keyboard"/>
    <n v="119.98"/>
    <n v="3"/>
    <n v="-18"/>
  </r>
  <r>
    <s v="26-03-2016"/>
    <x v="2"/>
    <x v="2"/>
    <x v="20"/>
    <x v="34"/>
    <x v="0"/>
    <x v="0"/>
    <s v="Adams Telephone Message Book W/Dividers/Space For Phone Numbers, 5 1/4&quot;X8 1/2&quot;, 300/Messages"/>
    <n v="17.64"/>
    <n v="3"/>
    <n v="8.64"/>
  </r>
  <r>
    <s v="26-03-2016"/>
    <x v="2"/>
    <x v="2"/>
    <x v="20"/>
    <x v="34"/>
    <x v="0"/>
    <x v="3"/>
    <s v="Wilson Jones Hanging View Binder, White, 1&quot;"/>
    <n v="17.04"/>
    <n v="3"/>
    <n v="5.54"/>
  </r>
  <r>
    <s v="27-03-2016"/>
    <x v="2"/>
    <x v="2"/>
    <x v="171"/>
    <x v="4"/>
    <x v="1"/>
    <x v="8"/>
    <s v="DAX Two-Tone Silver Metal Document Frame"/>
    <n v="20.239999999999998"/>
    <n v="1"/>
    <n v="8.6999999999999993"/>
  </r>
  <r>
    <s v="27-03-2016"/>
    <x v="2"/>
    <x v="2"/>
    <x v="171"/>
    <x v="4"/>
    <x v="1"/>
    <x v="8"/>
    <s v="Eldon Expressions Wood and Plastic Desk Accessories, Oak"/>
    <n v="39.92"/>
    <n v="4"/>
    <n v="11.18"/>
  </r>
  <r>
    <s v="27-03-2016"/>
    <x v="2"/>
    <x v="2"/>
    <x v="171"/>
    <x v="4"/>
    <x v="0"/>
    <x v="3"/>
    <s v="Acco Flexible ACCOHIDE Square Ring Data Binder, Dark Blue, 11 1/2&quot; X 14&quot; 7/8&quot;"/>
    <n v="32.54"/>
    <n v="2"/>
    <n v="15.94"/>
  </r>
  <r>
    <s v="28-03-2016"/>
    <x v="2"/>
    <x v="2"/>
    <x v="322"/>
    <x v="6"/>
    <x v="0"/>
    <x v="2"/>
    <s v="Hanging Personal Folder File"/>
    <n v="31.4"/>
    <n v="2"/>
    <n v="7.85"/>
  </r>
  <r>
    <s v="28-03-2016"/>
    <x v="2"/>
    <x v="2"/>
    <x v="393"/>
    <x v="3"/>
    <x v="0"/>
    <x v="2"/>
    <s v="Rogers Deluxe File Chest"/>
    <n v="87.92"/>
    <n v="4"/>
    <n v="0.88"/>
  </r>
  <r>
    <s v="28-03-2016"/>
    <x v="2"/>
    <x v="2"/>
    <x v="393"/>
    <x v="3"/>
    <x v="0"/>
    <x v="0"/>
    <s v="Xerox 1983"/>
    <n v="5.98"/>
    <n v="1"/>
    <n v="2.93"/>
  </r>
  <r>
    <s v="29-03-2016"/>
    <x v="2"/>
    <x v="2"/>
    <x v="5"/>
    <x v="1"/>
    <x v="0"/>
    <x v="0"/>
    <s v="Computer Printout Paper with Letter-Trim Perforations"/>
    <n v="45.53"/>
    <n v="3"/>
    <n v="15.93"/>
  </r>
  <r>
    <s v="29-03-2016"/>
    <x v="2"/>
    <x v="2"/>
    <x v="5"/>
    <x v="1"/>
    <x v="1"/>
    <x v="5"/>
    <s v="Global Leather Highback Executive Chair with Pneumatic Height Adjustment, Black"/>
    <n v="844.12"/>
    <n v="6"/>
    <n v="-36.18"/>
  </r>
  <r>
    <s v="29-03-2016"/>
    <x v="2"/>
    <x v="2"/>
    <x v="5"/>
    <x v="1"/>
    <x v="2"/>
    <x v="6"/>
    <s v="Jabra BIZ 2300 Duo QD Duo Corded Headset"/>
    <n v="812.74"/>
    <n v="8"/>
    <n v="60.96"/>
  </r>
  <r>
    <s v="29-03-2016"/>
    <x v="2"/>
    <x v="2"/>
    <x v="744"/>
    <x v="20"/>
    <x v="0"/>
    <x v="0"/>
    <s v="Memo Book, 100 Message Capacity, 5 3/8 x 11"/>
    <n v="13.48"/>
    <n v="2"/>
    <n v="6.74"/>
  </r>
  <r>
    <s v="29-03-2016"/>
    <x v="2"/>
    <x v="2"/>
    <x v="744"/>
    <x v="20"/>
    <x v="0"/>
    <x v="3"/>
    <s v="Acco Four Pocket Poly Ring Binder with Label Holder, Smoke, 1&quot;"/>
    <n v="29.8"/>
    <n v="5"/>
    <n v="9.31"/>
  </r>
  <r>
    <s v="29-03-2016"/>
    <x v="2"/>
    <x v="2"/>
    <x v="744"/>
    <x v="20"/>
    <x v="1"/>
    <x v="8"/>
    <s v="Howard Miller 13-3/4&quot; Diameter Brushed Chrome Round Wall Clock"/>
    <n v="414"/>
    <n v="8"/>
    <n v="124.2"/>
  </r>
  <r>
    <s v="29-03-2016"/>
    <x v="2"/>
    <x v="2"/>
    <x v="744"/>
    <x v="20"/>
    <x v="0"/>
    <x v="3"/>
    <s v="GBC Plastic Binding Combs"/>
    <n v="41.33"/>
    <n v="7"/>
    <n v="14.98"/>
  </r>
  <r>
    <s v="29-03-2016"/>
    <x v="2"/>
    <x v="2"/>
    <x v="47"/>
    <x v="10"/>
    <x v="1"/>
    <x v="11"/>
    <s v="Bush Andora Bookcase, Maple/Graphite Gray Finish"/>
    <n v="299.98"/>
    <n v="5"/>
    <n v="-167.99"/>
  </r>
  <r>
    <s v="29-03-2016"/>
    <x v="2"/>
    <x v="2"/>
    <x v="47"/>
    <x v="10"/>
    <x v="2"/>
    <x v="6"/>
    <s v="Clearsounds A400"/>
    <n v="158.38"/>
    <n v="4"/>
    <n v="-36.950000000000003"/>
  </r>
  <r>
    <s v="30-03-2016"/>
    <x v="2"/>
    <x v="2"/>
    <x v="552"/>
    <x v="37"/>
    <x v="0"/>
    <x v="0"/>
    <s v="Xerox 188"/>
    <n v="11.34"/>
    <n v="1"/>
    <n v="5.56"/>
  </r>
  <r>
    <s v="31-03-2016"/>
    <x v="2"/>
    <x v="2"/>
    <x v="246"/>
    <x v="2"/>
    <x v="2"/>
    <x v="6"/>
    <s v="LG Exalt"/>
    <n v="280.77999999999997"/>
    <n v="3"/>
    <n v="-60.84"/>
  </r>
  <r>
    <s v="31-03-2016"/>
    <x v="2"/>
    <x v="2"/>
    <x v="246"/>
    <x v="2"/>
    <x v="2"/>
    <x v="9"/>
    <s v="Anker Ultra-Slim Mini Bluetooth 3.0 Wireless Keyboard"/>
    <n v="31.98"/>
    <n v="2"/>
    <n v="1.2"/>
  </r>
  <r>
    <s v="31-03-2016"/>
    <x v="2"/>
    <x v="2"/>
    <x v="15"/>
    <x v="20"/>
    <x v="1"/>
    <x v="5"/>
    <s v="Global Value Steno Chair, Gray"/>
    <n v="328"/>
    <n v="6"/>
    <n v="54.67"/>
  </r>
  <r>
    <s v="01-04-2016"/>
    <x v="2"/>
    <x v="3"/>
    <x v="745"/>
    <x v="20"/>
    <x v="0"/>
    <x v="4"/>
    <s v="Newell 345"/>
    <n v="59.52"/>
    <n v="3"/>
    <n v="15.48"/>
  </r>
  <r>
    <s v="01-04-2016"/>
    <x v="2"/>
    <x v="3"/>
    <x v="745"/>
    <x v="20"/>
    <x v="0"/>
    <x v="2"/>
    <s v="Fellowes Bankers Box Recycled Super Stor/Drawer"/>
    <n v="161.94"/>
    <n v="3"/>
    <n v="9.7200000000000006"/>
  </r>
  <r>
    <s v="01-04-2016"/>
    <x v="2"/>
    <x v="3"/>
    <x v="745"/>
    <x v="20"/>
    <x v="0"/>
    <x v="4"/>
    <s v="Boston 1645 Deluxe Heavier-Duty Electric Pencil Sharpener"/>
    <n v="263.88"/>
    <n v="6"/>
    <n v="71.25"/>
  </r>
  <r>
    <s v="01-04-2016"/>
    <x v="2"/>
    <x v="3"/>
    <x v="745"/>
    <x v="20"/>
    <x v="0"/>
    <x v="4"/>
    <s v="50 Colored Long Pencils"/>
    <n v="30.48"/>
    <n v="3"/>
    <n v="7.92"/>
  </r>
  <r>
    <s v="01-04-2016"/>
    <x v="2"/>
    <x v="3"/>
    <x v="745"/>
    <x v="20"/>
    <x v="0"/>
    <x v="4"/>
    <s v="Newell 342"/>
    <n v="9.84"/>
    <n v="3"/>
    <n v="2.85"/>
  </r>
  <r>
    <s v="01-04-2016"/>
    <x v="2"/>
    <x v="3"/>
    <x v="745"/>
    <x v="20"/>
    <x v="2"/>
    <x v="6"/>
    <s v="Belkin Grip Candy Sheer Case / Cover for iPhone 5 and 5S"/>
    <n v="35.119999999999997"/>
    <n v="4"/>
    <n v="9.1300000000000008"/>
  </r>
  <r>
    <s v="01-04-2016"/>
    <x v="2"/>
    <x v="3"/>
    <x v="323"/>
    <x v="12"/>
    <x v="0"/>
    <x v="7"/>
    <s v="Staples"/>
    <n v="31.56"/>
    <n v="5"/>
    <n v="9.86"/>
  </r>
  <r>
    <s v="01-04-2016"/>
    <x v="2"/>
    <x v="3"/>
    <x v="323"/>
    <x v="12"/>
    <x v="0"/>
    <x v="12"/>
    <s v="Belkin F9H710-06 7 Outlet SurgeMaster Surge Protector"/>
    <n v="30.14"/>
    <n v="2"/>
    <n v="3.01"/>
  </r>
  <r>
    <s v="01-04-2016"/>
    <x v="2"/>
    <x v="3"/>
    <x v="738"/>
    <x v="20"/>
    <x v="0"/>
    <x v="4"/>
    <s v="Boston 16801 Nautilus Battery Pencil Sharpener"/>
    <n v="88.04"/>
    <n v="4"/>
    <n v="22.89"/>
  </r>
  <r>
    <s v="01-04-2016"/>
    <x v="2"/>
    <x v="3"/>
    <x v="559"/>
    <x v="20"/>
    <x v="0"/>
    <x v="1"/>
    <s v="Avery 473"/>
    <n v="20.7"/>
    <n v="2"/>
    <n v="9.94"/>
  </r>
  <r>
    <s v="01-04-2016"/>
    <x v="2"/>
    <x v="3"/>
    <x v="559"/>
    <x v="20"/>
    <x v="0"/>
    <x v="14"/>
    <s v="Acme Value Line Scissors"/>
    <n v="10.95"/>
    <n v="3"/>
    <n v="3.29"/>
  </r>
  <r>
    <s v="01-04-2016"/>
    <x v="2"/>
    <x v="3"/>
    <x v="559"/>
    <x v="20"/>
    <x v="0"/>
    <x v="3"/>
    <s v="Avery Hanging File Binders"/>
    <n v="14.35"/>
    <n v="3"/>
    <n v="4.66"/>
  </r>
  <r>
    <s v="01-04-2016"/>
    <x v="2"/>
    <x v="3"/>
    <x v="558"/>
    <x v="20"/>
    <x v="1"/>
    <x v="5"/>
    <s v="Hon Deluxe Fabric Upholstered Stacking Chairs, Rounded Back"/>
    <n v="1317.49"/>
    <n v="6"/>
    <n v="292.77999999999997"/>
  </r>
  <r>
    <s v="01-04-2016"/>
    <x v="2"/>
    <x v="3"/>
    <x v="558"/>
    <x v="20"/>
    <x v="0"/>
    <x v="14"/>
    <s v="Staple remover"/>
    <n v="63.84"/>
    <n v="8"/>
    <n v="18.510000000000002"/>
  </r>
  <r>
    <s v="01-04-2016"/>
    <x v="2"/>
    <x v="3"/>
    <x v="558"/>
    <x v="20"/>
    <x v="0"/>
    <x v="3"/>
    <s v="Avery Non-Stick Binders"/>
    <n v="3.59"/>
    <n v="1"/>
    <n v="1.1200000000000001"/>
  </r>
  <r>
    <s v="01-04-2016"/>
    <x v="2"/>
    <x v="3"/>
    <x v="474"/>
    <x v="4"/>
    <x v="1"/>
    <x v="8"/>
    <s v="Regeneration Desk Collection"/>
    <n v="7.04"/>
    <n v="4"/>
    <n v="3.1"/>
  </r>
  <r>
    <s v="01-04-2016"/>
    <x v="2"/>
    <x v="3"/>
    <x v="168"/>
    <x v="21"/>
    <x v="2"/>
    <x v="6"/>
    <s v="Cyber Acoustics AC-202b Speech Recognition Stereo Headset"/>
    <n v="12.99"/>
    <n v="1"/>
    <n v="0.26"/>
  </r>
  <r>
    <s v="02-04-2016"/>
    <x v="2"/>
    <x v="3"/>
    <x v="561"/>
    <x v="21"/>
    <x v="1"/>
    <x v="5"/>
    <s v="Global Executive Mid-Back Manager's Chair"/>
    <n v="1454.9"/>
    <n v="5"/>
    <n v="378.27"/>
  </r>
  <r>
    <s v="03-04-2016"/>
    <x v="2"/>
    <x v="3"/>
    <x v="246"/>
    <x v="2"/>
    <x v="0"/>
    <x v="3"/>
    <s v="GBC Velobind Prepunched Cover Sets, Regency Series"/>
    <n v="99.85"/>
    <n v="9"/>
    <n v="-83.21"/>
  </r>
  <r>
    <s v="03-04-2016"/>
    <x v="2"/>
    <x v="3"/>
    <x v="368"/>
    <x v="18"/>
    <x v="1"/>
    <x v="8"/>
    <s v="Seth Thomas 13 1/2&quot; Wall Clock"/>
    <n v="71.12"/>
    <n v="4"/>
    <n v="22.05"/>
  </r>
  <r>
    <s v="03-04-2016"/>
    <x v="2"/>
    <x v="3"/>
    <x v="368"/>
    <x v="18"/>
    <x v="2"/>
    <x v="6"/>
    <s v="Plantronics Voyager Pro HD - Bluetooth Headset"/>
    <n v="259.95999999999998"/>
    <n v="4"/>
    <n v="124.78"/>
  </r>
  <r>
    <s v="03-04-2016"/>
    <x v="2"/>
    <x v="3"/>
    <x v="50"/>
    <x v="0"/>
    <x v="0"/>
    <x v="0"/>
    <s v="Xerox 1962"/>
    <n v="10.27"/>
    <n v="3"/>
    <n v="3.21"/>
  </r>
  <r>
    <s v="04-04-2016"/>
    <x v="2"/>
    <x v="3"/>
    <x v="5"/>
    <x v="6"/>
    <x v="2"/>
    <x v="6"/>
    <s v="Anker Astro 15000mAh USB Portable Charger"/>
    <n v="149.97"/>
    <n v="3"/>
    <n v="6"/>
  </r>
  <r>
    <s v="04-04-2016"/>
    <x v="2"/>
    <x v="3"/>
    <x v="5"/>
    <x v="6"/>
    <x v="0"/>
    <x v="0"/>
    <s v="Wirebound Message Books, Four 2 3/4&quot; x 5&quot; Forms per Page, 600 Sets per Book"/>
    <n v="27.81"/>
    <n v="3"/>
    <n v="13.07"/>
  </r>
  <r>
    <s v="04-04-2016"/>
    <x v="2"/>
    <x v="3"/>
    <x v="216"/>
    <x v="20"/>
    <x v="0"/>
    <x v="3"/>
    <s v="Ibico Ibimaster 300 Manual Binding System"/>
    <n v="588.78"/>
    <n v="2"/>
    <n v="184"/>
  </r>
  <r>
    <s v="04-04-2016"/>
    <x v="2"/>
    <x v="3"/>
    <x v="288"/>
    <x v="20"/>
    <x v="1"/>
    <x v="8"/>
    <s v="Deflect-o EconoMat Studded, No Bevel Mat for Low Pile Carpeting"/>
    <n v="82.64"/>
    <n v="2"/>
    <n v="7.44"/>
  </r>
  <r>
    <s v="04-04-2016"/>
    <x v="2"/>
    <x v="3"/>
    <x v="288"/>
    <x v="20"/>
    <x v="0"/>
    <x v="2"/>
    <s v="Tenex File Box, Personal Filing Tote with Lid, Black"/>
    <n v="31.02"/>
    <n v="2"/>
    <n v="8.07"/>
  </r>
  <r>
    <s v="04-04-2016"/>
    <x v="2"/>
    <x v="3"/>
    <x v="288"/>
    <x v="20"/>
    <x v="2"/>
    <x v="9"/>
    <s v="Logitech Trackman Marble Mouse"/>
    <n v="89.97"/>
    <n v="3"/>
    <n v="37.79"/>
  </r>
  <r>
    <s v="05-04-2016"/>
    <x v="2"/>
    <x v="3"/>
    <x v="146"/>
    <x v="0"/>
    <x v="0"/>
    <x v="2"/>
    <s v="Eldon Portable Mobile Manager"/>
    <n v="158.37"/>
    <n v="7"/>
    <n v="13.86"/>
  </r>
  <r>
    <s v="05-04-2016"/>
    <x v="2"/>
    <x v="3"/>
    <x v="645"/>
    <x v="2"/>
    <x v="2"/>
    <x v="6"/>
    <s v="Clearsounds A400"/>
    <n v="118.78"/>
    <n v="3"/>
    <n v="-27.72"/>
  </r>
  <r>
    <s v="05-04-2016"/>
    <x v="2"/>
    <x v="3"/>
    <x v="645"/>
    <x v="2"/>
    <x v="0"/>
    <x v="14"/>
    <s v="Premier Automatic Letter Opener"/>
    <n v="769.18"/>
    <n v="4"/>
    <n v="-163.44999999999999"/>
  </r>
  <r>
    <s v="06-04-2016"/>
    <x v="2"/>
    <x v="3"/>
    <x v="139"/>
    <x v="45"/>
    <x v="2"/>
    <x v="6"/>
    <s v="Nortel Meridian M5316 Digital phone"/>
    <n v="1294.75"/>
    <n v="5"/>
    <n v="336.64"/>
  </r>
  <r>
    <s v="07-04-2016"/>
    <x v="2"/>
    <x v="3"/>
    <x v="515"/>
    <x v="3"/>
    <x v="2"/>
    <x v="16"/>
    <s v="Hewlett Packard 610 Color Digital Copier / Printer"/>
    <n v="1199.98"/>
    <n v="3"/>
    <n v="374.99"/>
  </r>
  <r>
    <s v="07-04-2016"/>
    <x v="2"/>
    <x v="3"/>
    <x v="112"/>
    <x v="20"/>
    <x v="1"/>
    <x v="5"/>
    <s v="Hon Deluxe Fabric Upholstered Stacking Chairs, Rounded Back"/>
    <n v="658.75"/>
    <n v="3"/>
    <n v="146.38999999999999"/>
  </r>
  <r>
    <s v="07-04-2016"/>
    <x v="2"/>
    <x v="3"/>
    <x v="582"/>
    <x v="20"/>
    <x v="0"/>
    <x v="4"/>
    <s v="Newell 322"/>
    <n v="3.64"/>
    <n v="2"/>
    <n v="0.98"/>
  </r>
  <r>
    <s v="07-04-2016"/>
    <x v="2"/>
    <x v="3"/>
    <x v="442"/>
    <x v="23"/>
    <x v="0"/>
    <x v="0"/>
    <s v="Xerox 1939"/>
    <n v="37.94"/>
    <n v="2"/>
    <n v="18.21"/>
  </r>
  <r>
    <s v="07-04-2016"/>
    <x v="2"/>
    <x v="3"/>
    <x v="83"/>
    <x v="2"/>
    <x v="0"/>
    <x v="12"/>
    <s v="Belkin 7-Outlet SurgeMaster Home Series"/>
    <n v="33.53"/>
    <n v="3"/>
    <n v="2.5099999999999998"/>
  </r>
  <r>
    <s v="07-04-2016"/>
    <x v="2"/>
    <x v="3"/>
    <x v="83"/>
    <x v="2"/>
    <x v="0"/>
    <x v="2"/>
    <s v="Eldon Jumbo ProFile Portable File Boxes Graphite/Black"/>
    <n v="36.74"/>
    <n v="3"/>
    <n v="3.67"/>
  </r>
  <r>
    <s v="08-04-2016"/>
    <x v="2"/>
    <x v="3"/>
    <x v="506"/>
    <x v="20"/>
    <x v="1"/>
    <x v="11"/>
    <s v="Sauder Barrister Bookcases"/>
    <n v="388.7"/>
    <n v="6"/>
    <n v="-4.8600000000000003"/>
  </r>
  <r>
    <s v="08-04-2016"/>
    <x v="2"/>
    <x v="3"/>
    <x v="506"/>
    <x v="20"/>
    <x v="0"/>
    <x v="10"/>
    <s v="#10 Gummed Flap White Envelopes, 100/Box"/>
    <n v="8.26"/>
    <n v="2"/>
    <n v="3.8"/>
  </r>
  <r>
    <s v="08-04-2016"/>
    <x v="2"/>
    <x v="3"/>
    <x v="506"/>
    <x v="20"/>
    <x v="0"/>
    <x v="4"/>
    <s v="Dixon Prang Watercolor Pencils, 10-Color Set with Brush"/>
    <n v="17.04"/>
    <n v="4"/>
    <n v="6.99"/>
  </r>
  <r>
    <s v="08-04-2016"/>
    <x v="2"/>
    <x v="3"/>
    <x v="506"/>
    <x v="20"/>
    <x v="0"/>
    <x v="0"/>
    <s v="Adams Phone Message Book, 200 Message Capacity, 8 1/16 x 11"/>
    <n v="34.4"/>
    <n v="5"/>
    <n v="15.82"/>
  </r>
  <r>
    <s v="08-04-2016"/>
    <x v="2"/>
    <x v="3"/>
    <x v="391"/>
    <x v="3"/>
    <x v="0"/>
    <x v="0"/>
    <s v="Xerox 1923"/>
    <n v="20.04"/>
    <n v="3"/>
    <n v="9.6199999999999992"/>
  </r>
  <r>
    <s v="08-04-2016"/>
    <x v="2"/>
    <x v="3"/>
    <x v="391"/>
    <x v="3"/>
    <x v="0"/>
    <x v="2"/>
    <s v="Fellowes Neat Ideas Storage Cubes"/>
    <n v="64.959999999999994"/>
    <n v="2"/>
    <n v="2.6"/>
  </r>
  <r>
    <s v="08-04-2016"/>
    <x v="2"/>
    <x v="3"/>
    <x v="391"/>
    <x v="3"/>
    <x v="0"/>
    <x v="0"/>
    <s v="Xerox 1931"/>
    <n v="12.96"/>
    <n v="2"/>
    <n v="6.22"/>
  </r>
  <r>
    <s v="08-04-2016"/>
    <x v="2"/>
    <x v="3"/>
    <x v="456"/>
    <x v="0"/>
    <x v="2"/>
    <x v="9"/>
    <s v="Kensington Orbit Wireless Mobile Trackball for PC and Mac"/>
    <n v="431.93"/>
    <n v="9"/>
    <n v="64.790000000000006"/>
  </r>
  <r>
    <s v="08-04-2016"/>
    <x v="2"/>
    <x v="3"/>
    <x v="456"/>
    <x v="0"/>
    <x v="1"/>
    <x v="5"/>
    <s v="Global Chrome Stack Chair"/>
    <n v="95.98"/>
    <n v="4"/>
    <n v="-4.1100000000000003"/>
  </r>
  <r>
    <s v="08-04-2016"/>
    <x v="2"/>
    <x v="3"/>
    <x v="456"/>
    <x v="0"/>
    <x v="0"/>
    <x v="3"/>
    <s v="GBC DocuBind P400 Electric Binding System"/>
    <n v="1088.79"/>
    <n v="4"/>
    <n v="-1850.95"/>
  </r>
  <r>
    <s v="08-04-2016"/>
    <x v="2"/>
    <x v="3"/>
    <x v="469"/>
    <x v="10"/>
    <x v="0"/>
    <x v="10"/>
    <s v="#10 Self-Seal White Envelopes"/>
    <n v="8.8699999999999992"/>
    <n v="1"/>
    <n v="3.22"/>
  </r>
  <r>
    <s v="08-04-2016"/>
    <x v="2"/>
    <x v="3"/>
    <x v="469"/>
    <x v="10"/>
    <x v="0"/>
    <x v="3"/>
    <s v="Catalog Binders with Expanding Posts"/>
    <n v="121.1"/>
    <n v="6"/>
    <n v="-100.92"/>
  </r>
  <r>
    <s v="08-04-2016"/>
    <x v="2"/>
    <x v="3"/>
    <x v="584"/>
    <x v="3"/>
    <x v="1"/>
    <x v="8"/>
    <s v="C-Line Magnetic Cubicle Keepers, Clear Polypropylene"/>
    <n v="24.7"/>
    <n v="5"/>
    <n v="10.37"/>
  </r>
  <r>
    <s v="08-04-2016"/>
    <x v="2"/>
    <x v="3"/>
    <x v="190"/>
    <x v="4"/>
    <x v="0"/>
    <x v="10"/>
    <s v="Ampad #10 Peel &amp; Seel Holiday Envelopes"/>
    <n v="17.920000000000002"/>
    <n v="4"/>
    <n v="8.6"/>
  </r>
  <r>
    <s v="08-04-2016"/>
    <x v="2"/>
    <x v="3"/>
    <x v="195"/>
    <x v="4"/>
    <x v="1"/>
    <x v="11"/>
    <s v="Hon Metal Bookcases, Black"/>
    <n v="354.9"/>
    <n v="5"/>
    <n v="88.73"/>
  </r>
  <r>
    <s v="08-04-2016"/>
    <x v="2"/>
    <x v="3"/>
    <x v="79"/>
    <x v="13"/>
    <x v="0"/>
    <x v="7"/>
    <s v="Advantus Plastic Paper Clips"/>
    <n v="30"/>
    <n v="6"/>
    <n v="14.4"/>
  </r>
  <r>
    <s v="08-04-2016"/>
    <x v="2"/>
    <x v="3"/>
    <x v="79"/>
    <x v="13"/>
    <x v="0"/>
    <x v="0"/>
    <s v="Xerox 1993"/>
    <n v="25.92"/>
    <n v="4"/>
    <n v="12.7"/>
  </r>
  <r>
    <s v="08-04-2016"/>
    <x v="2"/>
    <x v="3"/>
    <x v="79"/>
    <x v="13"/>
    <x v="1"/>
    <x v="8"/>
    <s v="Eldon Radial Chair Mat for Low to Medium Pile Carpets"/>
    <n v="159.91999999999999"/>
    <n v="4"/>
    <n v="31.98"/>
  </r>
  <r>
    <s v="09-04-2016"/>
    <x v="2"/>
    <x v="3"/>
    <x v="615"/>
    <x v="22"/>
    <x v="0"/>
    <x v="3"/>
    <s v="Acco Pressboard Covers with Storage Hooks, 14 7/8&quot; x 11&quot;, Light Blue"/>
    <n v="35.35"/>
    <n v="9"/>
    <n v="12.82"/>
  </r>
  <r>
    <s v="09-04-2016"/>
    <x v="2"/>
    <x v="3"/>
    <x v="746"/>
    <x v="14"/>
    <x v="2"/>
    <x v="6"/>
    <s v="Nortel Meridian M5316 Digital phone"/>
    <n v="517.9"/>
    <n v="2"/>
    <n v="134.65"/>
  </r>
  <r>
    <s v="09-04-2016"/>
    <x v="2"/>
    <x v="3"/>
    <x v="746"/>
    <x v="14"/>
    <x v="0"/>
    <x v="3"/>
    <s v="Storex Flexible Poly Binders with Double Pockets"/>
    <n v="5.28"/>
    <n v="2"/>
    <n v="2.4300000000000002"/>
  </r>
  <r>
    <s v="09-04-2016"/>
    <x v="2"/>
    <x v="3"/>
    <x v="221"/>
    <x v="3"/>
    <x v="1"/>
    <x v="11"/>
    <s v="Bush Somerset Collection Bookcase"/>
    <n v="556.66999999999996"/>
    <n v="5"/>
    <n v="6.55"/>
  </r>
  <r>
    <s v="10-04-2016"/>
    <x v="2"/>
    <x v="3"/>
    <x v="691"/>
    <x v="10"/>
    <x v="0"/>
    <x v="3"/>
    <s v="Wilson Jones Hanging Recycled Pressboard Data Binders"/>
    <n v="8.9"/>
    <n v="2"/>
    <n v="-6.53"/>
  </r>
  <r>
    <s v="10-04-2016"/>
    <x v="2"/>
    <x v="3"/>
    <x v="76"/>
    <x v="3"/>
    <x v="0"/>
    <x v="0"/>
    <s v="Xerox 227"/>
    <n v="12.96"/>
    <n v="2"/>
    <n v="6.22"/>
  </r>
  <r>
    <s v="10-04-2016"/>
    <x v="2"/>
    <x v="3"/>
    <x v="76"/>
    <x v="3"/>
    <x v="0"/>
    <x v="3"/>
    <s v="Wilson Jones Clip &amp; Carry Folder Binder Tool for Ring Binders, Clear"/>
    <n v="23.2"/>
    <n v="5"/>
    <n v="8.1199999999999992"/>
  </r>
  <r>
    <s v="10-04-2016"/>
    <x v="2"/>
    <x v="3"/>
    <x v="542"/>
    <x v="3"/>
    <x v="0"/>
    <x v="12"/>
    <s v="3M Replacement Filter for Office Air Cleaner for 20' x 33' Room"/>
    <n v="113.76"/>
    <n v="3"/>
    <n v="44.37"/>
  </r>
  <r>
    <s v="10-04-2016"/>
    <x v="2"/>
    <x v="3"/>
    <x v="542"/>
    <x v="3"/>
    <x v="0"/>
    <x v="2"/>
    <s v="Fellowes Staxonsteel Drawer Files"/>
    <n v="579.51"/>
    <n v="3"/>
    <n v="81.13"/>
  </r>
  <r>
    <s v="10-04-2016"/>
    <x v="2"/>
    <x v="3"/>
    <x v="542"/>
    <x v="3"/>
    <x v="0"/>
    <x v="2"/>
    <s v="Rogers Profile Extra Capacity Storage Tub"/>
    <n v="150.66"/>
    <n v="9"/>
    <n v="6.03"/>
  </r>
  <r>
    <s v="10-04-2016"/>
    <x v="2"/>
    <x v="3"/>
    <x v="542"/>
    <x v="3"/>
    <x v="0"/>
    <x v="3"/>
    <s v="GBC Prepunched Paper, 19-Hole, for Binding Systems, 24-lb"/>
    <n v="48.03"/>
    <n v="4"/>
    <n v="15.61"/>
  </r>
  <r>
    <s v="10-04-2016"/>
    <x v="2"/>
    <x v="3"/>
    <x v="87"/>
    <x v="1"/>
    <x v="0"/>
    <x v="4"/>
    <s v="BIC Brite Liner Grip Highlighters, Assorted, 5/Pack"/>
    <n v="13.57"/>
    <n v="4"/>
    <n v="3.22"/>
  </r>
  <r>
    <s v="12-04-2016"/>
    <x v="2"/>
    <x v="3"/>
    <x v="12"/>
    <x v="6"/>
    <x v="1"/>
    <x v="13"/>
    <s v="KI Adjustable-Height Table"/>
    <n v="343.92"/>
    <n v="4"/>
    <n v="75.66"/>
  </r>
  <r>
    <s v="12-04-2016"/>
    <x v="2"/>
    <x v="3"/>
    <x v="12"/>
    <x v="6"/>
    <x v="0"/>
    <x v="0"/>
    <s v="Xerox 1945"/>
    <n v="40.99"/>
    <n v="1"/>
    <n v="20.09"/>
  </r>
  <r>
    <s v="12-04-2016"/>
    <x v="2"/>
    <x v="3"/>
    <x v="12"/>
    <x v="6"/>
    <x v="0"/>
    <x v="10"/>
    <s v="Globe Weis Peel &amp; Seel First Class Envelopes"/>
    <n v="63.9"/>
    <n v="5"/>
    <n v="28.76"/>
  </r>
  <r>
    <s v="12-04-2016"/>
    <x v="2"/>
    <x v="3"/>
    <x v="443"/>
    <x v="3"/>
    <x v="1"/>
    <x v="5"/>
    <s v="Hon Comfortask Task/Swivel Chairs"/>
    <n v="638.29"/>
    <n v="7"/>
    <n v="-31.91"/>
  </r>
  <r>
    <s v="12-04-2016"/>
    <x v="2"/>
    <x v="3"/>
    <x v="443"/>
    <x v="3"/>
    <x v="0"/>
    <x v="3"/>
    <s v="JM Magazine Binder"/>
    <n v="13.21"/>
    <n v="1"/>
    <n v="4.62"/>
  </r>
  <r>
    <s v="12-04-2016"/>
    <x v="2"/>
    <x v="3"/>
    <x v="80"/>
    <x v="3"/>
    <x v="0"/>
    <x v="0"/>
    <s v="Xerox 206"/>
    <n v="19.440000000000001"/>
    <n v="3"/>
    <n v="9.33"/>
  </r>
  <r>
    <s v="12-04-2016"/>
    <x v="2"/>
    <x v="3"/>
    <x v="80"/>
    <x v="3"/>
    <x v="1"/>
    <x v="5"/>
    <s v="Global Geo Office Task Chair, Gray"/>
    <n v="194.35"/>
    <n v="3"/>
    <n v="-36.44"/>
  </r>
  <r>
    <s v="12-04-2016"/>
    <x v="2"/>
    <x v="3"/>
    <x v="80"/>
    <x v="3"/>
    <x v="0"/>
    <x v="3"/>
    <s v="Aluminum Screw Posts"/>
    <n v="36.619999999999997"/>
    <n v="3"/>
    <n v="13.73"/>
  </r>
  <r>
    <s v="12-04-2016"/>
    <x v="2"/>
    <x v="3"/>
    <x v="559"/>
    <x v="25"/>
    <x v="0"/>
    <x v="2"/>
    <s v="Fellowes Bankers Box Recycled Super Stor/Drawer"/>
    <n v="129.55000000000001"/>
    <n v="3"/>
    <n v="-22.67"/>
  </r>
  <r>
    <s v="12-04-2016"/>
    <x v="2"/>
    <x v="3"/>
    <x v="559"/>
    <x v="25"/>
    <x v="0"/>
    <x v="2"/>
    <s v="Fellowes Bankers Box Staxonsteel Drawer File/Stacking System"/>
    <n v="51.98"/>
    <n v="1"/>
    <n v="-5.2"/>
  </r>
  <r>
    <s v="12-04-2016"/>
    <x v="2"/>
    <x v="3"/>
    <x v="559"/>
    <x v="25"/>
    <x v="0"/>
    <x v="0"/>
    <s v="TOPS &quot;Important Message&quot; Pads, Canary, 4-1/4 x 5-1/2, 50 Sheets per Pad"/>
    <n v="10.27"/>
    <n v="3"/>
    <n v="3.47"/>
  </r>
  <r>
    <s v="13-04-2016"/>
    <x v="2"/>
    <x v="3"/>
    <x v="530"/>
    <x v="3"/>
    <x v="0"/>
    <x v="10"/>
    <s v="Poly String Tie Envelopes"/>
    <n v="6.12"/>
    <n v="3"/>
    <n v="2.88"/>
  </r>
  <r>
    <s v="14-04-2016"/>
    <x v="2"/>
    <x v="3"/>
    <x v="300"/>
    <x v="3"/>
    <x v="1"/>
    <x v="5"/>
    <s v="Bevis Steel Folding Chairs"/>
    <n v="383.8"/>
    <n v="5"/>
    <n v="38.380000000000003"/>
  </r>
  <r>
    <s v="14-04-2016"/>
    <x v="2"/>
    <x v="3"/>
    <x v="388"/>
    <x v="12"/>
    <x v="1"/>
    <x v="5"/>
    <s v="Hon 4070 Series Pagoda Armless Upholstered Stacking Chairs"/>
    <n v="933.54"/>
    <n v="4"/>
    <n v="105.02"/>
  </r>
  <r>
    <s v="14-04-2016"/>
    <x v="2"/>
    <x v="3"/>
    <x v="388"/>
    <x v="12"/>
    <x v="0"/>
    <x v="2"/>
    <s v="Fellowes Personal Hanging Folder Files, Navy"/>
    <n v="42.98"/>
    <n v="4"/>
    <n v="4.3"/>
  </r>
  <r>
    <s v="14-04-2016"/>
    <x v="2"/>
    <x v="3"/>
    <x v="23"/>
    <x v="6"/>
    <x v="0"/>
    <x v="2"/>
    <s v="Acco Perma 4000 Stacking Storage Drawers"/>
    <n v="81.2"/>
    <n v="5"/>
    <n v="12.18"/>
  </r>
  <r>
    <s v="14-04-2016"/>
    <x v="2"/>
    <x v="3"/>
    <x v="747"/>
    <x v="36"/>
    <x v="0"/>
    <x v="3"/>
    <s v="GBC ProClick Spines for 32-Hole Punch"/>
    <n v="25.06"/>
    <n v="2"/>
    <n v="11.78"/>
  </r>
  <r>
    <s v="15-04-2016"/>
    <x v="2"/>
    <x v="3"/>
    <x v="237"/>
    <x v="25"/>
    <x v="0"/>
    <x v="3"/>
    <s v="GBC ProClick 150 Presentation Binding System"/>
    <n v="189.59"/>
    <n v="2"/>
    <n v="-145.35"/>
  </r>
  <r>
    <s v="15-04-2016"/>
    <x v="2"/>
    <x v="3"/>
    <x v="237"/>
    <x v="25"/>
    <x v="2"/>
    <x v="9"/>
    <s v="Imation Secure+ Hardware Encrypted USB 2.0 Flash Drive; 16GB"/>
    <n v="408.74"/>
    <n v="7"/>
    <n v="76.64"/>
  </r>
  <r>
    <s v="15-04-2016"/>
    <x v="2"/>
    <x v="3"/>
    <x v="237"/>
    <x v="25"/>
    <x v="2"/>
    <x v="9"/>
    <s v="Imation Secure+ Hardware Encrypted USB 2.0 Flash Drive; 16GB"/>
    <n v="291.95999999999998"/>
    <n v="5"/>
    <n v="54.74"/>
  </r>
  <r>
    <s v="15-04-2016"/>
    <x v="2"/>
    <x v="3"/>
    <x v="237"/>
    <x v="25"/>
    <x v="0"/>
    <x v="2"/>
    <s v="Woodgrain Magazine Files by Perma"/>
    <n v="4.7699999999999996"/>
    <n v="2"/>
    <n v="-0.77"/>
  </r>
  <r>
    <s v="15-04-2016"/>
    <x v="2"/>
    <x v="3"/>
    <x v="649"/>
    <x v="3"/>
    <x v="1"/>
    <x v="5"/>
    <s v="HON 5400 Series Task Chairs for Big and Tall"/>
    <n v="1121.57"/>
    <n v="2"/>
    <n v="0"/>
  </r>
  <r>
    <s v="15-04-2016"/>
    <x v="2"/>
    <x v="3"/>
    <x v="168"/>
    <x v="0"/>
    <x v="0"/>
    <x v="4"/>
    <s v="Dixon Ticonderoga Erasable Colored Pencil Set, 12-Color"/>
    <n v="33.49"/>
    <n v="7"/>
    <n v="5.86"/>
  </r>
  <r>
    <s v="15-04-2016"/>
    <x v="2"/>
    <x v="3"/>
    <x v="168"/>
    <x v="0"/>
    <x v="0"/>
    <x v="7"/>
    <s v="Ideal Clamps"/>
    <n v="8.0399999999999991"/>
    <n v="5"/>
    <n v="2.91"/>
  </r>
  <r>
    <s v="15-04-2016"/>
    <x v="2"/>
    <x v="3"/>
    <x v="488"/>
    <x v="3"/>
    <x v="0"/>
    <x v="0"/>
    <s v="Xerox 1911"/>
    <n v="143.69999999999999"/>
    <n v="3"/>
    <n v="68.98"/>
  </r>
  <r>
    <s v="16-04-2016"/>
    <x v="2"/>
    <x v="3"/>
    <x v="358"/>
    <x v="4"/>
    <x v="0"/>
    <x v="4"/>
    <s v="Newell 341"/>
    <n v="12.84"/>
    <n v="3"/>
    <n v="3.72"/>
  </r>
  <r>
    <s v="16-04-2016"/>
    <x v="2"/>
    <x v="3"/>
    <x v="183"/>
    <x v="23"/>
    <x v="2"/>
    <x v="15"/>
    <s v="3D Systems Cube Printer, 2nd Generation, Magenta"/>
    <n v="9099.93"/>
    <n v="7"/>
    <n v="2365.98"/>
  </r>
  <r>
    <s v="16-04-2016"/>
    <x v="2"/>
    <x v="3"/>
    <x v="183"/>
    <x v="23"/>
    <x v="1"/>
    <x v="8"/>
    <s v="Stacking Trays by OIC"/>
    <n v="9.9600000000000009"/>
    <n v="2"/>
    <n v="3.29"/>
  </r>
  <r>
    <s v="16-04-2016"/>
    <x v="2"/>
    <x v="3"/>
    <x v="183"/>
    <x v="23"/>
    <x v="0"/>
    <x v="3"/>
    <s v="Wilson Jones Standard D-Ring Binders"/>
    <n v="25.3"/>
    <n v="5"/>
    <n v="11.89"/>
  </r>
  <r>
    <s v="16-04-2016"/>
    <x v="2"/>
    <x v="3"/>
    <x v="240"/>
    <x v="22"/>
    <x v="0"/>
    <x v="14"/>
    <s v="Stiletto Hand Letter Openers"/>
    <n v="28.8"/>
    <n v="3"/>
    <n v="0.86"/>
  </r>
  <r>
    <s v="16-04-2016"/>
    <x v="2"/>
    <x v="3"/>
    <x v="500"/>
    <x v="15"/>
    <x v="2"/>
    <x v="9"/>
    <s v="Memorex Froggy Flash Drive 4 GB"/>
    <n v="35.17"/>
    <n v="4"/>
    <n v="8.35"/>
  </r>
  <r>
    <s v="16-04-2016"/>
    <x v="2"/>
    <x v="3"/>
    <x v="500"/>
    <x v="15"/>
    <x v="0"/>
    <x v="0"/>
    <s v="Standard Line While You Were Out Hardbound Telephone Message Book"/>
    <n v="123.09"/>
    <n v="7"/>
    <n v="40"/>
  </r>
  <r>
    <s v="17-04-2016"/>
    <x v="2"/>
    <x v="3"/>
    <x v="151"/>
    <x v="25"/>
    <x v="2"/>
    <x v="6"/>
    <s v="Motorola L804"/>
    <n v="36.79"/>
    <n v="1"/>
    <n v="4.1399999999999997"/>
  </r>
  <r>
    <s v="17-04-2016"/>
    <x v="2"/>
    <x v="3"/>
    <x v="151"/>
    <x v="25"/>
    <x v="1"/>
    <x v="8"/>
    <s v="GE General Purpose, Extra Long Life, Showcase &amp; Floodlight Incandescent Bulbs"/>
    <n v="18.62"/>
    <n v="8"/>
    <n v="6.29"/>
  </r>
  <r>
    <s v="17-04-2016"/>
    <x v="2"/>
    <x v="3"/>
    <x v="746"/>
    <x v="40"/>
    <x v="0"/>
    <x v="7"/>
    <s v="Advantus Push Pins, Aluminum Head"/>
    <n v="29.05"/>
    <n v="5"/>
    <n v="9.01"/>
  </r>
  <r>
    <s v="17-04-2016"/>
    <x v="2"/>
    <x v="3"/>
    <x v="401"/>
    <x v="3"/>
    <x v="1"/>
    <x v="11"/>
    <s v="Bush Westfield Collection Bookcases, Fully Assembled"/>
    <n v="257.5"/>
    <n v="3"/>
    <n v="24.24"/>
  </r>
  <r>
    <s v="17-04-2016"/>
    <x v="2"/>
    <x v="3"/>
    <x v="345"/>
    <x v="15"/>
    <x v="1"/>
    <x v="8"/>
    <s v="Ultra Door Kickplate, 8&quot;H x 34&quot;W"/>
    <n v="79.12"/>
    <n v="5"/>
    <n v="13.85"/>
  </r>
  <r>
    <s v="18-04-2016"/>
    <x v="2"/>
    <x v="3"/>
    <x v="748"/>
    <x v="1"/>
    <x v="0"/>
    <x v="2"/>
    <s v="Safco Industrial Wire Shelving"/>
    <n v="230.38"/>
    <n v="3"/>
    <n v="-48.95"/>
  </r>
  <r>
    <s v="18-04-2016"/>
    <x v="2"/>
    <x v="3"/>
    <x v="748"/>
    <x v="1"/>
    <x v="0"/>
    <x v="0"/>
    <s v="Adams Telephone Message Books, 5 1/4 x 11"/>
    <n v="9.66"/>
    <n v="2"/>
    <n v="3.26"/>
  </r>
  <r>
    <s v="18-04-2016"/>
    <x v="2"/>
    <x v="3"/>
    <x v="503"/>
    <x v="6"/>
    <x v="0"/>
    <x v="12"/>
    <s v="Eureka The Boss Cordless Rechargeable Stick Vac"/>
    <n v="203.92"/>
    <n v="4"/>
    <n v="55.06"/>
  </r>
  <r>
    <s v="18-04-2016"/>
    <x v="2"/>
    <x v="3"/>
    <x v="503"/>
    <x v="6"/>
    <x v="2"/>
    <x v="6"/>
    <s v="SKILCRAFT Telephone Shoulder Rest, 2&quot; x 6.5&quot; x 2.5&quot;, Black"/>
    <n v="29.56"/>
    <n v="4"/>
    <n v="7.98"/>
  </r>
  <r>
    <s v="18-04-2016"/>
    <x v="2"/>
    <x v="3"/>
    <x v="424"/>
    <x v="0"/>
    <x v="1"/>
    <x v="5"/>
    <s v="Global High-Back Leather Tilter, Burgundy"/>
    <n v="344.37"/>
    <n v="4"/>
    <n v="-93.47"/>
  </r>
  <r>
    <s v="18-04-2016"/>
    <x v="2"/>
    <x v="3"/>
    <x v="424"/>
    <x v="0"/>
    <x v="0"/>
    <x v="2"/>
    <s v="Tennsco 16-Compartment Lockers with Coat Rack"/>
    <n v="1554.94"/>
    <n v="3"/>
    <n v="77.75"/>
  </r>
  <r>
    <s v="18-04-2016"/>
    <x v="2"/>
    <x v="3"/>
    <x v="424"/>
    <x v="0"/>
    <x v="1"/>
    <x v="8"/>
    <s v="Howard Miller 16&quot; Diameter Gallery Wall Clock"/>
    <n v="127.88"/>
    <n v="5"/>
    <n v="-67.14"/>
  </r>
  <r>
    <s v="18-04-2016"/>
    <x v="2"/>
    <x v="3"/>
    <x v="599"/>
    <x v="20"/>
    <x v="0"/>
    <x v="4"/>
    <s v="American Pencil"/>
    <n v="6.99"/>
    <n v="3"/>
    <n v="2.0299999999999998"/>
  </r>
  <r>
    <s v="18-04-2016"/>
    <x v="2"/>
    <x v="3"/>
    <x v="599"/>
    <x v="20"/>
    <x v="0"/>
    <x v="14"/>
    <s v="Acme Design Line 8&quot; Stainless Steel Bent Scissors w/Champagne Handles, 3-1/8&quot; Cut"/>
    <n v="6.84"/>
    <n v="1"/>
    <n v="1.85"/>
  </r>
  <r>
    <s v="19-04-2016"/>
    <x v="2"/>
    <x v="3"/>
    <x v="146"/>
    <x v="10"/>
    <x v="1"/>
    <x v="13"/>
    <s v="Bush Andora Conference Table, Maple/Graphite Gray Finish"/>
    <n v="205.18"/>
    <n v="2"/>
    <n v="-58.13"/>
  </r>
  <r>
    <s v="19-04-2016"/>
    <x v="2"/>
    <x v="3"/>
    <x v="146"/>
    <x v="10"/>
    <x v="0"/>
    <x v="0"/>
    <s v="Xerox 189"/>
    <n v="419.4"/>
    <n v="5"/>
    <n v="146.79"/>
  </r>
  <r>
    <s v="19-04-2016"/>
    <x v="2"/>
    <x v="3"/>
    <x v="117"/>
    <x v="3"/>
    <x v="2"/>
    <x v="6"/>
    <s v="PowerGen Dual USB Car Charger"/>
    <n v="39.96"/>
    <n v="5"/>
    <n v="12.99"/>
  </r>
  <r>
    <s v="19-04-2016"/>
    <x v="2"/>
    <x v="3"/>
    <x v="117"/>
    <x v="3"/>
    <x v="0"/>
    <x v="4"/>
    <s v="Newell 307"/>
    <n v="5.46"/>
    <n v="3"/>
    <n v="1.53"/>
  </r>
  <r>
    <s v="19-04-2016"/>
    <x v="2"/>
    <x v="3"/>
    <x v="117"/>
    <x v="3"/>
    <x v="0"/>
    <x v="4"/>
    <s v="Panasonic KP-4ABK Battery-Operated Pencil Sharpener"/>
    <n v="73.2"/>
    <n v="5"/>
    <n v="21.23"/>
  </r>
  <r>
    <s v="19-04-2016"/>
    <x v="2"/>
    <x v="3"/>
    <x v="117"/>
    <x v="3"/>
    <x v="0"/>
    <x v="3"/>
    <s v="Angle-D Binders with Locking Rings, Label Holders"/>
    <n v="5.84"/>
    <n v="1"/>
    <n v="1.97"/>
  </r>
  <r>
    <s v="19-04-2016"/>
    <x v="2"/>
    <x v="3"/>
    <x v="117"/>
    <x v="3"/>
    <x v="0"/>
    <x v="0"/>
    <s v="Adams Telephone Message Book W/Dividers/Space For Phone Numbers, 5 1/4&quot;X8 1/2&quot;, 200/Messages"/>
    <n v="22.72"/>
    <n v="4"/>
    <n v="10.220000000000001"/>
  </r>
  <r>
    <s v="19-04-2016"/>
    <x v="2"/>
    <x v="3"/>
    <x v="117"/>
    <x v="3"/>
    <x v="0"/>
    <x v="3"/>
    <s v="Avery Binder Labels"/>
    <n v="9.34"/>
    <n v="3"/>
    <n v="3.27"/>
  </r>
  <r>
    <s v="19-04-2016"/>
    <x v="2"/>
    <x v="3"/>
    <x v="111"/>
    <x v="20"/>
    <x v="2"/>
    <x v="6"/>
    <s v="Gear Head AU3700S Headset"/>
    <n v="25.98"/>
    <n v="2"/>
    <n v="0.78"/>
  </r>
  <r>
    <s v="19-04-2016"/>
    <x v="2"/>
    <x v="3"/>
    <x v="111"/>
    <x v="20"/>
    <x v="0"/>
    <x v="4"/>
    <s v="BIC Brite Liner Grip Highlighters"/>
    <n v="3.28"/>
    <n v="2"/>
    <n v="1.48"/>
  </r>
  <r>
    <s v="19-04-2016"/>
    <x v="2"/>
    <x v="3"/>
    <x v="111"/>
    <x v="20"/>
    <x v="0"/>
    <x v="2"/>
    <s v="Space Solutions HD Industrial Steel Shelving."/>
    <n v="459.88"/>
    <n v="4"/>
    <n v="13.8"/>
  </r>
  <r>
    <s v="19-04-2016"/>
    <x v="2"/>
    <x v="3"/>
    <x v="111"/>
    <x v="20"/>
    <x v="0"/>
    <x v="14"/>
    <s v="Acme Kleen Earth Office Shears"/>
    <n v="7.76"/>
    <n v="2"/>
    <n v="2.25"/>
  </r>
  <r>
    <s v="19-04-2016"/>
    <x v="2"/>
    <x v="3"/>
    <x v="111"/>
    <x v="20"/>
    <x v="0"/>
    <x v="4"/>
    <s v="Panasonic KP-380BK Classic Electric Pencil Sharpener"/>
    <n v="71.959999999999994"/>
    <n v="2"/>
    <n v="17.989999999999998"/>
  </r>
  <r>
    <s v="19-04-2016"/>
    <x v="2"/>
    <x v="3"/>
    <x v="111"/>
    <x v="20"/>
    <x v="0"/>
    <x v="14"/>
    <s v="Fiskars Softgrip Scissors"/>
    <n v="54.9"/>
    <n v="5"/>
    <n v="15.37"/>
  </r>
  <r>
    <s v="19-04-2016"/>
    <x v="2"/>
    <x v="3"/>
    <x v="111"/>
    <x v="20"/>
    <x v="0"/>
    <x v="3"/>
    <s v="Wilson Jones Clip &amp; Carry Folder Binder Tool for Ring Binders, Clear"/>
    <n v="9.2799999999999994"/>
    <n v="2"/>
    <n v="3.25"/>
  </r>
  <r>
    <s v="21-04-2016"/>
    <x v="2"/>
    <x v="3"/>
    <x v="457"/>
    <x v="1"/>
    <x v="0"/>
    <x v="2"/>
    <s v="Fellowes Bankers Box Stor/Drawer Steel Plus"/>
    <n v="102.34"/>
    <n v="4"/>
    <n v="-12.79"/>
  </r>
  <r>
    <s v="21-04-2016"/>
    <x v="2"/>
    <x v="3"/>
    <x v="457"/>
    <x v="1"/>
    <x v="0"/>
    <x v="12"/>
    <s v="Kensington 4 Outlet MasterPiece Compact Power Control Center"/>
    <n v="48.79"/>
    <n v="3"/>
    <n v="-126.86"/>
  </r>
  <r>
    <s v="21-04-2016"/>
    <x v="2"/>
    <x v="3"/>
    <x v="457"/>
    <x v="1"/>
    <x v="0"/>
    <x v="3"/>
    <s v="Performers Binder/Pad Holder, Black"/>
    <n v="44.85"/>
    <n v="8"/>
    <n v="-67.27"/>
  </r>
  <r>
    <s v="21-04-2016"/>
    <x v="2"/>
    <x v="3"/>
    <x v="416"/>
    <x v="22"/>
    <x v="0"/>
    <x v="3"/>
    <s v="Round Ring Binders"/>
    <n v="8.32"/>
    <n v="5"/>
    <n v="2.81"/>
  </r>
  <r>
    <s v="21-04-2016"/>
    <x v="2"/>
    <x v="3"/>
    <x v="542"/>
    <x v="37"/>
    <x v="0"/>
    <x v="4"/>
    <s v="Colorific Watercolor Pencils"/>
    <n v="15.48"/>
    <n v="3"/>
    <n v="4.49"/>
  </r>
  <r>
    <s v="21-04-2016"/>
    <x v="2"/>
    <x v="3"/>
    <x v="542"/>
    <x v="37"/>
    <x v="0"/>
    <x v="0"/>
    <s v="Xerox 209"/>
    <n v="51.84"/>
    <n v="8"/>
    <n v="24.88"/>
  </r>
  <r>
    <s v="22-04-2016"/>
    <x v="2"/>
    <x v="3"/>
    <x v="451"/>
    <x v="12"/>
    <x v="1"/>
    <x v="8"/>
    <s v="Eldon Wave Desk Accessories"/>
    <n v="23.56"/>
    <n v="5"/>
    <n v="7.07"/>
  </r>
  <r>
    <s v="22-04-2016"/>
    <x v="2"/>
    <x v="3"/>
    <x v="451"/>
    <x v="12"/>
    <x v="1"/>
    <x v="13"/>
    <s v="Bush Advantage Collection Racetrack Conference Table"/>
    <n v="1272.6300000000001"/>
    <n v="6"/>
    <n v="-814.48"/>
  </r>
  <r>
    <s v="22-04-2016"/>
    <x v="2"/>
    <x v="3"/>
    <x v="451"/>
    <x v="12"/>
    <x v="0"/>
    <x v="3"/>
    <s v="Poly Designer Cover &amp; Back"/>
    <n v="28.49"/>
    <n v="5"/>
    <n v="-20.89"/>
  </r>
  <r>
    <s v="22-04-2016"/>
    <x v="2"/>
    <x v="3"/>
    <x v="451"/>
    <x v="12"/>
    <x v="0"/>
    <x v="14"/>
    <s v="Premier Electric Letter Opener"/>
    <n v="185.38"/>
    <n v="2"/>
    <n v="-34.76"/>
  </r>
  <r>
    <s v="22-04-2016"/>
    <x v="2"/>
    <x v="3"/>
    <x v="451"/>
    <x v="12"/>
    <x v="0"/>
    <x v="12"/>
    <s v="Fellowes Premier Superior Surge Suppressor, 10-Outlet, With Phone and Remote"/>
    <n v="78.27"/>
    <n v="2"/>
    <n v="5.87"/>
  </r>
  <r>
    <s v="22-04-2016"/>
    <x v="2"/>
    <x v="3"/>
    <x v="749"/>
    <x v="24"/>
    <x v="1"/>
    <x v="8"/>
    <s v="Eldon Advantage Chair Mats for Low to Medium Pile Carpets"/>
    <n v="86.62"/>
    <n v="2"/>
    <n v="8.66"/>
  </r>
  <r>
    <s v="22-04-2016"/>
    <x v="2"/>
    <x v="3"/>
    <x v="722"/>
    <x v="1"/>
    <x v="0"/>
    <x v="2"/>
    <s v="Pizazz Global Quick File"/>
    <n v="23.95"/>
    <n v="2"/>
    <n v="2.4"/>
  </r>
  <r>
    <s v="22-04-2016"/>
    <x v="2"/>
    <x v="3"/>
    <x v="194"/>
    <x v="3"/>
    <x v="1"/>
    <x v="8"/>
    <s v="Ultra Door Pull Handle"/>
    <n v="31.56"/>
    <n v="3"/>
    <n v="10.41"/>
  </r>
  <r>
    <s v="22-04-2016"/>
    <x v="2"/>
    <x v="3"/>
    <x v="13"/>
    <x v="20"/>
    <x v="0"/>
    <x v="4"/>
    <s v="Barrel Sharpener"/>
    <n v="32.130000000000003"/>
    <n v="9"/>
    <n v="8.35"/>
  </r>
  <r>
    <s v="22-04-2016"/>
    <x v="2"/>
    <x v="3"/>
    <x v="13"/>
    <x v="20"/>
    <x v="0"/>
    <x v="4"/>
    <s v="Newell 32"/>
    <n v="2.88"/>
    <n v="1"/>
    <n v="0.81"/>
  </r>
  <r>
    <s v="23-04-2016"/>
    <x v="2"/>
    <x v="3"/>
    <x v="271"/>
    <x v="3"/>
    <x v="0"/>
    <x v="3"/>
    <s v="Ibico Laser Imprintable Binding System Covers"/>
    <n v="251.52"/>
    <n v="6"/>
    <n v="81.739999999999995"/>
  </r>
  <r>
    <s v="23-04-2016"/>
    <x v="2"/>
    <x v="3"/>
    <x v="271"/>
    <x v="3"/>
    <x v="2"/>
    <x v="9"/>
    <s v="Logitech Wireless Headset h800"/>
    <n v="99.99"/>
    <n v="1"/>
    <n v="35"/>
  </r>
  <r>
    <s v="23-04-2016"/>
    <x v="2"/>
    <x v="3"/>
    <x v="252"/>
    <x v="25"/>
    <x v="0"/>
    <x v="0"/>
    <s v="Southworth 25% Cotton Linen-Finish Paper &amp; Envelopes"/>
    <n v="36.24"/>
    <n v="5"/>
    <n v="11.33"/>
  </r>
  <r>
    <s v="23-04-2016"/>
    <x v="2"/>
    <x v="3"/>
    <x v="655"/>
    <x v="10"/>
    <x v="0"/>
    <x v="0"/>
    <s v="Embossed Ink Jet Note Cards"/>
    <n v="108.34"/>
    <n v="6"/>
    <n v="37.92"/>
  </r>
  <r>
    <s v="23-04-2016"/>
    <x v="2"/>
    <x v="3"/>
    <x v="655"/>
    <x v="10"/>
    <x v="0"/>
    <x v="2"/>
    <s v="Eldon Fold 'N Roll Cart System"/>
    <n v="55.92"/>
    <n v="5"/>
    <n v="6.29"/>
  </r>
  <r>
    <s v="23-04-2016"/>
    <x v="2"/>
    <x v="3"/>
    <x v="655"/>
    <x v="10"/>
    <x v="0"/>
    <x v="0"/>
    <s v="Xerox 1942"/>
    <n v="78.3"/>
    <n v="2"/>
    <n v="29.36"/>
  </r>
  <r>
    <s v="23-04-2016"/>
    <x v="2"/>
    <x v="3"/>
    <x v="721"/>
    <x v="3"/>
    <x v="0"/>
    <x v="3"/>
    <s v="Recycled Pressboard Report Cover with Reinforced Top Hinge"/>
    <n v="18.09"/>
    <n v="7"/>
    <n v="6.56"/>
  </r>
  <r>
    <s v="23-04-2016"/>
    <x v="2"/>
    <x v="3"/>
    <x v="721"/>
    <x v="3"/>
    <x v="0"/>
    <x v="10"/>
    <s v="Recycled Interoffice Envelopes with String and Button Closure, 10 x 13"/>
    <n v="71.97"/>
    <n v="3"/>
    <n v="35.99"/>
  </r>
  <r>
    <s v="24-04-2016"/>
    <x v="2"/>
    <x v="3"/>
    <x v="683"/>
    <x v="0"/>
    <x v="2"/>
    <x v="9"/>
    <s v="Plantronics S12 Corded Telephone Headset System"/>
    <n v="258.7"/>
    <n v="3"/>
    <n v="64.67"/>
  </r>
  <r>
    <s v="24-04-2016"/>
    <x v="2"/>
    <x v="3"/>
    <x v="304"/>
    <x v="3"/>
    <x v="0"/>
    <x v="3"/>
    <s v="Cardinal Holdit Business Card Pockets"/>
    <n v="3.98"/>
    <n v="1"/>
    <n v="1.39"/>
  </r>
  <r>
    <s v="24-04-2016"/>
    <x v="2"/>
    <x v="3"/>
    <x v="750"/>
    <x v="26"/>
    <x v="0"/>
    <x v="0"/>
    <s v="Xerox 226"/>
    <n v="15.55"/>
    <n v="3"/>
    <n v="5.44"/>
  </r>
  <r>
    <s v="24-04-2016"/>
    <x v="2"/>
    <x v="3"/>
    <x v="750"/>
    <x v="26"/>
    <x v="1"/>
    <x v="5"/>
    <s v="SAFCO Arco Folding Chair"/>
    <n v="1325.76"/>
    <n v="6"/>
    <n v="149.15"/>
  </r>
  <r>
    <s v="24-04-2016"/>
    <x v="2"/>
    <x v="3"/>
    <x v="750"/>
    <x v="26"/>
    <x v="0"/>
    <x v="3"/>
    <s v="Wilson Jones Impact Binders"/>
    <n v="3.11"/>
    <n v="2"/>
    <n v="-2.1800000000000002"/>
  </r>
  <r>
    <s v="25-04-2016"/>
    <x v="2"/>
    <x v="3"/>
    <x v="315"/>
    <x v="2"/>
    <x v="2"/>
    <x v="6"/>
    <s v="AT&amp;T 841000 Phone"/>
    <n v="82.8"/>
    <n v="2"/>
    <n v="-20.7"/>
  </r>
  <r>
    <s v="25-04-2016"/>
    <x v="2"/>
    <x v="3"/>
    <x v="315"/>
    <x v="2"/>
    <x v="0"/>
    <x v="3"/>
    <s v="Ibico Recycled Grain-Textured Covers"/>
    <n v="20.72"/>
    <n v="2"/>
    <n v="-13.82"/>
  </r>
  <r>
    <s v="25-04-2016"/>
    <x v="2"/>
    <x v="3"/>
    <x v="315"/>
    <x v="2"/>
    <x v="0"/>
    <x v="3"/>
    <s v="Wilson Jones Custom Binder Spines &amp; Labels"/>
    <n v="4.9000000000000004"/>
    <n v="3"/>
    <n v="-3.43"/>
  </r>
  <r>
    <s v="26-04-2016"/>
    <x v="2"/>
    <x v="3"/>
    <x v="524"/>
    <x v="20"/>
    <x v="1"/>
    <x v="5"/>
    <s v="Office Star - Mid Back Dual function Ergonomic High Back Chair with 2-Way Adjustable Arms"/>
    <n v="434.65"/>
    <n v="3"/>
    <n v="62.78"/>
  </r>
  <r>
    <s v="28-04-2016"/>
    <x v="2"/>
    <x v="3"/>
    <x v="555"/>
    <x v="0"/>
    <x v="2"/>
    <x v="6"/>
    <s v="Nortel Meridian M3904 Professional Digital phone"/>
    <n v="369.58"/>
    <n v="3"/>
    <n v="41.58"/>
  </r>
  <r>
    <s v="28-04-2016"/>
    <x v="2"/>
    <x v="3"/>
    <x v="555"/>
    <x v="0"/>
    <x v="0"/>
    <x v="1"/>
    <s v="Avery 493"/>
    <n v="15.71"/>
    <n v="4"/>
    <n v="5.7"/>
  </r>
  <r>
    <s v="28-04-2016"/>
    <x v="2"/>
    <x v="3"/>
    <x v="200"/>
    <x v="26"/>
    <x v="0"/>
    <x v="0"/>
    <s v="Xerox 1881"/>
    <n v="29.47"/>
    <n v="3"/>
    <n v="9.9499999999999993"/>
  </r>
  <r>
    <s v="28-04-2016"/>
    <x v="2"/>
    <x v="3"/>
    <x v="731"/>
    <x v="3"/>
    <x v="1"/>
    <x v="5"/>
    <s v="Global Stack Chair without Arms, Black"/>
    <n v="41.57"/>
    <n v="2"/>
    <n v="2.6"/>
  </r>
  <r>
    <s v="28-04-2016"/>
    <x v="2"/>
    <x v="3"/>
    <x v="751"/>
    <x v="1"/>
    <x v="1"/>
    <x v="8"/>
    <s v="Eldon Delta Triangular Chair Mat, 52&quot; x 58&quot;, Clear"/>
    <n v="30.34"/>
    <n v="2"/>
    <n v="-31.86"/>
  </r>
  <r>
    <s v="30-04-2016"/>
    <x v="2"/>
    <x v="3"/>
    <x v="154"/>
    <x v="20"/>
    <x v="0"/>
    <x v="3"/>
    <s v="Tuff Stuff Recycled Round Ring Binders"/>
    <n v="7.71"/>
    <n v="2"/>
    <n v="2.8"/>
  </r>
  <r>
    <s v="30-04-2016"/>
    <x v="2"/>
    <x v="3"/>
    <x v="151"/>
    <x v="0"/>
    <x v="1"/>
    <x v="8"/>
    <s v="Flat Face Poster Frame"/>
    <n v="22.61"/>
    <n v="3"/>
    <n v="-10.17"/>
  </r>
  <r>
    <s v="30-04-2016"/>
    <x v="2"/>
    <x v="3"/>
    <x v="687"/>
    <x v="12"/>
    <x v="1"/>
    <x v="8"/>
    <s v="12-1/2 Diameter Round Wall Clock"/>
    <n v="111.89"/>
    <n v="7"/>
    <n v="22.38"/>
  </r>
  <r>
    <s v="01-05-2016"/>
    <x v="2"/>
    <x v="4"/>
    <x v="221"/>
    <x v="15"/>
    <x v="0"/>
    <x v="1"/>
    <s v="Avery 499"/>
    <n v="3.98"/>
    <n v="1"/>
    <n v="1.29"/>
  </r>
  <r>
    <s v="01-05-2016"/>
    <x v="2"/>
    <x v="4"/>
    <x v="221"/>
    <x v="15"/>
    <x v="1"/>
    <x v="13"/>
    <s v="Bevis 44 x 96 Conference Tables"/>
    <n v="370.62"/>
    <n v="3"/>
    <n v="-142.07"/>
  </r>
  <r>
    <s v="01-05-2016"/>
    <x v="2"/>
    <x v="4"/>
    <x v="221"/>
    <x v="15"/>
    <x v="0"/>
    <x v="3"/>
    <s v="Newell 3-Hole Punched Plastic Slotted Magazine Holders for Binders"/>
    <n v="2.74"/>
    <n v="2"/>
    <n v="-2.0099999999999998"/>
  </r>
  <r>
    <s v="01-05-2016"/>
    <x v="2"/>
    <x v="4"/>
    <x v="752"/>
    <x v="13"/>
    <x v="0"/>
    <x v="0"/>
    <s v="Xerox 1914"/>
    <n v="109.92"/>
    <n v="2"/>
    <n v="53.86"/>
  </r>
  <r>
    <s v="01-05-2016"/>
    <x v="2"/>
    <x v="4"/>
    <x v="752"/>
    <x v="13"/>
    <x v="0"/>
    <x v="0"/>
    <s v="Xerox 1994"/>
    <n v="19.440000000000001"/>
    <n v="3"/>
    <n v="9.33"/>
  </r>
  <r>
    <s v="01-05-2016"/>
    <x v="2"/>
    <x v="4"/>
    <x v="752"/>
    <x v="13"/>
    <x v="0"/>
    <x v="4"/>
    <s v="DIXON Ticonderoga Erasable Checking Pencils"/>
    <n v="11.16"/>
    <n v="2"/>
    <n v="4.3499999999999996"/>
  </r>
  <r>
    <s v="02-05-2016"/>
    <x v="2"/>
    <x v="4"/>
    <x v="741"/>
    <x v="0"/>
    <x v="0"/>
    <x v="4"/>
    <s v="Panasonic KP-380BK Classic Electric Pencil Sharpener"/>
    <n v="86.35"/>
    <n v="3"/>
    <n v="5.4"/>
  </r>
  <r>
    <s v="02-05-2016"/>
    <x v="2"/>
    <x v="4"/>
    <x v="204"/>
    <x v="20"/>
    <x v="0"/>
    <x v="2"/>
    <s v="Super Decoflex Portable Personal File"/>
    <n v="44.94"/>
    <n v="3"/>
    <n v="12.58"/>
  </r>
  <r>
    <s v="02-05-2016"/>
    <x v="2"/>
    <x v="4"/>
    <x v="204"/>
    <x v="20"/>
    <x v="0"/>
    <x v="3"/>
    <s v="Poly Designer Cover &amp; Back"/>
    <n v="45.58"/>
    <n v="3"/>
    <n v="15.95"/>
  </r>
  <r>
    <s v="02-05-2016"/>
    <x v="2"/>
    <x v="4"/>
    <x v="275"/>
    <x v="25"/>
    <x v="1"/>
    <x v="5"/>
    <s v="Global Stack Chair without Arms, Black"/>
    <n v="187.06"/>
    <n v="9"/>
    <n v="11.69"/>
  </r>
  <r>
    <s v="02-05-2016"/>
    <x v="2"/>
    <x v="4"/>
    <x v="423"/>
    <x v="0"/>
    <x v="0"/>
    <x v="2"/>
    <s v="Akro Stacking Bins"/>
    <n v="18.940000000000001"/>
    <n v="3"/>
    <n v="-3.79"/>
  </r>
  <r>
    <s v="02-05-2016"/>
    <x v="2"/>
    <x v="4"/>
    <x v="423"/>
    <x v="0"/>
    <x v="0"/>
    <x v="2"/>
    <s v="Sterilite Show Offs Storage Containers"/>
    <n v="12.67"/>
    <n v="3"/>
    <n v="-3.17"/>
  </r>
  <r>
    <s v="02-05-2016"/>
    <x v="2"/>
    <x v="4"/>
    <x v="423"/>
    <x v="0"/>
    <x v="0"/>
    <x v="1"/>
    <s v="Avery 502"/>
    <n v="5.04"/>
    <n v="2"/>
    <n v="1.76"/>
  </r>
  <r>
    <s v="02-05-2016"/>
    <x v="2"/>
    <x v="4"/>
    <x v="245"/>
    <x v="0"/>
    <x v="1"/>
    <x v="5"/>
    <s v="Office Star - Contemporary Task Swivel chair with Loop Arms, Charcoal"/>
    <n v="366.74"/>
    <n v="4"/>
    <n v="-110.02"/>
  </r>
  <r>
    <s v="02-05-2016"/>
    <x v="2"/>
    <x v="4"/>
    <x v="150"/>
    <x v="20"/>
    <x v="1"/>
    <x v="8"/>
    <s v="Eldon 200 Class Desk Accessories"/>
    <n v="12.56"/>
    <n v="2"/>
    <n v="4.0199999999999996"/>
  </r>
  <r>
    <s v="02-05-2016"/>
    <x v="2"/>
    <x v="4"/>
    <x v="150"/>
    <x v="20"/>
    <x v="0"/>
    <x v="3"/>
    <s v="Vinyl Sectional Post Binders"/>
    <n v="90.48"/>
    <n v="3"/>
    <n v="33.93"/>
  </r>
  <r>
    <s v="02-05-2016"/>
    <x v="2"/>
    <x v="4"/>
    <x v="150"/>
    <x v="20"/>
    <x v="0"/>
    <x v="0"/>
    <s v="Southworth Parchment Paper &amp; Envelopes"/>
    <n v="13.08"/>
    <n v="2"/>
    <n v="6.02"/>
  </r>
  <r>
    <s v="02-05-2016"/>
    <x v="2"/>
    <x v="4"/>
    <x v="150"/>
    <x v="20"/>
    <x v="1"/>
    <x v="8"/>
    <s v="Howard Miller 13&quot; Diameter Pewter Finish Round Wall Clock"/>
    <n v="214.7"/>
    <n v="5"/>
    <n v="83.73"/>
  </r>
  <r>
    <s v="03-05-2016"/>
    <x v="2"/>
    <x v="4"/>
    <x v="710"/>
    <x v="1"/>
    <x v="0"/>
    <x v="3"/>
    <s v="Heavy-Duty E-Z-D Binders"/>
    <n v="2.1800000000000002"/>
    <n v="1"/>
    <n v="-3.6"/>
  </r>
  <r>
    <s v="03-05-2016"/>
    <x v="2"/>
    <x v="4"/>
    <x v="710"/>
    <x v="1"/>
    <x v="0"/>
    <x v="4"/>
    <s v="Newell 316"/>
    <n v="27.38"/>
    <n v="7"/>
    <n v="2.74"/>
  </r>
  <r>
    <s v="03-05-2016"/>
    <x v="2"/>
    <x v="4"/>
    <x v="710"/>
    <x v="1"/>
    <x v="0"/>
    <x v="12"/>
    <s v="Acco Smartsocket Color-Coded Six-Outlet AC Adapter Model Surge Protectors"/>
    <n v="26.41"/>
    <n v="3"/>
    <n v="-71.3"/>
  </r>
  <r>
    <s v="03-05-2016"/>
    <x v="2"/>
    <x v="4"/>
    <x v="753"/>
    <x v="10"/>
    <x v="2"/>
    <x v="9"/>
    <s v="Imation 16GB Mini TravelDrive USB 2.0 Flash Drive"/>
    <n v="132.52000000000001"/>
    <n v="5"/>
    <n v="34.79"/>
  </r>
  <r>
    <s v="03-05-2016"/>
    <x v="2"/>
    <x v="4"/>
    <x v="753"/>
    <x v="10"/>
    <x v="0"/>
    <x v="2"/>
    <s v="Tennsco Industrial Shelving"/>
    <n v="195.64"/>
    <n v="5"/>
    <n v="-44.02"/>
  </r>
  <r>
    <s v="03-05-2016"/>
    <x v="2"/>
    <x v="4"/>
    <x v="753"/>
    <x v="10"/>
    <x v="1"/>
    <x v="8"/>
    <s v="Computer Room Manger, 14&quot;"/>
    <n v="51.97"/>
    <n v="2"/>
    <n v="10.39"/>
  </r>
  <r>
    <s v="03-05-2016"/>
    <x v="2"/>
    <x v="4"/>
    <x v="753"/>
    <x v="10"/>
    <x v="2"/>
    <x v="9"/>
    <s v="Logitech VX Revolution Cordless Laser Mouse for Notebooks (Black)"/>
    <n v="431.98"/>
    <n v="3"/>
    <n v="-75.599999999999994"/>
  </r>
  <r>
    <s v="03-05-2016"/>
    <x v="2"/>
    <x v="4"/>
    <x v="753"/>
    <x v="10"/>
    <x v="2"/>
    <x v="15"/>
    <s v="Cisco 8961 IP Phone Charcoal"/>
    <n v="224.94"/>
    <n v="3"/>
    <n v="-164.95"/>
  </r>
  <r>
    <s v="03-05-2016"/>
    <x v="2"/>
    <x v="4"/>
    <x v="753"/>
    <x v="10"/>
    <x v="0"/>
    <x v="1"/>
    <s v="Avery 496"/>
    <n v="6"/>
    <n v="2"/>
    <n v="2.1"/>
  </r>
  <r>
    <s v="05-05-2016"/>
    <x v="2"/>
    <x v="4"/>
    <x v="11"/>
    <x v="5"/>
    <x v="0"/>
    <x v="0"/>
    <s v="Xerox 1909"/>
    <n v="79.14"/>
    <n v="3"/>
    <n v="36.4"/>
  </r>
  <r>
    <s v="05-05-2016"/>
    <x v="2"/>
    <x v="4"/>
    <x v="225"/>
    <x v="15"/>
    <x v="0"/>
    <x v="0"/>
    <s v="Xerox 1965"/>
    <n v="14.35"/>
    <n v="3"/>
    <n v="5.2"/>
  </r>
  <r>
    <s v="05-05-2016"/>
    <x v="2"/>
    <x v="4"/>
    <x v="429"/>
    <x v="3"/>
    <x v="0"/>
    <x v="2"/>
    <s v="Perma STOR-ALL Hanging File Box, 13 1/8&quot;W x 12 1/4&quot;D x 10 1/2&quot;H"/>
    <n v="5.98"/>
    <n v="1"/>
    <n v="1.02"/>
  </r>
  <r>
    <s v="05-05-2016"/>
    <x v="2"/>
    <x v="4"/>
    <x v="429"/>
    <x v="3"/>
    <x v="2"/>
    <x v="6"/>
    <s v="Cisco Small Business SPA 502G VoIP phone"/>
    <n v="246.17"/>
    <n v="3"/>
    <n v="21.54"/>
  </r>
  <r>
    <s v="05-05-2016"/>
    <x v="2"/>
    <x v="4"/>
    <x v="406"/>
    <x v="3"/>
    <x v="0"/>
    <x v="3"/>
    <s v="Computer Printout Index Tabs"/>
    <n v="6.72"/>
    <n v="5"/>
    <n v="2.35"/>
  </r>
  <r>
    <s v="05-05-2016"/>
    <x v="2"/>
    <x v="4"/>
    <x v="406"/>
    <x v="3"/>
    <x v="1"/>
    <x v="13"/>
    <s v="Bevis 36 x 72 Conference Tables"/>
    <n v="298.77999999999997"/>
    <n v="3"/>
    <n v="7.47"/>
  </r>
  <r>
    <s v="05-05-2016"/>
    <x v="2"/>
    <x v="4"/>
    <x v="368"/>
    <x v="15"/>
    <x v="1"/>
    <x v="8"/>
    <s v="Eldon Image Series Desk Accessories, Burgundy"/>
    <n v="16.72"/>
    <n v="5"/>
    <n v="3.34"/>
  </r>
  <r>
    <s v="05-05-2016"/>
    <x v="2"/>
    <x v="4"/>
    <x v="596"/>
    <x v="3"/>
    <x v="1"/>
    <x v="13"/>
    <s v="Hon 61000 Series Interactive Training Tables"/>
    <n v="71.09"/>
    <n v="2"/>
    <n v="-1.78"/>
  </r>
  <r>
    <s v="05-05-2016"/>
    <x v="2"/>
    <x v="4"/>
    <x v="754"/>
    <x v="17"/>
    <x v="1"/>
    <x v="13"/>
    <s v="Global Adaptabilities Conference Tables"/>
    <n v="1685.88"/>
    <n v="6"/>
    <n v="320.32"/>
  </r>
  <r>
    <s v="05-05-2016"/>
    <x v="2"/>
    <x v="4"/>
    <x v="754"/>
    <x v="17"/>
    <x v="0"/>
    <x v="3"/>
    <s v="Avery Poly Binder Pockets"/>
    <n v="5.73"/>
    <n v="2"/>
    <n v="2"/>
  </r>
  <r>
    <s v="05-05-2016"/>
    <x v="2"/>
    <x v="4"/>
    <x v="81"/>
    <x v="16"/>
    <x v="0"/>
    <x v="0"/>
    <s v="Snap-A-Way Black Print Carbonless Speed Message, No Reply Area, Duplicate"/>
    <n v="93.25"/>
    <n v="4"/>
    <n v="31.47"/>
  </r>
  <r>
    <s v="05-05-2016"/>
    <x v="2"/>
    <x v="4"/>
    <x v="81"/>
    <x v="16"/>
    <x v="2"/>
    <x v="6"/>
    <s v="Avaya 4621SW VoIP phone"/>
    <n v="177.48"/>
    <n v="3"/>
    <n v="19.97"/>
  </r>
  <r>
    <s v="06-05-2016"/>
    <x v="2"/>
    <x v="4"/>
    <x v="671"/>
    <x v="10"/>
    <x v="0"/>
    <x v="7"/>
    <s v="Advantus T-Pin Paper Clips"/>
    <n v="7.22"/>
    <n v="2"/>
    <n v="1.71"/>
  </r>
  <r>
    <s v="06-05-2016"/>
    <x v="2"/>
    <x v="4"/>
    <x v="671"/>
    <x v="10"/>
    <x v="0"/>
    <x v="0"/>
    <s v="Xerox 1951"/>
    <n v="49.57"/>
    <n v="2"/>
    <n v="15.49"/>
  </r>
  <r>
    <s v="06-05-2016"/>
    <x v="2"/>
    <x v="4"/>
    <x v="671"/>
    <x v="10"/>
    <x v="1"/>
    <x v="8"/>
    <s v="DAX Solid Wood Frames"/>
    <n v="54.71"/>
    <n v="7"/>
    <n v="11.63"/>
  </r>
  <r>
    <s v="06-05-2016"/>
    <x v="2"/>
    <x v="4"/>
    <x v="721"/>
    <x v="1"/>
    <x v="0"/>
    <x v="3"/>
    <s v="Insertable Tab Post Binder Dividers"/>
    <n v="3.21"/>
    <n v="2"/>
    <n v="-5.29"/>
  </r>
  <r>
    <s v="06-05-2016"/>
    <x v="2"/>
    <x v="4"/>
    <x v="721"/>
    <x v="1"/>
    <x v="2"/>
    <x v="9"/>
    <s v="Logitech Desktop MK120 Mouse and keyboard Combo"/>
    <n v="26.18"/>
    <n v="2"/>
    <n v="-3.27"/>
  </r>
  <r>
    <s v="06-05-2016"/>
    <x v="2"/>
    <x v="4"/>
    <x v="671"/>
    <x v="24"/>
    <x v="0"/>
    <x v="12"/>
    <s v="Belkin 5 Outlet SurgeMaster Power Centers"/>
    <n v="54.48"/>
    <n v="1"/>
    <n v="15.25"/>
  </r>
  <r>
    <s v="06-05-2016"/>
    <x v="2"/>
    <x v="4"/>
    <x v="344"/>
    <x v="3"/>
    <x v="1"/>
    <x v="8"/>
    <s v="Executive Impressions 8-1/2&quot; Career Panel/Partition Cubicle Clock"/>
    <n v="41.6"/>
    <n v="4"/>
    <n v="14.14"/>
  </r>
  <r>
    <s v="07-05-2016"/>
    <x v="2"/>
    <x v="4"/>
    <x v="740"/>
    <x v="20"/>
    <x v="0"/>
    <x v="3"/>
    <s v="GBC Twin Loop Wire Binding Elements, 9/16&quot; Spine, Black"/>
    <n v="85.23"/>
    <n v="7"/>
    <n v="30.9"/>
  </r>
  <r>
    <s v="07-05-2016"/>
    <x v="2"/>
    <x v="4"/>
    <x v="740"/>
    <x v="20"/>
    <x v="0"/>
    <x v="1"/>
    <s v="Alphabetical Labels for Top Tab Filing"/>
    <n v="44.4"/>
    <n v="3"/>
    <n v="22.2"/>
  </r>
  <r>
    <s v="07-05-2016"/>
    <x v="2"/>
    <x v="4"/>
    <x v="740"/>
    <x v="20"/>
    <x v="1"/>
    <x v="5"/>
    <s v="Hon Mobius Operator's Chair"/>
    <n v="442.76"/>
    <n v="4"/>
    <n v="59.04"/>
  </r>
  <r>
    <s v="07-05-2016"/>
    <x v="2"/>
    <x v="4"/>
    <x v="740"/>
    <x v="20"/>
    <x v="2"/>
    <x v="15"/>
    <s v="Bady BDG101FRU Card Printer"/>
    <n v="3999.95"/>
    <n v="5"/>
    <n v="1159.99"/>
  </r>
  <r>
    <s v="07-05-2016"/>
    <x v="2"/>
    <x v="4"/>
    <x v="740"/>
    <x v="20"/>
    <x v="2"/>
    <x v="9"/>
    <s v="SanDisk Ultra 64 GB MicroSDHC Class 10 Memory Card"/>
    <n v="199.95"/>
    <n v="5"/>
    <n v="21.99"/>
  </r>
  <r>
    <s v="07-05-2016"/>
    <x v="2"/>
    <x v="4"/>
    <x v="740"/>
    <x v="20"/>
    <x v="1"/>
    <x v="8"/>
    <s v="Staple-based wall hangings"/>
    <n v="63.68"/>
    <n v="8"/>
    <n v="28.02"/>
  </r>
  <r>
    <s v="08-05-2016"/>
    <x v="2"/>
    <x v="4"/>
    <x v="169"/>
    <x v="7"/>
    <x v="1"/>
    <x v="8"/>
    <s v="Tenex 46&quot; x 60&quot; Computer Anti-Static Chairmat, Rectangular Shaped"/>
    <n v="211.96"/>
    <n v="2"/>
    <n v="42.39"/>
  </r>
  <r>
    <s v="08-05-2016"/>
    <x v="2"/>
    <x v="4"/>
    <x v="68"/>
    <x v="10"/>
    <x v="0"/>
    <x v="2"/>
    <s v="Smead Adjustable Mobile File Trolley with Lockable Top"/>
    <n v="1006.06"/>
    <n v="3"/>
    <n v="88.03"/>
  </r>
  <r>
    <s v="08-05-2016"/>
    <x v="2"/>
    <x v="4"/>
    <x v="68"/>
    <x v="10"/>
    <x v="0"/>
    <x v="0"/>
    <s v="Xerox 1898"/>
    <n v="10.69"/>
    <n v="2"/>
    <n v="3.74"/>
  </r>
  <r>
    <s v="08-05-2016"/>
    <x v="2"/>
    <x v="4"/>
    <x v="68"/>
    <x v="10"/>
    <x v="0"/>
    <x v="0"/>
    <s v="Xerox 222"/>
    <n v="10.37"/>
    <n v="2"/>
    <n v="3.63"/>
  </r>
  <r>
    <s v="08-05-2016"/>
    <x v="2"/>
    <x v="4"/>
    <x v="68"/>
    <x v="10"/>
    <x v="0"/>
    <x v="2"/>
    <s v="Hanging Personal Folder File"/>
    <n v="25.12"/>
    <n v="2"/>
    <n v="1.57"/>
  </r>
  <r>
    <s v="08-05-2016"/>
    <x v="2"/>
    <x v="4"/>
    <x v="68"/>
    <x v="10"/>
    <x v="2"/>
    <x v="9"/>
    <s v="SanDisk Cruzer 64 GB USB Flash Drive"/>
    <n v="58.11"/>
    <n v="2"/>
    <n v="7.26"/>
  </r>
  <r>
    <s v="08-05-2016"/>
    <x v="2"/>
    <x v="4"/>
    <x v="335"/>
    <x v="3"/>
    <x v="0"/>
    <x v="0"/>
    <s v="Xerox 1920"/>
    <n v="17.940000000000001"/>
    <n v="3"/>
    <n v="8.07"/>
  </r>
  <r>
    <s v="09-05-2016"/>
    <x v="2"/>
    <x v="4"/>
    <x v="331"/>
    <x v="22"/>
    <x v="2"/>
    <x v="9"/>
    <s v="Sony Micro Vault Click 8 GB USB 2.0 Flash Drive"/>
    <n v="93.98"/>
    <n v="2"/>
    <n v="13.16"/>
  </r>
  <r>
    <s v="09-05-2016"/>
    <x v="2"/>
    <x v="4"/>
    <x v="621"/>
    <x v="2"/>
    <x v="0"/>
    <x v="10"/>
    <s v="Staple envelope"/>
    <n v="9.34"/>
    <n v="1"/>
    <n v="3.5"/>
  </r>
  <r>
    <s v="09-05-2016"/>
    <x v="2"/>
    <x v="4"/>
    <x v="621"/>
    <x v="2"/>
    <x v="0"/>
    <x v="4"/>
    <s v="Newell 319"/>
    <n v="79.36"/>
    <n v="5"/>
    <n v="9.92"/>
  </r>
  <r>
    <s v="09-05-2016"/>
    <x v="2"/>
    <x v="4"/>
    <x v="152"/>
    <x v="20"/>
    <x v="0"/>
    <x v="4"/>
    <s v="Sanford Pocket Accent Highlighters"/>
    <n v="8"/>
    <n v="5"/>
    <n v="3.44"/>
  </r>
  <r>
    <s v="09-05-2016"/>
    <x v="2"/>
    <x v="4"/>
    <x v="332"/>
    <x v="3"/>
    <x v="0"/>
    <x v="0"/>
    <s v="TOPS Money Receipt Book, Consecutively Numbered in Red,"/>
    <n v="32.04"/>
    <n v="4"/>
    <n v="14.42"/>
  </r>
  <r>
    <s v="09-05-2016"/>
    <x v="2"/>
    <x v="4"/>
    <x v="2"/>
    <x v="0"/>
    <x v="2"/>
    <x v="6"/>
    <s v="I Need's 3d Hello Kitty Hybrid Silicone Case Cover for HTC One X 4g with 3d Hello Kitty Stylus Pen Green/pink"/>
    <n v="19.14"/>
    <n v="2"/>
    <n v="1.91"/>
  </r>
  <r>
    <s v="09-05-2016"/>
    <x v="2"/>
    <x v="4"/>
    <x v="433"/>
    <x v="6"/>
    <x v="0"/>
    <x v="4"/>
    <s v="4009 Highlighters by Sanford"/>
    <n v="27.86"/>
    <n v="7"/>
    <n v="9.19"/>
  </r>
  <r>
    <s v="09-05-2016"/>
    <x v="2"/>
    <x v="4"/>
    <x v="755"/>
    <x v="0"/>
    <x v="0"/>
    <x v="2"/>
    <s v="Hot File 7-Pocket, Floor Stand"/>
    <n v="856.66"/>
    <n v="6"/>
    <n v="107.08"/>
  </r>
  <r>
    <s v="09-05-2016"/>
    <x v="2"/>
    <x v="4"/>
    <x v="755"/>
    <x v="0"/>
    <x v="0"/>
    <x v="3"/>
    <s v="Ibico Standard Transparent Covers"/>
    <n v="13.18"/>
    <n v="4"/>
    <n v="-20.440000000000001"/>
  </r>
  <r>
    <s v="09-05-2016"/>
    <x v="2"/>
    <x v="4"/>
    <x v="755"/>
    <x v="0"/>
    <x v="0"/>
    <x v="12"/>
    <s v="Euro Pro Shark Stick Mini Vacuum"/>
    <n v="48.78"/>
    <n v="4"/>
    <n v="-131.72"/>
  </r>
  <r>
    <s v="09-05-2016"/>
    <x v="2"/>
    <x v="4"/>
    <x v="755"/>
    <x v="0"/>
    <x v="0"/>
    <x v="0"/>
    <s v="Xerox 1911"/>
    <n v="76.64"/>
    <n v="2"/>
    <n v="26.82"/>
  </r>
  <r>
    <s v="09-05-2016"/>
    <x v="2"/>
    <x v="4"/>
    <x v="755"/>
    <x v="0"/>
    <x v="0"/>
    <x v="3"/>
    <s v="GBC VeloBind Cover Sets"/>
    <n v="18.53"/>
    <n v="6"/>
    <n v="-27.79"/>
  </r>
  <r>
    <s v="10-05-2016"/>
    <x v="2"/>
    <x v="4"/>
    <x v="310"/>
    <x v="22"/>
    <x v="0"/>
    <x v="0"/>
    <s v="Xerox 1965"/>
    <n v="11.96"/>
    <n v="2"/>
    <n v="5.86"/>
  </r>
  <r>
    <s v="10-05-2016"/>
    <x v="2"/>
    <x v="4"/>
    <x v="431"/>
    <x v="2"/>
    <x v="2"/>
    <x v="6"/>
    <s v="ClearOne CHATAttach 160 - speaker phone"/>
    <n v="743.99"/>
    <n v="2"/>
    <n v="-124"/>
  </r>
  <r>
    <s v="10-05-2016"/>
    <x v="2"/>
    <x v="4"/>
    <x v="344"/>
    <x v="1"/>
    <x v="0"/>
    <x v="10"/>
    <s v="Grip Seal Envelopes"/>
    <n v="7.07"/>
    <n v="2"/>
    <n v="2.39"/>
  </r>
  <r>
    <s v="11-05-2016"/>
    <x v="2"/>
    <x v="4"/>
    <x v="207"/>
    <x v="3"/>
    <x v="0"/>
    <x v="0"/>
    <s v="Xerox 1920"/>
    <n v="5.98"/>
    <n v="1"/>
    <n v="2.69"/>
  </r>
  <r>
    <s v="12-05-2016"/>
    <x v="2"/>
    <x v="4"/>
    <x v="422"/>
    <x v="6"/>
    <x v="0"/>
    <x v="4"/>
    <s v="Rogers Handheld Barrel Pencil Sharpener"/>
    <n v="10.96"/>
    <n v="4"/>
    <n v="2.96"/>
  </r>
  <r>
    <s v="12-05-2016"/>
    <x v="2"/>
    <x v="4"/>
    <x v="76"/>
    <x v="2"/>
    <x v="0"/>
    <x v="2"/>
    <s v="Belkin 19&quot; Vented Equipment Shelf, Black"/>
    <n v="82.37"/>
    <n v="2"/>
    <n v="-19.559999999999999"/>
  </r>
  <r>
    <s v="12-05-2016"/>
    <x v="2"/>
    <x v="4"/>
    <x v="747"/>
    <x v="22"/>
    <x v="0"/>
    <x v="10"/>
    <s v="Manila Recycled Extra-Heavyweight Clasp Envelopes, 6&quot; x 9&quot;"/>
    <n v="54.9"/>
    <n v="5"/>
    <n v="26.9"/>
  </r>
  <r>
    <s v="12-05-2016"/>
    <x v="2"/>
    <x v="4"/>
    <x v="312"/>
    <x v="20"/>
    <x v="1"/>
    <x v="8"/>
    <s v="OIC Stacking Trays"/>
    <n v="10.02"/>
    <n v="3"/>
    <n v="4.41"/>
  </r>
  <r>
    <s v="12-05-2016"/>
    <x v="2"/>
    <x v="4"/>
    <x v="312"/>
    <x v="20"/>
    <x v="2"/>
    <x v="6"/>
    <s v="Jawbone JAMBOX Wireless Bluetooth Speaker"/>
    <n v="631.96"/>
    <n v="4"/>
    <n v="303.33999999999997"/>
  </r>
  <r>
    <s v="12-05-2016"/>
    <x v="2"/>
    <x v="4"/>
    <x v="98"/>
    <x v="3"/>
    <x v="2"/>
    <x v="9"/>
    <s v="Memorex Mini Travel Drive 32 GB USB 2.0 Flash Drive"/>
    <n v="120"/>
    <n v="6"/>
    <n v="46.8"/>
  </r>
  <r>
    <s v="12-05-2016"/>
    <x v="2"/>
    <x v="4"/>
    <x v="98"/>
    <x v="3"/>
    <x v="0"/>
    <x v="12"/>
    <s v="Staple holder"/>
    <n v="8.67"/>
    <n v="1"/>
    <n v="2.34"/>
  </r>
  <r>
    <s v="14-05-2016"/>
    <x v="2"/>
    <x v="4"/>
    <x v="564"/>
    <x v="10"/>
    <x v="1"/>
    <x v="8"/>
    <s v="GE 48&quot; Fluorescent Tube, Cool White Energy Saver, 34 Watts, 30/Box"/>
    <n v="79.38"/>
    <n v="1"/>
    <n v="29.77"/>
  </r>
  <r>
    <s v="14-05-2016"/>
    <x v="2"/>
    <x v="4"/>
    <x v="521"/>
    <x v="16"/>
    <x v="0"/>
    <x v="3"/>
    <s v="GBC DocuBind P50 Personal Binding Machine"/>
    <n v="57.58"/>
    <n v="3"/>
    <n v="-44.15"/>
  </r>
  <r>
    <s v="14-05-2016"/>
    <x v="2"/>
    <x v="4"/>
    <x v="521"/>
    <x v="16"/>
    <x v="0"/>
    <x v="0"/>
    <s v="Xerox 23"/>
    <n v="31.1"/>
    <n v="6"/>
    <n v="10.89"/>
  </r>
  <r>
    <s v="14-05-2016"/>
    <x v="2"/>
    <x v="4"/>
    <x v="521"/>
    <x v="16"/>
    <x v="1"/>
    <x v="8"/>
    <s v="DAX Copper Panel Document Frame, 5 x 7 Size"/>
    <n v="30.19"/>
    <n v="3"/>
    <n v="8.3000000000000007"/>
  </r>
  <r>
    <s v="14-05-2016"/>
    <x v="2"/>
    <x v="4"/>
    <x v="521"/>
    <x v="16"/>
    <x v="2"/>
    <x v="6"/>
    <s v="LF Elite 3D Dazzle Designer Hard Case Cover, Lf Stylus Pen and Wiper For Apple Iphone 5c Mini Lite"/>
    <n v="43.6"/>
    <n v="5"/>
    <n v="4.3600000000000003"/>
  </r>
  <r>
    <s v="14-05-2016"/>
    <x v="2"/>
    <x v="4"/>
    <x v="521"/>
    <x v="16"/>
    <x v="0"/>
    <x v="4"/>
    <s v="Dixon Ticonderoga Pencils"/>
    <n v="4.7699999999999996"/>
    <n v="2"/>
    <n v="0.42"/>
  </r>
  <r>
    <s v="14-05-2016"/>
    <x v="2"/>
    <x v="4"/>
    <x v="521"/>
    <x v="16"/>
    <x v="0"/>
    <x v="3"/>
    <s v="Wilson Jones International Size A4 Ring Binders"/>
    <n v="10.38"/>
    <n v="2"/>
    <n v="-7.61"/>
  </r>
  <r>
    <s v="14-05-2016"/>
    <x v="2"/>
    <x v="4"/>
    <x v="521"/>
    <x v="16"/>
    <x v="0"/>
    <x v="3"/>
    <s v="Avery Heavy-Duty EZD  Binder With Locking Rings"/>
    <n v="13.39"/>
    <n v="8"/>
    <n v="-9.82"/>
  </r>
  <r>
    <s v="14-05-2016"/>
    <x v="2"/>
    <x v="4"/>
    <x v="495"/>
    <x v="12"/>
    <x v="2"/>
    <x v="9"/>
    <s v="Imation 16GB Mini TravelDrive USB 2.0 Flash Drive"/>
    <n v="185.53"/>
    <n v="7"/>
    <n v="48.7"/>
  </r>
  <r>
    <s v="15-05-2016"/>
    <x v="2"/>
    <x v="4"/>
    <x v="188"/>
    <x v="29"/>
    <x v="0"/>
    <x v="3"/>
    <s v="GBC DocuBind P50 Personal Binding Machine"/>
    <n v="511.84"/>
    <n v="8"/>
    <n v="240.56"/>
  </r>
  <r>
    <s v="15-05-2016"/>
    <x v="2"/>
    <x v="4"/>
    <x v="188"/>
    <x v="29"/>
    <x v="0"/>
    <x v="4"/>
    <s v="Boston KS Multi-Size Manual Pencil Sharpener"/>
    <n v="91.96"/>
    <n v="4"/>
    <n v="25.75"/>
  </r>
  <r>
    <s v="15-05-2016"/>
    <x v="2"/>
    <x v="4"/>
    <x v="188"/>
    <x v="29"/>
    <x v="0"/>
    <x v="4"/>
    <s v="Newell 344"/>
    <n v="8.34"/>
    <n v="3"/>
    <n v="2.17"/>
  </r>
  <r>
    <s v="15-05-2016"/>
    <x v="2"/>
    <x v="4"/>
    <x v="426"/>
    <x v="20"/>
    <x v="0"/>
    <x v="3"/>
    <s v="Binder Posts"/>
    <n v="13.78"/>
    <n v="3"/>
    <n v="4.4800000000000004"/>
  </r>
  <r>
    <s v="15-05-2016"/>
    <x v="2"/>
    <x v="4"/>
    <x v="0"/>
    <x v="16"/>
    <x v="0"/>
    <x v="3"/>
    <s v="GBC Instant Report Kit"/>
    <n v="7.76"/>
    <n v="4"/>
    <n v="-5.18"/>
  </r>
  <r>
    <s v="15-05-2016"/>
    <x v="2"/>
    <x v="4"/>
    <x v="46"/>
    <x v="10"/>
    <x v="0"/>
    <x v="0"/>
    <s v="TOPS Voice Message Log Book, Flash Format"/>
    <n v="15.23"/>
    <n v="4"/>
    <n v="5.52"/>
  </r>
  <r>
    <s v="16-05-2016"/>
    <x v="2"/>
    <x v="4"/>
    <x v="728"/>
    <x v="37"/>
    <x v="0"/>
    <x v="2"/>
    <s v="SAFCO Commercial Wire Shelving, Black"/>
    <n v="552.55999999999995"/>
    <n v="4"/>
    <n v="0"/>
  </r>
  <r>
    <s v="16-05-2016"/>
    <x v="2"/>
    <x v="4"/>
    <x v="445"/>
    <x v="3"/>
    <x v="0"/>
    <x v="0"/>
    <s v="Xerox 196"/>
    <n v="17.34"/>
    <n v="3"/>
    <n v="8.5"/>
  </r>
  <r>
    <s v="16-05-2016"/>
    <x v="2"/>
    <x v="4"/>
    <x v="42"/>
    <x v="3"/>
    <x v="1"/>
    <x v="8"/>
    <s v="Tenex Carpeted, Granite-Look or Clear Contemporary Contour Shape Chair Mats"/>
    <n v="282.83999999999997"/>
    <n v="4"/>
    <n v="19.8"/>
  </r>
  <r>
    <s v="16-05-2016"/>
    <x v="2"/>
    <x v="4"/>
    <x v="42"/>
    <x v="3"/>
    <x v="0"/>
    <x v="1"/>
    <s v="Avery 481"/>
    <n v="27.72"/>
    <n v="9"/>
    <n v="13.31"/>
  </r>
  <r>
    <s v="17-05-2016"/>
    <x v="2"/>
    <x v="4"/>
    <x v="132"/>
    <x v="16"/>
    <x v="0"/>
    <x v="3"/>
    <s v="Pressboard Hanging Data Binders for Unburst Sheets"/>
    <n v="2.95"/>
    <n v="2"/>
    <n v="-2.16"/>
  </r>
  <r>
    <s v="17-05-2016"/>
    <x v="2"/>
    <x v="4"/>
    <x v="132"/>
    <x v="16"/>
    <x v="0"/>
    <x v="3"/>
    <s v="GBC Prepunched Paper, 19-Hole, for Binding Systems, 24-lb"/>
    <n v="27.02"/>
    <n v="6"/>
    <n v="-21.61"/>
  </r>
  <r>
    <s v="17-05-2016"/>
    <x v="2"/>
    <x v="4"/>
    <x v="316"/>
    <x v="37"/>
    <x v="0"/>
    <x v="14"/>
    <s v="Acme Forged Steel Scissors with Black Enamel Handles"/>
    <n v="65.17"/>
    <n v="7"/>
    <n v="18.899999999999999"/>
  </r>
  <r>
    <s v="17-05-2016"/>
    <x v="2"/>
    <x v="4"/>
    <x v="316"/>
    <x v="37"/>
    <x v="0"/>
    <x v="1"/>
    <s v="Avery 519"/>
    <n v="14.62"/>
    <n v="2"/>
    <n v="6.87"/>
  </r>
  <r>
    <s v="17-05-2016"/>
    <x v="2"/>
    <x v="4"/>
    <x v="316"/>
    <x v="37"/>
    <x v="1"/>
    <x v="8"/>
    <s v="Eldon Advantage Chair Mats for Low to Medium Pile Carpets"/>
    <n v="173.24"/>
    <n v="4"/>
    <n v="17.32"/>
  </r>
  <r>
    <s v="17-05-2016"/>
    <x v="2"/>
    <x v="4"/>
    <x v="399"/>
    <x v="1"/>
    <x v="0"/>
    <x v="3"/>
    <s v="Acco Recycled 2&quot; Capacity Laser Printer Hanging Data Binders"/>
    <n v="2.89"/>
    <n v="1"/>
    <n v="-4.7699999999999996"/>
  </r>
  <r>
    <s v="17-05-2016"/>
    <x v="2"/>
    <x v="4"/>
    <x v="399"/>
    <x v="1"/>
    <x v="0"/>
    <x v="7"/>
    <s v="Acco Hot Clips Clips to Go"/>
    <n v="7.9"/>
    <n v="3"/>
    <n v="2.4700000000000002"/>
  </r>
  <r>
    <s v="17-05-2016"/>
    <x v="2"/>
    <x v="4"/>
    <x v="399"/>
    <x v="1"/>
    <x v="1"/>
    <x v="8"/>
    <s v="Flat Face Poster Frame"/>
    <n v="22.61"/>
    <n v="3"/>
    <n v="-10.17"/>
  </r>
  <r>
    <s v="17-05-2016"/>
    <x v="2"/>
    <x v="4"/>
    <x v="399"/>
    <x v="1"/>
    <x v="0"/>
    <x v="0"/>
    <s v="Wirebound Message Books, Four 2 3/4 x 5 Forms per Page, 200 Sets per Book"/>
    <n v="30.53"/>
    <n v="8"/>
    <n v="9.5399999999999991"/>
  </r>
  <r>
    <s v="18-05-2016"/>
    <x v="2"/>
    <x v="4"/>
    <x v="34"/>
    <x v="3"/>
    <x v="0"/>
    <x v="2"/>
    <s v="Home/Office Personal File Carts"/>
    <n v="104.28"/>
    <n v="3"/>
    <n v="26.07"/>
  </r>
  <r>
    <s v="18-05-2016"/>
    <x v="2"/>
    <x v="4"/>
    <x v="34"/>
    <x v="3"/>
    <x v="0"/>
    <x v="0"/>
    <s v="Universal Premium White Copier/Laser Paper (20Lb. and 87 Bright)"/>
    <n v="17.940000000000001"/>
    <n v="3"/>
    <n v="8.7899999999999991"/>
  </r>
  <r>
    <s v="19-05-2016"/>
    <x v="2"/>
    <x v="4"/>
    <x v="224"/>
    <x v="6"/>
    <x v="1"/>
    <x v="5"/>
    <s v="Hon 4070 Series Pagoda Round Back Stacking Chairs"/>
    <n v="641.96"/>
    <n v="2"/>
    <n v="179.75"/>
  </r>
  <r>
    <s v="19-05-2016"/>
    <x v="2"/>
    <x v="4"/>
    <x v="84"/>
    <x v="20"/>
    <x v="0"/>
    <x v="12"/>
    <s v="Belkin Premiere Surge Master II 8-outlet surge protector"/>
    <n v="242.9"/>
    <n v="5"/>
    <n v="70.44"/>
  </r>
  <r>
    <s v="19-05-2016"/>
    <x v="2"/>
    <x v="4"/>
    <x v="84"/>
    <x v="20"/>
    <x v="0"/>
    <x v="2"/>
    <s v="Safco Industrial Wire Shelving System"/>
    <n v="454.9"/>
    <n v="5"/>
    <n v="0"/>
  </r>
  <r>
    <s v="19-05-2016"/>
    <x v="2"/>
    <x v="4"/>
    <x v="84"/>
    <x v="20"/>
    <x v="1"/>
    <x v="8"/>
    <s v="Nu-Dell Float Frame 11 x 14 1/2"/>
    <n v="35.92"/>
    <n v="4"/>
    <n v="15.09"/>
  </r>
  <r>
    <s v="19-05-2016"/>
    <x v="2"/>
    <x v="4"/>
    <x v="84"/>
    <x v="20"/>
    <x v="1"/>
    <x v="8"/>
    <s v="DAX Value U-Channel Document Frames, Easel Back"/>
    <n v="39.76"/>
    <n v="8"/>
    <n v="12.33"/>
  </r>
  <r>
    <s v="19-05-2016"/>
    <x v="2"/>
    <x v="4"/>
    <x v="84"/>
    <x v="20"/>
    <x v="0"/>
    <x v="3"/>
    <s v="Recycled Easel Ring Binders"/>
    <n v="47.74"/>
    <n v="4"/>
    <n v="14.92"/>
  </r>
  <r>
    <s v="19-05-2016"/>
    <x v="2"/>
    <x v="4"/>
    <x v="478"/>
    <x v="3"/>
    <x v="0"/>
    <x v="3"/>
    <s v="GBC Personal VeloBind Strips"/>
    <n v="9.58"/>
    <n v="1"/>
    <n v="3.35"/>
  </r>
  <r>
    <s v="19-05-2016"/>
    <x v="2"/>
    <x v="4"/>
    <x v="132"/>
    <x v="18"/>
    <x v="0"/>
    <x v="4"/>
    <s v="Newell 341"/>
    <n v="21.4"/>
    <n v="5"/>
    <n v="6.21"/>
  </r>
  <r>
    <s v="19-05-2016"/>
    <x v="2"/>
    <x v="4"/>
    <x v="123"/>
    <x v="3"/>
    <x v="0"/>
    <x v="12"/>
    <s v="Staple holder"/>
    <n v="87.84"/>
    <n v="8"/>
    <n v="23.72"/>
  </r>
  <r>
    <s v="20-05-2016"/>
    <x v="2"/>
    <x v="4"/>
    <x v="81"/>
    <x v="3"/>
    <x v="1"/>
    <x v="8"/>
    <s v="Luxo Professional Fluorescent Magnifier Lamp with Clamp-Mount Base"/>
    <n v="1049.2"/>
    <n v="5"/>
    <n v="272.79000000000002"/>
  </r>
  <r>
    <s v="20-05-2016"/>
    <x v="2"/>
    <x v="4"/>
    <x v="81"/>
    <x v="3"/>
    <x v="0"/>
    <x v="3"/>
    <s v="Wilson Jones Turn Tabs Binder Tool for Ring Binders"/>
    <n v="15.42"/>
    <n v="4"/>
    <n v="5.01"/>
  </r>
  <r>
    <s v="20-05-2016"/>
    <x v="2"/>
    <x v="4"/>
    <x v="519"/>
    <x v="25"/>
    <x v="2"/>
    <x v="6"/>
    <s v="Cisco Unified IP Phone 7945G VoIP phone"/>
    <n v="1363.96"/>
    <n v="5"/>
    <n v="85.25"/>
  </r>
  <r>
    <s v="20-05-2016"/>
    <x v="2"/>
    <x v="4"/>
    <x v="622"/>
    <x v="16"/>
    <x v="0"/>
    <x v="3"/>
    <s v="Avery Non-Stick Binders"/>
    <n v="2.69"/>
    <n v="2"/>
    <n v="-2.25"/>
  </r>
  <r>
    <s v="20-05-2016"/>
    <x v="2"/>
    <x v="4"/>
    <x v="469"/>
    <x v="26"/>
    <x v="0"/>
    <x v="3"/>
    <s v="GBC Durable Plastic Covers"/>
    <n v="40.64"/>
    <n v="7"/>
    <n v="-32.51"/>
  </r>
  <r>
    <s v="21-05-2016"/>
    <x v="2"/>
    <x v="4"/>
    <x v="564"/>
    <x v="3"/>
    <x v="2"/>
    <x v="6"/>
    <s v="Motorola HK250 Universal Bluetooth Headset"/>
    <n v="55.18"/>
    <n v="3"/>
    <n v="-12.41"/>
  </r>
  <r>
    <s v="21-05-2016"/>
    <x v="2"/>
    <x v="4"/>
    <x v="564"/>
    <x v="3"/>
    <x v="2"/>
    <x v="9"/>
    <s v="Imation 16GB Mini TravelDrive USB 2.0 Flash Drive"/>
    <n v="66.260000000000005"/>
    <n v="2"/>
    <n v="27.17"/>
  </r>
  <r>
    <s v="21-05-2016"/>
    <x v="2"/>
    <x v="4"/>
    <x v="49"/>
    <x v="17"/>
    <x v="2"/>
    <x v="15"/>
    <s v="Panasonic KX MB2061 Multifunction Printer"/>
    <n v="2396.4"/>
    <n v="10"/>
    <n v="179.73"/>
  </r>
  <r>
    <s v="21-05-2016"/>
    <x v="2"/>
    <x v="4"/>
    <x v="85"/>
    <x v="43"/>
    <x v="0"/>
    <x v="0"/>
    <s v="Easy-staple paper"/>
    <n v="111.96"/>
    <n v="2"/>
    <n v="54.86"/>
  </r>
  <r>
    <s v="21-05-2016"/>
    <x v="2"/>
    <x v="4"/>
    <x v="756"/>
    <x v="0"/>
    <x v="0"/>
    <x v="3"/>
    <s v="Pressboard Covers with Storage Hooks, 9 1/2&quot; x 11&quot;, Light Blue"/>
    <n v="1.96"/>
    <n v="2"/>
    <n v="-3.24"/>
  </r>
  <r>
    <s v="21-05-2016"/>
    <x v="2"/>
    <x v="4"/>
    <x v="756"/>
    <x v="0"/>
    <x v="0"/>
    <x v="0"/>
    <s v="Southworth 100% Cotton The Best Paper"/>
    <n v="82.66"/>
    <n v="9"/>
    <n v="31"/>
  </r>
  <r>
    <s v="21-05-2016"/>
    <x v="2"/>
    <x v="4"/>
    <x v="562"/>
    <x v="1"/>
    <x v="0"/>
    <x v="3"/>
    <s v="Cardinal HOLDit! Binder Insert Strips,Extra Strips"/>
    <n v="3.8"/>
    <n v="3"/>
    <n v="-5.89"/>
  </r>
  <r>
    <s v="22-05-2016"/>
    <x v="2"/>
    <x v="4"/>
    <x v="721"/>
    <x v="23"/>
    <x v="2"/>
    <x v="6"/>
    <s v="AT&amp;T 841000 Phone"/>
    <n v="345"/>
    <n v="5"/>
    <n v="86.25"/>
  </r>
  <r>
    <s v="22-05-2016"/>
    <x v="2"/>
    <x v="4"/>
    <x v="721"/>
    <x v="23"/>
    <x v="1"/>
    <x v="13"/>
    <s v="Bevis 36 x 72 Conference Tables"/>
    <n v="174.29"/>
    <n v="2"/>
    <n v="-19.920000000000002"/>
  </r>
  <r>
    <s v="22-05-2016"/>
    <x v="2"/>
    <x v="4"/>
    <x v="721"/>
    <x v="23"/>
    <x v="0"/>
    <x v="12"/>
    <s v="Eureka Sanitaire  Commercial Upright"/>
    <n v="662.84"/>
    <n v="4"/>
    <n v="172.34"/>
  </r>
  <r>
    <s v="22-05-2016"/>
    <x v="2"/>
    <x v="4"/>
    <x v="721"/>
    <x v="23"/>
    <x v="2"/>
    <x v="9"/>
    <s v="SanDisk Cruzer 32 GB USB Flash Drive"/>
    <n v="95.1"/>
    <n v="5"/>
    <n v="30.43"/>
  </r>
  <r>
    <s v="22-05-2016"/>
    <x v="2"/>
    <x v="4"/>
    <x v="721"/>
    <x v="23"/>
    <x v="0"/>
    <x v="10"/>
    <s v="Ampad #10 Peel &amp; Seel Holiday Envelopes"/>
    <n v="26.88"/>
    <n v="6"/>
    <n v="12.9"/>
  </r>
  <r>
    <s v="22-05-2016"/>
    <x v="2"/>
    <x v="4"/>
    <x v="721"/>
    <x v="23"/>
    <x v="2"/>
    <x v="6"/>
    <s v="Digium D40 VoIP phone"/>
    <n v="257.98"/>
    <n v="2"/>
    <n v="74.81"/>
  </r>
  <r>
    <s v="22-05-2016"/>
    <x v="2"/>
    <x v="4"/>
    <x v="467"/>
    <x v="4"/>
    <x v="0"/>
    <x v="1"/>
    <s v="Avery 493"/>
    <n v="14.73"/>
    <n v="3"/>
    <n v="7.22"/>
  </r>
  <r>
    <s v="22-05-2016"/>
    <x v="2"/>
    <x v="4"/>
    <x v="458"/>
    <x v="3"/>
    <x v="2"/>
    <x v="6"/>
    <s v="Nortel Business Series Terminal T7208 Digital phone"/>
    <n v="222.38"/>
    <n v="2"/>
    <n v="22.24"/>
  </r>
  <r>
    <s v="23-05-2016"/>
    <x v="2"/>
    <x v="4"/>
    <x v="437"/>
    <x v="3"/>
    <x v="1"/>
    <x v="8"/>
    <s v="Eldon Image Series Desk Accessories, Ebony"/>
    <n v="37.049999999999997"/>
    <n v="3"/>
    <n v="16.3"/>
  </r>
  <r>
    <s v="23-05-2016"/>
    <x v="2"/>
    <x v="4"/>
    <x v="318"/>
    <x v="1"/>
    <x v="2"/>
    <x v="6"/>
    <s v="Mitel MiVoice 5330e IP Phone"/>
    <n v="1979.93"/>
    <n v="9"/>
    <n v="148.49"/>
  </r>
  <r>
    <s v="23-05-2016"/>
    <x v="2"/>
    <x v="4"/>
    <x v="64"/>
    <x v="33"/>
    <x v="0"/>
    <x v="0"/>
    <s v="Xerox 1949"/>
    <n v="4.9800000000000004"/>
    <n v="1"/>
    <n v="2.44"/>
  </r>
  <r>
    <s v="23-05-2016"/>
    <x v="2"/>
    <x v="4"/>
    <x v="757"/>
    <x v="2"/>
    <x v="2"/>
    <x v="16"/>
    <s v="Canon imageCLASS 2200 Advanced Copier"/>
    <n v="8399.98"/>
    <n v="4"/>
    <n v="1120"/>
  </r>
  <r>
    <s v="23-05-2016"/>
    <x v="2"/>
    <x v="4"/>
    <x v="757"/>
    <x v="2"/>
    <x v="0"/>
    <x v="3"/>
    <s v="Avery Legal 4-Ring Binder"/>
    <n v="6.29"/>
    <n v="1"/>
    <n v="-4.2"/>
  </r>
  <r>
    <s v="23-05-2016"/>
    <x v="2"/>
    <x v="4"/>
    <x v="757"/>
    <x v="2"/>
    <x v="0"/>
    <x v="0"/>
    <s v="Xerox 224"/>
    <n v="10.37"/>
    <n v="2"/>
    <n v="3.63"/>
  </r>
  <r>
    <s v="23-05-2016"/>
    <x v="2"/>
    <x v="4"/>
    <x v="757"/>
    <x v="2"/>
    <x v="2"/>
    <x v="6"/>
    <s v="Avaya 5410 Digital phone"/>
    <n v="122.38"/>
    <n v="3"/>
    <n v="-24.48"/>
  </r>
  <r>
    <s v="24-05-2016"/>
    <x v="2"/>
    <x v="4"/>
    <x v="469"/>
    <x v="6"/>
    <x v="0"/>
    <x v="14"/>
    <s v="Acme Hot Forged Carbon Steel Scissors with Nickel-Plated Handles, 3 7/8&quot; Cut, 8&quot;L"/>
    <n v="69.5"/>
    <n v="5"/>
    <n v="20.16"/>
  </r>
  <r>
    <s v="24-05-2016"/>
    <x v="2"/>
    <x v="4"/>
    <x v="469"/>
    <x v="6"/>
    <x v="0"/>
    <x v="0"/>
    <s v="Xerox 1911"/>
    <n v="191.6"/>
    <n v="4"/>
    <n v="91.97"/>
  </r>
  <r>
    <s v="24-05-2016"/>
    <x v="2"/>
    <x v="4"/>
    <x v="285"/>
    <x v="2"/>
    <x v="0"/>
    <x v="4"/>
    <s v="BIC Liqua Brite Liner"/>
    <n v="16.66"/>
    <n v="3"/>
    <n v="3.33"/>
  </r>
  <r>
    <s v="25-05-2016"/>
    <x v="2"/>
    <x v="4"/>
    <x v="640"/>
    <x v="4"/>
    <x v="1"/>
    <x v="8"/>
    <s v="Eldon Expressions Mahogany Wood Desk Collection"/>
    <n v="24.96"/>
    <n v="4"/>
    <n v="6.24"/>
  </r>
  <r>
    <s v="25-05-2016"/>
    <x v="2"/>
    <x v="4"/>
    <x v="640"/>
    <x v="4"/>
    <x v="0"/>
    <x v="0"/>
    <s v="Wirebound Service Call Books, 5 1/2&quot; x 4&quot;"/>
    <n v="19.36"/>
    <n v="2"/>
    <n v="9.2899999999999991"/>
  </r>
  <r>
    <s v="25-05-2016"/>
    <x v="2"/>
    <x v="4"/>
    <x v="640"/>
    <x v="4"/>
    <x v="0"/>
    <x v="2"/>
    <s v="Fellowes Strictly Business Drawer File, Letter/Legal Size"/>
    <n v="1267.6500000000001"/>
    <n v="9"/>
    <n v="152.12"/>
  </r>
  <r>
    <s v="26-05-2016"/>
    <x v="2"/>
    <x v="4"/>
    <x v="102"/>
    <x v="0"/>
    <x v="0"/>
    <x v="0"/>
    <s v="Xerox 212"/>
    <n v="10.37"/>
    <n v="2"/>
    <n v="3.63"/>
  </r>
  <r>
    <s v="26-05-2016"/>
    <x v="2"/>
    <x v="4"/>
    <x v="102"/>
    <x v="0"/>
    <x v="1"/>
    <x v="5"/>
    <s v="Office Star Flex Back Scooter Chair with White Frame"/>
    <n v="388.43"/>
    <n v="5"/>
    <n v="-88.78"/>
  </r>
  <r>
    <s v="26-05-2016"/>
    <x v="2"/>
    <x v="4"/>
    <x v="102"/>
    <x v="0"/>
    <x v="0"/>
    <x v="0"/>
    <s v="Universal Premium White Copier/Laser Paper (20Lb. and 87 Bright)"/>
    <n v="14.35"/>
    <n v="3"/>
    <n v="5.2"/>
  </r>
  <r>
    <s v="26-05-2016"/>
    <x v="2"/>
    <x v="4"/>
    <x v="102"/>
    <x v="0"/>
    <x v="2"/>
    <x v="9"/>
    <s v="Logitech G13 Programmable Gameboard with LCD Display"/>
    <n v="63.99"/>
    <n v="1"/>
    <n v="-7.2"/>
  </r>
  <r>
    <s v="26-05-2016"/>
    <x v="2"/>
    <x v="4"/>
    <x v="263"/>
    <x v="44"/>
    <x v="0"/>
    <x v="0"/>
    <s v="Weyerhaeuser First Choice Laser/Copy Paper (20Lb. and 88 Bright)"/>
    <n v="19.440000000000001"/>
    <n v="3"/>
    <n v="9.33"/>
  </r>
  <r>
    <s v="26-05-2016"/>
    <x v="2"/>
    <x v="4"/>
    <x v="263"/>
    <x v="44"/>
    <x v="0"/>
    <x v="3"/>
    <s v="Wilson Jones Turn Tabs Binder Tool for Ring Binders"/>
    <n v="9.64"/>
    <n v="2"/>
    <n v="4.43"/>
  </r>
  <r>
    <s v="26-05-2016"/>
    <x v="2"/>
    <x v="4"/>
    <x v="263"/>
    <x v="44"/>
    <x v="0"/>
    <x v="0"/>
    <s v="Telephone Message Books with Fax/Mobile Section, 5 1/2&quot; x 3 3/16&quot;"/>
    <n v="12.7"/>
    <n v="2"/>
    <n v="5.84"/>
  </r>
  <r>
    <s v="26-05-2016"/>
    <x v="2"/>
    <x v="4"/>
    <x v="263"/>
    <x v="44"/>
    <x v="1"/>
    <x v="8"/>
    <s v="9-3/4 Diameter Round Wall Clock"/>
    <n v="41.37"/>
    <n v="3"/>
    <n v="17.38"/>
  </r>
  <r>
    <s v="26-05-2016"/>
    <x v="2"/>
    <x v="4"/>
    <x v="495"/>
    <x v="2"/>
    <x v="0"/>
    <x v="4"/>
    <s v="OIC #2 Pencils, Medium Soft"/>
    <n v="1.5"/>
    <n v="1"/>
    <n v="0.17"/>
  </r>
  <r>
    <s v="26-05-2016"/>
    <x v="2"/>
    <x v="4"/>
    <x v="495"/>
    <x v="2"/>
    <x v="0"/>
    <x v="12"/>
    <s v="Holmes HEPA Air Purifier"/>
    <n v="34.85"/>
    <n v="2"/>
    <n v="6.53"/>
  </r>
  <r>
    <s v="26-05-2016"/>
    <x v="2"/>
    <x v="4"/>
    <x v="149"/>
    <x v="3"/>
    <x v="0"/>
    <x v="7"/>
    <s v="Alliance Big Bands Rubber Bands, 12/Pack"/>
    <n v="5.94"/>
    <n v="3"/>
    <n v="0"/>
  </r>
  <r>
    <s v="26-05-2016"/>
    <x v="2"/>
    <x v="4"/>
    <x v="149"/>
    <x v="3"/>
    <x v="0"/>
    <x v="0"/>
    <s v="Xerox 1946"/>
    <n v="45.36"/>
    <n v="7"/>
    <n v="21.77"/>
  </r>
  <r>
    <s v="26-05-2016"/>
    <x v="2"/>
    <x v="4"/>
    <x v="149"/>
    <x v="3"/>
    <x v="2"/>
    <x v="6"/>
    <s v="Cisco SPA508G"/>
    <n v="211.17"/>
    <n v="4"/>
    <n v="23.76"/>
  </r>
  <r>
    <s v="26-05-2016"/>
    <x v="2"/>
    <x v="4"/>
    <x v="149"/>
    <x v="3"/>
    <x v="1"/>
    <x v="5"/>
    <s v="Global Low Back Tilter Chair"/>
    <n v="484.7"/>
    <n v="6"/>
    <n v="-84.82"/>
  </r>
  <r>
    <s v="26-05-2016"/>
    <x v="2"/>
    <x v="4"/>
    <x v="149"/>
    <x v="3"/>
    <x v="2"/>
    <x v="15"/>
    <s v="Fellowes Powershred HS-440 4-Sheet High Security Shredder"/>
    <n v="371.98"/>
    <n v="3"/>
    <n v="116.24"/>
  </r>
  <r>
    <s v="26-05-2016"/>
    <x v="2"/>
    <x v="4"/>
    <x v="552"/>
    <x v="16"/>
    <x v="0"/>
    <x v="2"/>
    <s v="Advantus Rolling Drawer Organizers"/>
    <n v="184.7"/>
    <n v="6"/>
    <n v="13.85"/>
  </r>
  <r>
    <s v="26-05-2016"/>
    <x v="2"/>
    <x v="4"/>
    <x v="552"/>
    <x v="16"/>
    <x v="2"/>
    <x v="9"/>
    <s v="Imation 32GB Pocket Pro USB 3.0 Flash Drive - 32 GB - Black - 1 P ..."/>
    <n v="47.92"/>
    <n v="2"/>
    <n v="11.98"/>
  </r>
  <r>
    <s v="26-05-2016"/>
    <x v="2"/>
    <x v="4"/>
    <x v="752"/>
    <x v="21"/>
    <x v="1"/>
    <x v="8"/>
    <s v="Nu-Dell Float Frame 11 x 14 1/2"/>
    <n v="26.94"/>
    <n v="3"/>
    <n v="11.31"/>
  </r>
  <r>
    <s v="27-05-2016"/>
    <x v="2"/>
    <x v="4"/>
    <x v="174"/>
    <x v="14"/>
    <x v="1"/>
    <x v="5"/>
    <s v="HON 5400 Series Task Chairs for Big and Tall"/>
    <n v="3504.9"/>
    <n v="5"/>
    <n v="700.98"/>
  </r>
  <r>
    <s v="27-05-2016"/>
    <x v="2"/>
    <x v="4"/>
    <x v="174"/>
    <x v="14"/>
    <x v="0"/>
    <x v="0"/>
    <s v="Xerox 1910"/>
    <n v="144.12"/>
    <n v="3"/>
    <n v="69.180000000000007"/>
  </r>
  <r>
    <s v="27-05-2016"/>
    <x v="2"/>
    <x v="4"/>
    <x v="174"/>
    <x v="14"/>
    <x v="0"/>
    <x v="0"/>
    <s v="Xerox 1915"/>
    <n v="314.55"/>
    <n v="3"/>
    <n v="150.97999999999999"/>
  </r>
  <r>
    <s v="27-05-2016"/>
    <x v="2"/>
    <x v="4"/>
    <x v="267"/>
    <x v="1"/>
    <x v="1"/>
    <x v="8"/>
    <s v="36X48 HARDFLOOR CHAIRMAT"/>
    <n v="25.18"/>
    <n v="3"/>
    <n v="-33.36"/>
  </r>
  <r>
    <s v="27-05-2016"/>
    <x v="2"/>
    <x v="4"/>
    <x v="267"/>
    <x v="1"/>
    <x v="1"/>
    <x v="8"/>
    <s v="G.E. Halogen Desk Lamp Bulbs"/>
    <n v="5.58"/>
    <n v="2"/>
    <n v="-1.68"/>
  </r>
  <r>
    <s v="27-05-2016"/>
    <x v="2"/>
    <x v="4"/>
    <x v="267"/>
    <x v="1"/>
    <x v="0"/>
    <x v="2"/>
    <s v="Standard Rollaway File with Lock"/>
    <n v="1297.3699999999999"/>
    <n v="9"/>
    <n v="97.3"/>
  </r>
  <r>
    <s v="27-05-2016"/>
    <x v="2"/>
    <x v="4"/>
    <x v="462"/>
    <x v="3"/>
    <x v="0"/>
    <x v="0"/>
    <s v="Wirebound Message Books, Four 2 3/4 x 5 White Forms per Page"/>
    <n v="13.38"/>
    <n v="2"/>
    <n v="6.15"/>
  </r>
  <r>
    <s v="28-05-2016"/>
    <x v="2"/>
    <x v="4"/>
    <x v="329"/>
    <x v="29"/>
    <x v="0"/>
    <x v="4"/>
    <s v="Boston School Pro Electric Pencil Sharpener, 1670"/>
    <n v="185.88"/>
    <n v="6"/>
    <n v="50.19"/>
  </r>
  <r>
    <s v="28-05-2016"/>
    <x v="2"/>
    <x v="4"/>
    <x v="566"/>
    <x v="16"/>
    <x v="1"/>
    <x v="5"/>
    <s v="Novimex Fabric Task Chair"/>
    <n v="390.27"/>
    <n v="8"/>
    <n v="-24.39"/>
  </r>
  <r>
    <s v="28-05-2016"/>
    <x v="2"/>
    <x v="4"/>
    <x v="566"/>
    <x v="16"/>
    <x v="0"/>
    <x v="0"/>
    <s v="Great White Multi-Use Recycled Paper (20Lb. and 84 Bright)"/>
    <n v="62.19"/>
    <n v="13"/>
    <n v="19.440000000000001"/>
  </r>
  <r>
    <s v="28-05-2016"/>
    <x v="2"/>
    <x v="4"/>
    <x v="68"/>
    <x v="3"/>
    <x v="0"/>
    <x v="12"/>
    <s v="Kensington 7 Outlet MasterPiece HOMEOFFICE Power Control Center"/>
    <n v="262.24"/>
    <n v="2"/>
    <n v="78.67"/>
  </r>
  <r>
    <s v="28-05-2016"/>
    <x v="2"/>
    <x v="4"/>
    <x v="68"/>
    <x v="3"/>
    <x v="0"/>
    <x v="0"/>
    <s v="Xerox 1991"/>
    <n v="182.72"/>
    <n v="8"/>
    <n v="84.05"/>
  </r>
  <r>
    <s v="28-05-2016"/>
    <x v="2"/>
    <x v="4"/>
    <x v="68"/>
    <x v="3"/>
    <x v="2"/>
    <x v="9"/>
    <s v="Imation Clip USB flash drive - 8 GB"/>
    <n v="131.6"/>
    <n v="7"/>
    <n v="7.9"/>
  </r>
  <r>
    <s v="28-05-2016"/>
    <x v="2"/>
    <x v="4"/>
    <x v="68"/>
    <x v="3"/>
    <x v="0"/>
    <x v="3"/>
    <s v="Wilson Jones Hanging View Binder, White, 1&quot;"/>
    <n v="22.72"/>
    <n v="4"/>
    <n v="7.38"/>
  </r>
  <r>
    <s v="28-05-2016"/>
    <x v="2"/>
    <x v="4"/>
    <x v="68"/>
    <x v="3"/>
    <x v="2"/>
    <x v="15"/>
    <s v="Okidata C331dn Printer"/>
    <n v="558.4"/>
    <n v="2"/>
    <n v="41.88"/>
  </r>
  <r>
    <s v="28-05-2016"/>
    <x v="2"/>
    <x v="4"/>
    <x v="150"/>
    <x v="20"/>
    <x v="0"/>
    <x v="14"/>
    <s v="Fiskars Softgrip Scissors"/>
    <n v="54.9"/>
    <n v="5"/>
    <n v="15.37"/>
  </r>
  <r>
    <s v="28-05-2016"/>
    <x v="2"/>
    <x v="4"/>
    <x v="451"/>
    <x v="1"/>
    <x v="2"/>
    <x v="6"/>
    <s v="Wilson Electronics DB Pro Signal Booster"/>
    <n v="286.39999999999998"/>
    <n v="1"/>
    <n v="25.06"/>
  </r>
  <r>
    <s v="29-05-2016"/>
    <x v="2"/>
    <x v="4"/>
    <x v="556"/>
    <x v="33"/>
    <x v="2"/>
    <x v="6"/>
    <s v="Panasonic KX-TG9471B"/>
    <n v="979.95"/>
    <n v="5"/>
    <n v="274.39"/>
  </r>
  <r>
    <s v="29-05-2016"/>
    <x v="2"/>
    <x v="4"/>
    <x v="556"/>
    <x v="33"/>
    <x v="0"/>
    <x v="3"/>
    <s v="Presstex Flexible Ring Binders"/>
    <n v="22.75"/>
    <n v="5"/>
    <n v="11.38"/>
  </r>
  <r>
    <s v="29-05-2016"/>
    <x v="2"/>
    <x v="4"/>
    <x v="745"/>
    <x v="15"/>
    <x v="0"/>
    <x v="3"/>
    <s v="GBC ProClick Spines for 32-Hole Punch"/>
    <n v="11.28"/>
    <n v="3"/>
    <n v="-8.65"/>
  </r>
  <r>
    <s v="29-05-2016"/>
    <x v="2"/>
    <x v="4"/>
    <x v="745"/>
    <x v="15"/>
    <x v="0"/>
    <x v="4"/>
    <s v="Newell 333"/>
    <n v="4.45"/>
    <n v="2"/>
    <n v="0.33"/>
  </r>
  <r>
    <s v="29-05-2016"/>
    <x v="2"/>
    <x v="4"/>
    <x v="745"/>
    <x v="15"/>
    <x v="1"/>
    <x v="8"/>
    <s v="3M Polarizing Light Filter Sleeves"/>
    <n v="44.76"/>
    <n v="3"/>
    <n v="14.55"/>
  </r>
  <r>
    <s v="30-05-2016"/>
    <x v="2"/>
    <x v="4"/>
    <x v="706"/>
    <x v="26"/>
    <x v="0"/>
    <x v="3"/>
    <s v="Vinyl Sectional Post Binders"/>
    <n v="22.62"/>
    <n v="2"/>
    <n v="-15.08"/>
  </r>
  <r>
    <s v="30-05-2016"/>
    <x v="2"/>
    <x v="4"/>
    <x v="706"/>
    <x v="26"/>
    <x v="0"/>
    <x v="3"/>
    <s v="GBC Standard Therm-A-Bind Covers"/>
    <n v="14.95"/>
    <n v="2"/>
    <n v="-11.96"/>
  </r>
  <r>
    <s v="30-05-2016"/>
    <x v="2"/>
    <x v="4"/>
    <x v="706"/>
    <x v="26"/>
    <x v="1"/>
    <x v="5"/>
    <s v="Global Troy Executive Leather Low-Back Tilter"/>
    <n v="801.57"/>
    <n v="2"/>
    <n v="50.1"/>
  </r>
  <r>
    <s v="30-05-2016"/>
    <x v="2"/>
    <x v="4"/>
    <x v="706"/>
    <x v="26"/>
    <x v="0"/>
    <x v="3"/>
    <s v="Storex Flexible Poly Binders with Double Pockets"/>
    <n v="2.38"/>
    <n v="3"/>
    <n v="-1.9"/>
  </r>
  <r>
    <s v="30-05-2016"/>
    <x v="2"/>
    <x v="4"/>
    <x v="706"/>
    <x v="26"/>
    <x v="0"/>
    <x v="0"/>
    <s v="White Dual Perf Computer Printout Paper, 2700 Sheets, 1 Part, Heavyweight, 20 lbs., 14 7/8 x 11"/>
    <n v="32.79"/>
    <n v="1"/>
    <n v="11.89"/>
  </r>
  <r>
    <s v="30-05-2016"/>
    <x v="2"/>
    <x v="4"/>
    <x v="758"/>
    <x v="25"/>
    <x v="0"/>
    <x v="3"/>
    <s v="Angle-D Ring Binders"/>
    <n v="3.28"/>
    <n v="2"/>
    <n v="-2.63"/>
  </r>
  <r>
    <s v="30-05-2016"/>
    <x v="2"/>
    <x v="4"/>
    <x v="196"/>
    <x v="10"/>
    <x v="2"/>
    <x v="16"/>
    <s v="Canon Imageclass D680 Copier / Fax"/>
    <n v="839.99"/>
    <n v="2"/>
    <n v="70"/>
  </r>
  <r>
    <s v="30-05-2016"/>
    <x v="2"/>
    <x v="4"/>
    <x v="123"/>
    <x v="6"/>
    <x v="1"/>
    <x v="13"/>
    <s v="Hon Rectangular Conference Tables"/>
    <n v="2275.5"/>
    <n v="10"/>
    <n v="386.84"/>
  </r>
  <r>
    <s v="30-05-2016"/>
    <x v="2"/>
    <x v="4"/>
    <x v="123"/>
    <x v="6"/>
    <x v="2"/>
    <x v="9"/>
    <s v="Plantronics CS510 - Over-the-Head monaural Wireless Headset System"/>
    <n v="1979.7"/>
    <n v="6"/>
    <n v="653.29999999999995"/>
  </r>
  <r>
    <s v="30-05-2016"/>
    <x v="2"/>
    <x v="4"/>
    <x v="123"/>
    <x v="6"/>
    <x v="0"/>
    <x v="1"/>
    <s v="Avery 473"/>
    <n v="62.1"/>
    <n v="6"/>
    <n v="29.81"/>
  </r>
  <r>
    <s v="30-05-2016"/>
    <x v="2"/>
    <x v="4"/>
    <x v="176"/>
    <x v="10"/>
    <x v="0"/>
    <x v="12"/>
    <s v="Euro-Pro Shark Turbo Vacuum"/>
    <n v="123.92"/>
    <n v="5"/>
    <n v="9.2899999999999991"/>
  </r>
  <r>
    <s v="30-05-2016"/>
    <x v="2"/>
    <x v="4"/>
    <x v="483"/>
    <x v="3"/>
    <x v="0"/>
    <x v="0"/>
    <s v="Xerox 228"/>
    <n v="38.880000000000003"/>
    <n v="6"/>
    <n v="18.66"/>
  </r>
  <r>
    <s v="30-05-2016"/>
    <x v="2"/>
    <x v="4"/>
    <x v="306"/>
    <x v="21"/>
    <x v="0"/>
    <x v="12"/>
    <s v="Acco 7-Outlet Masterpiece Power Center, Wihtout Fax/Phone Line Protection"/>
    <n v="364.74"/>
    <n v="3"/>
    <n v="109.42"/>
  </r>
  <r>
    <s v="30-05-2016"/>
    <x v="2"/>
    <x v="4"/>
    <x v="306"/>
    <x v="21"/>
    <x v="1"/>
    <x v="8"/>
    <s v="DAX Charcoal/Nickel-Tone Document Frame, 5 x 7"/>
    <n v="47.4"/>
    <n v="5"/>
    <n v="21.33"/>
  </r>
  <r>
    <s v="30-05-2016"/>
    <x v="2"/>
    <x v="4"/>
    <x v="306"/>
    <x v="21"/>
    <x v="0"/>
    <x v="2"/>
    <s v="Eldon Simplefile Box Office"/>
    <n v="49.76"/>
    <n v="4"/>
    <n v="13.93"/>
  </r>
  <r>
    <s v="30-05-2016"/>
    <x v="2"/>
    <x v="4"/>
    <x v="306"/>
    <x v="21"/>
    <x v="0"/>
    <x v="4"/>
    <s v="Newell 333"/>
    <n v="5.56"/>
    <n v="2"/>
    <n v="1.45"/>
  </r>
  <r>
    <s v="30-05-2016"/>
    <x v="2"/>
    <x v="4"/>
    <x v="306"/>
    <x v="21"/>
    <x v="0"/>
    <x v="0"/>
    <s v="Xerox 1915"/>
    <n v="629.1"/>
    <n v="6"/>
    <n v="301.97000000000003"/>
  </r>
  <r>
    <s v="30-05-2016"/>
    <x v="2"/>
    <x v="4"/>
    <x v="306"/>
    <x v="21"/>
    <x v="0"/>
    <x v="4"/>
    <s v="Newell 343"/>
    <n v="14.7"/>
    <n v="5"/>
    <n v="3.97"/>
  </r>
  <r>
    <s v="30-05-2016"/>
    <x v="2"/>
    <x v="4"/>
    <x v="306"/>
    <x v="21"/>
    <x v="0"/>
    <x v="0"/>
    <s v="Xerox 217"/>
    <n v="45.36"/>
    <n v="7"/>
    <n v="21.77"/>
  </r>
  <r>
    <s v="30-05-2016"/>
    <x v="2"/>
    <x v="4"/>
    <x v="306"/>
    <x v="21"/>
    <x v="2"/>
    <x v="6"/>
    <s v="VTech DS6151"/>
    <n v="125.99"/>
    <n v="1"/>
    <n v="35.28"/>
  </r>
  <r>
    <s v="30-05-2016"/>
    <x v="2"/>
    <x v="4"/>
    <x v="739"/>
    <x v="3"/>
    <x v="1"/>
    <x v="8"/>
    <s v="36X48 HARDFLOOR CHAIRMAT"/>
    <n v="167.84"/>
    <n v="8"/>
    <n v="11.75"/>
  </r>
  <r>
    <s v="30-05-2016"/>
    <x v="2"/>
    <x v="4"/>
    <x v="615"/>
    <x v="6"/>
    <x v="0"/>
    <x v="10"/>
    <s v="Redi-Strip #10 Envelopes, 4 1/8 x 9 1/2"/>
    <n v="26.55"/>
    <n v="9"/>
    <n v="12.74"/>
  </r>
  <r>
    <s v="30-05-2016"/>
    <x v="2"/>
    <x v="4"/>
    <x v="615"/>
    <x v="6"/>
    <x v="2"/>
    <x v="9"/>
    <s v="Sony Micro Vault Click 16 GB USB 2.0 Flash Drive"/>
    <n v="111.98"/>
    <n v="2"/>
    <n v="26.88"/>
  </r>
  <r>
    <s v="30-05-2016"/>
    <x v="2"/>
    <x v="4"/>
    <x v="372"/>
    <x v="0"/>
    <x v="2"/>
    <x v="6"/>
    <s v="Anker 36W 4-Port USB Wall Charger Travel Power Adapter for iPhone 5s 5c 5"/>
    <n v="79.959999999999994"/>
    <n v="5"/>
    <n v="8"/>
  </r>
  <r>
    <s v="30-05-2016"/>
    <x v="2"/>
    <x v="4"/>
    <x v="372"/>
    <x v="0"/>
    <x v="2"/>
    <x v="9"/>
    <s v="Sony Micro Vault Click 16 GB USB 2.0 Flash Drive"/>
    <n v="223.96"/>
    <n v="5"/>
    <n v="11.2"/>
  </r>
  <r>
    <s v="31-05-2016"/>
    <x v="2"/>
    <x v="4"/>
    <x v="443"/>
    <x v="1"/>
    <x v="1"/>
    <x v="8"/>
    <s v="Executive Impressions 16-1/2&quot; Circular Wall Clock"/>
    <n v="32.06"/>
    <n v="3"/>
    <n v="-12.83"/>
  </r>
  <r>
    <s v="31-05-2016"/>
    <x v="2"/>
    <x v="4"/>
    <x v="443"/>
    <x v="1"/>
    <x v="0"/>
    <x v="0"/>
    <s v="Xerox 1899"/>
    <n v="18.5"/>
    <n v="4"/>
    <n v="6.7"/>
  </r>
  <r>
    <s v="31-05-2016"/>
    <x v="2"/>
    <x v="4"/>
    <x v="443"/>
    <x v="1"/>
    <x v="1"/>
    <x v="5"/>
    <s v="Global Highback Leather Tilter in Burgundy"/>
    <n v="191.08"/>
    <n v="3"/>
    <n v="-38.22"/>
  </r>
  <r>
    <s v="31-05-2016"/>
    <x v="2"/>
    <x v="4"/>
    <x v="443"/>
    <x v="1"/>
    <x v="0"/>
    <x v="0"/>
    <s v="Xerox 212"/>
    <n v="10.37"/>
    <n v="2"/>
    <n v="3.63"/>
  </r>
  <r>
    <s v="31-05-2016"/>
    <x v="2"/>
    <x v="4"/>
    <x v="685"/>
    <x v="20"/>
    <x v="0"/>
    <x v="3"/>
    <s v="Avery Hidden Tab Dividers for Binding Systems"/>
    <n v="7.15"/>
    <n v="3"/>
    <n v="2.3199999999999998"/>
  </r>
  <r>
    <s v="31-05-2016"/>
    <x v="2"/>
    <x v="4"/>
    <x v="685"/>
    <x v="20"/>
    <x v="2"/>
    <x v="6"/>
    <s v="Jackery Bar Premium Fast-charging Portable Charger"/>
    <n v="179.7"/>
    <n v="6"/>
    <n v="88.05"/>
  </r>
  <r>
    <s v="02-06-2016"/>
    <x v="2"/>
    <x v="5"/>
    <x v="385"/>
    <x v="2"/>
    <x v="0"/>
    <x v="2"/>
    <s v="Carina Double Wide Media Storage Towers in Natural &amp; Black"/>
    <n v="64.78"/>
    <n v="1"/>
    <n v="-12.96"/>
  </r>
  <r>
    <s v="02-06-2016"/>
    <x v="2"/>
    <x v="5"/>
    <x v="150"/>
    <x v="22"/>
    <x v="0"/>
    <x v="0"/>
    <s v="Riverleaf Stik-Withit Designer Note Cubes"/>
    <n v="30.18"/>
    <n v="3"/>
    <n v="13.88"/>
  </r>
  <r>
    <s v="02-06-2016"/>
    <x v="2"/>
    <x v="5"/>
    <x v="150"/>
    <x v="22"/>
    <x v="0"/>
    <x v="3"/>
    <s v="Acco PRESSTEX Data Binder with Storage Hooks, Dark Blue, 14 7/8&quot; X 11&quot;"/>
    <n v="51.65"/>
    <n v="12"/>
    <n v="18.72"/>
  </r>
  <r>
    <s v="02-06-2016"/>
    <x v="2"/>
    <x v="5"/>
    <x v="150"/>
    <x v="22"/>
    <x v="0"/>
    <x v="3"/>
    <s v="Acco Translucent Poly Ring Binders"/>
    <n v="11.23"/>
    <n v="3"/>
    <n v="3.93"/>
  </r>
  <r>
    <s v="03-06-2016"/>
    <x v="2"/>
    <x v="5"/>
    <x v="85"/>
    <x v="3"/>
    <x v="1"/>
    <x v="13"/>
    <s v="Hon 61000 Series Interactive Training Tables"/>
    <n v="71.09"/>
    <n v="2"/>
    <n v="-1.78"/>
  </r>
  <r>
    <s v="04-06-2016"/>
    <x v="2"/>
    <x v="5"/>
    <x v="502"/>
    <x v="6"/>
    <x v="0"/>
    <x v="0"/>
    <s v="Snap-A-Way Black Print Carbonless Ruled Speed Letter, Triplicate"/>
    <n v="75.88"/>
    <n v="2"/>
    <n v="35.659999999999997"/>
  </r>
  <r>
    <s v="04-06-2016"/>
    <x v="2"/>
    <x v="5"/>
    <x v="318"/>
    <x v="1"/>
    <x v="0"/>
    <x v="0"/>
    <s v="Xerox 1957"/>
    <n v="25.92"/>
    <n v="5"/>
    <n v="9.4"/>
  </r>
  <r>
    <s v="04-06-2016"/>
    <x v="2"/>
    <x v="5"/>
    <x v="318"/>
    <x v="1"/>
    <x v="1"/>
    <x v="8"/>
    <s v="Luxo Professional Fluorescent Magnifier Lamp with Clamp-Mount Base"/>
    <n v="419.68"/>
    <n v="5"/>
    <n v="-356.73"/>
  </r>
  <r>
    <s v="04-06-2016"/>
    <x v="2"/>
    <x v="5"/>
    <x v="318"/>
    <x v="1"/>
    <x v="1"/>
    <x v="8"/>
    <s v="Staple-based wall hangings"/>
    <n v="11.69"/>
    <n v="3"/>
    <n v="-4.68"/>
  </r>
  <r>
    <s v="04-06-2016"/>
    <x v="2"/>
    <x v="5"/>
    <x v="318"/>
    <x v="1"/>
    <x v="2"/>
    <x v="6"/>
    <s v="PureGear Roll-On Screen Protector"/>
    <n v="31.98"/>
    <n v="2"/>
    <n v="11.19"/>
  </r>
  <r>
    <s v="04-06-2016"/>
    <x v="2"/>
    <x v="5"/>
    <x v="318"/>
    <x v="1"/>
    <x v="1"/>
    <x v="13"/>
    <s v="KI Conference Tables"/>
    <n v="177.23"/>
    <n v="5"/>
    <n v="-120.51"/>
  </r>
  <r>
    <s v="04-06-2016"/>
    <x v="2"/>
    <x v="5"/>
    <x v="318"/>
    <x v="1"/>
    <x v="1"/>
    <x v="8"/>
    <s v="Eldon 100 Class Desk Accessories"/>
    <n v="4.04"/>
    <n v="3"/>
    <n v="-2.83"/>
  </r>
  <r>
    <s v="04-06-2016"/>
    <x v="2"/>
    <x v="5"/>
    <x v="318"/>
    <x v="1"/>
    <x v="0"/>
    <x v="4"/>
    <s v="Binney &amp; Smith Crayola Metallic Colored Pencils, 8-Color Set"/>
    <n v="7.41"/>
    <n v="2"/>
    <n v="1.2"/>
  </r>
  <r>
    <s v="04-06-2016"/>
    <x v="2"/>
    <x v="5"/>
    <x v="647"/>
    <x v="20"/>
    <x v="0"/>
    <x v="0"/>
    <s v="Easy-staple paper"/>
    <n v="14.94"/>
    <n v="3"/>
    <n v="7.02"/>
  </r>
  <r>
    <s v="04-06-2016"/>
    <x v="2"/>
    <x v="5"/>
    <x v="647"/>
    <x v="20"/>
    <x v="2"/>
    <x v="15"/>
    <s v="Panasonic KX MC6040 Color Laser Multifunction Printer"/>
    <n v="1349.85"/>
    <n v="3"/>
    <n v="364.46"/>
  </r>
  <r>
    <s v="04-06-2016"/>
    <x v="2"/>
    <x v="5"/>
    <x v="647"/>
    <x v="20"/>
    <x v="1"/>
    <x v="11"/>
    <s v="Sauder Inglewood Library Bookcases"/>
    <n v="136.78"/>
    <n v="1"/>
    <n v="5.13"/>
  </r>
  <r>
    <s v="04-06-2016"/>
    <x v="2"/>
    <x v="5"/>
    <x v="647"/>
    <x v="20"/>
    <x v="1"/>
    <x v="8"/>
    <s v="Linden 10&quot; Round Wall Clock, Black"/>
    <n v="61.12"/>
    <n v="4"/>
    <n v="20.78"/>
  </r>
  <r>
    <s v="05-06-2016"/>
    <x v="2"/>
    <x v="5"/>
    <x v="179"/>
    <x v="2"/>
    <x v="0"/>
    <x v="2"/>
    <s v="Eldon Base for stackable storage shelf, platinum"/>
    <n v="124.61"/>
    <n v="4"/>
    <n v="-23.36"/>
  </r>
  <r>
    <s v="05-06-2016"/>
    <x v="2"/>
    <x v="5"/>
    <x v="179"/>
    <x v="2"/>
    <x v="0"/>
    <x v="1"/>
    <s v="Avery 502"/>
    <n v="7.56"/>
    <n v="3"/>
    <n v="2.65"/>
  </r>
  <r>
    <s v="05-06-2016"/>
    <x v="2"/>
    <x v="5"/>
    <x v="219"/>
    <x v="7"/>
    <x v="0"/>
    <x v="2"/>
    <s v="Standard Rollaway File with Lock"/>
    <n v="360.38"/>
    <n v="2"/>
    <n v="93.7"/>
  </r>
  <r>
    <s v="05-06-2016"/>
    <x v="2"/>
    <x v="5"/>
    <x v="219"/>
    <x v="7"/>
    <x v="0"/>
    <x v="4"/>
    <s v="Newell 314"/>
    <n v="11.16"/>
    <n v="2"/>
    <n v="2.79"/>
  </r>
  <r>
    <s v="05-06-2016"/>
    <x v="2"/>
    <x v="5"/>
    <x v="219"/>
    <x v="7"/>
    <x v="0"/>
    <x v="1"/>
    <s v="Avery White Multi-Purpose Labels"/>
    <n v="14.94"/>
    <n v="3"/>
    <n v="6.87"/>
  </r>
  <r>
    <s v="05-06-2016"/>
    <x v="2"/>
    <x v="5"/>
    <x v="74"/>
    <x v="3"/>
    <x v="0"/>
    <x v="3"/>
    <s v="Avery Non-Stick Binders"/>
    <n v="21.55"/>
    <n v="6"/>
    <n v="7"/>
  </r>
  <r>
    <s v="05-06-2016"/>
    <x v="2"/>
    <x v="5"/>
    <x v="74"/>
    <x v="3"/>
    <x v="0"/>
    <x v="12"/>
    <s v="Acco 6 Outlet Guardian Premium Surge Suppressor"/>
    <n v="58.24"/>
    <n v="4"/>
    <n v="15.72"/>
  </r>
  <r>
    <s v="05-06-2016"/>
    <x v="2"/>
    <x v="5"/>
    <x v="590"/>
    <x v="22"/>
    <x v="0"/>
    <x v="14"/>
    <s v="Acme Box Cutter Scissors"/>
    <n v="61.38"/>
    <n v="6"/>
    <n v="15.96"/>
  </r>
  <r>
    <s v="06-06-2016"/>
    <x v="2"/>
    <x v="5"/>
    <x v="554"/>
    <x v="1"/>
    <x v="2"/>
    <x v="6"/>
    <s v="Cisco Small Business SPA 502G VoIP phone"/>
    <n v="328.22"/>
    <n v="4"/>
    <n v="28.72"/>
  </r>
  <r>
    <s v="06-06-2016"/>
    <x v="2"/>
    <x v="5"/>
    <x v="56"/>
    <x v="32"/>
    <x v="0"/>
    <x v="2"/>
    <s v="Letter Size Cart"/>
    <n v="714.3"/>
    <n v="5"/>
    <n v="207.15"/>
  </r>
  <r>
    <s v="06-06-2016"/>
    <x v="2"/>
    <x v="5"/>
    <x v="759"/>
    <x v="32"/>
    <x v="0"/>
    <x v="0"/>
    <s v="Xerox 1935"/>
    <n v="105.52"/>
    <n v="4"/>
    <n v="48.54"/>
  </r>
  <r>
    <s v="06-06-2016"/>
    <x v="2"/>
    <x v="5"/>
    <x v="584"/>
    <x v="13"/>
    <x v="2"/>
    <x v="9"/>
    <s v="Logitech Trackman Marble Mouse"/>
    <n v="179.94"/>
    <n v="6"/>
    <n v="75.569999999999993"/>
  </r>
  <r>
    <s v="06-06-2016"/>
    <x v="2"/>
    <x v="5"/>
    <x v="584"/>
    <x v="13"/>
    <x v="2"/>
    <x v="9"/>
    <s v="Kingston Digital DataTraveler 16GB USB 2.0"/>
    <n v="26.85"/>
    <n v="3"/>
    <n v="5.0999999999999996"/>
  </r>
  <r>
    <s v="06-06-2016"/>
    <x v="2"/>
    <x v="5"/>
    <x v="584"/>
    <x v="13"/>
    <x v="2"/>
    <x v="9"/>
    <s v="Plantronics S12 Corded Telephone Headset System"/>
    <n v="323.37"/>
    <n v="3"/>
    <n v="129.35"/>
  </r>
  <r>
    <s v="06-06-2016"/>
    <x v="2"/>
    <x v="5"/>
    <x v="584"/>
    <x v="13"/>
    <x v="0"/>
    <x v="0"/>
    <s v="Xerox 191"/>
    <n v="59.94"/>
    <n v="3"/>
    <n v="28.17"/>
  </r>
  <r>
    <s v="06-06-2016"/>
    <x v="2"/>
    <x v="5"/>
    <x v="584"/>
    <x v="13"/>
    <x v="0"/>
    <x v="3"/>
    <s v="Trimflex Flexible Post Binders"/>
    <n v="64.14"/>
    <n v="3"/>
    <n v="30.79"/>
  </r>
  <r>
    <s v="06-06-2016"/>
    <x v="2"/>
    <x v="5"/>
    <x v="584"/>
    <x v="13"/>
    <x v="0"/>
    <x v="3"/>
    <s v="Avery Binder Labels"/>
    <n v="11.67"/>
    <n v="3"/>
    <n v="5.6"/>
  </r>
  <r>
    <s v="06-06-2016"/>
    <x v="2"/>
    <x v="5"/>
    <x v="584"/>
    <x v="13"/>
    <x v="0"/>
    <x v="0"/>
    <s v="Xerox 230"/>
    <n v="12.96"/>
    <n v="2"/>
    <n v="6.22"/>
  </r>
  <r>
    <s v="06-06-2016"/>
    <x v="2"/>
    <x v="5"/>
    <x v="237"/>
    <x v="3"/>
    <x v="0"/>
    <x v="1"/>
    <s v="Avery 488"/>
    <n v="22.05"/>
    <n v="7"/>
    <n v="10.58"/>
  </r>
  <r>
    <s v="06-06-2016"/>
    <x v="2"/>
    <x v="5"/>
    <x v="237"/>
    <x v="3"/>
    <x v="0"/>
    <x v="0"/>
    <s v="Xerox Blank Computer Paper"/>
    <n v="99.9"/>
    <n v="5"/>
    <n v="46.95"/>
  </r>
  <r>
    <s v="06-06-2016"/>
    <x v="2"/>
    <x v="5"/>
    <x v="5"/>
    <x v="3"/>
    <x v="2"/>
    <x v="6"/>
    <s v="Samsung Galaxy Mega 6.3"/>
    <n v="3023.93"/>
    <n v="9"/>
    <n v="226.79"/>
  </r>
  <r>
    <s v="06-06-2016"/>
    <x v="2"/>
    <x v="5"/>
    <x v="5"/>
    <x v="3"/>
    <x v="2"/>
    <x v="9"/>
    <s v="Rosewill 107 Normal Keys USB Wired Standard Keyboard"/>
    <n v="26.96"/>
    <n v="2"/>
    <n v="3.77"/>
  </r>
  <r>
    <s v="06-06-2016"/>
    <x v="2"/>
    <x v="5"/>
    <x v="5"/>
    <x v="3"/>
    <x v="2"/>
    <x v="6"/>
    <s v="Bose SoundLink Bluetooth Speaker"/>
    <n v="477.6"/>
    <n v="3"/>
    <n v="161.19"/>
  </r>
  <r>
    <s v="06-06-2016"/>
    <x v="2"/>
    <x v="5"/>
    <x v="760"/>
    <x v="10"/>
    <x v="1"/>
    <x v="8"/>
    <s v="Electrix Halogen Magnifier Lamp"/>
    <n v="466.32"/>
    <n v="3"/>
    <n v="34.97"/>
  </r>
  <r>
    <s v="06-06-2016"/>
    <x v="2"/>
    <x v="5"/>
    <x v="760"/>
    <x v="10"/>
    <x v="1"/>
    <x v="8"/>
    <s v="Deflect-o EconoMat Nonstudded, No Bevel Mat"/>
    <n v="82.64"/>
    <n v="2"/>
    <n v="0"/>
  </r>
  <r>
    <s v="07-06-2016"/>
    <x v="2"/>
    <x v="5"/>
    <x v="476"/>
    <x v="20"/>
    <x v="0"/>
    <x v="0"/>
    <s v="Xerox 226"/>
    <n v="32.4"/>
    <n v="5"/>
    <n v="15.55"/>
  </r>
  <r>
    <s v="07-06-2016"/>
    <x v="2"/>
    <x v="5"/>
    <x v="365"/>
    <x v="3"/>
    <x v="0"/>
    <x v="3"/>
    <s v="Avery Hanging File Binders"/>
    <n v="4.78"/>
    <n v="1"/>
    <n v="1.55"/>
  </r>
  <r>
    <s v="07-06-2016"/>
    <x v="2"/>
    <x v="5"/>
    <x v="365"/>
    <x v="3"/>
    <x v="0"/>
    <x v="0"/>
    <s v="While You Were Out Pads, 50 per Pad, 4 x 5 1/4, Green Cycle"/>
    <n v="4.7300000000000004"/>
    <n v="1"/>
    <n v="2.3199999999999998"/>
  </r>
  <r>
    <s v="07-06-2016"/>
    <x v="2"/>
    <x v="5"/>
    <x v="761"/>
    <x v="2"/>
    <x v="0"/>
    <x v="7"/>
    <s v="Ideal Clamps"/>
    <n v="9.65"/>
    <n v="6"/>
    <n v="3.5"/>
  </r>
  <r>
    <s v="09-06-2016"/>
    <x v="2"/>
    <x v="5"/>
    <x v="193"/>
    <x v="3"/>
    <x v="2"/>
    <x v="6"/>
    <s v="Avaya 4621SW VoIP phone"/>
    <n v="177.48"/>
    <n v="3"/>
    <n v="19.97"/>
  </r>
  <r>
    <s v="09-06-2016"/>
    <x v="2"/>
    <x v="5"/>
    <x v="460"/>
    <x v="16"/>
    <x v="2"/>
    <x v="15"/>
    <s v="Cisco CP-7937G Unified IP Conference Station Phone"/>
    <n v="695.7"/>
    <n v="2"/>
    <n v="-27.83"/>
  </r>
  <r>
    <s v="09-06-2016"/>
    <x v="2"/>
    <x v="5"/>
    <x v="622"/>
    <x v="3"/>
    <x v="1"/>
    <x v="5"/>
    <s v="Global Deluxe Stacking Chair, Gray"/>
    <n v="122.35"/>
    <n v="3"/>
    <n v="13.76"/>
  </r>
  <r>
    <s v="09-06-2016"/>
    <x v="2"/>
    <x v="5"/>
    <x v="499"/>
    <x v="28"/>
    <x v="1"/>
    <x v="13"/>
    <s v="Bush Cubix Conference Tables, Fully Assembled"/>
    <n v="692.94"/>
    <n v="3"/>
    <n v="173.24"/>
  </r>
  <r>
    <s v="10-06-2016"/>
    <x v="2"/>
    <x v="5"/>
    <x v="635"/>
    <x v="3"/>
    <x v="0"/>
    <x v="1"/>
    <s v="Avery 473"/>
    <n v="20.7"/>
    <n v="2"/>
    <n v="9.94"/>
  </r>
  <r>
    <s v="10-06-2016"/>
    <x v="2"/>
    <x v="5"/>
    <x v="635"/>
    <x v="3"/>
    <x v="1"/>
    <x v="13"/>
    <s v="Bretford Just In Time Height-Adjustable Multi-Task Work Tables"/>
    <n v="1335.68"/>
    <n v="4"/>
    <n v="-217.05"/>
  </r>
  <r>
    <s v="10-06-2016"/>
    <x v="2"/>
    <x v="5"/>
    <x v="635"/>
    <x v="3"/>
    <x v="0"/>
    <x v="0"/>
    <s v="Xerox 226"/>
    <n v="32.4"/>
    <n v="5"/>
    <n v="15.55"/>
  </r>
  <r>
    <s v="10-06-2016"/>
    <x v="2"/>
    <x v="5"/>
    <x v="733"/>
    <x v="2"/>
    <x v="0"/>
    <x v="1"/>
    <s v="Avery 487"/>
    <n v="23.62"/>
    <n v="8"/>
    <n v="7.97"/>
  </r>
  <r>
    <s v="11-06-2016"/>
    <x v="2"/>
    <x v="5"/>
    <x v="126"/>
    <x v="0"/>
    <x v="0"/>
    <x v="3"/>
    <s v="Computer Printout Index Tabs"/>
    <n v="1.34"/>
    <n v="4"/>
    <n v="-2.15"/>
  </r>
  <r>
    <s v="11-06-2016"/>
    <x v="2"/>
    <x v="5"/>
    <x v="126"/>
    <x v="0"/>
    <x v="0"/>
    <x v="3"/>
    <s v="GBC Wire Binding Combs"/>
    <n v="8.27"/>
    <n v="4"/>
    <n v="-13.65"/>
  </r>
  <r>
    <s v="11-06-2016"/>
    <x v="2"/>
    <x v="5"/>
    <x v="126"/>
    <x v="0"/>
    <x v="1"/>
    <x v="8"/>
    <s v="Stacking Tray, Side-Loading, Legal, Smoke"/>
    <n v="12.54"/>
    <n v="7"/>
    <n v="-9.09"/>
  </r>
  <r>
    <s v="11-06-2016"/>
    <x v="2"/>
    <x v="5"/>
    <x v="414"/>
    <x v="20"/>
    <x v="2"/>
    <x v="9"/>
    <s v="Razer Kraken PRO Over Ear PC and Music Headset"/>
    <n v="239.97"/>
    <n v="3"/>
    <n v="71.989999999999995"/>
  </r>
  <r>
    <s v="11-06-2016"/>
    <x v="2"/>
    <x v="5"/>
    <x v="145"/>
    <x v="22"/>
    <x v="0"/>
    <x v="1"/>
    <s v="Avery 486"/>
    <n v="14.62"/>
    <n v="2"/>
    <n v="6.87"/>
  </r>
  <r>
    <s v="11-06-2016"/>
    <x v="2"/>
    <x v="5"/>
    <x v="145"/>
    <x v="22"/>
    <x v="0"/>
    <x v="3"/>
    <s v="Wilson Jones Turn Tabs Binder Tool for Ring Binders"/>
    <n v="53.98"/>
    <n v="14"/>
    <n v="17.54"/>
  </r>
  <r>
    <s v="11-06-2016"/>
    <x v="2"/>
    <x v="5"/>
    <x v="145"/>
    <x v="22"/>
    <x v="2"/>
    <x v="9"/>
    <s v="Logitech G35 7.1-Channel Surround Sound Headset"/>
    <n v="389.97"/>
    <n v="3"/>
    <n v="132.59"/>
  </r>
  <r>
    <s v="11-06-2016"/>
    <x v="2"/>
    <x v="5"/>
    <x v="9"/>
    <x v="3"/>
    <x v="1"/>
    <x v="13"/>
    <s v="Bretford Rectangular Conference Table Tops"/>
    <n v="902.71"/>
    <n v="3"/>
    <n v="33.85"/>
  </r>
  <r>
    <s v="12-06-2016"/>
    <x v="2"/>
    <x v="5"/>
    <x v="762"/>
    <x v="3"/>
    <x v="0"/>
    <x v="1"/>
    <s v="Self-Adhesive Address Labels for Typewriters by Universal"/>
    <n v="14.62"/>
    <n v="2"/>
    <n v="6.87"/>
  </r>
  <r>
    <s v="12-06-2016"/>
    <x v="2"/>
    <x v="5"/>
    <x v="660"/>
    <x v="33"/>
    <x v="0"/>
    <x v="12"/>
    <s v="1.7 Cubic Foot Compact &quot;Cube&quot; Office Refrigerators"/>
    <n v="208.16"/>
    <n v="1"/>
    <n v="56.2"/>
  </r>
  <r>
    <s v="12-06-2016"/>
    <x v="2"/>
    <x v="5"/>
    <x v="660"/>
    <x v="33"/>
    <x v="0"/>
    <x v="3"/>
    <s v="Avery Heavy-Duty EZD  Binder With Locking Rings"/>
    <n v="16.739999999999998"/>
    <n v="3"/>
    <n v="8.0399999999999991"/>
  </r>
  <r>
    <s v="12-06-2016"/>
    <x v="2"/>
    <x v="5"/>
    <x v="236"/>
    <x v="7"/>
    <x v="1"/>
    <x v="8"/>
    <s v="Artistic Insta-Plaque"/>
    <n v="47.04"/>
    <n v="3"/>
    <n v="18.350000000000001"/>
  </r>
  <r>
    <s v="12-06-2016"/>
    <x v="2"/>
    <x v="5"/>
    <x v="236"/>
    <x v="7"/>
    <x v="0"/>
    <x v="3"/>
    <s v="DXL Angle-View Binders with Locking Rings by Samsill"/>
    <n v="30.84"/>
    <n v="4"/>
    <n v="13.88"/>
  </r>
  <r>
    <s v="12-06-2016"/>
    <x v="2"/>
    <x v="5"/>
    <x v="236"/>
    <x v="7"/>
    <x v="0"/>
    <x v="2"/>
    <s v="Companion Letter/Legal File, Black"/>
    <n v="226.56"/>
    <n v="6"/>
    <n v="63.44"/>
  </r>
  <r>
    <s v="12-06-2016"/>
    <x v="2"/>
    <x v="5"/>
    <x v="236"/>
    <x v="7"/>
    <x v="0"/>
    <x v="10"/>
    <s v="Globe Weis Peel &amp; Seel First Class Envelopes"/>
    <n v="115.02"/>
    <n v="9"/>
    <n v="51.76"/>
  </r>
  <r>
    <s v="12-06-2016"/>
    <x v="2"/>
    <x v="5"/>
    <x v="236"/>
    <x v="7"/>
    <x v="2"/>
    <x v="6"/>
    <s v="KLD Oscar II Style Snap-on Ultra Thin Side Flip Synthetic Leather Cover Case for HTC One HTC M7"/>
    <n v="68.040000000000006"/>
    <n v="7"/>
    <n v="19.73"/>
  </r>
  <r>
    <s v="12-06-2016"/>
    <x v="2"/>
    <x v="5"/>
    <x v="675"/>
    <x v="1"/>
    <x v="2"/>
    <x v="15"/>
    <s v="Canon Color ImageCLASS MF8580Cdw Wireless Laser All-In-One Printer, Copier, Scanner"/>
    <n v="1007.98"/>
    <n v="3"/>
    <n v="43.2"/>
  </r>
  <r>
    <s v="12-06-2016"/>
    <x v="2"/>
    <x v="5"/>
    <x v="675"/>
    <x v="1"/>
    <x v="0"/>
    <x v="0"/>
    <s v="Xerox 1908"/>
    <n v="313.49"/>
    <n v="7"/>
    <n v="113.64"/>
  </r>
  <r>
    <s v="12-06-2016"/>
    <x v="2"/>
    <x v="5"/>
    <x v="353"/>
    <x v="1"/>
    <x v="0"/>
    <x v="0"/>
    <s v="Xerox 1978"/>
    <n v="23.12"/>
    <n v="5"/>
    <n v="8.3800000000000008"/>
  </r>
  <r>
    <s v="12-06-2016"/>
    <x v="2"/>
    <x v="5"/>
    <x v="710"/>
    <x v="20"/>
    <x v="0"/>
    <x v="0"/>
    <s v="IBM Multi-Purpose Copy Paper, 8 1/2 x 11&quot;, Case"/>
    <n v="92.94"/>
    <n v="3"/>
    <n v="41.82"/>
  </r>
  <r>
    <s v="12-06-2016"/>
    <x v="2"/>
    <x v="5"/>
    <x v="710"/>
    <x v="20"/>
    <x v="0"/>
    <x v="12"/>
    <s v="Bionaire 99.97% HEPA Air Cleaner"/>
    <n v="52.56"/>
    <n v="3"/>
    <n v="18.399999999999999"/>
  </r>
  <r>
    <s v="12-06-2016"/>
    <x v="2"/>
    <x v="5"/>
    <x v="400"/>
    <x v="3"/>
    <x v="0"/>
    <x v="0"/>
    <s v="IBM Multi-Purpose Copy Paper, 8 1/2 x 11&quot;, Case"/>
    <n v="185.88"/>
    <n v="6"/>
    <n v="83.65"/>
  </r>
  <r>
    <s v="12-06-2016"/>
    <x v="2"/>
    <x v="5"/>
    <x v="400"/>
    <x v="3"/>
    <x v="0"/>
    <x v="0"/>
    <s v="Xerox 228"/>
    <n v="12.96"/>
    <n v="2"/>
    <n v="6.22"/>
  </r>
  <r>
    <s v="12-06-2016"/>
    <x v="2"/>
    <x v="5"/>
    <x v="299"/>
    <x v="0"/>
    <x v="0"/>
    <x v="12"/>
    <s v="APC 7 Outlet Network SurgeArrest Surge Protector"/>
    <n v="64.38"/>
    <n v="4"/>
    <n v="-160.96"/>
  </r>
  <r>
    <s v="12-06-2016"/>
    <x v="2"/>
    <x v="5"/>
    <x v="299"/>
    <x v="0"/>
    <x v="1"/>
    <x v="8"/>
    <s v="Dax Clear Box Frame"/>
    <n v="6.98"/>
    <n v="2"/>
    <n v="-4.54"/>
  </r>
  <r>
    <s v="12-06-2016"/>
    <x v="2"/>
    <x v="5"/>
    <x v="299"/>
    <x v="0"/>
    <x v="0"/>
    <x v="4"/>
    <s v="Nontoxic Chalk"/>
    <n v="11.26"/>
    <n v="8"/>
    <n v="3.94"/>
  </r>
  <r>
    <s v="12-06-2016"/>
    <x v="2"/>
    <x v="5"/>
    <x v="299"/>
    <x v="0"/>
    <x v="0"/>
    <x v="0"/>
    <s v="Xerox 1975"/>
    <n v="15.55"/>
    <n v="3"/>
    <n v="5.64"/>
  </r>
  <r>
    <s v="12-06-2016"/>
    <x v="2"/>
    <x v="5"/>
    <x v="299"/>
    <x v="0"/>
    <x v="1"/>
    <x v="5"/>
    <s v="Global Enterprise Series Seating High-Back Swivel/Tilt Chairs"/>
    <n v="379.37"/>
    <n v="2"/>
    <n v="-119.23"/>
  </r>
  <r>
    <s v="12-06-2016"/>
    <x v="2"/>
    <x v="5"/>
    <x v="299"/>
    <x v="0"/>
    <x v="0"/>
    <x v="2"/>
    <s v="Staple magnet"/>
    <n v="67.540000000000006"/>
    <n v="9"/>
    <n v="6.75"/>
  </r>
  <r>
    <s v="12-06-2016"/>
    <x v="2"/>
    <x v="5"/>
    <x v="299"/>
    <x v="0"/>
    <x v="0"/>
    <x v="3"/>
    <s v="Acco Pressboard Covers with Storage Hooks, 14 7/8&quot; x 11&quot;, Executive Red"/>
    <n v="1.52"/>
    <n v="2"/>
    <n v="-2.67"/>
  </r>
  <r>
    <s v="13-06-2016"/>
    <x v="2"/>
    <x v="5"/>
    <x v="90"/>
    <x v="14"/>
    <x v="2"/>
    <x v="6"/>
    <s v="Ooma Telo VoIP Home Phone System"/>
    <n v="377.97"/>
    <n v="3"/>
    <n v="94.49"/>
  </r>
  <r>
    <s v="13-06-2016"/>
    <x v="2"/>
    <x v="5"/>
    <x v="331"/>
    <x v="42"/>
    <x v="0"/>
    <x v="1"/>
    <s v="Avery 51"/>
    <n v="18.899999999999999"/>
    <n v="3"/>
    <n v="8.69"/>
  </r>
  <r>
    <s v="13-06-2016"/>
    <x v="2"/>
    <x v="5"/>
    <x v="217"/>
    <x v="20"/>
    <x v="0"/>
    <x v="3"/>
    <s v="Premium Transparent Presentation Covers by GBC"/>
    <n v="33.57"/>
    <n v="2"/>
    <n v="11.75"/>
  </r>
  <r>
    <s v="14-06-2016"/>
    <x v="2"/>
    <x v="5"/>
    <x v="298"/>
    <x v="3"/>
    <x v="0"/>
    <x v="4"/>
    <s v="Newell 326"/>
    <n v="7.04"/>
    <n v="4"/>
    <n v="2.04"/>
  </r>
  <r>
    <s v="14-06-2016"/>
    <x v="2"/>
    <x v="5"/>
    <x v="298"/>
    <x v="3"/>
    <x v="1"/>
    <x v="8"/>
    <s v="GE General Purpose, Extra Long Life, Showcase &amp; Floodlight Incandescent Bulbs"/>
    <n v="8.73"/>
    <n v="3"/>
    <n v="4.0999999999999996"/>
  </r>
  <r>
    <s v="14-06-2016"/>
    <x v="2"/>
    <x v="5"/>
    <x v="298"/>
    <x v="3"/>
    <x v="2"/>
    <x v="9"/>
    <s v="Logitech ClearChat Comfort/USB Headset H390"/>
    <n v="29.29"/>
    <n v="1"/>
    <n v="9.67"/>
  </r>
  <r>
    <s v="14-06-2016"/>
    <x v="2"/>
    <x v="5"/>
    <x v="298"/>
    <x v="3"/>
    <x v="0"/>
    <x v="4"/>
    <s v="Newell 346"/>
    <n v="8.64"/>
    <n v="3"/>
    <n v="2.5099999999999998"/>
  </r>
  <r>
    <s v="14-06-2016"/>
    <x v="2"/>
    <x v="5"/>
    <x v="167"/>
    <x v="3"/>
    <x v="1"/>
    <x v="11"/>
    <s v="Bush Heritage Pine Collection 5-Shelf Bookcase, Albany Pine Finish, *Special Order"/>
    <n v="599.16999999999996"/>
    <n v="5"/>
    <n v="35.25"/>
  </r>
  <r>
    <s v="14-06-2016"/>
    <x v="2"/>
    <x v="5"/>
    <x v="290"/>
    <x v="3"/>
    <x v="1"/>
    <x v="13"/>
    <s v="Bush Cubix Conference Tables, Fully Assembled"/>
    <n v="1293.49"/>
    <n v="7"/>
    <n v="80.84"/>
  </r>
  <r>
    <s v="14-06-2016"/>
    <x v="2"/>
    <x v="5"/>
    <x v="763"/>
    <x v="2"/>
    <x v="1"/>
    <x v="13"/>
    <s v="Global Adaptabilities Conference Tables"/>
    <n v="337.18"/>
    <n v="2"/>
    <n v="-118.01"/>
  </r>
  <r>
    <s v="14-06-2016"/>
    <x v="2"/>
    <x v="5"/>
    <x v="98"/>
    <x v="16"/>
    <x v="0"/>
    <x v="3"/>
    <s v="GBC Twin Loop Wire Binding Elements"/>
    <n v="39.94"/>
    <n v="4"/>
    <n v="-26.62"/>
  </r>
  <r>
    <s v="14-06-2016"/>
    <x v="2"/>
    <x v="5"/>
    <x v="98"/>
    <x v="16"/>
    <x v="2"/>
    <x v="9"/>
    <s v="Verbatim Slim CD and DVD Storage Cases, 50/Pack"/>
    <n v="18.46"/>
    <n v="2"/>
    <n v="2.31"/>
  </r>
  <r>
    <s v="14-06-2016"/>
    <x v="2"/>
    <x v="5"/>
    <x v="278"/>
    <x v="22"/>
    <x v="1"/>
    <x v="13"/>
    <s v="Hon Non-Folding Utility Tables"/>
    <n v="1115.17"/>
    <n v="7"/>
    <n v="334.55"/>
  </r>
  <r>
    <s v="15-06-2016"/>
    <x v="2"/>
    <x v="5"/>
    <x v="462"/>
    <x v="0"/>
    <x v="0"/>
    <x v="0"/>
    <s v="Xerox 19"/>
    <n v="173.49"/>
    <n v="7"/>
    <n v="54.22"/>
  </r>
  <r>
    <s v="16-06-2016"/>
    <x v="2"/>
    <x v="5"/>
    <x v="649"/>
    <x v="3"/>
    <x v="0"/>
    <x v="0"/>
    <s v="Wirebound Message Books, Four 2 3/4&quot; x 5&quot; Forms per Page, 600 Sets per Book"/>
    <n v="46.35"/>
    <n v="5"/>
    <n v="21.78"/>
  </r>
  <r>
    <s v="16-06-2016"/>
    <x v="2"/>
    <x v="5"/>
    <x v="594"/>
    <x v="15"/>
    <x v="2"/>
    <x v="15"/>
    <s v="Penpower WorldCard Pro Card Scanner"/>
    <n v="91.48"/>
    <n v="1"/>
    <n v="-1.83"/>
  </r>
  <r>
    <s v="16-06-2016"/>
    <x v="2"/>
    <x v="5"/>
    <x v="612"/>
    <x v="7"/>
    <x v="0"/>
    <x v="1"/>
    <s v="Avery 518"/>
    <n v="9.4499999999999993"/>
    <n v="3"/>
    <n v="4.54"/>
  </r>
  <r>
    <s v="17-06-2016"/>
    <x v="2"/>
    <x v="5"/>
    <x v="764"/>
    <x v="20"/>
    <x v="0"/>
    <x v="2"/>
    <s v="Home/Office Personal File Carts"/>
    <n v="208.56"/>
    <n v="6"/>
    <n v="52.14"/>
  </r>
  <r>
    <s v="17-06-2016"/>
    <x v="2"/>
    <x v="5"/>
    <x v="764"/>
    <x v="20"/>
    <x v="0"/>
    <x v="0"/>
    <s v="Xerox 232"/>
    <n v="32.4"/>
    <n v="5"/>
    <n v="15.55"/>
  </r>
  <r>
    <s v="17-06-2016"/>
    <x v="2"/>
    <x v="5"/>
    <x v="764"/>
    <x v="20"/>
    <x v="1"/>
    <x v="5"/>
    <s v="Novimex Turbo Task Chair"/>
    <n v="319.41000000000003"/>
    <n v="5"/>
    <n v="7.1"/>
  </r>
  <r>
    <s v="17-06-2016"/>
    <x v="2"/>
    <x v="5"/>
    <x v="764"/>
    <x v="20"/>
    <x v="0"/>
    <x v="0"/>
    <s v="Array Parchment Paper, Assorted Colors"/>
    <n v="14.56"/>
    <n v="2"/>
    <n v="6.99"/>
  </r>
  <r>
    <s v="17-06-2016"/>
    <x v="2"/>
    <x v="5"/>
    <x v="764"/>
    <x v="20"/>
    <x v="2"/>
    <x v="9"/>
    <s v="Imation 8gb Micro Traveldrive Usb 2.0 Flash Drive"/>
    <n v="30"/>
    <n v="2"/>
    <n v="3.3"/>
  </r>
  <r>
    <s v="17-06-2016"/>
    <x v="2"/>
    <x v="5"/>
    <x v="764"/>
    <x v="20"/>
    <x v="0"/>
    <x v="3"/>
    <s v="Plastic Binding Combs"/>
    <n v="48.48"/>
    <n v="4"/>
    <n v="16.36"/>
  </r>
  <r>
    <s v="17-06-2016"/>
    <x v="2"/>
    <x v="5"/>
    <x v="764"/>
    <x v="20"/>
    <x v="0"/>
    <x v="4"/>
    <s v="Prang Dustless Chalk Sticks"/>
    <n v="1.68"/>
    <n v="1"/>
    <n v="0.84"/>
  </r>
  <r>
    <s v="17-06-2016"/>
    <x v="2"/>
    <x v="5"/>
    <x v="466"/>
    <x v="3"/>
    <x v="0"/>
    <x v="0"/>
    <s v="Xerox 1934"/>
    <n v="111.96"/>
    <n v="2"/>
    <n v="54.86"/>
  </r>
  <r>
    <s v="17-06-2016"/>
    <x v="2"/>
    <x v="5"/>
    <x v="667"/>
    <x v="20"/>
    <x v="0"/>
    <x v="2"/>
    <s v="Rogers Jumbo File, Granite"/>
    <n v="40.74"/>
    <n v="3"/>
    <n v="0.41"/>
  </r>
  <r>
    <s v="17-06-2016"/>
    <x v="2"/>
    <x v="5"/>
    <x v="30"/>
    <x v="3"/>
    <x v="1"/>
    <x v="11"/>
    <s v="Bush Heritage Pine Collection 5-Shelf Bookcase, Albany Pine Finish, *Special Order"/>
    <n v="239.67"/>
    <n v="2"/>
    <n v="14.1"/>
  </r>
  <r>
    <s v="17-06-2016"/>
    <x v="2"/>
    <x v="5"/>
    <x v="30"/>
    <x v="3"/>
    <x v="0"/>
    <x v="1"/>
    <s v="Avery 496"/>
    <n v="22.5"/>
    <n v="6"/>
    <n v="10.8"/>
  </r>
  <r>
    <s v="17-06-2016"/>
    <x v="2"/>
    <x v="5"/>
    <x v="30"/>
    <x v="3"/>
    <x v="0"/>
    <x v="0"/>
    <s v="Xerox 1914"/>
    <n v="219.84"/>
    <n v="4"/>
    <n v="107.72"/>
  </r>
  <r>
    <s v="17-06-2016"/>
    <x v="2"/>
    <x v="5"/>
    <x v="164"/>
    <x v="26"/>
    <x v="1"/>
    <x v="8"/>
    <s v="Rubbermaid ClusterMat Chairmats, Mat Size- 66&quot; x 60&quot;, Lip 20&quot; x 11&quot; -90 Degree Angle"/>
    <n v="266.35000000000002"/>
    <n v="3"/>
    <n v="-13.32"/>
  </r>
  <r>
    <s v="17-06-2016"/>
    <x v="2"/>
    <x v="5"/>
    <x v="164"/>
    <x v="26"/>
    <x v="1"/>
    <x v="5"/>
    <s v="Global Manager's Adjustable Task Chair, Storm"/>
    <n v="483.14"/>
    <n v="4"/>
    <n v="54.35"/>
  </r>
  <r>
    <s v="17-06-2016"/>
    <x v="2"/>
    <x v="5"/>
    <x v="85"/>
    <x v="37"/>
    <x v="0"/>
    <x v="3"/>
    <s v="Ibico Presentation Index for Binding Systems"/>
    <n v="7.96"/>
    <n v="2"/>
    <n v="3.74"/>
  </r>
  <r>
    <s v="17-06-2016"/>
    <x v="2"/>
    <x v="5"/>
    <x v="85"/>
    <x v="37"/>
    <x v="2"/>
    <x v="6"/>
    <s v="Wireless Extenders zBoost YX545 SOHO Signal Booster"/>
    <n v="566.97"/>
    <n v="3"/>
    <n v="153.08000000000001"/>
  </r>
  <r>
    <s v="17-06-2016"/>
    <x v="2"/>
    <x v="5"/>
    <x v="85"/>
    <x v="37"/>
    <x v="0"/>
    <x v="4"/>
    <s v="Newell 35"/>
    <n v="9.84"/>
    <n v="3"/>
    <n v="2.85"/>
  </r>
  <r>
    <s v="17-06-2016"/>
    <x v="2"/>
    <x v="5"/>
    <x v="491"/>
    <x v="20"/>
    <x v="1"/>
    <x v="13"/>
    <s v="Hon 2111 Invitation Series Corner Table"/>
    <n v="376.87"/>
    <n v="3"/>
    <n v="-213.56"/>
  </r>
  <r>
    <s v="18-06-2016"/>
    <x v="2"/>
    <x v="5"/>
    <x v="239"/>
    <x v="1"/>
    <x v="0"/>
    <x v="0"/>
    <s v="Xerox 1937"/>
    <n v="76.86"/>
    <n v="2"/>
    <n v="26.9"/>
  </r>
  <r>
    <s v="18-06-2016"/>
    <x v="2"/>
    <x v="5"/>
    <x v="660"/>
    <x v="2"/>
    <x v="0"/>
    <x v="0"/>
    <s v="Xerox 1900"/>
    <n v="6.85"/>
    <n v="2"/>
    <n v="2.14"/>
  </r>
  <r>
    <s v="18-06-2016"/>
    <x v="2"/>
    <x v="5"/>
    <x v="660"/>
    <x v="2"/>
    <x v="0"/>
    <x v="3"/>
    <s v="DXL Angle-View Binders with Locking Rings by Samsill"/>
    <n v="4.63"/>
    <n v="2"/>
    <n v="-3.86"/>
  </r>
  <r>
    <s v="18-06-2016"/>
    <x v="2"/>
    <x v="5"/>
    <x v="660"/>
    <x v="2"/>
    <x v="0"/>
    <x v="12"/>
    <s v="Harmony Air Purifier"/>
    <n v="453.6"/>
    <n v="3"/>
    <n v="90.72"/>
  </r>
  <r>
    <s v="19-06-2016"/>
    <x v="2"/>
    <x v="5"/>
    <x v="385"/>
    <x v="3"/>
    <x v="0"/>
    <x v="0"/>
    <s v="Message Book, Standard Line &quot;While You Were Out&quot;, 5 1/2&quot; X 4&quot;, 200 Sets/Book"/>
    <n v="17.12"/>
    <n v="2"/>
    <n v="8.0500000000000007"/>
  </r>
  <r>
    <s v="20-06-2016"/>
    <x v="2"/>
    <x v="5"/>
    <x v="352"/>
    <x v="7"/>
    <x v="2"/>
    <x v="9"/>
    <s v="Imation 8gb Micro Traveldrive Usb 2.0 Flash Drive"/>
    <n v="45"/>
    <n v="3"/>
    <n v="4.95"/>
  </r>
  <r>
    <s v="20-06-2016"/>
    <x v="2"/>
    <x v="5"/>
    <x v="352"/>
    <x v="7"/>
    <x v="2"/>
    <x v="6"/>
    <s v="LF Elite 3D Dazzle Designer Hard Case Cover, Lf Stylus Pen and Wiper For Apple Iphone 5c Mini Lite"/>
    <n v="21.8"/>
    <n v="2"/>
    <n v="6.1"/>
  </r>
  <r>
    <s v="20-06-2016"/>
    <x v="2"/>
    <x v="5"/>
    <x v="679"/>
    <x v="3"/>
    <x v="0"/>
    <x v="4"/>
    <s v="DIXON Oriole Pencils"/>
    <n v="5.16"/>
    <n v="2"/>
    <n v="1.34"/>
  </r>
  <r>
    <s v="20-06-2016"/>
    <x v="2"/>
    <x v="5"/>
    <x v="679"/>
    <x v="3"/>
    <x v="0"/>
    <x v="0"/>
    <s v="Xerox 202"/>
    <n v="38.880000000000003"/>
    <n v="6"/>
    <n v="18.66"/>
  </r>
  <r>
    <s v="20-06-2016"/>
    <x v="2"/>
    <x v="5"/>
    <x v="651"/>
    <x v="2"/>
    <x v="0"/>
    <x v="0"/>
    <s v="Wirebound Message Books, 2 7/8&quot; x 5&quot;, 3 Forms per Page"/>
    <n v="45.06"/>
    <n v="8"/>
    <n v="15.21"/>
  </r>
  <r>
    <s v="20-06-2016"/>
    <x v="2"/>
    <x v="5"/>
    <x v="651"/>
    <x v="2"/>
    <x v="0"/>
    <x v="3"/>
    <s v="JM Magazine Binder"/>
    <n v="29.72"/>
    <n v="6"/>
    <n v="-21.79"/>
  </r>
  <r>
    <s v="20-06-2016"/>
    <x v="2"/>
    <x v="5"/>
    <x v="651"/>
    <x v="2"/>
    <x v="0"/>
    <x v="0"/>
    <s v="Xerox 202"/>
    <n v="15.55"/>
    <n v="3"/>
    <n v="5.44"/>
  </r>
  <r>
    <s v="20-06-2016"/>
    <x v="2"/>
    <x v="5"/>
    <x v="651"/>
    <x v="2"/>
    <x v="0"/>
    <x v="12"/>
    <s v="Sanyo 2.5 Cubic Foot Mid-Size Office Refrigerators"/>
    <n v="447.7"/>
    <n v="2"/>
    <n v="33.58"/>
  </r>
  <r>
    <s v="20-06-2016"/>
    <x v="2"/>
    <x v="5"/>
    <x v="554"/>
    <x v="3"/>
    <x v="0"/>
    <x v="0"/>
    <s v="Xerox 1898"/>
    <n v="46.76"/>
    <n v="7"/>
    <n v="22.44"/>
  </r>
  <r>
    <s v="20-06-2016"/>
    <x v="2"/>
    <x v="5"/>
    <x v="554"/>
    <x v="3"/>
    <x v="0"/>
    <x v="3"/>
    <s v="GBC Plastic Binding Combs"/>
    <n v="17.71"/>
    <n v="3"/>
    <n v="6.42"/>
  </r>
  <r>
    <s v="20-06-2016"/>
    <x v="2"/>
    <x v="5"/>
    <x v="554"/>
    <x v="3"/>
    <x v="0"/>
    <x v="12"/>
    <s v="Belkin 6 Outlet Metallic Surge Strip"/>
    <n v="21.78"/>
    <n v="2"/>
    <n v="5.66"/>
  </r>
  <r>
    <s v="20-06-2016"/>
    <x v="2"/>
    <x v="5"/>
    <x v="554"/>
    <x v="3"/>
    <x v="0"/>
    <x v="2"/>
    <s v="Fellowes Bankers Box Recycled Super Stor/Drawer"/>
    <n v="161.94"/>
    <n v="3"/>
    <n v="9.7200000000000006"/>
  </r>
  <r>
    <s v="20-06-2016"/>
    <x v="2"/>
    <x v="5"/>
    <x v="554"/>
    <x v="3"/>
    <x v="1"/>
    <x v="5"/>
    <s v="Hon Valutask Swivel Chairs"/>
    <n v="161.57"/>
    <n v="2"/>
    <n v="-8.08"/>
  </r>
  <r>
    <s v="20-06-2016"/>
    <x v="2"/>
    <x v="5"/>
    <x v="400"/>
    <x v="0"/>
    <x v="2"/>
    <x v="9"/>
    <s v="Logitech Trackman Marble Mouse"/>
    <n v="95.97"/>
    <n v="4"/>
    <n v="26.39"/>
  </r>
  <r>
    <s v="20-06-2016"/>
    <x v="2"/>
    <x v="5"/>
    <x v="400"/>
    <x v="0"/>
    <x v="0"/>
    <x v="0"/>
    <s v="Xerox 206"/>
    <n v="10.37"/>
    <n v="2"/>
    <n v="3.63"/>
  </r>
  <r>
    <s v="20-06-2016"/>
    <x v="2"/>
    <x v="5"/>
    <x v="183"/>
    <x v="39"/>
    <x v="2"/>
    <x v="9"/>
    <s v="Imation 30456 USB Flash Drive 8GB"/>
    <n v="6.9"/>
    <n v="1"/>
    <n v="0.55000000000000004"/>
  </r>
  <r>
    <s v="20-06-2016"/>
    <x v="2"/>
    <x v="5"/>
    <x v="183"/>
    <x v="39"/>
    <x v="1"/>
    <x v="8"/>
    <s v="Executive Impressions 13&quot; Clairmont Wall Clock"/>
    <n v="57.69"/>
    <n v="3"/>
    <n v="23.65"/>
  </r>
  <r>
    <s v="21-06-2016"/>
    <x v="2"/>
    <x v="5"/>
    <x v="423"/>
    <x v="20"/>
    <x v="0"/>
    <x v="3"/>
    <s v="SpineVue Locking Slant-D Ring Binders by Cardinal"/>
    <n v="36.56"/>
    <n v="5"/>
    <n v="12.8"/>
  </r>
  <r>
    <s v="21-06-2016"/>
    <x v="2"/>
    <x v="5"/>
    <x v="423"/>
    <x v="20"/>
    <x v="0"/>
    <x v="3"/>
    <s v="Premium Transparent Presentation Covers, No Pattern/Clear, 8 1/2&quot; x 11&quot;"/>
    <n v="186.14"/>
    <n v="6"/>
    <n v="60.5"/>
  </r>
  <r>
    <s v="21-06-2016"/>
    <x v="2"/>
    <x v="5"/>
    <x v="423"/>
    <x v="20"/>
    <x v="1"/>
    <x v="11"/>
    <s v="O'Sullivan Living Dimensions 5-Shelf Bookcases"/>
    <n v="353.57"/>
    <n v="2"/>
    <n v="-44.2"/>
  </r>
  <r>
    <s v="21-06-2016"/>
    <x v="2"/>
    <x v="5"/>
    <x v="590"/>
    <x v="1"/>
    <x v="0"/>
    <x v="3"/>
    <s v="Avery Durable Slant Ring Binders With Label Holder"/>
    <n v="0.84"/>
    <n v="1"/>
    <n v="-1.34"/>
  </r>
  <r>
    <s v="23-06-2016"/>
    <x v="2"/>
    <x v="5"/>
    <x v="576"/>
    <x v="20"/>
    <x v="0"/>
    <x v="1"/>
    <s v="Avery 4027 File Folder Labels for Dot Matrix Printers, 5000 Labels per Box, White"/>
    <n v="122.12"/>
    <n v="4"/>
    <n v="56.18"/>
  </r>
  <r>
    <s v="23-06-2016"/>
    <x v="2"/>
    <x v="5"/>
    <x v="576"/>
    <x v="20"/>
    <x v="0"/>
    <x v="1"/>
    <s v="Avery 52"/>
    <n v="18.45"/>
    <n v="5"/>
    <n v="8.67"/>
  </r>
  <r>
    <s v="23-06-2016"/>
    <x v="2"/>
    <x v="5"/>
    <x v="576"/>
    <x v="20"/>
    <x v="0"/>
    <x v="2"/>
    <s v="Fellowes Bankers Box Staxonsteel Drawer File/Stacking System"/>
    <n v="324.89999999999998"/>
    <n v="5"/>
    <n v="38.99"/>
  </r>
  <r>
    <s v="23-06-2016"/>
    <x v="2"/>
    <x v="5"/>
    <x v="576"/>
    <x v="20"/>
    <x v="0"/>
    <x v="0"/>
    <s v="Tops White Computer Printout Paper"/>
    <n v="146.72999999999999"/>
    <n v="3"/>
    <n v="68.959999999999994"/>
  </r>
  <r>
    <s v="23-06-2016"/>
    <x v="2"/>
    <x v="5"/>
    <x v="576"/>
    <x v="20"/>
    <x v="0"/>
    <x v="7"/>
    <s v="Translucent Push Pins by OIC"/>
    <n v="3.96"/>
    <n v="2"/>
    <n v="1.47"/>
  </r>
  <r>
    <s v="23-06-2016"/>
    <x v="2"/>
    <x v="5"/>
    <x v="585"/>
    <x v="20"/>
    <x v="0"/>
    <x v="14"/>
    <s v="Compact Automatic Electric Letter Opener"/>
    <n v="835.17"/>
    <n v="7"/>
    <n v="16.7"/>
  </r>
  <r>
    <s v="23-06-2016"/>
    <x v="2"/>
    <x v="5"/>
    <x v="131"/>
    <x v="3"/>
    <x v="0"/>
    <x v="2"/>
    <s v="Mobile Personal File Cube"/>
    <n v="93.68"/>
    <n v="4"/>
    <n v="25.29"/>
  </r>
  <r>
    <s v="23-06-2016"/>
    <x v="2"/>
    <x v="5"/>
    <x v="131"/>
    <x v="3"/>
    <x v="0"/>
    <x v="1"/>
    <s v="Avery 516"/>
    <n v="21.93"/>
    <n v="3"/>
    <n v="10.31"/>
  </r>
  <r>
    <s v="23-06-2016"/>
    <x v="2"/>
    <x v="5"/>
    <x v="131"/>
    <x v="3"/>
    <x v="2"/>
    <x v="6"/>
    <s v="Nortel Meridian M3904 Professional Digital phone"/>
    <n v="862.34"/>
    <n v="7"/>
    <n v="97.01"/>
  </r>
  <r>
    <s v="23-06-2016"/>
    <x v="2"/>
    <x v="5"/>
    <x v="131"/>
    <x v="3"/>
    <x v="0"/>
    <x v="0"/>
    <s v="Xerox 1884"/>
    <n v="19.98"/>
    <n v="1"/>
    <n v="9.39"/>
  </r>
  <r>
    <s v="23-06-2016"/>
    <x v="2"/>
    <x v="5"/>
    <x v="533"/>
    <x v="20"/>
    <x v="0"/>
    <x v="1"/>
    <s v="Avery 487"/>
    <n v="25.83"/>
    <n v="7"/>
    <n v="12.14"/>
  </r>
  <r>
    <s v="24-06-2016"/>
    <x v="2"/>
    <x v="5"/>
    <x v="649"/>
    <x v="3"/>
    <x v="2"/>
    <x v="6"/>
    <s v="Macally Suction Cup Mount"/>
    <n v="38.24"/>
    <n v="4"/>
    <n v="-9.56"/>
  </r>
  <r>
    <s v="24-06-2016"/>
    <x v="2"/>
    <x v="5"/>
    <x v="19"/>
    <x v="18"/>
    <x v="2"/>
    <x v="6"/>
    <s v="Panasonic KX TS208W Corded phone"/>
    <n v="440.91"/>
    <n v="9"/>
    <n v="123.45"/>
  </r>
  <r>
    <s v="24-06-2016"/>
    <x v="2"/>
    <x v="5"/>
    <x v="526"/>
    <x v="0"/>
    <x v="0"/>
    <x v="12"/>
    <s v="Holmes HEPA Air Purifier"/>
    <n v="8.7100000000000009"/>
    <n v="2"/>
    <n v="-19.600000000000001"/>
  </r>
  <r>
    <s v="24-06-2016"/>
    <x v="2"/>
    <x v="5"/>
    <x v="655"/>
    <x v="3"/>
    <x v="2"/>
    <x v="15"/>
    <s v="Okidata MB760 Printer"/>
    <n v="4476.8"/>
    <n v="4"/>
    <n v="503.64"/>
  </r>
  <r>
    <s v="24-06-2016"/>
    <x v="2"/>
    <x v="5"/>
    <x v="655"/>
    <x v="3"/>
    <x v="0"/>
    <x v="0"/>
    <s v="Xerox 189"/>
    <n v="104.85"/>
    <n v="1"/>
    <n v="50.33"/>
  </r>
  <r>
    <s v="24-06-2016"/>
    <x v="2"/>
    <x v="5"/>
    <x v="655"/>
    <x v="3"/>
    <x v="0"/>
    <x v="12"/>
    <s v="APC 7 Outlet Network SurgeArrest Surge Protector"/>
    <n v="241.44"/>
    <n v="3"/>
    <n v="72.430000000000007"/>
  </r>
  <r>
    <s v="25-06-2016"/>
    <x v="2"/>
    <x v="5"/>
    <x v="161"/>
    <x v="2"/>
    <x v="1"/>
    <x v="5"/>
    <s v="Global Leather Highback Executive Chair with Pneumatic Height Adjustment, Black"/>
    <n v="422.06"/>
    <n v="3"/>
    <n v="-18.09"/>
  </r>
  <r>
    <s v="25-06-2016"/>
    <x v="2"/>
    <x v="5"/>
    <x v="161"/>
    <x v="2"/>
    <x v="0"/>
    <x v="3"/>
    <s v="GBC Wire Binding Strips"/>
    <n v="38.090000000000003"/>
    <n v="4"/>
    <n v="-27.93"/>
  </r>
  <r>
    <s v="25-06-2016"/>
    <x v="2"/>
    <x v="5"/>
    <x v="161"/>
    <x v="2"/>
    <x v="0"/>
    <x v="2"/>
    <s v="Gould Plastics 9-Pocket Panel Bin, 18-3/8w x 5-1/4d x 20-1/2h, Black"/>
    <n v="254.35"/>
    <n v="6"/>
    <n v="-50.87"/>
  </r>
  <r>
    <s v="25-06-2016"/>
    <x v="2"/>
    <x v="5"/>
    <x v="83"/>
    <x v="3"/>
    <x v="0"/>
    <x v="12"/>
    <s v="Fellowes Mighty 8 Compact Surge Protector"/>
    <n v="60.81"/>
    <n v="3"/>
    <n v="17.03"/>
  </r>
  <r>
    <s v="25-06-2016"/>
    <x v="2"/>
    <x v="5"/>
    <x v="391"/>
    <x v="0"/>
    <x v="1"/>
    <x v="5"/>
    <s v="Global Value Mid-Back Manager's Chair, Gray"/>
    <n v="85.25"/>
    <n v="2"/>
    <n v="-6.09"/>
  </r>
  <r>
    <s v="25-06-2016"/>
    <x v="2"/>
    <x v="5"/>
    <x v="391"/>
    <x v="0"/>
    <x v="1"/>
    <x v="8"/>
    <s v="Eldon Executive Woodline II Cherry Finish Desk Accessories"/>
    <n v="32.71"/>
    <n v="2"/>
    <n v="-26.17"/>
  </r>
  <r>
    <s v="26-06-2016"/>
    <x v="2"/>
    <x v="5"/>
    <x v="130"/>
    <x v="20"/>
    <x v="0"/>
    <x v="4"/>
    <s v="Prang Colored Pencils"/>
    <n v="14.7"/>
    <n v="5"/>
    <n v="6.62"/>
  </r>
  <r>
    <s v="26-06-2016"/>
    <x v="2"/>
    <x v="5"/>
    <x v="130"/>
    <x v="20"/>
    <x v="0"/>
    <x v="2"/>
    <s v="Fellowes Strictly Business Drawer File, Letter/Legal Size"/>
    <n v="704.25"/>
    <n v="5"/>
    <n v="84.51"/>
  </r>
  <r>
    <s v="26-06-2016"/>
    <x v="2"/>
    <x v="5"/>
    <x v="344"/>
    <x v="43"/>
    <x v="0"/>
    <x v="2"/>
    <s v="Woodgrain Magazine Files by Perma"/>
    <n v="14.9"/>
    <n v="5"/>
    <n v="1.04"/>
  </r>
  <r>
    <s v="26-06-2016"/>
    <x v="2"/>
    <x v="5"/>
    <x v="314"/>
    <x v="0"/>
    <x v="2"/>
    <x v="9"/>
    <s v="Memorex Mini Travel Drive 4 GB USB 2.0 Flash Drive"/>
    <n v="13.62"/>
    <n v="2"/>
    <n v="3.57"/>
  </r>
  <r>
    <s v="26-06-2016"/>
    <x v="2"/>
    <x v="5"/>
    <x v="416"/>
    <x v="3"/>
    <x v="1"/>
    <x v="8"/>
    <s v="Eldon Expressions Wood Desk Accessories, Oak"/>
    <n v="22.14"/>
    <n v="3"/>
    <n v="6.42"/>
  </r>
  <r>
    <s v="26-06-2016"/>
    <x v="2"/>
    <x v="5"/>
    <x v="765"/>
    <x v="1"/>
    <x v="0"/>
    <x v="4"/>
    <s v="Newell 311"/>
    <n v="5.3"/>
    <n v="3"/>
    <n v="0.46"/>
  </r>
  <r>
    <s v="26-06-2016"/>
    <x v="2"/>
    <x v="5"/>
    <x v="659"/>
    <x v="14"/>
    <x v="0"/>
    <x v="0"/>
    <s v="White Dual Perf Computer Printout Paper, 2700 Sheets, 1 Part, Heavyweight, 20 lbs., 14 7/8 x 11"/>
    <n v="368.91"/>
    <n v="9"/>
    <n v="180.77"/>
  </r>
  <r>
    <s v="26-06-2016"/>
    <x v="2"/>
    <x v="5"/>
    <x v="659"/>
    <x v="14"/>
    <x v="0"/>
    <x v="3"/>
    <s v="Insertable Tab Post Binder Dividers"/>
    <n v="8.02"/>
    <n v="1"/>
    <n v="3.77"/>
  </r>
  <r>
    <s v="26-06-2016"/>
    <x v="2"/>
    <x v="5"/>
    <x v="659"/>
    <x v="14"/>
    <x v="0"/>
    <x v="2"/>
    <s v="SAFCO Mobile Desk Side File, Wire Frame"/>
    <n v="171.04"/>
    <n v="4"/>
    <n v="44.47"/>
  </r>
  <r>
    <s v="26-06-2016"/>
    <x v="2"/>
    <x v="5"/>
    <x v="512"/>
    <x v="3"/>
    <x v="0"/>
    <x v="14"/>
    <s v="Premier Electric Letter Opener"/>
    <n v="231.72"/>
    <n v="2"/>
    <n v="11.59"/>
  </r>
  <r>
    <s v="26-06-2016"/>
    <x v="2"/>
    <x v="5"/>
    <x v="512"/>
    <x v="3"/>
    <x v="0"/>
    <x v="7"/>
    <s v="OIC Binder Clips"/>
    <n v="17.899999999999999"/>
    <n v="5"/>
    <n v="8.9499999999999993"/>
  </r>
  <r>
    <s v="26-06-2016"/>
    <x v="2"/>
    <x v="5"/>
    <x v="512"/>
    <x v="3"/>
    <x v="0"/>
    <x v="0"/>
    <s v="Ampad Phone Message Book, Recycled, 400 Message Capacity, 5 ¾ x 11"/>
    <n v="12.48"/>
    <n v="2"/>
    <n v="5.62"/>
  </r>
  <r>
    <s v="26-06-2016"/>
    <x v="2"/>
    <x v="5"/>
    <x v="379"/>
    <x v="20"/>
    <x v="2"/>
    <x v="9"/>
    <s v="AmazonBasics 3-Button USB Wired Mouse"/>
    <n v="20.97"/>
    <n v="3"/>
    <n v="9.02"/>
  </r>
  <r>
    <s v="26-06-2016"/>
    <x v="2"/>
    <x v="5"/>
    <x v="379"/>
    <x v="20"/>
    <x v="2"/>
    <x v="9"/>
    <s v="Perixx PERIBOARD-512B, Ergonomic Split Keyboard"/>
    <n v="139.96"/>
    <n v="4"/>
    <n v="9.8000000000000007"/>
  </r>
  <r>
    <s v="26-06-2016"/>
    <x v="2"/>
    <x v="5"/>
    <x v="379"/>
    <x v="20"/>
    <x v="1"/>
    <x v="8"/>
    <s v="DAX Executive Solid Wood Document Frame, Desktop or Hang, Mahogany, 5 x 7"/>
    <n v="37.74"/>
    <n v="3"/>
    <n v="12.83"/>
  </r>
  <r>
    <s v="26-06-2016"/>
    <x v="2"/>
    <x v="5"/>
    <x v="766"/>
    <x v="4"/>
    <x v="2"/>
    <x v="6"/>
    <s v="Cisco IP Phone 7961G VoIP phone - Dark gray"/>
    <n v="135.94999999999999"/>
    <n v="1"/>
    <n v="39.43"/>
  </r>
  <r>
    <s v="27-06-2016"/>
    <x v="2"/>
    <x v="5"/>
    <x v="121"/>
    <x v="1"/>
    <x v="0"/>
    <x v="0"/>
    <s v="Wirebound Message Books, Four 2 3/4 x 5 White Forms per Page"/>
    <n v="37.46"/>
    <n v="7"/>
    <n v="12.18"/>
  </r>
  <r>
    <s v="27-06-2016"/>
    <x v="2"/>
    <x v="5"/>
    <x v="121"/>
    <x v="1"/>
    <x v="1"/>
    <x v="5"/>
    <s v="Global Commerce Series Low-Back Swivel/Tilt Chairs"/>
    <n v="539.66"/>
    <n v="3"/>
    <n v="-7.71"/>
  </r>
  <r>
    <s v="27-06-2016"/>
    <x v="2"/>
    <x v="5"/>
    <x v="461"/>
    <x v="3"/>
    <x v="2"/>
    <x v="6"/>
    <s v="Ooma Telo VoIP Home Phone System"/>
    <n v="201.58"/>
    <n v="2"/>
    <n v="12.6"/>
  </r>
  <r>
    <s v="28-06-2016"/>
    <x v="2"/>
    <x v="5"/>
    <x v="334"/>
    <x v="1"/>
    <x v="2"/>
    <x v="6"/>
    <s v="Polycom CX300 Desktop Phone USB VoIP phone"/>
    <n v="359.98"/>
    <n v="3"/>
    <n v="36"/>
  </r>
  <r>
    <s v="28-06-2016"/>
    <x v="2"/>
    <x v="5"/>
    <x v="10"/>
    <x v="3"/>
    <x v="0"/>
    <x v="3"/>
    <s v="Recycled Pressboard Report Cover with Reinforced Top Hinge"/>
    <n v="7.75"/>
    <n v="3"/>
    <n v="2.81"/>
  </r>
  <r>
    <s v="28-06-2016"/>
    <x v="2"/>
    <x v="5"/>
    <x v="10"/>
    <x v="3"/>
    <x v="0"/>
    <x v="3"/>
    <s v="GBC Premium Transparent Covers with Diagonal Lined Pattern"/>
    <n v="33.57"/>
    <n v="2"/>
    <n v="11.75"/>
  </r>
  <r>
    <s v="28-06-2016"/>
    <x v="2"/>
    <x v="5"/>
    <x v="652"/>
    <x v="23"/>
    <x v="1"/>
    <x v="5"/>
    <s v="Global Armless Task Chair, Royal Blue"/>
    <n v="121.96"/>
    <n v="2"/>
    <n v="20.73"/>
  </r>
  <r>
    <s v="28-06-2016"/>
    <x v="2"/>
    <x v="5"/>
    <x v="652"/>
    <x v="23"/>
    <x v="0"/>
    <x v="12"/>
    <s v="Disposable Triple-Filter Dust Bags"/>
    <n v="8.74"/>
    <n v="2"/>
    <n v="2.27"/>
  </r>
  <r>
    <s v="28-06-2016"/>
    <x v="2"/>
    <x v="5"/>
    <x v="652"/>
    <x v="23"/>
    <x v="0"/>
    <x v="0"/>
    <s v="Xerox 1960"/>
    <n v="61.96"/>
    <n v="2"/>
    <n v="27.88"/>
  </r>
  <r>
    <s v="28-06-2016"/>
    <x v="2"/>
    <x v="5"/>
    <x v="652"/>
    <x v="23"/>
    <x v="0"/>
    <x v="3"/>
    <s v="Ibico Presentation Index for Binding Systems"/>
    <n v="7.96"/>
    <n v="2"/>
    <n v="3.74"/>
  </r>
  <r>
    <s v="28-06-2016"/>
    <x v="2"/>
    <x v="5"/>
    <x v="652"/>
    <x v="23"/>
    <x v="0"/>
    <x v="12"/>
    <s v="Holmes Replacement Filter for HEPA Air Cleaner, Very Large Room, HEPA Filter"/>
    <n v="275.24"/>
    <n v="4"/>
    <n v="121.11"/>
  </r>
  <r>
    <s v="29-06-2016"/>
    <x v="2"/>
    <x v="5"/>
    <x v="261"/>
    <x v="9"/>
    <x v="0"/>
    <x v="2"/>
    <s v="Fellowes Bankers Box Stor/Drawer Steel Plus"/>
    <n v="191.88"/>
    <n v="6"/>
    <n v="19.190000000000001"/>
  </r>
  <r>
    <s v="30-06-2016"/>
    <x v="2"/>
    <x v="5"/>
    <x v="413"/>
    <x v="4"/>
    <x v="0"/>
    <x v="4"/>
    <s v="Bulldog Vacuum Base Pencil Sharpener"/>
    <n v="35.97"/>
    <n v="3"/>
    <n v="9.7100000000000009"/>
  </r>
  <r>
    <s v="30-06-2016"/>
    <x v="2"/>
    <x v="5"/>
    <x v="413"/>
    <x v="4"/>
    <x v="1"/>
    <x v="11"/>
    <s v="O'Sullivan 2-Door Barrister Bookcase in Odessa Pine"/>
    <n v="1266.8599999999999"/>
    <n v="7"/>
    <n v="291.38"/>
  </r>
  <r>
    <s v="30-06-2016"/>
    <x v="2"/>
    <x v="5"/>
    <x v="303"/>
    <x v="1"/>
    <x v="2"/>
    <x v="9"/>
    <s v="Kingston Digital DataTraveler 16GB USB 2.0"/>
    <n v="50.12"/>
    <n v="7"/>
    <n v="-0.63"/>
  </r>
  <r>
    <s v="01-07-2016"/>
    <x v="2"/>
    <x v="6"/>
    <x v="705"/>
    <x v="9"/>
    <x v="0"/>
    <x v="3"/>
    <s v="Wilson Jones Hanging View Binder, White, 1&quot;"/>
    <n v="14.2"/>
    <n v="2"/>
    <n v="6.53"/>
  </r>
  <r>
    <s v="01-07-2016"/>
    <x v="2"/>
    <x v="6"/>
    <x v="705"/>
    <x v="9"/>
    <x v="0"/>
    <x v="0"/>
    <s v="Xerox 210"/>
    <n v="12.96"/>
    <n v="2"/>
    <n v="6.22"/>
  </r>
  <r>
    <s v="01-07-2016"/>
    <x v="2"/>
    <x v="6"/>
    <x v="705"/>
    <x v="9"/>
    <x v="0"/>
    <x v="3"/>
    <s v="Binding Machine Supplies"/>
    <n v="58.34"/>
    <n v="2"/>
    <n v="28"/>
  </r>
  <r>
    <s v="01-07-2016"/>
    <x v="2"/>
    <x v="6"/>
    <x v="306"/>
    <x v="27"/>
    <x v="2"/>
    <x v="16"/>
    <s v="Hewlett Packard 310 Color Digital Copier"/>
    <n v="1499.95"/>
    <n v="5"/>
    <n v="449.99"/>
  </r>
  <r>
    <s v="01-07-2016"/>
    <x v="2"/>
    <x v="6"/>
    <x v="720"/>
    <x v="20"/>
    <x v="0"/>
    <x v="1"/>
    <s v="Avery 477"/>
    <n v="30.53"/>
    <n v="1"/>
    <n v="14.04"/>
  </r>
  <r>
    <s v="01-07-2016"/>
    <x v="2"/>
    <x v="6"/>
    <x v="720"/>
    <x v="20"/>
    <x v="2"/>
    <x v="9"/>
    <s v="KeyTronic KT400U2 - Keyboard - Black"/>
    <n v="30.84"/>
    <n v="3"/>
    <n v="6.17"/>
  </r>
  <r>
    <s v="01-07-2016"/>
    <x v="2"/>
    <x v="6"/>
    <x v="720"/>
    <x v="20"/>
    <x v="0"/>
    <x v="0"/>
    <s v="Southworth 25% Cotton Antique Laid Paper &amp; Envelopes"/>
    <n v="75.06"/>
    <n v="9"/>
    <n v="33.78"/>
  </r>
  <r>
    <s v="01-07-2016"/>
    <x v="2"/>
    <x v="6"/>
    <x v="327"/>
    <x v="22"/>
    <x v="0"/>
    <x v="3"/>
    <s v="Zipper Ring Binder Pockets"/>
    <n v="2.5"/>
    <n v="1"/>
    <n v="0.9"/>
  </r>
  <r>
    <s v="02-07-2016"/>
    <x v="2"/>
    <x v="6"/>
    <x v="169"/>
    <x v="3"/>
    <x v="1"/>
    <x v="5"/>
    <s v="Hon Deluxe Fabric Upholstered Stacking Chairs"/>
    <n v="195.18"/>
    <n v="1"/>
    <n v="19.52"/>
  </r>
  <r>
    <s v="02-07-2016"/>
    <x v="2"/>
    <x v="6"/>
    <x v="175"/>
    <x v="6"/>
    <x v="0"/>
    <x v="4"/>
    <s v="Avery Hi-Liter Pen Style Six-Color Fluorescent Set"/>
    <n v="7.7"/>
    <n v="2"/>
    <n v="3.16"/>
  </r>
  <r>
    <s v="02-07-2016"/>
    <x v="2"/>
    <x v="6"/>
    <x v="400"/>
    <x v="0"/>
    <x v="1"/>
    <x v="5"/>
    <s v="Global Airflow Leather Mesh Back Chair, Black"/>
    <n v="528.42999999999995"/>
    <n v="5"/>
    <n v="0"/>
  </r>
  <r>
    <s v="02-07-2016"/>
    <x v="2"/>
    <x v="6"/>
    <x v="400"/>
    <x v="0"/>
    <x v="0"/>
    <x v="0"/>
    <s v="Xerox 201"/>
    <n v="41.47"/>
    <n v="8"/>
    <n v="14.52"/>
  </r>
  <r>
    <s v="03-07-2016"/>
    <x v="2"/>
    <x v="6"/>
    <x v="606"/>
    <x v="3"/>
    <x v="0"/>
    <x v="0"/>
    <s v="Xerox 200"/>
    <n v="12.96"/>
    <n v="2"/>
    <n v="6.22"/>
  </r>
  <r>
    <s v="03-07-2016"/>
    <x v="2"/>
    <x v="6"/>
    <x v="606"/>
    <x v="3"/>
    <x v="0"/>
    <x v="7"/>
    <s v="Brites Rubber Bands, 1 1/2 oz. Box"/>
    <n v="3.96"/>
    <n v="2"/>
    <n v="0.08"/>
  </r>
  <r>
    <s v="03-07-2016"/>
    <x v="2"/>
    <x v="6"/>
    <x v="78"/>
    <x v="20"/>
    <x v="0"/>
    <x v="12"/>
    <s v="Avanti 1.7 Cu. Ft. Refrigerator"/>
    <n v="706.86"/>
    <n v="7"/>
    <n v="197.92"/>
  </r>
  <r>
    <s v="03-07-2016"/>
    <x v="2"/>
    <x v="6"/>
    <x v="76"/>
    <x v="2"/>
    <x v="0"/>
    <x v="0"/>
    <s v="Xerox 1925"/>
    <n v="123.92"/>
    <n v="5"/>
    <n v="38.729999999999997"/>
  </r>
  <r>
    <s v="04-07-2016"/>
    <x v="2"/>
    <x v="6"/>
    <x v="266"/>
    <x v="3"/>
    <x v="1"/>
    <x v="8"/>
    <s v="Master Caster Door Stop, Brown"/>
    <n v="25.4"/>
    <n v="5"/>
    <n v="8.64"/>
  </r>
  <r>
    <s v="04-07-2016"/>
    <x v="2"/>
    <x v="6"/>
    <x v="266"/>
    <x v="3"/>
    <x v="0"/>
    <x v="10"/>
    <s v="Inter-Office Recycled Envelopes, Brown Kraft, Button-String,10&quot; x 13&quot; , 100/Box"/>
    <n v="43.96"/>
    <n v="2"/>
    <n v="20.66"/>
  </r>
  <r>
    <s v="04-07-2016"/>
    <x v="2"/>
    <x v="6"/>
    <x v="266"/>
    <x v="3"/>
    <x v="1"/>
    <x v="11"/>
    <s v="Atlantic Metals Mobile 5-Shelf Bookcases, Custom Colors"/>
    <n v="1279.17"/>
    <n v="5"/>
    <n v="225.74"/>
  </r>
  <r>
    <s v="04-07-2016"/>
    <x v="2"/>
    <x v="6"/>
    <x v="266"/>
    <x v="3"/>
    <x v="0"/>
    <x v="2"/>
    <s v="Eldon Shelf Savers Cubes and Bins"/>
    <n v="27.92"/>
    <n v="4"/>
    <n v="0.56000000000000005"/>
  </r>
  <r>
    <s v="04-07-2016"/>
    <x v="2"/>
    <x v="6"/>
    <x v="81"/>
    <x v="22"/>
    <x v="1"/>
    <x v="8"/>
    <s v="Master Caster Door Stop, Brown"/>
    <n v="25.4"/>
    <n v="5"/>
    <n v="8.64"/>
  </r>
  <r>
    <s v="04-07-2016"/>
    <x v="2"/>
    <x v="6"/>
    <x v="81"/>
    <x v="22"/>
    <x v="2"/>
    <x v="6"/>
    <s v="Avaya 4621SW VoIP phone"/>
    <n v="177.48"/>
    <n v="3"/>
    <n v="19.97"/>
  </r>
  <r>
    <s v="04-07-2016"/>
    <x v="2"/>
    <x v="6"/>
    <x v="81"/>
    <x v="22"/>
    <x v="2"/>
    <x v="6"/>
    <s v="OtterBox Defender Series Case - Samsung Galaxy S4"/>
    <n v="71.98"/>
    <n v="3"/>
    <n v="9"/>
  </r>
  <r>
    <s v="07-07-2016"/>
    <x v="2"/>
    <x v="6"/>
    <x v="571"/>
    <x v="16"/>
    <x v="0"/>
    <x v="14"/>
    <s v="Acme Softgrip Scissors"/>
    <n v="45.58"/>
    <n v="7"/>
    <n v="5.13"/>
  </r>
  <r>
    <s v="07-07-2016"/>
    <x v="2"/>
    <x v="6"/>
    <x v="195"/>
    <x v="3"/>
    <x v="1"/>
    <x v="8"/>
    <s v="Howard Miller 11-1/2&quot; Diameter Grantwood Wall Clock"/>
    <n v="215.65"/>
    <n v="5"/>
    <n v="73.319999999999993"/>
  </r>
  <r>
    <s v="07-07-2016"/>
    <x v="2"/>
    <x v="6"/>
    <x v="45"/>
    <x v="1"/>
    <x v="1"/>
    <x v="8"/>
    <s v="Flat Face Poster Frame"/>
    <n v="60.29"/>
    <n v="8"/>
    <n v="-27.13"/>
  </r>
  <r>
    <s v="07-07-2016"/>
    <x v="2"/>
    <x v="6"/>
    <x v="45"/>
    <x v="1"/>
    <x v="0"/>
    <x v="7"/>
    <s v="Acco Hot Clips Clips to Go"/>
    <n v="2.63"/>
    <n v="1"/>
    <n v="0.82"/>
  </r>
  <r>
    <s v="07-07-2016"/>
    <x v="2"/>
    <x v="6"/>
    <x v="45"/>
    <x v="1"/>
    <x v="0"/>
    <x v="0"/>
    <s v="Tops Wirebound Message Log Books"/>
    <n v="23.69"/>
    <n v="9"/>
    <n v="7.7"/>
  </r>
  <r>
    <s v="07-07-2016"/>
    <x v="2"/>
    <x v="6"/>
    <x v="45"/>
    <x v="1"/>
    <x v="1"/>
    <x v="5"/>
    <s v="Global Ergonomic Managers Chair"/>
    <n v="253.37"/>
    <n v="2"/>
    <n v="-14.48"/>
  </r>
  <r>
    <s v="07-07-2016"/>
    <x v="2"/>
    <x v="6"/>
    <x v="757"/>
    <x v="3"/>
    <x v="1"/>
    <x v="5"/>
    <s v="Global Leather Task Chair, Black"/>
    <n v="287.97000000000003"/>
    <n v="4"/>
    <n v="-3.6"/>
  </r>
  <r>
    <s v="07-07-2016"/>
    <x v="2"/>
    <x v="6"/>
    <x v="757"/>
    <x v="3"/>
    <x v="2"/>
    <x v="16"/>
    <s v="Canon PC1060 Personal Laser Copier"/>
    <n v="2799.96"/>
    <n v="5"/>
    <n v="944.99"/>
  </r>
  <r>
    <s v="07-07-2016"/>
    <x v="2"/>
    <x v="6"/>
    <x v="757"/>
    <x v="3"/>
    <x v="0"/>
    <x v="0"/>
    <s v="Xerox 1942"/>
    <n v="48.94"/>
    <n v="1"/>
    <n v="24.47"/>
  </r>
  <r>
    <s v="07-07-2016"/>
    <x v="2"/>
    <x v="6"/>
    <x v="570"/>
    <x v="2"/>
    <x v="0"/>
    <x v="1"/>
    <s v="Permanent Self-Adhesive File Folder Labels for Typewriters, 1 1/8 x 3 1/2, White"/>
    <n v="10.08"/>
    <n v="2"/>
    <n v="3.28"/>
  </r>
  <r>
    <s v="07-07-2016"/>
    <x v="2"/>
    <x v="6"/>
    <x v="570"/>
    <x v="2"/>
    <x v="2"/>
    <x v="6"/>
    <s v="Panasonic KX T7731-B Digital phone"/>
    <n v="59.99"/>
    <n v="1"/>
    <n v="-13"/>
  </r>
  <r>
    <s v="07-07-2016"/>
    <x v="2"/>
    <x v="6"/>
    <x v="570"/>
    <x v="2"/>
    <x v="0"/>
    <x v="3"/>
    <s v="Acco Pressboard Covers with Storage Hooks, 14 7/8&quot; x 11&quot;, Executive Red"/>
    <n v="5.72"/>
    <n v="5"/>
    <n v="-4.76"/>
  </r>
  <r>
    <s v="07-07-2016"/>
    <x v="2"/>
    <x v="6"/>
    <x v="570"/>
    <x v="2"/>
    <x v="0"/>
    <x v="3"/>
    <s v="GBC Standard Plastic Binding Systems' Combs"/>
    <n v="9.42"/>
    <n v="5"/>
    <n v="-7.85"/>
  </r>
  <r>
    <s v="07-07-2016"/>
    <x v="2"/>
    <x v="6"/>
    <x v="655"/>
    <x v="27"/>
    <x v="0"/>
    <x v="0"/>
    <s v="Xerox 226"/>
    <n v="12.96"/>
    <n v="2"/>
    <n v="6.22"/>
  </r>
  <r>
    <s v="07-07-2016"/>
    <x v="2"/>
    <x v="6"/>
    <x v="655"/>
    <x v="27"/>
    <x v="0"/>
    <x v="4"/>
    <s v="Boston KS Multi-Size Manual Pencil Sharpener"/>
    <n v="45.98"/>
    <n v="2"/>
    <n v="12.87"/>
  </r>
  <r>
    <s v="08-07-2016"/>
    <x v="2"/>
    <x v="6"/>
    <x v="759"/>
    <x v="0"/>
    <x v="2"/>
    <x v="6"/>
    <s v="Cisco SPA 502G IP Phone"/>
    <n v="863.64"/>
    <n v="9"/>
    <n v="107.96"/>
  </r>
  <r>
    <s v="08-07-2016"/>
    <x v="2"/>
    <x v="6"/>
    <x v="759"/>
    <x v="0"/>
    <x v="0"/>
    <x v="4"/>
    <s v="Newell 345"/>
    <n v="47.62"/>
    <n v="3"/>
    <n v="3.57"/>
  </r>
  <r>
    <s v="08-07-2016"/>
    <x v="2"/>
    <x v="6"/>
    <x v="364"/>
    <x v="26"/>
    <x v="0"/>
    <x v="3"/>
    <s v="GBC Twin Loop Wire Binding Elements"/>
    <n v="19.97"/>
    <n v="2"/>
    <n v="-13.31"/>
  </r>
  <r>
    <s v="08-07-2016"/>
    <x v="2"/>
    <x v="6"/>
    <x v="364"/>
    <x v="26"/>
    <x v="0"/>
    <x v="2"/>
    <s v="Perma STOR-ALL Hanging File Box, 13 1/8&quot;W x 12 1/4&quot;D x 10 1/2&quot;H"/>
    <n v="33.49"/>
    <n v="7"/>
    <n v="-1.26"/>
  </r>
  <r>
    <s v="08-07-2016"/>
    <x v="2"/>
    <x v="6"/>
    <x v="364"/>
    <x v="26"/>
    <x v="0"/>
    <x v="3"/>
    <s v="Wilson Jones Active Use Binders"/>
    <n v="8.74"/>
    <n v="4"/>
    <n v="-6.12"/>
  </r>
  <r>
    <s v="08-07-2016"/>
    <x v="2"/>
    <x v="6"/>
    <x v="364"/>
    <x v="26"/>
    <x v="1"/>
    <x v="5"/>
    <s v="SAFCO Arco Folding Chair"/>
    <n v="662.88"/>
    <n v="3"/>
    <n v="74.569999999999993"/>
  </r>
  <r>
    <s v="08-07-2016"/>
    <x v="2"/>
    <x v="6"/>
    <x v="393"/>
    <x v="22"/>
    <x v="2"/>
    <x v="6"/>
    <s v="Logitech Mobile Speakerphone P710e - speaker phone"/>
    <n v="107.98"/>
    <n v="1"/>
    <n v="9.4499999999999993"/>
  </r>
  <r>
    <s v="08-07-2016"/>
    <x v="2"/>
    <x v="6"/>
    <x v="393"/>
    <x v="22"/>
    <x v="0"/>
    <x v="3"/>
    <s v="Fellowes Twister Kit, Gray/Clear, 3/pkg"/>
    <n v="19.3"/>
    <n v="3"/>
    <n v="6.03"/>
  </r>
  <r>
    <s v="08-07-2016"/>
    <x v="2"/>
    <x v="6"/>
    <x v="368"/>
    <x v="16"/>
    <x v="2"/>
    <x v="6"/>
    <s v="Jabra SPEAK 410 Multidevice Speakerphone"/>
    <n v="823.96"/>
    <n v="5"/>
    <n v="51.5"/>
  </r>
  <r>
    <s v="08-07-2016"/>
    <x v="2"/>
    <x v="6"/>
    <x v="368"/>
    <x v="16"/>
    <x v="0"/>
    <x v="0"/>
    <s v="Xerox 1921"/>
    <n v="15.98"/>
    <n v="2"/>
    <n v="5"/>
  </r>
  <r>
    <s v="08-07-2016"/>
    <x v="2"/>
    <x v="6"/>
    <x v="424"/>
    <x v="43"/>
    <x v="0"/>
    <x v="0"/>
    <s v="Xerox 213"/>
    <n v="12.96"/>
    <n v="2"/>
    <n v="6.22"/>
  </r>
  <r>
    <s v="09-07-2016"/>
    <x v="2"/>
    <x v="6"/>
    <x v="104"/>
    <x v="20"/>
    <x v="1"/>
    <x v="5"/>
    <s v="Hon GuestStacker Chair"/>
    <n v="408.01"/>
    <n v="2"/>
    <n v="72.53"/>
  </r>
  <r>
    <s v="09-07-2016"/>
    <x v="2"/>
    <x v="6"/>
    <x v="104"/>
    <x v="20"/>
    <x v="1"/>
    <x v="8"/>
    <s v="Deflect-o EconoMat Studded, No Bevel Mat for Low Pile Carpeting"/>
    <n v="165.28"/>
    <n v="4"/>
    <n v="14.88"/>
  </r>
  <r>
    <s v="10-07-2016"/>
    <x v="2"/>
    <x v="6"/>
    <x v="158"/>
    <x v="12"/>
    <x v="0"/>
    <x v="2"/>
    <s v="Sterilite Officeware Hinged File Box"/>
    <n v="16.77"/>
    <n v="2"/>
    <n v="1.47"/>
  </r>
  <r>
    <s v="10-07-2016"/>
    <x v="2"/>
    <x v="6"/>
    <x v="564"/>
    <x v="0"/>
    <x v="0"/>
    <x v="2"/>
    <s v="Fellowes Strictly Business Drawer File, Letter/Legal Size"/>
    <n v="338.04"/>
    <n v="3"/>
    <n v="-33.799999999999997"/>
  </r>
  <r>
    <s v="10-07-2016"/>
    <x v="2"/>
    <x v="6"/>
    <x v="564"/>
    <x v="0"/>
    <x v="0"/>
    <x v="4"/>
    <s v="Boston Heavy-Duty Trimline Electric Pencil Sharpeners"/>
    <n v="154.24"/>
    <n v="4"/>
    <n v="17.350000000000001"/>
  </r>
  <r>
    <s v="10-07-2016"/>
    <x v="2"/>
    <x v="6"/>
    <x v="327"/>
    <x v="12"/>
    <x v="0"/>
    <x v="3"/>
    <s v="GBC Standard Therm-A-Bind Covers"/>
    <n v="44.86"/>
    <n v="6"/>
    <n v="-35.880000000000003"/>
  </r>
  <r>
    <s v="10-07-2016"/>
    <x v="2"/>
    <x v="6"/>
    <x v="400"/>
    <x v="2"/>
    <x v="2"/>
    <x v="15"/>
    <s v="Brother MFC-9340CDW LED All-In-One Printer, Copier Scanner"/>
    <n v="341.99"/>
    <n v="3"/>
    <n v="-319.19"/>
  </r>
  <r>
    <s v="12-07-2016"/>
    <x v="2"/>
    <x v="6"/>
    <x v="94"/>
    <x v="3"/>
    <x v="2"/>
    <x v="6"/>
    <s v="Cisco SPA525G2 IP Phone - Wireless"/>
    <n v="95.76"/>
    <n v="6"/>
    <n v="7.18"/>
  </r>
  <r>
    <s v="14-07-2016"/>
    <x v="2"/>
    <x v="6"/>
    <x v="442"/>
    <x v="12"/>
    <x v="2"/>
    <x v="6"/>
    <s v="LG Electronics Tone+ HBS-730 Bluetooth Headset"/>
    <n v="380.86"/>
    <n v="8"/>
    <n v="38.090000000000003"/>
  </r>
  <r>
    <s v="14-07-2016"/>
    <x v="2"/>
    <x v="6"/>
    <x v="633"/>
    <x v="2"/>
    <x v="0"/>
    <x v="14"/>
    <s v="Acme Stainless Steel Office Snips"/>
    <n v="11.63"/>
    <n v="2"/>
    <n v="1.02"/>
  </r>
  <r>
    <s v="14-07-2016"/>
    <x v="2"/>
    <x v="6"/>
    <x v="490"/>
    <x v="20"/>
    <x v="0"/>
    <x v="2"/>
    <s v="Personal Folder Holder, Ebony"/>
    <n v="11.21"/>
    <n v="1"/>
    <n v="3.36"/>
  </r>
  <r>
    <s v="14-07-2016"/>
    <x v="2"/>
    <x v="6"/>
    <x v="490"/>
    <x v="20"/>
    <x v="0"/>
    <x v="3"/>
    <s v="Acco Hanging Data Binders"/>
    <n v="9.14"/>
    <n v="3"/>
    <n v="3.2"/>
  </r>
  <r>
    <s v="14-07-2016"/>
    <x v="2"/>
    <x v="6"/>
    <x v="490"/>
    <x v="20"/>
    <x v="0"/>
    <x v="7"/>
    <s v="Ideal Clamps"/>
    <n v="14.07"/>
    <n v="7"/>
    <n v="6.89"/>
  </r>
  <r>
    <s v="14-07-2016"/>
    <x v="2"/>
    <x v="6"/>
    <x v="490"/>
    <x v="20"/>
    <x v="0"/>
    <x v="4"/>
    <s v="Newell 315"/>
    <n v="41.86"/>
    <n v="7"/>
    <n v="10.47"/>
  </r>
  <r>
    <s v="14-07-2016"/>
    <x v="2"/>
    <x v="6"/>
    <x v="490"/>
    <x v="20"/>
    <x v="0"/>
    <x v="3"/>
    <s v="Pressboard Data Binders by Wilson Jones"/>
    <n v="8.5399999999999991"/>
    <n v="2"/>
    <n v="2.88"/>
  </r>
  <r>
    <s v="14-07-2016"/>
    <x v="2"/>
    <x v="6"/>
    <x v="490"/>
    <x v="20"/>
    <x v="1"/>
    <x v="11"/>
    <s v="O'Sullivan 2-Door Barrister Bookcase in Odessa Pine"/>
    <n v="579.14"/>
    <n v="4"/>
    <n v="21.72"/>
  </r>
  <r>
    <s v="14-07-2016"/>
    <x v="2"/>
    <x v="6"/>
    <x v="240"/>
    <x v="0"/>
    <x v="2"/>
    <x v="6"/>
    <s v="Blue Parrot B250XT Professional Grade Wireless Bluetooth Headset with"/>
    <n v="419.94"/>
    <n v="7"/>
    <n v="52.49"/>
  </r>
  <r>
    <s v="14-07-2016"/>
    <x v="2"/>
    <x v="6"/>
    <x v="696"/>
    <x v="20"/>
    <x v="0"/>
    <x v="3"/>
    <s v="GBC Standard Plastic Binding Systems Combs"/>
    <n v="14.16"/>
    <n v="2"/>
    <n v="5.13"/>
  </r>
  <r>
    <s v="14-07-2016"/>
    <x v="2"/>
    <x v="6"/>
    <x v="663"/>
    <x v="33"/>
    <x v="2"/>
    <x v="9"/>
    <s v="HP Standard 104 key PS/2 Keyboard"/>
    <n v="29"/>
    <n v="2"/>
    <n v="7.25"/>
  </r>
  <r>
    <s v="14-07-2016"/>
    <x v="2"/>
    <x v="6"/>
    <x v="238"/>
    <x v="20"/>
    <x v="0"/>
    <x v="7"/>
    <s v="Acco Hot Clips Clips to Go"/>
    <n v="29.61"/>
    <n v="9"/>
    <n v="13.32"/>
  </r>
  <r>
    <s v="14-07-2016"/>
    <x v="2"/>
    <x v="6"/>
    <x v="143"/>
    <x v="0"/>
    <x v="0"/>
    <x v="0"/>
    <s v="Xerox 1914"/>
    <n v="219.84"/>
    <n v="5"/>
    <n v="79.69"/>
  </r>
  <r>
    <s v="14-07-2016"/>
    <x v="2"/>
    <x v="6"/>
    <x v="767"/>
    <x v="4"/>
    <x v="0"/>
    <x v="3"/>
    <s v="Cardinal Holdit Data Disk Pockets"/>
    <n v="36.4"/>
    <n v="5"/>
    <n v="17.11"/>
  </r>
  <r>
    <s v="14-07-2016"/>
    <x v="2"/>
    <x v="6"/>
    <x v="767"/>
    <x v="4"/>
    <x v="1"/>
    <x v="8"/>
    <s v="Howard Miller 13-3/4&quot; Diameter Brushed Chrome Round Wall Clock"/>
    <n v="51.75"/>
    <n v="1"/>
    <n v="15.53"/>
  </r>
  <r>
    <s v="14-07-2016"/>
    <x v="2"/>
    <x v="6"/>
    <x v="745"/>
    <x v="3"/>
    <x v="2"/>
    <x v="6"/>
    <s v="Panasonic Kx-TS550"/>
    <n v="110.38"/>
    <n v="3"/>
    <n v="12.42"/>
  </r>
  <r>
    <s v="14-07-2016"/>
    <x v="2"/>
    <x v="6"/>
    <x v="745"/>
    <x v="3"/>
    <x v="0"/>
    <x v="12"/>
    <s v="Holmes 99% HEPA Air Purifier"/>
    <n v="151.62"/>
    <n v="7"/>
    <n v="50.03"/>
  </r>
  <r>
    <s v="14-07-2016"/>
    <x v="2"/>
    <x v="6"/>
    <x v="745"/>
    <x v="3"/>
    <x v="1"/>
    <x v="8"/>
    <s v="Deflect-O Glasstique Clear Desk Accessories"/>
    <n v="30.8"/>
    <n v="4"/>
    <n v="10.16"/>
  </r>
  <r>
    <s v="15-07-2016"/>
    <x v="2"/>
    <x v="6"/>
    <x v="511"/>
    <x v="27"/>
    <x v="0"/>
    <x v="14"/>
    <s v="Fiskars Home &amp; Office Scissors"/>
    <n v="44.4"/>
    <n v="5"/>
    <n v="12.43"/>
  </r>
  <r>
    <s v="15-07-2016"/>
    <x v="2"/>
    <x v="6"/>
    <x v="231"/>
    <x v="11"/>
    <x v="1"/>
    <x v="5"/>
    <s v="Bevis Steel Folding Chairs"/>
    <n v="230.28"/>
    <n v="3"/>
    <n v="23.03"/>
  </r>
  <r>
    <s v="15-07-2016"/>
    <x v="2"/>
    <x v="6"/>
    <x v="231"/>
    <x v="11"/>
    <x v="0"/>
    <x v="0"/>
    <s v="Xerox 1909"/>
    <n v="105.52"/>
    <n v="5"/>
    <n v="34.29"/>
  </r>
  <r>
    <s v="16-07-2016"/>
    <x v="2"/>
    <x v="6"/>
    <x v="450"/>
    <x v="0"/>
    <x v="0"/>
    <x v="2"/>
    <s v="Personal Filing Tote with Lid, Black/Gray"/>
    <n v="37.22"/>
    <n v="3"/>
    <n v="3.72"/>
  </r>
  <r>
    <s v="16-07-2016"/>
    <x v="2"/>
    <x v="6"/>
    <x v="450"/>
    <x v="0"/>
    <x v="0"/>
    <x v="0"/>
    <s v="Southworth 25% Cotton Antique Laid Paper &amp; Envelopes"/>
    <n v="20.02"/>
    <n v="3"/>
    <n v="6.26"/>
  </r>
  <r>
    <s v="16-07-2016"/>
    <x v="2"/>
    <x v="6"/>
    <x v="74"/>
    <x v="2"/>
    <x v="2"/>
    <x v="6"/>
    <s v="Mophie Juice Pack Helium for iPhone"/>
    <n v="143.97999999999999"/>
    <n v="3"/>
    <n v="-28.8"/>
  </r>
  <r>
    <s v="16-07-2016"/>
    <x v="2"/>
    <x v="6"/>
    <x v="74"/>
    <x v="2"/>
    <x v="2"/>
    <x v="6"/>
    <s v="GE 2-Jack Phone Line Splitter"/>
    <n v="494.38"/>
    <n v="4"/>
    <n v="-115.35"/>
  </r>
  <r>
    <s v="16-07-2016"/>
    <x v="2"/>
    <x v="6"/>
    <x v="74"/>
    <x v="2"/>
    <x v="0"/>
    <x v="14"/>
    <s v="Acme Value Line Scissors"/>
    <n v="5.84"/>
    <n v="2"/>
    <n v="0.73"/>
  </r>
  <r>
    <s v="16-07-2016"/>
    <x v="2"/>
    <x v="6"/>
    <x v="231"/>
    <x v="0"/>
    <x v="1"/>
    <x v="8"/>
    <s v="Staple-based wall hangings"/>
    <n v="9.5500000000000007"/>
    <n v="3"/>
    <n v="-3.82"/>
  </r>
  <r>
    <s v="16-07-2016"/>
    <x v="2"/>
    <x v="6"/>
    <x v="104"/>
    <x v="9"/>
    <x v="0"/>
    <x v="10"/>
    <s v="Poly String Tie Envelopes"/>
    <n v="10.199999999999999"/>
    <n v="5"/>
    <n v="4.79"/>
  </r>
  <r>
    <s v="16-07-2016"/>
    <x v="2"/>
    <x v="6"/>
    <x v="104"/>
    <x v="9"/>
    <x v="0"/>
    <x v="4"/>
    <s v="Eberhard Faber 3 1/2&quot; Golf Pencils"/>
    <n v="22.32"/>
    <n v="3"/>
    <n v="5.58"/>
  </r>
  <r>
    <s v="16-07-2016"/>
    <x v="2"/>
    <x v="6"/>
    <x v="104"/>
    <x v="9"/>
    <x v="0"/>
    <x v="3"/>
    <s v="Wilson Jones Turn Tabs Binder Tool for Ring Binders"/>
    <n v="24.1"/>
    <n v="5"/>
    <n v="11.09"/>
  </r>
  <r>
    <s v="16-07-2016"/>
    <x v="2"/>
    <x v="6"/>
    <x v="104"/>
    <x v="9"/>
    <x v="2"/>
    <x v="9"/>
    <s v="Imation Secure Drive + Hardware Encrypted USB flash drive - 16 GB"/>
    <n v="75.98"/>
    <n v="2"/>
    <n v="18.239999999999998"/>
  </r>
  <r>
    <s v="16-07-2016"/>
    <x v="2"/>
    <x v="6"/>
    <x v="104"/>
    <x v="9"/>
    <x v="0"/>
    <x v="3"/>
    <s v="Recycled Pressboard Report Cover with Reinforced Top Hinge"/>
    <n v="6.46"/>
    <n v="2"/>
    <n v="3.17"/>
  </r>
  <r>
    <s v="16-07-2016"/>
    <x v="2"/>
    <x v="6"/>
    <x v="104"/>
    <x v="9"/>
    <x v="0"/>
    <x v="0"/>
    <s v="HP Office Paper (20Lb. and 87 Bright)"/>
    <n v="60.12"/>
    <n v="9"/>
    <n v="28.86"/>
  </r>
  <r>
    <s v="17-07-2016"/>
    <x v="2"/>
    <x v="6"/>
    <x v="141"/>
    <x v="3"/>
    <x v="0"/>
    <x v="2"/>
    <s v="Eldon Base for stackable storage shelf, platinum"/>
    <n v="77.88"/>
    <n v="2"/>
    <n v="3.89"/>
  </r>
  <r>
    <s v="17-07-2016"/>
    <x v="2"/>
    <x v="6"/>
    <x v="212"/>
    <x v="23"/>
    <x v="0"/>
    <x v="12"/>
    <s v="Kensington 4 Outlet MasterPiece Compact Power Control Center"/>
    <n v="162.63999999999999"/>
    <n v="2"/>
    <n v="45.54"/>
  </r>
  <r>
    <s v="17-07-2016"/>
    <x v="2"/>
    <x v="6"/>
    <x v="212"/>
    <x v="23"/>
    <x v="2"/>
    <x v="6"/>
    <s v="Bose SoundLink Bluetooth Speaker"/>
    <n v="597"/>
    <n v="3"/>
    <n v="280.58999999999997"/>
  </r>
  <r>
    <s v="17-07-2016"/>
    <x v="2"/>
    <x v="6"/>
    <x v="212"/>
    <x v="23"/>
    <x v="0"/>
    <x v="0"/>
    <s v="Eaton Premium Continuous-Feed Paper, 25% Cotton, Letter Size, White, 1000 Shts/Box"/>
    <n v="55.48"/>
    <n v="1"/>
    <n v="26.63"/>
  </r>
  <r>
    <s v="17-07-2016"/>
    <x v="2"/>
    <x v="6"/>
    <x v="182"/>
    <x v="24"/>
    <x v="0"/>
    <x v="0"/>
    <s v="Strathmore Photo Frame Cards"/>
    <n v="21.93"/>
    <n v="3"/>
    <n v="10.09"/>
  </r>
  <r>
    <s v="17-07-2016"/>
    <x v="2"/>
    <x v="6"/>
    <x v="182"/>
    <x v="24"/>
    <x v="0"/>
    <x v="2"/>
    <s v="Carina 42&quot;Hx23 3/4&quot;W Media Storage Unit"/>
    <n v="242.94"/>
    <n v="3"/>
    <n v="4.8600000000000003"/>
  </r>
  <r>
    <s v="17-07-2016"/>
    <x v="2"/>
    <x v="6"/>
    <x v="182"/>
    <x v="24"/>
    <x v="0"/>
    <x v="0"/>
    <s v="Rediform Wirebound &quot;Phone Memo&quot; Message Book, 11 x 5-3/4"/>
    <n v="7.64"/>
    <n v="1"/>
    <n v="3.74"/>
  </r>
  <r>
    <s v="17-07-2016"/>
    <x v="2"/>
    <x v="6"/>
    <x v="182"/>
    <x v="24"/>
    <x v="0"/>
    <x v="0"/>
    <s v="Xerox 1993"/>
    <n v="51.84"/>
    <n v="8"/>
    <n v="25.4"/>
  </r>
  <r>
    <s v="17-07-2016"/>
    <x v="2"/>
    <x v="6"/>
    <x v="182"/>
    <x v="24"/>
    <x v="0"/>
    <x v="2"/>
    <s v="Tennsco 6- and 18-Compartment Lockers"/>
    <n v="265.17"/>
    <n v="1"/>
    <n v="47.73"/>
  </r>
  <r>
    <s v="17-07-2016"/>
    <x v="2"/>
    <x v="6"/>
    <x v="380"/>
    <x v="22"/>
    <x v="1"/>
    <x v="8"/>
    <s v="Eldon Image Series Black Desk Accessories"/>
    <n v="12.42"/>
    <n v="3"/>
    <n v="4.47"/>
  </r>
  <r>
    <s v="17-07-2016"/>
    <x v="2"/>
    <x v="6"/>
    <x v="380"/>
    <x v="22"/>
    <x v="2"/>
    <x v="9"/>
    <s v="First Data TMFD35 PIN Pad"/>
    <n v="428.4"/>
    <n v="3"/>
    <n v="89.96"/>
  </r>
  <r>
    <s v="17-07-2016"/>
    <x v="2"/>
    <x v="6"/>
    <x v="380"/>
    <x v="22"/>
    <x v="1"/>
    <x v="8"/>
    <s v="Eldon 300 Class Desk Accessories, Black"/>
    <n v="24.75"/>
    <n v="5"/>
    <n v="10.89"/>
  </r>
  <r>
    <s v="17-07-2016"/>
    <x v="2"/>
    <x v="6"/>
    <x v="380"/>
    <x v="22"/>
    <x v="0"/>
    <x v="1"/>
    <s v="Round Specialty Laser Printer Labels"/>
    <n v="87.71"/>
    <n v="7"/>
    <n v="41.22"/>
  </r>
  <r>
    <s v="17-07-2016"/>
    <x v="2"/>
    <x v="6"/>
    <x v="380"/>
    <x v="22"/>
    <x v="0"/>
    <x v="2"/>
    <s v="Home/Office Personal File Carts"/>
    <n v="69.52"/>
    <n v="2"/>
    <n v="17.38"/>
  </r>
  <r>
    <s v="17-07-2016"/>
    <x v="2"/>
    <x v="6"/>
    <x v="380"/>
    <x v="22"/>
    <x v="2"/>
    <x v="6"/>
    <s v="Cyber Acoustics AC-202b Speech Recognition Stereo Headset"/>
    <n v="20.78"/>
    <n v="2"/>
    <n v="-4.68"/>
  </r>
  <r>
    <s v="17-07-2016"/>
    <x v="2"/>
    <x v="6"/>
    <x v="380"/>
    <x v="22"/>
    <x v="0"/>
    <x v="3"/>
    <s v="Pressboard Data Binder, Crimson, 12&quot; X 8 1/2&quot;"/>
    <n v="12.82"/>
    <n v="3"/>
    <n v="4.17"/>
  </r>
  <r>
    <s v="17-07-2016"/>
    <x v="2"/>
    <x v="6"/>
    <x v="372"/>
    <x v="20"/>
    <x v="0"/>
    <x v="12"/>
    <s v="Belkin F5C206VTEL 6 Outlet Surge"/>
    <n v="45.96"/>
    <n v="2"/>
    <n v="13.79"/>
  </r>
  <r>
    <s v="18-07-2016"/>
    <x v="2"/>
    <x v="6"/>
    <x v="637"/>
    <x v="26"/>
    <x v="1"/>
    <x v="5"/>
    <s v="Hon GuestStacker Chair"/>
    <n v="544.01"/>
    <n v="3"/>
    <n v="40.799999999999997"/>
  </r>
  <r>
    <s v="18-07-2016"/>
    <x v="2"/>
    <x v="6"/>
    <x v="637"/>
    <x v="26"/>
    <x v="0"/>
    <x v="3"/>
    <s v="Round Ring Binders"/>
    <n v="1.87"/>
    <n v="3"/>
    <n v="-1.44"/>
  </r>
  <r>
    <s v="18-07-2016"/>
    <x v="2"/>
    <x v="6"/>
    <x v="637"/>
    <x v="26"/>
    <x v="1"/>
    <x v="5"/>
    <s v="Hon 4700 Series Mobuis Mid-Back Task Chairs with Adjustable Arms"/>
    <n v="854.35"/>
    <n v="3"/>
    <n v="10.68"/>
  </r>
  <r>
    <s v="18-07-2016"/>
    <x v="2"/>
    <x v="6"/>
    <x v="637"/>
    <x v="26"/>
    <x v="0"/>
    <x v="2"/>
    <s v="Sauder Facets Collection Locker/File Cabinet, Sky Alder Finish"/>
    <n v="593.57000000000005"/>
    <n v="2"/>
    <n v="0"/>
  </r>
  <r>
    <s v="18-07-2016"/>
    <x v="2"/>
    <x v="6"/>
    <x v="637"/>
    <x v="26"/>
    <x v="0"/>
    <x v="2"/>
    <s v="Fellowes Strictly Business Drawer File, Letter/Legal Size"/>
    <n v="338.04"/>
    <n v="3"/>
    <n v="-33.799999999999997"/>
  </r>
  <r>
    <s v="18-07-2016"/>
    <x v="2"/>
    <x v="6"/>
    <x v="121"/>
    <x v="5"/>
    <x v="1"/>
    <x v="5"/>
    <s v="Hon Olson Stacker Stools"/>
    <n v="140.81"/>
    <n v="1"/>
    <n v="39.43"/>
  </r>
  <r>
    <s v="18-07-2016"/>
    <x v="2"/>
    <x v="6"/>
    <x v="359"/>
    <x v="12"/>
    <x v="0"/>
    <x v="14"/>
    <s v="Elite 5&quot; Scissors"/>
    <n v="33.799999999999997"/>
    <n v="5"/>
    <n v="4.2300000000000004"/>
  </r>
  <r>
    <s v="18-07-2016"/>
    <x v="2"/>
    <x v="6"/>
    <x v="743"/>
    <x v="0"/>
    <x v="2"/>
    <x v="9"/>
    <s v="SanDisk Cruzer 4 GB USB Flash Drive"/>
    <n v="15.58"/>
    <n v="3"/>
    <n v="3.31"/>
  </r>
  <r>
    <s v="18-07-2016"/>
    <x v="2"/>
    <x v="6"/>
    <x v="608"/>
    <x v="12"/>
    <x v="2"/>
    <x v="6"/>
    <s v="iHome FM Clock Radio with Lightning Dock"/>
    <n v="55.99"/>
    <n v="1"/>
    <n v="3.5"/>
  </r>
  <r>
    <s v="18-07-2016"/>
    <x v="2"/>
    <x v="6"/>
    <x v="646"/>
    <x v="2"/>
    <x v="0"/>
    <x v="4"/>
    <s v="Newell 326"/>
    <n v="11.26"/>
    <n v="8"/>
    <n v="1.27"/>
  </r>
  <r>
    <s v="18-07-2016"/>
    <x v="2"/>
    <x v="6"/>
    <x v="646"/>
    <x v="2"/>
    <x v="0"/>
    <x v="2"/>
    <s v="Steel Personal Filing/Posting Tote"/>
    <n v="284.08"/>
    <n v="10"/>
    <n v="24.86"/>
  </r>
  <r>
    <s v="18-07-2016"/>
    <x v="2"/>
    <x v="6"/>
    <x v="646"/>
    <x v="2"/>
    <x v="0"/>
    <x v="0"/>
    <s v="Xerox 196"/>
    <n v="18.5"/>
    <n v="4"/>
    <n v="6.7"/>
  </r>
  <r>
    <s v="19-07-2016"/>
    <x v="2"/>
    <x v="6"/>
    <x v="55"/>
    <x v="29"/>
    <x v="1"/>
    <x v="8"/>
    <s v="Advantus Employee of the Month Certificate Frame, 11 x 13-1/2"/>
    <n v="185.58"/>
    <n v="6"/>
    <n v="76.09"/>
  </r>
  <r>
    <s v="19-07-2016"/>
    <x v="2"/>
    <x v="6"/>
    <x v="55"/>
    <x v="29"/>
    <x v="0"/>
    <x v="3"/>
    <s v="Premium Transparent Presentation Covers, No Pattern/Clear, 8 1/2&quot; x 11&quot;"/>
    <n v="77.56"/>
    <n v="2"/>
    <n v="35.68"/>
  </r>
  <r>
    <s v="19-07-2016"/>
    <x v="2"/>
    <x v="6"/>
    <x v="55"/>
    <x v="29"/>
    <x v="0"/>
    <x v="2"/>
    <s v="Rogers Deluxe File Chest"/>
    <n v="87.92"/>
    <n v="4"/>
    <n v="0.88"/>
  </r>
  <r>
    <s v="19-07-2016"/>
    <x v="2"/>
    <x v="6"/>
    <x v="55"/>
    <x v="29"/>
    <x v="0"/>
    <x v="0"/>
    <s v="Xerox 1893"/>
    <n v="245.94"/>
    <n v="6"/>
    <n v="120.51"/>
  </r>
  <r>
    <s v="19-07-2016"/>
    <x v="2"/>
    <x v="6"/>
    <x v="55"/>
    <x v="29"/>
    <x v="0"/>
    <x v="3"/>
    <s v="Avery Printable Repositionable Plastic Tabs"/>
    <n v="8.6"/>
    <n v="1"/>
    <n v="4.04"/>
  </r>
  <r>
    <s v="19-07-2016"/>
    <x v="2"/>
    <x v="6"/>
    <x v="55"/>
    <x v="29"/>
    <x v="1"/>
    <x v="11"/>
    <s v="Hon 4-Shelf Metal Bookcases"/>
    <n v="504.9"/>
    <n v="5"/>
    <n v="126.23"/>
  </r>
  <r>
    <s v="19-07-2016"/>
    <x v="2"/>
    <x v="6"/>
    <x v="492"/>
    <x v="3"/>
    <x v="2"/>
    <x v="6"/>
    <s v="Griffin GC36547 PowerJolt SE Lightning Charger"/>
    <n v="35.979999999999997"/>
    <n v="2"/>
    <n v="4.5"/>
  </r>
  <r>
    <s v="19-07-2016"/>
    <x v="2"/>
    <x v="6"/>
    <x v="492"/>
    <x v="3"/>
    <x v="2"/>
    <x v="9"/>
    <s v="Logitech G35 7.1-Channel Surround Sound Headset"/>
    <n v="389.97"/>
    <n v="3"/>
    <n v="132.59"/>
  </r>
  <r>
    <s v="20-07-2016"/>
    <x v="2"/>
    <x v="6"/>
    <x v="137"/>
    <x v="20"/>
    <x v="2"/>
    <x v="6"/>
    <s v="invisibleSHIELD by ZAGG Smudge-Free Screen Protector"/>
    <n v="89.95"/>
    <n v="5"/>
    <n v="43.18"/>
  </r>
  <r>
    <s v="21-07-2016"/>
    <x v="2"/>
    <x v="6"/>
    <x v="369"/>
    <x v="2"/>
    <x v="0"/>
    <x v="3"/>
    <s v="GBC Instant Report Kit"/>
    <n v="1.94"/>
    <n v="1"/>
    <n v="-1.29"/>
  </r>
  <r>
    <s v="21-07-2016"/>
    <x v="2"/>
    <x v="6"/>
    <x v="739"/>
    <x v="10"/>
    <x v="0"/>
    <x v="4"/>
    <s v="Boston 16765 Mini Stand Up Battery Pencil Sharpener"/>
    <n v="18.66"/>
    <n v="2"/>
    <n v="1.4"/>
  </r>
  <r>
    <s v="21-07-2016"/>
    <x v="2"/>
    <x v="6"/>
    <x v="739"/>
    <x v="10"/>
    <x v="0"/>
    <x v="3"/>
    <s v="Wilson Jones 1&quot; Hanging DublLock Ring Binders"/>
    <n v="11.09"/>
    <n v="7"/>
    <n v="-8.1300000000000008"/>
  </r>
  <r>
    <s v="21-07-2016"/>
    <x v="2"/>
    <x v="6"/>
    <x v="739"/>
    <x v="10"/>
    <x v="0"/>
    <x v="2"/>
    <s v="Safco Steel Mobile File Cart"/>
    <n v="66.69"/>
    <n v="1"/>
    <n v="4.17"/>
  </r>
  <r>
    <s v="21-07-2016"/>
    <x v="2"/>
    <x v="6"/>
    <x v="739"/>
    <x v="10"/>
    <x v="0"/>
    <x v="2"/>
    <s v="Fellowes Mobile File Cart, Black"/>
    <n v="99.49"/>
    <n v="2"/>
    <n v="8.7100000000000009"/>
  </r>
  <r>
    <s v="21-07-2016"/>
    <x v="2"/>
    <x v="6"/>
    <x v="443"/>
    <x v="25"/>
    <x v="0"/>
    <x v="1"/>
    <s v="Avery 494"/>
    <n v="6.26"/>
    <n v="3"/>
    <n v="2.04"/>
  </r>
  <r>
    <s v="21-07-2016"/>
    <x v="2"/>
    <x v="6"/>
    <x v="443"/>
    <x v="25"/>
    <x v="1"/>
    <x v="5"/>
    <s v="Leather Task Chair, Black"/>
    <n v="363.92"/>
    <n v="5"/>
    <n v="0"/>
  </r>
  <r>
    <s v="21-07-2016"/>
    <x v="2"/>
    <x v="6"/>
    <x v="105"/>
    <x v="3"/>
    <x v="0"/>
    <x v="10"/>
    <s v="Ames Color-File Green Diamond Border X-ray Mailers"/>
    <n v="419.9"/>
    <n v="5"/>
    <n v="197.35"/>
  </r>
  <r>
    <s v="21-07-2016"/>
    <x v="2"/>
    <x v="6"/>
    <x v="105"/>
    <x v="3"/>
    <x v="0"/>
    <x v="1"/>
    <s v="Self-Adhesive Removable Labels"/>
    <n v="3.15"/>
    <n v="1"/>
    <n v="1.51"/>
  </r>
  <r>
    <s v="22-07-2016"/>
    <x v="2"/>
    <x v="6"/>
    <x v="729"/>
    <x v="3"/>
    <x v="0"/>
    <x v="1"/>
    <s v="Self-Adhesive Removable Labels"/>
    <n v="6.3"/>
    <n v="2"/>
    <n v="3.02"/>
  </r>
  <r>
    <s v="22-07-2016"/>
    <x v="2"/>
    <x v="6"/>
    <x v="740"/>
    <x v="2"/>
    <x v="0"/>
    <x v="4"/>
    <s v="12 Colored Short Pencils"/>
    <n v="4.16"/>
    <n v="2"/>
    <n v="0.36"/>
  </r>
  <r>
    <s v="22-07-2016"/>
    <x v="2"/>
    <x v="6"/>
    <x v="740"/>
    <x v="2"/>
    <x v="1"/>
    <x v="8"/>
    <s v="Master Caster Door Stop, Large Neon Orange"/>
    <n v="11.65"/>
    <n v="2"/>
    <n v="3.35"/>
  </r>
  <r>
    <s v="22-07-2016"/>
    <x v="2"/>
    <x v="6"/>
    <x v="380"/>
    <x v="14"/>
    <x v="2"/>
    <x v="9"/>
    <s v="Plantronics Audio 995 Wireless Stereo Headset"/>
    <n v="109.95"/>
    <n v="1"/>
    <n v="36.28"/>
  </r>
  <r>
    <s v="22-07-2016"/>
    <x v="2"/>
    <x v="6"/>
    <x v="380"/>
    <x v="14"/>
    <x v="0"/>
    <x v="2"/>
    <s v="Fellowes Staxonsteel Drawer Files"/>
    <n v="965.85"/>
    <n v="5"/>
    <n v="135.22"/>
  </r>
  <r>
    <s v="22-07-2016"/>
    <x v="2"/>
    <x v="6"/>
    <x v="380"/>
    <x v="14"/>
    <x v="0"/>
    <x v="4"/>
    <s v="Avery Hi-Liter Smear-Safe Highlighters"/>
    <n v="29.2"/>
    <n v="5"/>
    <n v="10.51"/>
  </r>
  <r>
    <s v="22-07-2016"/>
    <x v="2"/>
    <x v="6"/>
    <x v="380"/>
    <x v="14"/>
    <x v="0"/>
    <x v="0"/>
    <s v="Xerox 192"/>
    <n v="32.4"/>
    <n v="5"/>
    <n v="15.55"/>
  </r>
  <r>
    <s v="22-07-2016"/>
    <x v="2"/>
    <x v="6"/>
    <x v="61"/>
    <x v="17"/>
    <x v="0"/>
    <x v="14"/>
    <s v="Fiskars 8&quot; Scissors, 2/Pack"/>
    <n v="86.2"/>
    <n v="5"/>
    <n v="25"/>
  </r>
  <r>
    <s v="22-07-2016"/>
    <x v="2"/>
    <x v="6"/>
    <x v="591"/>
    <x v="36"/>
    <x v="0"/>
    <x v="12"/>
    <s v="Belkin F9H710-06 7 Outlet SurgeMaster Surge Protector"/>
    <n v="37.68"/>
    <n v="2"/>
    <n v="10.55"/>
  </r>
  <r>
    <s v="22-07-2016"/>
    <x v="2"/>
    <x v="6"/>
    <x v="591"/>
    <x v="36"/>
    <x v="0"/>
    <x v="0"/>
    <s v="Xerox 216"/>
    <n v="51.84"/>
    <n v="8"/>
    <n v="24.88"/>
  </r>
  <r>
    <s v="22-07-2016"/>
    <x v="2"/>
    <x v="6"/>
    <x v="591"/>
    <x v="36"/>
    <x v="1"/>
    <x v="8"/>
    <s v="Eldon Stackable Tray, Side-Load, Legal, Smoke"/>
    <n v="27.42"/>
    <n v="3"/>
    <n v="9.32"/>
  </r>
  <r>
    <s v="22-07-2016"/>
    <x v="2"/>
    <x v="6"/>
    <x v="591"/>
    <x v="36"/>
    <x v="0"/>
    <x v="3"/>
    <s v="Wilson Jones Easy Flow II Sheet Lifters"/>
    <n v="5.4"/>
    <n v="3"/>
    <n v="2.59"/>
  </r>
  <r>
    <s v="23-07-2016"/>
    <x v="2"/>
    <x v="6"/>
    <x v="403"/>
    <x v="16"/>
    <x v="0"/>
    <x v="4"/>
    <s v="Boston 16801 Nautilus Battery Pencil Sharpener"/>
    <n v="35.22"/>
    <n v="2"/>
    <n v="2.64"/>
  </r>
  <r>
    <s v="23-07-2016"/>
    <x v="2"/>
    <x v="6"/>
    <x v="403"/>
    <x v="16"/>
    <x v="0"/>
    <x v="12"/>
    <s v="Holmes Replacement Filter for HEPA Air Cleaner, Large Room"/>
    <n v="23.7"/>
    <n v="2"/>
    <n v="6.52"/>
  </r>
  <r>
    <s v="23-07-2016"/>
    <x v="2"/>
    <x v="6"/>
    <x v="403"/>
    <x v="16"/>
    <x v="2"/>
    <x v="15"/>
    <s v="Zebra GX420t Direct Thermal/Thermal Transfer Printer"/>
    <n v="265.48"/>
    <n v="1"/>
    <n v="-111.5"/>
  </r>
  <r>
    <s v="23-07-2016"/>
    <x v="2"/>
    <x v="6"/>
    <x v="82"/>
    <x v="1"/>
    <x v="0"/>
    <x v="3"/>
    <s v="GBC Laser Imprintable Binding System Covers, Desert Sand"/>
    <n v="11.42"/>
    <n v="4"/>
    <n v="-18.84"/>
  </r>
  <r>
    <s v="23-07-2016"/>
    <x v="2"/>
    <x v="6"/>
    <x v="74"/>
    <x v="0"/>
    <x v="0"/>
    <x v="4"/>
    <s v="Newell 339"/>
    <n v="4.45"/>
    <n v="2"/>
    <n v="0.33"/>
  </r>
  <r>
    <s v="23-07-2016"/>
    <x v="2"/>
    <x v="6"/>
    <x v="74"/>
    <x v="0"/>
    <x v="0"/>
    <x v="0"/>
    <s v="Xerox 231"/>
    <n v="5.18"/>
    <n v="1"/>
    <n v="1.81"/>
  </r>
  <r>
    <s v="23-07-2016"/>
    <x v="2"/>
    <x v="6"/>
    <x v="74"/>
    <x v="0"/>
    <x v="0"/>
    <x v="4"/>
    <s v="Boston 1645 Deluxe Heavier-Duty Electric Pencil Sharpener"/>
    <n v="175.92"/>
    <n v="5"/>
    <n v="15.39"/>
  </r>
  <r>
    <s v="23-07-2016"/>
    <x v="2"/>
    <x v="6"/>
    <x v="74"/>
    <x v="0"/>
    <x v="0"/>
    <x v="3"/>
    <s v="Storex Dura Pro Binders"/>
    <n v="4.75"/>
    <n v="4"/>
    <n v="-8.32"/>
  </r>
  <r>
    <s v="23-07-2016"/>
    <x v="2"/>
    <x v="6"/>
    <x v="74"/>
    <x v="0"/>
    <x v="0"/>
    <x v="14"/>
    <s v="Acme Elite Stainless Steel Scissors"/>
    <n v="13.34"/>
    <n v="2"/>
    <n v="1"/>
  </r>
  <r>
    <s v="23-07-2016"/>
    <x v="2"/>
    <x v="6"/>
    <x v="325"/>
    <x v="0"/>
    <x v="2"/>
    <x v="6"/>
    <s v="Griffin GC17055 Auxiliary Audio Cable"/>
    <n v="115.14"/>
    <n v="8"/>
    <n v="11.51"/>
  </r>
  <r>
    <s v="24-07-2016"/>
    <x v="2"/>
    <x v="6"/>
    <x v="504"/>
    <x v="20"/>
    <x v="1"/>
    <x v="5"/>
    <s v="Office Star - Contemporary Swivel Chair with Padded Adjustable Arms and Flex Back"/>
    <n v="253.76"/>
    <n v="2"/>
    <n v="31.02"/>
  </r>
  <r>
    <s v="24-07-2016"/>
    <x v="2"/>
    <x v="6"/>
    <x v="229"/>
    <x v="8"/>
    <x v="0"/>
    <x v="4"/>
    <s v="Panasonic KP-4ABK Battery-Operated Pencil Sharpener"/>
    <n v="73.2"/>
    <n v="5"/>
    <n v="21.23"/>
  </r>
  <r>
    <s v="25-07-2016"/>
    <x v="2"/>
    <x v="6"/>
    <x v="42"/>
    <x v="3"/>
    <x v="0"/>
    <x v="3"/>
    <s v="Clear Mylar Reinforcing Strips"/>
    <n v="119.62"/>
    <n v="8"/>
    <n v="40.369999999999997"/>
  </r>
  <r>
    <s v="25-07-2016"/>
    <x v="2"/>
    <x v="6"/>
    <x v="42"/>
    <x v="3"/>
    <x v="1"/>
    <x v="8"/>
    <s v="Howard Miller 14-1/2&quot; Diameter Chrome Round Wall Clock"/>
    <n v="255.76"/>
    <n v="4"/>
    <n v="81.84"/>
  </r>
  <r>
    <s v="25-07-2016"/>
    <x v="2"/>
    <x v="6"/>
    <x v="42"/>
    <x v="3"/>
    <x v="1"/>
    <x v="5"/>
    <s v="DMI Arturo Collection Mission-style Design Wood Chair"/>
    <n v="241.57"/>
    <n v="2"/>
    <n v="18.12"/>
  </r>
  <r>
    <s v="25-07-2016"/>
    <x v="2"/>
    <x v="6"/>
    <x v="42"/>
    <x v="3"/>
    <x v="1"/>
    <x v="8"/>
    <s v="Deflect-O Glasstique Clear Desk Accessories"/>
    <n v="69.3"/>
    <n v="9"/>
    <n v="22.87"/>
  </r>
  <r>
    <s v="25-07-2016"/>
    <x v="2"/>
    <x v="6"/>
    <x v="710"/>
    <x v="10"/>
    <x v="2"/>
    <x v="16"/>
    <s v="Hewlett Packard LaserJet 3310 Copier"/>
    <n v="1439.98"/>
    <n v="4"/>
    <n v="192"/>
  </r>
  <r>
    <s v="25-07-2016"/>
    <x v="2"/>
    <x v="6"/>
    <x v="768"/>
    <x v="3"/>
    <x v="0"/>
    <x v="7"/>
    <s v="OIC Binder Clips"/>
    <n v="21.48"/>
    <n v="6"/>
    <n v="10.74"/>
  </r>
  <r>
    <s v="25-07-2016"/>
    <x v="2"/>
    <x v="6"/>
    <x v="390"/>
    <x v="10"/>
    <x v="0"/>
    <x v="12"/>
    <s v="Tripp Lite Isotel 6 Outlet Surge Protector with Fax/Modem Protection"/>
    <n v="243.88"/>
    <n v="5"/>
    <n v="27.44"/>
  </r>
  <r>
    <s v="25-07-2016"/>
    <x v="2"/>
    <x v="6"/>
    <x v="484"/>
    <x v="0"/>
    <x v="0"/>
    <x v="1"/>
    <s v="Avery 493"/>
    <n v="15.71"/>
    <n v="4"/>
    <n v="5.7"/>
  </r>
  <r>
    <s v="25-07-2016"/>
    <x v="2"/>
    <x v="6"/>
    <x v="711"/>
    <x v="29"/>
    <x v="0"/>
    <x v="2"/>
    <s v="Akro Stacking Bins"/>
    <n v="7.89"/>
    <n v="1"/>
    <n v="0.32"/>
  </r>
  <r>
    <s v="25-07-2016"/>
    <x v="2"/>
    <x v="6"/>
    <x v="711"/>
    <x v="29"/>
    <x v="0"/>
    <x v="0"/>
    <s v="Advantus Motivational Note Cards"/>
    <n v="65.5"/>
    <n v="5"/>
    <n v="32.1"/>
  </r>
  <r>
    <s v="25-07-2016"/>
    <x v="2"/>
    <x v="6"/>
    <x v="711"/>
    <x v="29"/>
    <x v="1"/>
    <x v="13"/>
    <s v="Office Impressions End Table, 20-1/2&quot;H x 24&quot;W x 20&quot;D"/>
    <n v="2430.08"/>
    <n v="8"/>
    <n v="388.81"/>
  </r>
  <r>
    <s v="25-07-2016"/>
    <x v="2"/>
    <x v="6"/>
    <x v="307"/>
    <x v="6"/>
    <x v="0"/>
    <x v="3"/>
    <s v="Avery 3 1/2&quot; Diskette Storage Pages, 10/Pack"/>
    <n v="10.44"/>
    <n v="1"/>
    <n v="4.8"/>
  </r>
  <r>
    <s v="25-07-2016"/>
    <x v="2"/>
    <x v="6"/>
    <x v="734"/>
    <x v="0"/>
    <x v="0"/>
    <x v="10"/>
    <s v="Quality Park Security Envelopes"/>
    <n v="20.94"/>
    <n v="1"/>
    <n v="7.07"/>
  </r>
  <r>
    <s v="25-07-2016"/>
    <x v="2"/>
    <x v="6"/>
    <x v="288"/>
    <x v="3"/>
    <x v="0"/>
    <x v="4"/>
    <s v="Newell 325"/>
    <n v="37.17"/>
    <n v="9"/>
    <n v="11.15"/>
  </r>
  <r>
    <s v="25-07-2016"/>
    <x v="2"/>
    <x v="6"/>
    <x v="562"/>
    <x v="21"/>
    <x v="0"/>
    <x v="0"/>
    <s v="Speediset Carbonless Redi-Letter 7&quot; x 8 1/2&quot;"/>
    <n v="20.62"/>
    <n v="2"/>
    <n v="9.69"/>
  </r>
  <r>
    <s v="25-07-2016"/>
    <x v="2"/>
    <x v="6"/>
    <x v="562"/>
    <x v="21"/>
    <x v="2"/>
    <x v="9"/>
    <s v="Memorex Froggy Flash Drive 8 GB"/>
    <n v="124.25"/>
    <n v="7"/>
    <n v="48.46"/>
  </r>
  <r>
    <s v="25-07-2016"/>
    <x v="2"/>
    <x v="6"/>
    <x v="562"/>
    <x v="21"/>
    <x v="2"/>
    <x v="6"/>
    <s v="LG Electronics Tone+ HBS-730 Bluetooth Headset"/>
    <n v="297.55"/>
    <n v="5"/>
    <n v="83.31"/>
  </r>
  <r>
    <s v="25-07-2016"/>
    <x v="2"/>
    <x v="6"/>
    <x v="562"/>
    <x v="21"/>
    <x v="1"/>
    <x v="5"/>
    <s v="Office Star Flex Back Scooter Chair with Aluminum Finish Frame"/>
    <n v="403.56"/>
    <n v="4"/>
    <n v="96.85"/>
  </r>
  <r>
    <s v="25-07-2016"/>
    <x v="2"/>
    <x v="6"/>
    <x v="562"/>
    <x v="21"/>
    <x v="1"/>
    <x v="8"/>
    <s v="Eldon Expressions Desk Accessory, Wood Photo Frame, Mahogany"/>
    <n v="95.2"/>
    <n v="5"/>
    <n v="27.61"/>
  </r>
  <r>
    <s v="28-07-2016"/>
    <x v="2"/>
    <x v="6"/>
    <x v="528"/>
    <x v="14"/>
    <x v="0"/>
    <x v="7"/>
    <s v="Staples"/>
    <n v="20.440000000000001"/>
    <n v="7"/>
    <n v="9.1999999999999993"/>
  </r>
  <r>
    <s v="28-07-2016"/>
    <x v="2"/>
    <x v="6"/>
    <x v="528"/>
    <x v="14"/>
    <x v="0"/>
    <x v="0"/>
    <s v="Xerox 1889"/>
    <n v="109.92"/>
    <n v="2"/>
    <n v="53.86"/>
  </r>
  <r>
    <s v="28-07-2016"/>
    <x v="2"/>
    <x v="6"/>
    <x v="580"/>
    <x v="3"/>
    <x v="0"/>
    <x v="1"/>
    <s v="Avery 495"/>
    <n v="18.899999999999999"/>
    <n v="3"/>
    <n v="8.69"/>
  </r>
  <r>
    <s v="28-07-2016"/>
    <x v="2"/>
    <x v="6"/>
    <x v="635"/>
    <x v="2"/>
    <x v="1"/>
    <x v="11"/>
    <s v="Safco Value Mate Series Steel Bookcases, Baked Enamel Finish on Steel, Gray"/>
    <n v="177.45"/>
    <n v="5"/>
    <n v="-78.08"/>
  </r>
  <r>
    <s v="28-07-2016"/>
    <x v="2"/>
    <x v="6"/>
    <x v="635"/>
    <x v="2"/>
    <x v="0"/>
    <x v="3"/>
    <s v="GBC Ibimaster 500 Manual ProClick Binding System"/>
    <n v="1369.76"/>
    <n v="6"/>
    <n v="-913.18"/>
  </r>
  <r>
    <s v="28-07-2016"/>
    <x v="2"/>
    <x v="6"/>
    <x v="635"/>
    <x v="2"/>
    <x v="0"/>
    <x v="12"/>
    <s v="Hoover Replacement Belts For Soft Guard &amp; Commercial Ltweight Upright Vacs, 2/Pk"/>
    <n v="9.48"/>
    <n v="3"/>
    <n v="0.71"/>
  </r>
  <r>
    <s v="28-07-2016"/>
    <x v="2"/>
    <x v="6"/>
    <x v="429"/>
    <x v="0"/>
    <x v="1"/>
    <x v="8"/>
    <s v="Eldon Image Series Desk Accessories, Ebony"/>
    <n v="24.7"/>
    <n v="5"/>
    <n v="-9.8800000000000008"/>
  </r>
  <r>
    <s v="28-07-2016"/>
    <x v="2"/>
    <x v="6"/>
    <x v="429"/>
    <x v="0"/>
    <x v="1"/>
    <x v="8"/>
    <s v="Tenex Chairmat w/ Average Lip, 45&quot; x 53&quot;"/>
    <n v="302.72000000000003"/>
    <n v="5"/>
    <n v="-378.4"/>
  </r>
  <r>
    <s v="29-07-2016"/>
    <x v="2"/>
    <x v="6"/>
    <x v="4"/>
    <x v="2"/>
    <x v="0"/>
    <x v="2"/>
    <s v="Gould Plastics 9-Pocket Panel Bin, 18-3/8w x 5-1/4d x 20-1/2h, Black"/>
    <n v="84.78"/>
    <n v="2"/>
    <n v="-16.96"/>
  </r>
  <r>
    <s v="29-07-2016"/>
    <x v="2"/>
    <x v="6"/>
    <x v="517"/>
    <x v="16"/>
    <x v="0"/>
    <x v="3"/>
    <s v="Avery Triangle Shaped Sheet Lifters, Black, 2/Pack"/>
    <n v="2.21"/>
    <n v="3"/>
    <n v="-1.48"/>
  </r>
  <r>
    <s v="29-07-2016"/>
    <x v="2"/>
    <x v="6"/>
    <x v="718"/>
    <x v="25"/>
    <x v="0"/>
    <x v="2"/>
    <s v="Fellowes High-Stak Drawer Files"/>
    <n v="704.76"/>
    <n v="5"/>
    <n v="26.43"/>
  </r>
  <r>
    <s v="29-07-2016"/>
    <x v="2"/>
    <x v="6"/>
    <x v="718"/>
    <x v="25"/>
    <x v="0"/>
    <x v="3"/>
    <s v="Premier Elliptical Ring Binder, Black"/>
    <n v="27.4"/>
    <n v="3"/>
    <n v="-20.09"/>
  </r>
  <r>
    <s v="30-07-2016"/>
    <x v="2"/>
    <x v="6"/>
    <x v="471"/>
    <x v="0"/>
    <x v="0"/>
    <x v="3"/>
    <s v="GBC VeloBind Cover Sets"/>
    <n v="9.26"/>
    <n v="3"/>
    <n v="-13.9"/>
  </r>
  <r>
    <s v="30-07-2016"/>
    <x v="2"/>
    <x v="6"/>
    <x v="175"/>
    <x v="1"/>
    <x v="0"/>
    <x v="1"/>
    <s v="Avery 498"/>
    <n v="9.25"/>
    <n v="4"/>
    <n v="3.12"/>
  </r>
  <r>
    <s v="30-07-2016"/>
    <x v="2"/>
    <x v="6"/>
    <x v="175"/>
    <x v="1"/>
    <x v="0"/>
    <x v="2"/>
    <s v="Tennsco 16-Compartment Lockers with Coat Rack"/>
    <n v="1036.6199999999999"/>
    <n v="2"/>
    <n v="51.83"/>
  </r>
  <r>
    <s v="30-07-2016"/>
    <x v="2"/>
    <x v="6"/>
    <x v="274"/>
    <x v="3"/>
    <x v="0"/>
    <x v="12"/>
    <s v="Hoover Shoulder Vac Commercial Portable Vacuum"/>
    <n v="715.64"/>
    <n v="2"/>
    <n v="178.91"/>
  </r>
  <r>
    <s v="31-07-2016"/>
    <x v="2"/>
    <x v="6"/>
    <x v="318"/>
    <x v="14"/>
    <x v="0"/>
    <x v="12"/>
    <s v="Honeywell Quietcare HEPA Air Cleaner"/>
    <n v="283.14"/>
    <n v="4"/>
    <n v="72.36"/>
  </r>
  <r>
    <s v="31-07-2016"/>
    <x v="2"/>
    <x v="6"/>
    <x v="318"/>
    <x v="14"/>
    <x v="2"/>
    <x v="6"/>
    <s v="ClearOne Communications CHAT 70 OC Speaker Phone"/>
    <n v="635.96"/>
    <n v="4"/>
    <n v="165.35"/>
  </r>
  <r>
    <s v="31-07-2016"/>
    <x v="2"/>
    <x v="6"/>
    <x v="318"/>
    <x v="14"/>
    <x v="2"/>
    <x v="6"/>
    <s v="Polycom SoundPoint Pro SE-225 Corded phone"/>
    <n v="118.99"/>
    <n v="1"/>
    <n v="33.32"/>
  </r>
  <r>
    <s v="31-07-2016"/>
    <x v="2"/>
    <x v="6"/>
    <x v="318"/>
    <x v="14"/>
    <x v="1"/>
    <x v="8"/>
    <s v="Eldon ClusterMat Chair Mat with Cordless Antistatic Protection"/>
    <n v="272.94"/>
    <n v="3"/>
    <n v="30.02"/>
  </r>
  <r>
    <s v="31-07-2016"/>
    <x v="2"/>
    <x v="6"/>
    <x v="123"/>
    <x v="3"/>
    <x v="1"/>
    <x v="13"/>
    <s v="Laminate Occasional Tables"/>
    <n v="863.13"/>
    <n v="7"/>
    <n v="-32.369999999999997"/>
  </r>
  <r>
    <s v="01-08-2016"/>
    <x v="2"/>
    <x v="7"/>
    <x v="113"/>
    <x v="0"/>
    <x v="0"/>
    <x v="0"/>
    <s v="Easy-staple paper"/>
    <n v="19.649999999999999"/>
    <n v="2"/>
    <n v="6.63"/>
  </r>
  <r>
    <s v="01-08-2016"/>
    <x v="2"/>
    <x v="7"/>
    <x v="93"/>
    <x v="3"/>
    <x v="2"/>
    <x v="6"/>
    <s v="Apple iPhone 5"/>
    <n v="1039.73"/>
    <n v="2"/>
    <n v="90.98"/>
  </r>
  <r>
    <s v="01-08-2016"/>
    <x v="2"/>
    <x v="7"/>
    <x v="93"/>
    <x v="3"/>
    <x v="0"/>
    <x v="12"/>
    <s v="Belkin F5C206VTEL 6 Outlet Surge"/>
    <n v="45.96"/>
    <n v="2"/>
    <n v="13.79"/>
  </r>
  <r>
    <s v="01-08-2016"/>
    <x v="2"/>
    <x v="7"/>
    <x v="580"/>
    <x v="2"/>
    <x v="1"/>
    <x v="8"/>
    <s v="Eldon 500 Class Desk Accessories"/>
    <n v="19.309999999999999"/>
    <n v="2"/>
    <n v="3.14"/>
  </r>
  <r>
    <s v="02-08-2016"/>
    <x v="2"/>
    <x v="7"/>
    <x v="45"/>
    <x v="3"/>
    <x v="1"/>
    <x v="13"/>
    <s v="Barricks Non-Folding Utility Table with Steel Legs, Laminate Tops"/>
    <n v="136.46"/>
    <n v="2"/>
    <n v="15.35"/>
  </r>
  <r>
    <s v="02-08-2016"/>
    <x v="2"/>
    <x v="7"/>
    <x v="45"/>
    <x v="3"/>
    <x v="2"/>
    <x v="6"/>
    <s v="Nortel Business Series Terminal T7208 Digital phone"/>
    <n v="333.58"/>
    <n v="3"/>
    <n v="33.36"/>
  </r>
  <r>
    <s v="02-08-2016"/>
    <x v="2"/>
    <x v="7"/>
    <x v="45"/>
    <x v="3"/>
    <x v="0"/>
    <x v="3"/>
    <s v="XtraLife ClearVue Slant-D Ring Binders by Cardinal"/>
    <n v="12.54"/>
    <n v="2"/>
    <n v="4.7"/>
  </r>
  <r>
    <s v="03-08-2016"/>
    <x v="2"/>
    <x v="7"/>
    <x v="769"/>
    <x v="39"/>
    <x v="0"/>
    <x v="10"/>
    <s v="Tyvek  Top-Opening Peel &amp; Seel Envelopes, Plain White"/>
    <n v="81.540000000000006"/>
    <n v="3"/>
    <n v="38.32"/>
  </r>
  <r>
    <s v="03-08-2016"/>
    <x v="2"/>
    <x v="7"/>
    <x v="769"/>
    <x v="39"/>
    <x v="2"/>
    <x v="9"/>
    <s v="Sony Micro Vault Click 4 GB USB 2.0 Flash Drive"/>
    <n v="167.28"/>
    <n v="12"/>
    <n v="23.42"/>
  </r>
  <r>
    <s v="04-08-2016"/>
    <x v="2"/>
    <x v="7"/>
    <x v="770"/>
    <x v="6"/>
    <x v="0"/>
    <x v="14"/>
    <s v="Acme 10&quot; Easy Grip Assistive Scissors"/>
    <n v="35.06"/>
    <n v="2"/>
    <n v="10.52"/>
  </r>
  <r>
    <s v="04-08-2016"/>
    <x v="2"/>
    <x v="7"/>
    <x v="770"/>
    <x v="6"/>
    <x v="0"/>
    <x v="1"/>
    <s v="Avery 476"/>
    <n v="4.13"/>
    <n v="1"/>
    <n v="1.9"/>
  </r>
  <r>
    <s v="04-08-2016"/>
    <x v="2"/>
    <x v="7"/>
    <x v="770"/>
    <x v="6"/>
    <x v="1"/>
    <x v="8"/>
    <s v="Advantus Panel Wall Certificate Holder - 8.5x11"/>
    <n v="109.8"/>
    <n v="9"/>
    <n v="46.12"/>
  </r>
  <r>
    <s v="04-08-2016"/>
    <x v="2"/>
    <x v="7"/>
    <x v="770"/>
    <x v="6"/>
    <x v="0"/>
    <x v="1"/>
    <s v="Avery 478"/>
    <n v="9.82"/>
    <n v="2"/>
    <n v="4.8099999999999996"/>
  </r>
  <r>
    <s v="04-08-2016"/>
    <x v="2"/>
    <x v="7"/>
    <x v="565"/>
    <x v="1"/>
    <x v="0"/>
    <x v="3"/>
    <s v="Ibico Presentation Index for Binding Systems"/>
    <n v="3.98"/>
    <n v="5"/>
    <n v="-6.57"/>
  </r>
  <r>
    <s v="04-08-2016"/>
    <x v="2"/>
    <x v="7"/>
    <x v="49"/>
    <x v="3"/>
    <x v="2"/>
    <x v="6"/>
    <s v="Mitel 5320 IP Phone VoIP phone"/>
    <n v="302.38"/>
    <n v="2"/>
    <n v="30.24"/>
  </r>
  <r>
    <s v="04-08-2016"/>
    <x v="2"/>
    <x v="7"/>
    <x v="49"/>
    <x v="3"/>
    <x v="0"/>
    <x v="3"/>
    <s v="Wilson Jones Leather-Like Binders with DublLock Round Rings"/>
    <n v="20.95"/>
    <n v="3"/>
    <n v="7.07"/>
  </r>
  <r>
    <s v="04-08-2016"/>
    <x v="2"/>
    <x v="7"/>
    <x v="49"/>
    <x v="3"/>
    <x v="0"/>
    <x v="3"/>
    <s v="Pressboard Covers with Storage Hooks, 9 1/2&quot; x 11&quot;, Light Blue"/>
    <n v="11.78"/>
    <n v="3"/>
    <n v="3.98"/>
  </r>
  <r>
    <s v="05-08-2016"/>
    <x v="2"/>
    <x v="7"/>
    <x v="591"/>
    <x v="33"/>
    <x v="0"/>
    <x v="4"/>
    <s v="Boston Model 1800 Electric Pencil Sharpener, Gray"/>
    <n v="197.05"/>
    <n v="7"/>
    <n v="59.12"/>
  </r>
  <r>
    <s v="06-08-2016"/>
    <x v="2"/>
    <x v="7"/>
    <x v="123"/>
    <x v="20"/>
    <x v="0"/>
    <x v="0"/>
    <s v="Easy-staple paper"/>
    <n v="70.88"/>
    <n v="2"/>
    <n v="33.31"/>
  </r>
  <r>
    <s v="06-08-2016"/>
    <x v="2"/>
    <x v="7"/>
    <x v="339"/>
    <x v="3"/>
    <x v="2"/>
    <x v="6"/>
    <s v="Panasonic KX-TG6844B Expandable Digital Cordless Telephone"/>
    <n v="211.17"/>
    <n v="4"/>
    <n v="18.48"/>
  </r>
  <r>
    <s v="06-08-2016"/>
    <x v="2"/>
    <x v="7"/>
    <x v="272"/>
    <x v="20"/>
    <x v="0"/>
    <x v="4"/>
    <s v="Dixon Prang Watercolor Pencils, 10-Color Set with Brush"/>
    <n v="38.340000000000003"/>
    <n v="9"/>
    <n v="15.72"/>
  </r>
  <r>
    <s v="07-08-2016"/>
    <x v="2"/>
    <x v="7"/>
    <x v="360"/>
    <x v="22"/>
    <x v="2"/>
    <x v="9"/>
    <s v="Logitech Illuminated - Keyboard"/>
    <n v="179.97"/>
    <n v="3"/>
    <n v="86.39"/>
  </r>
  <r>
    <s v="08-08-2016"/>
    <x v="2"/>
    <x v="7"/>
    <x v="453"/>
    <x v="0"/>
    <x v="0"/>
    <x v="7"/>
    <s v="OIC Bulk Pack Metal Binder Clips"/>
    <n v="11.17"/>
    <n v="4"/>
    <n v="3.63"/>
  </r>
  <r>
    <s v="08-08-2016"/>
    <x v="2"/>
    <x v="7"/>
    <x v="453"/>
    <x v="0"/>
    <x v="0"/>
    <x v="0"/>
    <s v="Ink Jet Note and Greeting Cards, 8-1/2&quot; x 5-1/2&quot; Card Size"/>
    <n v="53.95"/>
    <n v="3"/>
    <n v="17.53"/>
  </r>
  <r>
    <s v="08-08-2016"/>
    <x v="2"/>
    <x v="7"/>
    <x v="619"/>
    <x v="29"/>
    <x v="0"/>
    <x v="7"/>
    <s v="Alliance Super-Size Bands, Assorted Sizes"/>
    <n v="23.34"/>
    <n v="3"/>
    <n v="0.23"/>
  </r>
  <r>
    <s v="08-08-2016"/>
    <x v="2"/>
    <x v="7"/>
    <x v="683"/>
    <x v="3"/>
    <x v="1"/>
    <x v="13"/>
    <s v="Chromcraft 48&quot; x 96&quot; Racetrack Double Pedestal Table"/>
    <n v="513.02"/>
    <n v="2"/>
    <n v="12.83"/>
  </r>
  <r>
    <s v="08-08-2016"/>
    <x v="2"/>
    <x v="7"/>
    <x v="683"/>
    <x v="3"/>
    <x v="0"/>
    <x v="12"/>
    <s v="Kensington 4 Outlet MasterPiece Compact Power Control Center"/>
    <n v="487.92"/>
    <n v="6"/>
    <n v="136.62"/>
  </r>
  <r>
    <s v="08-08-2016"/>
    <x v="2"/>
    <x v="7"/>
    <x v="683"/>
    <x v="3"/>
    <x v="0"/>
    <x v="3"/>
    <s v="Acco Hanging Data Binders"/>
    <n v="15.24"/>
    <n v="5"/>
    <n v="5.33"/>
  </r>
  <r>
    <s v="08-08-2016"/>
    <x v="2"/>
    <x v="7"/>
    <x v="309"/>
    <x v="39"/>
    <x v="0"/>
    <x v="0"/>
    <s v="Xerox 1954"/>
    <n v="10.56"/>
    <n v="2"/>
    <n v="4.75"/>
  </r>
  <r>
    <s v="09-08-2016"/>
    <x v="2"/>
    <x v="7"/>
    <x v="454"/>
    <x v="25"/>
    <x v="0"/>
    <x v="0"/>
    <s v="Xerox 199"/>
    <n v="30.82"/>
    <n v="9"/>
    <n v="9.6300000000000008"/>
  </r>
  <r>
    <s v="09-08-2016"/>
    <x v="2"/>
    <x v="7"/>
    <x v="454"/>
    <x v="25"/>
    <x v="2"/>
    <x v="6"/>
    <s v="Apple EarPods with Remote and Mic"/>
    <n v="44.78"/>
    <n v="2"/>
    <n v="4.4800000000000004"/>
  </r>
  <r>
    <s v="09-08-2016"/>
    <x v="2"/>
    <x v="7"/>
    <x v="454"/>
    <x v="25"/>
    <x v="0"/>
    <x v="12"/>
    <s v="Kensington 7 Outlet MasterPiece Power Center"/>
    <n v="569.54"/>
    <n v="4"/>
    <n v="64.069999999999993"/>
  </r>
  <r>
    <s v="09-08-2016"/>
    <x v="2"/>
    <x v="7"/>
    <x v="292"/>
    <x v="15"/>
    <x v="0"/>
    <x v="3"/>
    <s v="Tuff Stuff Recycled Round Ring Binders"/>
    <n v="4.34"/>
    <n v="3"/>
    <n v="-3.04"/>
  </r>
  <r>
    <s v="09-08-2016"/>
    <x v="2"/>
    <x v="7"/>
    <x v="292"/>
    <x v="15"/>
    <x v="0"/>
    <x v="3"/>
    <s v="Avery Durable Slant Ring Binders"/>
    <n v="11.88"/>
    <n v="5"/>
    <n v="-7.92"/>
  </r>
  <r>
    <s v="11-08-2016"/>
    <x v="2"/>
    <x v="7"/>
    <x v="428"/>
    <x v="39"/>
    <x v="0"/>
    <x v="0"/>
    <s v="Xerox 202"/>
    <n v="32.4"/>
    <n v="5"/>
    <n v="15.55"/>
  </r>
  <r>
    <s v="11-08-2016"/>
    <x v="2"/>
    <x v="7"/>
    <x v="428"/>
    <x v="39"/>
    <x v="0"/>
    <x v="3"/>
    <s v="Avery Hanging File Binders"/>
    <n v="41.86"/>
    <n v="7"/>
    <n v="19.260000000000002"/>
  </r>
  <r>
    <s v="11-08-2016"/>
    <x v="2"/>
    <x v="7"/>
    <x v="428"/>
    <x v="39"/>
    <x v="0"/>
    <x v="3"/>
    <s v="Premium Transparent Presentation Covers, No Pattern/Clear, 8 1/2&quot; x 11&quot;"/>
    <n v="77.56"/>
    <n v="2"/>
    <n v="35.68"/>
  </r>
  <r>
    <s v="12-08-2016"/>
    <x v="2"/>
    <x v="7"/>
    <x v="641"/>
    <x v="30"/>
    <x v="0"/>
    <x v="0"/>
    <s v="Xerox 224"/>
    <n v="6.48"/>
    <n v="1"/>
    <n v="3.11"/>
  </r>
  <r>
    <s v="12-08-2016"/>
    <x v="2"/>
    <x v="7"/>
    <x v="752"/>
    <x v="0"/>
    <x v="2"/>
    <x v="9"/>
    <s v="Logitech diNovo Edge Keyboard"/>
    <n v="1399.94"/>
    <n v="7"/>
    <n v="52.5"/>
  </r>
  <r>
    <s v="12-08-2016"/>
    <x v="2"/>
    <x v="7"/>
    <x v="288"/>
    <x v="20"/>
    <x v="1"/>
    <x v="5"/>
    <s v="Global Geo Office Task Chair, Gray"/>
    <n v="145.76"/>
    <n v="2"/>
    <n v="-8.1"/>
  </r>
  <r>
    <s v="12-08-2016"/>
    <x v="2"/>
    <x v="7"/>
    <x v="599"/>
    <x v="16"/>
    <x v="1"/>
    <x v="13"/>
    <s v="BPI Conference Tables"/>
    <n v="562.29"/>
    <n v="7"/>
    <n v="-255.59"/>
  </r>
  <r>
    <s v="12-08-2016"/>
    <x v="2"/>
    <x v="7"/>
    <x v="377"/>
    <x v="20"/>
    <x v="1"/>
    <x v="13"/>
    <s v="Chromcraft Round Conference Tables"/>
    <n v="209.15"/>
    <n v="2"/>
    <n v="-66.23"/>
  </r>
  <r>
    <s v="12-08-2016"/>
    <x v="2"/>
    <x v="7"/>
    <x v="377"/>
    <x v="20"/>
    <x v="0"/>
    <x v="2"/>
    <s v="Tennsco 6- and 18-Compartment Lockers"/>
    <n v="1591.02"/>
    <n v="6"/>
    <n v="286.38"/>
  </r>
  <r>
    <s v="12-08-2016"/>
    <x v="2"/>
    <x v="7"/>
    <x v="35"/>
    <x v="2"/>
    <x v="0"/>
    <x v="4"/>
    <s v="Boston 16765 Mini Stand Up Battery Pencil Sharpener"/>
    <n v="37.31"/>
    <n v="4"/>
    <n v="2.8"/>
  </r>
  <r>
    <s v="13-08-2016"/>
    <x v="2"/>
    <x v="7"/>
    <x v="313"/>
    <x v="25"/>
    <x v="0"/>
    <x v="3"/>
    <s v="Acco Translucent Poly Ring Binders"/>
    <n v="11.23"/>
    <n v="8"/>
    <n v="-8.24"/>
  </r>
  <r>
    <s v="13-08-2016"/>
    <x v="2"/>
    <x v="7"/>
    <x v="313"/>
    <x v="25"/>
    <x v="0"/>
    <x v="0"/>
    <s v="Easy-staple paper"/>
    <n v="10.27"/>
    <n v="3"/>
    <n v="3.21"/>
  </r>
  <r>
    <s v="13-08-2016"/>
    <x v="2"/>
    <x v="7"/>
    <x v="161"/>
    <x v="21"/>
    <x v="1"/>
    <x v="11"/>
    <s v="O'Sullivan Living Dimensions 2-Shelf Bookcases"/>
    <n v="241.96"/>
    <n v="2"/>
    <n v="24.2"/>
  </r>
  <r>
    <s v="13-08-2016"/>
    <x v="2"/>
    <x v="7"/>
    <x v="161"/>
    <x v="21"/>
    <x v="0"/>
    <x v="3"/>
    <s v="Avery Round Ring Poly Binders"/>
    <n v="8.52"/>
    <n v="3"/>
    <n v="4.17"/>
  </r>
  <r>
    <s v="13-08-2016"/>
    <x v="2"/>
    <x v="7"/>
    <x v="459"/>
    <x v="8"/>
    <x v="0"/>
    <x v="12"/>
    <s v="Staple holder"/>
    <n v="17.34"/>
    <n v="2"/>
    <n v="4.68"/>
  </r>
  <r>
    <s v="13-08-2016"/>
    <x v="2"/>
    <x v="7"/>
    <x v="459"/>
    <x v="8"/>
    <x v="2"/>
    <x v="9"/>
    <s v="Sony 64GB Class 10 Micro SDHC R40 Memory Card"/>
    <n v="71.98"/>
    <n v="2"/>
    <n v="15.12"/>
  </r>
  <r>
    <s v="13-08-2016"/>
    <x v="2"/>
    <x v="7"/>
    <x v="503"/>
    <x v="6"/>
    <x v="0"/>
    <x v="3"/>
    <s v="Avery Heavy-Duty EZD  Binder With Locking Rings"/>
    <n v="22.32"/>
    <n v="4"/>
    <n v="10.71"/>
  </r>
  <r>
    <s v="13-08-2016"/>
    <x v="2"/>
    <x v="7"/>
    <x v="503"/>
    <x v="6"/>
    <x v="0"/>
    <x v="1"/>
    <s v="Alphabetical Labels for Top Tab Filing"/>
    <n v="103.6"/>
    <n v="7"/>
    <n v="51.8"/>
  </r>
  <r>
    <s v="13-08-2016"/>
    <x v="2"/>
    <x v="7"/>
    <x v="189"/>
    <x v="0"/>
    <x v="0"/>
    <x v="14"/>
    <s v="Premier Electric Letter Opener"/>
    <n v="185.38"/>
    <n v="2"/>
    <n v="-34.76"/>
  </r>
  <r>
    <s v="13-08-2016"/>
    <x v="2"/>
    <x v="7"/>
    <x v="189"/>
    <x v="0"/>
    <x v="0"/>
    <x v="12"/>
    <s v="3.6 Cubic Foot Counter Height Office Refrigerator"/>
    <n v="58.92"/>
    <n v="1"/>
    <n v="-153.19999999999999"/>
  </r>
  <r>
    <s v="14-08-2016"/>
    <x v="2"/>
    <x v="7"/>
    <x v="747"/>
    <x v="3"/>
    <x v="0"/>
    <x v="0"/>
    <s v="Array Memo Cubes"/>
    <n v="15.54"/>
    <n v="3"/>
    <n v="7.61"/>
  </r>
  <r>
    <s v="14-08-2016"/>
    <x v="2"/>
    <x v="7"/>
    <x v="747"/>
    <x v="3"/>
    <x v="2"/>
    <x v="15"/>
    <s v="Texas Instruments TI-34 Scientific Calculator"/>
    <n v="105.55"/>
    <n v="6"/>
    <n v="35.619999999999997"/>
  </r>
  <r>
    <s v="14-08-2016"/>
    <x v="2"/>
    <x v="7"/>
    <x v="546"/>
    <x v="15"/>
    <x v="0"/>
    <x v="0"/>
    <s v="Xerox 200"/>
    <n v="15.55"/>
    <n v="3"/>
    <n v="5.44"/>
  </r>
  <r>
    <s v="14-08-2016"/>
    <x v="2"/>
    <x v="7"/>
    <x v="153"/>
    <x v="10"/>
    <x v="2"/>
    <x v="6"/>
    <s v="Cisco IP Phone 7961G-GE VoIP phone"/>
    <n v="259.89999999999998"/>
    <n v="2"/>
    <n v="-56.31"/>
  </r>
  <r>
    <s v="14-08-2016"/>
    <x v="2"/>
    <x v="7"/>
    <x v="153"/>
    <x v="10"/>
    <x v="2"/>
    <x v="6"/>
    <s v="Plantronics Voyager Pro Legend"/>
    <n v="247.19"/>
    <n v="2"/>
    <n v="-49.44"/>
  </r>
  <r>
    <s v="14-08-2016"/>
    <x v="2"/>
    <x v="7"/>
    <x v="153"/>
    <x v="10"/>
    <x v="2"/>
    <x v="9"/>
    <s v="Logitech G500s Laser Gaming Mouse with Adjustable Weight Tuning"/>
    <n v="279.95999999999998"/>
    <n v="5"/>
    <n v="48.99"/>
  </r>
  <r>
    <s v="15-08-2016"/>
    <x v="2"/>
    <x v="7"/>
    <x v="297"/>
    <x v="26"/>
    <x v="0"/>
    <x v="3"/>
    <s v="Premium Transparent Presentation Covers by GBC"/>
    <n v="18.88"/>
    <n v="3"/>
    <n v="-13.85"/>
  </r>
  <r>
    <s v="15-08-2016"/>
    <x v="2"/>
    <x v="7"/>
    <x v="297"/>
    <x v="26"/>
    <x v="0"/>
    <x v="12"/>
    <s v="Tripp Lite TLP810NET Broadband Surge for Modem/Fax"/>
    <n v="122.33"/>
    <n v="3"/>
    <n v="12.23"/>
  </r>
  <r>
    <s v="15-08-2016"/>
    <x v="2"/>
    <x v="7"/>
    <x v="563"/>
    <x v="3"/>
    <x v="2"/>
    <x v="6"/>
    <s v="Nokia Lumia 521 (T-Mobile)"/>
    <n v="71.98"/>
    <n v="3"/>
    <n v="7.2"/>
  </r>
  <r>
    <s v="15-08-2016"/>
    <x v="2"/>
    <x v="7"/>
    <x v="563"/>
    <x v="3"/>
    <x v="0"/>
    <x v="1"/>
    <s v="Avery 488"/>
    <n v="3.15"/>
    <n v="1"/>
    <n v="1.51"/>
  </r>
  <r>
    <s v="15-08-2016"/>
    <x v="2"/>
    <x v="7"/>
    <x v="405"/>
    <x v="16"/>
    <x v="2"/>
    <x v="6"/>
    <s v="HTC One Mini"/>
    <n v="705.54"/>
    <n v="7"/>
    <n v="70.55"/>
  </r>
  <r>
    <s v="15-08-2016"/>
    <x v="2"/>
    <x v="7"/>
    <x v="757"/>
    <x v="25"/>
    <x v="1"/>
    <x v="5"/>
    <s v="Hon Olson Stacker Stools"/>
    <n v="225.3"/>
    <n v="2"/>
    <n v="22.53"/>
  </r>
  <r>
    <s v="15-08-2016"/>
    <x v="2"/>
    <x v="7"/>
    <x v="649"/>
    <x v="3"/>
    <x v="1"/>
    <x v="8"/>
    <s v="Luxo Professional Magnifying Clamp-On Fluorescent Lamps"/>
    <n v="312.02999999999997"/>
    <n v="3"/>
    <n v="43.68"/>
  </r>
  <r>
    <s v="15-08-2016"/>
    <x v="2"/>
    <x v="7"/>
    <x v="649"/>
    <x v="3"/>
    <x v="0"/>
    <x v="2"/>
    <s v="Perma STOR-ALL Hanging File Box, 13 1/8&quot;W x 12 1/4&quot;D x 10 1/2&quot;H"/>
    <n v="17.940000000000001"/>
    <n v="3"/>
    <n v="3.05"/>
  </r>
  <r>
    <s v="15-08-2016"/>
    <x v="2"/>
    <x v="7"/>
    <x v="649"/>
    <x v="3"/>
    <x v="2"/>
    <x v="6"/>
    <s v="AT&amp;T 841000 Phone"/>
    <n v="165.6"/>
    <n v="3"/>
    <n v="10.35"/>
  </r>
  <r>
    <s v="15-08-2016"/>
    <x v="2"/>
    <x v="7"/>
    <x v="649"/>
    <x v="3"/>
    <x v="0"/>
    <x v="0"/>
    <s v="Rediform S.O.S. 1-Up Phone Message Bk, 4-1/4x3-1/16 Bk, 1 Form/Pg, 40 Messages/Bk, 3/Pk"/>
    <n v="37.520000000000003"/>
    <n v="4"/>
    <n v="18.010000000000002"/>
  </r>
  <r>
    <s v="16-08-2016"/>
    <x v="2"/>
    <x v="7"/>
    <x v="500"/>
    <x v="3"/>
    <x v="0"/>
    <x v="10"/>
    <s v="Convenience Packs of Business Envelopes"/>
    <n v="10.86"/>
    <n v="3"/>
    <n v="5.0999999999999996"/>
  </r>
  <r>
    <s v="16-08-2016"/>
    <x v="2"/>
    <x v="7"/>
    <x v="771"/>
    <x v="3"/>
    <x v="1"/>
    <x v="13"/>
    <s v="Barricks 18&quot; x 48&quot; Non-Folding Utility Table with Bottom Storage Shelf"/>
    <n v="161.28"/>
    <n v="2"/>
    <n v="12.1"/>
  </r>
  <r>
    <s v="16-08-2016"/>
    <x v="2"/>
    <x v="7"/>
    <x v="355"/>
    <x v="3"/>
    <x v="0"/>
    <x v="0"/>
    <s v="Xerox 1931"/>
    <n v="32.4"/>
    <n v="5"/>
    <n v="15.55"/>
  </r>
  <r>
    <s v="17-08-2016"/>
    <x v="2"/>
    <x v="7"/>
    <x v="685"/>
    <x v="22"/>
    <x v="0"/>
    <x v="3"/>
    <s v="Acco Pressboard Covers with Storage Hooks, 14 7/8&quot; x 11&quot;, Light Blue"/>
    <n v="15.71"/>
    <n v="4"/>
    <n v="5.7"/>
  </r>
  <r>
    <s v="18-08-2016"/>
    <x v="2"/>
    <x v="7"/>
    <x v="698"/>
    <x v="20"/>
    <x v="0"/>
    <x v="12"/>
    <s v="Belkin 7 Outlet SurgeMaster II"/>
    <n v="355.32"/>
    <n v="9"/>
    <n v="99.49"/>
  </r>
  <r>
    <s v="18-08-2016"/>
    <x v="2"/>
    <x v="7"/>
    <x v="480"/>
    <x v="20"/>
    <x v="2"/>
    <x v="6"/>
    <s v="GE DSL Phone Line Filter"/>
    <n v="39.99"/>
    <n v="1"/>
    <n v="11.6"/>
  </r>
  <r>
    <s v="18-08-2016"/>
    <x v="2"/>
    <x v="7"/>
    <x v="40"/>
    <x v="0"/>
    <x v="0"/>
    <x v="3"/>
    <s v="GBC Wire Binding Combs"/>
    <n v="2.0699999999999998"/>
    <n v="1"/>
    <n v="-3.41"/>
  </r>
  <r>
    <s v="18-08-2016"/>
    <x v="2"/>
    <x v="7"/>
    <x v="40"/>
    <x v="0"/>
    <x v="0"/>
    <x v="0"/>
    <s v="Advantus Motivational Note Cards"/>
    <n v="83.84"/>
    <n v="8"/>
    <n v="30.39"/>
  </r>
  <r>
    <s v="18-08-2016"/>
    <x v="2"/>
    <x v="7"/>
    <x v="338"/>
    <x v="0"/>
    <x v="1"/>
    <x v="8"/>
    <s v="Staple-based wall hangings"/>
    <n v="9.5500000000000007"/>
    <n v="3"/>
    <n v="-3.82"/>
  </r>
  <r>
    <s v="18-08-2016"/>
    <x v="2"/>
    <x v="7"/>
    <x v="338"/>
    <x v="0"/>
    <x v="1"/>
    <x v="8"/>
    <s v="OIC Stacking Trays"/>
    <n v="5.34"/>
    <n v="4"/>
    <n v="-2.14"/>
  </r>
  <r>
    <s v="19-08-2016"/>
    <x v="2"/>
    <x v="7"/>
    <x v="218"/>
    <x v="20"/>
    <x v="0"/>
    <x v="3"/>
    <s v="Surelock Post Binders"/>
    <n v="146.69"/>
    <n v="6"/>
    <n v="55.01"/>
  </r>
  <r>
    <s v="19-08-2016"/>
    <x v="2"/>
    <x v="7"/>
    <x v="218"/>
    <x v="20"/>
    <x v="0"/>
    <x v="3"/>
    <s v="Ibico EB-19 Dual Function Manual Binding System"/>
    <n v="276.77999999999997"/>
    <n v="2"/>
    <n v="89.95"/>
  </r>
  <r>
    <s v="19-08-2016"/>
    <x v="2"/>
    <x v="7"/>
    <x v="218"/>
    <x v="20"/>
    <x v="0"/>
    <x v="3"/>
    <s v="Cardinal HOLDit! Binder Insert Strips,Extra Strips"/>
    <n v="25.32"/>
    <n v="5"/>
    <n v="9.18"/>
  </r>
  <r>
    <s v="20-08-2016"/>
    <x v="2"/>
    <x v="7"/>
    <x v="233"/>
    <x v="14"/>
    <x v="2"/>
    <x v="6"/>
    <s v="SKILCRAFT Telephone Shoulder Rest, 2&quot; x 6.5&quot; x 2.5&quot;, Black"/>
    <n v="14.78"/>
    <n v="2"/>
    <n v="3.99"/>
  </r>
  <r>
    <s v="21-08-2016"/>
    <x v="2"/>
    <x v="7"/>
    <x v="720"/>
    <x v="25"/>
    <x v="0"/>
    <x v="1"/>
    <s v="Avery 49"/>
    <n v="9.2200000000000006"/>
    <n v="4"/>
    <n v="3.34"/>
  </r>
  <r>
    <s v="21-08-2016"/>
    <x v="2"/>
    <x v="7"/>
    <x v="720"/>
    <x v="25"/>
    <x v="0"/>
    <x v="14"/>
    <s v="Acme 10&quot; Easy Grip Assistive Scissors"/>
    <n v="28.05"/>
    <n v="2"/>
    <n v="3.51"/>
  </r>
  <r>
    <s v="21-08-2016"/>
    <x v="2"/>
    <x v="7"/>
    <x v="81"/>
    <x v="2"/>
    <x v="1"/>
    <x v="13"/>
    <s v="Iceberg OfficeWorks 42&quot; Round Tables"/>
    <n v="815.29"/>
    <n v="9"/>
    <n v="-339.71"/>
  </r>
  <r>
    <s v="21-08-2016"/>
    <x v="2"/>
    <x v="7"/>
    <x v="759"/>
    <x v="3"/>
    <x v="0"/>
    <x v="3"/>
    <s v="Avery Durable Slant Ring Binders"/>
    <n v="12.67"/>
    <n v="2"/>
    <n v="4.75"/>
  </r>
  <r>
    <s v="21-08-2016"/>
    <x v="2"/>
    <x v="7"/>
    <x v="759"/>
    <x v="3"/>
    <x v="2"/>
    <x v="6"/>
    <s v="Motorola HK250 Universal Bluetooth Headset"/>
    <n v="91.96"/>
    <n v="5"/>
    <n v="-20.69"/>
  </r>
  <r>
    <s v="21-08-2016"/>
    <x v="2"/>
    <x v="7"/>
    <x v="759"/>
    <x v="3"/>
    <x v="2"/>
    <x v="9"/>
    <s v="Logitech Gaming G510s - Keyboard"/>
    <n v="254.97"/>
    <n v="3"/>
    <n v="91.79"/>
  </r>
  <r>
    <s v="21-08-2016"/>
    <x v="2"/>
    <x v="7"/>
    <x v="759"/>
    <x v="3"/>
    <x v="2"/>
    <x v="6"/>
    <s v="Anker Astro Mini 3000mAh Ultra-Compact Portable Charger"/>
    <n v="31.98"/>
    <n v="2"/>
    <n v="-8"/>
  </r>
  <r>
    <s v="21-08-2016"/>
    <x v="2"/>
    <x v="7"/>
    <x v="759"/>
    <x v="3"/>
    <x v="1"/>
    <x v="13"/>
    <s v="Bretford CR8500 Series Meeting Room Furniture"/>
    <n v="2887.06"/>
    <n v="9"/>
    <n v="180.44"/>
  </r>
  <r>
    <s v="21-08-2016"/>
    <x v="2"/>
    <x v="7"/>
    <x v="759"/>
    <x v="3"/>
    <x v="0"/>
    <x v="0"/>
    <s v="Xerox 1997"/>
    <n v="12.96"/>
    <n v="2"/>
    <n v="6.22"/>
  </r>
  <r>
    <s v="21-08-2016"/>
    <x v="2"/>
    <x v="7"/>
    <x v="759"/>
    <x v="3"/>
    <x v="0"/>
    <x v="0"/>
    <s v="Xerox 1928"/>
    <n v="47.52"/>
    <n v="9"/>
    <n v="21.38"/>
  </r>
  <r>
    <s v="21-08-2016"/>
    <x v="2"/>
    <x v="7"/>
    <x v="468"/>
    <x v="22"/>
    <x v="0"/>
    <x v="3"/>
    <s v="Avery Durable Slant Ring Binders With Label Holder"/>
    <n v="33.44"/>
    <n v="10"/>
    <n v="11.7"/>
  </r>
  <r>
    <s v="21-08-2016"/>
    <x v="2"/>
    <x v="7"/>
    <x v="144"/>
    <x v="20"/>
    <x v="1"/>
    <x v="5"/>
    <s v="Leather Task Chair, Black"/>
    <n v="573.16999999999996"/>
    <n v="7"/>
    <n v="63.69"/>
  </r>
  <r>
    <s v="22-08-2016"/>
    <x v="2"/>
    <x v="7"/>
    <x v="353"/>
    <x v="10"/>
    <x v="0"/>
    <x v="12"/>
    <s v="Tripp Lite Isotel 8 Ultra 8 Outlet Metal Surge"/>
    <n v="113.55"/>
    <n v="2"/>
    <n v="8.52"/>
  </r>
  <r>
    <s v="22-08-2016"/>
    <x v="2"/>
    <x v="7"/>
    <x v="353"/>
    <x v="10"/>
    <x v="0"/>
    <x v="3"/>
    <s v="Avery Durable Poly Binders"/>
    <n v="3.32"/>
    <n v="2"/>
    <n v="-2.65"/>
  </r>
  <r>
    <s v="22-08-2016"/>
    <x v="2"/>
    <x v="7"/>
    <x v="353"/>
    <x v="10"/>
    <x v="0"/>
    <x v="10"/>
    <s v="Airmail Envelopes"/>
    <n v="134.29"/>
    <n v="2"/>
    <n v="45.32"/>
  </r>
  <r>
    <s v="22-08-2016"/>
    <x v="2"/>
    <x v="7"/>
    <x v="118"/>
    <x v="0"/>
    <x v="0"/>
    <x v="3"/>
    <s v="GBC Standard Recycled Report Covers, Clear Plastic Sheets"/>
    <n v="4.3099999999999996"/>
    <n v="2"/>
    <n v="-6.9"/>
  </r>
  <r>
    <s v="22-08-2016"/>
    <x v="2"/>
    <x v="7"/>
    <x v="320"/>
    <x v="11"/>
    <x v="0"/>
    <x v="3"/>
    <s v="GBC Imprintable Covers"/>
    <n v="26.35"/>
    <n v="8"/>
    <n v="-18.45"/>
  </r>
  <r>
    <s v="22-08-2016"/>
    <x v="2"/>
    <x v="7"/>
    <x v="486"/>
    <x v="22"/>
    <x v="0"/>
    <x v="0"/>
    <s v="Xerox 202"/>
    <n v="19.440000000000001"/>
    <n v="3"/>
    <n v="9.33"/>
  </r>
  <r>
    <s v="22-08-2016"/>
    <x v="2"/>
    <x v="7"/>
    <x v="529"/>
    <x v="26"/>
    <x v="1"/>
    <x v="8"/>
    <s v="Dana Halogen Swing-Arm Architect Lamp"/>
    <n v="98.33"/>
    <n v="3"/>
    <n v="9.83"/>
  </r>
  <r>
    <s v="22-08-2016"/>
    <x v="2"/>
    <x v="7"/>
    <x v="203"/>
    <x v="3"/>
    <x v="0"/>
    <x v="4"/>
    <s v="Newell 346"/>
    <n v="5.76"/>
    <n v="2"/>
    <n v="1.67"/>
  </r>
  <r>
    <s v="23-08-2016"/>
    <x v="2"/>
    <x v="7"/>
    <x v="772"/>
    <x v="0"/>
    <x v="0"/>
    <x v="2"/>
    <s v="SAFCO Boltless Steel Shelving"/>
    <n v="727.3"/>
    <n v="8"/>
    <n v="-172.73"/>
  </r>
  <r>
    <s v="23-08-2016"/>
    <x v="2"/>
    <x v="7"/>
    <x v="772"/>
    <x v="0"/>
    <x v="1"/>
    <x v="8"/>
    <s v="Flat Face Poster Frame"/>
    <n v="22.61"/>
    <n v="3"/>
    <n v="-10.17"/>
  </r>
  <r>
    <s v="23-08-2016"/>
    <x v="2"/>
    <x v="7"/>
    <x v="772"/>
    <x v="0"/>
    <x v="2"/>
    <x v="9"/>
    <s v="WD My Passport Ultra 2TB Portable External Hard Drive"/>
    <n v="666.4"/>
    <n v="7"/>
    <n v="-33.32"/>
  </r>
  <r>
    <s v="23-08-2016"/>
    <x v="2"/>
    <x v="7"/>
    <x v="282"/>
    <x v="22"/>
    <x v="2"/>
    <x v="15"/>
    <s v="Okidata C331dn Printer"/>
    <n v="837.6"/>
    <n v="3"/>
    <n v="62.82"/>
  </r>
  <r>
    <s v="23-08-2016"/>
    <x v="2"/>
    <x v="7"/>
    <x v="282"/>
    <x v="22"/>
    <x v="0"/>
    <x v="10"/>
    <s v="Tyvek  Top-Opening Peel &amp; Seel Envelopes, Plain White"/>
    <n v="135.9"/>
    <n v="5"/>
    <n v="63.87"/>
  </r>
  <r>
    <s v="23-08-2016"/>
    <x v="2"/>
    <x v="7"/>
    <x v="282"/>
    <x v="22"/>
    <x v="0"/>
    <x v="0"/>
    <s v="Xerox 1978"/>
    <n v="34.68"/>
    <n v="6"/>
    <n v="16.989999999999998"/>
  </r>
  <r>
    <s v="23-08-2016"/>
    <x v="2"/>
    <x v="7"/>
    <x v="282"/>
    <x v="22"/>
    <x v="1"/>
    <x v="5"/>
    <s v="Office Star Flex Back Scooter Chair with White Frame"/>
    <n v="532.70000000000005"/>
    <n v="6"/>
    <n v="-39.950000000000003"/>
  </r>
  <r>
    <s v="23-08-2016"/>
    <x v="2"/>
    <x v="7"/>
    <x v="282"/>
    <x v="22"/>
    <x v="0"/>
    <x v="12"/>
    <s v="Acco Six-Outlet Power Strip, 4' Cord Length"/>
    <n v="43.1"/>
    <n v="5"/>
    <n v="11.21"/>
  </r>
  <r>
    <s v="23-08-2016"/>
    <x v="2"/>
    <x v="7"/>
    <x v="282"/>
    <x v="22"/>
    <x v="0"/>
    <x v="14"/>
    <s v="Acme Rosewood Handle Letter Opener"/>
    <n v="15.88"/>
    <n v="4"/>
    <n v="0.16"/>
  </r>
  <r>
    <s v="23-08-2016"/>
    <x v="2"/>
    <x v="7"/>
    <x v="359"/>
    <x v="20"/>
    <x v="0"/>
    <x v="4"/>
    <s v="Dixon Prang Watercolor Pencils, 10-Color Set with Brush"/>
    <n v="21.3"/>
    <n v="5"/>
    <n v="8.73"/>
  </r>
  <r>
    <s v="23-08-2016"/>
    <x v="2"/>
    <x v="7"/>
    <x v="359"/>
    <x v="20"/>
    <x v="0"/>
    <x v="12"/>
    <s v="1.7 Cubic Foot Compact &quot;Cube&quot; Office Refrigerators"/>
    <n v="1040.8"/>
    <n v="5"/>
    <n v="281.02"/>
  </r>
  <r>
    <s v="23-08-2016"/>
    <x v="2"/>
    <x v="7"/>
    <x v="359"/>
    <x v="20"/>
    <x v="0"/>
    <x v="4"/>
    <s v="Newell 331"/>
    <n v="29.34"/>
    <n v="6"/>
    <n v="7.92"/>
  </r>
  <r>
    <s v="23-08-2016"/>
    <x v="2"/>
    <x v="7"/>
    <x v="338"/>
    <x v="21"/>
    <x v="0"/>
    <x v="1"/>
    <s v="Permanent Self-Adhesive File Folder Labels for Typewriters, 1 1/8 x 3 1/2, White"/>
    <n v="25.2"/>
    <n v="4"/>
    <n v="11.59"/>
  </r>
  <r>
    <s v="23-08-2016"/>
    <x v="2"/>
    <x v="7"/>
    <x v="338"/>
    <x v="21"/>
    <x v="0"/>
    <x v="1"/>
    <s v="Avery 515"/>
    <n v="37.590000000000003"/>
    <n v="3"/>
    <n v="17.670000000000002"/>
  </r>
  <r>
    <s v="23-08-2016"/>
    <x v="2"/>
    <x v="7"/>
    <x v="338"/>
    <x v="21"/>
    <x v="0"/>
    <x v="2"/>
    <s v="Pizazz Global Quick File"/>
    <n v="14.97"/>
    <n v="1"/>
    <n v="4.1900000000000004"/>
  </r>
  <r>
    <s v="23-08-2016"/>
    <x v="2"/>
    <x v="7"/>
    <x v="338"/>
    <x v="21"/>
    <x v="2"/>
    <x v="9"/>
    <s v="Maxell 4.7GB DVD+R 5/Pack"/>
    <n v="1.98"/>
    <n v="2"/>
    <n v="0.89"/>
  </r>
  <r>
    <s v="26-08-2016"/>
    <x v="2"/>
    <x v="7"/>
    <x v="334"/>
    <x v="3"/>
    <x v="0"/>
    <x v="7"/>
    <s v="Advantus SlideClip Paper Clips"/>
    <n v="10.23"/>
    <n v="3"/>
    <n v="4.91"/>
  </r>
  <r>
    <s v="26-08-2016"/>
    <x v="2"/>
    <x v="7"/>
    <x v="334"/>
    <x v="3"/>
    <x v="0"/>
    <x v="0"/>
    <s v="Xerox 1979"/>
    <n v="154.9"/>
    <n v="5"/>
    <n v="69.709999999999994"/>
  </r>
  <r>
    <s v="26-08-2016"/>
    <x v="2"/>
    <x v="7"/>
    <x v="49"/>
    <x v="0"/>
    <x v="2"/>
    <x v="9"/>
    <s v="Logitech G700s Rechargeable Gaming Mouse"/>
    <n v="159.97999999999999"/>
    <n v="2"/>
    <n v="44"/>
  </r>
  <r>
    <s v="26-08-2016"/>
    <x v="2"/>
    <x v="7"/>
    <x v="49"/>
    <x v="0"/>
    <x v="1"/>
    <x v="5"/>
    <s v="Hon Deluxe Fabric Upholstered Stacking Chairs"/>
    <n v="1024.72"/>
    <n v="6"/>
    <n v="-29.28"/>
  </r>
  <r>
    <s v="26-08-2016"/>
    <x v="2"/>
    <x v="7"/>
    <x v="309"/>
    <x v="22"/>
    <x v="0"/>
    <x v="0"/>
    <s v="Xerox 1931"/>
    <n v="6.48"/>
    <n v="1"/>
    <n v="3.11"/>
  </r>
  <r>
    <s v="26-08-2016"/>
    <x v="2"/>
    <x v="7"/>
    <x v="351"/>
    <x v="3"/>
    <x v="1"/>
    <x v="5"/>
    <s v="Global Troy Executive Leather Low-Back Tilter"/>
    <n v="1603.14"/>
    <n v="4"/>
    <n v="100.2"/>
  </r>
  <r>
    <s v="26-08-2016"/>
    <x v="2"/>
    <x v="7"/>
    <x v="422"/>
    <x v="2"/>
    <x v="0"/>
    <x v="4"/>
    <s v="Binney &amp; Smith inkTank Erasable Pocket Highlighter, Chisel Tip, Yellow"/>
    <n v="5.47"/>
    <n v="3"/>
    <n v="1.64"/>
  </r>
  <r>
    <s v="26-08-2016"/>
    <x v="2"/>
    <x v="7"/>
    <x v="422"/>
    <x v="2"/>
    <x v="2"/>
    <x v="9"/>
    <s v="Logitech Trackman Marble Mouse"/>
    <n v="47.98"/>
    <n v="2"/>
    <n v="13.2"/>
  </r>
  <r>
    <s v="26-08-2016"/>
    <x v="2"/>
    <x v="7"/>
    <x v="324"/>
    <x v="3"/>
    <x v="0"/>
    <x v="4"/>
    <s v="Newell Chalk Holder"/>
    <n v="8.26"/>
    <n v="2"/>
    <n v="3.8"/>
  </r>
  <r>
    <s v="26-08-2016"/>
    <x v="2"/>
    <x v="7"/>
    <x v="696"/>
    <x v="20"/>
    <x v="2"/>
    <x v="6"/>
    <s v="Samsung Replacement EH64AVFWE Premium Headset"/>
    <n v="33"/>
    <n v="6"/>
    <n v="8.25"/>
  </r>
  <r>
    <s v="26-08-2016"/>
    <x v="2"/>
    <x v="7"/>
    <x v="696"/>
    <x v="20"/>
    <x v="2"/>
    <x v="9"/>
    <s v="Plantronics Audio 478 Stereo USB Headset"/>
    <n v="249.95"/>
    <n v="5"/>
    <n v="87.48"/>
  </r>
  <r>
    <s v="26-08-2016"/>
    <x v="2"/>
    <x v="7"/>
    <x v="301"/>
    <x v="21"/>
    <x v="2"/>
    <x v="9"/>
    <s v="Memorex Micro Travel Drive 16 GB"/>
    <n v="47.97"/>
    <n v="3"/>
    <n v="14.87"/>
  </r>
  <r>
    <s v="26-08-2016"/>
    <x v="2"/>
    <x v="7"/>
    <x v="182"/>
    <x v="14"/>
    <x v="0"/>
    <x v="0"/>
    <s v="Xerox 1950"/>
    <n v="11.56"/>
    <n v="2"/>
    <n v="5.66"/>
  </r>
  <r>
    <s v="26-08-2016"/>
    <x v="2"/>
    <x v="7"/>
    <x v="182"/>
    <x v="14"/>
    <x v="2"/>
    <x v="6"/>
    <s v="ClearSounds CSC500 Amplified Spirit Phone Corded phone"/>
    <n v="209.97"/>
    <n v="3"/>
    <n v="58.79"/>
  </r>
  <r>
    <s v="26-08-2016"/>
    <x v="2"/>
    <x v="7"/>
    <x v="182"/>
    <x v="14"/>
    <x v="1"/>
    <x v="13"/>
    <s v="Hon 4060 Series Tables"/>
    <n v="447.84"/>
    <n v="4"/>
    <n v="98.52"/>
  </r>
  <r>
    <s v="26-08-2016"/>
    <x v="2"/>
    <x v="7"/>
    <x v="182"/>
    <x v="14"/>
    <x v="2"/>
    <x v="9"/>
    <s v="NETGEAR AC1750 Dual Band Gigabit Smart WiFi Router"/>
    <n v="479.97"/>
    <n v="3"/>
    <n v="163.19"/>
  </r>
  <r>
    <s v="26-08-2016"/>
    <x v="2"/>
    <x v="7"/>
    <x v="182"/>
    <x v="14"/>
    <x v="0"/>
    <x v="4"/>
    <s v="Newell 335"/>
    <n v="8.64"/>
    <n v="3"/>
    <n v="2.5099999999999998"/>
  </r>
  <r>
    <s v="26-08-2016"/>
    <x v="2"/>
    <x v="7"/>
    <x v="21"/>
    <x v="4"/>
    <x v="1"/>
    <x v="8"/>
    <s v="Deflect-o Glass Clear Studded Chair Mats"/>
    <n v="186.54"/>
    <n v="3"/>
    <n v="41.04"/>
  </r>
  <r>
    <s v="26-08-2016"/>
    <x v="2"/>
    <x v="7"/>
    <x v="687"/>
    <x v="20"/>
    <x v="0"/>
    <x v="3"/>
    <s v="Deluxe Heavy-Duty Vinyl Round Ring Binder"/>
    <n v="146.69"/>
    <n v="8"/>
    <n v="45.84"/>
  </r>
  <r>
    <s v="26-08-2016"/>
    <x v="2"/>
    <x v="7"/>
    <x v="642"/>
    <x v="16"/>
    <x v="0"/>
    <x v="0"/>
    <s v="Xerox 1944"/>
    <n v="31.01"/>
    <n v="1"/>
    <n v="11.24"/>
  </r>
  <r>
    <s v="27-08-2016"/>
    <x v="2"/>
    <x v="7"/>
    <x v="567"/>
    <x v="0"/>
    <x v="0"/>
    <x v="14"/>
    <s v="Martin-Yale Premier Letter Opener"/>
    <n v="51.52"/>
    <n v="5"/>
    <n v="-10.95"/>
  </r>
  <r>
    <s v="27-08-2016"/>
    <x v="2"/>
    <x v="7"/>
    <x v="567"/>
    <x v="0"/>
    <x v="0"/>
    <x v="0"/>
    <s v="Ampad Gold Fibre Wirebound Steno Books, 6&quot; x 9&quot;, Gregg Ruled"/>
    <n v="3.53"/>
    <n v="1"/>
    <n v="1.1499999999999999"/>
  </r>
  <r>
    <s v="27-08-2016"/>
    <x v="2"/>
    <x v="7"/>
    <x v="567"/>
    <x v="0"/>
    <x v="0"/>
    <x v="0"/>
    <s v="Xerox 196"/>
    <n v="4.62"/>
    <n v="1"/>
    <n v="1.68"/>
  </r>
  <r>
    <s v="27-08-2016"/>
    <x v="2"/>
    <x v="7"/>
    <x v="567"/>
    <x v="0"/>
    <x v="0"/>
    <x v="14"/>
    <s v="Fiskars 8&quot; Scissors, 2/Pack"/>
    <n v="55.17"/>
    <n v="4"/>
    <n v="6.21"/>
  </r>
  <r>
    <s v="27-08-2016"/>
    <x v="2"/>
    <x v="7"/>
    <x v="764"/>
    <x v="32"/>
    <x v="0"/>
    <x v="0"/>
    <s v="Xerox 1919"/>
    <n v="122.97"/>
    <n v="3"/>
    <n v="60.26"/>
  </r>
  <r>
    <s v="27-08-2016"/>
    <x v="2"/>
    <x v="7"/>
    <x v="764"/>
    <x v="32"/>
    <x v="1"/>
    <x v="13"/>
    <s v="SAFCO PlanMaster Heigh-Adjustable Drafting Table Base, 43w x 30d x 30-37h, Black"/>
    <n v="244.62"/>
    <n v="1"/>
    <n v="20.97"/>
  </r>
  <r>
    <s v="27-08-2016"/>
    <x v="2"/>
    <x v="7"/>
    <x v="764"/>
    <x v="32"/>
    <x v="2"/>
    <x v="6"/>
    <s v="PureGear Roll-On Screen Protector"/>
    <n v="59.97"/>
    <n v="3"/>
    <n v="28.79"/>
  </r>
  <r>
    <s v="27-08-2016"/>
    <x v="2"/>
    <x v="7"/>
    <x v="764"/>
    <x v="32"/>
    <x v="0"/>
    <x v="0"/>
    <s v="Southworth 25% Cotton Linen-Finish Paper &amp; Envelopes"/>
    <n v="81.540000000000006"/>
    <n v="9"/>
    <n v="36.69"/>
  </r>
  <r>
    <s v="27-08-2016"/>
    <x v="2"/>
    <x v="7"/>
    <x v="764"/>
    <x v="32"/>
    <x v="0"/>
    <x v="7"/>
    <s v="Staples"/>
    <n v="11.68"/>
    <n v="4"/>
    <n v="5.26"/>
  </r>
  <r>
    <s v="27-08-2016"/>
    <x v="2"/>
    <x v="7"/>
    <x v="764"/>
    <x v="32"/>
    <x v="0"/>
    <x v="3"/>
    <s v="Wilson Jones Clip &amp; Carry Folder Binder Tool for Ring Binders, Clear"/>
    <n v="29"/>
    <n v="5"/>
    <n v="13.92"/>
  </r>
  <r>
    <s v="27-08-2016"/>
    <x v="2"/>
    <x v="7"/>
    <x v="735"/>
    <x v="0"/>
    <x v="0"/>
    <x v="2"/>
    <s v="Portfile Personal File Boxes"/>
    <n v="14.16"/>
    <n v="1"/>
    <n v="1.06"/>
  </r>
  <r>
    <s v="27-08-2016"/>
    <x v="2"/>
    <x v="7"/>
    <x v="735"/>
    <x v="0"/>
    <x v="0"/>
    <x v="0"/>
    <s v="Southworth 25% Cotton Premium Laser Paper and Envelopes"/>
    <n v="79.92"/>
    <n v="5"/>
    <n v="27.97"/>
  </r>
  <r>
    <s v="27-08-2016"/>
    <x v="2"/>
    <x v="7"/>
    <x v="551"/>
    <x v="16"/>
    <x v="0"/>
    <x v="1"/>
    <s v="Avery 484"/>
    <n v="9.2200000000000006"/>
    <n v="4"/>
    <n v="3.34"/>
  </r>
  <r>
    <s v="28-08-2016"/>
    <x v="2"/>
    <x v="7"/>
    <x v="330"/>
    <x v="26"/>
    <x v="0"/>
    <x v="0"/>
    <s v="Wirebound Four 2-3/4 x 5 Forms per Page, 400 Sets per Book"/>
    <n v="15.48"/>
    <n v="3"/>
    <n v="5.61"/>
  </r>
  <r>
    <s v="28-08-2016"/>
    <x v="2"/>
    <x v="7"/>
    <x v="330"/>
    <x v="26"/>
    <x v="2"/>
    <x v="6"/>
    <s v="AT&amp;T 17929 Lendline Telephone"/>
    <n v="108.58"/>
    <n v="3"/>
    <n v="8.14"/>
  </r>
  <r>
    <s v="28-08-2016"/>
    <x v="2"/>
    <x v="7"/>
    <x v="717"/>
    <x v="0"/>
    <x v="0"/>
    <x v="3"/>
    <s v="Angle-D Binders with Locking Rings, Label Holders"/>
    <n v="13.14"/>
    <n v="9"/>
    <n v="-21.68"/>
  </r>
  <r>
    <s v="28-08-2016"/>
    <x v="2"/>
    <x v="7"/>
    <x v="717"/>
    <x v="0"/>
    <x v="0"/>
    <x v="3"/>
    <s v="GBC ProClick Spines for 32-Hole Punch"/>
    <n v="10.02"/>
    <n v="4"/>
    <n v="-16.54"/>
  </r>
  <r>
    <s v="28-08-2016"/>
    <x v="2"/>
    <x v="7"/>
    <x v="717"/>
    <x v="0"/>
    <x v="1"/>
    <x v="11"/>
    <s v="Sauder Camden County Collection Libraries, Planked Cherry Finish"/>
    <n v="156.37"/>
    <n v="2"/>
    <n v="-52.89"/>
  </r>
  <r>
    <s v="28-08-2016"/>
    <x v="2"/>
    <x v="7"/>
    <x v="615"/>
    <x v="10"/>
    <x v="0"/>
    <x v="3"/>
    <s v="GBC VeloBinder Strips"/>
    <n v="18.43"/>
    <n v="8"/>
    <n v="-12.29"/>
  </r>
  <r>
    <s v="29-08-2016"/>
    <x v="2"/>
    <x v="7"/>
    <x v="81"/>
    <x v="1"/>
    <x v="0"/>
    <x v="0"/>
    <s v="Avery Personal Creations Heavyweight Cards"/>
    <n v="64.62"/>
    <n v="7"/>
    <n v="22.62"/>
  </r>
  <r>
    <s v="29-08-2016"/>
    <x v="2"/>
    <x v="7"/>
    <x v="81"/>
    <x v="1"/>
    <x v="2"/>
    <x v="9"/>
    <s v="SanDisk Ultra 64 GB MicroSDHC Class 10 Memory Card"/>
    <n v="95.98"/>
    <n v="3"/>
    <n v="-10.8"/>
  </r>
  <r>
    <s v="29-08-2016"/>
    <x v="2"/>
    <x v="7"/>
    <x v="81"/>
    <x v="1"/>
    <x v="0"/>
    <x v="3"/>
    <s v="Avery Hidden Tab Dividers for Binding Systems"/>
    <n v="1.79"/>
    <n v="3"/>
    <n v="-3.04"/>
  </r>
  <r>
    <s v="29-08-2016"/>
    <x v="2"/>
    <x v="7"/>
    <x v="692"/>
    <x v="38"/>
    <x v="0"/>
    <x v="14"/>
    <s v="Acme Forged Steel Scissors with Black Enamel Handles"/>
    <n v="27.93"/>
    <n v="3"/>
    <n v="8.1"/>
  </r>
  <r>
    <s v="29-08-2016"/>
    <x v="2"/>
    <x v="7"/>
    <x v="690"/>
    <x v="20"/>
    <x v="2"/>
    <x v="6"/>
    <s v="Samsung Replacement EH64AVFWE Premium Headset"/>
    <n v="22"/>
    <n v="4"/>
    <n v="5.5"/>
  </r>
  <r>
    <s v="29-08-2016"/>
    <x v="2"/>
    <x v="7"/>
    <x v="169"/>
    <x v="2"/>
    <x v="1"/>
    <x v="13"/>
    <s v="Barricks 18&quot; x 48&quot; Non-Folding Utility Table with Bottom Storage Shelf"/>
    <n v="241.92"/>
    <n v="4"/>
    <n v="-56.45"/>
  </r>
  <r>
    <s v="29-08-2016"/>
    <x v="2"/>
    <x v="7"/>
    <x v="169"/>
    <x v="2"/>
    <x v="1"/>
    <x v="11"/>
    <s v="O'Sullivan 5-Shelf Heavy-Duty Bookcases"/>
    <n v="163.88"/>
    <n v="4"/>
    <n v="-81.94"/>
  </r>
  <r>
    <s v="29-08-2016"/>
    <x v="2"/>
    <x v="7"/>
    <x v="169"/>
    <x v="2"/>
    <x v="0"/>
    <x v="3"/>
    <s v="Fellowes Black Plastic Comb Bindings"/>
    <n v="3.49"/>
    <n v="2"/>
    <n v="-2.79"/>
  </r>
  <r>
    <s v="29-08-2016"/>
    <x v="2"/>
    <x v="7"/>
    <x v="169"/>
    <x v="2"/>
    <x v="0"/>
    <x v="7"/>
    <s v="Revere Boxed Rubber Bands by Revere"/>
    <n v="10.58"/>
    <n v="7"/>
    <n v="-2.38"/>
  </r>
  <r>
    <s v="30-08-2016"/>
    <x v="2"/>
    <x v="7"/>
    <x v="487"/>
    <x v="2"/>
    <x v="2"/>
    <x v="6"/>
    <s v="Aastra 57i VoIP phone"/>
    <n v="290.89999999999998"/>
    <n v="3"/>
    <n v="-67.88"/>
  </r>
  <r>
    <s v="30-08-2016"/>
    <x v="2"/>
    <x v="7"/>
    <x v="487"/>
    <x v="2"/>
    <x v="0"/>
    <x v="2"/>
    <s v="File Shuttle II and Handi-File, Black"/>
    <n v="54.22"/>
    <n v="2"/>
    <n v="3.39"/>
  </r>
  <r>
    <s v="30-08-2016"/>
    <x v="2"/>
    <x v="7"/>
    <x v="487"/>
    <x v="2"/>
    <x v="1"/>
    <x v="5"/>
    <s v="Hon 2090 Pillow Soft Series Mid Back Swivel/Tilt Chairs"/>
    <n v="786.74"/>
    <n v="4"/>
    <n v="-258.5"/>
  </r>
  <r>
    <s v="30-08-2016"/>
    <x v="2"/>
    <x v="7"/>
    <x v="487"/>
    <x v="2"/>
    <x v="0"/>
    <x v="1"/>
    <s v="Round Specialty Laser Printer Labels"/>
    <n v="100.24"/>
    <n v="10"/>
    <n v="33.83"/>
  </r>
  <r>
    <s v="30-08-2016"/>
    <x v="2"/>
    <x v="7"/>
    <x v="487"/>
    <x v="2"/>
    <x v="0"/>
    <x v="3"/>
    <s v="GBC Premium Transparent Covers with Diagonal Lined Pattern"/>
    <n v="37.76"/>
    <n v="6"/>
    <n v="-27.69"/>
  </r>
  <r>
    <s v="30-08-2016"/>
    <x v="2"/>
    <x v="7"/>
    <x v="100"/>
    <x v="3"/>
    <x v="1"/>
    <x v="8"/>
    <s v="Executive Impressions 10&quot; Spectator Wall Clock"/>
    <n v="47.04"/>
    <n v="4"/>
    <n v="15.99"/>
  </r>
  <r>
    <s v="30-08-2016"/>
    <x v="2"/>
    <x v="7"/>
    <x v="100"/>
    <x v="3"/>
    <x v="2"/>
    <x v="6"/>
    <s v="Panasonic KX TS3282W Corded phone"/>
    <n v="339.96"/>
    <n v="5"/>
    <n v="42.5"/>
  </r>
  <r>
    <s v="31-08-2016"/>
    <x v="2"/>
    <x v="7"/>
    <x v="633"/>
    <x v="0"/>
    <x v="0"/>
    <x v="2"/>
    <s v="Super Decoflex Portable Personal File"/>
    <n v="23.97"/>
    <n v="2"/>
    <n v="2.4"/>
  </r>
  <r>
    <s v="01-09-2016"/>
    <x v="2"/>
    <x v="8"/>
    <x v="692"/>
    <x v="20"/>
    <x v="2"/>
    <x v="9"/>
    <s v="Sabrent 4-Port USB 2.0 Hub"/>
    <n v="6.79"/>
    <n v="1"/>
    <n v="2.31"/>
  </r>
  <r>
    <s v="01-09-2016"/>
    <x v="2"/>
    <x v="8"/>
    <x v="692"/>
    <x v="20"/>
    <x v="0"/>
    <x v="0"/>
    <s v="Xerox 1881"/>
    <n v="24.56"/>
    <n v="2"/>
    <n v="11.54"/>
  </r>
  <r>
    <s v="01-09-2016"/>
    <x v="2"/>
    <x v="8"/>
    <x v="692"/>
    <x v="20"/>
    <x v="0"/>
    <x v="3"/>
    <s v="Acco Hanging Data Binders"/>
    <n v="3.05"/>
    <n v="1"/>
    <n v="1.07"/>
  </r>
  <r>
    <s v="01-09-2016"/>
    <x v="2"/>
    <x v="8"/>
    <x v="692"/>
    <x v="20"/>
    <x v="0"/>
    <x v="0"/>
    <s v="Xerox 1881"/>
    <n v="49.12"/>
    <n v="4"/>
    <n v="23.09"/>
  </r>
  <r>
    <s v="01-09-2016"/>
    <x v="2"/>
    <x v="8"/>
    <x v="692"/>
    <x v="20"/>
    <x v="0"/>
    <x v="3"/>
    <s v="GBC DocuBind P400 Electric Binding System"/>
    <n v="4355.17"/>
    <n v="4"/>
    <n v="1415.43"/>
  </r>
  <r>
    <s v="01-09-2016"/>
    <x v="2"/>
    <x v="8"/>
    <x v="755"/>
    <x v="3"/>
    <x v="0"/>
    <x v="10"/>
    <s v="White Business Envelopes with Contemporary Seam, Recycled White Business Envelopes"/>
    <n v="21.88"/>
    <n v="2"/>
    <n v="10.94"/>
  </r>
  <r>
    <s v="01-09-2016"/>
    <x v="2"/>
    <x v="8"/>
    <x v="78"/>
    <x v="2"/>
    <x v="0"/>
    <x v="0"/>
    <s v="Telephone Message Books with Fax/Mobile Section, 5 1/2&quot; x 3 3/16&quot;"/>
    <n v="30.48"/>
    <n v="6"/>
    <n v="9.91"/>
  </r>
  <r>
    <s v="01-09-2016"/>
    <x v="2"/>
    <x v="8"/>
    <x v="78"/>
    <x v="2"/>
    <x v="2"/>
    <x v="6"/>
    <s v="Anker 36W 4-Port USB Wall Charger Travel Power Adapter for iPhone 5s 5c 5"/>
    <n v="23.99"/>
    <n v="2"/>
    <n v="-4.8"/>
  </r>
  <r>
    <s v="01-09-2016"/>
    <x v="2"/>
    <x v="8"/>
    <x v="78"/>
    <x v="2"/>
    <x v="0"/>
    <x v="7"/>
    <s v="Staples"/>
    <n v="16.690000000000001"/>
    <n v="7"/>
    <n v="5.42"/>
  </r>
  <r>
    <s v="01-09-2016"/>
    <x v="2"/>
    <x v="8"/>
    <x v="190"/>
    <x v="20"/>
    <x v="2"/>
    <x v="9"/>
    <s v="Enermax Aurora Lite Keyboard"/>
    <n v="468.9"/>
    <n v="6"/>
    <n v="206.32"/>
  </r>
  <r>
    <s v="01-09-2016"/>
    <x v="2"/>
    <x v="8"/>
    <x v="190"/>
    <x v="20"/>
    <x v="2"/>
    <x v="9"/>
    <s v="Memorex Mini Travel Drive 64 GB USB 2.0 Flash Drive"/>
    <n v="72.48"/>
    <n v="2"/>
    <n v="30.44"/>
  </r>
  <r>
    <s v="01-09-2016"/>
    <x v="2"/>
    <x v="8"/>
    <x v="190"/>
    <x v="20"/>
    <x v="0"/>
    <x v="14"/>
    <s v="Acme Value Line Scissors"/>
    <n v="10.95"/>
    <n v="3"/>
    <n v="3.29"/>
  </r>
  <r>
    <s v="01-09-2016"/>
    <x v="2"/>
    <x v="8"/>
    <x v="190"/>
    <x v="20"/>
    <x v="1"/>
    <x v="8"/>
    <s v="Howard Miller 14-1/2&quot; Diameter Chrome Round Wall Clock"/>
    <n v="191.82"/>
    <n v="3"/>
    <n v="61.38"/>
  </r>
  <r>
    <s v="01-09-2016"/>
    <x v="2"/>
    <x v="8"/>
    <x v="409"/>
    <x v="14"/>
    <x v="0"/>
    <x v="3"/>
    <s v="Wilson Jones Turn Tabs Binder Tool for Ring Binders"/>
    <n v="24.1"/>
    <n v="5"/>
    <n v="11.09"/>
  </r>
  <r>
    <s v="01-09-2016"/>
    <x v="2"/>
    <x v="8"/>
    <x v="409"/>
    <x v="14"/>
    <x v="2"/>
    <x v="6"/>
    <s v="Belkin Grip Candy Sheer Case / Cover for iPhone 5 and 5S"/>
    <n v="8.7799999999999994"/>
    <n v="1"/>
    <n v="2.2799999999999998"/>
  </r>
  <r>
    <s v="01-09-2016"/>
    <x v="2"/>
    <x v="8"/>
    <x v="409"/>
    <x v="14"/>
    <x v="0"/>
    <x v="12"/>
    <s v="Eureka The Boss Plus 12-Amp Hard Box Upright Vacuum, Red"/>
    <n v="376.74"/>
    <n v="4"/>
    <n v="71.16"/>
  </r>
  <r>
    <s v="01-09-2016"/>
    <x v="2"/>
    <x v="8"/>
    <x v="409"/>
    <x v="14"/>
    <x v="0"/>
    <x v="3"/>
    <s v="GBC Plastic Binding Combs"/>
    <n v="29.52"/>
    <n v="4"/>
    <n v="14.46"/>
  </r>
  <r>
    <s v="01-09-2016"/>
    <x v="2"/>
    <x v="8"/>
    <x v="409"/>
    <x v="14"/>
    <x v="0"/>
    <x v="4"/>
    <s v="Newell 315"/>
    <n v="11.96"/>
    <n v="2"/>
    <n v="2.99"/>
  </r>
  <r>
    <s v="01-09-2016"/>
    <x v="2"/>
    <x v="8"/>
    <x v="409"/>
    <x v="14"/>
    <x v="0"/>
    <x v="3"/>
    <s v="Wilson Jones 1&quot; Hanging DublLock Ring Binders"/>
    <n v="26.4"/>
    <n v="5"/>
    <n v="12.67"/>
  </r>
  <r>
    <s v="01-09-2016"/>
    <x v="2"/>
    <x v="8"/>
    <x v="162"/>
    <x v="3"/>
    <x v="0"/>
    <x v="10"/>
    <s v="Globe Weis Peel &amp; Seel First Class Envelopes"/>
    <n v="12.78"/>
    <n v="1"/>
    <n v="5.75"/>
  </r>
  <r>
    <s v="02-09-2016"/>
    <x v="2"/>
    <x v="8"/>
    <x v="502"/>
    <x v="20"/>
    <x v="0"/>
    <x v="4"/>
    <s v="Panasonic KP-150 Electric Pencil Sharpener"/>
    <n v="75.48"/>
    <n v="2"/>
    <n v="19.62"/>
  </r>
  <r>
    <s v="02-09-2016"/>
    <x v="2"/>
    <x v="8"/>
    <x v="502"/>
    <x v="20"/>
    <x v="1"/>
    <x v="8"/>
    <s v="Telescoping Adjustable Floor Lamp"/>
    <n v="39.979999999999997"/>
    <n v="2"/>
    <n v="10"/>
  </r>
  <r>
    <s v="02-09-2016"/>
    <x v="2"/>
    <x v="8"/>
    <x v="331"/>
    <x v="21"/>
    <x v="0"/>
    <x v="7"/>
    <s v="Colored Push Pins"/>
    <n v="1.81"/>
    <n v="1"/>
    <n v="0.65"/>
  </r>
  <r>
    <s v="02-09-2016"/>
    <x v="2"/>
    <x v="8"/>
    <x v="331"/>
    <x v="21"/>
    <x v="0"/>
    <x v="3"/>
    <s v="ACCOHIDE 3-Ring Binder, Blue, 1&quot;"/>
    <n v="8.26"/>
    <n v="2"/>
    <n v="3.88"/>
  </r>
  <r>
    <s v="02-09-2016"/>
    <x v="2"/>
    <x v="8"/>
    <x v="381"/>
    <x v="3"/>
    <x v="0"/>
    <x v="2"/>
    <s v="Tenex File Box, Personal Filing Tote with Lid, Black"/>
    <n v="46.53"/>
    <n v="3"/>
    <n v="12.1"/>
  </r>
  <r>
    <s v="02-09-2016"/>
    <x v="2"/>
    <x v="8"/>
    <x v="556"/>
    <x v="1"/>
    <x v="0"/>
    <x v="1"/>
    <s v="Self-Adhesive Address Labels for Typewriters by Universal"/>
    <n v="29.24"/>
    <n v="5"/>
    <n v="9.8699999999999992"/>
  </r>
  <r>
    <s v="02-09-2016"/>
    <x v="2"/>
    <x v="8"/>
    <x v="556"/>
    <x v="1"/>
    <x v="0"/>
    <x v="2"/>
    <s v="Rogers Deluxe File Chest"/>
    <n v="35.17"/>
    <n v="2"/>
    <n v="-8.35"/>
  </r>
  <r>
    <s v="02-09-2016"/>
    <x v="2"/>
    <x v="8"/>
    <x v="556"/>
    <x v="1"/>
    <x v="2"/>
    <x v="15"/>
    <s v="Okidata C610n Printer"/>
    <n v="1362.9"/>
    <n v="3"/>
    <n v="-19.47"/>
  </r>
  <r>
    <s v="02-09-2016"/>
    <x v="2"/>
    <x v="8"/>
    <x v="398"/>
    <x v="1"/>
    <x v="1"/>
    <x v="8"/>
    <s v="Deflect-o DuraMat Antistatic Studded Beveled Mat for Medium Pile Carpeting"/>
    <n v="84.27"/>
    <n v="2"/>
    <n v="-75.84"/>
  </r>
  <r>
    <s v="02-09-2016"/>
    <x v="2"/>
    <x v="8"/>
    <x v="364"/>
    <x v="25"/>
    <x v="0"/>
    <x v="3"/>
    <s v="Heavy-Duty E-Z-D Binders"/>
    <n v="22.91"/>
    <n v="7"/>
    <n v="-17.57"/>
  </r>
  <r>
    <s v="02-09-2016"/>
    <x v="2"/>
    <x v="8"/>
    <x v="364"/>
    <x v="25"/>
    <x v="0"/>
    <x v="12"/>
    <s v="Belkin F9M820V08 8 Outlet Surge"/>
    <n v="309.45999999999998"/>
    <n v="9"/>
    <n v="34.81"/>
  </r>
  <r>
    <s v="02-09-2016"/>
    <x v="2"/>
    <x v="8"/>
    <x v="364"/>
    <x v="25"/>
    <x v="0"/>
    <x v="4"/>
    <s v="Zebra Zazzle Fluorescent Highlighters"/>
    <n v="19.46"/>
    <n v="4"/>
    <n v="3.4"/>
  </r>
  <r>
    <s v="02-09-2016"/>
    <x v="2"/>
    <x v="8"/>
    <x v="364"/>
    <x v="25"/>
    <x v="1"/>
    <x v="13"/>
    <s v="Hon Racetrack Conference Tables"/>
    <n v="472.52"/>
    <n v="3"/>
    <n v="-149.63"/>
  </r>
  <r>
    <s v="02-09-2016"/>
    <x v="2"/>
    <x v="8"/>
    <x v="364"/>
    <x v="25"/>
    <x v="2"/>
    <x v="9"/>
    <s v="Plantronics Savi W720 Multi-Device Wireless Headset System"/>
    <n v="1012.68"/>
    <n v="3"/>
    <n v="303.8"/>
  </r>
  <r>
    <s v="02-09-2016"/>
    <x v="2"/>
    <x v="8"/>
    <x v="364"/>
    <x v="25"/>
    <x v="0"/>
    <x v="3"/>
    <s v="GBC Plasticlear Binding Covers"/>
    <n v="17.22"/>
    <n v="5"/>
    <n v="-12.63"/>
  </r>
  <r>
    <s v="02-09-2016"/>
    <x v="2"/>
    <x v="8"/>
    <x v="614"/>
    <x v="22"/>
    <x v="2"/>
    <x v="16"/>
    <s v="Hewlett Packard 610 Color Digital Copier / Printer"/>
    <n v="999.98"/>
    <n v="2"/>
    <n v="449.99"/>
  </r>
  <r>
    <s v="02-09-2016"/>
    <x v="2"/>
    <x v="8"/>
    <x v="476"/>
    <x v="0"/>
    <x v="0"/>
    <x v="3"/>
    <s v="Acco PRESSTEX Data Binder with Storage Hooks, Dark Blue, 9 1/2&quot; X 11&quot;"/>
    <n v="8.61"/>
    <n v="8"/>
    <n v="-13.34"/>
  </r>
  <r>
    <s v="02-09-2016"/>
    <x v="2"/>
    <x v="8"/>
    <x v="476"/>
    <x v="0"/>
    <x v="2"/>
    <x v="9"/>
    <s v="Logitech MX Performance Wireless Mouse"/>
    <n v="159.56"/>
    <n v="5"/>
    <n v="33.909999999999997"/>
  </r>
  <r>
    <s v="02-09-2016"/>
    <x v="2"/>
    <x v="8"/>
    <x v="383"/>
    <x v="22"/>
    <x v="1"/>
    <x v="5"/>
    <s v="Global Leather Task Chair, Black"/>
    <n v="215.98"/>
    <n v="3"/>
    <n v="-2.7"/>
  </r>
  <r>
    <s v="02-09-2016"/>
    <x v="2"/>
    <x v="8"/>
    <x v="383"/>
    <x v="22"/>
    <x v="0"/>
    <x v="10"/>
    <s v="Inter-Office Recycled Envelopes, Brown Kraft, Button-String,10&quot; x 13&quot; , 100/Box"/>
    <n v="65.94"/>
    <n v="3"/>
    <n v="30.99"/>
  </r>
  <r>
    <s v="02-09-2016"/>
    <x v="2"/>
    <x v="8"/>
    <x v="336"/>
    <x v="3"/>
    <x v="1"/>
    <x v="8"/>
    <s v="Ultra Door Pull Handle"/>
    <n v="94.68"/>
    <n v="9"/>
    <n v="31.24"/>
  </r>
  <r>
    <s v="02-09-2016"/>
    <x v="2"/>
    <x v="8"/>
    <x v="336"/>
    <x v="3"/>
    <x v="0"/>
    <x v="2"/>
    <s v="Akro Stacking Bins"/>
    <n v="23.67"/>
    <n v="3"/>
    <n v="0.95"/>
  </r>
  <r>
    <s v="02-09-2016"/>
    <x v="2"/>
    <x v="8"/>
    <x v="336"/>
    <x v="3"/>
    <x v="2"/>
    <x v="6"/>
    <s v="Cisco Unified IP Phone 7945G VoIP phone"/>
    <n v="1091.17"/>
    <n v="4"/>
    <n v="68.2"/>
  </r>
  <r>
    <s v="02-09-2016"/>
    <x v="2"/>
    <x v="8"/>
    <x v="336"/>
    <x v="3"/>
    <x v="0"/>
    <x v="4"/>
    <s v="Blackstonian Pencils"/>
    <n v="18.690000000000001"/>
    <n v="7"/>
    <n v="5.23"/>
  </r>
  <r>
    <s v="02-09-2016"/>
    <x v="2"/>
    <x v="8"/>
    <x v="336"/>
    <x v="3"/>
    <x v="1"/>
    <x v="13"/>
    <s v="Chromcraft Rectangular Conference Tables"/>
    <n v="568.73"/>
    <n v="3"/>
    <n v="28.44"/>
  </r>
  <r>
    <s v="02-09-2016"/>
    <x v="2"/>
    <x v="8"/>
    <x v="336"/>
    <x v="3"/>
    <x v="0"/>
    <x v="3"/>
    <s v="SpineVue Locking Slant-D Ring Binders by Cardinal"/>
    <n v="7.31"/>
    <n v="1"/>
    <n v="2.56"/>
  </r>
  <r>
    <s v="03-09-2016"/>
    <x v="2"/>
    <x v="8"/>
    <x v="125"/>
    <x v="2"/>
    <x v="0"/>
    <x v="3"/>
    <s v="GBC Ibimaster 500 Manual ProClick Binding System"/>
    <n v="1141.47"/>
    <n v="5"/>
    <n v="-760.98"/>
  </r>
  <r>
    <s v="03-09-2016"/>
    <x v="2"/>
    <x v="8"/>
    <x v="125"/>
    <x v="2"/>
    <x v="2"/>
    <x v="6"/>
    <s v="Cisco SPA301"/>
    <n v="280.77999999999997"/>
    <n v="3"/>
    <n v="-46.8"/>
  </r>
  <r>
    <s v="03-09-2016"/>
    <x v="2"/>
    <x v="8"/>
    <x v="488"/>
    <x v="1"/>
    <x v="1"/>
    <x v="8"/>
    <s v="Tenex &quot;The Solids&quot; Textured Chair Mats"/>
    <n v="83.95"/>
    <n v="3"/>
    <n v="-90.25"/>
  </r>
  <r>
    <s v="03-09-2016"/>
    <x v="2"/>
    <x v="8"/>
    <x v="246"/>
    <x v="1"/>
    <x v="0"/>
    <x v="3"/>
    <s v="XtraLife ClearVue Slant-D Ring Binder, White, 3&quot;"/>
    <n v="8.81"/>
    <n v="3"/>
    <n v="-14.97"/>
  </r>
  <r>
    <s v="03-09-2016"/>
    <x v="2"/>
    <x v="8"/>
    <x v="76"/>
    <x v="37"/>
    <x v="0"/>
    <x v="0"/>
    <s v="Adams Phone Message Book, 200 Message Capacity, 8 1/16 x 11"/>
    <n v="48.16"/>
    <n v="7"/>
    <n v="22.15"/>
  </r>
  <r>
    <s v="03-09-2016"/>
    <x v="2"/>
    <x v="8"/>
    <x v="612"/>
    <x v="21"/>
    <x v="0"/>
    <x v="2"/>
    <s v="Crate-A-Files"/>
    <n v="54.5"/>
    <n v="5"/>
    <n v="14.17"/>
  </r>
  <r>
    <s v="03-09-2016"/>
    <x v="2"/>
    <x v="8"/>
    <x v="563"/>
    <x v="8"/>
    <x v="0"/>
    <x v="3"/>
    <s v="Heavy-Duty E-Z-D Binders"/>
    <n v="87.28"/>
    <n v="8"/>
    <n v="41.02"/>
  </r>
  <r>
    <s v="03-09-2016"/>
    <x v="2"/>
    <x v="8"/>
    <x v="221"/>
    <x v="36"/>
    <x v="1"/>
    <x v="11"/>
    <s v="Sauder Camden County Collection Libraries, Planked Cherry Finish"/>
    <n v="344.94"/>
    <n v="3"/>
    <n v="31.04"/>
  </r>
  <r>
    <s v="03-09-2016"/>
    <x v="2"/>
    <x v="8"/>
    <x v="221"/>
    <x v="36"/>
    <x v="1"/>
    <x v="8"/>
    <s v="Eldon Expressions Wood Desk Accessories, Oak"/>
    <n v="14.76"/>
    <n v="2"/>
    <n v="4.28"/>
  </r>
  <r>
    <s v="03-09-2016"/>
    <x v="2"/>
    <x v="8"/>
    <x v="221"/>
    <x v="36"/>
    <x v="0"/>
    <x v="3"/>
    <s v="Acco Expandable Hanging Binders"/>
    <n v="12.76"/>
    <n v="2"/>
    <n v="5.87"/>
  </r>
  <r>
    <s v="03-09-2016"/>
    <x v="2"/>
    <x v="8"/>
    <x v="221"/>
    <x v="36"/>
    <x v="0"/>
    <x v="1"/>
    <s v="Avery 486"/>
    <n v="58.48"/>
    <n v="8"/>
    <n v="27.49"/>
  </r>
  <r>
    <s v="03-09-2016"/>
    <x v="2"/>
    <x v="8"/>
    <x v="751"/>
    <x v="1"/>
    <x v="1"/>
    <x v="11"/>
    <s v="Safco Value Mate Steel Bookcase, Baked Enamel Finish on Steel, Black"/>
    <n v="198.74"/>
    <n v="4"/>
    <n v="0"/>
  </r>
  <r>
    <s v="03-09-2016"/>
    <x v="2"/>
    <x v="8"/>
    <x v="719"/>
    <x v="10"/>
    <x v="0"/>
    <x v="0"/>
    <s v="Wirebound Four 2-3/4 x 5 Forms per Page, 400 Sets per Book"/>
    <n v="30.96"/>
    <n v="6"/>
    <n v="11.22"/>
  </r>
  <r>
    <s v="04-09-2016"/>
    <x v="2"/>
    <x v="8"/>
    <x v="325"/>
    <x v="0"/>
    <x v="0"/>
    <x v="4"/>
    <s v="Faber Castell Col-Erase Pencils"/>
    <n v="3.91"/>
    <n v="1"/>
    <n v="1.03"/>
  </r>
  <r>
    <s v="04-09-2016"/>
    <x v="2"/>
    <x v="8"/>
    <x v="325"/>
    <x v="0"/>
    <x v="0"/>
    <x v="4"/>
    <s v="BOSTON Ranger #55 Pencil Sharpener, Black"/>
    <n v="62.38"/>
    <n v="3"/>
    <n v="7.02"/>
  </r>
  <r>
    <s v="04-09-2016"/>
    <x v="2"/>
    <x v="8"/>
    <x v="107"/>
    <x v="20"/>
    <x v="1"/>
    <x v="8"/>
    <s v="Howard Miller 16&quot; Diameter Gallery Wall Clock"/>
    <n v="63.94"/>
    <n v="1"/>
    <n v="24.94"/>
  </r>
  <r>
    <s v="04-09-2016"/>
    <x v="2"/>
    <x v="8"/>
    <x v="107"/>
    <x v="20"/>
    <x v="0"/>
    <x v="3"/>
    <s v="Plastic Binding Combs"/>
    <n v="60.6"/>
    <n v="5"/>
    <n v="20.45"/>
  </r>
  <r>
    <s v="04-09-2016"/>
    <x v="2"/>
    <x v="8"/>
    <x v="107"/>
    <x v="20"/>
    <x v="0"/>
    <x v="14"/>
    <s v="Acme Preferred Stainless Steel Scissors"/>
    <n v="22.72"/>
    <n v="4"/>
    <n v="6.59"/>
  </r>
  <r>
    <s v="04-09-2016"/>
    <x v="2"/>
    <x v="8"/>
    <x v="16"/>
    <x v="15"/>
    <x v="0"/>
    <x v="0"/>
    <s v="RSVP Cards &amp; Envelopes, Blank White, 8-1/2&quot; X 11&quot;, 24 Cards/25 Envelopes/Set"/>
    <n v="12.19"/>
    <n v="3"/>
    <n v="4.1100000000000003"/>
  </r>
  <r>
    <s v="04-09-2016"/>
    <x v="2"/>
    <x v="8"/>
    <x v="16"/>
    <x v="15"/>
    <x v="0"/>
    <x v="12"/>
    <s v="Belkin 5 Outlet SurgeMaster Power Centers"/>
    <n v="87.17"/>
    <n v="2"/>
    <n v="8.7200000000000006"/>
  </r>
  <r>
    <s v="04-09-2016"/>
    <x v="2"/>
    <x v="8"/>
    <x v="16"/>
    <x v="15"/>
    <x v="0"/>
    <x v="4"/>
    <s v="Prismacolor Color Pencil Set"/>
    <n v="31.74"/>
    <n v="2"/>
    <n v="8.33"/>
  </r>
  <r>
    <s v="04-09-2016"/>
    <x v="2"/>
    <x v="8"/>
    <x v="266"/>
    <x v="5"/>
    <x v="1"/>
    <x v="8"/>
    <s v="Coloredge Poster Frame"/>
    <n v="42.6"/>
    <n v="3"/>
    <n v="16.61"/>
  </r>
  <r>
    <s v="04-09-2016"/>
    <x v="2"/>
    <x v="8"/>
    <x v="266"/>
    <x v="5"/>
    <x v="0"/>
    <x v="3"/>
    <s v="Poly Designer Cover &amp; Back"/>
    <n v="113.94"/>
    <n v="6"/>
    <n v="54.69"/>
  </r>
  <r>
    <s v="04-09-2016"/>
    <x v="2"/>
    <x v="8"/>
    <x v="266"/>
    <x v="5"/>
    <x v="0"/>
    <x v="2"/>
    <s v="Fellowes Neat Ideas Storage Cubes"/>
    <n v="129.91999999999999"/>
    <n v="4"/>
    <n v="5.2"/>
  </r>
  <r>
    <s v="04-09-2016"/>
    <x v="2"/>
    <x v="8"/>
    <x v="266"/>
    <x v="5"/>
    <x v="0"/>
    <x v="4"/>
    <s v="Nontoxic Chalk"/>
    <n v="5.28"/>
    <n v="3"/>
    <n v="2.5299999999999998"/>
  </r>
  <r>
    <s v="04-09-2016"/>
    <x v="2"/>
    <x v="8"/>
    <x v="132"/>
    <x v="28"/>
    <x v="0"/>
    <x v="2"/>
    <s v="Hot File 7-Pocket, Floor Stand"/>
    <n v="535.41"/>
    <n v="3"/>
    <n v="160.62"/>
  </r>
  <r>
    <s v="04-09-2016"/>
    <x v="2"/>
    <x v="8"/>
    <x v="2"/>
    <x v="24"/>
    <x v="0"/>
    <x v="10"/>
    <s v="Staple envelope"/>
    <n v="16.559999999999999"/>
    <n v="2"/>
    <n v="7.78"/>
  </r>
  <r>
    <s v="04-09-2016"/>
    <x v="2"/>
    <x v="8"/>
    <x v="2"/>
    <x v="24"/>
    <x v="2"/>
    <x v="9"/>
    <s v="Sony Micro Vault Click 16 GB USB 2.0 Flash Drive"/>
    <n v="279.95"/>
    <n v="5"/>
    <n v="67.19"/>
  </r>
  <r>
    <s v="04-09-2016"/>
    <x v="2"/>
    <x v="8"/>
    <x v="355"/>
    <x v="13"/>
    <x v="0"/>
    <x v="0"/>
    <s v="Xerox 1886"/>
    <n v="239.5"/>
    <n v="5"/>
    <n v="114.96"/>
  </r>
  <r>
    <s v="04-09-2016"/>
    <x v="2"/>
    <x v="8"/>
    <x v="24"/>
    <x v="3"/>
    <x v="1"/>
    <x v="8"/>
    <s v="6&quot; Cubicle Wall Clock, Black"/>
    <n v="24.27"/>
    <n v="3"/>
    <n v="8.74"/>
  </r>
  <r>
    <s v="04-09-2016"/>
    <x v="2"/>
    <x v="8"/>
    <x v="24"/>
    <x v="3"/>
    <x v="2"/>
    <x v="16"/>
    <s v="Canon PC1060 Personal Laser Copier"/>
    <n v="2799.96"/>
    <n v="5"/>
    <n v="944.99"/>
  </r>
  <r>
    <s v="05-09-2016"/>
    <x v="2"/>
    <x v="8"/>
    <x v="104"/>
    <x v="2"/>
    <x v="1"/>
    <x v="8"/>
    <s v="Howard Miller 13-3/4&quot; Diameter Brushed Chrome Round Wall Clock"/>
    <n v="82.8"/>
    <n v="2"/>
    <n v="10.35"/>
  </r>
  <r>
    <s v="05-09-2016"/>
    <x v="2"/>
    <x v="8"/>
    <x v="500"/>
    <x v="14"/>
    <x v="1"/>
    <x v="8"/>
    <s v="Aluminum Document Frame"/>
    <n v="12.22"/>
    <n v="1"/>
    <n v="3.67"/>
  </r>
  <r>
    <s v="05-09-2016"/>
    <x v="2"/>
    <x v="8"/>
    <x v="500"/>
    <x v="14"/>
    <x v="0"/>
    <x v="2"/>
    <s v="Fellowes Bankers Box Staxonsteel Drawer File/Stacking System"/>
    <n v="194.94"/>
    <n v="3"/>
    <n v="23.39"/>
  </r>
  <r>
    <s v="05-09-2016"/>
    <x v="2"/>
    <x v="8"/>
    <x v="500"/>
    <x v="14"/>
    <x v="0"/>
    <x v="2"/>
    <s v="Eldon Mobile Mega Data Cart  Mega Stackable  Add-On Trays"/>
    <n v="70.95"/>
    <n v="3"/>
    <n v="20.58"/>
  </r>
  <r>
    <s v="05-09-2016"/>
    <x v="2"/>
    <x v="8"/>
    <x v="500"/>
    <x v="14"/>
    <x v="0"/>
    <x v="0"/>
    <s v="Xerox Color Copier Paper, 11&quot; x 17&quot;, Ream"/>
    <n v="91.36"/>
    <n v="4"/>
    <n v="42.03"/>
  </r>
  <r>
    <s v="05-09-2016"/>
    <x v="2"/>
    <x v="8"/>
    <x v="500"/>
    <x v="14"/>
    <x v="1"/>
    <x v="5"/>
    <s v="Office Star - Ergonomically Designed Knee Chair"/>
    <n v="242.94"/>
    <n v="3"/>
    <n v="29.15"/>
  </r>
  <r>
    <s v="05-09-2016"/>
    <x v="2"/>
    <x v="8"/>
    <x v="500"/>
    <x v="14"/>
    <x v="0"/>
    <x v="1"/>
    <s v="Avery 520"/>
    <n v="22.05"/>
    <n v="7"/>
    <n v="10.58"/>
  </r>
  <r>
    <s v="05-09-2016"/>
    <x v="2"/>
    <x v="8"/>
    <x v="546"/>
    <x v="30"/>
    <x v="2"/>
    <x v="6"/>
    <s v="Geemarc AmpliPOWER60"/>
    <n v="278.39999999999998"/>
    <n v="3"/>
    <n v="80.739999999999995"/>
  </r>
  <r>
    <s v="05-09-2016"/>
    <x v="2"/>
    <x v="8"/>
    <x v="671"/>
    <x v="42"/>
    <x v="0"/>
    <x v="4"/>
    <s v="Panasonic KP-380BK Classic Electric Pencil Sharpener"/>
    <n v="107.94"/>
    <n v="3"/>
    <n v="26.99"/>
  </r>
  <r>
    <s v="05-09-2016"/>
    <x v="2"/>
    <x v="8"/>
    <x v="278"/>
    <x v="0"/>
    <x v="1"/>
    <x v="5"/>
    <s v="Situations Contoured Folding Chairs, 4/Set"/>
    <n v="347.8"/>
    <n v="7"/>
    <n v="-24.84"/>
  </r>
  <r>
    <s v="05-09-2016"/>
    <x v="2"/>
    <x v="8"/>
    <x v="44"/>
    <x v="3"/>
    <x v="2"/>
    <x v="9"/>
    <s v="HP Standard 104 key PS/2 Keyboard"/>
    <n v="116"/>
    <n v="8"/>
    <n v="29"/>
  </r>
  <r>
    <s v="05-09-2016"/>
    <x v="2"/>
    <x v="8"/>
    <x v="29"/>
    <x v="2"/>
    <x v="0"/>
    <x v="3"/>
    <s v="C-Line Peel &amp; Stick Add-On Filing Pockets, 8-3/4 x 5-1/8, 10/Pack"/>
    <n v="9.56"/>
    <n v="5"/>
    <n v="-7.33"/>
  </r>
  <r>
    <s v="05-09-2016"/>
    <x v="2"/>
    <x v="8"/>
    <x v="406"/>
    <x v="15"/>
    <x v="0"/>
    <x v="10"/>
    <s v="Staple envelope"/>
    <n v="23.47"/>
    <n v="3"/>
    <n v="7.63"/>
  </r>
  <r>
    <s v="05-09-2016"/>
    <x v="2"/>
    <x v="8"/>
    <x v="406"/>
    <x v="15"/>
    <x v="0"/>
    <x v="3"/>
    <s v="Wilson Jones Ledger-Size, Piano-Hinge Binder, 2&quot;, Blue"/>
    <n v="86.06"/>
    <n v="7"/>
    <n v="-63.11"/>
  </r>
  <r>
    <s v="05-09-2016"/>
    <x v="2"/>
    <x v="8"/>
    <x v="406"/>
    <x v="15"/>
    <x v="2"/>
    <x v="6"/>
    <s v="Nortel Networks T7316 E Nt8 B27"/>
    <n v="108.78"/>
    <n v="2"/>
    <n v="6.8"/>
  </r>
  <r>
    <s v="05-09-2016"/>
    <x v="2"/>
    <x v="8"/>
    <x v="406"/>
    <x v="15"/>
    <x v="0"/>
    <x v="0"/>
    <s v="Xerox 1971"/>
    <n v="10.27"/>
    <n v="3"/>
    <n v="3.21"/>
  </r>
  <r>
    <s v="05-09-2016"/>
    <x v="2"/>
    <x v="8"/>
    <x v="292"/>
    <x v="0"/>
    <x v="0"/>
    <x v="12"/>
    <s v="Eureka The Boss Plus 12-Amp Hard Box Upright Vacuum, Red"/>
    <n v="62.79"/>
    <n v="3"/>
    <n v="-166.39"/>
  </r>
  <r>
    <s v="05-09-2016"/>
    <x v="2"/>
    <x v="8"/>
    <x v="292"/>
    <x v="0"/>
    <x v="0"/>
    <x v="7"/>
    <s v="Advantus Map Pennant Flags and Round Head Tacks"/>
    <n v="28.44"/>
    <n v="9"/>
    <n v="4.2699999999999996"/>
  </r>
  <r>
    <s v="05-09-2016"/>
    <x v="2"/>
    <x v="8"/>
    <x v="343"/>
    <x v="3"/>
    <x v="0"/>
    <x v="0"/>
    <s v="14-7/8 x 11 Blue Bar Computer Printout Paper"/>
    <n v="96.08"/>
    <n v="2"/>
    <n v="46.12"/>
  </r>
  <r>
    <s v="05-09-2016"/>
    <x v="2"/>
    <x v="8"/>
    <x v="343"/>
    <x v="3"/>
    <x v="0"/>
    <x v="3"/>
    <s v="Angle-D Binders with Locking Rings, Label Holders"/>
    <n v="11.68"/>
    <n v="2"/>
    <n v="3.94"/>
  </r>
  <r>
    <s v="05-09-2016"/>
    <x v="2"/>
    <x v="8"/>
    <x v="343"/>
    <x v="3"/>
    <x v="0"/>
    <x v="7"/>
    <s v="Advantus Push Pins"/>
    <n v="4.3600000000000003"/>
    <n v="2"/>
    <n v="1.79"/>
  </r>
  <r>
    <s v="05-09-2016"/>
    <x v="2"/>
    <x v="8"/>
    <x v="286"/>
    <x v="0"/>
    <x v="0"/>
    <x v="0"/>
    <s v="Xerox 202"/>
    <n v="25.92"/>
    <n v="5"/>
    <n v="9.07"/>
  </r>
  <r>
    <s v="05-09-2016"/>
    <x v="2"/>
    <x v="8"/>
    <x v="286"/>
    <x v="0"/>
    <x v="0"/>
    <x v="7"/>
    <s v="Staples"/>
    <n v="15.81"/>
    <n v="8"/>
    <n v="5.34"/>
  </r>
  <r>
    <s v="05-09-2016"/>
    <x v="2"/>
    <x v="8"/>
    <x v="286"/>
    <x v="0"/>
    <x v="0"/>
    <x v="0"/>
    <s v="Xerox 1930"/>
    <n v="10.37"/>
    <n v="2"/>
    <n v="3.76"/>
  </r>
  <r>
    <s v="05-09-2016"/>
    <x v="2"/>
    <x v="8"/>
    <x v="20"/>
    <x v="20"/>
    <x v="0"/>
    <x v="0"/>
    <s v="Xerox 1885"/>
    <n v="192.16"/>
    <n v="4"/>
    <n v="92.24"/>
  </r>
  <r>
    <s v="05-09-2016"/>
    <x v="2"/>
    <x v="8"/>
    <x v="397"/>
    <x v="0"/>
    <x v="0"/>
    <x v="2"/>
    <s v="Eldon Base for stackable storage shelf, platinum"/>
    <n v="93.46"/>
    <n v="3"/>
    <n v="-17.52"/>
  </r>
  <r>
    <s v="05-09-2016"/>
    <x v="2"/>
    <x v="8"/>
    <x v="13"/>
    <x v="6"/>
    <x v="0"/>
    <x v="1"/>
    <s v="Avery 50"/>
    <n v="25.06"/>
    <n v="2"/>
    <n v="11.78"/>
  </r>
  <r>
    <s v="05-09-2016"/>
    <x v="2"/>
    <x v="8"/>
    <x v="13"/>
    <x v="6"/>
    <x v="1"/>
    <x v="13"/>
    <s v="Chromcraft Bull-Nose Wood 48&quot; x 96&quot; Rectangular Conference Tables"/>
    <n v="1652.94"/>
    <n v="3"/>
    <n v="314.06"/>
  </r>
  <r>
    <s v="05-09-2016"/>
    <x v="2"/>
    <x v="8"/>
    <x v="720"/>
    <x v="1"/>
    <x v="0"/>
    <x v="0"/>
    <s v="Xerox 196"/>
    <n v="9.25"/>
    <n v="2"/>
    <n v="3.35"/>
  </r>
  <r>
    <s v="05-09-2016"/>
    <x v="2"/>
    <x v="8"/>
    <x v="496"/>
    <x v="10"/>
    <x v="0"/>
    <x v="3"/>
    <s v="Recycled Easel Ring Binders"/>
    <n v="8.9499999999999993"/>
    <n v="2"/>
    <n v="-7.46"/>
  </r>
  <r>
    <s v="05-09-2016"/>
    <x v="2"/>
    <x v="8"/>
    <x v="496"/>
    <x v="10"/>
    <x v="0"/>
    <x v="3"/>
    <s v="Pressboard Hanging Data Binders for Unburst Sheets"/>
    <n v="8.86"/>
    <n v="6"/>
    <n v="-6.49"/>
  </r>
  <r>
    <s v="05-09-2016"/>
    <x v="2"/>
    <x v="8"/>
    <x v="496"/>
    <x v="10"/>
    <x v="1"/>
    <x v="5"/>
    <s v="Global Push Button Manager's Chair, Indigo"/>
    <n v="85.25"/>
    <n v="2"/>
    <n v="-1.22"/>
  </r>
  <r>
    <s v="05-09-2016"/>
    <x v="2"/>
    <x v="8"/>
    <x v="551"/>
    <x v="0"/>
    <x v="1"/>
    <x v="8"/>
    <s v="Executive Impressions 12&quot; Wall Clock"/>
    <n v="21.2"/>
    <n v="3"/>
    <n v="-11.66"/>
  </r>
  <r>
    <s v="05-09-2016"/>
    <x v="2"/>
    <x v="8"/>
    <x v="622"/>
    <x v="2"/>
    <x v="1"/>
    <x v="8"/>
    <s v="6&quot; Cubicle Wall Clock, Black"/>
    <n v="58.25"/>
    <n v="9"/>
    <n v="11.65"/>
  </r>
  <r>
    <s v="05-09-2016"/>
    <x v="2"/>
    <x v="8"/>
    <x v="622"/>
    <x v="2"/>
    <x v="1"/>
    <x v="5"/>
    <s v="Global Task Chair, Black"/>
    <n v="71.25"/>
    <n v="2"/>
    <n v="-19.34"/>
  </r>
  <r>
    <s v="05-09-2016"/>
    <x v="2"/>
    <x v="8"/>
    <x v="622"/>
    <x v="2"/>
    <x v="0"/>
    <x v="4"/>
    <s v="Newell 329"/>
    <n v="7.87"/>
    <n v="3"/>
    <n v="0.59"/>
  </r>
  <r>
    <s v="05-09-2016"/>
    <x v="2"/>
    <x v="8"/>
    <x v="622"/>
    <x v="2"/>
    <x v="1"/>
    <x v="5"/>
    <s v="Global Comet Stacking Arm Chair"/>
    <n v="887.27"/>
    <n v="3"/>
    <n v="-63.38"/>
  </r>
  <r>
    <s v="05-09-2016"/>
    <x v="2"/>
    <x v="8"/>
    <x v="623"/>
    <x v="20"/>
    <x v="2"/>
    <x v="6"/>
    <s v="LF Elite 3D Dazzle Designer Hard Case Cover, Lf Stylus Pen and Wiper For Apple Iphone 5c Mini Lite"/>
    <n v="43.6"/>
    <n v="4"/>
    <n v="12.21"/>
  </r>
  <r>
    <s v="06-09-2016"/>
    <x v="2"/>
    <x v="8"/>
    <x v="727"/>
    <x v="28"/>
    <x v="0"/>
    <x v="12"/>
    <s v="Fellowes Basic Home/Office Series Surge Protectors"/>
    <n v="77.88"/>
    <n v="6"/>
    <n v="22.59"/>
  </r>
  <r>
    <s v="06-09-2016"/>
    <x v="2"/>
    <x v="8"/>
    <x v="541"/>
    <x v="20"/>
    <x v="2"/>
    <x v="9"/>
    <s v="Maxell 4.7GB DVD+RW 3/Pack"/>
    <n v="31.86"/>
    <n v="2"/>
    <n v="11.15"/>
  </r>
  <r>
    <s v="06-09-2016"/>
    <x v="2"/>
    <x v="8"/>
    <x v="541"/>
    <x v="20"/>
    <x v="1"/>
    <x v="11"/>
    <s v="Atlantic Metals Mobile 5-Shelf Bookcases, Custom Colors"/>
    <n v="722.35"/>
    <n v="3"/>
    <n v="90.29"/>
  </r>
  <r>
    <s v="06-09-2016"/>
    <x v="2"/>
    <x v="8"/>
    <x v="366"/>
    <x v="25"/>
    <x v="0"/>
    <x v="10"/>
    <s v="Blue String-Tie &amp; Button Interoffice Envelopes, 10 x 13"/>
    <n v="95.95"/>
    <n v="3"/>
    <n v="29.99"/>
  </r>
  <r>
    <s v="06-09-2016"/>
    <x v="2"/>
    <x v="8"/>
    <x v="366"/>
    <x v="25"/>
    <x v="0"/>
    <x v="3"/>
    <s v="Pressboard Data Binders by Wilson Jones"/>
    <n v="3.2"/>
    <n v="2"/>
    <n v="-2.46"/>
  </r>
  <r>
    <s v="06-09-2016"/>
    <x v="2"/>
    <x v="8"/>
    <x v="100"/>
    <x v="0"/>
    <x v="0"/>
    <x v="2"/>
    <s v="Tenex Personal Project File with Scoop Front Design, Black"/>
    <n v="10.78"/>
    <n v="1"/>
    <n v="0.81"/>
  </r>
  <r>
    <s v="06-09-2016"/>
    <x v="2"/>
    <x v="8"/>
    <x v="515"/>
    <x v="0"/>
    <x v="0"/>
    <x v="0"/>
    <s v="Advantus Motivational Note Cards"/>
    <n v="41.92"/>
    <n v="4"/>
    <n v="15.2"/>
  </r>
  <r>
    <s v="06-09-2016"/>
    <x v="2"/>
    <x v="8"/>
    <x v="515"/>
    <x v="0"/>
    <x v="2"/>
    <x v="6"/>
    <s v="AT&amp;T CL83451 4-Handset Telephone"/>
    <n v="329.58"/>
    <n v="2"/>
    <n v="37.08"/>
  </r>
  <r>
    <s v="08-09-2016"/>
    <x v="2"/>
    <x v="8"/>
    <x v="643"/>
    <x v="0"/>
    <x v="0"/>
    <x v="2"/>
    <s v="Super Decoflex Portable Personal File"/>
    <n v="35.950000000000003"/>
    <n v="3"/>
    <n v="3.6"/>
  </r>
  <r>
    <s v="08-09-2016"/>
    <x v="2"/>
    <x v="8"/>
    <x v="643"/>
    <x v="0"/>
    <x v="1"/>
    <x v="11"/>
    <s v="Riverside Palais Royal Lawyers Bookcase, Royale Cherry Finish"/>
    <n v="2396.27"/>
    <n v="4"/>
    <n v="-317.14999999999998"/>
  </r>
  <r>
    <s v="08-09-2016"/>
    <x v="2"/>
    <x v="8"/>
    <x v="643"/>
    <x v="0"/>
    <x v="0"/>
    <x v="2"/>
    <s v="Contico 72&quot;H Heavy-Duty Storage System"/>
    <n v="131.13999999999999"/>
    <n v="4"/>
    <n v="-32.78"/>
  </r>
  <r>
    <s v="08-09-2016"/>
    <x v="2"/>
    <x v="8"/>
    <x v="643"/>
    <x v="0"/>
    <x v="2"/>
    <x v="9"/>
    <s v="Sony 64GB Class 10 Micro SDHC R40 Memory Card"/>
    <n v="57.58"/>
    <n v="2"/>
    <n v="0.72"/>
  </r>
  <r>
    <s v="08-09-2016"/>
    <x v="2"/>
    <x v="8"/>
    <x v="139"/>
    <x v="3"/>
    <x v="0"/>
    <x v="3"/>
    <s v="Square Ring Data Binders, Rigid 75 Pt. Covers, 11&quot; x 14-7/8&quot;"/>
    <n v="33.020000000000003"/>
    <n v="2"/>
    <n v="11.56"/>
  </r>
  <r>
    <s v="08-09-2016"/>
    <x v="2"/>
    <x v="8"/>
    <x v="139"/>
    <x v="3"/>
    <x v="0"/>
    <x v="3"/>
    <s v="Premium Transparent Presentation Covers by GBC"/>
    <n v="67.14"/>
    <n v="4"/>
    <n v="23.5"/>
  </r>
  <r>
    <s v="08-09-2016"/>
    <x v="2"/>
    <x v="8"/>
    <x v="64"/>
    <x v="32"/>
    <x v="1"/>
    <x v="11"/>
    <s v="Bush Westfield Collection Bookcases, Dark Cherry Finish"/>
    <n v="173.94"/>
    <n v="3"/>
    <n v="13.92"/>
  </r>
  <r>
    <s v="08-09-2016"/>
    <x v="2"/>
    <x v="8"/>
    <x v="64"/>
    <x v="32"/>
    <x v="0"/>
    <x v="1"/>
    <s v="Avery 52"/>
    <n v="14.76"/>
    <n v="4"/>
    <n v="6.94"/>
  </r>
  <r>
    <s v="08-09-2016"/>
    <x v="2"/>
    <x v="8"/>
    <x v="145"/>
    <x v="1"/>
    <x v="1"/>
    <x v="8"/>
    <s v="Executive Impressions 12&quot; Wall Clock"/>
    <n v="14.14"/>
    <n v="2"/>
    <n v="-7.77"/>
  </r>
  <r>
    <s v="08-09-2016"/>
    <x v="2"/>
    <x v="8"/>
    <x v="145"/>
    <x v="1"/>
    <x v="1"/>
    <x v="13"/>
    <s v="Bretford CR8500 Series Meeting Room Furniture"/>
    <n v="601.47"/>
    <n v="3"/>
    <n v="-300.74"/>
  </r>
  <r>
    <s v="08-09-2016"/>
    <x v="2"/>
    <x v="8"/>
    <x v="53"/>
    <x v="20"/>
    <x v="0"/>
    <x v="12"/>
    <s v="Kensington 7 Outlet MasterPiece Power Center with Fax/Phone Line Protection"/>
    <n v="207.48"/>
    <n v="1"/>
    <n v="62.24"/>
  </r>
  <r>
    <s v="08-09-2016"/>
    <x v="2"/>
    <x v="8"/>
    <x v="127"/>
    <x v="0"/>
    <x v="0"/>
    <x v="4"/>
    <s v="Boston 1645 Deluxe Heavier-Duty Electric Pencil Sharpener"/>
    <n v="70.37"/>
    <n v="2"/>
    <n v="6.16"/>
  </r>
  <r>
    <s v="08-09-2016"/>
    <x v="2"/>
    <x v="8"/>
    <x v="127"/>
    <x v="0"/>
    <x v="2"/>
    <x v="6"/>
    <s v="Belkin SportFit Armband For iPhone 5s/5c, Fuchsia"/>
    <n v="59.96"/>
    <n v="5"/>
    <n v="21.74"/>
  </r>
  <r>
    <s v="08-09-2016"/>
    <x v="2"/>
    <x v="8"/>
    <x v="747"/>
    <x v="25"/>
    <x v="2"/>
    <x v="9"/>
    <s v="Memorex Froggy Flash Drive 4 GB"/>
    <n v="35.17"/>
    <n v="4"/>
    <n v="8.35"/>
  </r>
  <r>
    <s v="08-09-2016"/>
    <x v="2"/>
    <x v="8"/>
    <x v="747"/>
    <x v="25"/>
    <x v="0"/>
    <x v="0"/>
    <s v="Petty Cash Envelope"/>
    <n v="64.7"/>
    <n v="3"/>
    <n v="23.46"/>
  </r>
  <r>
    <s v="08-09-2016"/>
    <x v="2"/>
    <x v="8"/>
    <x v="137"/>
    <x v="3"/>
    <x v="1"/>
    <x v="13"/>
    <s v="Lesro Round Back Collection Coffee Table, End Table"/>
    <n v="146.04"/>
    <n v="1"/>
    <n v="-12.78"/>
  </r>
  <r>
    <s v="08-09-2016"/>
    <x v="2"/>
    <x v="8"/>
    <x v="546"/>
    <x v="22"/>
    <x v="1"/>
    <x v="8"/>
    <s v="Howard Miller 11-1/2&quot; Diameter Grantwood Wall Clock"/>
    <n v="43.13"/>
    <n v="1"/>
    <n v="14.66"/>
  </r>
  <r>
    <s v="08-09-2016"/>
    <x v="2"/>
    <x v="8"/>
    <x v="546"/>
    <x v="22"/>
    <x v="0"/>
    <x v="0"/>
    <s v="Ampad Gold Fibre Wirebound Steno Books, 6&quot; x 9&quot;, Gregg Ruled"/>
    <n v="30.87"/>
    <n v="7"/>
    <n v="14.2"/>
  </r>
  <r>
    <s v="08-09-2016"/>
    <x v="2"/>
    <x v="8"/>
    <x v="760"/>
    <x v="3"/>
    <x v="0"/>
    <x v="4"/>
    <s v="Eberhard Faber 3 1/2&quot; Golf Pencils"/>
    <n v="14.88"/>
    <n v="2"/>
    <n v="3.72"/>
  </r>
  <r>
    <s v="08-09-2016"/>
    <x v="2"/>
    <x v="8"/>
    <x v="760"/>
    <x v="3"/>
    <x v="0"/>
    <x v="0"/>
    <s v="Xerox 1900"/>
    <n v="34.24"/>
    <n v="8"/>
    <n v="15.41"/>
  </r>
  <r>
    <s v="08-09-2016"/>
    <x v="2"/>
    <x v="8"/>
    <x v="760"/>
    <x v="3"/>
    <x v="0"/>
    <x v="2"/>
    <s v="Mini 13-1/2 Capacity Data Binder Rack, Pearl"/>
    <n v="261.74"/>
    <n v="2"/>
    <n v="65.44"/>
  </r>
  <r>
    <s v="09-09-2016"/>
    <x v="2"/>
    <x v="8"/>
    <x v="350"/>
    <x v="20"/>
    <x v="0"/>
    <x v="3"/>
    <s v="Cardinal EasyOpen D-Ring Binders"/>
    <n v="14.62"/>
    <n v="2"/>
    <n v="5.48"/>
  </r>
  <r>
    <s v="09-09-2016"/>
    <x v="2"/>
    <x v="8"/>
    <x v="372"/>
    <x v="3"/>
    <x v="0"/>
    <x v="3"/>
    <s v="VariCap6 Expandable Binder"/>
    <n v="55.36"/>
    <n v="4"/>
    <n v="18.68"/>
  </r>
  <r>
    <s v="09-09-2016"/>
    <x v="2"/>
    <x v="8"/>
    <x v="474"/>
    <x v="0"/>
    <x v="1"/>
    <x v="8"/>
    <s v="Eldon Expressions Punched Metal &amp; Wood Desk Accessories, Black &amp; Cherry"/>
    <n v="15.01"/>
    <n v="4"/>
    <n v="-12.01"/>
  </r>
  <r>
    <s v="10-09-2016"/>
    <x v="2"/>
    <x v="8"/>
    <x v="672"/>
    <x v="20"/>
    <x v="0"/>
    <x v="2"/>
    <s v="Acco Perma 2700 Stacking Storage Drawers"/>
    <n v="59.48"/>
    <n v="2"/>
    <n v="8.92"/>
  </r>
  <r>
    <s v="10-09-2016"/>
    <x v="2"/>
    <x v="8"/>
    <x v="672"/>
    <x v="20"/>
    <x v="0"/>
    <x v="0"/>
    <s v="Wirebound Message Books, Four 2 3/4 x 5 White Forms per Page"/>
    <n v="6.69"/>
    <n v="1"/>
    <n v="3.08"/>
  </r>
  <r>
    <s v="10-09-2016"/>
    <x v="2"/>
    <x v="8"/>
    <x v="651"/>
    <x v="15"/>
    <x v="0"/>
    <x v="4"/>
    <s v="Boston Model 1800 Electric Pencil Sharpener, Gray"/>
    <n v="67.56"/>
    <n v="3"/>
    <n v="8.4499999999999993"/>
  </r>
  <r>
    <s v="10-09-2016"/>
    <x v="2"/>
    <x v="8"/>
    <x v="73"/>
    <x v="0"/>
    <x v="1"/>
    <x v="13"/>
    <s v="KI Adjustable-Height Table"/>
    <n v="300.93"/>
    <n v="5"/>
    <n v="-34.39"/>
  </r>
  <r>
    <s v="10-09-2016"/>
    <x v="2"/>
    <x v="8"/>
    <x v="73"/>
    <x v="0"/>
    <x v="2"/>
    <x v="6"/>
    <s v="Polycom VVX 310 VoIP phone"/>
    <n v="719.96"/>
    <n v="5"/>
    <n v="54"/>
  </r>
  <r>
    <s v="10-09-2016"/>
    <x v="2"/>
    <x v="8"/>
    <x v="571"/>
    <x v="16"/>
    <x v="2"/>
    <x v="6"/>
    <s v="Geemarc AmpliPOWER60"/>
    <n v="519.67999999999995"/>
    <n v="7"/>
    <n v="58.46"/>
  </r>
  <r>
    <s v="10-09-2016"/>
    <x v="2"/>
    <x v="8"/>
    <x v="741"/>
    <x v="22"/>
    <x v="0"/>
    <x v="1"/>
    <s v="Avery 487"/>
    <n v="7.38"/>
    <n v="2"/>
    <n v="3.47"/>
  </r>
  <r>
    <s v="10-09-2016"/>
    <x v="2"/>
    <x v="8"/>
    <x v="741"/>
    <x v="22"/>
    <x v="0"/>
    <x v="3"/>
    <s v="Storex Dura Pro Binders"/>
    <n v="14.26"/>
    <n v="3"/>
    <n v="4.46"/>
  </r>
  <r>
    <s v="10-09-2016"/>
    <x v="2"/>
    <x v="8"/>
    <x v="741"/>
    <x v="22"/>
    <x v="0"/>
    <x v="0"/>
    <s v="Xerox 1945"/>
    <n v="81.98"/>
    <n v="2"/>
    <n v="40.17"/>
  </r>
  <r>
    <s v="10-09-2016"/>
    <x v="2"/>
    <x v="8"/>
    <x v="741"/>
    <x v="22"/>
    <x v="0"/>
    <x v="3"/>
    <s v="JM Magazine Binder"/>
    <n v="39.619999999999997"/>
    <n v="3"/>
    <n v="13.87"/>
  </r>
  <r>
    <s v="10-09-2016"/>
    <x v="2"/>
    <x v="8"/>
    <x v="265"/>
    <x v="3"/>
    <x v="0"/>
    <x v="3"/>
    <s v="Ibico EB-19 Dual Function Manual Binding System"/>
    <n v="276.77999999999997"/>
    <n v="2"/>
    <n v="89.95"/>
  </r>
  <r>
    <s v="11-09-2016"/>
    <x v="2"/>
    <x v="8"/>
    <x v="708"/>
    <x v="3"/>
    <x v="0"/>
    <x v="0"/>
    <s v="Wirebound Message Books, Two 4 1/4&quot; x 5&quot; Forms per Page"/>
    <n v="7.61"/>
    <n v="1"/>
    <n v="3.58"/>
  </r>
  <r>
    <s v="11-09-2016"/>
    <x v="2"/>
    <x v="8"/>
    <x v="708"/>
    <x v="3"/>
    <x v="2"/>
    <x v="9"/>
    <s v="Logitech P710e Mobile Speakerphone"/>
    <n v="3347.37"/>
    <n v="13"/>
    <n v="636"/>
  </r>
  <r>
    <s v="11-09-2016"/>
    <x v="2"/>
    <x v="8"/>
    <x v="186"/>
    <x v="2"/>
    <x v="0"/>
    <x v="0"/>
    <s v="Xerox 1972"/>
    <n v="8.4499999999999993"/>
    <n v="2"/>
    <n v="2.64"/>
  </r>
  <r>
    <s v="11-09-2016"/>
    <x v="2"/>
    <x v="8"/>
    <x v="186"/>
    <x v="2"/>
    <x v="2"/>
    <x v="6"/>
    <s v="Cisco 8x8 Inc. 6753i IP Business Phone System"/>
    <n v="728.95"/>
    <n v="9"/>
    <n v="-157.94"/>
  </r>
  <r>
    <s v="11-09-2016"/>
    <x v="2"/>
    <x v="8"/>
    <x v="327"/>
    <x v="10"/>
    <x v="0"/>
    <x v="3"/>
    <s v="GBC Standard Therm-A-Bind Covers"/>
    <n v="22.43"/>
    <n v="3"/>
    <n v="-17.940000000000001"/>
  </r>
  <r>
    <s v="11-09-2016"/>
    <x v="2"/>
    <x v="8"/>
    <x v="327"/>
    <x v="10"/>
    <x v="0"/>
    <x v="2"/>
    <s v="Staple magnet"/>
    <n v="37.520000000000003"/>
    <n v="5"/>
    <n v="3.75"/>
  </r>
  <r>
    <s v="11-09-2016"/>
    <x v="2"/>
    <x v="8"/>
    <x v="453"/>
    <x v="6"/>
    <x v="2"/>
    <x v="16"/>
    <s v="Canon PC-428 Personal Copier"/>
    <n v="1599.92"/>
    <n v="8"/>
    <n v="751.96"/>
  </r>
  <r>
    <s v="11-09-2016"/>
    <x v="2"/>
    <x v="8"/>
    <x v="453"/>
    <x v="6"/>
    <x v="0"/>
    <x v="10"/>
    <s v="#10 Self-Seal White Envelopes"/>
    <n v="11.09"/>
    <n v="1"/>
    <n v="5.43"/>
  </r>
  <r>
    <s v="11-09-2016"/>
    <x v="2"/>
    <x v="8"/>
    <x v="632"/>
    <x v="3"/>
    <x v="0"/>
    <x v="2"/>
    <s v="Stur-D-Stor Shelving, Vertical 5-Shelf: 72&quot;H x 36&quot;W x 18 1/2&quot;D"/>
    <n v="332.94"/>
    <n v="3"/>
    <n v="6.66"/>
  </r>
  <r>
    <s v="11-09-2016"/>
    <x v="2"/>
    <x v="8"/>
    <x v="632"/>
    <x v="3"/>
    <x v="0"/>
    <x v="3"/>
    <s v="GBC Standard Therm-A-Bind Covers"/>
    <n v="39.869999999999997"/>
    <n v="2"/>
    <n v="12.96"/>
  </r>
  <r>
    <s v="11-09-2016"/>
    <x v="2"/>
    <x v="8"/>
    <x v="335"/>
    <x v="42"/>
    <x v="2"/>
    <x v="6"/>
    <s v="Plantronics Encore H101 Dual Earpieces Headset"/>
    <n v="224.75"/>
    <n v="5"/>
    <n v="62.93"/>
  </r>
  <r>
    <s v="11-09-2016"/>
    <x v="2"/>
    <x v="8"/>
    <x v="423"/>
    <x v="1"/>
    <x v="0"/>
    <x v="1"/>
    <s v="Smead Alpha-Z Color-Coded Name Labels First Letter Starter Set"/>
    <n v="6"/>
    <n v="2"/>
    <n v="2.1"/>
  </r>
  <r>
    <s v="11-09-2016"/>
    <x v="2"/>
    <x v="8"/>
    <x v="423"/>
    <x v="1"/>
    <x v="0"/>
    <x v="3"/>
    <s v="Insertable Tab Indexes For Data Binders"/>
    <n v="1.91"/>
    <n v="3"/>
    <n v="-3.24"/>
  </r>
  <r>
    <s v="11-09-2016"/>
    <x v="2"/>
    <x v="8"/>
    <x v="49"/>
    <x v="12"/>
    <x v="0"/>
    <x v="4"/>
    <s v="Crayola Anti Dust Chalk, 12/Pack"/>
    <n v="2.91"/>
    <n v="2"/>
    <n v="0.91"/>
  </r>
  <r>
    <s v="11-09-2016"/>
    <x v="2"/>
    <x v="8"/>
    <x v="49"/>
    <x v="12"/>
    <x v="0"/>
    <x v="0"/>
    <s v="Xerox 1976"/>
    <n v="20.74"/>
    <n v="4"/>
    <n v="7.26"/>
  </r>
  <r>
    <s v="11-09-2016"/>
    <x v="2"/>
    <x v="8"/>
    <x v="49"/>
    <x v="12"/>
    <x v="0"/>
    <x v="0"/>
    <s v="Great White Multi-Use Recycled Paper (20Lb. and 84 Bright)"/>
    <n v="9.57"/>
    <n v="2"/>
    <n v="2.99"/>
  </r>
  <r>
    <s v="11-09-2016"/>
    <x v="2"/>
    <x v="8"/>
    <x v="361"/>
    <x v="0"/>
    <x v="0"/>
    <x v="10"/>
    <s v="Cameo Buff Policy Envelopes"/>
    <n v="99.57"/>
    <n v="2"/>
    <n v="33.6"/>
  </r>
  <r>
    <s v="12-09-2016"/>
    <x v="2"/>
    <x v="8"/>
    <x v="624"/>
    <x v="26"/>
    <x v="1"/>
    <x v="8"/>
    <s v="C-Line Cubicle Keepers Polyproplyene Holder With Velcro Backings"/>
    <n v="15.14"/>
    <n v="4"/>
    <n v="3.59"/>
  </r>
  <r>
    <s v="12-09-2016"/>
    <x v="2"/>
    <x v="8"/>
    <x v="624"/>
    <x v="26"/>
    <x v="1"/>
    <x v="5"/>
    <s v="Hon 4070 Series Pagoda Armless Upholstered Stacking Chairs"/>
    <n v="466.77"/>
    <n v="2"/>
    <n v="52.51"/>
  </r>
  <r>
    <s v="12-09-2016"/>
    <x v="2"/>
    <x v="8"/>
    <x v="624"/>
    <x v="26"/>
    <x v="1"/>
    <x v="8"/>
    <s v="Eldon Expressions Desk Accessory, Wood Photo Frame, Mahogany"/>
    <n v="15.23"/>
    <n v="1"/>
    <n v="1.71"/>
  </r>
  <r>
    <s v="12-09-2016"/>
    <x v="2"/>
    <x v="8"/>
    <x v="624"/>
    <x v="26"/>
    <x v="0"/>
    <x v="1"/>
    <s v="Avery 509"/>
    <n v="6.26"/>
    <n v="3"/>
    <n v="2.04"/>
  </r>
  <r>
    <s v="12-09-2016"/>
    <x v="2"/>
    <x v="8"/>
    <x v="582"/>
    <x v="22"/>
    <x v="0"/>
    <x v="7"/>
    <s v="OIC Bulk Pack Metal Binder Clips"/>
    <n v="10.47"/>
    <n v="3"/>
    <n v="4.82"/>
  </r>
  <r>
    <s v="12-09-2016"/>
    <x v="2"/>
    <x v="8"/>
    <x v="582"/>
    <x v="22"/>
    <x v="0"/>
    <x v="1"/>
    <s v="Avery 487"/>
    <n v="11.07"/>
    <n v="3"/>
    <n v="5.2"/>
  </r>
  <r>
    <s v="12-09-2016"/>
    <x v="2"/>
    <x v="8"/>
    <x v="582"/>
    <x v="22"/>
    <x v="0"/>
    <x v="3"/>
    <s v="GBC Instant Report Kit"/>
    <n v="20.7"/>
    <n v="4"/>
    <n v="7.76"/>
  </r>
  <r>
    <s v="12-09-2016"/>
    <x v="2"/>
    <x v="8"/>
    <x v="202"/>
    <x v="6"/>
    <x v="2"/>
    <x v="9"/>
    <s v="Imation 30456 USB Flash Drive 8GB"/>
    <n v="20.7"/>
    <n v="3"/>
    <n v="1.66"/>
  </r>
  <r>
    <s v="12-09-2016"/>
    <x v="2"/>
    <x v="8"/>
    <x v="202"/>
    <x v="6"/>
    <x v="0"/>
    <x v="7"/>
    <s v="Staples"/>
    <n v="11.34"/>
    <n v="3"/>
    <n v="5.22"/>
  </r>
  <r>
    <s v="12-09-2016"/>
    <x v="2"/>
    <x v="8"/>
    <x v="202"/>
    <x v="6"/>
    <x v="0"/>
    <x v="2"/>
    <s v="Rogers Jumbo File, Granite"/>
    <n v="67.900000000000006"/>
    <n v="5"/>
    <n v="0.68"/>
  </r>
  <r>
    <s v="12-09-2016"/>
    <x v="2"/>
    <x v="8"/>
    <x v="202"/>
    <x v="6"/>
    <x v="1"/>
    <x v="5"/>
    <s v="Hon Olson Stacker Chairs"/>
    <n v="1059.1199999999999"/>
    <n v="4"/>
    <n v="307.14"/>
  </r>
  <r>
    <s v="12-09-2016"/>
    <x v="2"/>
    <x v="8"/>
    <x v="571"/>
    <x v="14"/>
    <x v="0"/>
    <x v="0"/>
    <s v="Xerox 1991"/>
    <n v="68.52"/>
    <n v="3"/>
    <n v="31.52"/>
  </r>
  <r>
    <s v="12-09-2016"/>
    <x v="2"/>
    <x v="8"/>
    <x v="675"/>
    <x v="26"/>
    <x v="2"/>
    <x v="6"/>
    <s v="Lunatik TT5L-002 Taktik Strike Impact Protection System for iPhone 5"/>
    <n v="146.94999999999999"/>
    <n v="3"/>
    <n v="9.18"/>
  </r>
  <r>
    <s v="12-09-2016"/>
    <x v="2"/>
    <x v="8"/>
    <x v="675"/>
    <x v="26"/>
    <x v="1"/>
    <x v="5"/>
    <s v="Global Stack Chair without Arms, Black"/>
    <n v="83.14"/>
    <n v="4"/>
    <n v="5.2"/>
  </r>
  <r>
    <s v="12-09-2016"/>
    <x v="2"/>
    <x v="8"/>
    <x v="212"/>
    <x v="20"/>
    <x v="1"/>
    <x v="8"/>
    <s v="DAX Contemporary Wood Frame with Silver Metal Mat, Desktop, 11 x 14 Size"/>
    <n v="40.479999999999997"/>
    <n v="2"/>
    <n v="14.57"/>
  </r>
  <r>
    <s v="13-09-2016"/>
    <x v="2"/>
    <x v="8"/>
    <x v="199"/>
    <x v="40"/>
    <x v="0"/>
    <x v="2"/>
    <s v="Rogers Jumbo File, Granite"/>
    <n v="40.74"/>
    <n v="3"/>
    <n v="0.41"/>
  </r>
  <r>
    <s v="13-09-2016"/>
    <x v="2"/>
    <x v="8"/>
    <x v="199"/>
    <x v="40"/>
    <x v="0"/>
    <x v="1"/>
    <s v="Avery 49"/>
    <n v="14.4"/>
    <n v="5"/>
    <n v="7.06"/>
  </r>
  <r>
    <s v="13-09-2016"/>
    <x v="2"/>
    <x v="8"/>
    <x v="199"/>
    <x v="40"/>
    <x v="2"/>
    <x v="6"/>
    <s v="BlueLounge Milo Smartphone Stand, White/Metallic"/>
    <n v="149.94999999999999"/>
    <n v="5"/>
    <n v="41.99"/>
  </r>
  <r>
    <s v="13-09-2016"/>
    <x v="2"/>
    <x v="8"/>
    <x v="199"/>
    <x v="40"/>
    <x v="0"/>
    <x v="14"/>
    <s v="Elite 5&quot; Scissors"/>
    <n v="16.899999999999999"/>
    <n v="2"/>
    <n v="5.07"/>
  </r>
  <r>
    <s v="13-09-2016"/>
    <x v="2"/>
    <x v="8"/>
    <x v="199"/>
    <x v="40"/>
    <x v="0"/>
    <x v="0"/>
    <s v="Things To Do Today Pad"/>
    <n v="17.61"/>
    <n v="3"/>
    <n v="8.4499999999999993"/>
  </r>
  <r>
    <s v="13-09-2016"/>
    <x v="2"/>
    <x v="8"/>
    <x v="199"/>
    <x v="40"/>
    <x v="0"/>
    <x v="12"/>
    <s v="Harmony Air Purifier"/>
    <n v="378"/>
    <n v="2"/>
    <n v="136.08000000000001"/>
  </r>
  <r>
    <s v="13-09-2016"/>
    <x v="2"/>
    <x v="8"/>
    <x v="199"/>
    <x v="40"/>
    <x v="0"/>
    <x v="0"/>
    <s v="Adams Telephone Message Book W/Dividers/Space For Phone Numbers, 5 1/4&quot;X8 1/2&quot;, 300/Messages"/>
    <n v="17.64"/>
    <n v="3"/>
    <n v="8.64"/>
  </r>
  <r>
    <s v="13-09-2016"/>
    <x v="2"/>
    <x v="8"/>
    <x v="199"/>
    <x v="40"/>
    <x v="0"/>
    <x v="2"/>
    <s v="Fellowes Mobile File Cart, Black"/>
    <n v="373.08"/>
    <n v="6"/>
    <n v="100.73"/>
  </r>
  <r>
    <s v="13-09-2016"/>
    <x v="2"/>
    <x v="8"/>
    <x v="199"/>
    <x v="40"/>
    <x v="1"/>
    <x v="8"/>
    <s v="Electrix Architect's Clamp-On Swing Arm Lamp, Black"/>
    <n v="1336.44"/>
    <n v="14"/>
    <n v="387.57"/>
  </r>
  <r>
    <s v="13-09-2016"/>
    <x v="2"/>
    <x v="8"/>
    <x v="199"/>
    <x v="40"/>
    <x v="2"/>
    <x v="6"/>
    <s v="Mediabridge Sport Armband iPhone 5s"/>
    <n v="29.97"/>
    <n v="3"/>
    <n v="0.3"/>
  </r>
  <r>
    <s v="14-09-2016"/>
    <x v="2"/>
    <x v="8"/>
    <x v="672"/>
    <x v="9"/>
    <x v="0"/>
    <x v="0"/>
    <s v="Xerox 224"/>
    <n v="25.92"/>
    <n v="4"/>
    <n v="12.44"/>
  </r>
  <r>
    <s v="14-09-2016"/>
    <x v="2"/>
    <x v="8"/>
    <x v="68"/>
    <x v="20"/>
    <x v="2"/>
    <x v="6"/>
    <s v="Wi-Ex zBoost YX540 Cellular Phone Signal Booster"/>
    <n v="437.85"/>
    <n v="3"/>
    <n v="131.36000000000001"/>
  </r>
  <r>
    <s v="14-09-2016"/>
    <x v="2"/>
    <x v="8"/>
    <x v="68"/>
    <x v="20"/>
    <x v="0"/>
    <x v="3"/>
    <s v="GBC DocuBind 200 Manual Binding Machine"/>
    <n v="673.57"/>
    <n v="2"/>
    <n v="252.59"/>
  </r>
  <r>
    <s v="15-09-2016"/>
    <x v="2"/>
    <x v="8"/>
    <x v="622"/>
    <x v="2"/>
    <x v="0"/>
    <x v="0"/>
    <s v="Xerox 1968"/>
    <n v="5.34"/>
    <n v="1"/>
    <n v="1.87"/>
  </r>
  <r>
    <s v="15-09-2016"/>
    <x v="2"/>
    <x v="8"/>
    <x v="512"/>
    <x v="20"/>
    <x v="0"/>
    <x v="3"/>
    <s v="GBC DocuBind 300 Electric Binding Machine"/>
    <n v="841.57"/>
    <n v="2"/>
    <n v="294.55"/>
  </r>
  <r>
    <s v="15-09-2016"/>
    <x v="2"/>
    <x v="8"/>
    <x v="751"/>
    <x v="22"/>
    <x v="0"/>
    <x v="0"/>
    <s v="TOPS &quot;Important Message&quot; Pads, Canary, 4-1/4 x 5-1/2, 50 Sheets per Pad"/>
    <n v="21.4"/>
    <n v="5"/>
    <n v="10.06"/>
  </r>
  <r>
    <s v="15-09-2016"/>
    <x v="2"/>
    <x v="8"/>
    <x v="751"/>
    <x v="22"/>
    <x v="0"/>
    <x v="3"/>
    <s v="Cardinal Slant-D Ring Binder, Heavy Gauge Vinyl"/>
    <n v="48.66"/>
    <n v="7"/>
    <n v="15.82"/>
  </r>
  <r>
    <s v="15-09-2016"/>
    <x v="2"/>
    <x v="8"/>
    <x v="514"/>
    <x v="34"/>
    <x v="0"/>
    <x v="3"/>
    <s v="Avery Heavy-Duty EZD View Binder with Locking Rings"/>
    <n v="20.420000000000002"/>
    <n v="4"/>
    <n v="6.64"/>
  </r>
  <r>
    <s v="15-09-2016"/>
    <x v="2"/>
    <x v="8"/>
    <x v="514"/>
    <x v="34"/>
    <x v="1"/>
    <x v="13"/>
    <s v="Bretford Rectangular Conference Table Tops"/>
    <n v="1128.3900000000001"/>
    <n v="3"/>
    <n v="259.52999999999997"/>
  </r>
  <r>
    <s v="15-09-2016"/>
    <x v="2"/>
    <x v="8"/>
    <x v="475"/>
    <x v="22"/>
    <x v="0"/>
    <x v="4"/>
    <s v="SANFORD Major Accent Highlighters"/>
    <n v="35.4"/>
    <n v="5"/>
    <n v="13.45"/>
  </r>
  <r>
    <s v="16-09-2016"/>
    <x v="2"/>
    <x v="8"/>
    <x v="288"/>
    <x v="3"/>
    <x v="0"/>
    <x v="0"/>
    <s v="Xerox 1966"/>
    <n v="12.96"/>
    <n v="2"/>
    <n v="6.35"/>
  </r>
  <r>
    <s v="16-09-2016"/>
    <x v="2"/>
    <x v="8"/>
    <x v="435"/>
    <x v="3"/>
    <x v="1"/>
    <x v="11"/>
    <s v="Sauder Forest Hills Library with Doors, Woodland Oak Finish"/>
    <n v="273.67"/>
    <n v="2"/>
    <n v="-12.88"/>
  </r>
  <r>
    <s v="16-09-2016"/>
    <x v="2"/>
    <x v="8"/>
    <x v="435"/>
    <x v="3"/>
    <x v="0"/>
    <x v="12"/>
    <s v="Eureka Sanitaire  Multi-Pro Heavy-Duty Upright, Disposable Bags"/>
    <n v="17.48"/>
    <n v="4"/>
    <n v="4.54"/>
  </r>
  <r>
    <s v="16-09-2016"/>
    <x v="2"/>
    <x v="8"/>
    <x v="234"/>
    <x v="4"/>
    <x v="1"/>
    <x v="5"/>
    <s v="Global Value Mid-Back Manager's Chair, Gray"/>
    <n v="121.78"/>
    <n v="2"/>
    <n v="30.45"/>
  </r>
  <r>
    <s v="17-09-2016"/>
    <x v="2"/>
    <x v="8"/>
    <x v="763"/>
    <x v="3"/>
    <x v="0"/>
    <x v="4"/>
    <s v="Turquoise Lead Holder with Pocket Clip"/>
    <n v="20.100000000000001"/>
    <n v="3"/>
    <n v="6.63"/>
  </r>
  <r>
    <s v="17-09-2016"/>
    <x v="2"/>
    <x v="8"/>
    <x v="763"/>
    <x v="3"/>
    <x v="2"/>
    <x v="6"/>
    <s v="Panasonic Kx-TS550"/>
    <n v="73.58"/>
    <n v="2"/>
    <n v="8.2799999999999994"/>
  </r>
  <r>
    <s v="17-09-2016"/>
    <x v="2"/>
    <x v="8"/>
    <x v="763"/>
    <x v="3"/>
    <x v="0"/>
    <x v="0"/>
    <s v="Xerox 1995"/>
    <n v="6.48"/>
    <n v="1"/>
    <n v="3.11"/>
  </r>
  <r>
    <s v="17-09-2016"/>
    <x v="2"/>
    <x v="8"/>
    <x v="106"/>
    <x v="4"/>
    <x v="2"/>
    <x v="15"/>
    <s v="Lexmark X 9575 Professional All-in-One Color Printer"/>
    <n v="396"/>
    <n v="4"/>
    <n v="190.08"/>
  </r>
  <r>
    <s v="17-09-2016"/>
    <x v="2"/>
    <x v="8"/>
    <x v="174"/>
    <x v="41"/>
    <x v="2"/>
    <x v="6"/>
    <s v="Wi-Ex zBoost YX540 Cellular Phone Signal Booster"/>
    <n v="437.85"/>
    <n v="3"/>
    <n v="131.36000000000001"/>
  </r>
  <r>
    <s v="17-09-2016"/>
    <x v="2"/>
    <x v="8"/>
    <x v="174"/>
    <x v="41"/>
    <x v="1"/>
    <x v="8"/>
    <s v="C-Line Cubicle Keepers Polyproplyene Holder w/Velcro Back, 8-1/2x11, 25/Bx"/>
    <n v="109.48"/>
    <n v="2"/>
    <n v="33.94"/>
  </r>
  <r>
    <s v="17-09-2016"/>
    <x v="2"/>
    <x v="8"/>
    <x v="694"/>
    <x v="22"/>
    <x v="1"/>
    <x v="5"/>
    <s v="Harbour Creations 67200 Series Stacking Chairs"/>
    <n v="113.89"/>
    <n v="2"/>
    <n v="9.9700000000000006"/>
  </r>
  <r>
    <s v="17-09-2016"/>
    <x v="2"/>
    <x v="8"/>
    <x v="694"/>
    <x v="22"/>
    <x v="2"/>
    <x v="6"/>
    <s v="Clarity 53712"/>
    <n v="105.58"/>
    <n v="2"/>
    <n v="7.92"/>
  </r>
  <r>
    <s v="17-09-2016"/>
    <x v="2"/>
    <x v="8"/>
    <x v="399"/>
    <x v="20"/>
    <x v="0"/>
    <x v="3"/>
    <s v="Avery Arch Ring Binders"/>
    <n v="232.4"/>
    <n v="5"/>
    <n v="78.44"/>
  </r>
  <r>
    <s v="17-09-2016"/>
    <x v="2"/>
    <x v="8"/>
    <x v="14"/>
    <x v="18"/>
    <x v="0"/>
    <x v="4"/>
    <s v="Sanford Liquid Accent Highlighters"/>
    <n v="33.4"/>
    <n v="5"/>
    <n v="12.36"/>
  </r>
  <r>
    <s v="17-09-2016"/>
    <x v="2"/>
    <x v="8"/>
    <x v="99"/>
    <x v="32"/>
    <x v="1"/>
    <x v="8"/>
    <s v="C-Line Magnetic Cubicle Keepers, Clear Polypropylene"/>
    <n v="14.82"/>
    <n v="3"/>
    <n v="6.22"/>
  </r>
  <r>
    <s v="17-09-2016"/>
    <x v="2"/>
    <x v="8"/>
    <x v="99"/>
    <x v="32"/>
    <x v="1"/>
    <x v="8"/>
    <s v="Howard Miller 14-1/2&quot; Diameter Chrome Round Wall Clock"/>
    <n v="191.82"/>
    <n v="3"/>
    <n v="61.38"/>
  </r>
  <r>
    <s v="17-09-2016"/>
    <x v="2"/>
    <x v="8"/>
    <x v="350"/>
    <x v="10"/>
    <x v="0"/>
    <x v="2"/>
    <s v="Safco Industrial Shelving"/>
    <n v="295.39999999999998"/>
    <n v="5"/>
    <n v="-62.77"/>
  </r>
  <r>
    <s v="17-09-2016"/>
    <x v="2"/>
    <x v="8"/>
    <x v="684"/>
    <x v="22"/>
    <x v="0"/>
    <x v="1"/>
    <s v="Avery 481"/>
    <n v="12.32"/>
    <n v="4"/>
    <n v="5.91"/>
  </r>
  <r>
    <s v="18-09-2016"/>
    <x v="2"/>
    <x v="8"/>
    <x v="700"/>
    <x v="20"/>
    <x v="0"/>
    <x v="3"/>
    <s v="Avery Binding System Hidden Tab Executive Style Index Sets"/>
    <n v="4.62"/>
    <n v="1"/>
    <n v="1.73"/>
  </r>
  <r>
    <s v="18-09-2016"/>
    <x v="2"/>
    <x v="8"/>
    <x v="555"/>
    <x v="16"/>
    <x v="1"/>
    <x v="13"/>
    <s v="Chromcraft Round Conference Tables"/>
    <n v="383.44"/>
    <n v="4"/>
    <n v="-167.32"/>
  </r>
  <r>
    <s v="18-09-2016"/>
    <x v="2"/>
    <x v="8"/>
    <x v="481"/>
    <x v="33"/>
    <x v="1"/>
    <x v="5"/>
    <s v="Office Star - Professional Matrix Back Chair with 2-to-1 Synchro Tilt and Mesh Fabric Seat"/>
    <n v="350.98"/>
    <n v="1"/>
    <n v="84.24"/>
  </r>
  <r>
    <s v="18-09-2016"/>
    <x v="2"/>
    <x v="8"/>
    <x v="481"/>
    <x v="33"/>
    <x v="0"/>
    <x v="0"/>
    <s v="Southworth Parchment Paper &amp; Envelopes"/>
    <n v="13.08"/>
    <n v="2"/>
    <n v="6.02"/>
  </r>
  <r>
    <s v="18-09-2016"/>
    <x v="2"/>
    <x v="8"/>
    <x v="481"/>
    <x v="33"/>
    <x v="0"/>
    <x v="2"/>
    <s v="Tennsco Double-Tier Lockers"/>
    <n v="900.08"/>
    <n v="4"/>
    <n v="117.01"/>
  </r>
  <r>
    <s v="18-09-2016"/>
    <x v="2"/>
    <x v="8"/>
    <x v="9"/>
    <x v="10"/>
    <x v="1"/>
    <x v="8"/>
    <s v="Eldon Pizzaz Desk Accessories"/>
    <n v="5.35"/>
    <n v="3"/>
    <n v="1.61"/>
  </r>
  <r>
    <s v="18-09-2016"/>
    <x v="2"/>
    <x v="8"/>
    <x v="9"/>
    <x v="10"/>
    <x v="1"/>
    <x v="5"/>
    <s v="Situations Contoured Folding Chairs, 4/Set"/>
    <n v="99.37"/>
    <n v="2"/>
    <n v="-7.1"/>
  </r>
  <r>
    <s v="18-09-2016"/>
    <x v="2"/>
    <x v="8"/>
    <x v="9"/>
    <x v="10"/>
    <x v="0"/>
    <x v="4"/>
    <s v="Eldon Spacemaker Box, Quick-Snap Lid, Clear"/>
    <n v="2.67"/>
    <n v="1"/>
    <n v="0.37"/>
  </r>
  <r>
    <s v="18-09-2016"/>
    <x v="2"/>
    <x v="8"/>
    <x v="226"/>
    <x v="20"/>
    <x v="1"/>
    <x v="5"/>
    <s v="Global Leather Executive Chair"/>
    <n v="631.78"/>
    <n v="2"/>
    <n v="140.4"/>
  </r>
  <r>
    <s v="18-09-2016"/>
    <x v="2"/>
    <x v="8"/>
    <x v="226"/>
    <x v="20"/>
    <x v="1"/>
    <x v="8"/>
    <s v="DAX Two-Tone Silver Metal Document Frame"/>
    <n v="60.72"/>
    <n v="3"/>
    <n v="26.11"/>
  </r>
  <r>
    <s v="18-09-2016"/>
    <x v="2"/>
    <x v="8"/>
    <x v="487"/>
    <x v="16"/>
    <x v="0"/>
    <x v="1"/>
    <s v="Avery 480"/>
    <n v="3"/>
    <n v="1"/>
    <n v="1.05"/>
  </r>
  <r>
    <s v="18-09-2016"/>
    <x v="2"/>
    <x v="8"/>
    <x v="638"/>
    <x v="3"/>
    <x v="1"/>
    <x v="5"/>
    <s v="Global Troy Executive Leather Low-Back Tilter"/>
    <n v="801.57"/>
    <n v="2"/>
    <n v="50.1"/>
  </r>
  <r>
    <s v="18-09-2016"/>
    <x v="2"/>
    <x v="8"/>
    <x v="638"/>
    <x v="3"/>
    <x v="0"/>
    <x v="0"/>
    <s v="Xerox 1945"/>
    <n v="368.91"/>
    <n v="9"/>
    <n v="180.77"/>
  </r>
  <r>
    <s v="18-09-2016"/>
    <x v="2"/>
    <x v="8"/>
    <x v="638"/>
    <x v="3"/>
    <x v="1"/>
    <x v="5"/>
    <s v="Global High-Back Leather Tilter, Burgundy"/>
    <n v="885.53"/>
    <n v="9"/>
    <n v="-99.62"/>
  </r>
  <r>
    <s v="18-09-2016"/>
    <x v="2"/>
    <x v="8"/>
    <x v="649"/>
    <x v="3"/>
    <x v="2"/>
    <x v="6"/>
    <s v="Polycom CX300 Desktop Phone USB VoIP phone"/>
    <n v="239.98"/>
    <n v="2"/>
    <n v="24"/>
  </r>
  <r>
    <s v="19-09-2016"/>
    <x v="2"/>
    <x v="8"/>
    <x v="469"/>
    <x v="1"/>
    <x v="1"/>
    <x v="5"/>
    <s v="Global Troy Executive Leather Low-Back Tilter"/>
    <n v="701.37"/>
    <n v="2"/>
    <n v="-50.1"/>
  </r>
  <r>
    <s v="19-09-2016"/>
    <x v="2"/>
    <x v="8"/>
    <x v="469"/>
    <x v="1"/>
    <x v="0"/>
    <x v="3"/>
    <s v="Avery Binding System Hidden Tab Executive Style Index Sets"/>
    <n v="2.31"/>
    <n v="2"/>
    <n v="-3.46"/>
  </r>
  <r>
    <s v="19-09-2016"/>
    <x v="2"/>
    <x v="8"/>
    <x v="511"/>
    <x v="43"/>
    <x v="0"/>
    <x v="2"/>
    <s v="Hot File 7-Pocket, Floor Stand"/>
    <n v="1606.23"/>
    <n v="9"/>
    <n v="481.87"/>
  </r>
  <r>
    <s v="19-09-2016"/>
    <x v="2"/>
    <x v="8"/>
    <x v="511"/>
    <x v="43"/>
    <x v="0"/>
    <x v="0"/>
    <s v="Adams Telephone Message Book W/Dividers/Space For Phone Numbers, 5 1/4&quot;X8 1/2&quot;, 200/Messages"/>
    <n v="17.04"/>
    <n v="3"/>
    <n v="7.67"/>
  </r>
  <r>
    <s v="19-09-2016"/>
    <x v="2"/>
    <x v="8"/>
    <x v="511"/>
    <x v="43"/>
    <x v="0"/>
    <x v="3"/>
    <s v="JM Magazine Binder"/>
    <n v="49.53"/>
    <n v="3"/>
    <n v="23.77"/>
  </r>
  <r>
    <s v="19-09-2016"/>
    <x v="2"/>
    <x v="8"/>
    <x v="511"/>
    <x v="43"/>
    <x v="1"/>
    <x v="5"/>
    <s v="Lifetime Advantage Folding Chairs, 4/Carton"/>
    <n v="872.32"/>
    <n v="4"/>
    <n v="244.25"/>
  </r>
  <r>
    <s v="19-09-2016"/>
    <x v="2"/>
    <x v="8"/>
    <x v="308"/>
    <x v="3"/>
    <x v="0"/>
    <x v="0"/>
    <s v="Xerox Color Copier Paper, 11&quot; x 17&quot;, Ream"/>
    <n v="159.88"/>
    <n v="7"/>
    <n v="73.540000000000006"/>
  </r>
  <r>
    <s v="19-09-2016"/>
    <x v="2"/>
    <x v="8"/>
    <x v="26"/>
    <x v="23"/>
    <x v="0"/>
    <x v="3"/>
    <s v="Storex DuraTech Recycled Plastic Frosted Binders"/>
    <n v="25.44"/>
    <n v="6"/>
    <n v="12.72"/>
  </r>
  <r>
    <s v="19-09-2016"/>
    <x v="2"/>
    <x v="8"/>
    <x v="26"/>
    <x v="23"/>
    <x v="0"/>
    <x v="14"/>
    <s v="Acme Forged Steel Scissors with Black Enamel Handles"/>
    <n v="27.93"/>
    <n v="3"/>
    <n v="8.1"/>
  </r>
  <r>
    <s v="19-09-2016"/>
    <x v="2"/>
    <x v="8"/>
    <x v="633"/>
    <x v="4"/>
    <x v="0"/>
    <x v="14"/>
    <s v="Letter Slitter"/>
    <n v="5.04"/>
    <n v="2"/>
    <n v="0.15"/>
  </r>
  <r>
    <s v="19-09-2016"/>
    <x v="2"/>
    <x v="8"/>
    <x v="633"/>
    <x v="4"/>
    <x v="2"/>
    <x v="9"/>
    <s v="Logitech Wireless Marathon Mouse M705"/>
    <n v="249.95"/>
    <n v="5"/>
    <n v="107.48"/>
  </r>
  <r>
    <s v="19-09-2016"/>
    <x v="2"/>
    <x v="8"/>
    <x v="64"/>
    <x v="2"/>
    <x v="1"/>
    <x v="8"/>
    <s v="Nu-Dell Oak Frame"/>
    <n v="25.63"/>
    <n v="3"/>
    <n v="3.84"/>
  </r>
  <r>
    <s v="19-09-2016"/>
    <x v="2"/>
    <x v="8"/>
    <x v="684"/>
    <x v="3"/>
    <x v="0"/>
    <x v="3"/>
    <s v="Cardinal Holdit Business Card Pockets"/>
    <n v="11.95"/>
    <n v="3"/>
    <n v="4.18"/>
  </r>
  <r>
    <s v="19-09-2016"/>
    <x v="2"/>
    <x v="8"/>
    <x v="684"/>
    <x v="3"/>
    <x v="0"/>
    <x v="14"/>
    <s v="Kleencut Forged Office Shears by Acme United Corporation"/>
    <n v="6.24"/>
    <n v="3"/>
    <n v="1.87"/>
  </r>
  <r>
    <s v="19-09-2016"/>
    <x v="2"/>
    <x v="8"/>
    <x v="584"/>
    <x v="43"/>
    <x v="0"/>
    <x v="2"/>
    <s v="Home/Office Personal File Carts"/>
    <n v="69.52"/>
    <n v="2"/>
    <n v="17.38"/>
  </r>
  <r>
    <s v="19-09-2016"/>
    <x v="2"/>
    <x v="8"/>
    <x v="136"/>
    <x v="3"/>
    <x v="0"/>
    <x v="3"/>
    <s v="Avery Heavy-Duty EZD  Binder With Locking Rings"/>
    <n v="8.93"/>
    <n v="2"/>
    <n v="3.12"/>
  </r>
  <r>
    <s v="20-09-2016"/>
    <x v="2"/>
    <x v="8"/>
    <x v="129"/>
    <x v="3"/>
    <x v="0"/>
    <x v="0"/>
    <s v="Strathmore Photo Frame Cards"/>
    <n v="65.790000000000006"/>
    <n v="9"/>
    <n v="30.26"/>
  </r>
  <r>
    <s v="20-09-2016"/>
    <x v="2"/>
    <x v="8"/>
    <x v="129"/>
    <x v="3"/>
    <x v="0"/>
    <x v="3"/>
    <s v="Fellowes PB200 Plastic Comb Binding Machine"/>
    <n v="271.98"/>
    <n v="2"/>
    <n v="88.39"/>
  </r>
  <r>
    <s v="20-09-2016"/>
    <x v="2"/>
    <x v="8"/>
    <x v="129"/>
    <x v="3"/>
    <x v="0"/>
    <x v="4"/>
    <s v="Newell 343"/>
    <n v="11.76"/>
    <n v="4"/>
    <n v="3.18"/>
  </r>
  <r>
    <s v="20-09-2016"/>
    <x v="2"/>
    <x v="8"/>
    <x v="129"/>
    <x v="3"/>
    <x v="0"/>
    <x v="0"/>
    <s v="Xerox 1944"/>
    <n v="77.52"/>
    <n v="2"/>
    <n v="37.979999999999997"/>
  </r>
  <r>
    <s v="20-09-2016"/>
    <x v="2"/>
    <x v="8"/>
    <x v="129"/>
    <x v="3"/>
    <x v="0"/>
    <x v="3"/>
    <s v="Ibico Plastic Spiral Binding Combs"/>
    <n v="48.64"/>
    <n v="2"/>
    <n v="15.81"/>
  </r>
  <r>
    <s v="20-09-2016"/>
    <x v="2"/>
    <x v="8"/>
    <x v="76"/>
    <x v="25"/>
    <x v="1"/>
    <x v="8"/>
    <s v="Dana Swing-Arm Lamps"/>
    <n v="17.09"/>
    <n v="2"/>
    <n v="1.07"/>
  </r>
  <r>
    <s v="20-09-2016"/>
    <x v="2"/>
    <x v="8"/>
    <x v="76"/>
    <x v="25"/>
    <x v="1"/>
    <x v="5"/>
    <s v="Global High-Back Leather Tilter, Burgundy"/>
    <n v="98.39"/>
    <n v="1"/>
    <n v="-11.07"/>
  </r>
  <r>
    <s v="20-09-2016"/>
    <x v="2"/>
    <x v="8"/>
    <x v="276"/>
    <x v="20"/>
    <x v="0"/>
    <x v="12"/>
    <s v="Honeywell Quietcare HEPA Air Cleaner"/>
    <n v="393.25"/>
    <n v="5"/>
    <n v="129.77000000000001"/>
  </r>
  <r>
    <s v="20-09-2016"/>
    <x v="2"/>
    <x v="8"/>
    <x v="647"/>
    <x v="14"/>
    <x v="0"/>
    <x v="3"/>
    <s v="GBC Poly Designer Binding Covers"/>
    <n v="83.7"/>
    <n v="5"/>
    <n v="41.01"/>
  </r>
  <r>
    <s v="20-09-2016"/>
    <x v="2"/>
    <x v="8"/>
    <x v="631"/>
    <x v="22"/>
    <x v="1"/>
    <x v="11"/>
    <s v="O'Sullivan 5-Shelf Heavy-Duty Bookcases"/>
    <n v="163.88"/>
    <n v="2"/>
    <n v="40.97"/>
  </r>
  <r>
    <s v="22-09-2016"/>
    <x v="2"/>
    <x v="8"/>
    <x v="562"/>
    <x v="15"/>
    <x v="0"/>
    <x v="4"/>
    <s v="Berol Giant Pencil Sharpener"/>
    <n v="40.78"/>
    <n v="3"/>
    <n v="4.59"/>
  </r>
  <r>
    <s v="22-09-2016"/>
    <x v="2"/>
    <x v="8"/>
    <x v="562"/>
    <x v="15"/>
    <x v="2"/>
    <x v="6"/>
    <s v="PayAnywhere Card Reader"/>
    <n v="63.94"/>
    <n v="8"/>
    <n v="5.59"/>
  </r>
  <r>
    <s v="22-09-2016"/>
    <x v="2"/>
    <x v="8"/>
    <x v="517"/>
    <x v="2"/>
    <x v="0"/>
    <x v="4"/>
    <s v="Newell 348"/>
    <n v="7.87"/>
    <n v="3"/>
    <n v="0.89"/>
  </r>
  <r>
    <s v="22-09-2016"/>
    <x v="2"/>
    <x v="8"/>
    <x v="482"/>
    <x v="16"/>
    <x v="0"/>
    <x v="3"/>
    <s v="Acco Suede Grain Vinyl Round Ring Binder"/>
    <n v="7.51"/>
    <n v="9"/>
    <n v="-6"/>
  </r>
  <r>
    <s v="22-09-2016"/>
    <x v="2"/>
    <x v="8"/>
    <x v="482"/>
    <x v="16"/>
    <x v="0"/>
    <x v="1"/>
    <s v="Avery Address/Shipping Labels for Typewriters, 4&quot; x 2&quot;"/>
    <n v="16.559999999999999"/>
    <n v="2"/>
    <n v="5.8"/>
  </r>
  <r>
    <s v="22-09-2016"/>
    <x v="2"/>
    <x v="8"/>
    <x v="326"/>
    <x v="5"/>
    <x v="1"/>
    <x v="8"/>
    <s v="G.E. Longer-Life Indoor Recessed Floodlight Bulbs"/>
    <n v="13.28"/>
    <n v="2"/>
    <n v="6.37"/>
  </r>
  <r>
    <s v="22-09-2016"/>
    <x v="2"/>
    <x v="8"/>
    <x v="629"/>
    <x v="2"/>
    <x v="0"/>
    <x v="1"/>
    <s v="Avery 476"/>
    <n v="16.52"/>
    <n v="5"/>
    <n v="5.37"/>
  </r>
  <r>
    <s v="22-09-2016"/>
    <x v="2"/>
    <x v="8"/>
    <x v="381"/>
    <x v="20"/>
    <x v="0"/>
    <x v="2"/>
    <s v="Sortfiler Multipurpose Personal File Organizer, Black"/>
    <n v="128.34"/>
    <n v="6"/>
    <n v="37.22"/>
  </r>
  <r>
    <s v="22-09-2016"/>
    <x v="2"/>
    <x v="8"/>
    <x v="461"/>
    <x v="18"/>
    <x v="0"/>
    <x v="0"/>
    <s v="Xerox 1895"/>
    <n v="35.880000000000003"/>
    <n v="6"/>
    <n v="16.149999999999999"/>
  </r>
  <r>
    <s v="22-09-2016"/>
    <x v="2"/>
    <x v="8"/>
    <x v="436"/>
    <x v="26"/>
    <x v="1"/>
    <x v="8"/>
    <s v="Aluminum Document Frame"/>
    <n v="68.430000000000007"/>
    <n v="7"/>
    <n v="8.5500000000000007"/>
  </r>
  <r>
    <s v="22-09-2016"/>
    <x v="2"/>
    <x v="8"/>
    <x v="10"/>
    <x v="21"/>
    <x v="1"/>
    <x v="8"/>
    <s v="DAX Two-Tone Rosewood/Black Document Frame, Desktop, 5 x 7"/>
    <n v="18.96"/>
    <n v="2"/>
    <n v="7.58"/>
  </r>
  <r>
    <s v="22-09-2016"/>
    <x v="2"/>
    <x v="8"/>
    <x v="70"/>
    <x v="10"/>
    <x v="0"/>
    <x v="10"/>
    <s v="Blue String-Tie &amp; Button Interoffice Envelopes, 10 x 13"/>
    <n v="63.97"/>
    <n v="2"/>
    <n v="19.989999999999998"/>
  </r>
  <r>
    <s v="22-09-2016"/>
    <x v="2"/>
    <x v="8"/>
    <x v="361"/>
    <x v="14"/>
    <x v="0"/>
    <x v="0"/>
    <s v="RSVP Cards &amp; Envelopes, Blank White, 8-1/2&quot; X 11&quot;, 24 Cards/25 Envelopes/Set"/>
    <n v="35.56"/>
    <n v="7"/>
    <n v="16.71"/>
  </r>
  <r>
    <s v="22-09-2016"/>
    <x v="2"/>
    <x v="8"/>
    <x v="361"/>
    <x v="14"/>
    <x v="2"/>
    <x v="6"/>
    <s v="Panasonic KX TS208W Corded phone"/>
    <n v="97.98"/>
    <n v="2"/>
    <n v="27.43"/>
  </r>
  <r>
    <s v="23-09-2016"/>
    <x v="2"/>
    <x v="8"/>
    <x v="254"/>
    <x v="10"/>
    <x v="1"/>
    <x v="8"/>
    <s v="Rubbermaid ClusterMat Chairmats, Mat Size- 66&quot; x 60&quot;, Lip 20&quot; x 11&quot; -90 Degree Angle"/>
    <n v="532.70000000000005"/>
    <n v="6"/>
    <n v="-26.64"/>
  </r>
  <r>
    <s v="23-09-2016"/>
    <x v="2"/>
    <x v="8"/>
    <x v="254"/>
    <x v="10"/>
    <x v="0"/>
    <x v="4"/>
    <s v="Dixon Ticonderoga Maple Cedar Pencil, #2"/>
    <n v="4.91"/>
    <n v="2"/>
    <n v="0.31"/>
  </r>
  <r>
    <s v="23-09-2016"/>
    <x v="2"/>
    <x v="8"/>
    <x v="277"/>
    <x v="4"/>
    <x v="0"/>
    <x v="2"/>
    <s v="Eldon Mobile Mega Data Cart  Mega Stackable  Add-On Trays"/>
    <n v="118.25"/>
    <n v="5"/>
    <n v="34.29"/>
  </r>
  <r>
    <s v="23-09-2016"/>
    <x v="2"/>
    <x v="8"/>
    <x v="277"/>
    <x v="4"/>
    <x v="1"/>
    <x v="5"/>
    <s v="Hon Mobius Operator's Chair"/>
    <n v="368.97"/>
    <n v="3"/>
    <n v="81.17"/>
  </r>
  <r>
    <s v="23-09-2016"/>
    <x v="2"/>
    <x v="8"/>
    <x v="507"/>
    <x v="22"/>
    <x v="0"/>
    <x v="14"/>
    <s v="Acme Design Stainless Steel Bent Scissors"/>
    <n v="13.68"/>
    <n v="2"/>
    <n v="3.69"/>
  </r>
  <r>
    <s v="23-09-2016"/>
    <x v="2"/>
    <x v="8"/>
    <x v="762"/>
    <x v="3"/>
    <x v="0"/>
    <x v="10"/>
    <s v="Poly String Tie Envelopes"/>
    <n v="4.08"/>
    <n v="2"/>
    <n v="1.92"/>
  </r>
  <r>
    <s v="23-09-2016"/>
    <x v="2"/>
    <x v="8"/>
    <x v="762"/>
    <x v="3"/>
    <x v="0"/>
    <x v="1"/>
    <s v="Avery 51"/>
    <n v="18.899999999999999"/>
    <n v="3"/>
    <n v="8.69"/>
  </r>
  <r>
    <s v="23-09-2016"/>
    <x v="2"/>
    <x v="8"/>
    <x v="748"/>
    <x v="20"/>
    <x v="0"/>
    <x v="3"/>
    <s v="3-ring staple pack"/>
    <n v="10.53"/>
    <n v="7"/>
    <n v="3.68"/>
  </r>
  <r>
    <s v="23-09-2016"/>
    <x v="2"/>
    <x v="8"/>
    <x v="179"/>
    <x v="10"/>
    <x v="0"/>
    <x v="0"/>
    <s v="Xerox 1970"/>
    <n v="11.95"/>
    <n v="3"/>
    <n v="4.03"/>
  </r>
  <r>
    <s v="23-09-2016"/>
    <x v="2"/>
    <x v="8"/>
    <x v="179"/>
    <x v="10"/>
    <x v="1"/>
    <x v="8"/>
    <s v="Eldon 400 Class Desk Accessories, Black Carbon"/>
    <n v="28"/>
    <n v="4"/>
    <n v="7.7"/>
  </r>
  <r>
    <s v="23-09-2016"/>
    <x v="2"/>
    <x v="8"/>
    <x v="179"/>
    <x v="10"/>
    <x v="0"/>
    <x v="3"/>
    <s v="Fellowes Black Plastic Comb Bindings"/>
    <n v="12.2"/>
    <n v="7"/>
    <n v="-9.76"/>
  </r>
  <r>
    <s v="23-09-2016"/>
    <x v="2"/>
    <x v="8"/>
    <x v="679"/>
    <x v="22"/>
    <x v="0"/>
    <x v="3"/>
    <s v="ACCOHIDE 3-Ring Binder, Blue, 1&quot;"/>
    <n v="13.22"/>
    <n v="4"/>
    <n v="4.46"/>
  </r>
  <r>
    <s v="23-09-2016"/>
    <x v="2"/>
    <x v="8"/>
    <x v="679"/>
    <x v="22"/>
    <x v="1"/>
    <x v="5"/>
    <s v="Global Deluxe Steno Chair"/>
    <n v="184.75"/>
    <n v="3"/>
    <n v="-20.78"/>
  </r>
  <r>
    <s v="24-09-2016"/>
    <x v="2"/>
    <x v="8"/>
    <x v="500"/>
    <x v="10"/>
    <x v="1"/>
    <x v="5"/>
    <s v="Office Star - Contemporary Task Swivel Chair"/>
    <n v="155.37"/>
    <n v="2"/>
    <n v="-13.32"/>
  </r>
  <r>
    <s v="24-09-2016"/>
    <x v="2"/>
    <x v="8"/>
    <x v="174"/>
    <x v="3"/>
    <x v="0"/>
    <x v="2"/>
    <s v="Tennsco Lockers, Gray"/>
    <n v="41.96"/>
    <n v="2"/>
    <n v="2.94"/>
  </r>
  <r>
    <s v="24-09-2016"/>
    <x v="2"/>
    <x v="8"/>
    <x v="174"/>
    <x v="3"/>
    <x v="0"/>
    <x v="0"/>
    <s v="REDIFORM Incoming/Outgoing Call Register, 11&quot; X 8 1/2&quot;, 100 Messages"/>
    <n v="41.7"/>
    <n v="5"/>
    <n v="20.85"/>
  </r>
  <r>
    <s v="24-09-2016"/>
    <x v="2"/>
    <x v="8"/>
    <x v="615"/>
    <x v="3"/>
    <x v="1"/>
    <x v="8"/>
    <s v="Nu-Dell Executive Frame"/>
    <n v="63.2"/>
    <n v="5"/>
    <n v="23.38"/>
  </r>
  <r>
    <s v="24-09-2016"/>
    <x v="2"/>
    <x v="8"/>
    <x v="750"/>
    <x v="26"/>
    <x v="1"/>
    <x v="8"/>
    <s v="Electrix 20W Halogen Replacement Bulb for Zoom-In Desk Lamp"/>
    <n v="21.44"/>
    <n v="2"/>
    <n v="7.5"/>
  </r>
  <r>
    <s v="24-09-2016"/>
    <x v="2"/>
    <x v="8"/>
    <x v="750"/>
    <x v="26"/>
    <x v="0"/>
    <x v="2"/>
    <s v="Sensible Storage WireTech Storage Systems"/>
    <n v="511.06"/>
    <n v="9"/>
    <n v="-95.82"/>
  </r>
  <r>
    <s v="24-09-2016"/>
    <x v="2"/>
    <x v="8"/>
    <x v="157"/>
    <x v="39"/>
    <x v="0"/>
    <x v="3"/>
    <s v="Avery Heavy-Duty EZD View Binder with Locking Rings"/>
    <n v="6.38"/>
    <n v="1"/>
    <n v="2.93"/>
  </r>
  <r>
    <s v="24-09-2016"/>
    <x v="2"/>
    <x v="8"/>
    <x v="157"/>
    <x v="39"/>
    <x v="0"/>
    <x v="0"/>
    <s v="Xerox 232"/>
    <n v="6.48"/>
    <n v="1"/>
    <n v="3.11"/>
  </r>
  <r>
    <s v="24-09-2016"/>
    <x v="2"/>
    <x v="8"/>
    <x v="131"/>
    <x v="18"/>
    <x v="1"/>
    <x v="8"/>
    <s v="Deflect-o DuraMat Lighweight, Studded, Beveled Mat for Low Pile Carpeting"/>
    <n v="127.95"/>
    <n v="3"/>
    <n v="21.75"/>
  </r>
  <r>
    <s v="24-09-2016"/>
    <x v="2"/>
    <x v="8"/>
    <x v="521"/>
    <x v="1"/>
    <x v="0"/>
    <x v="3"/>
    <s v="GBC ProClick 150 Presentation Binding System"/>
    <n v="442.37"/>
    <n v="7"/>
    <n v="-729.91"/>
  </r>
  <r>
    <s v="24-09-2016"/>
    <x v="2"/>
    <x v="8"/>
    <x v="150"/>
    <x v="3"/>
    <x v="0"/>
    <x v="10"/>
    <s v="Tyvek Interoffice Envelopes, 9 1/2&quot; x 12 1/2&quot;, 100/Box"/>
    <n v="304.89999999999998"/>
    <n v="5"/>
    <n v="143.30000000000001"/>
  </r>
  <r>
    <s v="24-09-2016"/>
    <x v="2"/>
    <x v="8"/>
    <x v="150"/>
    <x v="3"/>
    <x v="1"/>
    <x v="5"/>
    <s v="Hon Olson Stacker Stools"/>
    <n v="563.24"/>
    <n v="5"/>
    <n v="56.32"/>
  </r>
  <r>
    <s v="25-09-2016"/>
    <x v="2"/>
    <x v="8"/>
    <x v="579"/>
    <x v="12"/>
    <x v="1"/>
    <x v="13"/>
    <s v="Bevis Boat-Shaped Conference Table"/>
    <n v="393.17"/>
    <n v="3"/>
    <n v="-204.45"/>
  </r>
  <r>
    <s v="25-09-2016"/>
    <x v="2"/>
    <x v="8"/>
    <x v="62"/>
    <x v="0"/>
    <x v="0"/>
    <x v="1"/>
    <s v="Avery 499"/>
    <n v="15.94"/>
    <n v="4"/>
    <n v="5.18"/>
  </r>
  <r>
    <s v="25-09-2016"/>
    <x v="2"/>
    <x v="8"/>
    <x v="124"/>
    <x v="11"/>
    <x v="0"/>
    <x v="0"/>
    <s v="REDIFORM Incoming/Outgoing Call Register, 11&quot; X 8 1/2&quot;, 100 Messages"/>
    <n v="60.05"/>
    <n v="9"/>
    <n v="22.52"/>
  </r>
  <r>
    <s v="25-09-2016"/>
    <x v="2"/>
    <x v="8"/>
    <x v="124"/>
    <x v="11"/>
    <x v="0"/>
    <x v="3"/>
    <s v="GBC Poly Designer Binding Covers"/>
    <n v="5.0199999999999996"/>
    <n v="1"/>
    <n v="-3.52"/>
  </r>
  <r>
    <s v="25-09-2016"/>
    <x v="2"/>
    <x v="8"/>
    <x v="621"/>
    <x v="3"/>
    <x v="0"/>
    <x v="4"/>
    <s v="BIC Brite Liner Highlighters"/>
    <n v="16.559999999999999"/>
    <n v="4"/>
    <n v="6.96"/>
  </r>
  <r>
    <s v="25-09-2016"/>
    <x v="2"/>
    <x v="8"/>
    <x v="571"/>
    <x v="21"/>
    <x v="2"/>
    <x v="9"/>
    <s v="Logitech Wireless Headset h800"/>
    <n v="499.95"/>
    <n v="5"/>
    <n v="174.98"/>
  </r>
  <r>
    <s v="25-09-2016"/>
    <x v="2"/>
    <x v="8"/>
    <x v="571"/>
    <x v="21"/>
    <x v="0"/>
    <x v="4"/>
    <s v="Manco Dry-Lighter Erasable Highlighter"/>
    <n v="3.04"/>
    <n v="1"/>
    <n v="1.03"/>
  </r>
  <r>
    <s v="25-09-2016"/>
    <x v="2"/>
    <x v="8"/>
    <x v="571"/>
    <x v="21"/>
    <x v="1"/>
    <x v="5"/>
    <s v="Global Fabric Manager's Chair, Dark Gray"/>
    <n v="201.96"/>
    <n v="2"/>
    <n v="50.49"/>
  </r>
  <r>
    <s v="25-09-2016"/>
    <x v="2"/>
    <x v="8"/>
    <x v="571"/>
    <x v="21"/>
    <x v="1"/>
    <x v="8"/>
    <s v="Eldon Expressions Mahogany Wood Desk Collection"/>
    <n v="68.64"/>
    <n v="11"/>
    <n v="17.16"/>
  </r>
  <r>
    <s v="25-09-2016"/>
    <x v="2"/>
    <x v="8"/>
    <x v="578"/>
    <x v="10"/>
    <x v="0"/>
    <x v="12"/>
    <s v="Hoover Shoulder Vac Commercial Portable Vacuum"/>
    <n v="286.26"/>
    <n v="1"/>
    <n v="17.89"/>
  </r>
  <r>
    <s v="25-09-2016"/>
    <x v="2"/>
    <x v="8"/>
    <x v="578"/>
    <x v="10"/>
    <x v="0"/>
    <x v="2"/>
    <s v="Eldon Gobal File Keepers"/>
    <n v="24.22"/>
    <n v="2"/>
    <n v="-4.84"/>
  </r>
  <r>
    <s v="25-09-2016"/>
    <x v="2"/>
    <x v="8"/>
    <x v="578"/>
    <x v="10"/>
    <x v="0"/>
    <x v="2"/>
    <s v="SAFCO Commercial Wire Shelving, Black"/>
    <n v="331.54"/>
    <n v="3"/>
    <n v="-82.88"/>
  </r>
  <r>
    <s v="25-09-2016"/>
    <x v="2"/>
    <x v="8"/>
    <x v="322"/>
    <x v="3"/>
    <x v="1"/>
    <x v="11"/>
    <s v="Atlantic Metals Mobile 4-Shelf Bookcases, Custom Colors"/>
    <n v="477.67"/>
    <n v="2"/>
    <n v="84.29"/>
  </r>
  <r>
    <s v="25-09-2016"/>
    <x v="2"/>
    <x v="8"/>
    <x v="275"/>
    <x v="3"/>
    <x v="0"/>
    <x v="0"/>
    <s v="Ampad Evidence Wirebond Steno Books, 6&quot; x 9&quot;"/>
    <n v="10.9"/>
    <n v="5"/>
    <n v="5.12"/>
  </r>
  <r>
    <s v="25-09-2016"/>
    <x v="2"/>
    <x v="8"/>
    <x v="275"/>
    <x v="3"/>
    <x v="0"/>
    <x v="1"/>
    <s v="Alphabetical Labels for Top Tab Filing"/>
    <n v="29.6"/>
    <n v="2"/>
    <n v="14.8"/>
  </r>
  <r>
    <s v="25-09-2016"/>
    <x v="2"/>
    <x v="8"/>
    <x v="275"/>
    <x v="3"/>
    <x v="0"/>
    <x v="1"/>
    <s v="Avery 513"/>
    <n v="4.9800000000000004"/>
    <n v="1"/>
    <n v="2.29"/>
  </r>
  <r>
    <s v="25-09-2016"/>
    <x v="2"/>
    <x v="8"/>
    <x v="275"/>
    <x v="3"/>
    <x v="2"/>
    <x v="16"/>
    <s v="Canon PC-428 Personal Copier"/>
    <n v="479.98"/>
    <n v="3"/>
    <n v="161.99"/>
  </r>
  <r>
    <s v="25-09-2016"/>
    <x v="2"/>
    <x v="8"/>
    <x v="275"/>
    <x v="3"/>
    <x v="2"/>
    <x v="6"/>
    <s v="SmartStand Mobile Device Holder, Assorted Colors"/>
    <n v="44.74"/>
    <n v="8"/>
    <n v="4.47"/>
  </r>
  <r>
    <s v="25-09-2016"/>
    <x v="2"/>
    <x v="8"/>
    <x v="275"/>
    <x v="3"/>
    <x v="0"/>
    <x v="4"/>
    <s v="Newell 346"/>
    <n v="5.76"/>
    <n v="2"/>
    <n v="1.67"/>
  </r>
  <r>
    <s v="25-09-2016"/>
    <x v="2"/>
    <x v="8"/>
    <x v="275"/>
    <x v="3"/>
    <x v="1"/>
    <x v="5"/>
    <s v="Global Airflow Leather Mesh Back Chair, Black"/>
    <n v="483.14"/>
    <n v="4"/>
    <n v="60.39"/>
  </r>
  <r>
    <s v="26-09-2016"/>
    <x v="2"/>
    <x v="8"/>
    <x v="40"/>
    <x v="1"/>
    <x v="1"/>
    <x v="5"/>
    <s v="Hon 4700 Series Mobuis Mid-Back Task Chairs with Adjustable Arms"/>
    <n v="747.56"/>
    <n v="3"/>
    <n v="-96.11"/>
  </r>
  <r>
    <s v="26-09-2016"/>
    <x v="2"/>
    <x v="8"/>
    <x v="40"/>
    <x v="1"/>
    <x v="0"/>
    <x v="10"/>
    <s v="Staple envelope"/>
    <n v="8.93"/>
    <n v="2"/>
    <n v="3.35"/>
  </r>
  <r>
    <s v="26-09-2016"/>
    <x v="2"/>
    <x v="8"/>
    <x v="562"/>
    <x v="3"/>
    <x v="1"/>
    <x v="11"/>
    <s v="Bestar Classic Bookcase"/>
    <n v="424.96"/>
    <n v="5"/>
    <n v="20"/>
  </r>
  <r>
    <s v="26-09-2016"/>
    <x v="2"/>
    <x v="8"/>
    <x v="188"/>
    <x v="22"/>
    <x v="0"/>
    <x v="12"/>
    <s v="Belkin 7 Outlet SurgeMaster II"/>
    <n v="236.88"/>
    <n v="6"/>
    <n v="66.33"/>
  </r>
  <r>
    <s v="26-09-2016"/>
    <x v="2"/>
    <x v="8"/>
    <x v="188"/>
    <x v="22"/>
    <x v="0"/>
    <x v="0"/>
    <s v="Universal Premium White Copier/Laser Paper (20Lb. and 87 Bright)"/>
    <n v="29.9"/>
    <n v="5"/>
    <n v="14.65"/>
  </r>
  <r>
    <s v="26-09-2016"/>
    <x v="2"/>
    <x v="8"/>
    <x v="188"/>
    <x v="22"/>
    <x v="2"/>
    <x v="9"/>
    <s v="Micro Innovations USB RF Wireless Keyboard with Mouse"/>
    <n v="100"/>
    <n v="4"/>
    <n v="21"/>
  </r>
  <r>
    <s v="26-09-2016"/>
    <x v="2"/>
    <x v="8"/>
    <x v="345"/>
    <x v="30"/>
    <x v="0"/>
    <x v="0"/>
    <s v="Hammermill Color Copier Paper (28Lb. and 96 Bright)"/>
    <n v="9.99"/>
    <n v="1"/>
    <n v="4.5"/>
  </r>
  <r>
    <s v="26-09-2016"/>
    <x v="2"/>
    <x v="8"/>
    <x v="250"/>
    <x v="3"/>
    <x v="0"/>
    <x v="2"/>
    <s v="Advantus Rolling Storage Box"/>
    <n v="51.45"/>
    <n v="3"/>
    <n v="13.89"/>
  </r>
  <r>
    <s v="26-09-2016"/>
    <x v="2"/>
    <x v="8"/>
    <x v="250"/>
    <x v="3"/>
    <x v="0"/>
    <x v="1"/>
    <s v="Avery 494"/>
    <n v="7.83"/>
    <n v="3"/>
    <n v="3.6"/>
  </r>
  <r>
    <s v="26-09-2016"/>
    <x v="2"/>
    <x v="8"/>
    <x v="250"/>
    <x v="3"/>
    <x v="0"/>
    <x v="4"/>
    <s v="SANFORD Major Accent Highlighters"/>
    <n v="35.4"/>
    <n v="5"/>
    <n v="13.45"/>
  </r>
  <r>
    <s v="26-09-2016"/>
    <x v="2"/>
    <x v="8"/>
    <x v="250"/>
    <x v="3"/>
    <x v="0"/>
    <x v="0"/>
    <s v="Great White Multi-Use Recycled Paper (20Lb. and 84 Bright)"/>
    <n v="29.9"/>
    <n v="5"/>
    <n v="13.46"/>
  </r>
  <r>
    <s v="26-09-2016"/>
    <x v="2"/>
    <x v="8"/>
    <x v="360"/>
    <x v="3"/>
    <x v="0"/>
    <x v="0"/>
    <s v="Xerox 1905"/>
    <n v="12.96"/>
    <n v="2"/>
    <n v="6.22"/>
  </r>
  <r>
    <s v="26-09-2016"/>
    <x v="2"/>
    <x v="8"/>
    <x v="451"/>
    <x v="16"/>
    <x v="2"/>
    <x v="9"/>
    <s v="Logitech VX Revolution Cordless Laser Mouse for Notebooks (Black)"/>
    <n v="431.98"/>
    <n v="3"/>
    <n v="-75.599999999999994"/>
  </r>
  <r>
    <s v="26-09-2016"/>
    <x v="2"/>
    <x v="8"/>
    <x v="59"/>
    <x v="0"/>
    <x v="0"/>
    <x v="3"/>
    <s v="Ibico Recycled Linen-Style Covers"/>
    <n v="15.62"/>
    <n v="2"/>
    <n v="-25"/>
  </r>
  <r>
    <s v="26-09-2016"/>
    <x v="2"/>
    <x v="8"/>
    <x v="382"/>
    <x v="0"/>
    <x v="0"/>
    <x v="12"/>
    <s v="Hoover Commercial Lightweight Upright Vacuum with E-Z Empty Dirt Cup"/>
    <n v="93.03"/>
    <n v="2"/>
    <n v="-251.19"/>
  </r>
  <r>
    <s v="26-09-2016"/>
    <x v="2"/>
    <x v="8"/>
    <x v="382"/>
    <x v="0"/>
    <x v="1"/>
    <x v="5"/>
    <s v="High-Back Leather Manager's Chair"/>
    <n v="454.97"/>
    <n v="5"/>
    <n v="-136.49"/>
  </r>
  <r>
    <s v="26-09-2016"/>
    <x v="2"/>
    <x v="8"/>
    <x v="719"/>
    <x v="0"/>
    <x v="0"/>
    <x v="3"/>
    <s v="GBC Recycled VeloBinder Covers"/>
    <n v="6.82"/>
    <n v="2"/>
    <n v="-11.59"/>
  </r>
  <r>
    <s v="27-09-2016"/>
    <x v="2"/>
    <x v="8"/>
    <x v="312"/>
    <x v="0"/>
    <x v="1"/>
    <x v="11"/>
    <s v="O'Sullivan Plantations 2-Door Library in Landvery Oak"/>
    <n v="956.66"/>
    <n v="7"/>
    <n v="-225.1"/>
  </r>
  <r>
    <s v="27-09-2016"/>
    <x v="2"/>
    <x v="8"/>
    <x v="291"/>
    <x v="10"/>
    <x v="0"/>
    <x v="3"/>
    <s v="Recycled Pressboard Report Cover with Reinforced Top Hinge"/>
    <n v="2.91"/>
    <n v="3"/>
    <n v="-2.0299999999999998"/>
  </r>
  <r>
    <s v="27-09-2016"/>
    <x v="2"/>
    <x v="8"/>
    <x v="661"/>
    <x v="22"/>
    <x v="2"/>
    <x v="6"/>
    <s v="Samsung Galaxy S4"/>
    <n v="1001.58"/>
    <n v="2"/>
    <n v="125.2"/>
  </r>
  <r>
    <s v="27-09-2016"/>
    <x v="2"/>
    <x v="8"/>
    <x v="229"/>
    <x v="4"/>
    <x v="0"/>
    <x v="0"/>
    <s v="Xerox 1965"/>
    <n v="17.940000000000001"/>
    <n v="3"/>
    <n v="8.7899999999999991"/>
  </r>
  <r>
    <s v="27-09-2016"/>
    <x v="2"/>
    <x v="8"/>
    <x v="229"/>
    <x v="4"/>
    <x v="0"/>
    <x v="4"/>
    <s v="Binney &amp; Smith Crayola Metallic Colored Pencils, 8-Color Set"/>
    <n v="13.89"/>
    <n v="3"/>
    <n v="4.58"/>
  </r>
  <r>
    <s v="28-09-2016"/>
    <x v="2"/>
    <x v="8"/>
    <x v="22"/>
    <x v="1"/>
    <x v="0"/>
    <x v="0"/>
    <s v="Xerox 1960"/>
    <n v="99.14"/>
    <n v="4"/>
    <n v="30.98"/>
  </r>
  <r>
    <s v="29-09-2016"/>
    <x v="2"/>
    <x v="8"/>
    <x v="637"/>
    <x v="2"/>
    <x v="0"/>
    <x v="1"/>
    <s v="Avery 483"/>
    <n v="15.94"/>
    <n v="4"/>
    <n v="5.18"/>
  </r>
  <r>
    <s v="29-09-2016"/>
    <x v="2"/>
    <x v="8"/>
    <x v="570"/>
    <x v="18"/>
    <x v="0"/>
    <x v="4"/>
    <s v="Newell 328"/>
    <n v="40.880000000000003"/>
    <n v="7"/>
    <n v="10.63"/>
  </r>
  <r>
    <s v="29-09-2016"/>
    <x v="2"/>
    <x v="8"/>
    <x v="255"/>
    <x v="3"/>
    <x v="0"/>
    <x v="0"/>
    <s v="Xerox 1887"/>
    <n v="18.97"/>
    <n v="1"/>
    <n v="9.11"/>
  </r>
  <r>
    <s v="29-09-2016"/>
    <x v="2"/>
    <x v="8"/>
    <x v="519"/>
    <x v="33"/>
    <x v="2"/>
    <x v="9"/>
    <s v="Logitech G500s Laser Gaming Mouse with Adjustable Weight Tuning"/>
    <n v="209.97"/>
    <n v="3"/>
    <n v="71.39"/>
  </r>
  <r>
    <s v="29-09-2016"/>
    <x v="2"/>
    <x v="8"/>
    <x v="519"/>
    <x v="33"/>
    <x v="0"/>
    <x v="3"/>
    <s v="Premium Transparent Presentation Covers by GBC"/>
    <n v="62.94"/>
    <n v="3"/>
    <n v="30.21"/>
  </r>
  <r>
    <s v="29-09-2016"/>
    <x v="2"/>
    <x v="8"/>
    <x v="519"/>
    <x v="33"/>
    <x v="0"/>
    <x v="4"/>
    <s v="Sanford Colorific Colored Pencils, 12/Box"/>
    <n v="25.92"/>
    <n v="9"/>
    <n v="7.78"/>
  </r>
  <r>
    <s v="29-09-2016"/>
    <x v="2"/>
    <x v="8"/>
    <x v="539"/>
    <x v="3"/>
    <x v="0"/>
    <x v="3"/>
    <s v="Avery Self-Adhesive Photo Pockets for Polaroid Photos"/>
    <n v="27.24"/>
    <n v="5"/>
    <n v="9.5299999999999994"/>
  </r>
  <r>
    <s v="29-09-2016"/>
    <x v="2"/>
    <x v="8"/>
    <x v="441"/>
    <x v="12"/>
    <x v="0"/>
    <x v="4"/>
    <s v="Newell 351"/>
    <n v="10.5"/>
    <n v="4"/>
    <n v="1.18"/>
  </r>
  <r>
    <s v="29-09-2016"/>
    <x v="2"/>
    <x v="8"/>
    <x v="442"/>
    <x v="11"/>
    <x v="2"/>
    <x v="6"/>
    <s v="Wilson Electronics DB Pro Signal Booster"/>
    <n v="859.2"/>
    <n v="3"/>
    <n v="75.180000000000007"/>
  </r>
  <r>
    <s v="29-09-2016"/>
    <x v="2"/>
    <x v="8"/>
    <x v="505"/>
    <x v="3"/>
    <x v="2"/>
    <x v="9"/>
    <s v="Memorex Mini Travel Drive 64 GB USB 2.0 Flash Drive"/>
    <n v="36.24"/>
    <n v="1"/>
    <n v="15.22"/>
  </r>
  <r>
    <s v="30-09-2016"/>
    <x v="2"/>
    <x v="8"/>
    <x v="605"/>
    <x v="1"/>
    <x v="0"/>
    <x v="3"/>
    <s v="Pressboard Covers with Storage Hooks, 9 1/2&quot; x 11&quot;, Light Blue"/>
    <n v="1.96"/>
    <n v="2"/>
    <n v="-3.24"/>
  </r>
  <r>
    <s v="30-09-2016"/>
    <x v="2"/>
    <x v="8"/>
    <x v="193"/>
    <x v="20"/>
    <x v="1"/>
    <x v="11"/>
    <s v="O'Sullivan Elevations Bookcase, Cherry Finish"/>
    <n v="523.91999999999996"/>
    <n v="5"/>
    <n v="-26.2"/>
  </r>
  <r>
    <s v="01-10-2016"/>
    <x v="2"/>
    <x v="9"/>
    <x v="280"/>
    <x v="3"/>
    <x v="1"/>
    <x v="5"/>
    <s v="Global Value Mid-Back Manager's Chair, Gray"/>
    <n v="194.85"/>
    <n v="4"/>
    <n v="12.18"/>
  </r>
  <r>
    <s v="01-10-2016"/>
    <x v="2"/>
    <x v="9"/>
    <x v="393"/>
    <x v="18"/>
    <x v="2"/>
    <x v="6"/>
    <s v="Plantronics Cordless Phone Headset with In-line Volume - M214C"/>
    <n v="69.900000000000006"/>
    <n v="2"/>
    <n v="18.87"/>
  </r>
  <r>
    <s v="01-10-2016"/>
    <x v="2"/>
    <x v="9"/>
    <x v="393"/>
    <x v="18"/>
    <x v="1"/>
    <x v="8"/>
    <s v="Westinghouse Clip-On Gooseneck Lamps"/>
    <n v="41.85"/>
    <n v="5"/>
    <n v="10.88"/>
  </r>
  <r>
    <s v="01-10-2016"/>
    <x v="2"/>
    <x v="9"/>
    <x v="193"/>
    <x v="20"/>
    <x v="1"/>
    <x v="13"/>
    <s v="Chromcraft Bull-Nose Wood 48&quot; x 96&quot; Rectangular Conference Tables"/>
    <n v="330.59"/>
    <n v="1"/>
    <n v="-115.71"/>
  </r>
  <r>
    <s v="01-10-2016"/>
    <x v="2"/>
    <x v="9"/>
    <x v="459"/>
    <x v="0"/>
    <x v="2"/>
    <x v="9"/>
    <s v="Imation 16GB Mini TravelDrive USB 2.0 Flash Drive"/>
    <n v="79.510000000000005"/>
    <n v="3"/>
    <n v="20.87"/>
  </r>
  <r>
    <s v="01-10-2016"/>
    <x v="2"/>
    <x v="9"/>
    <x v="459"/>
    <x v="0"/>
    <x v="0"/>
    <x v="0"/>
    <s v="Easy-staple paper"/>
    <n v="28.35"/>
    <n v="1"/>
    <n v="9.57"/>
  </r>
  <r>
    <s v="01-10-2016"/>
    <x v="2"/>
    <x v="9"/>
    <x v="295"/>
    <x v="16"/>
    <x v="0"/>
    <x v="3"/>
    <s v="Avery Non-Stick Binders"/>
    <n v="5.39"/>
    <n v="4"/>
    <n v="-4.49"/>
  </r>
  <r>
    <s v="01-10-2016"/>
    <x v="2"/>
    <x v="9"/>
    <x v="295"/>
    <x v="16"/>
    <x v="0"/>
    <x v="4"/>
    <s v="Staples in misc. colors"/>
    <n v="30.98"/>
    <n v="8"/>
    <n v="5.03"/>
  </r>
  <r>
    <s v="02-10-2016"/>
    <x v="2"/>
    <x v="9"/>
    <x v="676"/>
    <x v="20"/>
    <x v="0"/>
    <x v="12"/>
    <s v="Kensington 6 Outlet Guardian Standard Surge Protector"/>
    <n v="61.44"/>
    <n v="3"/>
    <n v="16.59"/>
  </r>
  <r>
    <s v="02-10-2016"/>
    <x v="2"/>
    <x v="9"/>
    <x v="760"/>
    <x v="12"/>
    <x v="0"/>
    <x v="3"/>
    <s v="Premier Elliptical Ring Binder, Black"/>
    <n v="54.79"/>
    <n v="6"/>
    <n v="-40.18"/>
  </r>
  <r>
    <s v="02-10-2016"/>
    <x v="2"/>
    <x v="9"/>
    <x v="498"/>
    <x v="18"/>
    <x v="0"/>
    <x v="2"/>
    <s v="Acco Perma 4000 Stacking Storage Drawers"/>
    <n v="32.479999999999997"/>
    <n v="2"/>
    <n v="4.87"/>
  </r>
  <r>
    <s v="02-10-2016"/>
    <x v="2"/>
    <x v="9"/>
    <x v="498"/>
    <x v="18"/>
    <x v="2"/>
    <x v="16"/>
    <s v="Canon imageCLASS 2200 Advanced Copier"/>
    <n v="17499.95"/>
    <n v="5"/>
    <n v="8399.98"/>
  </r>
  <r>
    <s v="02-10-2016"/>
    <x v="2"/>
    <x v="9"/>
    <x v="498"/>
    <x v="18"/>
    <x v="0"/>
    <x v="3"/>
    <s v="Ibico Ibimaster 300 Manual Binding System"/>
    <n v="735.98"/>
    <n v="2"/>
    <n v="331.19"/>
  </r>
  <r>
    <s v="02-10-2016"/>
    <x v="2"/>
    <x v="9"/>
    <x v="498"/>
    <x v="18"/>
    <x v="0"/>
    <x v="3"/>
    <s v="Acco Pressboard Covers with Storage Hooks, 14 7/8&quot; x 11&quot;, Light Blue"/>
    <n v="34.369999999999997"/>
    <n v="7"/>
    <n v="16.84"/>
  </r>
  <r>
    <s v="02-10-2016"/>
    <x v="2"/>
    <x v="9"/>
    <x v="498"/>
    <x v="18"/>
    <x v="0"/>
    <x v="4"/>
    <s v="Stanley Bostitch Contemporary Electric Pencil Sharpeners"/>
    <n v="33.96"/>
    <n v="2"/>
    <n v="9.51"/>
  </r>
  <r>
    <s v="03-10-2016"/>
    <x v="2"/>
    <x v="9"/>
    <x v="19"/>
    <x v="0"/>
    <x v="0"/>
    <x v="10"/>
    <s v="Staple envelope"/>
    <n v="15.65"/>
    <n v="2"/>
    <n v="5.09"/>
  </r>
  <r>
    <s v="03-10-2016"/>
    <x v="2"/>
    <x v="9"/>
    <x v="185"/>
    <x v="20"/>
    <x v="1"/>
    <x v="5"/>
    <s v="Office Star - Contemporary Task Swivel Chair"/>
    <n v="599.29"/>
    <n v="6"/>
    <n v="93.22"/>
  </r>
  <r>
    <s v="03-10-2016"/>
    <x v="2"/>
    <x v="9"/>
    <x v="609"/>
    <x v="0"/>
    <x v="1"/>
    <x v="8"/>
    <s v="Eldon Expressions Desk Accessory, Wood Photo Frame, Mahogany"/>
    <n v="38.08"/>
    <n v="5"/>
    <n v="-29.51"/>
  </r>
  <r>
    <s v="03-10-2016"/>
    <x v="2"/>
    <x v="9"/>
    <x v="474"/>
    <x v="3"/>
    <x v="0"/>
    <x v="1"/>
    <s v="Smead Alpha-Z Color-Coded Second Alphabetical Labels and Starter Set"/>
    <n v="6.16"/>
    <n v="2"/>
    <n v="2.96"/>
  </r>
  <r>
    <s v="03-10-2016"/>
    <x v="2"/>
    <x v="9"/>
    <x v="474"/>
    <x v="3"/>
    <x v="1"/>
    <x v="5"/>
    <s v="Global Deluxe High-Back Manager's Chair"/>
    <n v="915.14"/>
    <n v="4"/>
    <n v="102.95"/>
  </r>
  <r>
    <s v="03-10-2016"/>
    <x v="2"/>
    <x v="9"/>
    <x v="474"/>
    <x v="3"/>
    <x v="0"/>
    <x v="0"/>
    <s v="Xerox 1900"/>
    <n v="8.56"/>
    <n v="2"/>
    <n v="3.85"/>
  </r>
  <r>
    <s v="03-10-2016"/>
    <x v="2"/>
    <x v="9"/>
    <x v="474"/>
    <x v="3"/>
    <x v="0"/>
    <x v="0"/>
    <s v="Xerox 1891"/>
    <n v="97.82"/>
    <n v="2"/>
    <n v="45.98"/>
  </r>
  <r>
    <s v="04-10-2016"/>
    <x v="2"/>
    <x v="9"/>
    <x v="541"/>
    <x v="0"/>
    <x v="0"/>
    <x v="10"/>
    <s v="Laser &amp; Ink Jet Business Envelopes"/>
    <n v="59.75"/>
    <n v="7"/>
    <n v="19.420000000000002"/>
  </r>
  <r>
    <s v="04-10-2016"/>
    <x v="2"/>
    <x v="9"/>
    <x v="108"/>
    <x v="43"/>
    <x v="0"/>
    <x v="3"/>
    <s v="Ibico Plastic Spiral Binding Combs"/>
    <n v="30.4"/>
    <n v="1"/>
    <n v="13.98"/>
  </r>
  <r>
    <s v="04-10-2016"/>
    <x v="2"/>
    <x v="9"/>
    <x v="108"/>
    <x v="43"/>
    <x v="2"/>
    <x v="16"/>
    <s v="Hewlett Packard LaserJet 3310 Copier"/>
    <n v="5399.91"/>
    <n v="9"/>
    <n v="2591.96"/>
  </r>
  <r>
    <s v="04-10-2016"/>
    <x v="2"/>
    <x v="9"/>
    <x v="108"/>
    <x v="43"/>
    <x v="0"/>
    <x v="2"/>
    <s v="Letter Size File"/>
    <n v="119.1"/>
    <n v="3"/>
    <n v="34.54"/>
  </r>
  <r>
    <s v="04-10-2016"/>
    <x v="2"/>
    <x v="9"/>
    <x v="7"/>
    <x v="36"/>
    <x v="1"/>
    <x v="13"/>
    <s v="Bush Andora Conference Table, Maple/Graphite Gray Finish"/>
    <n v="239.37"/>
    <n v="2"/>
    <n v="-23.94"/>
  </r>
  <r>
    <s v="04-10-2016"/>
    <x v="2"/>
    <x v="9"/>
    <x v="123"/>
    <x v="16"/>
    <x v="2"/>
    <x v="6"/>
    <s v="Samsung HM1900 Bluetooth Headset"/>
    <n v="52.68"/>
    <n v="3"/>
    <n v="19.760000000000002"/>
  </r>
  <r>
    <s v="04-10-2016"/>
    <x v="2"/>
    <x v="9"/>
    <x v="123"/>
    <x v="16"/>
    <x v="1"/>
    <x v="8"/>
    <s v="Magna Visual Magnetic Picture Hangers"/>
    <n v="11.57"/>
    <n v="3"/>
    <n v="2.6"/>
  </r>
  <r>
    <s v="06-10-2016"/>
    <x v="2"/>
    <x v="9"/>
    <x v="657"/>
    <x v="39"/>
    <x v="0"/>
    <x v="3"/>
    <s v="Avery Binding System Hidden Tab Executive Style Index Sets"/>
    <n v="28.85"/>
    <n v="5"/>
    <n v="14.43"/>
  </r>
  <r>
    <s v="06-10-2016"/>
    <x v="2"/>
    <x v="9"/>
    <x v="162"/>
    <x v="26"/>
    <x v="2"/>
    <x v="15"/>
    <s v="Zebra GK420t Direct Thermal/Thermal Transfer Printer"/>
    <n v="703.71"/>
    <n v="6"/>
    <n v="-938.28"/>
  </r>
  <r>
    <s v="06-10-2016"/>
    <x v="2"/>
    <x v="9"/>
    <x v="162"/>
    <x v="26"/>
    <x v="0"/>
    <x v="3"/>
    <s v="Recycled Easel Ring Binders"/>
    <n v="17.899999999999999"/>
    <n v="4"/>
    <n v="-14.92"/>
  </r>
  <r>
    <s v="06-10-2016"/>
    <x v="2"/>
    <x v="9"/>
    <x v="162"/>
    <x v="26"/>
    <x v="0"/>
    <x v="3"/>
    <s v="Avery Framed View Binder, EZD Ring (Locking), Navy, 1 1/2&quot;"/>
    <n v="11.98"/>
    <n v="4"/>
    <n v="-9.18"/>
  </r>
  <r>
    <s v="06-10-2016"/>
    <x v="2"/>
    <x v="9"/>
    <x v="162"/>
    <x v="26"/>
    <x v="2"/>
    <x v="9"/>
    <s v="Memorex 25GB 6X Branded Blu-Ray Recordable Disc, 15/Pack"/>
    <n v="67.959999999999994"/>
    <n v="5"/>
    <n v="0.85"/>
  </r>
  <r>
    <s v="07-10-2016"/>
    <x v="2"/>
    <x v="9"/>
    <x v="560"/>
    <x v="3"/>
    <x v="0"/>
    <x v="3"/>
    <s v="GBC Recycled VeloBinder Covers"/>
    <n v="27.26"/>
    <n v="2"/>
    <n v="8.86"/>
  </r>
  <r>
    <s v="07-10-2016"/>
    <x v="2"/>
    <x v="9"/>
    <x v="729"/>
    <x v="22"/>
    <x v="2"/>
    <x v="15"/>
    <s v="Okidata C331dn Printer"/>
    <n v="837.6"/>
    <n v="3"/>
    <n v="62.82"/>
  </r>
  <r>
    <s v="07-10-2016"/>
    <x v="2"/>
    <x v="9"/>
    <x v="204"/>
    <x v="3"/>
    <x v="0"/>
    <x v="0"/>
    <s v="Astroparche Fine Business Paper"/>
    <n v="10.56"/>
    <n v="2"/>
    <n v="5.07"/>
  </r>
  <r>
    <s v="07-10-2016"/>
    <x v="2"/>
    <x v="9"/>
    <x v="299"/>
    <x v="2"/>
    <x v="0"/>
    <x v="1"/>
    <s v="Avery 511"/>
    <n v="4.93"/>
    <n v="2"/>
    <n v="1.72"/>
  </r>
  <r>
    <s v="07-10-2016"/>
    <x v="2"/>
    <x v="9"/>
    <x v="260"/>
    <x v="22"/>
    <x v="0"/>
    <x v="7"/>
    <s v="Alliance Super-Size Bands, Assorted Sizes"/>
    <n v="93.36"/>
    <n v="12"/>
    <n v="0.93"/>
  </r>
  <r>
    <s v="08-10-2016"/>
    <x v="2"/>
    <x v="9"/>
    <x v="620"/>
    <x v="0"/>
    <x v="1"/>
    <x v="8"/>
    <s v="Contemporary Wood/Metal Frame"/>
    <n v="51.71"/>
    <n v="8"/>
    <n v="-32.32"/>
  </r>
  <r>
    <s v="08-10-2016"/>
    <x v="2"/>
    <x v="9"/>
    <x v="264"/>
    <x v="3"/>
    <x v="0"/>
    <x v="0"/>
    <s v="Xerox 1925"/>
    <n v="61.96"/>
    <n v="2"/>
    <n v="27.88"/>
  </r>
  <r>
    <s v="08-10-2016"/>
    <x v="2"/>
    <x v="9"/>
    <x v="725"/>
    <x v="0"/>
    <x v="0"/>
    <x v="1"/>
    <s v="Avery 50"/>
    <n v="60.14"/>
    <n v="6"/>
    <n v="20.3"/>
  </r>
  <r>
    <s v="08-10-2016"/>
    <x v="2"/>
    <x v="9"/>
    <x v="440"/>
    <x v="25"/>
    <x v="0"/>
    <x v="2"/>
    <s v="Fellowes Econo/Stor Drawers"/>
    <n v="387.72"/>
    <n v="5"/>
    <n v="-67.849999999999994"/>
  </r>
  <r>
    <s v="09-10-2016"/>
    <x v="2"/>
    <x v="9"/>
    <x v="634"/>
    <x v="10"/>
    <x v="2"/>
    <x v="6"/>
    <s v="Mediabridge Sport Armband iPhone 5s"/>
    <n v="23.98"/>
    <n v="4"/>
    <n v="-15.58"/>
  </r>
  <r>
    <s v="09-10-2016"/>
    <x v="2"/>
    <x v="9"/>
    <x v="457"/>
    <x v="2"/>
    <x v="0"/>
    <x v="0"/>
    <s v="Xerox 1947"/>
    <n v="19.14"/>
    <n v="4"/>
    <n v="5.98"/>
  </r>
  <r>
    <s v="09-10-2016"/>
    <x v="2"/>
    <x v="9"/>
    <x v="457"/>
    <x v="2"/>
    <x v="1"/>
    <x v="8"/>
    <s v="Luxo Professional Magnifying Clamp-On Fluorescent Lamps"/>
    <n v="332.83"/>
    <n v="4"/>
    <n v="-24.96"/>
  </r>
  <r>
    <s v="09-10-2016"/>
    <x v="2"/>
    <x v="9"/>
    <x v="713"/>
    <x v="12"/>
    <x v="0"/>
    <x v="4"/>
    <s v="Newell 310"/>
    <n v="1.41"/>
    <n v="1"/>
    <n v="0.16"/>
  </r>
  <r>
    <s v="09-10-2016"/>
    <x v="2"/>
    <x v="9"/>
    <x v="713"/>
    <x v="12"/>
    <x v="1"/>
    <x v="8"/>
    <s v="Tenex 46&quot; x 60&quot; Computer Anti-Static Chairmat, Rectangular Shaped"/>
    <n v="169.57"/>
    <n v="2"/>
    <n v="0"/>
  </r>
  <r>
    <s v="10-10-2016"/>
    <x v="2"/>
    <x v="9"/>
    <x v="732"/>
    <x v="25"/>
    <x v="0"/>
    <x v="14"/>
    <s v="Martin-Yale Premier Letter Opener"/>
    <n v="20.61"/>
    <n v="2"/>
    <n v="-4.38"/>
  </r>
  <r>
    <s v="10-10-2016"/>
    <x v="2"/>
    <x v="9"/>
    <x v="732"/>
    <x v="25"/>
    <x v="0"/>
    <x v="3"/>
    <s v="Presstex Flexible Ring Binders"/>
    <n v="4.0999999999999996"/>
    <n v="3"/>
    <n v="-2.73"/>
  </r>
  <r>
    <s v="10-10-2016"/>
    <x v="2"/>
    <x v="9"/>
    <x v="369"/>
    <x v="26"/>
    <x v="1"/>
    <x v="11"/>
    <s v="Bush Westfield Collection Bookcases, Dark Cherry Finish, Fully Assembled"/>
    <n v="90.88"/>
    <n v="3"/>
    <n v="-190.85"/>
  </r>
  <r>
    <s v="10-10-2016"/>
    <x v="2"/>
    <x v="9"/>
    <x v="369"/>
    <x v="26"/>
    <x v="2"/>
    <x v="6"/>
    <s v="iOttie HLCRIO102 Car Mount"/>
    <n v="15.99"/>
    <n v="1"/>
    <n v="-3"/>
  </r>
  <r>
    <s v="10-10-2016"/>
    <x v="2"/>
    <x v="9"/>
    <x v="369"/>
    <x v="26"/>
    <x v="1"/>
    <x v="5"/>
    <s v="Global Manager's Adjustable Task Chair, Storm"/>
    <n v="120.78"/>
    <n v="1"/>
    <n v="13.59"/>
  </r>
  <r>
    <s v="10-10-2016"/>
    <x v="2"/>
    <x v="9"/>
    <x v="494"/>
    <x v="0"/>
    <x v="1"/>
    <x v="8"/>
    <s v="Eldon 400 Class Desk Accessories, Black Carbon"/>
    <n v="14"/>
    <n v="4"/>
    <n v="-6.3"/>
  </r>
  <r>
    <s v="10-10-2016"/>
    <x v="2"/>
    <x v="9"/>
    <x v="494"/>
    <x v="0"/>
    <x v="0"/>
    <x v="3"/>
    <s v="Wilson Jones Ledger-Size, Piano-Hinge Binder, 2&quot;, Blue"/>
    <n v="16.39"/>
    <n v="2"/>
    <n v="-26.23"/>
  </r>
  <r>
    <s v="11-10-2016"/>
    <x v="2"/>
    <x v="9"/>
    <x v="287"/>
    <x v="1"/>
    <x v="0"/>
    <x v="4"/>
    <s v="Avery Fluorescent Highlighter Four-Color Set"/>
    <n v="5.34"/>
    <n v="2"/>
    <n v="0.67"/>
  </r>
  <r>
    <s v="11-10-2016"/>
    <x v="2"/>
    <x v="9"/>
    <x v="287"/>
    <x v="1"/>
    <x v="0"/>
    <x v="4"/>
    <s v="Newell 309"/>
    <n v="27.72"/>
    <n v="3"/>
    <n v="3.47"/>
  </r>
  <r>
    <s v="13-10-2016"/>
    <x v="2"/>
    <x v="9"/>
    <x v="164"/>
    <x v="3"/>
    <x v="0"/>
    <x v="0"/>
    <s v="Xerox 195"/>
    <n v="20.04"/>
    <n v="3"/>
    <n v="9.6199999999999992"/>
  </r>
  <r>
    <s v="13-10-2016"/>
    <x v="2"/>
    <x v="9"/>
    <x v="164"/>
    <x v="3"/>
    <x v="0"/>
    <x v="0"/>
    <s v="Xerox 1880"/>
    <n v="35.44"/>
    <n v="1"/>
    <n v="16.66"/>
  </r>
  <r>
    <s v="13-10-2016"/>
    <x v="2"/>
    <x v="9"/>
    <x v="164"/>
    <x v="3"/>
    <x v="0"/>
    <x v="4"/>
    <s v="Sanford Colorific Colored Pencils, 12/Box"/>
    <n v="11.52"/>
    <n v="4"/>
    <n v="3.46"/>
  </r>
  <r>
    <s v="13-10-2016"/>
    <x v="2"/>
    <x v="9"/>
    <x v="164"/>
    <x v="3"/>
    <x v="0"/>
    <x v="7"/>
    <s v="Ideal Clamps"/>
    <n v="4.0199999999999996"/>
    <n v="2"/>
    <n v="1.97"/>
  </r>
  <r>
    <s v="13-10-2016"/>
    <x v="2"/>
    <x v="9"/>
    <x v="164"/>
    <x v="3"/>
    <x v="0"/>
    <x v="3"/>
    <s v="GBC Wire Binding Strips"/>
    <n v="76.180000000000007"/>
    <n v="3"/>
    <n v="26.66"/>
  </r>
  <r>
    <s v="13-10-2016"/>
    <x v="2"/>
    <x v="9"/>
    <x v="164"/>
    <x v="3"/>
    <x v="0"/>
    <x v="14"/>
    <s v="Fiskars Softgrip Scissors"/>
    <n v="65.88"/>
    <n v="6"/>
    <n v="18.45"/>
  </r>
  <r>
    <s v="13-10-2016"/>
    <x v="2"/>
    <x v="9"/>
    <x v="164"/>
    <x v="3"/>
    <x v="1"/>
    <x v="8"/>
    <s v="Longer-Life Soft White Bulbs"/>
    <n v="43.12"/>
    <n v="14"/>
    <n v="20.7"/>
  </r>
  <r>
    <s v="13-10-2016"/>
    <x v="2"/>
    <x v="9"/>
    <x v="479"/>
    <x v="26"/>
    <x v="1"/>
    <x v="13"/>
    <s v="Hon 5100 Series Wood Tables"/>
    <n v="727.45"/>
    <n v="5"/>
    <n v="-465.57"/>
  </r>
  <r>
    <s v="13-10-2016"/>
    <x v="2"/>
    <x v="9"/>
    <x v="479"/>
    <x v="26"/>
    <x v="1"/>
    <x v="8"/>
    <s v="Executive Impressions 8-1/2&quot; Career Panel/Partition Cubicle Clock"/>
    <n v="24.96"/>
    <n v="3"/>
    <n v="4.37"/>
  </r>
  <r>
    <s v="13-10-2016"/>
    <x v="2"/>
    <x v="9"/>
    <x v="454"/>
    <x v="0"/>
    <x v="2"/>
    <x v="9"/>
    <s v="Razer Kraken PRO Over Ear PC and Music Headset"/>
    <n v="191.98"/>
    <n v="3"/>
    <n v="24"/>
  </r>
  <r>
    <s v="13-10-2016"/>
    <x v="2"/>
    <x v="9"/>
    <x v="454"/>
    <x v="0"/>
    <x v="0"/>
    <x v="0"/>
    <s v="Array Memo Cubes"/>
    <n v="8.2899999999999991"/>
    <n v="2"/>
    <n v="3"/>
  </r>
  <r>
    <s v="13-10-2016"/>
    <x v="2"/>
    <x v="9"/>
    <x v="454"/>
    <x v="0"/>
    <x v="1"/>
    <x v="8"/>
    <s v="Tenex &quot;The Solids&quot; Textured Chair Mats"/>
    <n v="139.91999999999999"/>
    <n v="5"/>
    <n v="-150.41"/>
  </r>
  <r>
    <s v="13-10-2016"/>
    <x v="2"/>
    <x v="9"/>
    <x v="454"/>
    <x v="0"/>
    <x v="0"/>
    <x v="4"/>
    <s v="Newell 334"/>
    <n v="15.87"/>
    <n v="1"/>
    <n v="1.19"/>
  </r>
  <r>
    <s v="13-10-2016"/>
    <x v="2"/>
    <x v="9"/>
    <x v="454"/>
    <x v="0"/>
    <x v="0"/>
    <x v="3"/>
    <s v="Avery Non-Stick Binders"/>
    <n v="6.29"/>
    <n v="7"/>
    <n v="-11"/>
  </r>
  <r>
    <s v="13-10-2016"/>
    <x v="2"/>
    <x v="9"/>
    <x v="620"/>
    <x v="20"/>
    <x v="0"/>
    <x v="4"/>
    <s v="BIC Liqua Brite Liner"/>
    <n v="34.700000000000003"/>
    <n v="5"/>
    <n v="12.49"/>
  </r>
  <r>
    <s v="13-10-2016"/>
    <x v="2"/>
    <x v="9"/>
    <x v="620"/>
    <x v="20"/>
    <x v="0"/>
    <x v="2"/>
    <s v="Fellowes Bases and Tops For Staxonsteel/High-Stak Systems"/>
    <n v="99.87"/>
    <n v="3"/>
    <n v="23.97"/>
  </r>
  <r>
    <s v="13-10-2016"/>
    <x v="2"/>
    <x v="9"/>
    <x v="620"/>
    <x v="20"/>
    <x v="0"/>
    <x v="0"/>
    <s v="Computer Printout Paper with Letter-Trim Perforations"/>
    <n v="37.94"/>
    <n v="2"/>
    <n v="18.21"/>
  </r>
  <r>
    <s v="13-10-2016"/>
    <x v="2"/>
    <x v="9"/>
    <x v="620"/>
    <x v="20"/>
    <x v="0"/>
    <x v="1"/>
    <s v="Avery White Multi-Purpose Labels"/>
    <n v="24.9"/>
    <n v="5"/>
    <n v="11.45"/>
  </r>
  <r>
    <s v="13-10-2016"/>
    <x v="2"/>
    <x v="9"/>
    <x v="620"/>
    <x v="20"/>
    <x v="1"/>
    <x v="8"/>
    <s v="Howard Miller Distant Time Traveler Alarm Clock"/>
    <n v="82.26"/>
    <n v="3"/>
    <n v="33.729999999999997"/>
  </r>
  <r>
    <s v="14-10-2016"/>
    <x v="2"/>
    <x v="9"/>
    <x v="85"/>
    <x v="22"/>
    <x v="2"/>
    <x v="9"/>
    <s v="WD My Passport Ultra 500GB Portable External Hard Drive"/>
    <n v="177"/>
    <n v="3"/>
    <n v="30.09"/>
  </r>
  <r>
    <s v="14-10-2016"/>
    <x v="2"/>
    <x v="9"/>
    <x v="180"/>
    <x v="25"/>
    <x v="1"/>
    <x v="5"/>
    <s v="SAFCO Folding Chair Trolley"/>
    <n v="102.59"/>
    <n v="1"/>
    <n v="10.26"/>
  </r>
  <r>
    <s v="14-10-2016"/>
    <x v="2"/>
    <x v="9"/>
    <x v="180"/>
    <x v="25"/>
    <x v="2"/>
    <x v="9"/>
    <s v="Maxell 4.7GB DVD-R"/>
    <n v="22.7"/>
    <n v="1"/>
    <n v="5.96"/>
  </r>
  <r>
    <s v="14-10-2016"/>
    <x v="2"/>
    <x v="9"/>
    <x v="180"/>
    <x v="25"/>
    <x v="0"/>
    <x v="0"/>
    <s v="Xerox 1944"/>
    <n v="93.02"/>
    <n v="3"/>
    <n v="33.72"/>
  </r>
  <r>
    <s v="14-10-2016"/>
    <x v="2"/>
    <x v="9"/>
    <x v="180"/>
    <x v="25"/>
    <x v="0"/>
    <x v="14"/>
    <s v="Staple remover"/>
    <n v="12.77"/>
    <n v="2"/>
    <n v="1.44"/>
  </r>
  <r>
    <s v="14-10-2016"/>
    <x v="2"/>
    <x v="9"/>
    <x v="180"/>
    <x v="25"/>
    <x v="0"/>
    <x v="10"/>
    <s v="White Business Envelopes with Contemporary Seam, Recycled White Business Envelopes"/>
    <n v="35.01"/>
    <n v="4"/>
    <n v="13.13"/>
  </r>
  <r>
    <s v="14-10-2016"/>
    <x v="2"/>
    <x v="9"/>
    <x v="180"/>
    <x v="25"/>
    <x v="0"/>
    <x v="0"/>
    <s v="Xerox 1916"/>
    <n v="39.15"/>
    <n v="1"/>
    <n v="14.68"/>
  </r>
  <r>
    <s v="14-10-2016"/>
    <x v="2"/>
    <x v="9"/>
    <x v="203"/>
    <x v="20"/>
    <x v="2"/>
    <x v="6"/>
    <s v="Motorola L703CM"/>
    <n v="1091.93"/>
    <n v="7"/>
    <n v="272.98"/>
  </r>
  <r>
    <s v="14-10-2016"/>
    <x v="2"/>
    <x v="9"/>
    <x v="203"/>
    <x v="20"/>
    <x v="0"/>
    <x v="0"/>
    <s v="Xerox 1908"/>
    <n v="111.96"/>
    <n v="2"/>
    <n v="54.86"/>
  </r>
  <r>
    <s v="14-10-2016"/>
    <x v="2"/>
    <x v="9"/>
    <x v="737"/>
    <x v="21"/>
    <x v="2"/>
    <x v="9"/>
    <s v="Plantronics CS510 - Over-the-Head monaural Wireless Headset System"/>
    <n v="1649.75"/>
    <n v="5"/>
    <n v="544.41999999999996"/>
  </r>
  <r>
    <s v="15-10-2016"/>
    <x v="2"/>
    <x v="9"/>
    <x v="715"/>
    <x v="27"/>
    <x v="0"/>
    <x v="0"/>
    <s v="Xerox 1982"/>
    <n v="45.68"/>
    <n v="2"/>
    <n v="21.01"/>
  </r>
  <r>
    <s v="15-10-2016"/>
    <x v="2"/>
    <x v="9"/>
    <x v="715"/>
    <x v="27"/>
    <x v="0"/>
    <x v="0"/>
    <s v="Xerox 1986"/>
    <n v="60.12"/>
    <n v="9"/>
    <n v="28.86"/>
  </r>
  <r>
    <s v="15-10-2016"/>
    <x v="2"/>
    <x v="9"/>
    <x v="715"/>
    <x v="27"/>
    <x v="0"/>
    <x v="3"/>
    <s v="Acco Data Flex Cable Posts For Top &amp; Bottom Load Binders, 6&quot; Capacity"/>
    <n v="41.72"/>
    <n v="5"/>
    <n v="13.04"/>
  </r>
  <r>
    <s v="15-10-2016"/>
    <x v="2"/>
    <x v="9"/>
    <x v="715"/>
    <x v="27"/>
    <x v="0"/>
    <x v="0"/>
    <s v="Recycled Desk Saver Line &quot;While You Were Out&quot; Book, 5 1/2&quot; X 4&quot;"/>
    <n v="71.599999999999994"/>
    <n v="8"/>
    <n v="32.94"/>
  </r>
  <r>
    <s v="15-10-2016"/>
    <x v="2"/>
    <x v="9"/>
    <x v="33"/>
    <x v="39"/>
    <x v="0"/>
    <x v="1"/>
    <s v="Avery 49"/>
    <n v="20.16"/>
    <n v="7"/>
    <n v="9.8800000000000008"/>
  </r>
  <r>
    <s v="15-10-2016"/>
    <x v="2"/>
    <x v="9"/>
    <x v="33"/>
    <x v="39"/>
    <x v="0"/>
    <x v="1"/>
    <s v="Avery 508"/>
    <n v="29.46"/>
    <n v="6"/>
    <n v="14.44"/>
  </r>
  <r>
    <s v="15-10-2016"/>
    <x v="2"/>
    <x v="9"/>
    <x v="33"/>
    <x v="39"/>
    <x v="0"/>
    <x v="12"/>
    <s v="Hoover Upright Vacuum With Dirt Cup"/>
    <n v="868.59"/>
    <n v="3"/>
    <n v="251.89"/>
  </r>
  <r>
    <s v="15-10-2016"/>
    <x v="2"/>
    <x v="9"/>
    <x v="33"/>
    <x v="39"/>
    <x v="0"/>
    <x v="0"/>
    <s v="Xerox 1999"/>
    <n v="12.96"/>
    <n v="2"/>
    <n v="6.22"/>
  </r>
  <r>
    <s v="15-10-2016"/>
    <x v="2"/>
    <x v="9"/>
    <x v="33"/>
    <x v="39"/>
    <x v="2"/>
    <x v="6"/>
    <s v="Samsung Replacement EH64AVFWE Premium Headset"/>
    <n v="5.5"/>
    <n v="1"/>
    <n v="1.38"/>
  </r>
  <r>
    <s v="15-10-2016"/>
    <x v="2"/>
    <x v="9"/>
    <x v="33"/>
    <x v="39"/>
    <x v="0"/>
    <x v="3"/>
    <s v="Ibico Plastic Spiral Binding Combs"/>
    <n v="121.6"/>
    <n v="4"/>
    <n v="55.94"/>
  </r>
  <r>
    <s v="15-10-2016"/>
    <x v="2"/>
    <x v="9"/>
    <x v="87"/>
    <x v="6"/>
    <x v="0"/>
    <x v="3"/>
    <s v="GBC Twin Loop Wire Binding Elements"/>
    <n v="232.96"/>
    <n v="7"/>
    <n v="116.48"/>
  </r>
  <r>
    <s v="15-10-2016"/>
    <x v="2"/>
    <x v="9"/>
    <x v="87"/>
    <x v="6"/>
    <x v="0"/>
    <x v="10"/>
    <s v="#10 Self-Seal White Envelopes"/>
    <n v="66.540000000000006"/>
    <n v="6"/>
    <n v="32.6"/>
  </r>
  <r>
    <s v="15-10-2016"/>
    <x v="2"/>
    <x v="9"/>
    <x v="87"/>
    <x v="6"/>
    <x v="0"/>
    <x v="12"/>
    <s v="Holmes Odor Grabber"/>
    <n v="43.26"/>
    <n v="3"/>
    <n v="14.28"/>
  </r>
  <r>
    <s v="16-10-2016"/>
    <x v="2"/>
    <x v="9"/>
    <x v="555"/>
    <x v="20"/>
    <x v="1"/>
    <x v="13"/>
    <s v="Chromcraft Rectangular Conference Tables"/>
    <n v="142.18"/>
    <n v="1"/>
    <n v="-37.92"/>
  </r>
  <r>
    <s v="17-10-2016"/>
    <x v="2"/>
    <x v="9"/>
    <x v="646"/>
    <x v="3"/>
    <x v="0"/>
    <x v="3"/>
    <s v="Avery Durable Plastic 1&quot; Binders"/>
    <n v="18.16"/>
    <n v="5"/>
    <n v="6.58"/>
  </r>
  <r>
    <s v="17-10-2016"/>
    <x v="2"/>
    <x v="9"/>
    <x v="588"/>
    <x v="3"/>
    <x v="1"/>
    <x v="11"/>
    <s v="Safco Value Mate Steel Bookcase, Baked Enamel Finish on Steel, Black"/>
    <n v="120.67"/>
    <n v="2"/>
    <n v="21.29"/>
  </r>
  <r>
    <s v="17-10-2016"/>
    <x v="2"/>
    <x v="9"/>
    <x v="658"/>
    <x v="24"/>
    <x v="2"/>
    <x v="6"/>
    <s v="Panasonic KX-TG9541B DECT 6.0 Digital 2-Line Expandable Cordless Phone With Digital Answering System"/>
    <n v="449.97"/>
    <n v="3"/>
    <n v="220.49"/>
  </r>
  <r>
    <s v="17-10-2016"/>
    <x v="2"/>
    <x v="9"/>
    <x v="658"/>
    <x v="24"/>
    <x v="0"/>
    <x v="12"/>
    <s v="Honeywell Enviracaire Portable HEPA Air Cleaner for 16' x 20' Room"/>
    <n v="1927.59"/>
    <n v="7"/>
    <n v="751.76"/>
  </r>
  <r>
    <s v="17-10-2016"/>
    <x v="2"/>
    <x v="9"/>
    <x v="245"/>
    <x v="23"/>
    <x v="1"/>
    <x v="11"/>
    <s v="O'Sullivan Living Dimensions 2-Shelf Bookcases"/>
    <n v="120.98"/>
    <n v="1"/>
    <n v="12.1"/>
  </r>
  <r>
    <s v="17-10-2016"/>
    <x v="2"/>
    <x v="9"/>
    <x v="245"/>
    <x v="23"/>
    <x v="0"/>
    <x v="3"/>
    <s v="GBC ProClick 150 Presentation Binding System"/>
    <n v="315.98"/>
    <n v="1"/>
    <n v="148.51"/>
  </r>
  <r>
    <s v="18-10-2016"/>
    <x v="2"/>
    <x v="9"/>
    <x v="287"/>
    <x v="12"/>
    <x v="1"/>
    <x v="5"/>
    <s v="Global Deluxe Steno Chair"/>
    <n v="307.92"/>
    <n v="5"/>
    <n v="-34.64"/>
  </r>
  <r>
    <s v="20-10-2016"/>
    <x v="2"/>
    <x v="9"/>
    <x v="321"/>
    <x v="10"/>
    <x v="0"/>
    <x v="4"/>
    <s v="Premium Writing Pencils, Soft, #2 by Central Association for the Blind"/>
    <n v="7.15"/>
    <n v="3"/>
    <n v="0.72"/>
  </r>
  <r>
    <s v="20-10-2016"/>
    <x v="2"/>
    <x v="9"/>
    <x v="250"/>
    <x v="0"/>
    <x v="0"/>
    <x v="0"/>
    <s v="Black Print Carbonless Snap-Off Rapid Letter, 8 1/2&quot; x 7&quot;"/>
    <n v="51.02"/>
    <n v="7"/>
    <n v="15.94"/>
  </r>
  <r>
    <s v="20-10-2016"/>
    <x v="2"/>
    <x v="9"/>
    <x v="250"/>
    <x v="0"/>
    <x v="0"/>
    <x v="7"/>
    <s v="Staples"/>
    <n v="25.25"/>
    <n v="4"/>
    <n v="7.89"/>
  </r>
  <r>
    <s v="20-10-2016"/>
    <x v="2"/>
    <x v="9"/>
    <x v="250"/>
    <x v="0"/>
    <x v="1"/>
    <x v="5"/>
    <s v="Office Star - Ergonomically Designed Knee Chair"/>
    <n v="56.69"/>
    <n v="1"/>
    <n v="-14.58"/>
  </r>
  <r>
    <s v="20-10-2016"/>
    <x v="2"/>
    <x v="9"/>
    <x v="55"/>
    <x v="14"/>
    <x v="2"/>
    <x v="6"/>
    <s v="iKross Bluetooth Portable Keyboard + Cell Phone Stand Holder + Brush for Apple iPhone 5S 5C 5, 4S 4"/>
    <n v="125.7"/>
    <n v="6"/>
    <n v="35.200000000000003"/>
  </r>
  <r>
    <s v="20-10-2016"/>
    <x v="2"/>
    <x v="9"/>
    <x v="55"/>
    <x v="14"/>
    <x v="2"/>
    <x v="6"/>
    <s v="Pyle PMP37LED"/>
    <n v="191.98"/>
    <n v="2"/>
    <n v="51.83"/>
  </r>
  <r>
    <s v="20-10-2016"/>
    <x v="2"/>
    <x v="9"/>
    <x v="55"/>
    <x v="14"/>
    <x v="0"/>
    <x v="2"/>
    <s v="Woodgrain Magazine Files by Perma"/>
    <n v="20.86"/>
    <n v="7"/>
    <n v="1.46"/>
  </r>
  <r>
    <s v="20-10-2016"/>
    <x v="2"/>
    <x v="9"/>
    <x v="597"/>
    <x v="3"/>
    <x v="0"/>
    <x v="3"/>
    <s v="Fellowes Twister Kit, Gray/Clear, 3/pkg"/>
    <n v="19.3"/>
    <n v="3"/>
    <n v="6.03"/>
  </r>
  <r>
    <s v="20-10-2016"/>
    <x v="2"/>
    <x v="9"/>
    <x v="607"/>
    <x v="6"/>
    <x v="1"/>
    <x v="8"/>
    <s v="Aluminum Document Frame"/>
    <n v="61.1"/>
    <n v="5"/>
    <n v="18.329999999999998"/>
  </r>
  <r>
    <s v="20-10-2016"/>
    <x v="2"/>
    <x v="9"/>
    <x v="168"/>
    <x v="3"/>
    <x v="1"/>
    <x v="5"/>
    <s v="Hon Every-Day Chair Series Swivel Task Chairs"/>
    <n v="387.14"/>
    <n v="4"/>
    <n v="4.84"/>
  </r>
  <r>
    <s v="21-10-2016"/>
    <x v="2"/>
    <x v="9"/>
    <x v="521"/>
    <x v="37"/>
    <x v="0"/>
    <x v="3"/>
    <s v="Wilson Jones Snap Scratch Pad Binder Tool for Ring Binders"/>
    <n v="23.2"/>
    <n v="4"/>
    <n v="10.44"/>
  </r>
  <r>
    <s v="21-10-2016"/>
    <x v="2"/>
    <x v="9"/>
    <x v="521"/>
    <x v="37"/>
    <x v="0"/>
    <x v="14"/>
    <s v="Staple remover"/>
    <n v="7.36"/>
    <n v="2"/>
    <n v="0.15"/>
  </r>
  <r>
    <s v="21-10-2016"/>
    <x v="2"/>
    <x v="9"/>
    <x v="521"/>
    <x v="37"/>
    <x v="0"/>
    <x v="2"/>
    <s v="Pizazz Global Quick File"/>
    <n v="104.79"/>
    <n v="7"/>
    <n v="29.34"/>
  </r>
  <r>
    <s v="21-10-2016"/>
    <x v="2"/>
    <x v="9"/>
    <x v="521"/>
    <x v="37"/>
    <x v="1"/>
    <x v="11"/>
    <s v="Atlantic Metals Mobile 3-Shelf Bookcases, Custom Colors"/>
    <n v="1043.92"/>
    <n v="4"/>
    <n v="271.42"/>
  </r>
  <r>
    <s v="21-10-2016"/>
    <x v="2"/>
    <x v="9"/>
    <x v="685"/>
    <x v="3"/>
    <x v="0"/>
    <x v="0"/>
    <s v="Rediform Wirebound &quot;Phone Memo&quot; Message Book, 11 x 5-3/4"/>
    <n v="22.92"/>
    <n v="3"/>
    <n v="11.23"/>
  </r>
  <r>
    <s v="21-10-2016"/>
    <x v="2"/>
    <x v="9"/>
    <x v="264"/>
    <x v="3"/>
    <x v="0"/>
    <x v="2"/>
    <s v="Belkin 19&quot; Vented Equipment Shelf, Black"/>
    <n v="154.44"/>
    <n v="3"/>
    <n v="1.54"/>
  </r>
  <r>
    <s v="21-10-2016"/>
    <x v="2"/>
    <x v="9"/>
    <x v="168"/>
    <x v="7"/>
    <x v="0"/>
    <x v="3"/>
    <s v="Avery Reinforcements for Hole-Punch Pages"/>
    <n v="7.92"/>
    <n v="4"/>
    <n v="3.56"/>
  </r>
  <r>
    <s v="21-10-2016"/>
    <x v="2"/>
    <x v="9"/>
    <x v="773"/>
    <x v="36"/>
    <x v="2"/>
    <x v="9"/>
    <s v="Logitech Desktop MK120 Mouse and keyboard Combo"/>
    <n v="98.16"/>
    <n v="6"/>
    <n v="9.82"/>
  </r>
  <r>
    <s v="21-10-2016"/>
    <x v="2"/>
    <x v="9"/>
    <x v="743"/>
    <x v="10"/>
    <x v="2"/>
    <x v="6"/>
    <s v="Panasonic KX TS208W Corded phone"/>
    <n v="235.15"/>
    <n v="8"/>
    <n v="-47.03"/>
  </r>
  <r>
    <s v="21-10-2016"/>
    <x v="2"/>
    <x v="9"/>
    <x v="197"/>
    <x v="10"/>
    <x v="1"/>
    <x v="13"/>
    <s v="Chromcraft Bull-Nose Wood 48&quot; x 96&quot; Rectangular Conference Tables"/>
    <n v="661.18"/>
    <n v="2"/>
    <n v="-231.41"/>
  </r>
  <r>
    <s v="21-10-2016"/>
    <x v="2"/>
    <x v="9"/>
    <x v="285"/>
    <x v="17"/>
    <x v="0"/>
    <x v="4"/>
    <s v="Panasonic KP-150 Electric Pencil Sharpener"/>
    <n v="113.22"/>
    <n v="3"/>
    <n v="29.44"/>
  </r>
  <r>
    <s v="21-10-2016"/>
    <x v="2"/>
    <x v="9"/>
    <x v="285"/>
    <x v="17"/>
    <x v="0"/>
    <x v="0"/>
    <s v="Xerox 193"/>
    <n v="35.880000000000003"/>
    <n v="6"/>
    <n v="17.579999999999998"/>
  </r>
  <r>
    <s v="21-10-2016"/>
    <x v="2"/>
    <x v="9"/>
    <x v="285"/>
    <x v="17"/>
    <x v="0"/>
    <x v="3"/>
    <s v="Ibico EPK-21 Electric Binding System"/>
    <n v="4535.9799999999996"/>
    <n v="3"/>
    <n v="1644.29"/>
  </r>
  <r>
    <s v="21-10-2016"/>
    <x v="2"/>
    <x v="9"/>
    <x v="60"/>
    <x v="15"/>
    <x v="0"/>
    <x v="2"/>
    <s v="Tenex Personal Filing Tote With Secure Closure Lid, Black/Frost"/>
    <n v="111.67"/>
    <n v="9"/>
    <n v="6.98"/>
  </r>
  <r>
    <s v="21-10-2016"/>
    <x v="2"/>
    <x v="9"/>
    <x v="453"/>
    <x v="0"/>
    <x v="2"/>
    <x v="9"/>
    <s v="SanDisk Ultra 32 GB MicroSDHC Class 10 Memory Card"/>
    <n v="106.08"/>
    <n v="6"/>
    <n v="-9.2799999999999994"/>
  </r>
  <r>
    <s v="21-10-2016"/>
    <x v="2"/>
    <x v="9"/>
    <x v="246"/>
    <x v="3"/>
    <x v="1"/>
    <x v="5"/>
    <s v="Office Star Flex Back Scooter Chair with Aluminum Finish Frame"/>
    <n v="242.14"/>
    <n v="3"/>
    <n v="12.11"/>
  </r>
  <r>
    <s v="21-10-2016"/>
    <x v="2"/>
    <x v="9"/>
    <x v="246"/>
    <x v="3"/>
    <x v="0"/>
    <x v="4"/>
    <s v="Newell Chalk Holder"/>
    <n v="12.39"/>
    <n v="3"/>
    <n v="5.7"/>
  </r>
  <r>
    <s v="21-10-2016"/>
    <x v="2"/>
    <x v="9"/>
    <x v="246"/>
    <x v="3"/>
    <x v="1"/>
    <x v="8"/>
    <s v="Eldon Expressions Wood and Plastic Desk Accessories, Oak"/>
    <n v="19.96"/>
    <n v="2"/>
    <n v="5.59"/>
  </r>
  <r>
    <s v="21-10-2016"/>
    <x v="2"/>
    <x v="9"/>
    <x v="246"/>
    <x v="3"/>
    <x v="0"/>
    <x v="2"/>
    <s v="SAFCO Boltless Steel Shelving"/>
    <n v="340.92"/>
    <n v="3"/>
    <n v="3.41"/>
  </r>
  <r>
    <s v="21-10-2016"/>
    <x v="2"/>
    <x v="9"/>
    <x v="64"/>
    <x v="16"/>
    <x v="1"/>
    <x v="8"/>
    <s v="Seth Thomas 14&quot; Day/Date Wall Clock"/>
    <n v="45.57"/>
    <n v="2"/>
    <n v="9.68"/>
  </r>
  <r>
    <s v="21-10-2016"/>
    <x v="2"/>
    <x v="9"/>
    <x v="64"/>
    <x v="16"/>
    <x v="0"/>
    <x v="3"/>
    <s v="GBC Personal VeloBind Strips"/>
    <n v="28.75"/>
    <n v="8"/>
    <n v="-21.08"/>
  </r>
  <r>
    <s v="22-10-2016"/>
    <x v="2"/>
    <x v="9"/>
    <x v="725"/>
    <x v="14"/>
    <x v="1"/>
    <x v="8"/>
    <s v="Eldon 200 Class Desk Accessories"/>
    <n v="31.4"/>
    <n v="5"/>
    <n v="10.050000000000001"/>
  </r>
  <r>
    <s v="22-10-2016"/>
    <x v="2"/>
    <x v="9"/>
    <x v="34"/>
    <x v="6"/>
    <x v="1"/>
    <x v="8"/>
    <s v="Eldon Expressions Wood and Plastic Desk Accessories, Oak"/>
    <n v="39.92"/>
    <n v="4"/>
    <n v="11.18"/>
  </r>
  <r>
    <s v="22-10-2016"/>
    <x v="2"/>
    <x v="9"/>
    <x v="493"/>
    <x v="22"/>
    <x v="0"/>
    <x v="0"/>
    <s v="Xerox 1986"/>
    <n v="6.68"/>
    <n v="1"/>
    <n v="3.21"/>
  </r>
  <r>
    <s v="22-10-2016"/>
    <x v="2"/>
    <x v="9"/>
    <x v="493"/>
    <x v="22"/>
    <x v="0"/>
    <x v="4"/>
    <s v="Prang Drawing Pencil Set"/>
    <n v="8.34"/>
    <n v="3"/>
    <n v="2.25"/>
  </r>
  <r>
    <s v="22-10-2016"/>
    <x v="2"/>
    <x v="9"/>
    <x v="493"/>
    <x v="22"/>
    <x v="1"/>
    <x v="8"/>
    <s v="Linden 12&quot; Wall Clock With Oak Frame"/>
    <n v="101.94"/>
    <n v="3"/>
    <n v="30.58"/>
  </r>
  <r>
    <s v="23-10-2016"/>
    <x v="2"/>
    <x v="9"/>
    <x v="50"/>
    <x v="20"/>
    <x v="0"/>
    <x v="0"/>
    <s v="Snap-A-Way Black Print Carbonless Ruled Speed Letter, Triplicate"/>
    <n v="379.4"/>
    <n v="10"/>
    <n v="178.32"/>
  </r>
  <r>
    <s v="23-10-2016"/>
    <x v="2"/>
    <x v="9"/>
    <x v="252"/>
    <x v="1"/>
    <x v="1"/>
    <x v="8"/>
    <s v="DAX Cubicle Frames - 8x10"/>
    <n v="16.16"/>
    <n v="7"/>
    <n v="-12.12"/>
  </r>
  <r>
    <s v="23-10-2016"/>
    <x v="2"/>
    <x v="9"/>
    <x v="252"/>
    <x v="1"/>
    <x v="0"/>
    <x v="0"/>
    <s v="Xerox 1929"/>
    <n v="54.82"/>
    <n v="3"/>
    <n v="17.82"/>
  </r>
  <r>
    <s v="23-10-2016"/>
    <x v="2"/>
    <x v="9"/>
    <x v="314"/>
    <x v="22"/>
    <x v="0"/>
    <x v="7"/>
    <s v="Advantus SlideClip Paper Clips"/>
    <n v="17.05"/>
    <n v="5"/>
    <n v="8.18"/>
  </r>
  <r>
    <s v="24-10-2016"/>
    <x v="2"/>
    <x v="9"/>
    <x v="197"/>
    <x v="3"/>
    <x v="2"/>
    <x v="9"/>
    <s v="Micro Innovations USB RF Wireless Keyboard with Mouse"/>
    <n v="100"/>
    <n v="4"/>
    <n v="21"/>
  </r>
  <r>
    <s v="24-10-2016"/>
    <x v="2"/>
    <x v="9"/>
    <x v="197"/>
    <x v="3"/>
    <x v="2"/>
    <x v="9"/>
    <s v="Logitech VX Revolution Cordless Laser Mouse for Notebooks (Black)"/>
    <n v="359.98"/>
    <n v="2"/>
    <n v="21.6"/>
  </r>
  <r>
    <s v="24-10-2016"/>
    <x v="2"/>
    <x v="9"/>
    <x v="651"/>
    <x v="15"/>
    <x v="2"/>
    <x v="6"/>
    <s v="Apple iPhone 5C"/>
    <n v="239.98"/>
    <n v="3"/>
    <n v="18"/>
  </r>
  <r>
    <s v="24-10-2016"/>
    <x v="2"/>
    <x v="9"/>
    <x v="331"/>
    <x v="3"/>
    <x v="2"/>
    <x v="9"/>
    <s v="Razer Tiamat Over Ear 7.1 Surround Sound PC Gaming Headset"/>
    <n v="199.99"/>
    <n v="1"/>
    <n v="86"/>
  </r>
  <r>
    <s v="24-10-2016"/>
    <x v="2"/>
    <x v="9"/>
    <x v="359"/>
    <x v="0"/>
    <x v="0"/>
    <x v="0"/>
    <s v="Eureka Recycled Copy Paper 8 1/2&quot; x 11&quot;, Ream"/>
    <n v="15.55"/>
    <n v="3"/>
    <n v="5.44"/>
  </r>
  <r>
    <s v="24-10-2016"/>
    <x v="2"/>
    <x v="9"/>
    <x v="341"/>
    <x v="3"/>
    <x v="2"/>
    <x v="9"/>
    <s v="NETGEAR N750 Dual Band Wi-Fi Gigabit Router"/>
    <n v="450"/>
    <n v="5"/>
    <n v="162"/>
  </r>
  <r>
    <s v="25-10-2016"/>
    <x v="2"/>
    <x v="9"/>
    <x v="65"/>
    <x v="16"/>
    <x v="2"/>
    <x v="6"/>
    <s v="Panasonic KX-TG9471B"/>
    <n v="783.96"/>
    <n v="5"/>
    <n v="78.400000000000006"/>
  </r>
  <r>
    <s v="27-10-2016"/>
    <x v="2"/>
    <x v="9"/>
    <x v="617"/>
    <x v="20"/>
    <x v="1"/>
    <x v="8"/>
    <s v="Electrix 20W Halogen Replacement Bulb for Zoom-In Desk Lamp"/>
    <n v="40.200000000000003"/>
    <n v="3"/>
    <n v="19.3"/>
  </r>
  <r>
    <s v="27-10-2016"/>
    <x v="2"/>
    <x v="9"/>
    <x v="244"/>
    <x v="3"/>
    <x v="0"/>
    <x v="12"/>
    <s v="Staple holder"/>
    <n v="43.92"/>
    <n v="4"/>
    <n v="11.86"/>
  </r>
  <r>
    <s v="27-10-2016"/>
    <x v="2"/>
    <x v="9"/>
    <x v="244"/>
    <x v="3"/>
    <x v="0"/>
    <x v="3"/>
    <s v="Acco Data Flex Cable Posts For Top &amp; Bottom Load Binders, 6&quot; Capacity"/>
    <n v="25.03"/>
    <n v="3"/>
    <n v="7.82"/>
  </r>
  <r>
    <s v="27-10-2016"/>
    <x v="2"/>
    <x v="9"/>
    <x v="346"/>
    <x v="6"/>
    <x v="1"/>
    <x v="5"/>
    <s v="Global Executive Mid-Back Manager's Chair"/>
    <n v="290.98"/>
    <n v="1"/>
    <n v="75.650000000000006"/>
  </r>
  <r>
    <s v="27-10-2016"/>
    <x v="2"/>
    <x v="9"/>
    <x v="205"/>
    <x v="3"/>
    <x v="0"/>
    <x v="3"/>
    <s v="Avery Legal 4-Ring Binder"/>
    <n v="67.14"/>
    <n v="4"/>
    <n v="25.18"/>
  </r>
  <r>
    <s v="27-10-2016"/>
    <x v="2"/>
    <x v="9"/>
    <x v="346"/>
    <x v="20"/>
    <x v="1"/>
    <x v="5"/>
    <s v="Metal Folding Chairs, Beige, 4/Carton"/>
    <n v="427.64"/>
    <n v="14"/>
    <n v="80.78"/>
  </r>
  <r>
    <s v="27-10-2016"/>
    <x v="2"/>
    <x v="9"/>
    <x v="346"/>
    <x v="20"/>
    <x v="0"/>
    <x v="7"/>
    <s v="Advantus Push Pins, Aluminum Head"/>
    <n v="40.67"/>
    <n v="7"/>
    <n v="12.61"/>
  </r>
  <r>
    <s v="27-10-2016"/>
    <x v="2"/>
    <x v="9"/>
    <x v="346"/>
    <x v="20"/>
    <x v="0"/>
    <x v="2"/>
    <s v="Rogers Profile Extra Capacity Storage Tub"/>
    <n v="33.479999999999997"/>
    <n v="2"/>
    <n v="1.34"/>
  </r>
  <r>
    <s v="27-10-2016"/>
    <x v="2"/>
    <x v="9"/>
    <x v="346"/>
    <x v="20"/>
    <x v="0"/>
    <x v="3"/>
    <s v="Prestige Round Ring Binders"/>
    <n v="9.73"/>
    <n v="2"/>
    <n v="3.28"/>
  </r>
  <r>
    <s v="28-10-2016"/>
    <x v="2"/>
    <x v="9"/>
    <x v="657"/>
    <x v="3"/>
    <x v="0"/>
    <x v="2"/>
    <s v="Personal Filing Tote with Lid, Black/Gray"/>
    <n v="93.06"/>
    <n v="6"/>
    <n v="26.06"/>
  </r>
  <r>
    <s v="28-10-2016"/>
    <x v="2"/>
    <x v="9"/>
    <x v="657"/>
    <x v="3"/>
    <x v="2"/>
    <x v="6"/>
    <s v="Adtran 1202752G1"/>
    <n v="302.38"/>
    <n v="3"/>
    <n v="22.68"/>
  </r>
  <r>
    <s v="28-10-2016"/>
    <x v="2"/>
    <x v="9"/>
    <x v="104"/>
    <x v="23"/>
    <x v="0"/>
    <x v="0"/>
    <s v="Xerox 223"/>
    <n v="32.4"/>
    <n v="5"/>
    <n v="15.55"/>
  </r>
  <r>
    <s v="28-10-2016"/>
    <x v="2"/>
    <x v="9"/>
    <x v="104"/>
    <x v="23"/>
    <x v="0"/>
    <x v="2"/>
    <s v="Tennsco Stur-D-Stor Boltless Shelving, 5 Shelves, 24&quot; Deep, Sand"/>
    <n v="1082.48"/>
    <n v="8"/>
    <n v="10.82"/>
  </r>
  <r>
    <s v="28-10-2016"/>
    <x v="2"/>
    <x v="9"/>
    <x v="104"/>
    <x v="23"/>
    <x v="0"/>
    <x v="0"/>
    <s v="Xerox 1939"/>
    <n v="56.91"/>
    <n v="3"/>
    <n v="27.32"/>
  </r>
  <r>
    <s v="28-10-2016"/>
    <x v="2"/>
    <x v="9"/>
    <x v="104"/>
    <x v="23"/>
    <x v="1"/>
    <x v="8"/>
    <s v="Floodlight Indoor Halogen Bulbs, 1 Bulb per Pack, 60 Watts"/>
    <n v="77.599999999999994"/>
    <n v="4"/>
    <n v="38.020000000000003"/>
  </r>
  <r>
    <s v="28-10-2016"/>
    <x v="2"/>
    <x v="9"/>
    <x v="104"/>
    <x v="23"/>
    <x v="0"/>
    <x v="3"/>
    <s v="Avery Premier Heavy-Duty Binder with Round Locking Rings"/>
    <n v="14.28"/>
    <n v="1"/>
    <n v="6.57"/>
  </r>
  <r>
    <s v="28-10-2016"/>
    <x v="2"/>
    <x v="9"/>
    <x v="756"/>
    <x v="3"/>
    <x v="0"/>
    <x v="0"/>
    <s v="Southworth Structures Collection"/>
    <n v="50.96"/>
    <n v="7"/>
    <n v="25.48"/>
  </r>
  <r>
    <s v="28-10-2016"/>
    <x v="2"/>
    <x v="9"/>
    <x v="756"/>
    <x v="3"/>
    <x v="0"/>
    <x v="3"/>
    <s v="Square Ring Data Binders, Rigid 75 Pt. Covers, 11&quot; x 14-7/8&quot;"/>
    <n v="49.54"/>
    <n v="3"/>
    <n v="17.34"/>
  </r>
  <r>
    <s v="28-10-2016"/>
    <x v="2"/>
    <x v="9"/>
    <x v="190"/>
    <x v="16"/>
    <x v="1"/>
    <x v="8"/>
    <s v="24-Hour Round Wall Clock"/>
    <n v="47.95"/>
    <n v="3"/>
    <n v="13.79"/>
  </r>
  <r>
    <s v="28-10-2016"/>
    <x v="2"/>
    <x v="9"/>
    <x v="190"/>
    <x v="16"/>
    <x v="0"/>
    <x v="3"/>
    <s v="Large Capacity Hanging Post Binders"/>
    <n v="37.43"/>
    <n v="5"/>
    <n v="-29.94"/>
  </r>
  <r>
    <s v="28-10-2016"/>
    <x v="2"/>
    <x v="9"/>
    <x v="190"/>
    <x v="16"/>
    <x v="1"/>
    <x v="8"/>
    <s v="Eldon Radial Chair Mat for Low to Medium Pile Carpets"/>
    <n v="63.97"/>
    <n v="2"/>
    <n v="0"/>
  </r>
  <r>
    <s v="28-10-2016"/>
    <x v="2"/>
    <x v="9"/>
    <x v="190"/>
    <x v="16"/>
    <x v="1"/>
    <x v="8"/>
    <s v="Howard Miller 13-1/2&quot; Diameter Rosebrook Wall Clock"/>
    <n v="165.05"/>
    <n v="3"/>
    <n v="41.26"/>
  </r>
  <r>
    <s v="28-10-2016"/>
    <x v="2"/>
    <x v="9"/>
    <x v="436"/>
    <x v="25"/>
    <x v="0"/>
    <x v="3"/>
    <s v="XtraLife ClearVue Slant-D Ring Binder, White, 3&quot;"/>
    <n v="17.62"/>
    <n v="4"/>
    <n v="-14.09"/>
  </r>
  <r>
    <s v="28-10-2016"/>
    <x v="2"/>
    <x v="9"/>
    <x v="287"/>
    <x v="16"/>
    <x v="0"/>
    <x v="3"/>
    <s v="Canvas Sectional Post Binders"/>
    <n v="38.19"/>
    <n v="5"/>
    <n v="-26.73"/>
  </r>
  <r>
    <s v="28-10-2016"/>
    <x v="2"/>
    <x v="9"/>
    <x v="268"/>
    <x v="20"/>
    <x v="0"/>
    <x v="4"/>
    <s v="BIC Brite Liner Highlighters"/>
    <n v="12.42"/>
    <n v="3"/>
    <n v="5.22"/>
  </r>
  <r>
    <s v="28-10-2016"/>
    <x v="2"/>
    <x v="9"/>
    <x v="668"/>
    <x v="20"/>
    <x v="1"/>
    <x v="8"/>
    <s v="Tenex Chairmat w/ Average Lip, 45&quot; x 53&quot;"/>
    <n v="756.8"/>
    <n v="5"/>
    <n v="75.680000000000007"/>
  </r>
  <r>
    <s v="29-10-2016"/>
    <x v="2"/>
    <x v="9"/>
    <x v="140"/>
    <x v="23"/>
    <x v="0"/>
    <x v="2"/>
    <s v="Rogers Jumbo File, Granite"/>
    <n v="40.74"/>
    <n v="3"/>
    <n v="0.41"/>
  </r>
  <r>
    <s v="29-10-2016"/>
    <x v="2"/>
    <x v="9"/>
    <x v="140"/>
    <x v="23"/>
    <x v="0"/>
    <x v="12"/>
    <s v="Commercial WindTunnel Clean Air Upright Vacuum, Replacement Belts, Filtration Bags"/>
    <n v="11.67"/>
    <n v="3"/>
    <n v="3.03"/>
  </r>
  <r>
    <s v="29-10-2016"/>
    <x v="2"/>
    <x v="9"/>
    <x v="682"/>
    <x v="14"/>
    <x v="1"/>
    <x v="8"/>
    <s v="Electrix 20W Halogen Replacement Bulb for Zoom-In Desk Lamp"/>
    <n v="67"/>
    <n v="5"/>
    <n v="32.159999999999997"/>
  </r>
  <r>
    <s v="29-10-2016"/>
    <x v="2"/>
    <x v="9"/>
    <x v="564"/>
    <x v="3"/>
    <x v="0"/>
    <x v="3"/>
    <s v="XtraLife ClearVue Slant-D Ring Binder, White, 3&quot;"/>
    <n v="11.74"/>
    <n v="1"/>
    <n v="3.82"/>
  </r>
  <r>
    <s v="30-10-2016"/>
    <x v="2"/>
    <x v="9"/>
    <x v="80"/>
    <x v="14"/>
    <x v="0"/>
    <x v="4"/>
    <s v="Newell 312"/>
    <n v="11.68"/>
    <n v="2"/>
    <n v="3.5"/>
  </r>
  <r>
    <s v="30-10-2016"/>
    <x v="2"/>
    <x v="9"/>
    <x v="150"/>
    <x v="20"/>
    <x v="0"/>
    <x v="3"/>
    <s v="GBC Personal VeloBind Strips"/>
    <n v="28.75"/>
    <n v="3"/>
    <n v="10.06"/>
  </r>
  <r>
    <s v="30-10-2016"/>
    <x v="2"/>
    <x v="9"/>
    <x v="150"/>
    <x v="20"/>
    <x v="0"/>
    <x v="4"/>
    <s v="Boston KS Multi-Size Manual Pencil Sharpener"/>
    <n v="114.95"/>
    <n v="5"/>
    <n v="32.19"/>
  </r>
  <r>
    <s v="30-10-2016"/>
    <x v="2"/>
    <x v="9"/>
    <x v="530"/>
    <x v="3"/>
    <x v="0"/>
    <x v="7"/>
    <s v="Assorted Color Push Pins"/>
    <n v="3.62"/>
    <n v="2"/>
    <n v="1.19"/>
  </r>
  <r>
    <s v="31-10-2016"/>
    <x v="2"/>
    <x v="9"/>
    <x v="649"/>
    <x v="2"/>
    <x v="1"/>
    <x v="5"/>
    <s v="Hon Olson Stacker Stools"/>
    <n v="492.84"/>
    <n v="5"/>
    <n v="-14.08"/>
  </r>
  <r>
    <s v="31-10-2016"/>
    <x v="2"/>
    <x v="9"/>
    <x v="104"/>
    <x v="3"/>
    <x v="0"/>
    <x v="2"/>
    <s v="Dual Level, Single-Width Filing Carts"/>
    <n v="1085.42"/>
    <n v="7"/>
    <n v="282.20999999999998"/>
  </r>
  <r>
    <s v="31-10-2016"/>
    <x v="2"/>
    <x v="9"/>
    <x v="251"/>
    <x v="16"/>
    <x v="0"/>
    <x v="0"/>
    <s v="Xerox 1898"/>
    <n v="32.06"/>
    <n v="6"/>
    <n v="11.22"/>
  </r>
  <r>
    <s v="31-10-2016"/>
    <x v="2"/>
    <x v="9"/>
    <x v="698"/>
    <x v="39"/>
    <x v="0"/>
    <x v="14"/>
    <s v="Fiskars Softgrip Scissors"/>
    <n v="21.96"/>
    <n v="2"/>
    <n v="6.15"/>
  </r>
  <r>
    <s v="31-10-2016"/>
    <x v="2"/>
    <x v="9"/>
    <x v="698"/>
    <x v="39"/>
    <x v="1"/>
    <x v="5"/>
    <s v="Hon Mobius Operator's Chair"/>
    <n v="368.97"/>
    <n v="3"/>
    <n v="81.17"/>
  </r>
  <r>
    <s v="31-10-2016"/>
    <x v="2"/>
    <x v="9"/>
    <x v="698"/>
    <x v="39"/>
    <x v="0"/>
    <x v="4"/>
    <s v="Newell 31"/>
    <n v="12.39"/>
    <n v="3"/>
    <n v="3.47"/>
  </r>
  <r>
    <s v="31-10-2016"/>
    <x v="2"/>
    <x v="9"/>
    <x v="698"/>
    <x v="39"/>
    <x v="0"/>
    <x v="2"/>
    <s v="Carina Mini System Audio Rack, Model AR050B"/>
    <n v="332.94"/>
    <n v="3"/>
    <n v="9.99"/>
  </r>
  <r>
    <s v="31-10-2016"/>
    <x v="2"/>
    <x v="9"/>
    <x v="472"/>
    <x v="3"/>
    <x v="1"/>
    <x v="5"/>
    <s v="Office Star - Professional Matrix Back Chair with 2-to-1 Synchro Tilt and Mesh Fabric Seat"/>
    <n v="1403.92"/>
    <n v="5"/>
    <n v="70.2"/>
  </r>
  <r>
    <s v="01-11-2016"/>
    <x v="2"/>
    <x v="10"/>
    <x v="307"/>
    <x v="6"/>
    <x v="2"/>
    <x v="6"/>
    <s v="LF Elite 3D Dazzle Designer Hard Case Cover, Lf Stylus Pen and Wiper For Apple Iphone 5c Mini Lite"/>
    <n v="21.8"/>
    <n v="2"/>
    <n v="6.1"/>
  </r>
  <r>
    <s v="01-11-2016"/>
    <x v="2"/>
    <x v="10"/>
    <x v="307"/>
    <x v="6"/>
    <x v="0"/>
    <x v="10"/>
    <s v="Airmail Envelopes"/>
    <n v="251.79"/>
    <n v="3"/>
    <n v="118.34"/>
  </r>
  <r>
    <s v="01-11-2016"/>
    <x v="2"/>
    <x v="10"/>
    <x v="599"/>
    <x v="0"/>
    <x v="0"/>
    <x v="2"/>
    <s v="Tenex Personal Filing Tote With Secure Closure Lid, Black/Frost"/>
    <n v="111.67"/>
    <n v="9"/>
    <n v="6.98"/>
  </r>
  <r>
    <s v="01-11-2016"/>
    <x v="2"/>
    <x v="10"/>
    <x v="21"/>
    <x v="1"/>
    <x v="2"/>
    <x v="9"/>
    <s v="Maxell 4.7GB DVD-R"/>
    <n v="68.11"/>
    <n v="3"/>
    <n v="17.88"/>
  </r>
  <r>
    <s v="03-11-2016"/>
    <x v="2"/>
    <x v="10"/>
    <x v="68"/>
    <x v="30"/>
    <x v="0"/>
    <x v="4"/>
    <s v="Hunt PowerHouse Electric Pencil Sharpener, Blue"/>
    <n v="75.959999999999994"/>
    <n v="2"/>
    <n v="22.79"/>
  </r>
  <r>
    <s v="03-11-2016"/>
    <x v="2"/>
    <x v="10"/>
    <x v="68"/>
    <x v="30"/>
    <x v="0"/>
    <x v="3"/>
    <s v="Avery Durable Plastic 1&quot; Binders"/>
    <n v="27.24"/>
    <n v="6"/>
    <n v="13.35"/>
  </r>
  <r>
    <s v="03-11-2016"/>
    <x v="2"/>
    <x v="10"/>
    <x v="582"/>
    <x v="22"/>
    <x v="0"/>
    <x v="4"/>
    <s v="Newell 332"/>
    <n v="8.82"/>
    <n v="3"/>
    <n v="2.38"/>
  </r>
  <r>
    <s v="03-11-2016"/>
    <x v="2"/>
    <x v="10"/>
    <x v="766"/>
    <x v="3"/>
    <x v="1"/>
    <x v="5"/>
    <s v="Global Deluxe High-Back Office Chair in Storm"/>
    <n v="217.58"/>
    <n v="2"/>
    <n v="-29.92"/>
  </r>
  <r>
    <s v="03-11-2016"/>
    <x v="2"/>
    <x v="10"/>
    <x v="766"/>
    <x v="3"/>
    <x v="2"/>
    <x v="9"/>
    <s v="Kensington K72356US Mouse-in-a-Box USB Desktop Mouse"/>
    <n v="82.95"/>
    <n v="5"/>
    <n v="29.03"/>
  </r>
  <r>
    <s v="03-11-2016"/>
    <x v="2"/>
    <x v="10"/>
    <x v="766"/>
    <x v="3"/>
    <x v="0"/>
    <x v="1"/>
    <s v="Avery 50"/>
    <n v="87.71"/>
    <n v="7"/>
    <n v="41.22"/>
  </r>
  <r>
    <s v="03-11-2016"/>
    <x v="2"/>
    <x v="10"/>
    <x v="766"/>
    <x v="3"/>
    <x v="0"/>
    <x v="12"/>
    <s v="Honeywell Enviracaire Portable HEPA Air Cleaner for 16' x 20' Room"/>
    <n v="1101.48"/>
    <n v="4"/>
    <n v="429.58"/>
  </r>
  <r>
    <s v="03-11-2016"/>
    <x v="2"/>
    <x v="10"/>
    <x v="358"/>
    <x v="5"/>
    <x v="0"/>
    <x v="7"/>
    <s v="Advantus Plastic Paper Clips"/>
    <n v="20"/>
    <n v="4"/>
    <n v="9.6"/>
  </r>
  <r>
    <s v="03-11-2016"/>
    <x v="2"/>
    <x v="10"/>
    <x v="358"/>
    <x v="5"/>
    <x v="0"/>
    <x v="4"/>
    <s v="Economy #2 Pencils"/>
    <n v="7.98"/>
    <n v="3"/>
    <n v="2.0699999999999998"/>
  </r>
  <r>
    <s v="03-11-2016"/>
    <x v="2"/>
    <x v="10"/>
    <x v="358"/>
    <x v="5"/>
    <x v="1"/>
    <x v="8"/>
    <s v="Magna Visual Magnetic Picture Hangers"/>
    <n v="24.1"/>
    <n v="5"/>
    <n v="9.16"/>
  </r>
  <r>
    <s v="03-11-2016"/>
    <x v="2"/>
    <x v="10"/>
    <x v="358"/>
    <x v="5"/>
    <x v="0"/>
    <x v="4"/>
    <s v="Boston 16750 Black Compact Battery Pencil Sharpener"/>
    <n v="8.75"/>
    <n v="1"/>
    <n v="2.63"/>
  </r>
  <r>
    <s v="03-11-2016"/>
    <x v="2"/>
    <x v="10"/>
    <x v="358"/>
    <x v="5"/>
    <x v="1"/>
    <x v="13"/>
    <s v="Global Adaptabilities Conference Tables"/>
    <n v="842.94"/>
    <n v="3"/>
    <n v="160.16"/>
  </r>
  <r>
    <s v="03-11-2016"/>
    <x v="2"/>
    <x v="10"/>
    <x v="21"/>
    <x v="3"/>
    <x v="0"/>
    <x v="7"/>
    <s v="Stockwell Push Pins"/>
    <n v="15.26"/>
    <n v="7"/>
    <n v="5.04"/>
  </r>
  <r>
    <s v="03-11-2016"/>
    <x v="2"/>
    <x v="10"/>
    <x v="21"/>
    <x v="3"/>
    <x v="0"/>
    <x v="12"/>
    <s v="Holmes 99% HEPA Air Purifier"/>
    <n v="43.32"/>
    <n v="2"/>
    <n v="14.3"/>
  </r>
  <r>
    <s v="03-11-2016"/>
    <x v="2"/>
    <x v="10"/>
    <x v="21"/>
    <x v="3"/>
    <x v="0"/>
    <x v="3"/>
    <s v="Avery Durable Plastic 1&quot; Binders"/>
    <n v="43.58"/>
    <n v="12"/>
    <n v="15.8"/>
  </r>
  <r>
    <s v="03-11-2016"/>
    <x v="2"/>
    <x v="10"/>
    <x v="21"/>
    <x v="3"/>
    <x v="0"/>
    <x v="0"/>
    <s v="Xerox 1892"/>
    <n v="116.28"/>
    <n v="3"/>
    <n v="56.98"/>
  </r>
  <r>
    <s v="03-11-2016"/>
    <x v="2"/>
    <x v="10"/>
    <x v="21"/>
    <x v="3"/>
    <x v="0"/>
    <x v="3"/>
    <s v="Fellowes Black Plastic Comb Bindings"/>
    <n v="9.3000000000000007"/>
    <n v="2"/>
    <n v="3.02"/>
  </r>
  <r>
    <s v="03-11-2016"/>
    <x v="2"/>
    <x v="10"/>
    <x v="21"/>
    <x v="3"/>
    <x v="0"/>
    <x v="0"/>
    <s v="Xerox 22"/>
    <n v="19.440000000000001"/>
    <n v="3"/>
    <n v="9.33"/>
  </r>
  <r>
    <s v="03-11-2016"/>
    <x v="2"/>
    <x v="10"/>
    <x v="21"/>
    <x v="3"/>
    <x v="0"/>
    <x v="0"/>
    <s v="Multicolor Computer Printout Paper"/>
    <n v="314.55"/>
    <n v="3"/>
    <n v="150.97999999999999"/>
  </r>
  <r>
    <s v="03-11-2016"/>
    <x v="2"/>
    <x v="10"/>
    <x v="225"/>
    <x v="0"/>
    <x v="0"/>
    <x v="0"/>
    <s v="Xerox 1978"/>
    <n v="9.25"/>
    <n v="2"/>
    <n v="3.35"/>
  </r>
  <r>
    <s v="03-11-2016"/>
    <x v="2"/>
    <x v="10"/>
    <x v="262"/>
    <x v="11"/>
    <x v="0"/>
    <x v="3"/>
    <s v="Avery Reinforcements for Hole-Punch Pages"/>
    <n v="4.16"/>
    <n v="7"/>
    <n v="-3.47"/>
  </r>
  <r>
    <s v="03-11-2016"/>
    <x v="2"/>
    <x v="10"/>
    <x v="262"/>
    <x v="11"/>
    <x v="2"/>
    <x v="15"/>
    <s v="Okidata B401 Printer"/>
    <n v="179.99"/>
    <n v="3"/>
    <n v="-251.99"/>
  </r>
  <r>
    <s v="03-11-2016"/>
    <x v="2"/>
    <x v="10"/>
    <x v="425"/>
    <x v="2"/>
    <x v="2"/>
    <x v="9"/>
    <s v="NETGEAR N750 Dual Band Wi-Fi Gigabit Router"/>
    <n v="72"/>
    <n v="1"/>
    <n v="14.4"/>
  </r>
  <r>
    <s v="03-11-2016"/>
    <x v="2"/>
    <x v="10"/>
    <x v="425"/>
    <x v="2"/>
    <x v="1"/>
    <x v="5"/>
    <s v="Bevis Steel Folding Chairs"/>
    <n v="470.16"/>
    <n v="7"/>
    <n v="-13.43"/>
  </r>
  <r>
    <s v="04-11-2016"/>
    <x v="2"/>
    <x v="10"/>
    <x v="554"/>
    <x v="5"/>
    <x v="0"/>
    <x v="7"/>
    <s v="OIC Colored Binder Clips, Assorted Sizes"/>
    <n v="10.74"/>
    <n v="3"/>
    <n v="5.26"/>
  </r>
  <r>
    <s v="04-11-2016"/>
    <x v="2"/>
    <x v="10"/>
    <x v="756"/>
    <x v="22"/>
    <x v="1"/>
    <x v="8"/>
    <s v="Tenex &quot;The Solids&quot; Textured Chair Mats"/>
    <n v="209.88"/>
    <n v="3"/>
    <n v="35.68"/>
  </r>
  <r>
    <s v="04-11-2016"/>
    <x v="2"/>
    <x v="10"/>
    <x v="384"/>
    <x v="3"/>
    <x v="1"/>
    <x v="8"/>
    <s v="Advantus Panel Wall Acrylic Frame"/>
    <n v="38.29"/>
    <n v="7"/>
    <n v="16.46"/>
  </r>
  <r>
    <s v="04-11-2016"/>
    <x v="2"/>
    <x v="10"/>
    <x v="426"/>
    <x v="3"/>
    <x v="0"/>
    <x v="4"/>
    <s v="Boston Heavy-Duty Trimline Electric Pencil Sharpeners"/>
    <n v="192.8"/>
    <n v="4"/>
    <n v="55.91"/>
  </r>
  <r>
    <s v="04-11-2016"/>
    <x v="2"/>
    <x v="10"/>
    <x v="609"/>
    <x v="11"/>
    <x v="0"/>
    <x v="14"/>
    <s v="Serrated Blade or Curved Handle Hand Letter Openers"/>
    <n v="17.579999999999998"/>
    <n v="7"/>
    <n v="-4.18"/>
  </r>
  <r>
    <s v="04-11-2016"/>
    <x v="2"/>
    <x v="10"/>
    <x v="609"/>
    <x v="11"/>
    <x v="1"/>
    <x v="5"/>
    <s v="Office Star - Contemporary Task Swivel chair with Loop Arms, Charcoal"/>
    <n v="104.78"/>
    <n v="1"/>
    <n v="-14.41"/>
  </r>
  <r>
    <s v="04-11-2016"/>
    <x v="2"/>
    <x v="10"/>
    <x v="609"/>
    <x v="11"/>
    <x v="0"/>
    <x v="0"/>
    <s v="Southworth 25% Cotton Premium Laser Paper and Envelopes"/>
    <n v="47.95"/>
    <n v="3"/>
    <n v="16.78"/>
  </r>
  <r>
    <s v="04-11-2016"/>
    <x v="2"/>
    <x v="10"/>
    <x v="609"/>
    <x v="11"/>
    <x v="1"/>
    <x v="5"/>
    <s v="Global Enterprise Series Seating High-Back Swivel/Tilt Chairs"/>
    <n v="650.35"/>
    <n v="3"/>
    <n v="-97.55"/>
  </r>
  <r>
    <s v="04-11-2016"/>
    <x v="2"/>
    <x v="10"/>
    <x v="609"/>
    <x v="11"/>
    <x v="0"/>
    <x v="1"/>
    <s v="Dot Matrix Printer Tape Reel Labels, White, 5000/Box"/>
    <n v="629.17999999999995"/>
    <n v="8"/>
    <n v="228.08"/>
  </r>
  <r>
    <s v="04-11-2016"/>
    <x v="2"/>
    <x v="10"/>
    <x v="609"/>
    <x v="11"/>
    <x v="0"/>
    <x v="0"/>
    <s v="Xerox 1887"/>
    <n v="15.18"/>
    <n v="1"/>
    <n v="5.31"/>
  </r>
  <r>
    <s v="04-11-2016"/>
    <x v="2"/>
    <x v="10"/>
    <x v="591"/>
    <x v="16"/>
    <x v="1"/>
    <x v="8"/>
    <s v="Ultra Door Pull Handle"/>
    <n v="50.5"/>
    <n v="6"/>
    <n v="8.2100000000000009"/>
  </r>
  <r>
    <s v="04-11-2016"/>
    <x v="2"/>
    <x v="10"/>
    <x v="249"/>
    <x v="3"/>
    <x v="0"/>
    <x v="3"/>
    <s v="Tuff Stuff Recycled Round Ring Binders"/>
    <n v="7.71"/>
    <n v="2"/>
    <n v="2.8"/>
  </r>
  <r>
    <s v="04-11-2016"/>
    <x v="2"/>
    <x v="10"/>
    <x v="249"/>
    <x v="3"/>
    <x v="0"/>
    <x v="3"/>
    <s v="Acco Economy Flexible Poly Round Ring Binder"/>
    <n v="4.18"/>
    <n v="1"/>
    <n v="1.31"/>
  </r>
  <r>
    <s v="04-11-2016"/>
    <x v="2"/>
    <x v="10"/>
    <x v="249"/>
    <x v="3"/>
    <x v="0"/>
    <x v="0"/>
    <s v="Xerox 229"/>
    <n v="38.880000000000003"/>
    <n v="6"/>
    <n v="18.66"/>
  </r>
  <r>
    <s v="04-11-2016"/>
    <x v="2"/>
    <x v="10"/>
    <x v="727"/>
    <x v="25"/>
    <x v="0"/>
    <x v="2"/>
    <s v="Eldon Portable Mobile Manager"/>
    <n v="45.25"/>
    <n v="2"/>
    <n v="3.96"/>
  </r>
  <r>
    <s v="04-11-2016"/>
    <x v="2"/>
    <x v="10"/>
    <x v="727"/>
    <x v="25"/>
    <x v="1"/>
    <x v="13"/>
    <s v="BPI Conference Tables"/>
    <n v="876.3"/>
    <n v="10"/>
    <n v="-292.10000000000002"/>
  </r>
  <r>
    <s v="04-11-2016"/>
    <x v="2"/>
    <x v="10"/>
    <x v="727"/>
    <x v="25"/>
    <x v="0"/>
    <x v="14"/>
    <s v="Premier Electric Letter Opener"/>
    <n v="185.38"/>
    <n v="2"/>
    <n v="-34.76"/>
  </r>
  <r>
    <s v="04-11-2016"/>
    <x v="2"/>
    <x v="10"/>
    <x v="204"/>
    <x v="3"/>
    <x v="2"/>
    <x v="15"/>
    <s v="Okidata B400 Printer"/>
    <n v="686.4"/>
    <n v="2"/>
    <n v="77.22"/>
  </r>
  <r>
    <s v="04-11-2016"/>
    <x v="2"/>
    <x v="10"/>
    <x v="533"/>
    <x v="0"/>
    <x v="1"/>
    <x v="8"/>
    <s v="DAX Two-Tone Rosewood/Black Document Frame, Desktop, 5 x 7"/>
    <n v="11.38"/>
    <n v="3"/>
    <n v="-5.69"/>
  </r>
  <r>
    <s v="04-11-2016"/>
    <x v="2"/>
    <x v="10"/>
    <x v="533"/>
    <x v="0"/>
    <x v="1"/>
    <x v="8"/>
    <s v="Deflect-o EconoMat Studded, No Bevel Mat for Low Pile Carpeting"/>
    <n v="66.11"/>
    <n v="4"/>
    <n v="-84.29"/>
  </r>
  <r>
    <s v="05-11-2016"/>
    <x v="2"/>
    <x v="10"/>
    <x v="431"/>
    <x v="3"/>
    <x v="0"/>
    <x v="3"/>
    <s v="Cardinal Holdit Data Disk Pockets"/>
    <n v="29.12"/>
    <n v="5"/>
    <n v="9.83"/>
  </r>
  <r>
    <s v="05-11-2016"/>
    <x v="2"/>
    <x v="10"/>
    <x v="756"/>
    <x v="2"/>
    <x v="2"/>
    <x v="6"/>
    <s v="Anker Astro Mini 3000mAh Ultra-Compact Portable Charger"/>
    <n v="23.99"/>
    <n v="2"/>
    <n v="-15.99"/>
  </r>
  <r>
    <s v="05-11-2016"/>
    <x v="2"/>
    <x v="10"/>
    <x v="287"/>
    <x v="0"/>
    <x v="1"/>
    <x v="13"/>
    <s v="Laminate Occasional Tables"/>
    <n v="863.13"/>
    <n v="8"/>
    <n v="-160.30000000000001"/>
  </r>
  <r>
    <s v="05-11-2016"/>
    <x v="2"/>
    <x v="10"/>
    <x v="287"/>
    <x v="0"/>
    <x v="0"/>
    <x v="3"/>
    <s v="Storex Dura Pro Binders"/>
    <n v="3.56"/>
    <n v="3"/>
    <n v="-6.24"/>
  </r>
  <r>
    <s v="05-11-2016"/>
    <x v="2"/>
    <x v="10"/>
    <x v="287"/>
    <x v="0"/>
    <x v="1"/>
    <x v="11"/>
    <s v="O'Sullivan Plantations 2-Door Library in Landvery Oak"/>
    <n v="956.66"/>
    <n v="7"/>
    <n v="-225.1"/>
  </r>
  <r>
    <s v="05-11-2016"/>
    <x v="2"/>
    <x v="10"/>
    <x v="287"/>
    <x v="0"/>
    <x v="0"/>
    <x v="3"/>
    <s v="Premium Transparent Presentation Covers by GBC"/>
    <n v="12.59"/>
    <n v="3"/>
    <n v="-20.14"/>
  </r>
  <r>
    <s v="05-11-2016"/>
    <x v="2"/>
    <x v="10"/>
    <x v="287"/>
    <x v="0"/>
    <x v="2"/>
    <x v="9"/>
    <s v="Logitech Wireless Headset H600 Over-The-Head Design"/>
    <n v="171.96"/>
    <n v="5"/>
    <n v="45.14"/>
  </r>
  <r>
    <s v="05-11-2016"/>
    <x v="2"/>
    <x v="10"/>
    <x v="415"/>
    <x v="18"/>
    <x v="0"/>
    <x v="3"/>
    <s v="Premium Transparent Presentation Covers by GBC"/>
    <n v="104.9"/>
    <n v="5"/>
    <n v="50.35"/>
  </r>
  <r>
    <s v="05-11-2016"/>
    <x v="2"/>
    <x v="10"/>
    <x v="415"/>
    <x v="18"/>
    <x v="0"/>
    <x v="4"/>
    <s v="Prismacolor Color Pencil Set"/>
    <n v="39.68"/>
    <n v="2"/>
    <n v="16.27"/>
  </r>
  <r>
    <s v="05-11-2016"/>
    <x v="2"/>
    <x v="10"/>
    <x v="415"/>
    <x v="18"/>
    <x v="0"/>
    <x v="1"/>
    <s v="Avery 503"/>
    <n v="51.75"/>
    <n v="5"/>
    <n v="24.84"/>
  </r>
  <r>
    <s v="05-11-2016"/>
    <x v="2"/>
    <x v="10"/>
    <x v="343"/>
    <x v="3"/>
    <x v="0"/>
    <x v="3"/>
    <s v="GBC Twin Loop Wire Binding Elements"/>
    <n v="53.25"/>
    <n v="2"/>
    <n v="19.97"/>
  </r>
  <r>
    <s v="05-11-2016"/>
    <x v="2"/>
    <x v="10"/>
    <x v="438"/>
    <x v="0"/>
    <x v="0"/>
    <x v="1"/>
    <s v="Avery 490"/>
    <n v="11.84"/>
    <n v="1"/>
    <n v="4.4400000000000004"/>
  </r>
  <r>
    <s v="05-11-2016"/>
    <x v="2"/>
    <x v="10"/>
    <x v="377"/>
    <x v="22"/>
    <x v="2"/>
    <x v="9"/>
    <s v="Cherry 142-key Programmable Keyboard"/>
    <n v="479.72"/>
    <n v="4"/>
    <n v="52.77"/>
  </r>
  <r>
    <s v="05-11-2016"/>
    <x v="2"/>
    <x v="10"/>
    <x v="564"/>
    <x v="3"/>
    <x v="2"/>
    <x v="9"/>
    <s v="KeyTronic E03601U1 - Keyboard - Beige"/>
    <n v="72"/>
    <n v="4"/>
    <n v="12.96"/>
  </r>
  <r>
    <s v="05-11-2016"/>
    <x v="2"/>
    <x v="10"/>
    <x v="564"/>
    <x v="3"/>
    <x v="1"/>
    <x v="5"/>
    <s v="Harbour Creations 67200 Series Stacking Chairs"/>
    <n v="113.89"/>
    <n v="2"/>
    <n v="9.9700000000000006"/>
  </r>
  <r>
    <s v="05-11-2016"/>
    <x v="2"/>
    <x v="10"/>
    <x v="564"/>
    <x v="3"/>
    <x v="0"/>
    <x v="10"/>
    <s v="Strathmore #10 Envelopes, Ultimate White"/>
    <n v="158.13"/>
    <n v="3"/>
    <n v="77.48"/>
  </r>
  <r>
    <s v="05-11-2016"/>
    <x v="2"/>
    <x v="10"/>
    <x v="395"/>
    <x v="6"/>
    <x v="1"/>
    <x v="8"/>
    <s v="3M Polarizing Task Lamp with Clamp Arm, Light Gray"/>
    <n v="273.95999999999998"/>
    <n v="2"/>
    <n v="71.23"/>
  </r>
  <r>
    <s v="05-11-2016"/>
    <x v="2"/>
    <x v="10"/>
    <x v="395"/>
    <x v="6"/>
    <x v="2"/>
    <x v="9"/>
    <s v="Microsoft Natural Ergonomic Keyboard 4000"/>
    <n v="89.97"/>
    <n v="3"/>
    <n v="18.89"/>
  </r>
  <r>
    <s v="05-11-2016"/>
    <x v="2"/>
    <x v="10"/>
    <x v="395"/>
    <x v="6"/>
    <x v="1"/>
    <x v="8"/>
    <s v="Tenex Chairmat w/ Average Lip, 45&quot; x 53&quot;"/>
    <n v="756.8"/>
    <n v="5"/>
    <n v="75.680000000000007"/>
  </r>
  <r>
    <s v="06-11-2016"/>
    <x v="2"/>
    <x v="10"/>
    <x v="471"/>
    <x v="3"/>
    <x v="1"/>
    <x v="5"/>
    <s v="Global Task Chair, Black"/>
    <n v="81.42"/>
    <n v="2"/>
    <n v="-9.16"/>
  </r>
  <r>
    <s v="06-11-2016"/>
    <x v="2"/>
    <x v="10"/>
    <x v="471"/>
    <x v="3"/>
    <x v="1"/>
    <x v="8"/>
    <s v="Eldon Cleatmat Plus Chair Mats for High Pile Carpets"/>
    <n v="238.56"/>
    <n v="3"/>
    <n v="26.24"/>
  </r>
  <r>
    <s v="06-11-2016"/>
    <x v="2"/>
    <x v="10"/>
    <x v="254"/>
    <x v="16"/>
    <x v="1"/>
    <x v="5"/>
    <s v="High-Back Leather Manager's Chair"/>
    <n v="207.98"/>
    <n v="2"/>
    <n v="-28.6"/>
  </r>
  <r>
    <s v="06-11-2016"/>
    <x v="2"/>
    <x v="10"/>
    <x v="254"/>
    <x v="16"/>
    <x v="0"/>
    <x v="0"/>
    <s v="Embossed Ink Jet Note Cards"/>
    <n v="36.11"/>
    <n v="2"/>
    <n v="12.64"/>
  </r>
  <r>
    <s v="06-11-2016"/>
    <x v="2"/>
    <x v="10"/>
    <x v="254"/>
    <x v="16"/>
    <x v="1"/>
    <x v="8"/>
    <s v="Executive Impressions 14&quot; Contract Wall Clock"/>
    <n v="35.57"/>
    <n v="2"/>
    <n v="5.78"/>
  </r>
  <r>
    <s v="06-11-2016"/>
    <x v="2"/>
    <x v="10"/>
    <x v="254"/>
    <x v="16"/>
    <x v="0"/>
    <x v="0"/>
    <s v="Eaton Premium Continuous-Feed Paper, 25% Cotton, Letter Size, White, 1000 Shts/Box"/>
    <n v="88.77"/>
    <n v="2"/>
    <n v="31.07"/>
  </r>
  <r>
    <s v="06-11-2016"/>
    <x v="2"/>
    <x v="10"/>
    <x v="576"/>
    <x v="3"/>
    <x v="0"/>
    <x v="2"/>
    <s v="Eldon Portable Mobile Manager"/>
    <n v="84.84"/>
    <n v="3"/>
    <n v="22.91"/>
  </r>
  <r>
    <s v="07-11-2016"/>
    <x v="2"/>
    <x v="10"/>
    <x v="655"/>
    <x v="22"/>
    <x v="0"/>
    <x v="3"/>
    <s v="Wilson Jones International Size A4 Ring Binders"/>
    <n v="27.68"/>
    <n v="2"/>
    <n v="9.69"/>
  </r>
  <r>
    <s v="07-11-2016"/>
    <x v="2"/>
    <x v="10"/>
    <x v="673"/>
    <x v="3"/>
    <x v="0"/>
    <x v="3"/>
    <s v="Fellowes Binding Cases"/>
    <n v="37.44"/>
    <n v="4"/>
    <n v="11.7"/>
  </r>
  <r>
    <s v="07-11-2016"/>
    <x v="2"/>
    <x v="10"/>
    <x v="673"/>
    <x v="3"/>
    <x v="0"/>
    <x v="3"/>
    <s v="Ibico Plastic and Wire Spiral Binding Combs"/>
    <n v="26.98"/>
    <n v="4"/>
    <n v="8.77"/>
  </r>
  <r>
    <s v="07-11-2016"/>
    <x v="2"/>
    <x v="10"/>
    <x v="673"/>
    <x v="3"/>
    <x v="0"/>
    <x v="14"/>
    <s v="Acme Preferred Stainless Steel Scissors"/>
    <n v="11.36"/>
    <n v="2"/>
    <n v="3.29"/>
  </r>
  <r>
    <s v="07-11-2016"/>
    <x v="2"/>
    <x v="10"/>
    <x v="673"/>
    <x v="3"/>
    <x v="0"/>
    <x v="1"/>
    <s v="Avery 486"/>
    <n v="14.62"/>
    <n v="2"/>
    <n v="6.87"/>
  </r>
  <r>
    <s v="07-11-2016"/>
    <x v="2"/>
    <x v="10"/>
    <x v="595"/>
    <x v="3"/>
    <x v="1"/>
    <x v="8"/>
    <s v="C-Line Magnetic Cubicle Keepers, Clear Polypropylene"/>
    <n v="14.82"/>
    <n v="3"/>
    <n v="6.22"/>
  </r>
  <r>
    <s v="07-11-2016"/>
    <x v="2"/>
    <x v="10"/>
    <x v="491"/>
    <x v="10"/>
    <x v="2"/>
    <x v="9"/>
    <s v="Plantronics Audio 478 Stereo USB Headset"/>
    <n v="119.98"/>
    <n v="3"/>
    <n v="22.5"/>
  </r>
  <r>
    <s v="07-11-2016"/>
    <x v="2"/>
    <x v="10"/>
    <x v="204"/>
    <x v="23"/>
    <x v="0"/>
    <x v="7"/>
    <s v="Rubber Band Ball"/>
    <n v="14.96"/>
    <n v="4"/>
    <n v="0.3"/>
  </r>
  <r>
    <s v="07-11-2016"/>
    <x v="2"/>
    <x v="10"/>
    <x v="577"/>
    <x v="3"/>
    <x v="0"/>
    <x v="0"/>
    <s v="Wirebound Four 2-3/4 x 5 Forms per Page, 400 Sets per Book"/>
    <n v="12.9"/>
    <n v="2"/>
    <n v="6.32"/>
  </r>
  <r>
    <s v="07-11-2016"/>
    <x v="2"/>
    <x v="10"/>
    <x v="415"/>
    <x v="46"/>
    <x v="1"/>
    <x v="5"/>
    <s v="Global Troy Executive Leather Low-Back Tilter"/>
    <n v="1603.14"/>
    <n v="4"/>
    <n v="100.2"/>
  </r>
  <r>
    <s v="07-11-2016"/>
    <x v="2"/>
    <x v="10"/>
    <x v="399"/>
    <x v="20"/>
    <x v="2"/>
    <x v="6"/>
    <s v="AT&amp;T SB67148 SynJ"/>
    <n v="263.95999999999998"/>
    <n v="4"/>
    <n v="71.27"/>
  </r>
  <r>
    <s v="07-11-2016"/>
    <x v="2"/>
    <x v="10"/>
    <x v="399"/>
    <x v="20"/>
    <x v="2"/>
    <x v="6"/>
    <s v="Jabra Supreme Plus Driver Edition Headset"/>
    <n v="359.97"/>
    <n v="3"/>
    <n v="100.79"/>
  </r>
  <r>
    <s v="07-11-2016"/>
    <x v="2"/>
    <x v="10"/>
    <x v="399"/>
    <x v="20"/>
    <x v="0"/>
    <x v="0"/>
    <s v="Xerox 23"/>
    <n v="12.96"/>
    <n v="2"/>
    <n v="6.22"/>
  </r>
  <r>
    <s v="07-11-2016"/>
    <x v="2"/>
    <x v="10"/>
    <x v="399"/>
    <x v="20"/>
    <x v="0"/>
    <x v="2"/>
    <s v="Eldon Base for stackable storage shelf, platinum"/>
    <n v="116.82"/>
    <n v="3"/>
    <n v="5.84"/>
  </r>
  <r>
    <s v="07-11-2016"/>
    <x v="2"/>
    <x v="10"/>
    <x v="399"/>
    <x v="20"/>
    <x v="0"/>
    <x v="3"/>
    <s v="Ibico EB-19 Dual Function Manual Binding System"/>
    <n v="276.77999999999997"/>
    <n v="2"/>
    <n v="89.95"/>
  </r>
  <r>
    <s v="07-11-2016"/>
    <x v="2"/>
    <x v="10"/>
    <x v="283"/>
    <x v="0"/>
    <x v="1"/>
    <x v="8"/>
    <s v="Executive Impressions 14&quot; Contract Wall Clock with Quartz Movement"/>
    <n v="44.46"/>
    <n v="5"/>
    <n v="-17.78"/>
  </r>
  <r>
    <s v="07-11-2016"/>
    <x v="2"/>
    <x v="10"/>
    <x v="283"/>
    <x v="0"/>
    <x v="0"/>
    <x v="2"/>
    <s v="Mini 13-1/2 Capacity Data Binder Rack, Pearl"/>
    <n v="314.08999999999997"/>
    <n v="3"/>
    <n v="19.63"/>
  </r>
  <r>
    <s v="07-11-2016"/>
    <x v="2"/>
    <x v="10"/>
    <x v="44"/>
    <x v="3"/>
    <x v="2"/>
    <x v="9"/>
    <s v="NETGEAR AC1750 Dual Band Gigabit Smart WiFi Router"/>
    <n v="479.97"/>
    <n v="3"/>
    <n v="163.19"/>
  </r>
  <r>
    <s v="07-11-2016"/>
    <x v="2"/>
    <x v="10"/>
    <x v="437"/>
    <x v="3"/>
    <x v="0"/>
    <x v="3"/>
    <s v="GBC VeloBinder Manual Binding System"/>
    <n v="57.58"/>
    <n v="2"/>
    <n v="20.149999999999999"/>
  </r>
  <r>
    <s v="08-11-2016"/>
    <x v="2"/>
    <x v="10"/>
    <x v="704"/>
    <x v="5"/>
    <x v="1"/>
    <x v="11"/>
    <s v="Bush Somerset Collection Bookcase"/>
    <n v="261.95999999999998"/>
    <n v="2"/>
    <n v="41.91"/>
  </r>
  <r>
    <s v="08-11-2016"/>
    <x v="2"/>
    <x v="10"/>
    <x v="704"/>
    <x v="5"/>
    <x v="1"/>
    <x v="5"/>
    <s v="Hon Deluxe Fabric Upholstered Stacking Chairs, Rounded Back"/>
    <n v="731.94"/>
    <n v="3"/>
    <n v="219.58"/>
  </r>
  <r>
    <s v="09-11-2016"/>
    <x v="2"/>
    <x v="10"/>
    <x v="413"/>
    <x v="3"/>
    <x v="2"/>
    <x v="9"/>
    <s v="Logitech Wireless Gaming Headset G930"/>
    <n v="479.97"/>
    <n v="3"/>
    <n v="177.59"/>
  </r>
  <r>
    <s v="10-11-2016"/>
    <x v="2"/>
    <x v="10"/>
    <x v="593"/>
    <x v="3"/>
    <x v="0"/>
    <x v="2"/>
    <s v="File Shuttle I and Handi-File"/>
    <n v="155.82"/>
    <n v="7"/>
    <n v="42.07"/>
  </r>
  <r>
    <s v="10-11-2016"/>
    <x v="2"/>
    <x v="10"/>
    <x v="593"/>
    <x v="3"/>
    <x v="0"/>
    <x v="3"/>
    <s v="Binding Machine Supplies"/>
    <n v="70.010000000000005"/>
    <n v="3"/>
    <n v="24.5"/>
  </r>
  <r>
    <s v="10-11-2016"/>
    <x v="2"/>
    <x v="10"/>
    <x v="684"/>
    <x v="3"/>
    <x v="0"/>
    <x v="3"/>
    <s v="ACCOHIDE 3-Ring Binder, Blue, 1&quot;"/>
    <n v="13.22"/>
    <n v="4"/>
    <n v="4.46"/>
  </r>
  <r>
    <s v="10-11-2016"/>
    <x v="2"/>
    <x v="10"/>
    <x v="684"/>
    <x v="3"/>
    <x v="0"/>
    <x v="0"/>
    <s v="Xerox 1996"/>
    <n v="32.4"/>
    <n v="5"/>
    <n v="15.55"/>
  </r>
  <r>
    <s v="10-11-2016"/>
    <x v="2"/>
    <x v="10"/>
    <x v="587"/>
    <x v="4"/>
    <x v="0"/>
    <x v="4"/>
    <s v="Newell 315"/>
    <n v="41.86"/>
    <n v="7"/>
    <n v="10.47"/>
  </r>
  <r>
    <s v="10-11-2016"/>
    <x v="2"/>
    <x v="10"/>
    <x v="192"/>
    <x v="10"/>
    <x v="0"/>
    <x v="14"/>
    <s v="Staple remover"/>
    <n v="14.72"/>
    <n v="5"/>
    <n v="-3.31"/>
  </r>
  <r>
    <s v="10-11-2016"/>
    <x v="2"/>
    <x v="10"/>
    <x v="192"/>
    <x v="10"/>
    <x v="0"/>
    <x v="2"/>
    <s v="Acco Perma 4000 Stacking Storage Drawers"/>
    <n v="38.979999999999997"/>
    <n v="3"/>
    <n v="-2.44"/>
  </r>
  <r>
    <s v="10-11-2016"/>
    <x v="2"/>
    <x v="10"/>
    <x v="367"/>
    <x v="10"/>
    <x v="0"/>
    <x v="1"/>
    <s v="Avery File Folder Labels"/>
    <n v="9.2200000000000006"/>
    <n v="4"/>
    <n v="3.34"/>
  </r>
  <r>
    <s v="10-11-2016"/>
    <x v="2"/>
    <x v="10"/>
    <x v="367"/>
    <x v="10"/>
    <x v="2"/>
    <x v="6"/>
    <s v="Square Credit Card Reader"/>
    <n v="41.96"/>
    <n v="7"/>
    <n v="-9.7899999999999991"/>
  </r>
  <r>
    <s v="10-11-2016"/>
    <x v="2"/>
    <x v="10"/>
    <x v="367"/>
    <x v="10"/>
    <x v="0"/>
    <x v="0"/>
    <s v="Xerox 1882"/>
    <n v="89.57"/>
    <n v="2"/>
    <n v="32.47"/>
  </r>
  <r>
    <s v="10-11-2016"/>
    <x v="2"/>
    <x v="10"/>
    <x v="367"/>
    <x v="10"/>
    <x v="0"/>
    <x v="0"/>
    <s v="Wirebound Message Books, Four 2 3/4&quot; x 5&quot; Forms per Page, 600 Sets per Book"/>
    <n v="22.25"/>
    <n v="3"/>
    <n v="7.51"/>
  </r>
  <r>
    <s v="10-11-2016"/>
    <x v="2"/>
    <x v="10"/>
    <x v="367"/>
    <x v="10"/>
    <x v="0"/>
    <x v="12"/>
    <s v="Eureka The Boss Plus 12-Amp Hard Box Upright Vacuum, Red"/>
    <n v="334.88"/>
    <n v="4"/>
    <n v="29.3"/>
  </r>
  <r>
    <s v="10-11-2016"/>
    <x v="2"/>
    <x v="10"/>
    <x v="367"/>
    <x v="10"/>
    <x v="1"/>
    <x v="8"/>
    <s v="DAX Natural Wood-Tone Poster Frame"/>
    <n v="148.29"/>
    <n v="7"/>
    <n v="29.66"/>
  </r>
  <r>
    <s v="10-11-2016"/>
    <x v="2"/>
    <x v="10"/>
    <x v="367"/>
    <x v="10"/>
    <x v="0"/>
    <x v="0"/>
    <s v="Xerox 1924"/>
    <n v="4.62"/>
    <n v="1"/>
    <n v="1.68"/>
  </r>
  <r>
    <s v="10-11-2016"/>
    <x v="2"/>
    <x v="10"/>
    <x v="367"/>
    <x v="10"/>
    <x v="2"/>
    <x v="9"/>
    <s v="Memorex 25GB 6X Branded Blu-Ray Recordable Disc, 30/Pack"/>
    <n v="178.92"/>
    <n v="7"/>
    <n v="-29.07"/>
  </r>
  <r>
    <s v="10-11-2016"/>
    <x v="2"/>
    <x v="10"/>
    <x v="367"/>
    <x v="10"/>
    <x v="0"/>
    <x v="3"/>
    <s v="GBC Twin Loop Wire Binding Elements"/>
    <n v="69.89"/>
    <n v="7"/>
    <n v="-46.59"/>
  </r>
  <r>
    <s v="10-11-2016"/>
    <x v="2"/>
    <x v="10"/>
    <x v="282"/>
    <x v="0"/>
    <x v="2"/>
    <x v="9"/>
    <s v="Kensington SlimBlade Notebook Wireless Mouse with Nano Receiver"/>
    <n v="279.94"/>
    <n v="7"/>
    <n v="48.99"/>
  </r>
  <r>
    <s v="10-11-2016"/>
    <x v="2"/>
    <x v="10"/>
    <x v="666"/>
    <x v="24"/>
    <x v="1"/>
    <x v="8"/>
    <s v="3M Polarizing Light Filter Sleeves"/>
    <n v="37.299999999999997"/>
    <n v="2"/>
    <n v="17.16"/>
  </r>
  <r>
    <s v="10-11-2016"/>
    <x v="2"/>
    <x v="10"/>
    <x v="666"/>
    <x v="24"/>
    <x v="0"/>
    <x v="3"/>
    <s v="Wilson Jones Ledger-Size, Piano-Hinge Binder, 2&quot;, Blue"/>
    <n v="81.96"/>
    <n v="2"/>
    <n v="39.340000000000003"/>
  </r>
  <r>
    <s v="10-11-2016"/>
    <x v="2"/>
    <x v="10"/>
    <x v="562"/>
    <x v="20"/>
    <x v="0"/>
    <x v="3"/>
    <s v="Canvas Sectional Post Binders"/>
    <n v="20.37"/>
    <n v="1"/>
    <n v="7.38"/>
  </r>
  <r>
    <s v="10-11-2016"/>
    <x v="2"/>
    <x v="10"/>
    <x v="562"/>
    <x v="20"/>
    <x v="0"/>
    <x v="3"/>
    <s v="Wilson Jones Century Plastic Molded Ring Binders"/>
    <n v="49.85"/>
    <n v="3"/>
    <n v="16.82"/>
  </r>
  <r>
    <s v="10-11-2016"/>
    <x v="2"/>
    <x v="10"/>
    <x v="170"/>
    <x v="3"/>
    <x v="0"/>
    <x v="0"/>
    <s v="Embossed Ink Jet Note Cards"/>
    <n v="67.709999999999994"/>
    <n v="3"/>
    <n v="32.5"/>
  </r>
  <r>
    <s v="10-11-2016"/>
    <x v="2"/>
    <x v="10"/>
    <x v="170"/>
    <x v="3"/>
    <x v="0"/>
    <x v="12"/>
    <s v="Belkin F9S820V06 8 Outlet Surge"/>
    <n v="129.91999999999999"/>
    <n v="4"/>
    <n v="38.979999999999997"/>
  </r>
  <r>
    <s v="10-11-2016"/>
    <x v="2"/>
    <x v="10"/>
    <x v="170"/>
    <x v="3"/>
    <x v="1"/>
    <x v="8"/>
    <s v="Howard Miller 11-1/2&quot; Diameter Ridgewood Wall Clock"/>
    <n v="467.46"/>
    <n v="9"/>
    <n v="191.66"/>
  </r>
  <r>
    <s v="10-11-2016"/>
    <x v="2"/>
    <x v="10"/>
    <x v="170"/>
    <x v="3"/>
    <x v="0"/>
    <x v="0"/>
    <s v="Xerox 1933"/>
    <n v="61.4"/>
    <n v="5"/>
    <n v="28.86"/>
  </r>
  <r>
    <s v="10-11-2016"/>
    <x v="2"/>
    <x v="10"/>
    <x v="170"/>
    <x v="3"/>
    <x v="0"/>
    <x v="2"/>
    <s v="Standard Rollaway File with Lock"/>
    <n v="720.76"/>
    <n v="4"/>
    <n v="187.4"/>
  </r>
  <r>
    <s v="10-11-2016"/>
    <x v="2"/>
    <x v="10"/>
    <x v="170"/>
    <x v="3"/>
    <x v="0"/>
    <x v="3"/>
    <s v="Peel &amp; Stick Add-On Corner Pockets"/>
    <n v="5.18"/>
    <n v="3"/>
    <n v="1.81"/>
  </r>
  <r>
    <s v="10-11-2016"/>
    <x v="2"/>
    <x v="10"/>
    <x v="170"/>
    <x v="3"/>
    <x v="0"/>
    <x v="4"/>
    <s v="Newell 338"/>
    <n v="14.7"/>
    <n v="5"/>
    <n v="3.97"/>
  </r>
  <r>
    <s v="10-11-2016"/>
    <x v="2"/>
    <x v="10"/>
    <x v="151"/>
    <x v="3"/>
    <x v="1"/>
    <x v="8"/>
    <s v="Eldon Expressions Wood and Plastic Desk Accessories, Oak"/>
    <n v="9.98"/>
    <n v="1"/>
    <n v="2.79"/>
  </r>
  <r>
    <s v="10-11-2016"/>
    <x v="2"/>
    <x v="10"/>
    <x v="644"/>
    <x v="3"/>
    <x v="0"/>
    <x v="2"/>
    <s v="Acco Perma 2700 Stacking Storage Drawers"/>
    <n v="29.74"/>
    <n v="1"/>
    <n v="4.46"/>
  </r>
  <r>
    <s v="10-11-2016"/>
    <x v="2"/>
    <x v="10"/>
    <x v="9"/>
    <x v="10"/>
    <x v="0"/>
    <x v="0"/>
    <s v="Xerox 227"/>
    <n v="31.1"/>
    <n v="6"/>
    <n v="10.89"/>
  </r>
  <r>
    <s v="10-11-2016"/>
    <x v="2"/>
    <x v="10"/>
    <x v="48"/>
    <x v="39"/>
    <x v="2"/>
    <x v="6"/>
    <s v="Samsung Convoy 3"/>
    <n v="221.98"/>
    <n v="2"/>
    <n v="62.15"/>
  </r>
  <r>
    <s v="10-11-2016"/>
    <x v="2"/>
    <x v="10"/>
    <x v="48"/>
    <x v="39"/>
    <x v="1"/>
    <x v="11"/>
    <s v="Sauder Facets Collection Library, Sky Alder Finish"/>
    <n v="341.96"/>
    <n v="2"/>
    <n v="54.71"/>
  </r>
  <r>
    <s v="10-11-2016"/>
    <x v="2"/>
    <x v="10"/>
    <x v="72"/>
    <x v="20"/>
    <x v="0"/>
    <x v="3"/>
    <s v="Presstex Flexible Ring Binders"/>
    <n v="3.64"/>
    <n v="1"/>
    <n v="1.37"/>
  </r>
  <r>
    <s v="10-11-2016"/>
    <x v="2"/>
    <x v="10"/>
    <x v="72"/>
    <x v="20"/>
    <x v="2"/>
    <x v="6"/>
    <s v="BlackBerry Q10"/>
    <n v="881.93"/>
    <n v="7"/>
    <n v="220.48"/>
  </r>
  <r>
    <s v="11-11-2016"/>
    <x v="2"/>
    <x v="10"/>
    <x v="741"/>
    <x v="20"/>
    <x v="2"/>
    <x v="9"/>
    <s v="Micropad Numeric Keypads"/>
    <n v="59.97"/>
    <n v="3"/>
    <n v="14.99"/>
  </r>
  <r>
    <s v="11-11-2016"/>
    <x v="2"/>
    <x v="10"/>
    <x v="741"/>
    <x v="20"/>
    <x v="0"/>
    <x v="2"/>
    <s v="Safco Steel Mobile File Cart"/>
    <n v="83.36"/>
    <n v="1"/>
    <n v="20.84"/>
  </r>
  <r>
    <s v="11-11-2016"/>
    <x v="2"/>
    <x v="10"/>
    <x v="653"/>
    <x v="1"/>
    <x v="2"/>
    <x v="9"/>
    <s v="Belkin F8E887 USB Wired Ergonomic Keyboard"/>
    <n v="95.97"/>
    <n v="4"/>
    <n v="1.2"/>
  </r>
  <r>
    <s v="11-11-2016"/>
    <x v="2"/>
    <x v="10"/>
    <x v="653"/>
    <x v="1"/>
    <x v="1"/>
    <x v="5"/>
    <s v="Global Chrome Stack Chair"/>
    <n v="47.99"/>
    <n v="2"/>
    <n v="-2.06"/>
  </r>
  <r>
    <s v="11-11-2016"/>
    <x v="2"/>
    <x v="10"/>
    <x v="437"/>
    <x v="14"/>
    <x v="2"/>
    <x v="6"/>
    <s v="Digium D40 VoIP phone"/>
    <n v="257.98"/>
    <n v="2"/>
    <n v="74.81"/>
  </r>
  <r>
    <s v="11-11-2016"/>
    <x v="2"/>
    <x v="10"/>
    <x v="328"/>
    <x v="3"/>
    <x v="1"/>
    <x v="8"/>
    <s v="Eldon Regeneration Recycled Desk Accessories, Smoke"/>
    <n v="6.96"/>
    <n v="4"/>
    <n v="2.23"/>
  </r>
  <r>
    <s v="11-11-2016"/>
    <x v="2"/>
    <x v="10"/>
    <x v="162"/>
    <x v="16"/>
    <x v="0"/>
    <x v="3"/>
    <s v="Ibico Standard Transparent Covers"/>
    <n v="9.89"/>
    <n v="2"/>
    <n v="-6.92"/>
  </r>
  <r>
    <s v="11-11-2016"/>
    <x v="2"/>
    <x v="10"/>
    <x v="162"/>
    <x v="16"/>
    <x v="0"/>
    <x v="12"/>
    <s v="Sanyo 2.5 Cubic Foot Mid-Size Office Refrigerators"/>
    <n v="671.54"/>
    <n v="3"/>
    <n v="50.37"/>
  </r>
  <r>
    <s v="11-11-2016"/>
    <x v="2"/>
    <x v="10"/>
    <x v="615"/>
    <x v="20"/>
    <x v="0"/>
    <x v="2"/>
    <s v="Staple magnet"/>
    <n v="28.14"/>
    <n v="3"/>
    <n v="7.88"/>
  </r>
  <r>
    <s v="11-11-2016"/>
    <x v="2"/>
    <x v="10"/>
    <x v="615"/>
    <x v="20"/>
    <x v="2"/>
    <x v="9"/>
    <s v="KeyTronic E03601U1 - Keyboard - Beige"/>
    <n v="36"/>
    <n v="2"/>
    <n v="6.48"/>
  </r>
  <r>
    <s v="11-11-2016"/>
    <x v="2"/>
    <x v="10"/>
    <x v="615"/>
    <x v="20"/>
    <x v="0"/>
    <x v="4"/>
    <s v="Boston School Pro Electric Pencil Sharpener, 1670"/>
    <n v="92.94"/>
    <n v="3"/>
    <n v="25.09"/>
  </r>
  <r>
    <s v="11-11-2016"/>
    <x v="2"/>
    <x v="10"/>
    <x v="615"/>
    <x v="20"/>
    <x v="1"/>
    <x v="5"/>
    <s v="Global Wood Trimmed Manager's Task Chair, Khaki"/>
    <n v="245.65"/>
    <n v="3"/>
    <n v="8.19"/>
  </r>
  <r>
    <s v="11-11-2016"/>
    <x v="2"/>
    <x v="10"/>
    <x v="615"/>
    <x v="20"/>
    <x v="0"/>
    <x v="3"/>
    <s v="Deluxe Heavy-Duty Vinyl Round Ring Binder"/>
    <n v="55.01"/>
    <n v="3"/>
    <n v="17.190000000000001"/>
  </r>
  <r>
    <s v="11-11-2016"/>
    <x v="2"/>
    <x v="10"/>
    <x v="615"/>
    <x v="20"/>
    <x v="0"/>
    <x v="3"/>
    <s v="XtraLife ClearVue Slant-D Ring Binder, White, 3&quot;"/>
    <n v="35.229999999999997"/>
    <n v="3"/>
    <n v="11.45"/>
  </r>
  <r>
    <s v="11-11-2016"/>
    <x v="2"/>
    <x v="10"/>
    <x v="269"/>
    <x v="3"/>
    <x v="1"/>
    <x v="8"/>
    <s v="Magnifier Swing Arm Lamp"/>
    <n v="41.96"/>
    <n v="2"/>
    <n v="10.91"/>
  </r>
  <r>
    <s v="11-11-2016"/>
    <x v="2"/>
    <x v="10"/>
    <x v="269"/>
    <x v="3"/>
    <x v="1"/>
    <x v="5"/>
    <s v="Hon Every-Day Series Multi-Task Chairs"/>
    <n v="451.15"/>
    <n v="3"/>
    <n v="0"/>
  </r>
  <r>
    <s v="11-11-2016"/>
    <x v="2"/>
    <x v="10"/>
    <x v="269"/>
    <x v="3"/>
    <x v="0"/>
    <x v="3"/>
    <s v="Avery Poly Binder Pockets"/>
    <n v="31.5"/>
    <n v="11"/>
    <n v="11.03"/>
  </r>
  <r>
    <s v="11-11-2016"/>
    <x v="2"/>
    <x v="10"/>
    <x v="756"/>
    <x v="18"/>
    <x v="1"/>
    <x v="13"/>
    <s v="Balt Solid Wood Round Tables"/>
    <n v="2678.94"/>
    <n v="6"/>
    <n v="241.1"/>
  </r>
  <r>
    <s v="11-11-2016"/>
    <x v="2"/>
    <x v="10"/>
    <x v="774"/>
    <x v="1"/>
    <x v="0"/>
    <x v="4"/>
    <s v="Newell 332"/>
    <n v="14.11"/>
    <n v="6"/>
    <n v="1.23"/>
  </r>
  <r>
    <s v="12-11-2016"/>
    <x v="2"/>
    <x v="10"/>
    <x v="102"/>
    <x v="12"/>
    <x v="0"/>
    <x v="3"/>
    <s v="Avery Durable Slant Ring Binders With Label Holder"/>
    <n v="6.27"/>
    <n v="5"/>
    <n v="-4.5999999999999996"/>
  </r>
  <r>
    <s v="12-11-2016"/>
    <x v="2"/>
    <x v="10"/>
    <x v="102"/>
    <x v="12"/>
    <x v="0"/>
    <x v="3"/>
    <s v="Round Ring Binders"/>
    <n v="4.37"/>
    <n v="7"/>
    <n v="-3.35"/>
  </r>
  <r>
    <s v="12-11-2016"/>
    <x v="2"/>
    <x v="10"/>
    <x v="102"/>
    <x v="12"/>
    <x v="2"/>
    <x v="9"/>
    <s v="Micropad Numeric Keypads"/>
    <n v="31.98"/>
    <n v="2"/>
    <n v="2"/>
  </r>
  <r>
    <s v="12-11-2016"/>
    <x v="2"/>
    <x v="10"/>
    <x v="136"/>
    <x v="18"/>
    <x v="0"/>
    <x v="10"/>
    <s v="Tyvek  Top-Opening Peel &amp; Seel  Envelopes, Gray"/>
    <n v="287.52"/>
    <n v="8"/>
    <n v="129.38"/>
  </r>
  <r>
    <s v="12-11-2016"/>
    <x v="2"/>
    <x v="10"/>
    <x v="136"/>
    <x v="18"/>
    <x v="0"/>
    <x v="12"/>
    <s v="Belkin F9H710-06 7 Outlet SurgeMaster Surge Protector"/>
    <n v="37.68"/>
    <n v="2"/>
    <n v="10.55"/>
  </r>
  <r>
    <s v="12-11-2016"/>
    <x v="2"/>
    <x v="10"/>
    <x v="136"/>
    <x v="18"/>
    <x v="0"/>
    <x v="0"/>
    <s v="Xerox 1896"/>
    <n v="19.98"/>
    <n v="2"/>
    <n v="8.99"/>
  </r>
  <r>
    <s v="12-11-2016"/>
    <x v="2"/>
    <x v="10"/>
    <x v="136"/>
    <x v="18"/>
    <x v="0"/>
    <x v="4"/>
    <s v="Newell 332"/>
    <n v="20.58"/>
    <n v="7"/>
    <n v="5.56"/>
  </r>
  <r>
    <s v="12-11-2016"/>
    <x v="2"/>
    <x v="10"/>
    <x v="136"/>
    <x v="18"/>
    <x v="0"/>
    <x v="3"/>
    <s v="Cardinal Slant-D Ring Binders"/>
    <n v="17.38"/>
    <n v="2"/>
    <n v="8.69"/>
  </r>
  <r>
    <s v="12-11-2016"/>
    <x v="2"/>
    <x v="10"/>
    <x v="530"/>
    <x v="10"/>
    <x v="1"/>
    <x v="5"/>
    <s v="Global Leather and Oak Executive Chair, Black"/>
    <n v="1474.8"/>
    <n v="7"/>
    <n v="-21.07"/>
  </r>
  <r>
    <s v="12-11-2016"/>
    <x v="2"/>
    <x v="10"/>
    <x v="530"/>
    <x v="10"/>
    <x v="0"/>
    <x v="12"/>
    <s v="Holmes Replacement Filter for HEPA Air Cleaner, Very Large Room, HEPA Filter"/>
    <n v="110.1"/>
    <n v="2"/>
    <n v="33.03"/>
  </r>
  <r>
    <s v="12-11-2016"/>
    <x v="2"/>
    <x v="10"/>
    <x v="530"/>
    <x v="10"/>
    <x v="0"/>
    <x v="7"/>
    <s v="OIC Bulk Pack Metal Binder Clips"/>
    <n v="16.75"/>
    <n v="6"/>
    <n v="5.44"/>
  </r>
  <r>
    <s v="12-11-2016"/>
    <x v="2"/>
    <x v="10"/>
    <x v="530"/>
    <x v="10"/>
    <x v="1"/>
    <x v="5"/>
    <s v="Hon Deluxe Fabric Upholstered Stacking Chairs, Rounded Back"/>
    <n v="1537.07"/>
    <n v="9"/>
    <n v="0"/>
  </r>
  <r>
    <s v="12-11-2016"/>
    <x v="2"/>
    <x v="10"/>
    <x v="530"/>
    <x v="10"/>
    <x v="1"/>
    <x v="5"/>
    <s v="Hon 4070 Series Pagoda Round Back Stacking Chairs"/>
    <n v="449.37"/>
    <n v="2"/>
    <n v="-12.84"/>
  </r>
  <r>
    <s v="12-11-2016"/>
    <x v="2"/>
    <x v="10"/>
    <x v="233"/>
    <x v="3"/>
    <x v="2"/>
    <x v="6"/>
    <s v="Panasonic KX TS3282W Corded phone"/>
    <n v="203.98"/>
    <n v="3"/>
    <n v="25.5"/>
  </r>
  <r>
    <s v="12-11-2016"/>
    <x v="2"/>
    <x v="10"/>
    <x v="233"/>
    <x v="3"/>
    <x v="1"/>
    <x v="13"/>
    <s v="Global Adaptabilities Conference Tables"/>
    <n v="674.35"/>
    <n v="3"/>
    <n v="-8.43"/>
  </r>
  <r>
    <s v="12-11-2016"/>
    <x v="2"/>
    <x v="10"/>
    <x v="153"/>
    <x v="1"/>
    <x v="1"/>
    <x v="8"/>
    <s v="DAX Charcoal/Nickel-Tone Document Frame, 5 x 7"/>
    <n v="22.75"/>
    <n v="6"/>
    <n v="-8.5299999999999994"/>
  </r>
  <r>
    <s v="13-11-2016"/>
    <x v="2"/>
    <x v="10"/>
    <x v="365"/>
    <x v="22"/>
    <x v="0"/>
    <x v="4"/>
    <s v="Boston 16801 Nautilus Battery Pencil Sharpener"/>
    <n v="44.02"/>
    <n v="2"/>
    <n v="11.45"/>
  </r>
  <r>
    <s v="13-11-2016"/>
    <x v="2"/>
    <x v="10"/>
    <x v="106"/>
    <x v="25"/>
    <x v="0"/>
    <x v="14"/>
    <s v="Acme Forged Steel Scissors with Black Enamel Handles"/>
    <n v="52.14"/>
    <n v="7"/>
    <n v="5.87"/>
  </r>
  <r>
    <s v="13-11-2016"/>
    <x v="2"/>
    <x v="10"/>
    <x v="775"/>
    <x v="22"/>
    <x v="1"/>
    <x v="8"/>
    <s v="Eldon Image Series Desk Accessories, Burgundy"/>
    <n v="4.18"/>
    <n v="1"/>
    <n v="1.5"/>
  </r>
  <r>
    <s v="13-11-2016"/>
    <x v="2"/>
    <x v="10"/>
    <x v="684"/>
    <x v="2"/>
    <x v="0"/>
    <x v="0"/>
    <s v="White Computer Printout Paper by Universal"/>
    <n v="217.06"/>
    <n v="7"/>
    <n v="78.680000000000007"/>
  </r>
  <r>
    <s v="13-11-2016"/>
    <x v="2"/>
    <x v="10"/>
    <x v="162"/>
    <x v="1"/>
    <x v="0"/>
    <x v="3"/>
    <s v="XtraLife ClearVue Slant-D Ring Binders by Cardinal"/>
    <n v="3.14"/>
    <n v="2"/>
    <n v="-4.7"/>
  </r>
  <r>
    <s v="13-11-2016"/>
    <x v="2"/>
    <x v="10"/>
    <x v="38"/>
    <x v="20"/>
    <x v="0"/>
    <x v="2"/>
    <s v="Tenex File Box, Personal Filing Tote with Lid, Black"/>
    <n v="77.55"/>
    <n v="5"/>
    <n v="20.16"/>
  </r>
  <r>
    <s v="13-11-2016"/>
    <x v="2"/>
    <x v="10"/>
    <x v="38"/>
    <x v="20"/>
    <x v="0"/>
    <x v="2"/>
    <s v="Eldon Simplefile Box Office"/>
    <n v="24.88"/>
    <n v="2"/>
    <n v="6.97"/>
  </r>
  <r>
    <s v="13-11-2016"/>
    <x v="2"/>
    <x v="10"/>
    <x v="38"/>
    <x v="20"/>
    <x v="0"/>
    <x v="4"/>
    <s v="Boston Electric Pencil Sharpener, Model 1818, Charcoal Black"/>
    <n v="140.75"/>
    <n v="5"/>
    <n v="39.409999999999997"/>
  </r>
  <r>
    <s v="13-11-2016"/>
    <x v="2"/>
    <x v="10"/>
    <x v="38"/>
    <x v="20"/>
    <x v="0"/>
    <x v="2"/>
    <s v="Portable Personal File Box"/>
    <n v="36.630000000000003"/>
    <n v="3"/>
    <n v="9.89"/>
  </r>
  <r>
    <s v="13-11-2016"/>
    <x v="2"/>
    <x v="10"/>
    <x v="324"/>
    <x v="39"/>
    <x v="1"/>
    <x v="8"/>
    <s v="Master Giant Foot Doorstop, Safety Yellow"/>
    <n v="30.36"/>
    <n v="4"/>
    <n v="13.05"/>
  </r>
  <r>
    <s v="13-11-2016"/>
    <x v="2"/>
    <x v="10"/>
    <x v="619"/>
    <x v="20"/>
    <x v="2"/>
    <x v="6"/>
    <s v="Xiaomi Mi3"/>
    <n v="2279.96"/>
    <n v="4"/>
    <n v="592.79"/>
  </r>
  <r>
    <s v="13-11-2016"/>
    <x v="2"/>
    <x v="10"/>
    <x v="619"/>
    <x v="20"/>
    <x v="0"/>
    <x v="1"/>
    <s v="Avery 499"/>
    <n v="14.94"/>
    <n v="3"/>
    <n v="6.87"/>
  </r>
  <r>
    <s v="13-11-2016"/>
    <x v="2"/>
    <x v="10"/>
    <x v="675"/>
    <x v="22"/>
    <x v="1"/>
    <x v="8"/>
    <s v="DAX Solid Wood Frames"/>
    <n v="19.54"/>
    <n v="2"/>
    <n v="7.23"/>
  </r>
  <r>
    <s v="14-11-2016"/>
    <x v="2"/>
    <x v="10"/>
    <x v="158"/>
    <x v="4"/>
    <x v="2"/>
    <x v="9"/>
    <s v="Logitech diNovo Edge Keyboard"/>
    <n v="499.98"/>
    <n v="2"/>
    <n v="115"/>
  </r>
  <r>
    <s v="14-11-2016"/>
    <x v="2"/>
    <x v="10"/>
    <x v="158"/>
    <x v="4"/>
    <x v="0"/>
    <x v="0"/>
    <s v="Xerox 4200 Series MultiUse Premium Copy Paper (20Lb. and 84 Bright)"/>
    <n v="5.28"/>
    <n v="1"/>
    <n v="2.38"/>
  </r>
  <r>
    <s v="14-11-2016"/>
    <x v="2"/>
    <x v="10"/>
    <x v="158"/>
    <x v="4"/>
    <x v="0"/>
    <x v="3"/>
    <s v="ACCOHIDE 3-Ring Binder, Blue, 1&quot;"/>
    <n v="8.26"/>
    <n v="2"/>
    <n v="3.88"/>
  </r>
  <r>
    <s v="14-11-2016"/>
    <x v="2"/>
    <x v="10"/>
    <x v="776"/>
    <x v="3"/>
    <x v="0"/>
    <x v="1"/>
    <s v="Avery 52"/>
    <n v="7.38"/>
    <n v="2"/>
    <n v="3.47"/>
  </r>
  <r>
    <s v="14-11-2016"/>
    <x v="2"/>
    <x v="10"/>
    <x v="708"/>
    <x v="0"/>
    <x v="0"/>
    <x v="3"/>
    <s v="Binder Posts"/>
    <n v="2.2999999999999998"/>
    <n v="2"/>
    <n v="-3.9"/>
  </r>
  <r>
    <s v="14-11-2016"/>
    <x v="2"/>
    <x v="10"/>
    <x v="337"/>
    <x v="20"/>
    <x v="1"/>
    <x v="5"/>
    <s v="Hon GuestStacker Chair"/>
    <n v="408.01"/>
    <n v="2"/>
    <n v="72.53"/>
  </r>
  <r>
    <s v="14-11-2016"/>
    <x v="2"/>
    <x v="10"/>
    <x v="337"/>
    <x v="20"/>
    <x v="0"/>
    <x v="2"/>
    <s v="Tenex Personal Project File with Scoop Front Design, Black"/>
    <n v="40.44"/>
    <n v="3"/>
    <n v="10.51"/>
  </r>
  <r>
    <s v="14-11-2016"/>
    <x v="2"/>
    <x v="10"/>
    <x v="632"/>
    <x v="2"/>
    <x v="1"/>
    <x v="5"/>
    <s v="Global Ergonomic Managers Chair"/>
    <n v="380.06"/>
    <n v="3"/>
    <n v="-21.72"/>
  </r>
  <r>
    <s v="14-11-2016"/>
    <x v="2"/>
    <x v="10"/>
    <x v="632"/>
    <x v="2"/>
    <x v="2"/>
    <x v="16"/>
    <s v="Sharp AL-1530CS Digital Copier"/>
    <n v="1199.98"/>
    <n v="4"/>
    <n v="180"/>
  </r>
  <r>
    <s v="14-11-2016"/>
    <x v="2"/>
    <x v="10"/>
    <x v="632"/>
    <x v="2"/>
    <x v="1"/>
    <x v="8"/>
    <s v="DAX Contemporary Wood Frame with Silver Metal Mat, Desktop, 11 x 14 Size"/>
    <n v="48.58"/>
    <n v="3"/>
    <n v="9.7200000000000006"/>
  </r>
  <r>
    <s v="14-11-2016"/>
    <x v="2"/>
    <x v="10"/>
    <x v="560"/>
    <x v="3"/>
    <x v="0"/>
    <x v="4"/>
    <s v="Newell 35"/>
    <n v="9.84"/>
    <n v="3"/>
    <n v="2.85"/>
  </r>
  <r>
    <s v="14-11-2016"/>
    <x v="2"/>
    <x v="10"/>
    <x v="176"/>
    <x v="7"/>
    <x v="0"/>
    <x v="0"/>
    <s v="Tops Wirebound Message Log Books"/>
    <n v="16.45"/>
    <n v="5"/>
    <n v="7.57"/>
  </r>
  <r>
    <s v="14-11-2016"/>
    <x v="2"/>
    <x v="10"/>
    <x v="176"/>
    <x v="7"/>
    <x v="1"/>
    <x v="8"/>
    <s v="Stacking Trays by OIC"/>
    <n v="19.920000000000002"/>
    <n v="4"/>
    <n v="6.57"/>
  </r>
  <r>
    <s v="14-11-2016"/>
    <x v="2"/>
    <x v="10"/>
    <x v="361"/>
    <x v="36"/>
    <x v="2"/>
    <x v="6"/>
    <s v="BlueLounge Milo Smartphone Stand, White/Metallic"/>
    <n v="89.97"/>
    <n v="3"/>
    <n v="25.19"/>
  </r>
  <r>
    <s v="14-11-2016"/>
    <x v="2"/>
    <x v="10"/>
    <x v="0"/>
    <x v="20"/>
    <x v="2"/>
    <x v="6"/>
    <s v="SmartStand Mobile Device Holder, Assorted Colors"/>
    <n v="13.98"/>
    <n v="2"/>
    <n v="3.91"/>
  </r>
  <r>
    <s v="14-11-2016"/>
    <x v="2"/>
    <x v="10"/>
    <x v="0"/>
    <x v="20"/>
    <x v="0"/>
    <x v="4"/>
    <s v="Boston Home &amp; Office Model 2000 Electric Pencil Sharpeners"/>
    <n v="23.65"/>
    <n v="1"/>
    <n v="6.15"/>
  </r>
  <r>
    <s v="15-11-2016"/>
    <x v="2"/>
    <x v="10"/>
    <x v="660"/>
    <x v="3"/>
    <x v="2"/>
    <x v="9"/>
    <s v="Imation 16GB Mini TravelDrive USB 2.0 Flash Drive"/>
    <n v="99.39"/>
    <n v="3"/>
    <n v="40.75"/>
  </r>
  <r>
    <s v="15-11-2016"/>
    <x v="2"/>
    <x v="10"/>
    <x v="614"/>
    <x v="3"/>
    <x v="0"/>
    <x v="3"/>
    <s v="Fellowes PB500 Electric Punch Plastic Comb Binding Machine with Manual Bind"/>
    <n v="1016.79"/>
    <n v="1"/>
    <n v="381.3"/>
  </r>
  <r>
    <s v="15-11-2016"/>
    <x v="2"/>
    <x v="10"/>
    <x v="614"/>
    <x v="3"/>
    <x v="0"/>
    <x v="3"/>
    <s v="Avery Self-Adhesive Photo Pockets for Polaroid Photos"/>
    <n v="38.14"/>
    <n v="7"/>
    <n v="13.35"/>
  </r>
  <r>
    <s v="15-11-2016"/>
    <x v="2"/>
    <x v="10"/>
    <x v="123"/>
    <x v="3"/>
    <x v="2"/>
    <x v="6"/>
    <s v="Polycom SoundPoint IP 450 VoIP phone"/>
    <n v="361.38"/>
    <n v="2"/>
    <n v="27.1"/>
  </r>
  <r>
    <s v="15-11-2016"/>
    <x v="2"/>
    <x v="10"/>
    <x v="402"/>
    <x v="25"/>
    <x v="1"/>
    <x v="13"/>
    <s v="Hon Racetrack Conference Tables"/>
    <n v="630.02"/>
    <n v="4"/>
    <n v="-199.51"/>
  </r>
  <r>
    <s v="16-11-2016"/>
    <x v="2"/>
    <x v="10"/>
    <x v="131"/>
    <x v="31"/>
    <x v="0"/>
    <x v="10"/>
    <s v="Staple envelope"/>
    <n v="28.4"/>
    <n v="5"/>
    <n v="13.35"/>
  </r>
  <r>
    <s v="16-11-2016"/>
    <x v="2"/>
    <x v="10"/>
    <x v="24"/>
    <x v="3"/>
    <x v="0"/>
    <x v="3"/>
    <s v="Round Ring Binders"/>
    <n v="8.32"/>
    <n v="5"/>
    <n v="2.81"/>
  </r>
  <r>
    <s v="17-11-2016"/>
    <x v="2"/>
    <x v="10"/>
    <x v="389"/>
    <x v="31"/>
    <x v="0"/>
    <x v="3"/>
    <s v="Avery Non-Stick Binders"/>
    <n v="10.78"/>
    <n v="3"/>
    <n v="3.37"/>
  </r>
  <r>
    <s v="17-11-2016"/>
    <x v="2"/>
    <x v="10"/>
    <x v="497"/>
    <x v="0"/>
    <x v="2"/>
    <x v="6"/>
    <s v="Apple EarPods with Remote and Mic"/>
    <n v="67.180000000000007"/>
    <n v="3"/>
    <n v="6.72"/>
  </r>
  <r>
    <s v="17-11-2016"/>
    <x v="2"/>
    <x v="10"/>
    <x v="497"/>
    <x v="0"/>
    <x v="0"/>
    <x v="0"/>
    <s v="TOPS Voice Message Log Book, Flash Format"/>
    <n v="15.23"/>
    <n v="4"/>
    <n v="5.52"/>
  </r>
  <r>
    <s v="17-11-2016"/>
    <x v="2"/>
    <x v="10"/>
    <x v="631"/>
    <x v="3"/>
    <x v="0"/>
    <x v="14"/>
    <s v="Acme Tagit Stainless Steel Antibacterial Scissors"/>
    <n v="49.5"/>
    <n v="5"/>
    <n v="13.37"/>
  </r>
  <r>
    <s v="18-11-2016"/>
    <x v="2"/>
    <x v="10"/>
    <x v="299"/>
    <x v="39"/>
    <x v="0"/>
    <x v="2"/>
    <s v="Tennsco Snap-Together Open Shelving Units, Starter Sets and Add-On Units"/>
    <n v="1117.92"/>
    <n v="4"/>
    <n v="55.9"/>
  </r>
  <r>
    <s v="18-11-2016"/>
    <x v="2"/>
    <x v="10"/>
    <x v="188"/>
    <x v="0"/>
    <x v="0"/>
    <x v="4"/>
    <s v="4009 Highlighters by Sanford"/>
    <n v="6.37"/>
    <n v="2"/>
    <n v="1.03"/>
  </r>
  <r>
    <s v="18-11-2016"/>
    <x v="2"/>
    <x v="10"/>
    <x v="188"/>
    <x v="0"/>
    <x v="0"/>
    <x v="1"/>
    <s v="Avery 4027 File Folder Labels for Dot Matrix Printers, 5000 Labels per Box, White"/>
    <n v="48.85"/>
    <n v="2"/>
    <n v="15.88"/>
  </r>
  <r>
    <s v="18-11-2016"/>
    <x v="2"/>
    <x v="10"/>
    <x v="188"/>
    <x v="0"/>
    <x v="0"/>
    <x v="0"/>
    <s v="Xerox 1881"/>
    <n v="19.649999999999999"/>
    <n v="2"/>
    <n v="6.63"/>
  </r>
  <r>
    <s v="18-11-2016"/>
    <x v="2"/>
    <x v="10"/>
    <x v="188"/>
    <x v="0"/>
    <x v="1"/>
    <x v="5"/>
    <s v="Global Value Steno Chair, Gray"/>
    <n v="255.11"/>
    <n v="6"/>
    <n v="-18.22"/>
  </r>
  <r>
    <s v="18-11-2016"/>
    <x v="2"/>
    <x v="10"/>
    <x v="191"/>
    <x v="10"/>
    <x v="0"/>
    <x v="12"/>
    <s v="Holmes 99% HEPA Air Purifier"/>
    <n v="103.97"/>
    <n v="6"/>
    <n v="16.89"/>
  </r>
  <r>
    <s v="18-11-2016"/>
    <x v="2"/>
    <x v="10"/>
    <x v="492"/>
    <x v="3"/>
    <x v="2"/>
    <x v="6"/>
    <s v="Grandstream GXP2100 Mainstream Business Phone"/>
    <n v="61.19"/>
    <n v="1"/>
    <n v="6.12"/>
  </r>
  <r>
    <s v="18-11-2016"/>
    <x v="2"/>
    <x v="10"/>
    <x v="492"/>
    <x v="3"/>
    <x v="0"/>
    <x v="12"/>
    <s v="Fellowes Command Center 5-outlet power strip"/>
    <n v="67.84"/>
    <n v="1"/>
    <n v="18.32"/>
  </r>
  <r>
    <s v="18-11-2016"/>
    <x v="2"/>
    <x v="10"/>
    <x v="63"/>
    <x v="14"/>
    <x v="1"/>
    <x v="5"/>
    <s v="Novimex Swivel Fabric Task Chair"/>
    <n v="301.95999999999998"/>
    <n v="2"/>
    <n v="33.22"/>
  </r>
  <r>
    <s v="18-11-2016"/>
    <x v="2"/>
    <x v="10"/>
    <x v="385"/>
    <x v="33"/>
    <x v="2"/>
    <x v="9"/>
    <s v="Logitech Z-906 Speaker sys - home theater - 5.1-CH"/>
    <n v="1319.96"/>
    <n v="4"/>
    <n v="527.98"/>
  </r>
  <r>
    <s v="18-11-2016"/>
    <x v="2"/>
    <x v="10"/>
    <x v="190"/>
    <x v="3"/>
    <x v="2"/>
    <x v="9"/>
    <s v="WD My Passport Ultra 2TB Portable External Hard Drive"/>
    <n v="595"/>
    <n v="5"/>
    <n v="95.2"/>
  </r>
  <r>
    <s v="18-11-2016"/>
    <x v="2"/>
    <x v="10"/>
    <x v="737"/>
    <x v="3"/>
    <x v="0"/>
    <x v="3"/>
    <s v="Recycled Premium Regency Composition Covers"/>
    <n v="61.12"/>
    <n v="5"/>
    <n v="22.16"/>
  </r>
  <r>
    <s v="19-11-2016"/>
    <x v="2"/>
    <x v="10"/>
    <x v="724"/>
    <x v="20"/>
    <x v="0"/>
    <x v="3"/>
    <s v="Avery Hanging File Binders"/>
    <n v="14.35"/>
    <n v="3"/>
    <n v="4.66"/>
  </r>
  <r>
    <s v="19-11-2016"/>
    <x v="2"/>
    <x v="10"/>
    <x v="724"/>
    <x v="20"/>
    <x v="0"/>
    <x v="2"/>
    <s v="Fellowes Neat Ideas Storage Cubes"/>
    <n v="64.959999999999994"/>
    <n v="2"/>
    <n v="2.6"/>
  </r>
  <r>
    <s v="19-11-2016"/>
    <x v="2"/>
    <x v="10"/>
    <x v="724"/>
    <x v="20"/>
    <x v="0"/>
    <x v="2"/>
    <s v="Advantus Rolling Storage Box"/>
    <n v="68.599999999999994"/>
    <n v="4"/>
    <n v="18.52"/>
  </r>
  <r>
    <s v="19-11-2016"/>
    <x v="2"/>
    <x v="10"/>
    <x v="281"/>
    <x v="0"/>
    <x v="0"/>
    <x v="2"/>
    <s v="Tennsco Lockers, Gray"/>
    <n v="100.7"/>
    <n v="6"/>
    <n v="-16.36"/>
  </r>
  <r>
    <s v="19-11-2016"/>
    <x v="2"/>
    <x v="10"/>
    <x v="281"/>
    <x v="0"/>
    <x v="1"/>
    <x v="8"/>
    <s v="GE General Purpose, Extra Long Life, Showcase &amp; Floodlight Incandescent Bulbs"/>
    <n v="2.33"/>
    <n v="2"/>
    <n v="-0.76"/>
  </r>
  <r>
    <s v="19-11-2016"/>
    <x v="2"/>
    <x v="10"/>
    <x v="281"/>
    <x v="0"/>
    <x v="0"/>
    <x v="3"/>
    <s v="GBC Standard Recycled Report Covers, Clear Plastic Sheets"/>
    <n v="10.78"/>
    <n v="5"/>
    <n v="-17.25"/>
  </r>
  <r>
    <s v="19-11-2016"/>
    <x v="2"/>
    <x v="10"/>
    <x v="281"/>
    <x v="0"/>
    <x v="0"/>
    <x v="7"/>
    <s v="Staples"/>
    <n v="58.37"/>
    <n v="12"/>
    <n v="21.89"/>
  </r>
  <r>
    <s v="19-11-2016"/>
    <x v="2"/>
    <x v="10"/>
    <x v="281"/>
    <x v="0"/>
    <x v="0"/>
    <x v="10"/>
    <s v="Recycled Interoffice Envelopes with Re-Use-A-Seal Closure, 10 x 13"/>
    <n v="40.97"/>
    <n v="3"/>
    <n v="13.83"/>
  </r>
  <r>
    <s v="19-11-2016"/>
    <x v="2"/>
    <x v="10"/>
    <x v="281"/>
    <x v="0"/>
    <x v="2"/>
    <x v="6"/>
    <s v="invisibleSHIELD by ZAGG Smudge-Free Screen Protector"/>
    <n v="71.959999999999994"/>
    <n v="5"/>
    <n v="25.19"/>
  </r>
  <r>
    <s v="19-11-2016"/>
    <x v="2"/>
    <x v="10"/>
    <x v="281"/>
    <x v="0"/>
    <x v="0"/>
    <x v="0"/>
    <s v="Xerox 1905"/>
    <n v="10.37"/>
    <n v="2"/>
    <n v="3.63"/>
  </r>
  <r>
    <s v="19-11-2016"/>
    <x v="2"/>
    <x v="10"/>
    <x v="281"/>
    <x v="0"/>
    <x v="0"/>
    <x v="3"/>
    <s v="Avery Hidden Tab Dividers for Binding Systems"/>
    <n v="1.19"/>
    <n v="2"/>
    <n v="-2.0299999999999998"/>
  </r>
  <r>
    <s v="19-11-2016"/>
    <x v="2"/>
    <x v="10"/>
    <x v="70"/>
    <x v="20"/>
    <x v="0"/>
    <x v="4"/>
    <s v="Newell 340"/>
    <n v="17.28"/>
    <n v="6"/>
    <n v="5.01"/>
  </r>
  <r>
    <s v="19-11-2016"/>
    <x v="2"/>
    <x v="10"/>
    <x v="70"/>
    <x v="20"/>
    <x v="0"/>
    <x v="3"/>
    <s v="GBC Plastic Binding Combs"/>
    <n v="17.71"/>
    <n v="3"/>
    <n v="6.42"/>
  </r>
  <r>
    <s v="19-11-2016"/>
    <x v="2"/>
    <x v="10"/>
    <x v="676"/>
    <x v="18"/>
    <x v="0"/>
    <x v="12"/>
    <s v="Acco 6 Outlet Guardian Premium Plus Surge Suppressor"/>
    <n v="54.96"/>
    <n v="3"/>
    <n v="15.94"/>
  </r>
  <r>
    <s v="19-11-2016"/>
    <x v="2"/>
    <x v="10"/>
    <x v="235"/>
    <x v="25"/>
    <x v="0"/>
    <x v="4"/>
    <s v="Deluxe Chalkboard Eraser Cleaner"/>
    <n v="18.48"/>
    <n v="2"/>
    <n v="6.01"/>
  </r>
  <r>
    <s v="19-11-2016"/>
    <x v="2"/>
    <x v="10"/>
    <x v="11"/>
    <x v="20"/>
    <x v="0"/>
    <x v="12"/>
    <s v="Disposable Triple-Filter Dust Bags"/>
    <n v="8.74"/>
    <n v="2"/>
    <n v="2.27"/>
  </r>
  <r>
    <s v="19-11-2016"/>
    <x v="2"/>
    <x v="10"/>
    <x v="11"/>
    <x v="20"/>
    <x v="0"/>
    <x v="0"/>
    <s v="Recycled Desk Saver Line &quot;While You Were Out&quot; Book, 5 1/2&quot; X 4&quot;"/>
    <n v="44.75"/>
    <n v="5"/>
    <n v="20.59"/>
  </r>
  <r>
    <s v="19-11-2016"/>
    <x v="2"/>
    <x v="10"/>
    <x v="362"/>
    <x v="22"/>
    <x v="1"/>
    <x v="8"/>
    <s v="Tenex Chairmats For Use With Carpeted Floors"/>
    <n v="31.96"/>
    <n v="2"/>
    <n v="1.6"/>
  </r>
  <r>
    <s v="20-11-2016"/>
    <x v="2"/>
    <x v="10"/>
    <x v="608"/>
    <x v="39"/>
    <x v="0"/>
    <x v="1"/>
    <s v="Avery 519"/>
    <n v="14.62"/>
    <n v="2"/>
    <n v="6.87"/>
  </r>
  <r>
    <s v="20-11-2016"/>
    <x v="2"/>
    <x v="10"/>
    <x v="608"/>
    <x v="39"/>
    <x v="2"/>
    <x v="6"/>
    <s v="Avaya 5420 Digital phone"/>
    <n v="944.93"/>
    <n v="7"/>
    <n v="236.23"/>
  </r>
  <r>
    <s v="20-11-2016"/>
    <x v="2"/>
    <x v="10"/>
    <x v="327"/>
    <x v="10"/>
    <x v="0"/>
    <x v="7"/>
    <s v="Advantus SlideClip Paper Clips"/>
    <n v="19.100000000000001"/>
    <n v="7"/>
    <n v="6.68"/>
  </r>
  <r>
    <s v="20-11-2016"/>
    <x v="2"/>
    <x v="10"/>
    <x v="327"/>
    <x v="10"/>
    <x v="0"/>
    <x v="1"/>
    <s v="Avery 512"/>
    <n v="18.5"/>
    <n v="8"/>
    <n v="6.24"/>
  </r>
  <r>
    <s v="20-11-2016"/>
    <x v="2"/>
    <x v="10"/>
    <x v="327"/>
    <x v="10"/>
    <x v="2"/>
    <x v="9"/>
    <s v="Logitech Wireless Gaming Headset G930"/>
    <n v="255.98"/>
    <n v="2"/>
    <n v="54.4"/>
  </r>
  <r>
    <s v="20-11-2016"/>
    <x v="2"/>
    <x v="10"/>
    <x v="327"/>
    <x v="10"/>
    <x v="1"/>
    <x v="11"/>
    <s v="Bush Westfield Collection Bookcases, Medium Cherry Finish"/>
    <n v="86.97"/>
    <n v="3"/>
    <n v="-48.7"/>
  </r>
  <r>
    <s v="20-11-2016"/>
    <x v="2"/>
    <x v="10"/>
    <x v="156"/>
    <x v="10"/>
    <x v="0"/>
    <x v="0"/>
    <s v="Southworth 25% Cotton Granite Paper &amp; Envelopes"/>
    <n v="15.7"/>
    <n v="3"/>
    <n v="5.0999999999999996"/>
  </r>
  <r>
    <s v="20-11-2016"/>
    <x v="2"/>
    <x v="10"/>
    <x v="156"/>
    <x v="10"/>
    <x v="0"/>
    <x v="3"/>
    <s v="Acco 3-Hole Punch"/>
    <n v="2.63"/>
    <n v="2"/>
    <n v="-1.93"/>
  </r>
  <r>
    <s v="20-11-2016"/>
    <x v="2"/>
    <x v="10"/>
    <x v="156"/>
    <x v="10"/>
    <x v="0"/>
    <x v="3"/>
    <s v="Avery Recycled Flexi-View Covers for Binding Systems"/>
    <n v="14.43"/>
    <n v="3"/>
    <n v="-10.58"/>
  </r>
  <r>
    <s v="20-11-2016"/>
    <x v="2"/>
    <x v="10"/>
    <x v="17"/>
    <x v="0"/>
    <x v="1"/>
    <x v="5"/>
    <s v="Global Wood Trimmed Manager's Task Chair, Khaki"/>
    <n v="318.43"/>
    <n v="5"/>
    <n v="-77.33"/>
  </r>
  <r>
    <s v="20-11-2016"/>
    <x v="2"/>
    <x v="10"/>
    <x v="17"/>
    <x v="0"/>
    <x v="2"/>
    <x v="6"/>
    <s v="Samsung HM1900 Bluetooth Headset"/>
    <n v="122.92"/>
    <n v="7"/>
    <n v="46.1"/>
  </r>
  <r>
    <s v="20-11-2016"/>
    <x v="2"/>
    <x v="10"/>
    <x v="17"/>
    <x v="0"/>
    <x v="1"/>
    <x v="8"/>
    <s v="Eldon Wave Desk Accessories"/>
    <n v="7.07"/>
    <n v="3"/>
    <n v="-2.83"/>
  </r>
  <r>
    <s v="20-11-2016"/>
    <x v="2"/>
    <x v="10"/>
    <x v="302"/>
    <x v="18"/>
    <x v="0"/>
    <x v="0"/>
    <s v="Ampad Poly Cover Wirebound Steno Book, 6&quot; x 9&quot; Assorted Colors, Gregg Ruled"/>
    <n v="9.08"/>
    <n v="2"/>
    <n v="4.09"/>
  </r>
  <r>
    <s v="20-11-2016"/>
    <x v="2"/>
    <x v="10"/>
    <x v="302"/>
    <x v="18"/>
    <x v="0"/>
    <x v="0"/>
    <s v="Xerox 189"/>
    <n v="314.55"/>
    <n v="3"/>
    <n v="150.97999999999999"/>
  </r>
  <r>
    <s v="20-11-2016"/>
    <x v="2"/>
    <x v="10"/>
    <x v="302"/>
    <x v="18"/>
    <x v="0"/>
    <x v="3"/>
    <s v="Pressboard Covers with Storage Hooks, 9 1/2&quot; x 11&quot;, Light Blue"/>
    <n v="4.91"/>
    <n v="1"/>
    <n v="2.31"/>
  </r>
  <r>
    <s v="20-11-2016"/>
    <x v="2"/>
    <x v="10"/>
    <x v="15"/>
    <x v="0"/>
    <x v="2"/>
    <x v="6"/>
    <s v="Wireless Extenders zBoost YX545 SOHO Signal Booster"/>
    <n v="151.19"/>
    <n v="1"/>
    <n v="13.23"/>
  </r>
  <r>
    <s v="20-11-2016"/>
    <x v="2"/>
    <x v="10"/>
    <x v="91"/>
    <x v="3"/>
    <x v="0"/>
    <x v="12"/>
    <s v="Bravo II Megaboss 12-Amp Hard Body Upright, Replacement Belts, 2 Belts per Pack"/>
    <n v="39"/>
    <n v="12"/>
    <n v="11.31"/>
  </r>
  <r>
    <s v="20-11-2016"/>
    <x v="2"/>
    <x v="10"/>
    <x v="373"/>
    <x v="7"/>
    <x v="0"/>
    <x v="3"/>
    <s v="Wilson Jones Elliptical Ring 3 1/2&quot; Capacity Binders, 800 sheets"/>
    <n v="128.4"/>
    <n v="3"/>
    <n v="62.92"/>
  </r>
  <r>
    <s v="20-11-2016"/>
    <x v="2"/>
    <x v="10"/>
    <x v="410"/>
    <x v="16"/>
    <x v="1"/>
    <x v="11"/>
    <s v="O'Sullivan 2-Door Barrister Bookcase in Odessa Pine"/>
    <n v="289.57"/>
    <n v="2"/>
    <n v="10.86"/>
  </r>
  <r>
    <s v="20-11-2016"/>
    <x v="2"/>
    <x v="10"/>
    <x v="410"/>
    <x v="16"/>
    <x v="0"/>
    <x v="2"/>
    <s v="Akro-Mils 12-Gallon Tote"/>
    <n v="39.72"/>
    <n v="5"/>
    <n v="4.47"/>
  </r>
  <r>
    <s v="20-11-2016"/>
    <x v="2"/>
    <x v="10"/>
    <x v="410"/>
    <x v="16"/>
    <x v="2"/>
    <x v="6"/>
    <s v="Grandstream GXP2100 Mainstream Business Phone"/>
    <n v="244.77"/>
    <n v="4"/>
    <n v="24.48"/>
  </r>
  <r>
    <s v="20-11-2016"/>
    <x v="2"/>
    <x v="10"/>
    <x v="688"/>
    <x v="3"/>
    <x v="2"/>
    <x v="9"/>
    <s v="Sony Micro Vault Click 4 GB USB 2.0 Flash Drive"/>
    <n v="27.88"/>
    <n v="2"/>
    <n v="3.9"/>
  </r>
  <r>
    <s v="21-11-2016"/>
    <x v="2"/>
    <x v="10"/>
    <x v="645"/>
    <x v="11"/>
    <x v="1"/>
    <x v="5"/>
    <s v="Novimex Fabric Task Chair"/>
    <n v="195.14"/>
    <n v="4"/>
    <n v="-12.2"/>
  </r>
  <r>
    <s v="21-11-2016"/>
    <x v="2"/>
    <x v="10"/>
    <x v="491"/>
    <x v="30"/>
    <x v="0"/>
    <x v="0"/>
    <s v="Xerox 1987"/>
    <n v="40.46"/>
    <n v="7"/>
    <n v="19.829999999999998"/>
  </r>
  <r>
    <s v="21-11-2016"/>
    <x v="2"/>
    <x v="10"/>
    <x v="491"/>
    <x v="30"/>
    <x v="2"/>
    <x v="6"/>
    <s v="Logitech Mobile Speakerphone P710e - speaker phone"/>
    <n v="404.94"/>
    <n v="3"/>
    <n v="109.33"/>
  </r>
  <r>
    <s v="21-11-2016"/>
    <x v="2"/>
    <x v="10"/>
    <x v="74"/>
    <x v="10"/>
    <x v="2"/>
    <x v="15"/>
    <s v="Texas Instrument TI-15 Fraction Calculator"/>
    <n v="30.35"/>
    <n v="7"/>
    <n v="-24.28"/>
  </r>
  <r>
    <s v="21-11-2016"/>
    <x v="2"/>
    <x v="10"/>
    <x v="74"/>
    <x v="10"/>
    <x v="1"/>
    <x v="5"/>
    <s v="Global Value Steno Chair, Gray"/>
    <n v="127.55"/>
    <n v="3"/>
    <n v="-9.11"/>
  </r>
  <r>
    <s v="21-11-2016"/>
    <x v="2"/>
    <x v="10"/>
    <x v="74"/>
    <x v="10"/>
    <x v="1"/>
    <x v="8"/>
    <s v="Computer Room Manger, 14&quot;"/>
    <n v="77.95"/>
    <n v="3"/>
    <n v="15.59"/>
  </r>
  <r>
    <s v="21-11-2016"/>
    <x v="2"/>
    <x v="10"/>
    <x v="310"/>
    <x v="1"/>
    <x v="0"/>
    <x v="0"/>
    <s v="Xerox 1910"/>
    <n v="38.43"/>
    <n v="1"/>
    <n v="13.45"/>
  </r>
  <r>
    <s v="21-11-2016"/>
    <x v="2"/>
    <x v="10"/>
    <x v="310"/>
    <x v="1"/>
    <x v="0"/>
    <x v="2"/>
    <s v="Tenex Personal Project File with Scoop Front Design, Black"/>
    <n v="21.57"/>
    <n v="2"/>
    <n v="1.62"/>
  </r>
  <r>
    <s v="21-11-2016"/>
    <x v="2"/>
    <x v="10"/>
    <x v="310"/>
    <x v="1"/>
    <x v="2"/>
    <x v="9"/>
    <s v="Lenovo 17-Key USB Numeric Keypad"/>
    <n v="81.58"/>
    <n v="3"/>
    <n v="2.04"/>
  </r>
  <r>
    <s v="21-11-2016"/>
    <x v="2"/>
    <x v="10"/>
    <x v="30"/>
    <x v="20"/>
    <x v="0"/>
    <x v="0"/>
    <s v="Xerox 1975"/>
    <n v="12.96"/>
    <n v="2"/>
    <n v="6.35"/>
  </r>
  <r>
    <s v="21-11-2016"/>
    <x v="2"/>
    <x v="10"/>
    <x v="488"/>
    <x v="20"/>
    <x v="1"/>
    <x v="11"/>
    <s v="Hon Metal Bookcases, Putty"/>
    <n v="113.57"/>
    <n v="2"/>
    <n v="12.78"/>
  </r>
  <r>
    <s v="21-11-2016"/>
    <x v="2"/>
    <x v="10"/>
    <x v="495"/>
    <x v="3"/>
    <x v="0"/>
    <x v="0"/>
    <s v="Xerox 222"/>
    <n v="32.4"/>
    <n v="5"/>
    <n v="15.55"/>
  </r>
  <r>
    <s v="22-11-2016"/>
    <x v="2"/>
    <x v="10"/>
    <x v="735"/>
    <x v="20"/>
    <x v="1"/>
    <x v="8"/>
    <s v="Luxo Economy Swing Arm Lamp"/>
    <n v="39.880000000000003"/>
    <n v="2"/>
    <n v="11.17"/>
  </r>
  <r>
    <s v="22-11-2016"/>
    <x v="2"/>
    <x v="10"/>
    <x v="735"/>
    <x v="20"/>
    <x v="0"/>
    <x v="3"/>
    <s v="Acco Pressboard Covers with Storage Hooks, 9 1/2&quot; x 11&quot;, Executive Red"/>
    <n v="12.19"/>
    <n v="4"/>
    <n v="4.1100000000000003"/>
  </r>
  <r>
    <s v="22-11-2016"/>
    <x v="2"/>
    <x v="10"/>
    <x v="735"/>
    <x v="20"/>
    <x v="0"/>
    <x v="4"/>
    <s v="BIC Liqua Brite Liner"/>
    <n v="20.82"/>
    <n v="3"/>
    <n v="7.5"/>
  </r>
  <r>
    <s v="22-11-2016"/>
    <x v="2"/>
    <x v="10"/>
    <x v="122"/>
    <x v="14"/>
    <x v="0"/>
    <x v="3"/>
    <s v="Ibico Standard Transparent Covers"/>
    <n v="49.44"/>
    <n v="3"/>
    <n v="24.23"/>
  </r>
  <r>
    <s v="22-11-2016"/>
    <x v="2"/>
    <x v="10"/>
    <x v="617"/>
    <x v="0"/>
    <x v="0"/>
    <x v="3"/>
    <s v="Wilson Jones Impact Binders"/>
    <n v="6.22"/>
    <n v="6"/>
    <n v="-9.6300000000000008"/>
  </r>
  <r>
    <s v="22-11-2016"/>
    <x v="2"/>
    <x v="10"/>
    <x v="617"/>
    <x v="0"/>
    <x v="0"/>
    <x v="4"/>
    <s v="Newell 348"/>
    <n v="23.62"/>
    <n v="9"/>
    <n v="2.66"/>
  </r>
  <r>
    <s v="22-11-2016"/>
    <x v="2"/>
    <x v="10"/>
    <x v="617"/>
    <x v="0"/>
    <x v="2"/>
    <x v="9"/>
    <s v="KeyTronic KT800P2 - Keyboard - Black"/>
    <n v="24.03"/>
    <n v="2"/>
    <n v="-0.6"/>
  </r>
  <r>
    <s v="22-11-2016"/>
    <x v="2"/>
    <x v="10"/>
    <x v="617"/>
    <x v="0"/>
    <x v="0"/>
    <x v="1"/>
    <s v="Avery 494"/>
    <n v="2.09"/>
    <n v="1"/>
    <n v="0.68"/>
  </r>
  <r>
    <s v="22-11-2016"/>
    <x v="2"/>
    <x v="10"/>
    <x v="617"/>
    <x v="0"/>
    <x v="0"/>
    <x v="3"/>
    <s v="Accohide Poly Flexible Ring Binders"/>
    <n v="4.49"/>
    <n v="6"/>
    <n v="-6.73"/>
  </r>
  <r>
    <s v="22-11-2016"/>
    <x v="2"/>
    <x v="10"/>
    <x v="683"/>
    <x v="20"/>
    <x v="0"/>
    <x v="3"/>
    <s v="GBC Premium Transparent Covers with Diagonal Lined Pattern"/>
    <n v="134.27000000000001"/>
    <n v="8"/>
    <n v="47"/>
  </r>
  <r>
    <s v="23-11-2016"/>
    <x v="2"/>
    <x v="10"/>
    <x v="465"/>
    <x v="2"/>
    <x v="0"/>
    <x v="7"/>
    <s v="Advantus Map Pennant Flags and Round Head Tacks"/>
    <n v="15.8"/>
    <n v="5"/>
    <n v="2.37"/>
  </r>
  <r>
    <s v="23-11-2016"/>
    <x v="2"/>
    <x v="10"/>
    <x v="465"/>
    <x v="2"/>
    <x v="1"/>
    <x v="8"/>
    <s v="Nu-Dell Float Frame 11 x 14 1/2"/>
    <n v="14.37"/>
    <n v="2"/>
    <n v="3.95"/>
  </r>
  <r>
    <s v="23-11-2016"/>
    <x v="2"/>
    <x v="10"/>
    <x v="465"/>
    <x v="2"/>
    <x v="1"/>
    <x v="8"/>
    <s v="DAX Executive Solid Wood Document Frame, Desktop or Hang, Mahogany, 5 x 7"/>
    <n v="70.45"/>
    <n v="7"/>
    <n v="12.33"/>
  </r>
  <r>
    <s v="24-11-2016"/>
    <x v="2"/>
    <x v="10"/>
    <x v="342"/>
    <x v="2"/>
    <x v="0"/>
    <x v="7"/>
    <s v="Stockwell Gold Paper Clips"/>
    <n v="4.42"/>
    <n v="3"/>
    <n v="1.6"/>
  </r>
  <r>
    <s v="24-11-2016"/>
    <x v="2"/>
    <x v="10"/>
    <x v="115"/>
    <x v="20"/>
    <x v="0"/>
    <x v="3"/>
    <s v="Acco PRESSTEX Data Binder with Storage Hooks, Light Blue, 9 1/2&quot; X 11&quot;"/>
    <n v="17.22"/>
    <n v="4"/>
    <n v="6.03"/>
  </r>
  <r>
    <s v="24-11-2016"/>
    <x v="2"/>
    <x v="10"/>
    <x v="115"/>
    <x v="20"/>
    <x v="0"/>
    <x v="0"/>
    <s v="Xerox 196"/>
    <n v="11.56"/>
    <n v="2"/>
    <n v="5.66"/>
  </r>
  <r>
    <s v="24-11-2016"/>
    <x v="2"/>
    <x v="10"/>
    <x v="115"/>
    <x v="20"/>
    <x v="2"/>
    <x v="9"/>
    <s v="SanDisk Ultra 32 GB MicroSDHC Class 10 Memory Card"/>
    <n v="88.4"/>
    <n v="4"/>
    <n v="11.49"/>
  </r>
  <r>
    <s v="24-11-2016"/>
    <x v="2"/>
    <x v="10"/>
    <x v="115"/>
    <x v="20"/>
    <x v="0"/>
    <x v="0"/>
    <s v="Xerox 217"/>
    <n v="6.48"/>
    <n v="1"/>
    <n v="3.11"/>
  </r>
  <r>
    <s v="24-11-2016"/>
    <x v="2"/>
    <x v="10"/>
    <x v="538"/>
    <x v="3"/>
    <x v="2"/>
    <x v="6"/>
    <s v="iKross Bluetooth Portable Keyboard + Cell Phone Stand Holder + Brush for Apple iPhone 5S 5C 5, 4S 4"/>
    <n v="33.520000000000003"/>
    <n v="2"/>
    <n v="3.35"/>
  </r>
  <r>
    <s v="24-11-2016"/>
    <x v="2"/>
    <x v="10"/>
    <x v="538"/>
    <x v="3"/>
    <x v="1"/>
    <x v="8"/>
    <s v="DAX Value U-Channel Document Frames, Easel Back"/>
    <n v="9.94"/>
    <n v="2"/>
    <n v="3.08"/>
  </r>
  <r>
    <s v="24-11-2016"/>
    <x v="2"/>
    <x v="10"/>
    <x v="777"/>
    <x v="0"/>
    <x v="0"/>
    <x v="2"/>
    <s v="Sterilite Officeware Hinged File Box"/>
    <n v="41.92"/>
    <n v="5"/>
    <n v="3.67"/>
  </r>
  <r>
    <s v="24-11-2016"/>
    <x v="2"/>
    <x v="10"/>
    <x v="777"/>
    <x v="0"/>
    <x v="2"/>
    <x v="9"/>
    <s v="Logitech G19 Programmable Gaming Keyboard"/>
    <n v="297.58"/>
    <n v="3"/>
    <n v="-7.44"/>
  </r>
  <r>
    <s v="24-11-2016"/>
    <x v="2"/>
    <x v="10"/>
    <x v="777"/>
    <x v="0"/>
    <x v="0"/>
    <x v="7"/>
    <s v="Colored Push Pins"/>
    <n v="4.34"/>
    <n v="3"/>
    <n v="0.87"/>
  </r>
  <r>
    <s v="24-11-2016"/>
    <x v="2"/>
    <x v="10"/>
    <x v="777"/>
    <x v="0"/>
    <x v="2"/>
    <x v="9"/>
    <s v="Logitech G105 Gaming Keyboard"/>
    <n v="94.99"/>
    <n v="2"/>
    <n v="-2.37"/>
  </r>
  <r>
    <s v="24-11-2016"/>
    <x v="2"/>
    <x v="10"/>
    <x v="777"/>
    <x v="0"/>
    <x v="0"/>
    <x v="0"/>
    <s v="Xerox 1925"/>
    <n v="74.349999999999994"/>
    <n v="3"/>
    <n v="23.24"/>
  </r>
  <r>
    <s v="24-11-2016"/>
    <x v="2"/>
    <x v="10"/>
    <x v="777"/>
    <x v="0"/>
    <x v="0"/>
    <x v="4"/>
    <s v="Dixon My First Ticonderoga Pencil, #2"/>
    <n v="14.04"/>
    <n v="3"/>
    <n v="1.58"/>
  </r>
  <r>
    <s v="24-11-2016"/>
    <x v="2"/>
    <x v="10"/>
    <x v="778"/>
    <x v="11"/>
    <x v="0"/>
    <x v="0"/>
    <s v="IBM Multi-Purpose Copy Paper, 8 1/2 x 11&quot;, Case"/>
    <n v="24.78"/>
    <n v="1"/>
    <n v="7.75"/>
  </r>
  <r>
    <s v="24-11-2016"/>
    <x v="2"/>
    <x v="10"/>
    <x v="208"/>
    <x v="0"/>
    <x v="2"/>
    <x v="6"/>
    <s v="AT&amp;T 1080 Phone"/>
    <n v="657.55"/>
    <n v="6"/>
    <n v="49.32"/>
  </r>
  <r>
    <s v="24-11-2016"/>
    <x v="2"/>
    <x v="10"/>
    <x v="569"/>
    <x v="3"/>
    <x v="2"/>
    <x v="9"/>
    <s v="Plantronics CS510 - Over-the-Head monaural Wireless Headset System"/>
    <n v="659.9"/>
    <n v="2"/>
    <n v="217.77"/>
  </r>
  <r>
    <s v="24-11-2016"/>
    <x v="2"/>
    <x v="10"/>
    <x v="569"/>
    <x v="3"/>
    <x v="1"/>
    <x v="5"/>
    <s v="Global Leather Executive Chair"/>
    <n v="1684.75"/>
    <n v="6"/>
    <n v="210.59"/>
  </r>
  <r>
    <s v="24-11-2016"/>
    <x v="2"/>
    <x v="10"/>
    <x v="569"/>
    <x v="3"/>
    <x v="2"/>
    <x v="9"/>
    <s v="Logitech G500s Laser Gaming Mouse with Adjustable Weight Tuning"/>
    <n v="559.91999999999996"/>
    <n v="8"/>
    <n v="190.37"/>
  </r>
  <r>
    <s v="24-11-2016"/>
    <x v="2"/>
    <x v="10"/>
    <x v="482"/>
    <x v="22"/>
    <x v="0"/>
    <x v="3"/>
    <s v="Ibico Hi-Tech Manual Binding System"/>
    <n v="1219.96"/>
    <n v="5"/>
    <n v="381.24"/>
  </r>
  <r>
    <s v="24-11-2016"/>
    <x v="2"/>
    <x v="10"/>
    <x v="174"/>
    <x v="36"/>
    <x v="1"/>
    <x v="8"/>
    <s v="Howard Miller 11-1/2&quot; Diameter Ridgewood Wall Clock"/>
    <n v="207.76"/>
    <n v="4"/>
    <n v="85.18"/>
  </r>
  <r>
    <s v="24-11-2016"/>
    <x v="2"/>
    <x v="10"/>
    <x v="683"/>
    <x v="10"/>
    <x v="0"/>
    <x v="10"/>
    <s v="Brown Kraft Recycled Envelopes"/>
    <n v="40.75"/>
    <n v="3"/>
    <n v="15.28"/>
  </r>
  <r>
    <s v="24-11-2016"/>
    <x v="2"/>
    <x v="10"/>
    <x v="683"/>
    <x v="10"/>
    <x v="2"/>
    <x v="9"/>
    <s v="V7 USB Numeric Keypad"/>
    <n v="139.96"/>
    <n v="5"/>
    <n v="-22.74"/>
  </r>
  <r>
    <s v="24-11-2016"/>
    <x v="2"/>
    <x v="10"/>
    <x v="748"/>
    <x v="22"/>
    <x v="0"/>
    <x v="14"/>
    <s v="Elite 5&quot; Scissors"/>
    <n v="25.35"/>
    <n v="3"/>
    <n v="7.61"/>
  </r>
  <r>
    <s v="24-11-2016"/>
    <x v="2"/>
    <x v="10"/>
    <x v="528"/>
    <x v="22"/>
    <x v="1"/>
    <x v="8"/>
    <s v="Howard Miller Distant Time Traveler Alarm Clock"/>
    <n v="82.26"/>
    <n v="3"/>
    <n v="33.729999999999997"/>
  </r>
  <r>
    <s v="24-11-2016"/>
    <x v="2"/>
    <x v="10"/>
    <x v="90"/>
    <x v="16"/>
    <x v="1"/>
    <x v="11"/>
    <s v="O'Sullivan Cherrywood Estates Traditional Bookcase"/>
    <n v="339.92"/>
    <n v="5"/>
    <n v="8.5"/>
  </r>
  <r>
    <s v="24-11-2016"/>
    <x v="2"/>
    <x v="10"/>
    <x v="90"/>
    <x v="16"/>
    <x v="0"/>
    <x v="0"/>
    <s v="Tops Wirebound Message Log Books"/>
    <n v="10.53"/>
    <n v="4"/>
    <n v="3.42"/>
  </r>
  <r>
    <s v="24-11-2016"/>
    <x v="2"/>
    <x v="10"/>
    <x v="90"/>
    <x v="16"/>
    <x v="0"/>
    <x v="12"/>
    <s v="Fellowes Advanced Computer Series Surge Protectors"/>
    <n v="42.38"/>
    <n v="2"/>
    <n v="4.24"/>
  </r>
  <r>
    <s v="25-11-2016"/>
    <x v="2"/>
    <x v="10"/>
    <x v="631"/>
    <x v="16"/>
    <x v="0"/>
    <x v="0"/>
    <s v="Telephone Message Books with Fax/Mobile Section, 5 1/2&quot; x 3 3/16&quot;"/>
    <n v="5.08"/>
    <n v="1"/>
    <n v="1.65"/>
  </r>
  <r>
    <s v="25-11-2016"/>
    <x v="2"/>
    <x v="10"/>
    <x v="455"/>
    <x v="23"/>
    <x v="0"/>
    <x v="2"/>
    <s v="Fellowes Strictly Business Drawer File, Letter/Legal Size"/>
    <n v="563.4"/>
    <n v="4"/>
    <n v="67.61"/>
  </r>
  <r>
    <s v="25-11-2016"/>
    <x v="2"/>
    <x v="10"/>
    <x v="455"/>
    <x v="23"/>
    <x v="2"/>
    <x v="15"/>
    <s v="Konica Minolta magicolor 1690MF Multifunction Printer"/>
    <n v="319.92"/>
    <n v="8"/>
    <n v="118.37"/>
  </r>
  <r>
    <s v="25-11-2016"/>
    <x v="2"/>
    <x v="10"/>
    <x v="287"/>
    <x v="13"/>
    <x v="2"/>
    <x v="6"/>
    <s v="OtterBox Defender Series Case - Samsung Galaxy S4"/>
    <n v="59.98"/>
    <n v="2"/>
    <n v="17.989999999999998"/>
  </r>
  <r>
    <s v="25-11-2016"/>
    <x v="2"/>
    <x v="10"/>
    <x v="653"/>
    <x v="14"/>
    <x v="1"/>
    <x v="13"/>
    <s v="Chromcraft Round Conference Tables"/>
    <n v="1568.61"/>
    <n v="9"/>
    <n v="329.41"/>
  </r>
  <r>
    <s v="25-11-2016"/>
    <x v="2"/>
    <x v="10"/>
    <x v="653"/>
    <x v="14"/>
    <x v="0"/>
    <x v="3"/>
    <s v="Wilson Jones International Size A4 Ring Binders"/>
    <n v="17.3"/>
    <n v="1"/>
    <n v="8.3000000000000007"/>
  </r>
  <r>
    <s v="25-11-2016"/>
    <x v="2"/>
    <x v="10"/>
    <x v="653"/>
    <x v="14"/>
    <x v="2"/>
    <x v="9"/>
    <s v="Memorex Mini Travel Drive 32 GB USB 2.0 Flash Drive"/>
    <n v="160"/>
    <n v="8"/>
    <n v="62.4"/>
  </r>
  <r>
    <s v="25-11-2016"/>
    <x v="2"/>
    <x v="10"/>
    <x v="106"/>
    <x v="10"/>
    <x v="0"/>
    <x v="3"/>
    <s v="GBC Ibimaster 500 Manual ProClick Binding System"/>
    <n v="456.59"/>
    <n v="2"/>
    <n v="-304.39"/>
  </r>
  <r>
    <s v="25-11-2016"/>
    <x v="2"/>
    <x v="10"/>
    <x v="106"/>
    <x v="10"/>
    <x v="2"/>
    <x v="15"/>
    <s v="Cubify CubeX 3D Printer Double Head Print"/>
    <n v="4499.99"/>
    <n v="5"/>
    <n v="-6599.98"/>
  </r>
  <r>
    <s v="25-11-2016"/>
    <x v="2"/>
    <x v="10"/>
    <x v="106"/>
    <x v="10"/>
    <x v="2"/>
    <x v="9"/>
    <s v="NETGEAR RangeMax WNR1000 Wireless Router"/>
    <n v="59.98"/>
    <n v="3"/>
    <n v="12"/>
  </r>
  <r>
    <s v="25-11-2016"/>
    <x v="2"/>
    <x v="10"/>
    <x v="144"/>
    <x v="33"/>
    <x v="0"/>
    <x v="2"/>
    <s v="Sterilite Officeware Hinged File Box"/>
    <n v="73.36"/>
    <n v="7"/>
    <n v="19.809999999999999"/>
  </r>
  <r>
    <s v="25-11-2016"/>
    <x v="2"/>
    <x v="10"/>
    <x v="294"/>
    <x v="3"/>
    <x v="1"/>
    <x v="5"/>
    <s v="Padded Folding Chairs, Black, 4/Carton"/>
    <n v="194.35"/>
    <n v="3"/>
    <n v="19.440000000000001"/>
  </r>
  <r>
    <s v="26-11-2016"/>
    <x v="2"/>
    <x v="10"/>
    <x v="231"/>
    <x v="33"/>
    <x v="0"/>
    <x v="0"/>
    <s v="Easy-staple paper"/>
    <n v="70.98"/>
    <n v="7"/>
    <n v="34.78"/>
  </r>
  <r>
    <s v="26-11-2016"/>
    <x v="2"/>
    <x v="10"/>
    <x v="231"/>
    <x v="33"/>
    <x v="0"/>
    <x v="3"/>
    <s v="Surelock Post Binders"/>
    <n v="91.68"/>
    <n v="3"/>
    <n v="45.84"/>
  </r>
  <r>
    <s v="26-11-2016"/>
    <x v="2"/>
    <x v="10"/>
    <x v="231"/>
    <x v="33"/>
    <x v="0"/>
    <x v="3"/>
    <s v="Wilson Jones DublLock D-Ring Binders"/>
    <n v="33.75"/>
    <n v="5"/>
    <n v="16.88"/>
  </r>
  <r>
    <s v="26-11-2016"/>
    <x v="2"/>
    <x v="10"/>
    <x v="231"/>
    <x v="33"/>
    <x v="2"/>
    <x v="15"/>
    <s v="Hewlett-Packard Deskjet 3050a All-in-One Color Inkjet Printer"/>
    <n v="3040"/>
    <n v="8"/>
    <n v="1459.2"/>
  </r>
  <r>
    <s v="26-11-2016"/>
    <x v="2"/>
    <x v="10"/>
    <x v="498"/>
    <x v="22"/>
    <x v="0"/>
    <x v="3"/>
    <s v="Newell 3-Hole Punched Plastic Slotted Magazine Holders for Binders"/>
    <n v="7.31"/>
    <n v="2"/>
    <n v="2.56"/>
  </r>
  <r>
    <s v="26-11-2016"/>
    <x v="2"/>
    <x v="10"/>
    <x v="189"/>
    <x v="2"/>
    <x v="2"/>
    <x v="6"/>
    <s v="Mitel MiVoice 5330e IP Phone"/>
    <n v="494.98"/>
    <n v="3"/>
    <n v="-115.5"/>
  </r>
  <r>
    <s v="26-11-2016"/>
    <x v="2"/>
    <x v="10"/>
    <x v="205"/>
    <x v="16"/>
    <x v="0"/>
    <x v="3"/>
    <s v="Zipper Ring Binder Pockets"/>
    <n v="3.74"/>
    <n v="4"/>
    <n v="-2.62"/>
  </r>
  <r>
    <s v="26-11-2016"/>
    <x v="2"/>
    <x v="10"/>
    <x v="78"/>
    <x v="20"/>
    <x v="1"/>
    <x v="13"/>
    <s v="Bevis Oval Conference Table, Walnut"/>
    <n v="313.18"/>
    <n v="2"/>
    <n v="-120.05"/>
  </r>
  <r>
    <s v="26-11-2016"/>
    <x v="2"/>
    <x v="10"/>
    <x v="208"/>
    <x v="0"/>
    <x v="0"/>
    <x v="4"/>
    <s v="DIXON Ticonderoga Erasable Checking Pencils"/>
    <n v="17.86"/>
    <n v="4"/>
    <n v="4.24"/>
  </r>
  <r>
    <s v="26-11-2016"/>
    <x v="2"/>
    <x v="10"/>
    <x v="33"/>
    <x v="37"/>
    <x v="2"/>
    <x v="9"/>
    <s v="Micropad Numeric Keypads"/>
    <n v="59.97"/>
    <n v="3"/>
    <n v="14.99"/>
  </r>
  <r>
    <s v="26-11-2016"/>
    <x v="2"/>
    <x v="10"/>
    <x v="33"/>
    <x v="37"/>
    <x v="0"/>
    <x v="0"/>
    <s v="Xerox 1959"/>
    <n v="13.36"/>
    <n v="2"/>
    <n v="6.41"/>
  </r>
  <r>
    <s v="26-11-2016"/>
    <x v="2"/>
    <x v="10"/>
    <x v="281"/>
    <x v="2"/>
    <x v="0"/>
    <x v="3"/>
    <s v="Binding Machine Supplies"/>
    <n v="78.760000000000005"/>
    <n v="9"/>
    <n v="-57.76"/>
  </r>
  <r>
    <s v="26-11-2016"/>
    <x v="2"/>
    <x v="10"/>
    <x v="389"/>
    <x v="3"/>
    <x v="1"/>
    <x v="11"/>
    <s v="DMI Eclipse Executive Suite Bookcases"/>
    <n v="3406.66"/>
    <n v="8"/>
    <n v="160.31"/>
  </r>
  <r>
    <s v="26-11-2016"/>
    <x v="2"/>
    <x v="10"/>
    <x v="389"/>
    <x v="3"/>
    <x v="0"/>
    <x v="4"/>
    <s v="Newell 31"/>
    <n v="37.17"/>
    <n v="9"/>
    <n v="10.41"/>
  </r>
  <r>
    <s v="26-11-2016"/>
    <x v="2"/>
    <x v="10"/>
    <x v="389"/>
    <x v="3"/>
    <x v="0"/>
    <x v="12"/>
    <s v="Belkin F9S820V06 8 Outlet Surge"/>
    <n v="64.959999999999994"/>
    <n v="2"/>
    <n v="19.489999999999998"/>
  </r>
  <r>
    <s v="26-11-2016"/>
    <x v="2"/>
    <x v="10"/>
    <x v="389"/>
    <x v="3"/>
    <x v="1"/>
    <x v="8"/>
    <s v="GE 48&quot; Fluorescent Tube, Cool White Energy Saver, 34 Watts, 30/Box"/>
    <n v="595.38"/>
    <n v="6"/>
    <n v="297.69"/>
  </r>
  <r>
    <s v="27-11-2016"/>
    <x v="2"/>
    <x v="10"/>
    <x v="480"/>
    <x v="1"/>
    <x v="0"/>
    <x v="2"/>
    <s v="SAFCO Commercial Wire Shelving, 72h"/>
    <n v="97.98"/>
    <n v="2"/>
    <n v="-24.5"/>
  </r>
  <r>
    <s v="27-11-2016"/>
    <x v="2"/>
    <x v="10"/>
    <x v="480"/>
    <x v="1"/>
    <x v="2"/>
    <x v="9"/>
    <s v="Memorex Micro Travel Drive 8 GB"/>
    <n v="62.4"/>
    <n v="6"/>
    <n v="19.5"/>
  </r>
  <r>
    <s v="27-11-2016"/>
    <x v="2"/>
    <x v="10"/>
    <x v="583"/>
    <x v="12"/>
    <x v="2"/>
    <x v="6"/>
    <s v="Motorola Moto X"/>
    <n v="271.99"/>
    <n v="1"/>
    <n v="23.8"/>
  </r>
  <r>
    <s v="27-11-2016"/>
    <x v="2"/>
    <x v="10"/>
    <x v="668"/>
    <x v="14"/>
    <x v="0"/>
    <x v="12"/>
    <s v="Euro-Pro Shark Turbo Vacuum"/>
    <n v="167.29"/>
    <n v="6"/>
    <n v="29.74"/>
  </r>
  <r>
    <s v="27-11-2016"/>
    <x v="2"/>
    <x v="10"/>
    <x v="274"/>
    <x v="42"/>
    <x v="2"/>
    <x v="9"/>
    <s v="Verbatim 25 GB 6x Blu-ray Single Layer Recordable Disc, 3/Pack"/>
    <n v="34.950000000000003"/>
    <n v="5"/>
    <n v="15.38"/>
  </r>
  <r>
    <s v="27-11-2016"/>
    <x v="2"/>
    <x v="10"/>
    <x v="274"/>
    <x v="42"/>
    <x v="0"/>
    <x v="3"/>
    <s v="Ibico Plastic Spiral Binding Combs"/>
    <n v="152"/>
    <n v="5"/>
    <n v="69.92"/>
  </r>
  <r>
    <s v="27-11-2016"/>
    <x v="2"/>
    <x v="10"/>
    <x v="593"/>
    <x v="23"/>
    <x v="1"/>
    <x v="8"/>
    <s v="Ultra Door Pull Handle"/>
    <n v="31.56"/>
    <n v="3"/>
    <n v="10.41"/>
  </r>
  <r>
    <s v="27-11-2016"/>
    <x v="2"/>
    <x v="10"/>
    <x v="221"/>
    <x v="16"/>
    <x v="2"/>
    <x v="6"/>
    <s v="Wi-Ex zBoost YX540 Cellular Phone Signal Booster"/>
    <n v="116.76"/>
    <n v="1"/>
    <n v="14.6"/>
  </r>
  <r>
    <s v="27-11-2016"/>
    <x v="2"/>
    <x v="10"/>
    <x v="221"/>
    <x v="16"/>
    <x v="1"/>
    <x v="13"/>
    <s v="KI Adjustable-Height Table"/>
    <n v="331.02"/>
    <n v="7"/>
    <n v="-114.35"/>
  </r>
  <r>
    <s v="27-11-2016"/>
    <x v="2"/>
    <x v="10"/>
    <x v="752"/>
    <x v="12"/>
    <x v="0"/>
    <x v="2"/>
    <s v="Eldon Simplefile Box Office"/>
    <n v="39.81"/>
    <n v="4"/>
    <n v="3.98"/>
  </r>
  <r>
    <s v="27-11-2016"/>
    <x v="2"/>
    <x v="10"/>
    <x v="92"/>
    <x v="23"/>
    <x v="0"/>
    <x v="0"/>
    <s v="Xerox 215"/>
    <n v="25.92"/>
    <n v="4"/>
    <n v="12.44"/>
  </r>
  <r>
    <s v="27-11-2016"/>
    <x v="2"/>
    <x v="10"/>
    <x v="92"/>
    <x v="23"/>
    <x v="0"/>
    <x v="4"/>
    <s v="Newell 324"/>
    <n v="34.65"/>
    <n v="3"/>
    <n v="9.6999999999999993"/>
  </r>
  <r>
    <s v="27-11-2016"/>
    <x v="2"/>
    <x v="10"/>
    <x v="92"/>
    <x v="23"/>
    <x v="0"/>
    <x v="0"/>
    <s v="Xerox 1945"/>
    <n v="204.95"/>
    <n v="5"/>
    <n v="100.43"/>
  </r>
  <r>
    <s v="27-11-2016"/>
    <x v="2"/>
    <x v="10"/>
    <x v="92"/>
    <x v="23"/>
    <x v="0"/>
    <x v="3"/>
    <s v="GBC Pre-Punched Binding Paper, Plastic, White, 8-1/2&quot; x 11&quot;"/>
    <n v="79.95"/>
    <n v="5"/>
    <n v="38.380000000000003"/>
  </r>
  <r>
    <s v="28-11-2016"/>
    <x v="2"/>
    <x v="10"/>
    <x v="779"/>
    <x v="37"/>
    <x v="0"/>
    <x v="3"/>
    <s v="Avery Poly Binder Pockets"/>
    <n v="7.16"/>
    <n v="2"/>
    <n v="3.44"/>
  </r>
  <r>
    <s v="28-11-2016"/>
    <x v="2"/>
    <x v="10"/>
    <x v="8"/>
    <x v="16"/>
    <x v="0"/>
    <x v="3"/>
    <s v="ACCOHIDE Binder by Acco"/>
    <n v="7.43"/>
    <n v="6"/>
    <n v="-5.7"/>
  </r>
  <r>
    <s v="28-11-2016"/>
    <x v="2"/>
    <x v="10"/>
    <x v="211"/>
    <x v="4"/>
    <x v="1"/>
    <x v="5"/>
    <s v="Global Push Button Manager's Chair, Indigo"/>
    <n v="182.67"/>
    <n v="3"/>
    <n v="52.97"/>
  </r>
  <r>
    <s v="28-11-2016"/>
    <x v="2"/>
    <x v="10"/>
    <x v="211"/>
    <x v="4"/>
    <x v="2"/>
    <x v="9"/>
    <s v="Kingston Digital DataTraveler 32GB USB 2.0"/>
    <n v="101.7"/>
    <n v="6"/>
    <n v="6.1"/>
  </r>
  <r>
    <s v="28-11-2016"/>
    <x v="2"/>
    <x v="10"/>
    <x v="211"/>
    <x v="4"/>
    <x v="0"/>
    <x v="2"/>
    <s v="Tennsco Single-Tier Lockers"/>
    <n v="1126.02"/>
    <n v="3"/>
    <n v="56.3"/>
  </r>
  <r>
    <s v="28-11-2016"/>
    <x v="2"/>
    <x v="10"/>
    <x v="211"/>
    <x v="4"/>
    <x v="0"/>
    <x v="2"/>
    <s v="24 Capacity Maxi Data Binder Racks, Pearl"/>
    <n v="1263.3"/>
    <n v="6"/>
    <n v="315.83"/>
  </r>
  <r>
    <s v="28-11-2016"/>
    <x v="2"/>
    <x v="10"/>
    <x v="171"/>
    <x v="2"/>
    <x v="2"/>
    <x v="6"/>
    <s v="Wireless Extenders zBoost YX545 SOHO Signal Booster"/>
    <n v="340.18"/>
    <n v="3"/>
    <n v="-73.709999999999994"/>
  </r>
  <r>
    <s v="28-11-2016"/>
    <x v="2"/>
    <x v="10"/>
    <x v="171"/>
    <x v="2"/>
    <x v="0"/>
    <x v="7"/>
    <s v="Translucent Push Pins by OIC"/>
    <n v="12.67"/>
    <n v="8"/>
    <n v="2.69"/>
  </r>
  <r>
    <s v="28-11-2016"/>
    <x v="2"/>
    <x v="10"/>
    <x v="171"/>
    <x v="2"/>
    <x v="0"/>
    <x v="3"/>
    <s v="GBC Plasticlear Binding Covers"/>
    <n v="6.89"/>
    <n v="2"/>
    <n v="-5.05"/>
  </r>
  <r>
    <s v="28-11-2016"/>
    <x v="2"/>
    <x v="10"/>
    <x v="171"/>
    <x v="2"/>
    <x v="0"/>
    <x v="2"/>
    <s v="Tennsco Commercial Shelving"/>
    <n v="32.54"/>
    <n v="2"/>
    <n v="-7.73"/>
  </r>
  <r>
    <s v="28-11-2016"/>
    <x v="2"/>
    <x v="10"/>
    <x v="171"/>
    <x v="2"/>
    <x v="1"/>
    <x v="5"/>
    <s v="Situations Contoured Folding Chairs, 4/Set"/>
    <n v="347.8"/>
    <n v="7"/>
    <n v="-24.84"/>
  </r>
  <r>
    <s v="29-11-2016"/>
    <x v="2"/>
    <x v="10"/>
    <x v="317"/>
    <x v="0"/>
    <x v="2"/>
    <x v="9"/>
    <s v="Memorex Micro Travel Drive 32 GB"/>
    <n v="58.42"/>
    <n v="2"/>
    <n v="16.79"/>
  </r>
  <r>
    <s v="29-11-2016"/>
    <x v="2"/>
    <x v="10"/>
    <x v="108"/>
    <x v="1"/>
    <x v="1"/>
    <x v="8"/>
    <s v="Tenex Chairmat w/ Average Lip, 45&quot; x 53&quot;"/>
    <n v="242.18"/>
    <n v="4"/>
    <n v="-302.72000000000003"/>
  </r>
  <r>
    <s v="30-11-2016"/>
    <x v="2"/>
    <x v="10"/>
    <x v="622"/>
    <x v="25"/>
    <x v="2"/>
    <x v="6"/>
    <s v="AT&amp;T 17929 Lendline Telephone"/>
    <n v="36.19"/>
    <n v="1"/>
    <n v="2.71"/>
  </r>
  <r>
    <s v="30-11-2016"/>
    <x v="2"/>
    <x v="10"/>
    <x v="206"/>
    <x v="14"/>
    <x v="0"/>
    <x v="0"/>
    <s v="REDIFORM Incoming/Outgoing Call Register, 11&quot; X 8 1/2&quot;, 100 Messages"/>
    <n v="33.36"/>
    <n v="4"/>
    <n v="16.68"/>
  </r>
  <r>
    <s v="30-11-2016"/>
    <x v="2"/>
    <x v="10"/>
    <x v="206"/>
    <x v="14"/>
    <x v="0"/>
    <x v="0"/>
    <s v="Adams Phone Message Book, 200 Message Capacity, 8 1/16 x 11"/>
    <n v="13.76"/>
    <n v="2"/>
    <n v="6.33"/>
  </r>
  <r>
    <s v="30-11-2016"/>
    <x v="2"/>
    <x v="10"/>
    <x v="206"/>
    <x v="14"/>
    <x v="0"/>
    <x v="2"/>
    <s v="Sensible Storage WireTech Storage Systems"/>
    <n v="496.86"/>
    <n v="7"/>
    <n v="24.84"/>
  </r>
  <r>
    <s v="30-11-2016"/>
    <x v="2"/>
    <x v="10"/>
    <x v="206"/>
    <x v="14"/>
    <x v="1"/>
    <x v="5"/>
    <s v="High-Back Leather Manager's Chair"/>
    <n v="389.97"/>
    <n v="3"/>
    <n v="35.1"/>
  </r>
  <r>
    <s v="01-12-2016"/>
    <x v="2"/>
    <x v="11"/>
    <x v="333"/>
    <x v="28"/>
    <x v="0"/>
    <x v="0"/>
    <s v="Universal Premium White Copier/Laser Paper (20Lb. and 87 Bright)"/>
    <n v="23.92"/>
    <n v="4"/>
    <n v="11.72"/>
  </r>
  <r>
    <s v="01-12-2016"/>
    <x v="2"/>
    <x v="11"/>
    <x v="264"/>
    <x v="36"/>
    <x v="1"/>
    <x v="5"/>
    <s v="Harbour Creations Steel Folding Chair"/>
    <n v="172.5"/>
    <n v="2"/>
    <n v="51.75"/>
  </r>
  <r>
    <s v="01-12-2016"/>
    <x v="2"/>
    <x v="11"/>
    <x v="264"/>
    <x v="36"/>
    <x v="2"/>
    <x v="6"/>
    <s v="JBL Micro Wireless Portable Bluetooth Speaker"/>
    <n v="179.97"/>
    <n v="3"/>
    <n v="44.99"/>
  </r>
  <r>
    <s v="01-12-2016"/>
    <x v="2"/>
    <x v="11"/>
    <x v="247"/>
    <x v="18"/>
    <x v="1"/>
    <x v="8"/>
    <s v="DAX Cubicle Frames - 8x10"/>
    <n v="17.309999999999999"/>
    <n v="3"/>
    <n v="5.19"/>
  </r>
  <r>
    <s v="01-12-2016"/>
    <x v="2"/>
    <x v="11"/>
    <x v="156"/>
    <x v="15"/>
    <x v="0"/>
    <x v="4"/>
    <s v="Newell 343"/>
    <n v="4.7"/>
    <n v="2"/>
    <n v="0.41"/>
  </r>
  <r>
    <s v="01-12-2016"/>
    <x v="2"/>
    <x v="11"/>
    <x v="319"/>
    <x v="3"/>
    <x v="1"/>
    <x v="8"/>
    <s v="Westinghouse Clip-On Gooseneck Lamps"/>
    <n v="16.739999999999998"/>
    <n v="2"/>
    <n v="4.3499999999999996"/>
  </r>
  <r>
    <s v="01-12-2016"/>
    <x v="2"/>
    <x v="11"/>
    <x v="373"/>
    <x v="37"/>
    <x v="0"/>
    <x v="3"/>
    <s v="XtraLife ClearVue Slant-D Ring Binder, White, 3&quot;"/>
    <n v="88.08"/>
    <n v="6"/>
    <n v="40.520000000000003"/>
  </r>
  <r>
    <s v="01-12-2016"/>
    <x v="2"/>
    <x v="11"/>
    <x v="373"/>
    <x v="37"/>
    <x v="1"/>
    <x v="5"/>
    <s v="Hon Every-Day Series Multi-Task Chairs"/>
    <n v="751.92"/>
    <n v="4"/>
    <n v="150.38"/>
  </r>
  <r>
    <s v="01-12-2016"/>
    <x v="2"/>
    <x v="11"/>
    <x v="30"/>
    <x v="25"/>
    <x v="2"/>
    <x v="6"/>
    <s v="Jabra Supreme Plus Driver Edition Headset"/>
    <n v="863.93"/>
    <n v="9"/>
    <n v="86.39"/>
  </r>
  <r>
    <s v="01-12-2016"/>
    <x v="2"/>
    <x v="11"/>
    <x v="522"/>
    <x v="0"/>
    <x v="1"/>
    <x v="5"/>
    <s v="Situations Contoured Folding Chairs, 4/Set"/>
    <n v="248.43"/>
    <n v="5"/>
    <n v="-17.75"/>
  </r>
  <r>
    <s v="01-12-2016"/>
    <x v="2"/>
    <x v="11"/>
    <x v="522"/>
    <x v="0"/>
    <x v="0"/>
    <x v="12"/>
    <s v="Acco 6 Outlet Guardian Premium Surge Suppressor"/>
    <n v="11.65"/>
    <n v="4"/>
    <n v="-30.87"/>
  </r>
  <r>
    <s v="01-12-2016"/>
    <x v="2"/>
    <x v="11"/>
    <x v="522"/>
    <x v="0"/>
    <x v="1"/>
    <x v="5"/>
    <s v="Global Push Button Manager's Chair, Indigo"/>
    <n v="85.25"/>
    <n v="2"/>
    <n v="-1.22"/>
  </r>
  <r>
    <s v="01-12-2016"/>
    <x v="2"/>
    <x v="11"/>
    <x v="67"/>
    <x v="32"/>
    <x v="2"/>
    <x v="6"/>
    <s v="Jensen SMPS-640 - speaker phone"/>
    <n v="137.94"/>
    <n v="3"/>
    <n v="35.86"/>
  </r>
  <r>
    <s v="01-12-2016"/>
    <x v="2"/>
    <x v="11"/>
    <x v="67"/>
    <x v="32"/>
    <x v="1"/>
    <x v="8"/>
    <s v="Executive Impressions 14&quot;"/>
    <n v="111.15"/>
    <n v="5"/>
    <n v="48.91"/>
  </r>
  <r>
    <s v="01-12-2016"/>
    <x v="2"/>
    <x v="11"/>
    <x v="67"/>
    <x v="32"/>
    <x v="0"/>
    <x v="12"/>
    <s v="Honeywell Enviracaire Portable HEPA Air Cleaner for 17' x 22' Room"/>
    <n v="901.95"/>
    <n v="3"/>
    <n v="297.64"/>
  </r>
  <r>
    <s v="01-12-2016"/>
    <x v="2"/>
    <x v="11"/>
    <x v="67"/>
    <x v="32"/>
    <x v="1"/>
    <x v="13"/>
    <s v="Chromcraft Round Conference Tables"/>
    <n v="366.01"/>
    <n v="3"/>
    <n v="-47.06"/>
  </r>
  <r>
    <s v="01-12-2016"/>
    <x v="2"/>
    <x v="11"/>
    <x v="104"/>
    <x v="6"/>
    <x v="0"/>
    <x v="12"/>
    <s v="Honeywell Enviracaire Portable HEPA Air Cleaner for 17' x 22' Room"/>
    <n v="2104.5500000000002"/>
    <n v="7"/>
    <n v="694.5"/>
  </r>
  <r>
    <s v="01-12-2016"/>
    <x v="2"/>
    <x v="11"/>
    <x v="104"/>
    <x v="6"/>
    <x v="0"/>
    <x v="14"/>
    <s v="Acme Softgrip Scissors"/>
    <n v="40.700000000000003"/>
    <n v="5"/>
    <n v="11.8"/>
  </r>
  <r>
    <s v="01-12-2016"/>
    <x v="2"/>
    <x v="11"/>
    <x v="162"/>
    <x v="3"/>
    <x v="1"/>
    <x v="8"/>
    <s v="Tenex Chairmats For Use With Carpeted Floors"/>
    <n v="31.96"/>
    <n v="2"/>
    <n v="1.6"/>
  </r>
  <r>
    <s v="01-12-2016"/>
    <x v="2"/>
    <x v="11"/>
    <x v="162"/>
    <x v="3"/>
    <x v="0"/>
    <x v="0"/>
    <s v="Xerox 1886"/>
    <n v="47.9"/>
    <n v="1"/>
    <n v="22.99"/>
  </r>
  <r>
    <s v="01-12-2016"/>
    <x v="2"/>
    <x v="11"/>
    <x v="162"/>
    <x v="3"/>
    <x v="0"/>
    <x v="2"/>
    <s v="Sauder Facets Collection Locker/File Cabinet, Sky Alder Finish"/>
    <n v="1112.94"/>
    <n v="3"/>
    <n v="222.59"/>
  </r>
  <r>
    <s v="01-12-2016"/>
    <x v="2"/>
    <x v="11"/>
    <x v="162"/>
    <x v="3"/>
    <x v="0"/>
    <x v="10"/>
    <s v="#10- 4 1/8&quot; x 9 1/2&quot; Security-Tint Envelopes"/>
    <n v="22.92"/>
    <n v="3"/>
    <n v="11.23"/>
  </r>
  <r>
    <s v="01-12-2016"/>
    <x v="2"/>
    <x v="11"/>
    <x v="470"/>
    <x v="3"/>
    <x v="0"/>
    <x v="4"/>
    <s v="Sanford Colorific Colored Pencils, 12/Box"/>
    <n v="23.04"/>
    <n v="8"/>
    <n v="6.91"/>
  </r>
  <r>
    <s v="02-12-2016"/>
    <x v="2"/>
    <x v="11"/>
    <x v="575"/>
    <x v="3"/>
    <x v="0"/>
    <x v="0"/>
    <s v="Xerox 192"/>
    <n v="25.92"/>
    <n v="4"/>
    <n v="12.44"/>
  </r>
  <r>
    <s v="02-12-2016"/>
    <x v="2"/>
    <x v="11"/>
    <x v="575"/>
    <x v="3"/>
    <x v="0"/>
    <x v="0"/>
    <s v="HP Office Recycled Paper (20Lb. and 87 Bright)"/>
    <n v="40.46"/>
    <n v="7"/>
    <n v="19.829999999999998"/>
  </r>
  <r>
    <s v="02-12-2016"/>
    <x v="2"/>
    <x v="11"/>
    <x v="575"/>
    <x v="3"/>
    <x v="0"/>
    <x v="2"/>
    <s v="X-Rack File for Hanging Folders"/>
    <n v="33.869999999999997"/>
    <n v="3"/>
    <n v="8.81"/>
  </r>
  <r>
    <s v="02-12-2016"/>
    <x v="2"/>
    <x v="11"/>
    <x v="435"/>
    <x v="3"/>
    <x v="0"/>
    <x v="3"/>
    <s v="GBC VeloBind Cover Sets"/>
    <n v="24.7"/>
    <n v="2"/>
    <n v="9.26"/>
  </r>
  <r>
    <s v="02-12-2016"/>
    <x v="2"/>
    <x v="11"/>
    <x v="435"/>
    <x v="3"/>
    <x v="0"/>
    <x v="12"/>
    <s v="Holmes Cool Mist Humidifier for the Whole House with 8-Gallon Output per Day, Extended Life Filter"/>
    <n v="59.7"/>
    <n v="3"/>
    <n v="26.87"/>
  </r>
  <r>
    <s v="02-12-2016"/>
    <x v="2"/>
    <x v="11"/>
    <x v="435"/>
    <x v="3"/>
    <x v="1"/>
    <x v="8"/>
    <s v="Eldon Regeneration Recycled Desk Accessories, Black"/>
    <n v="14.52"/>
    <n v="3"/>
    <n v="5.66"/>
  </r>
  <r>
    <s v="02-12-2016"/>
    <x v="2"/>
    <x v="11"/>
    <x v="435"/>
    <x v="3"/>
    <x v="0"/>
    <x v="3"/>
    <s v="Satellite Sectional Post Binders"/>
    <n v="104.18"/>
    <n v="3"/>
    <n v="33.86"/>
  </r>
  <r>
    <s v="02-12-2016"/>
    <x v="2"/>
    <x v="11"/>
    <x v="35"/>
    <x v="43"/>
    <x v="0"/>
    <x v="2"/>
    <s v="Deluxe Rollaway Locking File with Drawer"/>
    <n v="2079.4"/>
    <n v="5"/>
    <n v="582.23"/>
  </r>
  <r>
    <s v="02-12-2016"/>
    <x v="2"/>
    <x v="11"/>
    <x v="35"/>
    <x v="43"/>
    <x v="2"/>
    <x v="6"/>
    <s v="VTech DS6151"/>
    <n v="629.95000000000005"/>
    <n v="5"/>
    <n v="176.39"/>
  </r>
  <r>
    <s v="02-12-2016"/>
    <x v="2"/>
    <x v="11"/>
    <x v="35"/>
    <x v="43"/>
    <x v="1"/>
    <x v="8"/>
    <s v="Eldon 500 Class Desk Accessories"/>
    <n v="72.42"/>
    <n v="6"/>
    <n v="23.9"/>
  </r>
  <r>
    <s v="02-12-2016"/>
    <x v="2"/>
    <x v="11"/>
    <x v="509"/>
    <x v="20"/>
    <x v="0"/>
    <x v="3"/>
    <s v="Ibico EB-19 Dual Function Manual Binding System"/>
    <n v="415.18"/>
    <n v="3"/>
    <n v="134.93"/>
  </r>
  <r>
    <s v="02-12-2016"/>
    <x v="2"/>
    <x v="11"/>
    <x v="509"/>
    <x v="20"/>
    <x v="0"/>
    <x v="3"/>
    <s v="XtraLife ClearVue Slant-D Ring Binder, White, 3&quot;"/>
    <n v="35.229999999999997"/>
    <n v="3"/>
    <n v="11.45"/>
  </r>
  <r>
    <s v="02-12-2016"/>
    <x v="2"/>
    <x v="11"/>
    <x v="509"/>
    <x v="20"/>
    <x v="0"/>
    <x v="0"/>
    <s v="Green Bar Computer Printout Paper"/>
    <n v="54.96"/>
    <n v="1"/>
    <n v="26.93"/>
  </r>
  <r>
    <s v="02-12-2016"/>
    <x v="2"/>
    <x v="11"/>
    <x v="464"/>
    <x v="26"/>
    <x v="2"/>
    <x v="9"/>
    <s v="WD My Passport Ultra 1TB Portable External Hard Drive"/>
    <n v="165.6"/>
    <n v="3"/>
    <n v="-6.21"/>
  </r>
  <r>
    <s v="02-12-2016"/>
    <x v="2"/>
    <x v="11"/>
    <x v="203"/>
    <x v="30"/>
    <x v="0"/>
    <x v="3"/>
    <s v="GBC White Gloss Covers, Plain Front"/>
    <n v="115.84"/>
    <n v="8"/>
    <n v="54.44"/>
  </r>
  <r>
    <s v="02-12-2016"/>
    <x v="2"/>
    <x v="11"/>
    <x v="168"/>
    <x v="0"/>
    <x v="1"/>
    <x v="11"/>
    <s v="Sauder Camden County Collection Library"/>
    <n v="781.86"/>
    <n v="10"/>
    <n v="-137.97999999999999"/>
  </r>
  <r>
    <s v="02-12-2016"/>
    <x v="2"/>
    <x v="11"/>
    <x v="168"/>
    <x v="0"/>
    <x v="0"/>
    <x v="0"/>
    <s v="Xerox 1962"/>
    <n v="30.82"/>
    <n v="9"/>
    <n v="9.6300000000000008"/>
  </r>
  <r>
    <s v="03-12-2016"/>
    <x v="2"/>
    <x v="11"/>
    <x v="709"/>
    <x v="20"/>
    <x v="0"/>
    <x v="0"/>
    <s v="Xerox 1964"/>
    <n v="182.72"/>
    <n v="8"/>
    <n v="84.05"/>
  </r>
  <r>
    <s v="03-12-2016"/>
    <x v="2"/>
    <x v="11"/>
    <x v="709"/>
    <x v="20"/>
    <x v="1"/>
    <x v="13"/>
    <s v="Bevis Traditional Conference Table Top, Plinth Base"/>
    <n v="400.03"/>
    <n v="2"/>
    <n v="-153.35"/>
  </r>
  <r>
    <s v="03-12-2016"/>
    <x v="2"/>
    <x v="11"/>
    <x v="709"/>
    <x v="20"/>
    <x v="0"/>
    <x v="2"/>
    <s v="Personal Folder Holder, Ebony"/>
    <n v="33.630000000000003"/>
    <n v="3"/>
    <n v="10.09"/>
  </r>
  <r>
    <s v="03-12-2016"/>
    <x v="2"/>
    <x v="11"/>
    <x v="709"/>
    <x v="20"/>
    <x v="1"/>
    <x v="5"/>
    <s v="Global Leather Highback Executive Chair with Pneumatic Height Adjustment, Black"/>
    <n v="542.65"/>
    <n v="3"/>
    <n v="102.5"/>
  </r>
  <r>
    <s v="03-12-2016"/>
    <x v="2"/>
    <x v="11"/>
    <x v="709"/>
    <x v="20"/>
    <x v="0"/>
    <x v="1"/>
    <s v="Avery 520"/>
    <n v="6.3"/>
    <n v="2"/>
    <n v="3.02"/>
  </r>
  <r>
    <s v="03-12-2016"/>
    <x v="2"/>
    <x v="11"/>
    <x v="740"/>
    <x v="2"/>
    <x v="0"/>
    <x v="12"/>
    <s v="Honeywell Enviracaire Portable HEPA Air Cleaner for up to 10 x 16 Room"/>
    <n v="394.82"/>
    <n v="4"/>
    <n v="93.77"/>
  </r>
  <r>
    <s v="03-12-2016"/>
    <x v="2"/>
    <x v="11"/>
    <x v="740"/>
    <x v="2"/>
    <x v="0"/>
    <x v="3"/>
    <s v="GBC Clear Cover, 8-1/2 x 11, unpunched, 25 covers per pack"/>
    <n v="18.190000000000001"/>
    <n v="4"/>
    <n v="-14.55"/>
  </r>
  <r>
    <s v="03-12-2016"/>
    <x v="2"/>
    <x v="11"/>
    <x v="685"/>
    <x v="3"/>
    <x v="2"/>
    <x v="9"/>
    <s v="Logitech Z-906 Speaker sys - home theater - 5.1-CH"/>
    <n v="1649.95"/>
    <n v="5"/>
    <n v="659.98"/>
  </r>
  <r>
    <s v="03-12-2016"/>
    <x v="2"/>
    <x v="11"/>
    <x v="685"/>
    <x v="3"/>
    <x v="1"/>
    <x v="8"/>
    <s v="3M Polarizing Light Filter Sleeves"/>
    <n v="111.9"/>
    <n v="6"/>
    <n v="51.47"/>
  </r>
  <r>
    <s v="03-12-2016"/>
    <x v="2"/>
    <x v="11"/>
    <x v="13"/>
    <x v="18"/>
    <x v="1"/>
    <x v="13"/>
    <s v="Hon 5100 Series Wood Tables"/>
    <n v="581.96"/>
    <n v="2"/>
    <n v="104.75"/>
  </r>
  <r>
    <s v="03-12-2016"/>
    <x v="2"/>
    <x v="11"/>
    <x v="13"/>
    <x v="18"/>
    <x v="1"/>
    <x v="5"/>
    <s v="Global Stack Chair with Arms, Black"/>
    <n v="29.98"/>
    <n v="1"/>
    <n v="8.09"/>
  </r>
  <r>
    <s v="03-12-2016"/>
    <x v="2"/>
    <x v="11"/>
    <x v="95"/>
    <x v="3"/>
    <x v="0"/>
    <x v="2"/>
    <s v="Fellowes Staxonsteel Drawer Files"/>
    <n v="772.68"/>
    <n v="4"/>
    <n v="108.18"/>
  </r>
  <r>
    <s v="03-12-2016"/>
    <x v="2"/>
    <x v="11"/>
    <x v="310"/>
    <x v="3"/>
    <x v="1"/>
    <x v="13"/>
    <s v="Hon 4060 Series Tables"/>
    <n v="268.7"/>
    <n v="3"/>
    <n v="6.72"/>
  </r>
  <r>
    <s v="03-12-2016"/>
    <x v="2"/>
    <x v="11"/>
    <x v="310"/>
    <x v="3"/>
    <x v="0"/>
    <x v="4"/>
    <s v="Rogers Handheld Barrel Pencil Sharpener"/>
    <n v="21.92"/>
    <n v="8"/>
    <n v="5.92"/>
  </r>
  <r>
    <s v="03-12-2016"/>
    <x v="2"/>
    <x v="11"/>
    <x v="310"/>
    <x v="3"/>
    <x v="0"/>
    <x v="2"/>
    <s v="Acco Perma 4000 Stacking Storage Drawers"/>
    <n v="48.72"/>
    <n v="3"/>
    <n v="7.31"/>
  </r>
  <r>
    <s v="03-12-2016"/>
    <x v="2"/>
    <x v="11"/>
    <x v="310"/>
    <x v="3"/>
    <x v="1"/>
    <x v="11"/>
    <s v="O'Sullivan Living Dimensions 2-Shelf Bookcases"/>
    <n v="205.67"/>
    <n v="2"/>
    <n v="-12.1"/>
  </r>
  <r>
    <s v="04-12-2016"/>
    <x v="2"/>
    <x v="11"/>
    <x v="383"/>
    <x v="20"/>
    <x v="1"/>
    <x v="8"/>
    <s v="Eldon Delta Triangular Chair Mat, 52&quot; x 58&quot;, Clear"/>
    <n v="113.79"/>
    <n v="3"/>
    <n v="20.48"/>
  </r>
  <r>
    <s v="04-12-2016"/>
    <x v="2"/>
    <x v="11"/>
    <x v="383"/>
    <x v="20"/>
    <x v="2"/>
    <x v="9"/>
    <s v="Enermax Aurora Lite Keyboard"/>
    <n v="78.150000000000006"/>
    <n v="1"/>
    <n v="34.39"/>
  </r>
  <r>
    <s v="04-12-2016"/>
    <x v="2"/>
    <x v="11"/>
    <x v="383"/>
    <x v="20"/>
    <x v="0"/>
    <x v="3"/>
    <s v="Peel &amp; Stick Add-On Corner Pockets"/>
    <n v="1.73"/>
    <n v="1"/>
    <n v="0.6"/>
  </r>
  <r>
    <s v="04-12-2016"/>
    <x v="2"/>
    <x v="11"/>
    <x v="383"/>
    <x v="20"/>
    <x v="0"/>
    <x v="0"/>
    <s v="Easy-staple paper"/>
    <n v="40.56"/>
    <n v="4"/>
    <n v="19.87"/>
  </r>
  <r>
    <s v="04-12-2016"/>
    <x v="2"/>
    <x v="11"/>
    <x v="383"/>
    <x v="20"/>
    <x v="0"/>
    <x v="2"/>
    <s v="Carina Media Storage Towers in Natural &amp; Black"/>
    <n v="182.94"/>
    <n v="3"/>
    <n v="3.66"/>
  </r>
  <r>
    <s v="04-12-2016"/>
    <x v="2"/>
    <x v="11"/>
    <x v="383"/>
    <x v="20"/>
    <x v="0"/>
    <x v="2"/>
    <s v="Fellowes Econo/Stor Drawers"/>
    <n v="193.86"/>
    <n v="2"/>
    <n v="11.63"/>
  </r>
  <r>
    <s v="04-12-2016"/>
    <x v="2"/>
    <x v="11"/>
    <x v="227"/>
    <x v="20"/>
    <x v="0"/>
    <x v="2"/>
    <s v="Belkin OmniView SE Rackmount Kit"/>
    <n v="212.88"/>
    <n v="6"/>
    <n v="0"/>
  </r>
  <r>
    <s v="04-12-2016"/>
    <x v="2"/>
    <x v="11"/>
    <x v="272"/>
    <x v="20"/>
    <x v="0"/>
    <x v="3"/>
    <s v="GBC Instant Report Kit"/>
    <n v="15.53"/>
    <n v="3"/>
    <n v="5.82"/>
  </r>
  <r>
    <s v="04-12-2016"/>
    <x v="2"/>
    <x v="11"/>
    <x v="388"/>
    <x v="3"/>
    <x v="0"/>
    <x v="0"/>
    <s v="Xerox 1915"/>
    <n v="104.85"/>
    <n v="1"/>
    <n v="50.33"/>
  </r>
  <r>
    <s v="05-12-2016"/>
    <x v="2"/>
    <x v="11"/>
    <x v="576"/>
    <x v="22"/>
    <x v="0"/>
    <x v="3"/>
    <s v="Fellowes PB200 Plastic Comb Binding Machine"/>
    <n v="407.98"/>
    <n v="3"/>
    <n v="132.59"/>
  </r>
  <r>
    <s v="05-12-2016"/>
    <x v="2"/>
    <x v="11"/>
    <x v="780"/>
    <x v="21"/>
    <x v="2"/>
    <x v="6"/>
    <s v="Plantronics Cordless Phone Headset with In-line Volume - M214C"/>
    <n v="384.45"/>
    <n v="11"/>
    <n v="103.8"/>
  </r>
  <r>
    <s v="05-12-2016"/>
    <x v="2"/>
    <x v="11"/>
    <x v="780"/>
    <x v="21"/>
    <x v="2"/>
    <x v="6"/>
    <s v="Anker Astro 15000mAh USB Portable Charger"/>
    <n v="149.97"/>
    <n v="3"/>
    <n v="6"/>
  </r>
  <r>
    <s v="05-12-2016"/>
    <x v="2"/>
    <x v="11"/>
    <x v="780"/>
    <x v="21"/>
    <x v="1"/>
    <x v="5"/>
    <s v="Hon Deluxe Fabric Upholstered Stacking Chairs, Rounded Back"/>
    <n v="1951.84"/>
    <n v="8"/>
    <n v="585.54999999999995"/>
  </r>
  <r>
    <s v="05-12-2016"/>
    <x v="2"/>
    <x v="11"/>
    <x v="780"/>
    <x v="21"/>
    <x v="0"/>
    <x v="3"/>
    <s v="GBC Prestige Therm-A-Bind Covers"/>
    <n v="171.55"/>
    <n v="5"/>
    <n v="80.63"/>
  </r>
  <r>
    <s v="05-12-2016"/>
    <x v="2"/>
    <x v="11"/>
    <x v="229"/>
    <x v="5"/>
    <x v="1"/>
    <x v="8"/>
    <s v="Howard Miller 16&quot; Diameter Gallery Wall Clock"/>
    <n v="191.82"/>
    <n v="3"/>
    <n v="74.81"/>
  </r>
  <r>
    <s v="05-12-2016"/>
    <x v="2"/>
    <x v="11"/>
    <x v="229"/>
    <x v="20"/>
    <x v="0"/>
    <x v="2"/>
    <s v="Dual Level, Single-Width Filing Carts"/>
    <n v="465.18"/>
    <n v="3"/>
    <n v="120.95"/>
  </r>
  <r>
    <s v="05-12-2016"/>
    <x v="2"/>
    <x v="11"/>
    <x v="166"/>
    <x v="32"/>
    <x v="1"/>
    <x v="11"/>
    <s v="O'Sullivan 5-Shelf Heavy-Duty Bookcases"/>
    <n v="81.94"/>
    <n v="1"/>
    <n v="20.49"/>
  </r>
  <r>
    <s v="05-12-2016"/>
    <x v="2"/>
    <x v="11"/>
    <x v="529"/>
    <x v="44"/>
    <x v="0"/>
    <x v="4"/>
    <s v="BIC Brite Liner Grip Highlighters, Assorted, 5/Pack"/>
    <n v="33.92"/>
    <n v="8"/>
    <n v="13.23"/>
  </r>
  <r>
    <s v="05-12-2016"/>
    <x v="2"/>
    <x v="11"/>
    <x v="633"/>
    <x v="5"/>
    <x v="2"/>
    <x v="6"/>
    <s v="Samsung Galaxy S III - 16GB - pebble blue (T-Mobile)"/>
    <n v="699.98"/>
    <n v="2"/>
    <n v="195.99"/>
  </r>
  <r>
    <s v="05-12-2016"/>
    <x v="2"/>
    <x v="11"/>
    <x v="633"/>
    <x v="5"/>
    <x v="0"/>
    <x v="2"/>
    <s v="Fellowes Bankers Box Staxonsteel Drawer File/Stacking System"/>
    <n v="584.82000000000005"/>
    <n v="9"/>
    <n v="70.180000000000007"/>
  </r>
  <r>
    <s v="05-12-2016"/>
    <x v="2"/>
    <x v="11"/>
    <x v="211"/>
    <x v="1"/>
    <x v="0"/>
    <x v="1"/>
    <s v="Avery 483"/>
    <n v="11.95"/>
    <n v="3"/>
    <n v="3.88"/>
  </r>
  <r>
    <s v="05-12-2016"/>
    <x v="2"/>
    <x v="11"/>
    <x v="109"/>
    <x v="1"/>
    <x v="0"/>
    <x v="4"/>
    <s v="Newell 311"/>
    <n v="3.54"/>
    <n v="2"/>
    <n v="0.31"/>
  </r>
  <r>
    <s v="05-12-2016"/>
    <x v="2"/>
    <x v="11"/>
    <x v="736"/>
    <x v="7"/>
    <x v="1"/>
    <x v="8"/>
    <s v="Electrix 20W Halogen Replacement Bulb for Zoom-In Desk Lamp"/>
    <n v="13.4"/>
    <n v="1"/>
    <n v="6.43"/>
  </r>
  <r>
    <s v="05-12-2016"/>
    <x v="2"/>
    <x v="11"/>
    <x v="736"/>
    <x v="7"/>
    <x v="0"/>
    <x v="0"/>
    <s v="Easy-staple paper"/>
    <n v="4.9800000000000004"/>
    <n v="1"/>
    <n v="2.34"/>
  </r>
  <r>
    <s v="05-12-2016"/>
    <x v="2"/>
    <x v="11"/>
    <x v="736"/>
    <x v="7"/>
    <x v="0"/>
    <x v="10"/>
    <s v="#10 White Business Envelopes,4 1/8 x 9 1/2"/>
    <n v="109.69"/>
    <n v="7"/>
    <n v="51.55"/>
  </r>
  <r>
    <s v="06-12-2016"/>
    <x v="2"/>
    <x v="11"/>
    <x v="480"/>
    <x v="3"/>
    <x v="0"/>
    <x v="0"/>
    <s v="Xerox 216"/>
    <n v="19.440000000000001"/>
    <n v="3"/>
    <n v="9.33"/>
  </r>
  <r>
    <s v="06-12-2016"/>
    <x v="2"/>
    <x v="11"/>
    <x v="217"/>
    <x v="22"/>
    <x v="2"/>
    <x v="6"/>
    <s v="Plantronics Calisto P620-M USB Wireless Speakerphone System"/>
    <n v="156.79"/>
    <n v="1"/>
    <n v="13.72"/>
  </r>
  <r>
    <s v="06-12-2016"/>
    <x v="2"/>
    <x v="11"/>
    <x v="217"/>
    <x v="22"/>
    <x v="2"/>
    <x v="6"/>
    <s v="Google Nexus 5"/>
    <n v="431.98"/>
    <n v="3"/>
    <n v="27"/>
  </r>
  <r>
    <s v="06-12-2016"/>
    <x v="2"/>
    <x v="11"/>
    <x v="217"/>
    <x v="22"/>
    <x v="0"/>
    <x v="10"/>
    <s v="Jet-Pak Recycled Peel 'N' Seal Padded Mailers"/>
    <n v="35.89"/>
    <n v="1"/>
    <n v="16.149999999999999"/>
  </r>
  <r>
    <s v="06-12-2016"/>
    <x v="2"/>
    <x v="11"/>
    <x v="217"/>
    <x v="22"/>
    <x v="0"/>
    <x v="3"/>
    <s v="Ibico Plastic and Wire Spiral Binding Combs"/>
    <n v="47.21"/>
    <n v="7"/>
    <n v="15.34"/>
  </r>
  <r>
    <s v="06-12-2016"/>
    <x v="2"/>
    <x v="11"/>
    <x v="217"/>
    <x v="22"/>
    <x v="0"/>
    <x v="0"/>
    <s v="Xerox 1880"/>
    <n v="248.08"/>
    <n v="7"/>
    <n v="116.6"/>
  </r>
  <r>
    <s v="06-12-2016"/>
    <x v="2"/>
    <x v="11"/>
    <x v="217"/>
    <x v="22"/>
    <x v="0"/>
    <x v="0"/>
    <s v="Snap-A-Way Black Print Carbonless Ruled Speed Letter, Triplicate"/>
    <n v="189.7"/>
    <n v="5"/>
    <n v="89.16"/>
  </r>
  <r>
    <s v="06-12-2016"/>
    <x v="2"/>
    <x v="11"/>
    <x v="217"/>
    <x v="22"/>
    <x v="0"/>
    <x v="3"/>
    <s v="GBC Standard Therm-A-Bind Covers"/>
    <n v="59.81"/>
    <n v="3"/>
    <n v="19.440000000000001"/>
  </r>
  <r>
    <s v="06-12-2016"/>
    <x v="2"/>
    <x v="11"/>
    <x v="679"/>
    <x v="20"/>
    <x v="0"/>
    <x v="3"/>
    <s v="Ibico EB-19 Dual Function Manual Binding System"/>
    <n v="968.74"/>
    <n v="7"/>
    <n v="314.83999999999997"/>
  </r>
  <r>
    <s v="06-12-2016"/>
    <x v="2"/>
    <x v="11"/>
    <x v="679"/>
    <x v="20"/>
    <x v="0"/>
    <x v="3"/>
    <s v="Trimflex Flexible Post Binders"/>
    <n v="222.35"/>
    <n v="13"/>
    <n v="77.819999999999993"/>
  </r>
  <r>
    <s v="06-12-2016"/>
    <x v="2"/>
    <x v="11"/>
    <x v="679"/>
    <x v="20"/>
    <x v="2"/>
    <x v="16"/>
    <s v="Brother DCP1000 Digital 3 in 1 Multifunction Machine"/>
    <n v="479.98"/>
    <n v="2"/>
    <n v="90"/>
  </r>
  <r>
    <s v="06-12-2016"/>
    <x v="2"/>
    <x v="11"/>
    <x v="64"/>
    <x v="3"/>
    <x v="2"/>
    <x v="6"/>
    <s v="Avaya 5410 Digital phone"/>
    <n v="271.95999999999998"/>
    <n v="5"/>
    <n v="27.2"/>
  </r>
  <r>
    <s v="06-12-2016"/>
    <x v="2"/>
    <x v="11"/>
    <x v="64"/>
    <x v="3"/>
    <x v="0"/>
    <x v="4"/>
    <s v="Blackstonian Pencils"/>
    <n v="18.690000000000001"/>
    <n v="7"/>
    <n v="5.23"/>
  </r>
  <r>
    <s v="06-12-2016"/>
    <x v="2"/>
    <x v="11"/>
    <x v="64"/>
    <x v="3"/>
    <x v="0"/>
    <x v="0"/>
    <s v="Xerox 1977"/>
    <n v="13.36"/>
    <n v="2"/>
    <n v="6.41"/>
  </r>
  <r>
    <s v="06-12-2016"/>
    <x v="2"/>
    <x v="11"/>
    <x v="64"/>
    <x v="3"/>
    <x v="2"/>
    <x v="6"/>
    <s v="Cisco SPA301"/>
    <n v="249.58"/>
    <n v="2"/>
    <n v="31.2"/>
  </r>
  <r>
    <s v="06-12-2016"/>
    <x v="2"/>
    <x v="11"/>
    <x v="64"/>
    <x v="3"/>
    <x v="0"/>
    <x v="7"/>
    <s v="Alliance Big Bands Rubber Bands, 12/Pack"/>
    <n v="13.86"/>
    <n v="7"/>
    <n v="0"/>
  </r>
  <r>
    <s v="06-12-2016"/>
    <x v="2"/>
    <x v="11"/>
    <x v="64"/>
    <x v="3"/>
    <x v="0"/>
    <x v="3"/>
    <s v="Avery Durable Slant Ring Binders With Label Holder"/>
    <n v="13.38"/>
    <n v="4"/>
    <n v="4.68"/>
  </r>
  <r>
    <s v="06-12-2016"/>
    <x v="2"/>
    <x v="11"/>
    <x v="64"/>
    <x v="3"/>
    <x v="0"/>
    <x v="3"/>
    <s v="Ibico Recycled Linen-Style Covers"/>
    <n v="437.47"/>
    <n v="14"/>
    <n v="153.12"/>
  </r>
  <r>
    <s v="08-12-2016"/>
    <x v="2"/>
    <x v="11"/>
    <x v="702"/>
    <x v="0"/>
    <x v="2"/>
    <x v="6"/>
    <s v="GE 30524EE4"/>
    <n v="1097.54"/>
    <n v="7"/>
    <n v="123.47"/>
  </r>
  <r>
    <s v="08-12-2016"/>
    <x v="2"/>
    <x v="11"/>
    <x v="702"/>
    <x v="0"/>
    <x v="1"/>
    <x v="8"/>
    <s v="Electrix Architect's Clamp-On Swing Arm Lamp, Black"/>
    <n v="190.92"/>
    <n v="5"/>
    <n v="-147.96"/>
  </r>
  <r>
    <s v="08-12-2016"/>
    <x v="2"/>
    <x v="11"/>
    <x v="87"/>
    <x v="28"/>
    <x v="2"/>
    <x v="6"/>
    <s v="Motorola HK250 Universal Bluetooth Headset"/>
    <n v="114.95"/>
    <n v="5"/>
    <n v="2.2999999999999998"/>
  </r>
  <r>
    <s v="08-12-2016"/>
    <x v="2"/>
    <x v="11"/>
    <x v="425"/>
    <x v="10"/>
    <x v="0"/>
    <x v="3"/>
    <s v="Universal Recycled Hanging Pressboard Report Binders, Letter Size"/>
    <n v="12.96"/>
    <n v="7"/>
    <n v="-9.5"/>
  </r>
  <r>
    <s v="08-12-2016"/>
    <x v="2"/>
    <x v="11"/>
    <x v="386"/>
    <x v="3"/>
    <x v="0"/>
    <x v="4"/>
    <s v="Newell 341"/>
    <n v="8.56"/>
    <n v="2"/>
    <n v="2.48"/>
  </r>
  <r>
    <s v="08-12-2016"/>
    <x v="2"/>
    <x v="11"/>
    <x v="386"/>
    <x v="3"/>
    <x v="0"/>
    <x v="0"/>
    <s v="Xerox 204"/>
    <n v="45.36"/>
    <n v="7"/>
    <n v="21.77"/>
  </r>
  <r>
    <s v="08-12-2016"/>
    <x v="2"/>
    <x v="11"/>
    <x v="386"/>
    <x v="3"/>
    <x v="1"/>
    <x v="13"/>
    <s v="Hon 94000 Series Round Tables"/>
    <n v="1421.66"/>
    <n v="6"/>
    <n v="-195.48"/>
  </r>
  <r>
    <s v="08-12-2016"/>
    <x v="2"/>
    <x v="11"/>
    <x v="440"/>
    <x v="3"/>
    <x v="0"/>
    <x v="2"/>
    <s v="SimpliFile Personal File, Black Granite, 15w x 6-15/16d x 11-1/4h"/>
    <n v="34.049999999999997"/>
    <n v="3"/>
    <n v="9.5299999999999994"/>
  </r>
  <r>
    <s v="08-12-2016"/>
    <x v="2"/>
    <x v="11"/>
    <x v="440"/>
    <x v="3"/>
    <x v="0"/>
    <x v="2"/>
    <s v="Fellowes High-Stak Drawer Files"/>
    <n v="352.38"/>
    <n v="2"/>
    <n v="81.05"/>
  </r>
  <r>
    <s v="08-12-2016"/>
    <x v="2"/>
    <x v="11"/>
    <x v="352"/>
    <x v="25"/>
    <x v="2"/>
    <x v="6"/>
    <s v="Cisco SPA301"/>
    <n v="249.58"/>
    <n v="2"/>
    <n v="31.2"/>
  </r>
  <r>
    <s v="08-12-2016"/>
    <x v="2"/>
    <x v="11"/>
    <x v="352"/>
    <x v="25"/>
    <x v="2"/>
    <x v="9"/>
    <s v="Maxell 4.7GB DVD-R"/>
    <n v="68.11"/>
    <n v="3"/>
    <n v="17.88"/>
  </r>
  <r>
    <s v="08-12-2016"/>
    <x v="2"/>
    <x v="11"/>
    <x v="352"/>
    <x v="25"/>
    <x v="2"/>
    <x v="9"/>
    <s v="Imation 30456 USB Flash Drive 8GB"/>
    <n v="16.559999999999999"/>
    <n v="3"/>
    <n v="-2.48"/>
  </r>
  <r>
    <s v="08-12-2016"/>
    <x v="2"/>
    <x v="11"/>
    <x v="640"/>
    <x v="10"/>
    <x v="0"/>
    <x v="0"/>
    <s v="Ampad Gold Fibre Wirebound Steno Books, 6&quot; x 9&quot;, Gregg Ruled"/>
    <n v="10.58"/>
    <n v="3"/>
    <n v="3.44"/>
  </r>
  <r>
    <s v="08-12-2016"/>
    <x v="2"/>
    <x v="11"/>
    <x v="316"/>
    <x v="21"/>
    <x v="1"/>
    <x v="11"/>
    <s v="Bush Westfield Collection Bookcases, Dark Cherry Finish"/>
    <n v="405.86"/>
    <n v="7"/>
    <n v="32.47"/>
  </r>
  <r>
    <s v="08-12-2016"/>
    <x v="2"/>
    <x v="11"/>
    <x v="316"/>
    <x v="21"/>
    <x v="1"/>
    <x v="5"/>
    <s v="Hon GuestStacker Chair"/>
    <n v="680.01"/>
    <n v="3"/>
    <n v="176.8"/>
  </r>
  <r>
    <s v="09-12-2016"/>
    <x v="2"/>
    <x v="11"/>
    <x v="127"/>
    <x v="40"/>
    <x v="0"/>
    <x v="4"/>
    <s v="Newell 318"/>
    <n v="19.46"/>
    <n v="7"/>
    <n v="5.0599999999999996"/>
  </r>
  <r>
    <s v="09-12-2016"/>
    <x v="2"/>
    <x v="11"/>
    <x v="127"/>
    <x v="40"/>
    <x v="0"/>
    <x v="12"/>
    <s v="Acco Six-Outlet Power Strip, 4' Cord Length"/>
    <n v="60.34"/>
    <n v="7"/>
    <n v="15.69"/>
  </r>
  <r>
    <s v="09-12-2016"/>
    <x v="2"/>
    <x v="11"/>
    <x v="667"/>
    <x v="32"/>
    <x v="0"/>
    <x v="1"/>
    <s v="Avery 517"/>
    <n v="3.69"/>
    <n v="1"/>
    <n v="1.73"/>
  </r>
  <r>
    <s v="09-12-2016"/>
    <x v="2"/>
    <x v="11"/>
    <x v="667"/>
    <x v="32"/>
    <x v="0"/>
    <x v="1"/>
    <s v="Avery 477"/>
    <n v="122.12"/>
    <n v="4"/>
    <n v="56.18"/>
  </r>
  <r>
    <s v="09-12-2016"/>
    <x v="2"/>
    <x v="11"/>
    <x v="169"/>
    <x v="0"/>
    <x v="0"/>
    <x v="0"/>
    <s v="Things To Do Today Pad"/>
    <n v="9.39"/>
    <n v="2"/>
    <n v="3.29"/>
  </r>
  <r>
    <s v="09-12-2016"/>
    <x v="2"/>
    <x v="11"/>
    <x v="169"/>
    <x v="0"/>
    <x v="0"/>
    <x v="4"/>
    <s v="Hunt BOSTON Vista Battery-Operated Pencil Sharpener, Black"/>
    <n v="9.33"/>
    <n v="1"/>
    <n v="0.82"/>
  </r>
  <r>
    <s v="09-12-2016"/>
    <x v="2"/>
    <x v="11"/>
    <x v="105"/>
    <x v="15"/>
    <x v="1"/>
    <x v="13"/>
    <s v="Hon 61000 Series Interactive Training Tables"/>
    <n v="79.97"/>
    <n v="3"/>
    <n v="-29.32"/>
  </r>
  <r>
    <s v="09-12-2016"/>
    <x v="2"/>
    <x v="11"/>
    <x v="105"/>
    <x v="15"/>
    <x v="0"/>
    <x v="3"/>
    <s v="Acco Pressboard Covers with Storage Hooks, 14 7/8&quot; x 11&quot;, Light Blue"/>
    <n v="2.95"/>
    <n v="2"/>
    <n v="-2.06"/>
  </r>
  <r>
    <s v="09-12-2016"/>
    <x v="2"/>
    <x v="11"/>
    <x v="564"/>
    <x v="14"/>
    <x v="2"/>
    <x v="6"/>
    <s v="LF Elite 3D Dazzle Designer Hard Case Cover, Lf Stylus Pen and Wiper For Apple Iphone 5c Mini Lite"/>
    <n v="10.9"/>
    <n v="1"/>
    <n v="3.05"/>
  </r>
  <r>
    <s v="09-12-2016"/>
    <x v="2"/>
    <x v="11"/>
    <x v="564"/>
    <x v="14"/>
    <x v="2"/>
    <x v="9"/>
    <s v="Logitech Trackman Marble Mouse"/>
    <n v="59.98"/>
    <n v="2"/>
    <n v="25.19"/>
  </r>
  <r>
    <s v="09-12-2016"/>
    <x v="2"/>
    <x v="11"/>
    <x v="564"/>
    <x v="14"/>
    <x v="0"/>
    <x v="12"/>
    <s v="Holmes Replacement Filter for HEPA Air Cleaner, Very Large Room, HEPA Filter"/>
    <n v="61.93"/>
    <n v="1"/>
    <n v="23.4"/>
  </r>
  <r>
    <s v="09-12-2016"/>
    <x v="2"/>
    <x v="11"/>
    <x v="185"/>
    <x v="15"/>
    <x v="2"/>
    <x v="6"/>
    <s v="ARKON Windshield Dashboard Air Vent Car Mount Holder"/>
    <n v="40.68"/>
    <n v="3"/>
    <n v="-9.15"/>
  </r>
  <r>
    <s v="09-12-2016"/>
    <x v="2"/>
    <x v="11"/>
    <x v="274"/>
    <x v="1"/>
    <x v="0"/>
    <x v="14"/>
    <s v="Acme Office Executive Series Stainless Steel Trimmers"/>
    <n v="20.57"/>
    <n v="3"/>
    <n v="1.54"/>
  </r>
  <r>
    <s v="09-12-2016"/>
    <x v="2"/>
    <x v="11"/>
    <x v="274"/>
    <x v="1"/>
    <x v="0"/>
    <x v="12"/>
    <s v="Belkin 6 Outlet Metallic Surge Strip"/>
    <n v="4.3600000000000003"/>
    <n v="2"/>
    <n v="-11.76"/>
  </r>
  <r>
    <s v="09-12-2016"/>
    <x v="2"/>
    <x v="11"/>
    <x v="274"/>
    <x v="1"/>
    <x v="2"/>
    <x v="9"/>
    <s v="Kingston Digital DataTraveler 8GB USB 2.0"/>
    <n v="19.04"/>
    <n v="4"/>
    <n v="-1.43"/>
  </r>
  <r>
    <s v="09-12-2016"/>
    <x v="2"/>
    <x v="11"/>
    <x v="153"/>
    <x v="3"/>
    <x v="0"/>
    <x v="3"/>
    <s v="Wilson Jones Elliptical Ring 3 1/2&quot; Capacity Binders, 800 sheets"/>
    <n v="273.92"/>
    <n v="8"/>
    <n v="99.3"/>
  </r>
  <r>
    <s v="09-12-2016"/>
    <x v="2"/>
    <x v="11"/>
    <x v="181"/>
    <x v="6"/>
    <x v="1"/>
    <x v="13"/>
    <s v="Iceberg OfficeWorks 42&quot; Round Tables"/>
    <n v="1056.8599999999999"/>
    <n v="7"/>
    <n v="158.53"/>
  </r>
  <r>
    <s v="10-12-2016"/>
    <x v="2"/>
    <x v="11"/>
    <x v="564"/>
    <x v="3"/>
    <x v="1"/>
    <x v="5"/>
    <s v="Global Leather Highback Executive Chair with Pneumatic Height Adjustment, Black"/>
    <n v="321.57"/>
    <n v="2"/>
    <n v="28.14"/>
  </r>
  <r>
    <s v="10-12-2016"/>
    <x v="2"/>
    <x v="11"/>
    <x v="16"/>
    <x v="20"/>
    <x v="0"/>
    <x v="2"/>
    <s v="Fellowes Personal Hanging Folder Files, Navy"/>
    <n v="80.58"/>
    <n v="6"/>
    <n v="22.56"/>
  </r>
  <r>
    <s v="10-12-2016"/>
    <x v="2"/>
    <x v="11"/>
    <x v="16"/>
    <x v="20"/>
    <x v="0"/>
    <x v="10"/>
    <s v="Tyvek Side-Opening Peel &amp; Seel Expanding Envelopes"/>
    <n v="361.92"/>
    <n v="4"/>
    <n v="162.86000000000001"/>
  </r>
  <r>
    <s v="10-12-2016"/>
    <x v="2"/>
    <x v="11"/>
    <x v="358"/>
    <x v="22"/>
    <x v="0"/>
    <x v="3"/>
    <s v="GBC DocuBind P50 Personal Binding Machine"/>
    <n v="153.55000000000001"/>
    <n v="3"/>
    <n v="51.82"/>
  </r>
  <r>
    <s v="10-12-2016"/>
    <x v="2"/>
    <x v="11"/>
    <x v="358"/>
    <x v="22"/>
    <x v="0"/>
    <x v="12"/>
    <s v="Holmes HEPA Air Purifier"/>
    <n v="65.34"/>
    <n v="3"/>
    <n v="22.87"/>
  </r>
  <r>
    <s v="10-12-2016"/>
    <x v="2"/>
    <x v="11"/>
    <x v="358"/>
    <x v="22"/>
    <x v="0"/>
    <x v="0"/>
    <s v="Xerox 1988"/>
    <n v="123.92"/>
    <n v="4"/>
    <n v="55.76"/>
  </r>
  <r>
    <s v="10-12-2016"/>
    <x v="2"/>
    <x v="11"/>
    <x v="358"/>
    <x v="22"/>
    <x v="0"/>
    <x v="12"/>
    <s v="Harmony HEPA Quiet Air Purifiers"/>
    <n v="35.1"/>
    <n v="3"/>
    <n v="12.29"/>
  </r>
  <r>
    <s v="10-12-2016"/>
    <x v="2"/>
    <x v="11"/>
    <x v="358"/>
    <x v="22"/>
    <x v="2"/>
    <x v="9"/>
    <s v="Kingston Digital DataTraveler 16GB USB 2.0"/>
    <n v="44.75"/>
    <n v="5"/>
    <n v="8.5"/>
  </r>
  <r>
    <s v="10-12-2016"/>
    <x v="2"/>
    <x v="11"/>
    <x v="294"/>
    <x v="18"/>
    <x v="1"/>
    <x v="5"/>
    <s v="Global Commerce Series High-Back Swivel/Tilt Chairs"/>
    <n v="1424.9"/>
    <n v="5"/>
    <n v="356.23"/>
  </r>
  <r>
    <s v="10-12-2016"/>
    <x v="2"/>
    <x v="11"/>
    <x v="694"/>
    <x v="3"/>
    <x v="0"/>
    <x v="0"/>
    <s v="Wirebound Message Books, Four 2 3/4 x 5 White Forms per Page"/>
    <n v="80.28"/>
    <n v="12"/>
    <n v="36.93"/>
  </r>
  <r>
    <s v="10-12-2016"/>
    <x v="2"/>
    <x v="11"/>
    <x v="752"/>
    <x v="20"/>
    <x v="0"/>
    <x v="0"/>
    <s v="Wirebound Message Books, Four 2 3/4&quot; x 5&quot; Forms per Page, 600 Sets per Book"/>
    <n v="18.54"/>
    <n v="2"/>
    <n v="8.7100000000000009"/>
  </r>
  <r>
    <s v="10-12-2016"/>
    <x v="2"/>
    <x v="11"/>
    <x v="752"/>
    <x v="20"/>
    <x v="0"/>
    <x v="3"/>
    <s v="Fellowes PB200 Plastic Comb Binding Machine"/>
    <n v="679.96"/>
    <n v="5"/>
    <n v="220.99"/>
  </r>
  <r>
    <s v="10-12-2016"/>
    <x v="2"/>
    <x v="11"/>
    <x v="620"/>
    <x v="20"/>
    <x v="0"/>
    <x v="0"/>
    <s v="Adams Phone Message Book, Professional, 400 Message Capacity, 5 3/6 x 11"/>
    <n v="62.82"/>
    <n v="9"/>
    <n v="29.53"/>
  </r>
  <r>
    <s v="10-12-2016"/>
    <x v="2"/>
    <x v="11"/>
    <x v="421"/>
    <x v="20"/>
    <x v="0"/>
    <x v="0"/>
    <s v="Xerox 221"/>
    <n v="6.48"/>
    <n v="1"/>
    <n v="3.11"/>
  </r>
  <r>
    <s v="11-12-2016"/>
    <x v="2"/>
    <x v="11"/>
    <x v="362"/>
    <x v="20"/>
    <x v="0"/>
    <x v="7"/>
    <s v="Advantus Push Pins"/>
    <n v="15.26"/>
    <n v="7"/>
    <n v="6.26"/>
  </r>
  <r>
    <s v="11-12-2016"/>
    <x v="2"/>
    <x v="11"/>
    <x v="362"/>
    <x v="20"/>
    <x v="2"/>
    <x v="6"/>
    <s v="AT&amp;T CL83451 4-Handset Telephone"/>
    <n v="1029.95"/>
    <n v="5"/>
    <n v="298.69"/>
  </r>
  <r>
    <s v="11-12-2016"/>
    <x v="2"/>
    <x v="11"/>
    <x v="667"/>
    <x v="26"/>
    <x v="0"/>
    <x v="2"/>
    <s v="Tennsco Regal Shelving Units"/>
    <n v="243.38"/>
    <n v="3"/>
    <n v="-51.72"/>
  </r>
  <r>
    <s v="11-12-2016"/>
    <x v="2"/>
    <x v="11"/>
    <x v="667"/>
    <x v="26"/>
    <x v="2"/>
    <x v="9"/>
    <s v="Imation 32GB Pocket Pro USB 3.0 Flash Drive - 32 GB - Black - 1 P ..."/>
    <n v="119.8"/>
    <n v="5"/>
    <n v="29.95"/>
  </r>
  <r>
    <s v="11-12-2016"/>
    <x v="2"/>
    <x v="11"/>
    <x v="667"/>
    <x v="26"/>
    <x v="2"/>
    <x v="6"/>
    <s v="Jabra SPEAK 410"/>
    <n v="300.77"/>
    <n v="4"/>
    <n v="30.08"/>
  </r>
  <r>
    <s v="11-12-2016"/>
    <x v="2"/>
    <x v="11"/>
    <x v="278"/>
    <x v="22"/>
    <x v="1"/>
    <x v="8"/>
    <s v="3M Hangers With Command Adhesive"/>
    <n v="14.8"/>
    <n v="4"/>
    <n v="6.07"/>
  </r>
  <r>
    <s v="11-12-2016"/>
    <x v="2"/>
    <x v="11"/>
    <x v="278"/>
    <x v="22"/>
    <x v="2"/>
    <x v="6"/>
    <s v="AT&amp;T TR1909W"/>
    <n v="302.38"/>
    <n v="3"/>
    <n v="22.68"/>
  </r>
  <r>
    <s v="11-12-2016"/>
    <x v="2"/>
    <x v="11"/>
    <x v="278"/>
    <x v="22"/>
    <x v="2"/>
    <x v="9"/>
    <s v="First Data FD10 PIN Pad"/>
    <n v="316"/>
    <n v="4"/>
    <n v="31.6"/>
  </r>
  <r>
    <s v="11-12-2016"/>
    <x v="2"/>
    <x v="11"/>
    <x v="336"/>
    <x v="16"/>
    <x v="0"/>
    <x v="2"/>
    <s v="Steel Personal Filing/Posting Tote"/>
    <n v="85.22"/>
    <n v="3"/>
    <n v="7.46"/>
  </r>
  <r>
    <s v="11-12-2016"/>
    <x v="2"/>
    <x v="11"/>
    <x v="273"/>
    <x v="15"/>
    <x v="0"/>
    <x v="4"/>
    <s v="Prang Drawing Pencil Set"/>
    <n v="6.67"/>
    <n v="3"/>
    <n v="1.67"/>
  </r>
  <r>
    <s v="11-12-2016"/>
    <x v="2"/>
    <x v="11"/>
    <x v="270"/>
    <x v="10"/>
    <x v="0"/>
    <x v="2"/>
    <s v="Acco Perma 4000 Stacking Storage Drawers"/>
    <n v="64.959999999999994"/>
    <n v="5"/>
    <n v="-4.0599999999999996"/>
  </r>
  <r>
    <s v="11-12-2016"/>
    <x v="2"/>
    <x v="11"/>
    <x v="270"/>
    <x v="10"/>
    <x v="0"/>
    <x v="14"/>
    <s v="Elite 5&quot; Scissors"/>
    <n v="13.52"/>
    <n v="2"/>
    <n v="1.69"/>
  </r>
  <r>
    <s v="11-12-2016"/>
    <x v="2"/>
    <x v="11"/>
    <x v="270"/>
    <x v="10"/>
    <x v="1"/>
    <x v="5"/>
    <s v="Office Star - Contemporary Task Swivel chair with Loop Arms, Charcoal"/>
    <n v="458.43"/>
    <n v="5"/>
    <n v="-137.53"/>
  </r>
  <r>
    <s v="11-12-2016"/>
    <x v="2"/>
    <x v="11"/>
    <x v="270"/>
    <x v="10"/>
    <x v="0"/>
    <x v="12"/>
    <s v="Belkin 325VA UPS Surge Protector, 6'"/>
    <n v="387.14"/>
    <n v="4"/>
    <n v="24.2"/>
  </r>
  <r>
    <s v="11-12-2016"/>
    <x v="2"/>
    <x v="11"/>
    <x v="270"/>
    <x v="10"/>
    <x v="1"/>
    <x v="13"/>
    <s v="Lesro Round Back Collection Coffee Table, End Table"/>
    <n v="328.59"/>
    <n v="3"/>
    <n v="-147.87"/>
  </r>
  <r>
    <s v="11-12-2016"/>
    <x v="2"/>
    <x v="11"/>
    <x v="35"/>
    <x v="11"/>
    <x v="1"/>
    <x v="5"/>
    <s v="Global Fabric Manager's Chair, Dark Gray"/>
    <n v="403.92"/>
    <n v="5"/>
    <n v="25.25"/>
  </r>
  <r>
    <s v="11-12-2016"/>
    <x v="2"/>
    <x v="11"/>
    <x v="494"/>
    <x v="3"/>
    <x v="0"/>
    <x v="3"/>
    <s v="Ibico Laser Imprintable Binding System Covers"/>
    <n v="209.6"/>
    <n v="5"/>
    <n v="68.12"/>
  </r>
  <r>
    <s v="11-12-2016"/>
    <x v="2"/>
    <x v="11"/>
    <x v="494"/>
    <x v="3"/>
    <x v="0"/>
    <x v="4"/>
    <s v="Boston 16765 Mini Stand Up Battery Pencil Sharpener"/>
    <n v="23.32"/>
    <n v="2"/>
    <n v="6.06"/>
  </r>
  <r>
    <s v="11-12-2016"/>
    <x v="2"/>
    <x v="11"/>
    <x v="494"/>
    <x v="3"/>
    <x v="0"/>
    <x v="0"/>
    <s v="IBM Multi-Purpose Copy Paper, 8 1/2 x 11&quot;, Case"/>
    <n v="30.98"/>
    <n v="1"/>
    <n v="13.94"/>
  </r>
  <r>
    <s v="11-12-2016"/>
    <x v="2"/>
    <x v="11"/>
    <x v="494"/>
    <x v="3"/>
    <x v="2"/>
    <x v="9"/>
    <s v="Microsoft Natural Ergonomic Keyboard 4000"/>
    <n v="119.96"/>
    <n v="4"/>
    <n v="25.19"/>
  </r>
  <r>
    <s v="11-12-2016"/>
    <x v="2"/>
    <x v="11"/>
    <x v="494"/>
    <x v="3"/>
    <x v="1"/>
    <x v="5"/>
    <s v="Global Wood Trimmed Manager's Task Chair, Khaki"/>
    <n v="363.92"/>
    <n v="5"/>
    <n v="-31.84"/>
  </r>
  <r>
    <s v="11-12-2016"/>
    <x v="2"/>
    <x v="11"/>
    <x v="494"/>
    <x v="3"/>
    <x v="0"/>
    <x v="3"/>
    <s v="Recycled Easel Ring Binders"/>
    <n v="35.81"/>
    <n v="3"/>
    <n v="11.19"/>
  </r>
  <r>
    <s v="11-12-2016"/>
    <x v="2"/>
    <x v="11"/>
    <x v="494"/>
    <x v="3"/>
    <x v="0"/>
    <x v="3"/>
    <s v="GBC Recycled VeloBinder Covers"/>
    <n v="122.69"/>
    <n v="9"/>
    <n v="39.869999999999997"/>
  </r>
  <r>
    <s v="11-12-2016"/>
    <x v="2"/>
    <x v="11"/>
    <x v="494"/>
    <x v="3"/>
    <x v="1"/>
    <x v="13"/>
    <s v="Hon Non-Folding Utility Tables"/>
    <n v="892.14"/>
    <n v="7"/>
    <n v="111.52"/>
  </r>
  <r>
    <s v="11-12-2016"/>
    <x v="2"/>
    <x v="11"/>
    <x v="494"/>
    <x v="3"/>
    <x v="0"/>
    <x v="2"/>
    <s v="Rogers Profile Extra Capacity Storage Tub"/>
    <n v="50.22"/>
    <n v="3"/>
    <n v="2.0099999999999998"/>
  </r>
  <r>
    <s v="11-12-2016"/>
    <x v="2"/>
    <x v="11"/>
    <x v="494"/>
    <x v="3"/>
    <x v="0"/>
    <x v="12"/>
    <s v="Fellowes 8 Outlet Superior Workstation Surge Protector"/>
    <n v="83.42"/>
    <n v="2"/>
    <n v="24.19"/>
  </r>
  <r>
    <s v="11-12-2016"/>
    <x v="2"/>
    <x v="11"/>
    <x v="494"/>
    <x v="3"/>
    <x v="0"/>
    <x v="3"/>
    <s v="Black Avery Memo-Size 3-Ring Binder, 5 1/2&quot; x 8 1/2&quot;"/>
    <n v="5.87"/>
    <n v="2"/>
    <n v="2.13"/>
  </r>
  <r>
    <s v="11-12-2016"/>
    <x v="2"/>
    <x v="11"/>
    <x v="571"/>
    <x v="10"/>
    <x v="0"/>
    <x v="12"/>
    <s v="Belkin F5C206VTEL 6 Outlet Surge"/>
    <n v="73.540000000000006"/>
    <n v="4"/>
    <n v="9.19"/>
  </r>
  <r>
    <s v="12-12-2016"/>
    <x v="2"/>
    <x v="11"/>
    <x v="140"/>
    <x v="10"/>
    <x v="0"/>
    <x v="3"/>
    <s v="Wilson Jones Century Plastic Molded Ring Binders"/>
    <n v="18.690000000000001"/>
    <n v="3"/>
    <n v="-14.33"/>
  </r>
  <r>
    <s v="12-12-2016"/>
    <x v="2"/>
    <x v="11"/>
    <x v="140"/>
    <x v="10"/>
    <x v="2"/>
    <x v="9"/>
    <s v="Logitech G602 Wireless Gaming Mouse"/>
    <n v="383.95"/>
    <n v="6"/>
    <n v="76.790000000000006"/>
  </r>
  <r>
    <s v="12-12-2016"/>
    <x v="2"/>
    <x v="11"/>
    <x v="342"/>
    <x v="14"/>
    <x v="2"/>
    <x v="6"/>
    <s v="Jabra SPEAK 410"/>
    <n v="657.93"/>
    <n v="7"/>
    <n v="184.22"/>
  </r>
  <r>
    <s v="12-12-2016"/>
    <x v="2"/>
    <x v="11"/>
    <x v="342"/>
    <x v="14"/>
    <x v="1"/>
    <x v="8"/>
    <s v="Westinghouse Clip-On Gooseneck Lamps"/>
    <n v="33.479999999999997"/>
    <n v="4"/>
    <n v="8.6999999999999993"/>
  </r>
  <r>
    <s v="12-12-2016"/>
    <x v="2"/>
    <x v="11"/>
    <x v="342"/>
    <x v="14"/>
    <x v="0"/>
    <x v="4"/>
    <s v="Newell 333"/>
    <n v="13.9"/>
    <n v="5"/>
    <n v="3.61"/>
  </r>
  <r>
    <s v="12-12-2016"/>
    <x v="2"/>
    <x v="11"/>
    <x v="342"/>
    <x v="14"/>
    <x v="0"/>
    <x v="2"/>
    <s v="Fellowes Desktop Hanging File Manager"/>
    <n v="26.86"/>
    <n v="2"/>
    <n v="6.72"/>
  </r>
  <r>
    <s v="12-12-2016"/>
    <x v="2"/>
    <x v="11"/>
    <x v="574"/>
    <x v="4"/>
    <x v="2"/>
    <x v="9"/>
    <s v="Case Logic 2.4GHz Wireless Keyboard"/>
    <n v="249.95"/>
    <n v="5"/>
    <n v="20"/>
  </r>
  <r>
    <s v="12-12-2016"/>
    <x v="2"/>
    <x v="11"/>
    <x v="574"/>
    <x v="4"/>
    <x v="0"/>
    <x v="0"/>
    <s v="Xerox 1907"/>
    <n v="49.12"/>
    <n v="4"/>
    <n v="23.09"/>
  </r>
  <r>
    <s v="12-12-2016"/>
    <x v="2"/>
    <x v="11"/>
    <x v="503"/>
    <x v="3"/>
    <x v="1"/>
    <x v="8"/>
    <s v="Howard Miller 14-1/2&quot; Diameter Chrome Round Wall Clock"/>
    <n v="383.64"/>
    <n v="6"/>
    <n v="122.76"/>
  </r>
  <r>
    <s v="12-12-2016"/>
    <x v="2"/>
    <x v="11"/>
    <x v="503"/>
    <x v="3"/>
    <x v="0"/>
    <x v="12"/>
    <s v="Belkin F9H710-06 7 Outlet SurgeMaster Surge Protector"/>
    <n v="56.52"/>
    <n v="3"/>
    <n v="15.83"/>
  </r>
  <r>
    <s v="12-12-2016"/>
    <x v="2"/>
    <x v="11"/>
    <x v="270"/>
    <x v="20"/>
    <x v="1"/>
    <x v="8"/>
    <s v="Eldon 500 Class Desk Accessories"/>
    <n v="60.35"/>
    <n v="5"/>
    <n v="19.920000000000002"/>
  </r>
  <r>
    <s v="12-12-2016"/>
    <x v="2"/>
    <x v="11"/>
    <x v="270"/>
    <x v="20"/>
    <x v="0"/>
    <x v="14"/>
    <s v="Fiskars Home &amp; Office Scissors"/>
    <n v="35.520000000000003"/>
    <n v="4"/>
    <n v="9.9499999999999993"/>
  </r>
  <r>
    <s v="12-12-2016"/>
    <x v="2"/>
    <x v="11"/>
    <x v="270"/>
    <x v="20"/>
    <x v="0"/>
    <x v="4"/>
    <s v="Sanford Pocket Accent Highlighters"/>
    <n v="11.2"/>
    <n v="7"/>
    <n v="4.82"/>
  </r>
  <r>
    <s v="13-12-2016"/>
    <x v="2"/>
    <x v="11"/>
    <x v="484"/>
    <x v="39"/>
    <x v="2"/>
    <x v="9"/>
    <s v="Memorex Mini Travel Drive 16 GB USB 2.0 Flash Drive"/>
    <n v="63.88"/>
    <n v="4"/>
    <n v="24.91"/>
  </r>
  <r>
    <s v="13-12-2016"/>
    <x v="2"/>
    <x v="11"/>
    <x v="274"/>
    <x v="3"/>
    <x v="0"/>
    <x v="3"/>
    <s v="Acco Pressboard Covers with Storage Hooks, 14 7/8&quot; x 11&quot;, Dark Blue"/>
    <n v="6.1"/>
    <n v="2"/>
    <n v="2.21"/>
  </r>
  <r>
    <s v="13-12-2016"/>
    <x v="2"/>
    <x v="11"/>
    <x v="274"/>
    <x v="3"/>
    <x v="1"/>
    <x v="13"/>
    <s v="Bretford CR4500 Series Slim Rectangular Table"/>
    <n v="1114.27"/>
    <n v="4"/>
    <n v="41.79"/>
  </r>
  <r>
    <s v="13-12-2016"/>
    <x v="2"/>
    <x v="11"/>
    <x v="29"/>
    <x v="3"/>
    <x v="0"/>
    <x v="4"/>
    <s v="Crayola Colored Pencils"/>
    <n v="9.84"/>
    <n v="3"/>
    <n v="3.25"/>
  </r>
  <r>
    <s v="14-12-2016"/>
    <x v="2"/>
    <x v="11"/>
    <x v="283"/>
    <x v="29"/>
    <x v="1"/>
    <x v="8"/>
    <s v="Executive Impressions 14&quot;"/>
    <n v="133.38"/>
    <n v="6"/>
    <n v="58.69"/>
  </r>
  <r>
    <s v="14-12-2016"/>
    <x v="2"/>
    <x v="11"/>
    <x v="500"/>
    <x v="20"/>
    <x v="0"/>
    <x v="0"/>
    <s v="Strathmore Photo Frame Cards"/>
    <n v="14.62"/>
    <n v="2"/>
    <n v="6.73"/>
  </r>
  <r>
    <s v="14-12-2016"/>
    <x v="2"/>
    <x v="11"/>
    <x v="500"/>
    <x v="20"/>
    <x v="0"/>
    <x v="1"/>
    <s v="Avery 474"/>
    <n v="5.76"/>
    <n v="2"/>
    <n v="2.82"/>
  </r>
  <r>
    <s v="14-12-2016"/>
    <x v="2"/>
    <x v="11"/>
    <x v="500"/>
    <x v="20"/>
    <x v="0"/>
    <x v="7"/>
    <s v="OIC Colored Binder Clips, Assorted Sizes"/>
    <n v="21.48"/>
    <n v="6"/>
    <n v="10.53"/>
  </r>
  <r>
    <s v="14-12-2016"/>
    <x v="2"/>
    <x v="11"/>
    <x v="500"/>
    <x v="20"/>
    <x v="1"/>
    <x v="8"/>
    <s v="GE 48&quot; Fluorescent Tube, Cool White Energy Saver, 34 Watts, 30/Box"/>
    <n v="396.92"/>
    <n v="4"/>
    <n v="198.46"/>
  </r>
  <r>
    <s v="14-12-2016"/>
    <x v="2"/>
    <x v="11"/>
    <x v="500"/>
    <x v="20"/>
    <x v="0"/>
    <x v="2"/>
    <s v="Advantus Rolling Storage Box"/>
    <n v="17.149999999999999"/>
    <n v="1"/>
    <n v="4.63"/>
  </r>
  <r>
    <s v="14-12-2016"/>
    <x v="2"/>
    <x v="11"/>
    <x v="500"/>
    <x v="20"/>
    <x v="0"/>
    <x v="3"/>
    <s v="Acco Recycled 2&quot; Capacity Laser Printer Hanging Data Binders"/>
    <n v="23.12"/>
    <n v="2"/>
    <n v="7.8"/>
  </r>
  <r>
    <s v="14-12-2016"/>
    <x v="2"/>
    <x v="11"/>
    <x v="171"/>
    <x v="3"/>
    <x v="1"/>
    <x v="5"/>
    <s v="Global Task Chair, Black"/>
    <n v="81.42"/>
    <n v="2"/>
    <n v="-9.16"/>
  </r>
  <r>
    <s v="14-12-2016"/>
    <x v="2"/>
    <x v="11"/>
    <x v="171"/>
    <x v="3"/>
    <x v="0"/>
    <x v="2"/>
    <s v="Tenex Personal Project File with Scoop Front Design, Black"/>
    <n v="134.80000000000001"/>
    <n v="10"/>
    <n v="35.049999999999997"/>
  </r>
  <r>
    <s v="15-12-2016"/>
    <x v="2"/>
    <x v="11"/>
    <x v="634"/>
    <x v="14"/>
    <x v="1"/>
    <x v="13"/>
    <s v="Chromcraft Bull-Nose Wood Oval Conference Tables &amp; Bases"/>
    <n v="1652.94"/>
    <n v="3"/>
    <n v="231.41"/>
  </r>
  <r>
    <s v="15-12-2016"/>
    <x v="2"/>
    <x v="11"/>
    <x v="634"/>
    <x v="14"/>
    <x v="0"/>
    <x v="2"/>
    <s v="Recycled Data-Pak for Archival Bound Computer Printouts, 12-1/2 x 12-1/2 x 16"/>
    <n v="296.37"/>
    <n v="3"/>
    <n v="80.02"/>
  </r>
  <r>
    <s v="15-12-2016"/>
    <x v="2"/>
    <x v="11"/>
    <x v="157"/>
    <x v="3"/>
    <x v="1"/>
    <x v="8"/>
    <s v="Eldon Expressions Wood Desk Accessories, Oak"/>
    <n v="14.76"/>
    <n v="2"/>
    <n v="4.28"/>
  </r>
  <r>
    <s v="15-12-2016"/>
    <x v="2"/>
    <x v="11"/>
    <x v="109"/>
    <x v="11"/>
    <x v="1"/>
    <x v="13"/>
    <s v="Bretford Rectangular Conference Table Tops"/>
    <n v="564.20000000000005"/>
    <n v="3"/>
    <n v="-304.67"/>
  </r>
  <r>
    <s v="15-12-2016"/>
    <x v="2"/>
    <x v="11"/>
    <x v="109"/>
    <x v="11"/>
    <x v="0"/>
    <x v="12"/>
    <s v="Belkin 5 Outlet SurgeMaster Power Centers"/>
    <n v="87.17"/>
    <n v="2"/>
    <n v="8.7200000000000006"/>
  </r>
  <r>
    <s v="15-12-2016"/>
    <x v="2"/>
    <x v="11"/>
    <x v="489"/>
    <x v="10"/>
    <x v="0"/>
    <x v="3"/>
    <s v="Avery Triangle Shaped Sheet Lifters, Black, 2/Pack"/>
    <n v="2.21"/>
    <n v="3"/>
    <n v="-1.48"/>
  </r>
  <r>
    <s v="15-12-2016"/>
    <x v="2"/>
    <x v="11"/>
    <x v="529"/>
    <x v="13"/>
    <x v="0"/>
    <x v="0"/>
    <s v="Xerox 1958"/>
    <n v="19.440000000000001"/>
    <n v="3"/>
    <n v="9.33"/>
  </r>
  <r>
    <s v="16-12-2016"/>
    <x v="2"/>
    <x v="11"/>
    <x v="583"/>
    <x v="1"/>
    <x v="0"/>
    <x v="3"/>
    <s v="Cardinal Hold-It CD Pocket"/>
    <n v="4.79"/>
    <n v="3"/>
    <n v="-7.9"/>
  </r>
  <r>
    <s v="16-12-2016"/>
    <x v="2"/>
    <x v="11"/>
    <x v="435"/>
    <x v="20"/>
    <x v="0"/>
    <x v="7"/>
    <s v="Stockwell Gold Paper Clips"/>
    <n v="3.68"/>
    <n v="2"/>
    <n v="1.8"/>
  </r>
  <r>
    <s v="16-12-2016"/>
    <x v="2"/>
    <x v="11"/>
    <x v="500"/>
    <x v="3"/>
    <x v="1"/>
    <x v="5"/>
    <s v="Office Star - Contemporary Swivel Chair with Padded Adjustable Arms and Flex Back"/>
    <n v="563.91999999999996"/>
    <n v="5"/>
    <n v="7.05"/>
  </r>
  <r>
    <s v="16-12-2016"/>
    <x v="2"/>
    <x v="11"/>
    <x v="394"/>
    <x v="25"/>
    <x v="0"/>
    <x v="12"/>
    <s v="Acco 6 Outlet Guardian Premium Surge Suppressor"/>
    <n v="34.94"/>
    <n v="3"/>
    <n v="3.06"/>
  </r>
  <r>
    <s v="16-12-2016"/>
    <x v="2"/>
    <x v="11"/>
    <x v="451"/>
    <x v="3"/>
    <x v="2"/>
    <x v="9"/>
    <s v="Imation USB 2.0 Swivel Flash Drive USB flash drive - 4 GB - Pink"/>
    <n v="21.21"/>
    <n v="7"/>
    <n v="4.45"/>
  </r>
  <r>
    <s v="17-12-2016"/>
    <x v="2"/>
    <x v="11"/>
    <x v="773"/>
    <x v="3"/>
    <x v="1"/>
    <x v="13"/>
    <s v="Bretford Just In Time Height-Adjustable Multi-Task Work Tables"/>
    <n v="2003.52"/>
    <n v="6"/>
    <n v="-325.57"/>
  </r>
  <r>
    <s v="17-12-2016"/>
    <x v="2"/>
    <x v="11"/>
    <x v="528"/>
    <x v="22"/>
    <x v="0"/>
    <x v="2"/>
    <s v="Personal Filing Tote with Lid, Black/Gray"/>
    <n v="46.53"/>
    <n v="3"/>
    <n v="13.03"/>
  </r>
  <r>
    <s v="17-12-2016"/>
    <x v="2"/>
    <x v="11"/>
    <x v="512"/>
    <x v="0"/>
    <x v="0"/>
    <x v="0"/>
    <s v="Xerox 214"/>
    <n v="51.84"/>
    <n v="10"/>
    <n v="18.14"/>
  </r>
  <r>
    <s v="17-12-2016"/>
    <x v="2"/>
    <x v="11"/>
    <x v="512"/>
    <x v="0"/>
    <x v="2"/>
    <x v="9"/>
    <s v="WD My Passport Ultra 1TB Portable External Hard Drive"/>
    <n v="165.6"/>
    <n v="3"/>
    <n v="-6.21"/>
  </r>
  <r>
    <s v="17-12-2016"/>
    <x v="2"/>
    <x v="11"/>
    <x v="270"/>
    <x v="31"/>
    <x v="0"/>
    <x v="3"/>
    <s v="Ibico Plastic and Wire Spiral Binding Combs"/>
    <n v="13.49"/>
    <n v="2"/>
    <n v="4.38"/>
  </r>
  <r>
    <s v="17-12-2016"/>
    <x v="2"/>
    <x v="11"/>
    <x v="270"/>
    <x v="31"/>
    <x v="0"/>
    <x v="3"/>
    <s v="GBC Laser Imprintable Binding System Covers, Desert Sand"/>
    <n v="11.42"/>
    <n v="1"/>
    <n v="3.85"/>
  </r>
  <r>
    <s v="17-12-2016"/>
    <x v="2"/>
    <x v="11"/>
    <x v="579"/>
    <x v="14"/>
    <x v="0"/>
    <x v="3"/>
    <s v="GBC Ibimaster 500 Manual ProClick Binding System"/>
    <n v="9892.74"/>
    <n v="13"/>
    <n v="4946.37"/>
  </r>
  <r>
    <s v="18-12-2016"/>
    <x v="2"/>
    <x v="11"/>
    <x v="611"/>
    <x v="16"/>
    <x v="0"/>
    <x v="3"/>
    <s v="GBC VeloBinder Electric Binding Machine"/>
    <n v="254.06"/>
    <n v="7"/>
    <n v="-169.37"/>
  </r>
  <r>
    <s v="18-12-2016"/>
    <x v="2"/>
    <x v="11"/>
    <x v="611"/>
    <x v="16"/>
    <x v="0"/>
    <x v="12"/>
    <s v="Acco 7-Outlet Masterpiece Power Center, Wihtout Fax/Phone Line Protection"/>
    <n v="194.53"/>
    <n v="2"/>
    <n v="24.32"/>
  </r>
  <r>
    <s v="18-12-2016"/>
    <x v="2"/>
    <x v="11"/>
    <x v="611"/>
    <x v="16"/>
    <x v="0"/>
    <x v="14"/>
    <s v="Premier Automatic Letter Opener"/>
    <n v="961.48"/>
    <n v="5"/>
    <n v="-204.31"/>
  </r>
  <r>
    <s v="18-12-2016"/>
    <x v="2"/>
    <x v="11"/>
    <x v="514"/>
    <x v="28"/>
    <x v="1"/>
    <x v="8"/>
    <s v="Eldon 200 Class Desk Accessories"/>
    <n v="18.84"/>
    <n v="3"/>
    <n v="6.03"/>
  </r>
  <r>
    <s v="18-12-2016"/>
    <x v="2"/>
    <x v="11"/>
    <x v="418"/>
    <x v="3"/>
    <x v="0"/>
    <x v="0"/>
    <s v="Eureka Recycled Copy Paper 8 1/2&quot; x 11&quot;, Ream"/>
    <n v="38.880000000000003"/>
    <n v="6"/>
    <n v="18.66"/>
  </r>
  <r>
    <s v="18-12-2016"/>
    <x v="2"/>
    <x v="11"/>
    <x v="418"/>
    <x v="3"/>
    <x v="1"/>
    <x v="8"/>
    <s v="Seth Thomas 12&quot; Clock w/ Goldtone Case"/>
    <n v="183.84"/>
    <n v="8"/>
    <n v="62.51"/>
  </r>
  <r>
    <s v="18-12-2016"/>
    <x v="2"/>
    <x v="11"/>
    <x v="418"/>
    <x v="3"/>
    <x v="0"/>
    <x v="14"/>
    <s v="Premier Electric Letter Opener"/>
    <n v="579.29999999999995"/>
    <n v="5"/>
    <n v="28.97"/>
  </r>
  <r>
    <s v="18-12-2016"/>
    <x v="2"/>
    <x v="11"/>
    <x v="488"/>
    <x v="20"/>
    <x v="0"/>
    <x v="2"/>
    <s v="Tennsco Double-Tier Lockers"/>
    <n v="900.08"/>
    <n v="4"/>
    <n v="117.01"/>
  </r>
  <r>
    <s v="18-12-2016"/>
    <x v="2"/>
    <x v="11"/>
    <x v="271"/>
    <x v="23"/>
    <x v="0"/>
    <x v="3"/>
    <s v="GBC DocuBind TL300 Electric Binding System"/>
    <n v="1793.98"/>
    <n v="2"/>
    <n v="843.17"/>
  </r>
  <r>
    <s v="18-12-2016"/>
    <x v="2"/>
    <x v="11"/>
    <x v="617"/>
    <x v="3"/>
    <x v="2"/>
    <x v="9"/>
    <s v="SanDisk Cruzer 64 GB USB Flash Drive"/>
    <n v="72.64"/>
    <n v="2"/>
    <n v="21.79"/>
  </r>
  <r>
    <s v="18-12-2016"/>
    <x v="2"/>
    <x v="11"/>
    <x v="617"/>
    <x v="3"/>
    <x v="2"/>
    <x v="9"/>
    <s v="Logitech P710e Mobile Speakerphone"/>
    <n v="772.47"/>
    <n v="3"/>
    <n v="146.77000000000001"/>
  </r>
  <r>
    <s v="18-12-2016"/>
    <x v="2"/>
    <x v="11"/>
    <x v="617"/>
    <x v="3"/>
    <x v="1"/>
    <x v="8"/>
    <s v="Eldon Expressions Wood and Plastic Desk Accessories, Oak"/>
    <n v="39.92"/>
    <n v="4"/>
    <n v="11.18"/>
  </r>
  <r>
    <s v="18-12-2016"/>
    <x v="2"/>
    <x v="11"/>
    <x v="303"/>
    <x v="11"/>
    <x v="0"/>
    <x v="3"/>
    <s v="Vinyl Sectional Post Binders"/>
    <n v="45.24"/>
    <n v="4"/>
    <n v="-30.16"/>
  </r>
  <r>
    <s v="18-12-2016"/>
    <x v="2"/>
    <x v="11"/>
    <x v="303"/>
    <x v="11"/>
    <x v="0"/>
    <x v="4"/>
    <s v="Newell 312"/>
    <n v="18.690000000000001"/>
    <n v="4"/>
    <n v="2.34"/>
  </r>
  <r>
    <s v="18-12-2016"/>
    <x v="2"/>
    <x v="11"/>
    <x v="303"/>
    <x v="11"/>
    <x v="0"/>
    <x v="0"/>
    <s v="Black Print Carbonless 8 1/2&quot; x 8 1/4&quot; Rapid Memo Book"/>
    <n v="11.65"/>
    <n v="2"/>
    <n v="3.79"/>
  </r>
  <r>
    <s v="18-12-2016"/>
    <x v="2"/>
    <x v="11"/>
    <x v="303"/>
    <x v="11"/>
    <x v="2"/>
    <x v="9"/>
    <s v="Sony Micro Vault Click 8 GB USB 2.0 Flash Drive"/>
    <n v="112.78"/>
    <n v="3"/>
    <n v="-8.4600000000000009"/>
  </r>
  <r>
    <s v="18-12-2016"/>
    <x v="2"/>
    <x v="11"/>
    <x v="303"/>
    <x v="11"/>
    <x v="1"/>
    <x v="13"/>
    <s v="Iceberg OfficeWorks 42&quot; Round Tables"/>
    <n v="377.45"/>
    <n v="5"/>
    <n v="-264.22000000000003"/>
  </r>
  <r>
    <s v="18-12-2016"/>
    <x v="2"/>
    <x v="11"/>
    <x v="303"/>
    <x v="11"/>
    <x v="0"/>
    <x v="1"/>
    <s v="Avery White Multi-Purpose Labels"/>
    <n v="15.94"/>
    <n v="4"/>
    <n v="5.18"/>
  </r>
  <r>
    <s v="18-12-2016"/>
    <x v="2"/>
    <x v="11"/>
    <x v="303"/>
    <x v="11"/>
    <x v="2"/>
    <x v="6"/>
    <s v="Macally Suction Cup Mount"/>
    <n v="28.68"/>
    <n v="3"/>
    <n v="-7.17"/>
  </r>
  <r>
    <s v="18-12-2016"/>
    <x v="2"/>
    <x v="11"/>
    <x v="672"/>
    <x v="40"/>
    <x v="1"/>
    <x v="5"/>
    <s v="Hon Every-Day Series Multi-Task Chairs"/>
    <n v="563.94000000000005"/>
    <n v="3"/>
    <n v="112.79"/>
  </r>
  <r>
    <s v="18-12-2016"/>
    <x v="2"/>
    <x v="11"/>
    <x v="135"/>
    <x v="3"/>
    <x v="2"/>
    <x v="6"/>
    <s v="I Need's 3d Hello Kitty Hybrid Silicone Case Cover for HTC One X 4g with 3d Hello Kitty Stylus Pen Green/pink"/>
    <n v="66.98"/>
    <n v="7"/>
    <n v="6.7"/>
  </r>
  <r>
    <s v="19-12-2016"/>
    <x v="2"/>
    <x v="11"/>
    <x v="442"/>
    <x v="12"/>
    <x v="1"/>
    <x v="13"/>
    <s v="SAFCO PlanMaster Boards, 60w x 37-1/2d, White Melamine"/>
    <n v="455.97"/>
    <n v="6"/>
    <n v="-218.87"/>
  </r>
  <r>
    <s v="19-12-2016"/>
    <x v="2"/>
    <x v="11"/>
    <x v="442"/>
    <x v="12"/>
    <x v="0"/>
    <x v="3"/>
    <s v="Wilson Jones Clip &amp; Carry Folder Binder Tool for Ring Binders, Clear"/>
    <n v="10.44"/>
    <n v="6"/>
    <n v="-7.66"/>
  </r>
  <r>
    <s v="19-12-2016"/>
    <x v="2"/>
    <x v="11"/>
    <x v="442"/>
    <x v="12"/>
    <x v="0"/>
    <x v="3"/>
    <s v="Cardinal Slant-D Ring Binder, Heavy Gauge Vinyl"/>
    <n v="5.21"/>
    <n v="2"/>
    <n v="-4.17"/>
  </r>
  <r>
    <s v="19-12-2016"/>
    <x v="2"/>
    <x v="11"/>
    <x v="36"/>
    <x v="20"/>
    <x v="0"/>
    <x v="3"/>
    <s v="GBC Laser Imprintable Binding System Covers, Desert Sand"/>
    <n v="34.25"/>
    <n v="3"/>
    <n v="11.56"/>
  </r>
  <r>
    <s v="19-12-2016"/>
    <x v="2"/>
    <x v="11"/>
    <x v="36"/>
    <x v="20"/>
    <x v="0"/>
    <x v="4"/>
    <s v="Newell 326"/>
    <n v="3.52"/>
    <n v="2"/>
    <n v="1.02"/>
  </r>
  <r>
    <s v="19-12-2016"/>
    <x v="2"/>
    <x v="11"/>
    <x v="455"/>
    <x v="1"/>
    <x v="0"/>
    <x v="3"/>
    <s v="Wilson Jones Easy Flow II Sheet Lifters"/>
    <n v="1.8"/>
    <n v="5"/>
    <n v="-2.88"/>
  </r>
  <r>
    <s v="19-12-2016"/>
    <x v="2"/>
    <x v="11"/>
    <x v="68"/>
    <x v="2"/>
    <x v="1"/>
    <x v="8"/>
    <s v="Eldon &quot;L&quot; Workstation Diamond Chairmat"/>
    <n v="303.92"/>
    <n v="5"/>
    <n v="-30.39"/>
  </r>
  <r>
    <s v="20-12-2016"/>
    <x v="2"/>
    <x v="11"/>
    <x v="723"/>
    <x v="29"/>
    <x v="2"/>
    <x v="9"/>
    <s v="SanDisk Ultra 32 GB MicroSDHC Class 10 Memory Card"/>
    <n v="66.3"/>
    <n v="3"/>
    <n v="8.6199999999999992"/>
  </r>
  <r>
    <s v="20-12-2016"/>
    <x v="2"/>
    <x v="11"/>
    <x v="314"/>
    <x v="29"/>
    <x v="1"/>
    <x v="8"/>
    <s v="C-Line Cubicle Keepers Polyproplyene Holder With Velcro Backings"/>
    <n v="18.920000000000002"/>
    <n v="4"/>
    <n v="7.38"/>
  </r>
  <r>
    <s v="20-12-2016"/>
    <x v="2"/>
    <x v="11"/>
    <x v="314"/>
    <x v="29"/>
    <x v="0"/>
    <x v="3"/>
    <s v="DXL Angle-View Binders with Locking Rings by Samsill"/>
    <n v="15.42"/>
    <n v="2"/>
    <n v="6.94"/>
  </r>
  <r>
    <s v="20-12-2016"/>
    <x v="2"/>
    <x v="11"/>
    <x v="550"/>
    <x v="40"/>
    <x v="0"/>
    <x v="0"/>
    <s v="Strathmore Photo Mount Cards"/>
    <n v="33.9"/>
    <n v="5"/>
    <n v="15.59"/>
  </r>
  <r>
    <s v="22-12-2016"/>
    <x v="2"/>
    <x v="11"/>
    <x v="52"/>
    <x v="11"/>
    <x v="0"/>
    <x v="3"/>
    <s v="Avery 3 1/2&quot; Diskette Storage Pages, 10/Pack"/>
    <n v="31.32"/>
    <n v="10"/>
    <n v="-25.06"/>
  </r>
  <r>
    <s v="22-12-2016"/>
    <x v="2"/>
    <x v="11"/>
    <x v="52"/>
    <x v="11"/>
    <x v="1"/>
    <x v="8"/>
    <s v="3M Hangers With Command Adhesive"/>
    <n v="11.84"/>
    <n v="4"/>
    <n v="3.11"/>
  </r>
  <r>
    <s v="22-12-2016"/>
    <x v="2"/>
    <x v="11"/>
    <x v="52"/>
    <x v="11"/>
    <x v="1"/>
    <x v="8"/>
    <s v="Seth Thomas 14&quot; Day/Date Wall Clock"/>
    <n v="22.78"/>
    <n v="1"/>
    <n v="4.84"/>
  </r>
  <r>
    <s v="22-12-2016"/>
    <x v="2"/>
    <x v="11"/>
    <x v="164"/>
    <x v="20"/>
    <x v="0"/>
    <x v="3"/>
    <s v="GBC Pre-Punched Binding Paper, Plastic, White, 8-1/2&quot; x 11&quot;"/>
    <n v="25.58"/>
    <n v="2"/>
    <n v="8.9499999999999993"/>
  </r>
  <r>
    <s v="22-12-2016"/>
    <x v="2"/>
    <x v="11"/>
    <x v="341"/>
    <x v="22"/>
    <x v="0"/>
    <x v="3"/>
    <s v="Wilson Jones International Size A4 Ring Binders"/>
    <n v="55.36"/>
    <n v="4"/>
    <n v="19.38"/>
  </r>
  <r>
    <s v="22-12-2016"/>
    <x v="2"/>
    <x v="11"/>
    <x v="341"/>
    <x v="22"/>
    <x v="2"/>
    <x v="15"/>
    <s v="Texas Instrument TI-15 Fraction Calculator"/>
    <n v="11.56"/>
    <n v="1"/>
    <n v="3.76"/>
  </r>
  <r>
    <s v="22-12-2016"/>
    <x v="2"/>
    <x v="11"/>
    <x v="416"/>
    <x v="3"/>
    <x v="1"/>
    <x v="8"/>
    <s v="Deflect-o DuraMat Antistatic Studded Beveled Mat for Medium Pile Carpeting"/>
    <n v="842.72"/>
    <n v="8"/>
    <n v="202.25"/>
  </r>
  <r>
    <s v="22-12-2016"/>
    <x v="2"/>
    <x v="11"/>
    <x v="416"/>
    <x v="3"/>
    <x v="1"/>
    <x v="8"/>
    <s v="Magnifier Swing Arm Lamp"/>
    <n v="41.96"/>
    <n v="2"/>
    <n v="10.91"/>
  </r>
  <r>
    <s v="23-12-2016"/>
    <x v="2"/>
    <x v="11"/>
    <x v="391"/>
    <x v="6"/>
    <x v="1"/>
    <x v="8"/>
    <s v="Electrix Architect's Clamp-On Swing Arm Lamp, Black"/>
    <n v="572.76"/>
    <n v="6"/>
    <n v="166.1"/>
  </r>
  <r>
    <s v="23-12-2016"/>
    <x v="2"/>
    <x v="11"/>
    <x v="391"/>
    <x v="6"/>
    <x v="1"/>
    <x v="8"/>
    <s v="Electrix Architect's Clamp-On Swing Arm Lamp, Black"/>
    <n v="286.38"/>
    <n v="3"/>
    <n v="83.05"/>
  </r>
  <r>
    <s v="23-12-2016"/>
    <x v="2"/>
    <x v="11"/>
    <x v="624"/>
    <x v="1"/>
    <x v="1"/>
    <x v="11"/>
    <s v="Bush Westfield Collection Bookcases, Fully Assembled"/>
    <n v="141.37"/>
    <n v="2"/>
    <n v="-14.14"/>
  </r>
  <r>
    <s v="23-12-2016"/>
    <x v="2"/>
    <x v="11"/>
    <x v="212"/>
    <x v="14"/>
    <x v="0"/>
    <x v="7"/>
    <s v="Acco Clips to Go Binder Clips, 24 Clips in Two Sizes"/>
    <n v="24.85"/>
    <n v="7"/>
    <n v="11.68"/>
  </r>
  <r>
    <s v="23-12-2016"/>
    <x v="2"/>
    <x v="11"/>
    <x v="685"/>
    <x v="10"/>
    <x v="0"/>
    <x v="3"/>
    <s v="Universal Recycled Hanging Pressboard Report Binders, Letter Size"/>
    <n v="5.55"/>
    <n v="3"/>
    <n v="-4.07"/>
  </r>
  <r>
    <s v="23-12-2016"/>
    <x v="2"/>
    <x v="11"/>
    <x v="150"/>
    <x v="22"/>
    <x v="0"/>
    <x v="4"/>
    <s v="Newell 317"/>
    <n v="8.82"/>
    <n v="3"/>
    <n v="2.56"/>
  </r>
  <r>
    <s v="23-12-2016"/>
    <x v="2"/>
    <x v="11"/>
    <x v="150"/>
    <x v="22"/>
    <x v="0"/>
    <x v="0"/>
    <s v="Computer Printout Paper with Letter-Trim Perforations"/>
    <n v="37.94"/>
    <n v="2"/>
    <n v="18.21"/>
  </r>
  <r>
    <s v="23-12-2016"/>
    <x v="2"/>
    <x v="11"/>
    <x v="150"/>
    <x v="22"/>
    <x v="0"/>
    <x v="4"/>
    <s v="Sanford EarthWrite Recycled Pencils, Medium Soft, #2"/>
    <n v="4.2"/>
    <n v="2"/>
    <n v="1.18"/>
  </r>
  <r>
    <s v="23-12-2016"/>
    <x v="2"/>
    <x v="11"/>
    <x v="150"/>
    <x v="22"/>
    <x v="0"/>
    <x v="2"/>
    <s v="SAFCO Boltless Steel Shelving"/>
    <n v="227.28"/>
    <n v="2"/>
    <n v="2.27"/>
  </r>
  <r>
    <s v="23-12-2016"/>
    <x v="2"/>
    <x v="11"/>
    <x v="150"/>
    <x v="22"/>
    <x v="0"/>
    <x v="0"/>
    <s v="Xerox 1911"/>
    <n v="47.9"/>
    <n v="1"/>
    <n v="22.99"/>
  </r>
  <r>
    <s v="23-12-2016"/>
    <x v="2"/>
    <x v="11"/>
    <x v="150"/>
    <x v="22"/>
    <x v="0"/>
    <x v="10"/>
    <s v="Staple envelope"/>
    <n v="61.96"/>
    <n v="2"/>
    <n v="30.36"/>
  </r>
  <r>
    <s v="23-12-2016"/>
    <x v="2"/>
    <x v="11"/>
    <x v="150"/>
    <x v="22"/>
    <x v="0"/>
    <x v="2"/>
    <s v="Tennsco Snap-Together Open Shelving Units, Starter Sets and Add-On Units"/>
    <n v="1117.92"/>
    <n v="4"/>
    <n v="55.9"/>
  </r>
  <r>
    <s v="23-12-2016"/>
    <x v="2"/>
    <x v="11"/>
    <x v="27"/>
    <x v="43"/>
    <x v="2"/>
    <x v="16"/>
    <s v="Hewlett Packard 610 Color Digital Copier / Printer"/>
    <n v="1999.96"/>
    <n v="4"/>
    <n v="899.98"/>
  </r>
  <r>
    <s v="23-12-2016"/>
    <x v="2"/>
    <x v="11"/>
    <x v="174"/>
    <x v="0"/>
    <x v="2"/>
    <x v="6"/>
    <s v="Wireless Extenders zBoost YX545 SOHO Signal Booster"/>
    <n v="453.58"/>
    <n v="3"/>
    <n v="39.69"/>
  </r>
  <r>
    <s v="23-12-2016"/>
    <x v="2"/>
    <x v="11"/>
    <x v="174"/>
    <x v="0"/>
    <x v="0"/>
    <x v="1"/>
    <s v="Permanent Self-Adhesive File Folder Labels for Typewriters, 1 1/8 x 3 1/2, White"/>
    <n v="45.36"/>
    <n v="9"/>
    <n v="14.74"/>
  </r>
  <r>
    <s v="23-12-2016"/>
    <x v="2"/>
    <x v="11"/>
    <x v="174"/>
    <x v="0"/>
    <x v="2"/>
    <x v="6"/>
    <s v="Cisco SPA 502G IP Phone"/>
    <n v="287.88"/>
    <n v="3"/>
    <n v="35.99"/>
  </r>
  <r>
    <s v="23-12-2016"/>
    <x v="2"/>
    <x v="11"/>
    <x v="174"/>
    <x v="0"/>
    <x v="2"/>
    <x v="6"/>
    <s v="Cisco SPA112 2 Port Phone Adapter"/>
    <n v="131.88"/>
    <n v="3"/>
    <n v="14.84"/>
  </r>
  <r>
    <s v="23-12-2016"/>
    <x v="2"/>
    <x v="11"/>
    <x v="174"/>
    <x v="0"/>
    <x v="1"/>
    <x v="8"/>
    <s v="GE General Purpose, Extra Long Life, Showcase &amp; Floodlight Incandescent Bulbs"/>
    <n v="2.33"/>
    <n v="2"/>
    <n v="-0.76"/>
  </r>
  <r>
    <s v="23-12-2016"/>
    <x v="2"/>
    <x v="11"/>
    <x v="365"/>
    <x v="2"/>
    <x v="0"/>
    <x v="0"/>
    <s v="Xerox 1952"/>
    <n v="7.97"/>
    <n v="2"/>
    <n v="2.69"/>
  </r>
  <r>
    <s v="23-12-2016"/>
    <x v="2"/>
    <x v="11"/>
    <x v="365"/>
    <x v="2"/>
    <x v="2"/>
    <x v="6"/>
    <s v="LG G2"/>
    <n v="1499.97"/>
    <n v="5"/>
    <n v="-374.99"/>
  </r>
  <r>
    <s v="24-12-2016"/>
    <x v="2"/>
    <x v="11"/>
    <x v="237"/>
    <x v="25"/>
    <x v="0"/>
    <x v="3"/>
    <s v="GBC Linen Binding Covers"/>
    <n v="27.88"/>
    <n v="3"/>
    <n v="-20.45"/>
  </r>
  <r>
    <s v="24-12-2016"/>
    <x v="2"/>
    <x v="11"/>
    <x v="237"/>
    <x v="25"/>
    <x v="0"/>
    <x v="2"/>
    <s v="Tennsco Double-Tier Lockers"/>
    <n v="540.04999999999995"/>
    <n v="3"/>
    <n v="-47.25"/>
  </r>
  <r>
    <s v="24-12-2016"/>
    <x v="2"/>
    <x v="11"/>
    <x v="237"/>
    <x v="25"/>
    <x v="2"/>
    <x v="9"/>
    <s v="Microsoft Sculpt Comfort Mouse"/>
    <n v="255.68"/>
    <n v="8"/>
    <n v="76.7"/>
  </r>
  <r>
    <s v="24-12-2016"/>
    <x v="2"/>
    <x v="11"/>
    <x v="625"/>
    <x v="22"/>
    <x v="0"/>
    <x v="0"/>
    <s v="Xerox 1898"/>
    <n v="33.4"/>
    <n v="5"/>
    <n v="16.03"/>
  </r>
  <r>
    <s v="24-12-2016"/>
    <x v="2"/>
    <x v="11"/>
    <x v="401"/>
    <x v="20"/>
    <x v="1"/>
    <x v="8"/>
    <s v="Luxo Adjustable Task Clamp Lamp"/>
    <n v="799.56"/>
    <n v="9"/>
    <n v="207.89"/>
  </r>
  <r>
    <s v="24-12-2016"/>
    <x v="2"/>
    <x v="11"/>
    <x v="203"/>
    <x v="20"/>
    <x v="2"/>
    <x v="6"/>
    <s v="Samsung Rugby III"/>
    <n v="197.97"/>
    <n v="3"/>
    <n v="53.45"/>
  </r>
  <r>
    <s v="24-12-2016"/>
    <x v="2"/>
    <x v="11"/>
    <x v="573"/>
    <x v="3"/>
    <x v="1"/>
    <x v="8"/>
    <s v="Eldon 200 Class Desk Accessories, Smoke"/>
    <n v="43.96"/>
    <n v="7"/>
    <n v="18.46"/>
  </r>
  <r>
    <s v="24-12-2016"/>
    <x v="2"/>
    <x v="11"/>
    <x v="573"/>
    <x v="3"/>
    <x v="0"/>
    <x v="10"/>
    <s v="Staple envelope"/>
    <n v="39.76"/>
    <n v="7"/>
    <n v="18.690000000000001"/>
  </r>
  <r>
    <s v="25-12-2016"/>
    <x v="2"/>
    <x v="11"/>
    <x v="271"/>
    <x v="3"/>
    <x v="2"/>
    <x v="6"/>
    <s v="Samsung Galaxy Note 2"/>
    <n v="2575.94"/>
    <n v="7"/>
    <n v="257.58999999999997"/>
  </r>
  <r>
    <s v="25-12-2016"/>
    <x v="2"/>
    <x v="11"/>
    <x v="271"/>
    <x v="3"/>
    <x v="0"/>
    <x v="0"/>
    <s v="Xerox 225"/>
    <n v="45.36"/>
    <n v="7"/>
    <n v="21.77"/>
  </r>
  <r>
    <s v="25-12-2016"/>
    <x v="2"/>
    <x v="11"/>
    <x v="271"/>
    <x v="3"/>
    <x v="2"/>
    <x v="9"/>
    <s v="SanDisk Cruzer 64 GB USB Flash Drive"/>
    <n v="254.24"/>
    <n v="7"/>
    <n v="76.27"/>
  </r>
  <r>
    <s v="25-12-2016"/>
    <x v="2"/>
    <x v="11"/>
    <x v="280"/>
    <x v="20"/>
    <x v="0"/>
    <x v="3"/>
    <s v="GBC Premium Transparent Covers with Diagonal Lined Pattern"/>
    <n v="33.57"/>
    <n v="2"/>
    <n v="11.75"/>
  </r>
  <r>
    <s v="25-12-2016"/>
    <x v="2"/>
    <x v="11"/>
    <x v="531"/>
    <x v="38"/>
    <x v="1"/>
    <x v="8"/>
    <s v="Master Big Foot Doorstop, Beige"/>
    <n v="21.12"/>
    <n v="4"/>
    <n v="6.55"/>
  </r>
  <r>
    <s v="25-12-2016"/>
    <x v="2"/>
    <x v="11"/>
    <x v="364"/>
    <x v="22"/>
    <x v="1"/>
    <x v="5"/>
    <s v="Global Executive Mid-Back Manager's Chair"/>
    <n v="698.35"/>
    <n v="3"/>
    <n v="52.38"/>
  </r>
  <r>
    <s v="25-12-2016"/>
    <x v="2"/>
    <x v="11"/>
    <x v="364"/>
    <x v="22"/>
    <x v="1"/>
    <x v="13"/>
    <s v="SAFCO PlanMaster Heigh-Adjustable Drafting Table Base, 43w x 30d x 30-37h, Black"/>
    <n v="1747.25"/>
    <n v="5"/>
    <n v="629.01"/>
  </r>
  <r>
    <s v="25-12-2016"/>
    <x v="2"/>
    <x v="11"/>
    <x v="230"/>
    <x v="12"/>
    <x v="1"/>
    <x v="13"/>
    <s v="KI Conference Tables"/>
    <n v="35.450000000000003"/>
    <n v="1"/>
    <n v="-24.1"/>
  </r>
  <r>
    <s v="25-12-2016"/>
    <x v="2"/>
    <x v="11"/>
    <x v="230"/>
    <x v="12"/>
    <x v="2"/>
    <x v="15"/>
    <s v="Panasonic KX MC6040 Color Laser Multifunction Printer"/>
    <n v="269.97000000000003"/>
    <n v="2"/>
    <n v="-386.96"/>
  </r>
  <r>
    <s v="25-12-2016"/>
    <x v="2"/>
    <x v="11"/>
    <x v="230"/>
    <x v="12"/>
    <x v="2"/>
    <x v="9"/>
    <s v="Imation Clip USB flash drive - 8 GB"/>
    <n v="45.12"/>
    <n v="3"/>
    <n v="-7.9"/>
  </r>
  <r>
    <s v="25-12-2016"/>
    <x v="2"/>
    <x v="11"/>
    <x v="230"/>
    <x v="12"/>
    <x v="2"/>
    <x v="9"/>
    <s v="Hypercom P1300 Pinpad"/>
    <n v="100.8"/>
    <n v="2"/>
    <n v="21.42"/>
  </r>
  <r>
    <s v="25-12-2016"/>
    <x v="2"/>
    <x v="11"/>
    <x v="230"/>
    <x v="12"/>
    <x v="1"/>
    <x v="5"/>
    <s v="Global Stack Chair with Arms, Black"/>
    <n v="47.97"/>
    <n v="2"/>
    <n v="4.2"/>
  </r>
  <r>
    <s v="25-12-2016"/>
    <x v="2"/>
    <x v="11"/>
    <x v="504"/>
    <x v="20"/>
    <x v="1"/>
    <x v="13"/>
    <s v="Bevis Oval Conference Table, Walnut"/>
    <n v="313.18"/>
    <n v="2"/>
    <n v="-120.05"/>
  </r>
  <r>
    <s v="25-12-2016"/>
    <x v="2"/>
    <x v="11"/>
    <x v="504"/>
    <x v="20"/>
    <x v="1"/>
    <x v="5"/>
    <s v="Hon 4070 Series Pagoda Round Back Stacking Chairs"/>
    <n v="866.65"/>
    <n v="3"/>
    <n v="173.33"/>
  </r>
  <r>
    <s v="25-12-2016"/>
    <x v="2"/>
    <x v="11"/>
    <x v="603"/>
    <x v="13"/>
    <x v="0"/>
    <x v="4"/>
    <s v="Newell 327"/>
    <n v="19.89"/>
    <n v="9"/>
    <n v="5.37"/>
  </r>
  <r>
    <s v="25-12-2016"/>
    <x v="2"/>
    <x v="11"/>
    <x v="603"/>
    <x v="13"/>
    <x v="2"/>
    <x v="9"/>
    <s v="Razer Tiamat Over Ear 7.1 Surround Sound PC Gaming Headset"/>
    <n v="399.98"/>
    <n v="2"/>
    <n v="171.99"/>
  </r>
  <r>
    <s v="25-12-2016"/>
    <x v="2"/>
    <x v="11"/>
    <x v="603"/>
    <x v="13"/>
    <x v="1"/>
    <x v="8"/>
    <s v="Howard Miller 13-1/2&quot; Diameter Rosebrook Wall Clock"/>
    <n v="343.85"/>
    <n v="5"/>
    <n v="137.54"/>
  </r>
  <r>
    <s v="25-12-2016"/>
    <x v="2"/>
    <x v="11"/>
    <x v="603"/>
    <x v="13"/>
    <x v="0"/>
    <x v="0"/>
    <s v="Xerox 1906"/>
    <n v="106.32"/>
    <n v="3"/>
    <n v="49.97"/>
  </r>
  <r>
    <s v="25-12-2016"/>
    <x v="2"/>
    <x v="11"/>
    <x v="364"/>
    <x v="20"/>
    <x v="1"/>
    <x v="5"/>
    <s v="Hon 4700 Series Mobuis Mid-Back Task Chairs with Adjustable Arms"/>
    <n v="2563.06"/>
    <n v="8"/>
    <n v="313.26"/>
  </r>
  <r>
    <s v="26-12-2016"/>
    <x v="2"/>
    <x v="11"/>
    <x v="558"/>
    <x v="22"/>
    <x v="0"/>
    <x v="0"/>
    <s v="Strathmore Photo Mount Cards"/>
    <n v="33.9"/>
    <n v="5"/>
    <n v="15.59"/>
  </r>
  <r>
    <s v="26-12-2016"/>
    <x v="2"/>
    <x v="11"/>
    <x v="177"/>
    <x v="20"/>
    <x v="2"/>
    <x v="9"/>
    <s v="Belkin F8E887 USB Wired Ergonomic Keyboard"/>
    <n v="89.97"/>
    <n v="3"/>
    <n v="18.89"/>
  </r>
  <r>
    <s v="26-12-2016"/>
    <x v="2"/>
    <x v="11"/>
    <x v="562"/>
    <x v="26"/>
    <x v="0"/>
    <x v="12"/>
    <s v="Harmony HEPA Quiet Air Purifiers"/>
    <n v="18.72"/>
    <n v="2"/>
    <n v="3.51"/>
  </r>
  <r>
    <s v="26-12-2016"/>
    <x v="2"/>
    <x v="11"/>
    <x v="554"/>
    <x v="26"/>
    <x v="0"/>
    <x v="4"/>
    <s v="SANFORD Major Accent Highlighters"/>
    <n v="11.33"/>
    <n v="2"/>
    <n v="2.5499999999999998"/>
  </r>
  <r>
    <s v="26-12-2016"/>
    <x v="2"/>
    <x v="11"/>
    <x v="411"/>
    <x v="3"/>
    <x v="0"/>
    <x v="14"/>
    <s v="Fiskars Home &amp; Office Scissors"/>
    <n v="17.760000000000002"/>
    <n v="2"/>
    <n v="4.97"/>
  </r>
  <r>
    <s v="26-12-2016"/>
    <x v="2"/>
    <x v="11"/>
    <x v="411"/>
    <x v="3"/>
    <x v="2"/>
    <x v="6"/>
    <s v="Mitel 5320 IP Phone VoIP phone"/>
    <n v="302.38"/>
    <n v="2"/>
    <n v="30.24"/>
  </r>
  <r>
    <s v="26-12-2016"/>
    <x v="2"/>
    <x v="11"/>
    <x v="411"/>
    <x v="3"/>
    <x v="1"/>
    <x v="5"/>
    <s v="Global Armless Task Chair, Royal Blue"/>
    <n v="146.35"/>
    <n v="3"/>
    <n v="-5.49"/>
  </r>
  <r>
    <s v="26-12-2016"/>
    <x v="2"/>
    <x v="11"/>
    <x v="411"/>
    <x v="3"/>
    <x v="0"/>
    <x v="12"/>
    <s v="Hoover Replacement Belts For Soft Guard &amp; Commercial Ltweight Upright Vacs, 2/Pk"/>
    <n v="7.9"/>
    <n v="2"/>
    <n v="2.0499999999999998"/>
  </r>
  <r>
    <s v="26-12-2016"/>
    <x v="2"/>
    <x v="11"/>
    <x v="411"/>
    <x v="3"/>
    <x v="1"/>
    <x v="13"/>
    <s v="Bretford Rectangular Conference Table Tops"/>
    <n v="902.71"/>
    <n v="3"/>
    <n v="33.85"/>
  </r>
  <r>
    <s v="26-12-2016"/>
    <x v="2"/>
    <x v="11"/>
    <x v="411"/>
    <x v="3"/>
    <x v="0"/>
    <x v="4"/>
    <s v="Model L Table or Wall-Mount Pencil Sharpener"/>
    <n v="53.97"/>
    <n v="3"/>
    <n v="15.11"/>
  </r>
  <r>
    <s v="26-12-2016"/>
    <x v="2"/>
    <x v="11"/>
    <x v="653"/>
    <x v="23"/>
    <x v="1"/>
    <x v="5"/>
    <s v="Novimex Turbo Task Chair"/>
    <n v="212.94"/>
    <n v="3"/>
    <n v="25.55"/>
  </r>
  <r>
    <s v="26-12-2016"/>
    <x v="2"/>
    <x v="11"/>
    <x v="653"/>
    <x v="23"/>
    <x v="0"/>
    <x v="12"/>
    <s v="Fellowes Advanced Computer Series Surge Protectors"/>
    <n v="26.49"/>
    <n v="1"/>
    <n v="7.42"/>
  </r>
  <r>
    <s v="26-12-2016"/>
    <x v="2"/>
    <x v="11"/>
    <x v="202"/>
    <x v="20"/>
    <x v="0"/>
    <x v="3"/>
    <s v="Round Ring Binders"/>
    <n v="4.99"/>
    <n v="3"/>
    <n v="1.68"/>
  </r>
  <r>
    <s v="27-12-2016"/>
    <x v="2"/>
    <x v="11"/>
    <x v="196"/>
    <x v="1"/>
    <x v="1"/>
    <x v="5"/>
    <s v="Global Manager's Adjustable Task Chair, Storm"/>
    <n v="845.49"/>
    <n v="8"/>
    <n v="-12.08"/>
  </r>
  <r>
    <s v="27-12-2016"/>
    <x v="2"/>
    <x v="11"/>
    <x v="711"/>
    <x v="0"/>
    <x v="0"/>
    <x v="0"/>
    <s v="Xerox 214"/>
    <n v="10.37"/>
    <n v="2"/>
    <n v="3.63"/>
  </r>
  <r>
    <s v="27-12-2016"/>
    <x v="2"/>
    <x v="11"/>
    <x v="711"/>
    <x v="0"/>
    <x v="0"/>
    <x v="0"/>
    <s v="It's Hot Message Books with Stickers, 2 3/4&quot; x 5&quot;"/>
    <n v="23.68"/>
    <n v="4"/>
    <n v="7.4"/>
  </r>
  <r>
    <s v="27-12-2016"/>
    <x v="2"/>
    <x v="11"/>
    <x v="363"/>
    <x v="10"/>
    <x v="2"/>
    <x v="9"/>
    <s v="Micro Innovations USB RF Wireless Keyboard with Mouse"/>
    <n v="40"/>
    <n v="2"/>
    <n v="0.5"/>
  </r>
  <r>
    <s v="27-12-2016"/>
    <x v="2"/>
    <x v="11"/>
    <x v="306"/>
    <x v="3"/>
    <x v="0"/>
    <x v="1"/>
    <s v="Avery File Folder Labels"/>
    <n v="20.16"/>
    <n v="7"/>
    <n v="9.8800000000000008"/>
  </r>
  <r>
    <s v="27-12-2016"/>
    <x v="2"/>
    <x v="11"/>
    <x v="476"/>
    <x v="10"/>
    <x v="0"/>
    <x v="7"/>
    <s v="OIC Colored Binder Clips, Assorted Sizes"/>
    <n v="17.18"/>
    <n v="6"/>
    <n v="6.23"/>
  </r>
  <r>
    <s v="27-12-2016"/>
    <x v="2"/>
    <x v="11"/>
    <x v="677"/>
    <x v="5"/>
    <x v="0"/>
    <x v="1"/>
    <s v="Avery 479"/>
    <n v="2.61"/>
    <n v="1"/>
    <n v="1.2"/>
  </r>
  <r>
    <s v="29-12-2016"/>
    <x v="2"/>
    <x v="11"/>
    <x v="47"/>
    <x v="21"/>
    <x v="1"/>
    <x v="5"/>
    <s v="Global Leather &amp; Oak Executive Chair, Burgundy"/>
    <n v="754.45"/>
    <n v="5"/>
    <n v="60.36"/>
  </r>
  <r>
    <s v="29-12-2016"/>
    <x v="2"/>
    <x v="11"/>
    <x v="75"/>
    <x v="1"/>
    <x v="0"/>
    <x v="0"/>
    <s v="White Computer Printout Paper by Universal"/>
    <n v="186.05"/>
    <n v="6"/>
    <n v="67.44"/>
  </r>
  <r>
    <s v="29-12-2016"/>
    <x v="2"/>
    <x v="11"/>
    <x v="634"/>
    <x v="15"/>
    <x v="0"/>
    <x v="3"/>
    <s v="GBC Wire Binding Strips"/>
    <n v="38.090000000000003"/>
    <n v="4"/>
    <n v="-27.93"/>
  </r>
  <r>
    <s v="29-12-2016"/>
    <x v="2"/>
    <x v="11"/>
    <x v="634"/>
    <x v="15"/>
    <x v="0"/>
    <x v="3"/>
    <s v="Zipper Ring Binder Pockets"/>
    <n v="2.81"/>
    <n v="3"/>
    <n v="-1.97"/>
  </r>
  <r>
    <s v="29-12-2016"/>
    <x v="2"/>
    <x v="11"/>
    <x v="101"/>
    <x v="42"/>
    <x v="1"/>
    <x v="8"/>
    <s v="Executive Impressions 10&quot; Spectator Wall Clock"/>
    <n v="70.56"/>
    <n v="6"/>
    <n v="23.99"/>
  </r>
  <r>
    <s v="29-12-2016"/>
    <x v="2"/>
    <x v="11"/>
    <x v="101"/>
    <x v="42"/>
    <x v="0"/>
    <x v="12"/>
    <s v="Belkin 8 Outlet Surge Protector"/>
    <n v="81.96"/>
    <n v="2"/>
    <n v="22.95"/>
  </r>
  <r>
    <s v="29-12-2016"/>
    <x v="2"/>
    <x v="11"/>
    <x v="766"/>
    <x v="3"/>
    <x v="0"/>
    <x v="3"/>
    <s v="Acco Translucent Poly Ring Binders"/>
    <n v="11.23"/>
    <n v="3"/>
    <n v="3.93"/>
  </r>
  <r>
    <s v="29-12-2016"/>
    <x v="2"/>
    <x v="11"/>
    <x v="318"/>
    <x v="11"/>
    <x v="0"/>
    <x v="10"/>
    <s v="Peel &amp; Seel Recycled Catalog Envelopes, Brown"/>
    <n v="27.79"/>
    <n v="3"/>
    <n v="10.42"/>
  </r>
  <r>
    <s v="29-12-2016"/>
    <x v="2"/>
    <x v="11"/>
    <x v="167"/>
    <x v="16"/>
    <x v="0"/>
    <x v="0"/>
    <s v="Xerox 1898"/>
    <n v="37.409999999999997"/>
    <n v="7"/>
    <n v="13.09"/>
  </r>
  <r>
    <s v="29-12-2016"/>
    <x v="2"/>
    <x v="11"/>
    <x v="167"/>
    <x v="16"/>
    <x v="0"/>
    <x v="0"/>
    <s v="Astroparche Fine Business Paper"/>
    <n v="25.34"/>
    <n v="6"/>
    <n v="8.8699999999999992"/>
  </r>
  <r>
    <s v="29-12-2016"/>
    <x v="2"/>
    <x v="11"/>
    <x v="251"/>
    <x v="3"/>
    <x v="0"/>
    <x v="2"/>
    <s v="Project Tote Personal File"/>
    <n v="14.03"/>
    <n v="1"/>
    <n v="4.07"/>
  </r>
  <r>
    <s v="29-12-2016"/>
    <x v="2"/>
    <x v="11"/>
    <x v="251"/>
    <x v="3"/>
    <x v="0"/>
    <x v="14"/>
    <s v="Fiskars Spring-Action Scissors"/>
    <n v="27.96"/>
    <n v="2"/>
    <n v="7.27"/>
  </r>
  <r>
    <s v="30-12-2016"/>
    <x v="2"/>
    <x v="11"/>
    <x v="435"/>
    <x v="0"/>
    <x v="0"/>
    <x v="3"/>
    <s v="Avery Binding System Hidden Tab Executive Style Index Sets"/>
    <n v="6.92"/>
    <n v="6"/>
    <n v="-10.39"/>
  </r>
  <r>
    <s v="30-12-2016"/>
    <x v="2"/>
    <x v="11"/>
    <x v="240"/>
    <x v="10"/>
    <x v="0"/>
    <x v="1"/>
    <s v="Avery 487"/>
    <n v="5.9"/>
    <n v="2"/>
    <n v="1.99"/>
  </r>
  <r>
    <s v="30-12-2016"/>
    <x v="2"/>
    <x v="11"/>
    <x v="240"/>
    <x v="10"/>
    <x v="0"/>
    <x v="14"/>
    <s v="Acme Office Executive Series Stainless Steel Trimmers"/>
    <n v="13.71"/>
    <n v="2"/>
    <n v="1.03"/>
  </r>
  <r>
    <s v="30-12-2016"/>
    <x v="2"/>
    <x v="11"/>
    <x v="425"/>
    <x v="3"/>
    <x v="0"/>
    <x v="2"/>
    <s v="Iceberg Mobile Mega Data/Printer Cart"/>
    <n v="481.32"/>
    <n v="4"/>
    <n v="125.14"/>
  </r>
  <r>
    <s v="30-12-2016"/>
    <x v="2"/>
    <x v="11"/>
    <x v="425"/>
    <x v="3"/>
    <x v="0"/>
    <x v="3"/>
    <s v="Cardinal Hold-It CD Pocket"/>
    <n v="6.38"/>
    <n v="1"/>
    <n v="2.15"/>
  </r>
  <r>
    <s v="30-12-2016"/>
    <x v="2"/>
    <x v="11"/>
    <x v="12"/>
    <x v="2"/>
    <x v="1"/>
    <x v="5"/>
    <s v="Hon Deluxe Fabric Upholstered Stacking Chairs, Rounded Back"/>
    <n v="170.79"/>
    <n v="1"/>
    <n v="0"/>
  </r>
  <r>
    <s v="30-12-2016"/>
    <x v="2"/>
    <x v="11"/>
    <x v="781"/>
    <x v="2"/>
    <x v="0"/>
    <x v="4"/>
    <s v="Newell 31"/>
    <n v="16.52"/>
    <n v="5"/>
    <n v="1.65"/>
  </r>
  <r>
    <s v="30-12-2016"/>
    <x v="2"/>
    <x v="11"/>
    <x v="216"/>
    <x v="16"/>
    <x v="0"/>
    <x v="0"/>
    <s v="Embossed Ink Jet Note Cards"/>
    <n v="72.22"/>
    <n v="4"/>
    <n v="25.28"/>
  </r>
  <r>
    <s v="31-12-2016"/>
    <x v="2"/>
    <x v="11"/>
    <x v="254"/>
    <x v="17"/>
    <x v="0"/>
    <x v="4"/>
    <s v="Crayola Anti Dust Chalk, 12/Pack"/>
    <n v="3.64"/>
    <n v="2"/>
    <n v="1.64"/>
  </r>
  <r>
    <s v="31-12-2016"/>
    <x v="2"/>
    <x v="11"/>
    <x v="254"/>
    <x v="17"/>
    <x v="0"/>
    <x v="3"/>
    <s v="Lock-Up Easel 'Spel-Binder'"/>
    <n v="159.77000000000001"/>
    <n v="7"/>
    <n v="53.92"/>
  </r>
  <r>
    <s v="31-12-2016"/>
    <x v="2"/>
    <x v="11"/>
    <x v="280"/>
    <x v="3"/>
    <x v="2"/>
    <x v="6"/>
    <s v="Adtran 1202752G1"/>
    <n v="302.38"/>
    <n v="3"/>
    <n v="22.68"/>
  </r>
  <r>
    <s v="31-12-2016"/>
    <x v="2"/>
    <x v="11"/>
    <x v="287"/>
    <x v="16"/>
    <x v="0"/>
    <x v="4"/>
    <s v="Newell 345"/>
    <n v="47.62"/>
    <n v="3"/>
    <n v="3.57"/>
  </r>
  <r>
    <s v="31-12-2016"/>
    <x v="2"/>
    <x v="11"/>
    <x v="287"/>
    <x v="16"/>
    <x v="0"/>
    <x v="0"/>
    <s v="Things To Do Today Pad"/>
    <n v="23.48"/>
    <n v="5"/>
    <n v="8.2200000000000006"/>
  </r>
  <r>
    <s v="31-12-2016"/>
    <x v="2"/>
    <x v="11"/>
    <x v="652"/>
    <x v="3"/>
    <x v="0"/>
    <x v="3"/>
    <s v="GBC Pre-Punched Binding Paper, Plastic, White, 8-1/2&quot; x 11&quot;"/>
    <n v="38.380000000000003"/>
    <n v="3"/>
    <n v="13.43"/>
  </r>
  <r>
    <s v="31-12-2016"/>
    <x v="2"/>
    <x v="11"/>
    <x v="257"/>
    <x v="10"/>
    <x v="0"/>
    <x v="2"/>
    <s v="Tennsco Industrial Shelving"/>
    <n v="156.51"/>
    <n v="4"/>
    <n v="-35.22"/>
  </r>
  <r>
    <s v="01-01-2017"/>
    <x v="3"/>
    <x v="0"/>
    <x v="41"/>
    <x v="10"/>
    <x v="1"/>
    <x v="8"/>
    <s v="Linden 10&quot; Round Wall Clock, Black"/>
    <n v="48.9"/>
    <n v="4"/>
    <n v="8.56"/>
  </r>
  <r>
    <s v="01-01-2017"/>
    <x v="3"/>
    <x v="0"/>
    <x v="236"/>
    <x v="3"/>
    <x v="1"/>
    <x v="8"/>
    <s v="Howard Miller 11-1/2&quot; Diameter Brentwood Wall Clock"/>
    <n v="474.43"/>
    <n v="11"/>
    <n v="199.26"/>
  </r>
  <r>
    <s v="01-01-2017"/>
    <x v="3"/>
    <x v="0"/>
    <x v="285"/>
    <x v="21"/>
    <x v="0"/>
    <x v="3"/>
    <s v="Wilson Jones Easy Flow II Sheet Lifters"/>
    <n v="3.6"/>
    <n v="2"/>
    <n v="1.73"/>
  </r>
  <r>
    <s v="01-01-2017"/>
    <x v="3"/>
    <x v="0"/>
    <x v="744"/>
    <x v="0"/>
    <x v="0"/>
    <x v="2"/>
    <s v="SAFCO Boltless Steel Shelving"/>
    <n v="454.56"/>
    <n v="5"/>
    <n v="-107.96"/>
  </r>
  <r>
    <s v="01-01-2017"/>
    <x v="3"/>
    <x v="0"/>
    <x v="744"/>
    <x v="0"/>
    <x v="1"/>
    <x v="8"/>
    <s v="Tenex Carpeted, Granite-Look or Clear Contemporary Contour Shape Chair Mats"/>
    <n v="141.41999999999999"/>
    <n v="5"/>
    <n v="-187.38"/>
  </r>
  <r>
    <s v="01-01-2017"/>
    <x v="3"/>
    <x v="0"/>
    <x v="744"/>
    <x v="0"/>
    <x v="1"/>
    <x v="5"/>
    <s v="Office Star - Contemporary Task Swivel Chair"/>
    <n v="310.74"/>
    <n v="4"/>
    <n v="-26.64"/>
  </r>
  <r>
    <s v="01-01-2017"/>
    <x v="3"/>
    <x v="0"/>
    <x v="744"/>
    <x v="0"/>
    <x v="0"/>
    <x v="4"/>
    <s v="Fluorescent Highlighters by Dixon"/>
    <n v="12.74"/>
    <n v="4"/>
    <n v="2.23"/>
  </r>
  <r>
    <s v="01-01-2017"/>
    <x v="3"/>
    <x v="0"/>
    <x v="744"/>
    <x v="0"/>
    <x v="0"/>
    <x v="3"/>
    <s v="GBC Instant Report Kit"/>
    <n v="6.47"/>
    <n v="5"/>
    <n v="-9.7100000000000009"/>
  </r>
  <r>
    <s v="01-01-2017"/>
    <x v="3"/>
    <x v="0"/>
    <x v="744"/>
    <x v="0"/>
    <x v="0"/>
    <x v="3"/>
    <s v="Pressboard Covers with Storage Hooks, 9 1/2&quot; x 11&quot;, Light Blue"/>
    <n v="13.75"/>
    <n v="14"/>
    <n v="-22.68"/>
  </r>
  <r>
    <s v="01-01-2017"/>
    <x v="3"/>
    <x v="0"/>
    <x v="744"/>
    <x v="0"/>
    <x v="0"/>
    <x v="12"/>
    <s v="Fellowes Superior 10 Outlet Split Surge Protector"/>
    <n v="15.22"/>
    <n v="2"/>
    <n v="-38.82"/>
  </r>
  <r>
    <s v="02-01-2017"/>
    <x v="3"/>
    <x v="0"/>
    <x v="322"/>
    <x v="25"/>
    <x v="2"/>
    <x v="15"/>
    <s v="Cisco CP-7937G Unified IP Conference Station Phone"/>
    <n v="695.7"/>
    <n v="2"/>
    <n v="-27.83"/>
  </r>
  <r>
    <s v="02-01-2017"/>
    <x v="3"/>
    <x v="0"/>
    <x v="322"/>
    <x v="25"/>
    <x v="0"/>
    <x v="3"/>
    <s v="Avery 3 1/2&quot; Diskette Storage Pages, 10/Pack"/>
    <n v="15.66"/>
    <n v="5"/>
    <n v="-12.53"/>
  </r>
  <r>
    <s v="02-01-2017"/>
    <x v="3"/>
    <x v="0"/>
    <x v="322"/>
    <x v="25"/>
    <x v="0"/>
    <x v="3"/>
    <s v="Avery Recycled Flexi-View Covers for Binding Systems"/>
    <n v="28.85"/>
    <n v="6"/>
    <n v="-21.16"/>
  </r>
  <r>
    <s v="02-01-2017"/>
    <x v="3"/>
    <x v="0"/>
    <x v="603"/>
    <x v="0"/>
    <x v="0"/>
    <x v="4"/>
    <s v="Newell 319"/>
    <n v="31.74"/>
    <n v="2"/>
    <n v="3.97"/>
  </r>
  <r>
    <s v="02-01-2017"/>
    <x v="3"/>
    <x v="0"/>
    <x v="603"/>
    <x v="0"/>
    <x v="0"/>
    <x v="12"/>
    <s v="Hoover Commercial SteamVac"/>
    <n v="5.43"/>
    <n v="2"/>
    <n v="-13.58"/>
  </r>
  <r>
    <s v="02-01-2017"/>
    <x v="3"/>
    <x v="0"/>
    <x v="603"/>
    <x v="0"/>
    <x v="1"/>
    <x v="13"/>
    <s v="Bevis Oval Conference Table, Walnut"/>
    <n v="913.43"/>
    <n v="5"/>
    <n v="-169.64"/>
  </r>
  <r>
    <s v="02-01-2017"/>
    <x v="3"/>
    <x v="0"/>
    <x v="603"/>
    <x v="0"/>
    <x v="0"/>
    <x v="2"/>
    <s v="Dual Level, Single-Width Filing Carts"/>
    <n v="372.14"/>
    <n v="3"/>
    <n v="27.91"/>
  </r>
  <r>
    <s v="02-01-2017"/>
    <x v="3"/>
    <x v="0"/>
    <x v="623"/>
    <x v="3"/>
    <x v="2"/>
    <x v="9"/>
    <s v="Kensington K72356US Mouse-in-a-Box USB Desktop Mouse"/>
    <n v="16.59"/>
    <n v="1"/>
    <n v="5.81"/>
  </r>
  <r>
    <s v="03-01-2017"/>
    <x v="3"/>
    <x v="0"/>
    <x v="16"/>
    <x v="3"/>
    <x v="0"/>
    <x v="0"/>
    <s v="Xerox 1905"/>
    <n v="38.880000000000003"/>
    <n v="6"/>
    <n v="18.66"/>
  </r>
  <r>
    <s v="03-01-2017"/>
    <x v="3"/>
    <x v="0"/>
    <x v="616"/>
    <x v="3"/>
    <x v="0"/>
    <x v="3"/>
    <s v="GBC ProClick 150 Presentation Binding System"/>
    <n v="2022.27"/>
    <n v="8"/>
    <n v="682.52"/>
  </r>
  <r>
    <s v="03-01-2017"/>
    <x v="3"/>
    <x v="0"/>
    <x v="616"/>
    <x v="3"/>
    <x v="0"/>
    <x v="4"/>
    <s v="Manco Dry-Lighter Erasable Highlighter"/>
    <n v="9.1199999999999992"/>
    <n v="3"/>
    <n v="3.1"/>
  </r>
  <r>
    <s v="06-01-2017"/>
    <x v="3"/>
    <x v="0"/>
    <x v="285"/>
    <x v="33"/>
    <x v="0"/>
    <x v="3"/>
    <s v="Wilson Jones Turn Tabs Binder Tool for Ring Binders"/>
    <n v="33.74"/>
    <n v="7"/>
    <n v="15.52"/>
  </r>
  <r>
    <s v="07-01-2017"/>
    <x v="3"/>
    <x v="0"/>
    <x v="620"/>
    <x v="14"/>
    <x v="2"/>
    <x v="15"/>
    <s v="Lexmark MX611dhe Monochrome Laser Printer"/>
    <n v="3059.98"/>
    <n v="2"/>
    <n v="680"/>
  </r>
  <r>
    <s v="07-01-2017"/>
    <x v="3"/>
    <x v="0"/>
    <x v="669"/>
    <x v="16"/>
    <x v="0"/>
    <x v="3"/>
    <s v="Zipper Ring Binder Pockets"/>
    <n v="2.81"/>
    <n v="3"/>
    <n v="-1.97"/>
  </r>
  <r>
    <s v="07-01-2017"/>
    <x v="3"/>
    <x v="0"/>
    <x v="509"/>
    <x v="3"/>
    <x v="0"/>
    <x v="2"/>
    <s v="Eldon Fold 'N Roll Cart System"/>
    <n v="153.78"/>
    <n v="11"/>
    <n v="44.6"/>
  </r>
  <r>
    <s v="07-01-2017"/>
    <x v="3"/>
    <x v="0"/>
    <x v="509"/>
    <x v="3"/>
    <x v="0"/>
    <x v="2"/>
    <s v="Tennsco Commercial Shelving"/>
    <n v="61.02"/>
    <n v="3"/>
    <n v="0.61"/>
  </r>
  <r>
    <s v="07-01-2017"/>
    <x v="3"/>
    <x v="0"/>
    <x v="509"/>
    <x v="3"/>
    <x v="0"/>
    <x v="14"/>
    <s v="Acme Galleria Hot Forged Steel Scissors with Colored Handles"/>
    <n v="110.11"/>
    <n v="7"/>
    <n v="31.93"/>
  </r>
  <r>
    <s v="07-01-2017"/>
    <x v="3"/>
    <x v="0"/>
    <x v="509"/>
    <x v="3"/>
    <x v="0"/>
    <x v="7"/>
    <s v="Staples"/>
    <n v="7.89"/>
    <n v="1"/>
    <n v="3.55"/>
  </r>
  <r>
    <s v="08-01-2017"/>
    <x v="3"/>
    <x v="0"/>
    <x v="332"/>
    <x v="22"/>
    <x v="1"/>
    <x v="13"/>
    <s v="Balt Solid Wood Round Tables"/>
    <n v="892.98"/>
    <n v="2"/>
    <n v="80.37"/>
  </r>
  <r>
    <s v="09-01-2017"/>
    <x v="3"/>
    <x v="0"/>
    <x v="443"/>
    <x v="2"/>
    <x v="0"/>
    <x v="3"/>
    <s v="Ibico Hi-Tech Manual Binding System"/>
    <n v="274.49"/>
    <n v="3"/>
    <n v="-228.74"/>
  </r>
  <r>
    <s v="12-01-2017"/>
    <x v="3"/>
    <x v="0"/>
    <x v="163"/>
    <x v="44"/>
    <x v="0"/>
    <x v="0"/>
    <s v="Xerox 195"/>
    <n v="40.08"/>
    <n v="6"/>
    <n v="19.239999999999998"/>
  </r>
  <r>
    <s v="12-01-2017"/>
    <x v="3"/>
    <x v="0"/>
    <x v="163"/>
    <x v="44"/>
    <x v="1"/>
    <x v="8"/>
    <s v="Flat Face Poster Frame"/>
    <n v="37.68"/>
    <n v="2"/>
    <n v="15.83"/>
  </r>
  <r>
    <s v="12-01-2017"/>
    <x v="3"/>
    <x v="0"/>
    <x v="637"/>
    <x v="3"/>
    <x v="0"/>
    <x v="10"/>
    <s v="Staple envelope"/>
    <n v="9.7799999999999994"/>
    <n v="1"/>
    <n v="4.8899999999999997"/>
  </r>
  <r>
    <s v="12-01-2017"/>
    <x v="3"/>
    <x v="0"/>
    <x v="639"/>
    <x v="0"/>
    <x v="0"/>
    <x v="3"/>
    <s v="GBC Ibimaster 500 Manual ProClick Binding System"/>
    <n v="760.98"/>
    <n v="5"/>
    <n v="-1141.47"/>
  </r>
  <r>
    <s v="13-01-2017"/>
    <x v="3"/>
    <x v="0"/>
    <x v="552"/>
    <x v="24"/>
    <x v="0"/>
    <x v="0"/>
    <s v="Xerox 23"/>
    <n v="32.4"/>
    <n v="5"/>
    <n v="15.55"/>
  </r>
  <r>
    <s v="13-01-2017"/>
    <x v="3"/>
    <x v="0"/>
    <x v="552"/>
    <x v="24"/>
    <x v="0"/>
    <x v="4"/>
    <s v="Hunt Boston Vacuum Mount KS Pencil Sharpener"/>
    <n v="209.94"/>
    <n v="6"/>
    <n v="54.58"/>
  </r>
  <r>
    <s v="13-01-2017"/>
    <x v="3"/>
    <x v="0"/>
    <x v="552"/>
    <x v="24"/>
    <x v="0"/>
    <x v="14"/>
    <s v="Martin Yale Chadless Opener Electric Letter Opener"/>
    <n v="4164.05"/>
    <n v="5"/>
    <n v="83.28"/>
  </r>
  <r>
    <s v="13-01-2017"/>
    <x v="3"/>
    <x v="0"/>
    <x v="552"/>
    <x v="24"/>
    <x v="1"/>
    <x v="11"/>
    <s v="Hon Metal Bookcases, Black"/>
    <n v="212.94"/>
    <n v="3"/>
    <n v="53.24"/>
  </r>
  <r>
    <s v="14-01-2017"/>
    <x v="3"/>
    <x v="0"/>
    <x v="751"/>
    <x v="25"/>
    <x v="0"/>
    <x v="10"/>
    <s v="Tyvek  Top-Opening Peel &amp; Seel Envelopes, Plain White"/>
    <n v="21.74"/>
    <n v="1"/>
    <n v="7.34"/>
  </r>
  <r>
    <s v="14-01-2017"/>
    <x v="3"/>
    <x v="0"/>
    <x v="751"/>
    <x v="25"/>
    <x v="2"/>
    <x v="6"/>
    <s v="Sannysis Cute Owl Design Soft Skin Case Cover for Samsung Galaxy S4"/>
    <n v="7.92"/>
    <n v="5"/>
    <n v="0.69"/>
  </r>
  <r>
    <s v="14-01-2017"/>
    <x v="3"/>
    <x v="0"/>
    <x v="609"/>
    <x v="26"/>
    <x v="2"/>
    <x v="9"/>
    <s v="Imation 8GB Mini TravelDrive USB 2.0 Flash Drive"/>
    <n v="169.06"/>
    <n v="7"/>
    <n v="-14.79"/>
  </r>
  <r>
    <s v="14-01-2017"/>
    <x v="3"/>
    <x v="0"/>
    <x v="609"/>
    <x v="26"/>
    <x v="0"/>
    <x v="2"/>
    <s v="Mobile Personal File Cube"/>
    <n v="168.62"/>
    <n v="9"/>
    <n v="14.75"/>
  </r>
  <r>
    <s v="14-01-2017"/>
    <x v="3"/>
    <x v="0"/>
    <x v="248"/>
    <x v="15"/>
    <x v="0"/>
    <x v="10"/>
    <s v="#10- 4 1/8&quot; x 9 1/2&quot; Security-Tint Envelopes"/>
    <n v="18.34"/>
    <n v="3"/>
    <n v="6.65"/>
  </r>
  <r>
    <s v="14-01-2017"/>
    <x v="3"/>
    <x v="0"/>
    <x v="248"/>
    <x v="15"/>
    <x v="0"/>
    <x v="0"/>
    <s v="Xerox 1931"/>
    <n v="36.29"/>
    <n v="7"/>
    <n v="12.7"/>
  </r>
  <r>
    <s v="14-01-2017"/>
    <x v="3"/>
    <x v="0"/>
    <x v="248"/>
    <x v="15"/>
    <x v="2"/>
    <x v="6"/>
    <s v="iHome FM Clock Radio with Lightning Dock"/>
    <n v="111.98"/>
    <n v="2"/>
    <n v="7"/>
  </r>
  <r>
    <s v="14-01-2017"/>
    <x v="3"/>
    <x v="0"/>
    <x v="248"/>
    <x v="15"/>
    <x v="0"/>
    <x v="3"/>
    <s v="Ibico Presentation Index for Binding Systems"/>
    <n v="5.97"/>
    <n v="5"/>
    <n v="-4.58"/>
  </r>
  <r>
    <s v="14-01-2017"/>
    <x v="3"/>
    <x v="0"/>
    <x v="248"/>
    <x v="15"/>
    <x v="0"/>
    <x v="3"/>
    <s v="Avery Durable Slant Ring Binders With Label Holder"/>
    <n v="2.5099999999999998"/>
    <n v="2"/>
    <n v="-1.84"/>
  </r>
  <r>
    <s v="14-01-2017"/>
    <x v="3"/>
    <x v="0"/>
    <x v="703"/>
    <x v="3"/>
    <x v="0"/>
    <x v="0"/>
    <s v="Xerox 19"/>
    <n v="154.9"/>
    <n v="5"/>
    <n v="69.709999999999994"/>
  </r>
  <r>
    <s v="14-01-2017"/>
    <x v="3"/>
    <x v="0"/>
    <x v="57"/>
    <x v="18"/>
    <x v="0"/>
    <x v="2"/>
    <s v="Tenex Personal Project File with Scoop Front Design, Black"/>
    <n v="67.400000000000006"/>
    <n v="5"/>
    <n v="17.52"/>
  </r>
  <r>
    <s v="14-01-2017"/>
    <x v="3"/>
    <x v="0"/>
    <x v="57"/>
    <x v="18"/>
    <x v="0"/>
    <x v="7"/>
    <s v="Bagged Rubber Bands"/>
    <n v="2.52"/>
    <n v="2"/>
    <n v="0.1"/>
  </r>
  <r>
    <s v="14-01-2017"/>
    <x v="3"/>
    <x v="0"/>
    <x v="57"/>
    <x v="18"/>
    <x v="2"/>
    <x v="6"/>
    <s v="ARKON Windshield Dashboard Air Vent Car Mount Holder"/>
    <n v="67.8"/>
    <n v="4"/>
    <n v="1.36"/>
  </r>
  <r>
    <s v="14-01-2017"/>
    <x v="3"/>
    <x v="0"/>
    <x v="57"/>
    <x v="18"/>
    <x v="0"/>
    <x v="2"/>
    <s v="Staple magnet"/>
    <n v="18.760000000000002"/>
    <n v="2"/>
    <n v="5.25"/>
  </r>
  <r>
    <s v="14-01-2017"/>
    <x v="3"/>
    <x v="0"/>
    <x v="57"/>
    <x v="18"/>
    <x v="2"/>
    <x v="9"/>
    <s v="Imation USB 2.0 Swivel Flash Drive USB flash drive - 4 GB - Pink"/>
    <n v="12.12"/>
    <n v="4"/>
    <n v="2.5499999999999998"/>
  </r>
  <r>
    <s v="14-01-2017"/>
    <x v="3"/>
    <x v="0"/>
    <x v="57"/>
    <x v="18"/>
    <x v="0"/>
    <x v="0"/>
    <s v="Xerox 188"/>
    <n v="11.34"/>
    <n v="1"/>
    <n v="5.56"/>
  </r>
  <r>
    <s v="14-01-2017"/>
    <x v="3"/>
    <x v="0"/>
    <x v="57"/>
    <x v="18"/>
    <x v="2"/>
    <x v="9"/>
    <s v="Microsoft Sculpt Comfort Mouse"/>
    <n v="159.80000000000001"/>
    <n v="4"/>
    <n v="70.31"/>
  </r>
  <r>
    <s v="14-01-2017"/>
    <x v="3"/>
    <x v="0"/>
    <x v="57"/>
    <x v="18"/>
    <x v="1"/>
    <x v="8"/>
    <s v="DAX Charcoal/Nickel-Tone Document Frame, 5 x 7"/>
    <n v="18.96"/>
    <n v="2"/>
    <n v="8.5299999999999994"/>
  </r>
  <r>
    <s v="15-01-2017"/>
    <x v="3"/>
    <x v="0"/>
    <x v="758"/>
    <x v="2"/>
    <x v="0"/>
    <x v="12"/>
    <s v="Belkin F9M820V08 8 Outlet Surge"/>
    <n v="34.380000000000003"/>
    <n v="1"/>
    <n v="3.87"/>
  </r>
  <r>
    <s v="15-01-2017"/>
    <x v="3"/>
    <x v="0"/>
    <x v="758"/>
    <x v="2"/>
    <x v="0"/>
    <x v="12"/>
    <s v="Honeywell Enviracaire Portable HEPA Air Cleaner for 17' x 22' Room"/>
    <n v="1924.16"/>
    <n v="8"/>
    <n v="312.68"/>
  </r>
  <r>
    <s v="15-01-2017"/>
    <x v="3"/>
    <x v="0"/>
    <x v="42"/>
    <x v="32"/>
    <x v="0"/>
    <x v="0"/>
    <s v="Telephone Message Books with Fax/Mobile Section, 5 1/2&quot; x 3 3/16&quot;"/>
    <n v="12.7"/>
    <n v="2"/>
    <n v="5.84"/>
  </r>
  <r>
    <s v="15-01-2017"/>
    <x v="3"/>
    <x v="0"/>
    <x v="722"/>
    <x v="3"/>
    <x v="0"/>
    <x v="4"/>
    <s v="Newell 347"/>
    <n v="21.4"/>
    <n v="5"/>
    <n v="6.21"/>
  </r>
  <r>
    <s v="15-01-2017"/>
    <x v="3"/>
    <x v="0"/>
    <x v="560"/>
    <x v="0"/>
    <x v="0"/>
    <x v="3"/>
    <s v="Wilson Jones Ledger-Size, Piano-Hinge Binder, 2&quot;, Blue"/>
    <n v="32.78"/>
    <n v="4"/>
    <n v="-52.45"/>
  </r>
  <r>
    <s v="15-01-2017"/>
    <x v="3"/>
    <x v="0"/>
    <x v="560"/>
    <x v="0"/>
    <x v="2"/>
    <x v="9"/>
    <s v="Logitech 910-002974 M325 Wireless Mouse for Web Scrolling"/>
    <n v="47.98"/>
    <n v="2"/>
    <n v="14.4"/>
  </r>
  <r>
    <s v="15-01-2017"/>
    <x v="3"/>
    <x v="0"/>
    <x v="560"/>
    <x v="0"/>
    <x v="2"/>
    <x v="9"/>
    <s v="Maxell 74 Minute CDR, 10/Pack"/>
    <n v="62.59"/>
    <n v="8"/>
    <n v="13.3"/>
  </r>
  <r>
    <s v="15-01-2017"/>
    <x v="3"/>
    <x v="0"/>
    <x v="560"/>
    <x v="0"/>
    <x v="0"/>
    <x v="3"/>
    <s v="Acco D-Ring Binder w/DublLock"/>
    <n v="4.28"/>
    <n v="1"/>
    <n v="-6.63"/>
  </r>
  <r>
    <s v="16-01-2017"/>
    <x v="3"/>
    <x v="0"/>
    <x v="4"/>
    <x v="3"/>
    <x v="1"/>
    <x v="8"/>
    <s v="Eldon Expressions Wood and Plastic Desk Accessories, Cherry Wood"/>
    <n v="27.92"/>
    <n v="4"/>
    <n v="8.1"/>
  </r>
  <r>
    <s v="16-01-2017"/>
    <x v="3"/>
    <x v="0"/>
    <x v="4"/>
    <x v="3"/>
    <x v="1"/>
    <x v="13"/>
    <s v="Lesro Sheffield Collection Coffee Table, End Table, Center Table, Corner Table"/>
    <n v="399.67"/>
    <n v="7"/>
    <n v="-14.99"/>
  </r>
  <r>
    <s v="16-01-2017"/>
    <x v="3"/>
    <x v="0"/>
    <x v="539"/>
    <x v="14"/>
    <x v="0"/>
    <x v="3"/>
    <s v="GBC DocuBind P400 Electric Binding System"/>
    <n v="5443.96"/>
    <n v="4"/>
    <n v="2504.2199999999998"/>
  </r>
  <r>
    <s v="16-01-2017"/>
    <x v="3"/>
    <x v="0"/>
    <x v="539"/>
    <x v="14"/>
    <x v="1"/>
    <x v="5"/>
    <s v="Office Star Flex Back Scooter Chair with Aluminum Finish Frame"/>
    <n v="302.67"/>
    <n v="3"/>
    <n v="72.64"/>
  </r>
  <r>
    <s v="16-01-2017"/>
    <x v="3"/>
    <x v="0"/>
    <x v="539"/>
    <x v="14"/>
    <x v="0"/>
    <x v="0"/>
    <s v="TOPS Money Receipt Book, Consecutively Numbered in Red,"/>
    <n v="56.07"/>
    <n v="7"/>
    <n v="25.23"/>
  </r>
  <r>
    <s v="19-01-2017"/>
    <x v="3"/>
    <x v="0"/>
    <x v="275"/>
    <x v="0"/>
    <x v="0"/>
    <x v="1"/>
    <s v="Avery 510"/>
    <n v="6"/>
    <n v="2"/>
    <n v="2.1"/>
  </r>
  <r>
    <s v="19-01-2017"/>
    <x v="3"/>
    <x v="0"/>
    <x v="777"/>
    <x v="2"/>
    <x v="2"/>
    <x v="6"/>
    <s v="Wilson Electronics DB Pro Signal Booster"/>
    <n v="429.6"/>
    <n v="2"/>
    <n v="-93.08"/>
  </r>
  <r>
    <s v="19-01-2017"/>
    <x v="3"/>
    <x v="0"/>
    <x v="777"/>
    <x v="2"/>
    <x v="1"/>
    <x v="8"/>
    <s v="12-1/2 Diameter Round Wall Clock"/>
    <n v="31.97"/>
    <n v="2"/>
    <n v="6.39"/>
  </r>
  <r>
    <s v="19-01-2017"/>
    <x v="3"/>
    <x v="0"/>
    <x v="777"/>
    <x v="2"/>
    <x v="1"/>
    <x v="5"/>
    <s v="Global Comet Stacking Arm Chair"/>
    <n v="887.27"/>
    <n v="3"/>
    <n v="-63.38"/>
  </r>
  <r>
    <s v="19-01-2017"/>
    <x v="3"/>
    <x v="0"/>
    <x v="777"/>
    <x v="2"/>
    <x v="0"/>
    <x v="0"/>
    <s v="Strathmore Photo Mount Cards"/>
    <n v="21.7"/>
    <n v="4"/>
    <n v="7.05"/>
  </r>
  <r>
    <s v="19-01-2017"/>
    <x v="3"/>
    <x v="0"/>
    <x v="195"/>
    <x v="45"/>
    <x v="0"/>
    <x v="0"/>
    <s v="Xerox 191"/>
    <n v="79.92"/>
    <n v="4"/>
    <n v="37.56"/>
  </r>
  <r>
    <s v="19-01-2017"/>
    <x v="3"/>
    <x v="0"/>
    <x v="195"/>
    <x v="45"/>
    <x v="0"/>
    <x v="0"/>
    <s v="Xerox 1881"/>
    <n v="12.28"/>
    <n v="1"/>
    <n v="5.77"/>
  </r>
  <r>
    <s v="19-01-2017"/>
    <x v="3"/>
    <x v="0"/>
    <x v="195"/>
    <x v="45"/>
    <x v="0"/>
    <x v="12"/>
    <s v="Avanti 4.4 Cu. Ft. Refrigerator"/>
    <n v="542.94000000000005"/>
    <n v="3"/>
    <n v="152.02000000000001"/>
  </r>
  <r>
    <s v="19-01-2017"/>
    <x v="3"/>
    <x v="0"/>
    <x v="195"/>
    <x v="45"/>
    <x v="0"/>
    <x v="10"/>
    <s v="Poly String Tie Envelopes"/>
    <n v="2.04"/>
    <n v="1"/>
    <n v="0.96"/>
  </r>
  <r>
    <s v="20-01-2017"/>
    <x v="3"/>
    <x v="0"/>
    <x v="755"/>
    <x v="20"/>
    <x v="1"/>
    <x v="5"/>
    <s v="Global Deluxe Steno Chair"/>
    <n v="207.85"/>
    <n v="3"/>
    <n v="2.31"/>
  </r>
  <r>
    <s v="20-01-2017"/>
    <x v="3"/>
    <x v="0"/>
    <x v="433"/>
    <x v="3"/>
    <x v="2"/>
    <x v="6"/>
    <s v="RCA Visys Integrated PBX 8-Line Router"/>
    <n v="160.78"/>
    <n v="3"/>
    <n v="10.050000000000001"/>
  </r>
  <r>
    <s v="20-01-2017"/>
    <x v="3"/>
    <x v="0"/>
    <x v="51"/>
    <x v="3"/>
    <x v="0"/>
    <x v="4"/>
    <s v="Staples in misc. colors"/>
    <n v="24.2"/>
    <n v="5"/>
    <n v="7.99"/>
  </r>
  <r>
    <s v="20-01-2017"/>
    <x v="3"/>
    <x v="0"/>
    <x v="51"/>
    <x v="3"/>
    <x v="2"/>
    <x v="6"/>
    <s v="Panasonic KX-TG9541B DECT 6.0 Digital 2-Line Expandable Cordless Phone With Digital Answering System"/>
    <n v="359.98"/>
    <n v="3"/>
    <n v="130.49"/>
  </r>
  <r>
    <s v="20-01-2017"/>
    <x v="3"/>
    <x v="0"/>
    <x v="467"/>
    <x v="37"/>
    <x v="0"/>
    <x v="4"/>
    <s v="Newell 326"/>
    <n v="3.52"/>
    <n v="2"/>
    <n v="1.02"/>
  </r>
  <r>
    <s v="20-01-2017"/>
    <x v="3"/>
    <x v="0"/>
    <x v="505"/>
    <x v="1"/>
    <x v="0"/>
    <x v="1"/>
    <s v="Avery File Folder Labels"/>
    <n v="11.52"/>
    <n v="5"/>
    <n v="4.18"/>
  </r>
  <r>
    <s v="21-01-2017"/>
    <x v="3"/>
    <x v="0"/>
    <x v="293"/>
    <x v="22"/>
    <x v="0"/>
    <x v="2"/>
    <s v="Carina Double Wide Media Storage Towers in Natural &amp; Black"/>
    <n v="242.94"/>
    <n v="3"/>
    <n v="9.7200000000000006"/>
  </r>
  <r>
    <s v="21-01-2017"/>
    <x v="3"/>
    <x v="0"/>
    <x v="293"/>
    <x v="22"/>
    <x v="2"/>
    <x v="9"/>
    <s v="Logitech Illuminated - Keyboard"/>
    <n v="179.97"/>
    <n v="3"/>
    <n v="86.39"/>
  </r>
  <r>
    <s v="21-01-2017"/>
    <x v="3"/>
    <x v="0"/>
    <x v="293"/>
    <x v="22"/>
    <x v="0"/>
    <x v="3"/>
    <s v="Wilson Jones Century Plastic Molded Ring Binders"/>
    <n v="99.7"/>
    <n v="6"/>
    <n v="33.65"/>
  </r>
  <r>
    <s v="21-01-2017"/>
    <x v="3"/>
    <x v="0"/>
    <x v="293"/>
    <x v="22"/>
    <x v="0"/>
    <x v="3"/>
    <s v="Wilson Jones Leather-Like Binders with DublLock Round Rings"/>
    <n v="27.94"/>
    <n v="4"/>
    <n v="9.43"/>
  </r>
  <r>
    <s v="21-01-2017"/>
    <x v="3"/>
    <x v="0"/>
    <x v="293"/>
    <x v="22"/>
    <x v="1"/>
    <x v="11"/>
    <s v="O'Sullivan Cherrywood Estates Traditional Bookcase"/>
    <n v="84.98"/>
    <n v="1"/>
    <n v="18.7"/>
  </r>
  <r>
    <s v="21-01-2017"/>
    <x v="3"/>
    <x v="0"/>
    <x v="293"/>
    <x v="22"/>
    <x v="0"/>
    <x v="3"/>
    <s v="Acco Translucent Poly Ring Binders"/>
    <n v="18.72"/>
    <n v="5"/>
    <n v="6.55"/>
  </r>
  <r>
    <s v="21-01-2017"/>
    <x v="3"/>
    <x v="0"/>
    <x v="577"/>
    <x v="25"/>
    <x v="0"/>
    <x v="2"/>
    <s v="Fellowes Mobile File Cart, Black"/>
    <n v="348.21"/>
    <n v="7"/>
    <n v="30.47"/>
  </r>
  <r>
    <s v="21-01-2017"/>
    <x v="3"/>
    <x v="0"/>
    <x v="577"/>
    <x v="25"/>
    <x v="0"/>
    <x v="3"/>
    <s v="GBC Recycled VeloBinder Covers"/>
    <n v="35.78"/>
    <n v="7"/>
    <n v="-28.63"/>
  </r>
  <r>
    <s v="21-01-2017"/>
    <x v="3"/>
    <x v="0"/>
    <x v="772"/>
    <x v="14"/>
    <x v="0"/>
    <x v="3"/>
    <s v="Avery Durable Binders"/>
    <n v="14.4"/>
    <n v="5"/>
    <n v="7.06"/>
  </r>
  <r>
    <s v="21-01-2017"/>
    <x v="3"/>
    <x v="0"/>
    <x v="772"/>
    <x v="14"/>
    <x v="2"/>
    <x v="9"/>
    <s v="Logitech G19 Programmable Gaming Keyboard"/>
    <n v="619.95000000000005"/>
    <n v="5"/>
    <n v="111.59"/>
  </r>
  <r>
    <s v="21-01-2017"/>
    <x v="3"/>
    <x v="0"/>
    <x v="772"/>
    <x v="14"/>
    <x v="0"/>
    <x v="3"/>
    <s v="Avery Flip-Chart Easel Binder, Black"/>
    <n v="89.52"/>
    <n v="4"/>
    <n v="42.07"/>
  </r>
  <r>
    <s v="21-01-2017"/>
    <x v="3"/>
    <x v="0"/>
    <x v="772"/>
    <x v="14"/>
    <x v="2"/>
    <x v="15"/>
    <s v="I.R.I.S IRISCard Anywhere 5 Card Scanner"/>
    <n v="350.97"/>
    <n v="3"/>
    <n v="152.09"/>
  </r>
  <r>
    <s v="21-01-2017"/>
    <x v="3"/>
    <x v="0"/>
    <x v="772"/>
    <x v="14"/>
    <x v="2"/>
    <x v="6"/>
    <s v="Ativa D5772 2-Line 5.8GHz Digital Expandable Corded/Cordless Phone System with Answering &amp; Caller ID/Call Waiting, Black/Silver"/>
    <n v="164.99"/>
    <n v="1"/>
    <n v="49.5"/>
  </r>
  <r>
    <s v="21-01-2017"/>
    <x v="3"/>
    <x v="0"/>
    <x v="737"/>
    <x v="1"/>
    <x v="0"/>
    <x v="10"/>
    <s v="Airmail Envelopes"/>
    <n v="268.58"/>
    <n v="4"/>
    <n v="90.64"/>
  </r>
  <r>
    <s v="22-01-2017"/>
    <x v="3"/>
    <x v="0"/>
    <x v="525"/>
    <x v="35"/>
    <x v="2"/>
    <x v="16"/>
    <s v="Canon Image Class D660 Copier"/>
    <n v="2999.95"/>
    <n v="5"/>
    <n v="1379.98"/>
  </r>
  <r>
    <s v="22-01-2017"/>
    <x v="3"/>
    <x v="0"/>
    <x v="525"/>
    <x v="35"/>
    <x v="0"/>
    <x v="2"/>
    <s v="Advantus Rolling Storage Box"/>
    <n v="51.45"/>
    <n v="3"/>
    <n v="13.89"/>
  </r>
  <r>
    <s v="22-01-2017"/>
    <x v="3"/>
    <x v="0"/>
    <x v="525"/>
    <x v="35"/>
    <x v="0"/>
    <x v="0"/>
    <s v="Great White Multi-Use Recycled Paper (20Lb. and 84 Bright)"/>
    <n v="11.96"/>
    <n v="2"/>
    <n v="5.38"/>
  </r>
  <r>
    <s v="22-01-2017"/>
    <x v="3"/>
    <x v="0"/>
    <x v="525"/>
    <x v="35"/>
    <x v="0"/>
    <x v="2"/>
    <s v="Tennsco Single-Tier Lockers"/>
    <n v="1126.02"/>
    <n v="3"/>
    <n v="56.3"/>
  </r>
  <r>
    <s v="22-01-2017"/>
    <x v="3"/>
    <x v="0"/>
    <x v="150"/>
    <x v="1"/>
    <x v="0"/>
    <x v="7"/>
    <s v="Staples"/>
    <n v="15.12"/>
    <n v="5"/>
    <n v="4.91"/>
  </r>
  <r>
    <s v="22-01-2017"/>
    <x v="3"/>
    <x v="0"/>
    <x v="150"/>
    <x v="1"/>
    <x v="0"/>
    <x v="4"/>
    <s v="Newell 348"/>
    <n v="7.87"/>
    <n v="3"/>
    <n v="0.89"/>
  </r>
  <r>
    <s v="23-01-2017"/>
    <x v="3"/>
    <x v="0"/>
    <x v="91"/>
    <x v="14"/>
    <x v="1"/>
    <x v="13"/>
    <s v="Balt Solid Wood Rectangular Table"/>
    <n v="210.98"/>
    <n v="2"/>
    <n v="21.1"/>
  </r>
  <r>
    <s v="23-01-2017"/>
    <x v="3"/>
    <x v="0"/>
    <x v="10"/>
    <x v="22"/>
    <x v="0"/>
    <x v="3"/>
    <s v="Pressboard Hanging Data Binders for Unburst Sheets"/>
    <n v="19.68"/>
    <n v="5"/>
    <n v="6.89"/>
  </r>
  <r>
    <s v="23-01-2017"/>
    <x v="3"/>
    <x v="0"/>
    <x v="10"/>
    <x v="22"/>
    <x v="0"/>
    <x v="0"/>
    <s v="Xerox 212"/>
    <n v="25.92"/>
    <n v="4"/>
    <n v="12.44"/>
  </r>
  <r>
    <s v="23-01-2017"/>
    <x v="3"/>
    <x v="0"/>
    <x v="10"/>
    <x v="22"/>
    <x v="0"/>
    <x v="0"/>
    <s v="Xerox 192"/>
    <n v="6.48"/>
    <n v="1"/>
    <n v="3.11"/>
  </r>
  <r>
    <s v="23-01-2017"/>
    <x v="3"/>
    <x v="0"/>
    <x v="10"/>
    <x v="22"/>
    <x v="2"/>
    <x v="6"/>
    <s v="Griffin GC17055 Auxiliary Audio Cable"/>
    <n v="86.35"/>
    <n v="6"/>
    <n v="8.64"/>
  </r>
  <r>
    <s v="23-01-2017"/>
    <x v="3"/>
    <x v="0"/>
    <x v="187"/>
    <x v="12"/>
    <x v="2"/>
    <x v="9"/>
    <s v="Logitech Wireless Anywhere Mouse MX for PC and Mac"/>
    <n v="95.98"/>
    <n v="2"/>
    <n v="12"/>
  </r>
  <r>
    <s v="23-01-2017"/>
    <x v="3"/>
    <x v="0"/>
    <x v="187"/>
    <x v="12"/>
    <x v="0"/>
    <x v="3"/>
    <s v="Wilson Jones data.warehouse D-Ring Binders with DublLock"/>
    <n v="4.9400000000000004"/>
    <n v="2"/>
    <n v="-3.62"/>
  </r>
  <r>
    <s v="24-01-2017"/>
    <x v="3"/>
    <x v="0"/>
    <x v="633"/>
    <x v="4"/>
    <x v="0"/>
    <x v="7"/>
    <s v="Revere Boxed Rubber Bands by Revere"/>
    <n v="5.67"/>
    <n v="3"/>
    <n v="0.11"/>
  </r>
  <r>
    <s v="24-01-2017"/>
    <x v="3"/>
    <x v="0"/>
    <x v="435"/>
    <x v="3"/>
    <x v="0"/>
    <x v="12"/>
    <s v="Acco Six-Outlet Power Strip, 4' Cord Length"/>
    <n v="25.86"/>
    <n v="3"/>
    <n v="6.72"/>
  </r>
  <r>
    <s v="24-01-2017"/>
    <x v="3"/>
    <x v="0"/>
    <x v="435"/>
    <x v="3"/>
    <x v="0"/>
    <x v="3"/>
    <s v="Ibico EB-19 Dual Function Manual Binding System"/>
    <n v="276.77999999999997"/>
    <n v="2"/>
    <n v="89.95"/>
  </r>
  <r>
    <s v="24-01-2017"/>
    <x v="3"/>
    <x v="0"/>
    <x v="435"/>
    <x v="3"/>
    <x v="2"/>
    <x v="6"/>
    <s v="Jensen SMPS-640 - speaker phone"/>
    <n v="110.35"/>
    <n v="3"/>
    <n v="8.2799999999999994"/>
  </r>
  <r>
    <s v="26-01-2017"/>
    <x v="3"/>
    <x v="0"/>
    <x v="27"/>
    <x v="33"/>
    <x v="0"/>
    <x v="4"/>
    <s v="Newell 311"/>
    <n v="15.47"/>
    <n v="7"/>
    <n v="4.18"/>
  </r>
  <r>
    <s v="26-01-2017"/>
    <x v="3"/>
    <x v="0"/>
    <x v="27"/>
    <x v="33"/>
    <x v="0"/>
    <x v="3"/>
    <s v="Avery Poly Binder Pockets"/>
    <n v="7.16"/>
    <n v="2"/>
    <n v="3.44"/>
  </r>
  <r>
    <s v="26-01-2017"/>
    <x v="3"/>
    <x v="0"/>
    <x v="704"/>
    <x v="0"/>
    <x v="0"/>
    <x v="2"/>
    <s v="SimpliFile Personal File, Black Granite, 15w x 6-15/16d x 11-1/4h"/>
    <n v="18.16"/>
    <n v="2"/>
    <n v="1.82"/>
  </r>
  <r>
    <s v="26-01-2017"/>
    <x v="3"/>
    <x v="0"/>
    <x v="740"/>
    <x v="3"/>
    <x v="0"/>
    <x v="7"/>
    <s v="Binder Clips by OIC"/>
    <n v="11.84"/>
    <n v="8"/>
    <n v="5.68"/>
  </r>
  <r>
    <s v="26-01-2017"/>
    <x v="3"/>
    <x v="0"/>
    <x v="32"/>
    <x v="4"/>
    <x v="1"/>
    <x v="8"/>
    <s v="Artistic Insta-Plaque"/>
    <n v="62.72"/>
    <n v="4"/>
    <n v="24.46"/>
  </r>
  <r>
    <s v="26-01-2017"/>
    <x v="3"/>
    <x v="0"/>
    <x v="32"/>
    <x v="4"/>
    <x v="2"/>
    <x v="6"/>
    <s v="Samsung Galaxy Mega 6.3"/>
    <n v="2939.93"/>
    <n v="7"/>
    <n v="764.38"/>
  </r>
  <r>
    <s v="27-01-2017"/>
    <x v="3"/>
    <x v="0"/>
    <x v="209"/>
    <x v="10"/>
    <x v="0"/>
    <x v="4"/>
    <s v="Newell 312"/>
    <n v="14.02"/>
    <n v="3"/>
    <n v="1.75"/>
  </r>
  <r>
    <s v="27-01-2017"/>
    <x v="3"/>
    <x v="0"/>
    <x v="209"/>
    <x v="10"/>
    <x v="2"/>
    <x v="9"/>
    <s v="Anker Ultrathin Bluetooth Wireless Keyboard Aluminum Cover with Stand"/>
    <n v="71.98"/>
    <n v="3"/>
    <n v="-9"/>
  </r>
  <r>
    <s v="27-01-2017"/>
    <x v="3"/>
    <x v="0"/>
    <x v="209"/>
    <x v="10"/>
    <x v="2"/>
    <x v="6"/>
    <s v="JBL Micro Wireless Portable Bluetooth Speaker"/>
    <n v="107.98"/>
    <n v="3"/>
    <n v="-27"/>
  </r>
  <r>
    <s v="27-01-2017"/>
    <x v="3"/>
    <x v="0"/>
    <x v="614"/>
    <x v="20"/>
    <x v="2"/>
    <x v="6"/>
    <s v="Jensen SMPS-640 - speaker phone"/>
    <n v="137.94"/>
    <n v="3"/>
    <n v="35.86"/>
  </r>
  <r>
    <s v="28-01-2017"/>
    <x v="3"/>
    <x v="0"/>
    <x v="165"/>
    <x v="3"/>
    <x v="2"/>
    <x v="9"/>
    <s v="Logitech G13 Programmable Gameboard with LCD Display"/>
    <n v="239.97"/>
    <n v="3"/>
    <n v="26.4"/>
  </r>
  <r>
    <s v="28-01-2017"/>
    <x v="3"/>
    <x v="0"/>
    <x v="165"/>
    <x v="3"/>
    <x v="1"/>
    <x v="8"/>
    <s v="DAX Executive Solid Wood Document Frame, Desktop or Hang, Mahogany, 5 x 7"/>
    <n v="37.74"/>
    <n v="3"/>
    <n v="12.83"/>
  </r>
  <r>
    <s v="28-01-2017"/>
    <x v="3"/>
    <x v="0"/>
    <x v="656"/>
    <x v="42"/>
    <x v="0"/>
    <x v="0"/>
    <s v="Xerox 1934"/>
    <n v="279.89999999999998"/>
    <n v="5"/>
    <n v="137.15"/>
  </r>
  <r>
    <s v="28-01-2017"/>
    <x v="3"/>
    <x v="0"/>
    <x v="750"/>
    <x v="20"/>
    <x v="2"/>
    <x v="9"/>
    <s v="Plantronics Audio 478 Stereo USB Headset"/>
    <n v="449.91"/>
    <n v="9"/>
    <n v="157.47"/>
  </r>
  <r>
    <s v="29-01-2017"/>
    <x v="3"/>
    <x v="0"/>
    <x v="584"/>
    <x v="1"/>
    <x v="0"/>
    <x v="3"/>
    <s v="GBC Clear Cover, 8-1/2 x 11, unpunched, 25 covers per pack"/>
    <n v="12.13"/>
    <n v="4"/>
    <n v="-20.62"/>
  </r>
  <r>
    <s v="29-01-2017"/>
    <x v="3"/>
    <x v="0"/>
    <x v="339"/>
    <x v="3"/>
    <x v="0"/>
    <x v="4"/>
    <s v="Newell 339"/>
    <n v="8.34"/>
    <n v="3"/>
    <n v="2.17"/>
  </r>
  <r>
    <s v="29-01-2017"/>
    <x v="3"/>
    <x v="0"/>
    <x v="339"/>
    <x v="3"/>
    <x v="0"/>
    <x v="14"/>
    <s v="Acme Office Executive Series Stainless Steel Trimmers"/>
    <n v="8.57"/>
    <n v="1"/>
    <n v="2.23"/>
  </r>
  <r>
    <s v="29-01-2017"/>
    <x v="3"/>
    <x v="0"/>
    <x v="339"/>
    <x v="3"/>
    <x v="0"/>
    <x v="3"/>
    <s v="Clear Mylar Reinforcing Strips"/>
    <n v="119.62"/>
    <n v="8"/>
    <n v="40.369999999999997"/>
  </r>
  <r>
    <s v="29-01-2017"/>
    <x v="3"/>
    <x v="0"/>
    <x v="122"/>
    <x v="20"/>
    <x v="0"/>
    <x v="1"/>
    <s v="Permanent Self-Adhesive File Folder Labels for Typewriters by Universal"/>
    <n v="5.22"/>
    <n v="2"/>
    <n v="2.4"/>
  </r>
  <r>
    <s v="29-01-2017"/>
    <x v="3"/>
    <x v="0"/>
    <x v="741"/>
    <x v="2"/>
    <x v="0"/>
    <x v="4"/>
    <s v="Premium Writing Pencils, Soft, #2 by Central Association for the Blind"/>
    <n v="4.7699999999999996"/>
    <n v="2"/>
    <n v="0.48"/>
  </r>
  <r>
    <s v="29-01-2017"/>
    <x v="3"/>
    <x v="0"/>
    <x v="51"/>
    <x v="30"/>
    <x v="0"/>
    <x v="0"/>
    <s v="Xerox 1997"/>
    <n v="12.96"/>
    <n v="2"/>
    <n v="6.22"/>
  </r>
  <r>
    <s v="29-01-2017"/>
    <x v="3"/>
    <x v="0"/>
    <x v="51"/>
    <x v="30"/>
    <x v="0"/>
    <x v="0"/>
    <s v="Xerox 1887"/>
    <n v="94.85"/>
    <n v="5"/>
    <n v="45.53"/>
  </r>
  <r>
    <s v="29-01-2017"/>
    <x v="3"/>
    <x v="0"/>
    <x v="51"/>
    <x v="30"/>
    <x v="0"/>
    <x v="2"/>
    <s v="Tenex Personal Project File with Scoop Front Design, Black"/>
    <n v="13.48"/>
    <n v="1"/>
    <n v="3.5"/>
  </r>
  <r>
    <s v="29-01-2017"/>
    <x v="3"/>
    <x v="0"/>
    <x v="51"/>
    <x v="30"/>
    <x v="1"/>
    <x v="8"/>
    <s v="DAX Value U-Channel Document Frames, Easel Back"/>
    <n v="14.91"/>
    <n v="3"/>
    <n v="4.62"/>
  </r>
  <r>
    <s v="30-01-2017"/>
    <x v="3"/>
    <x v="0"/>
    <x v="625"/>
    <x v="30"/>
    <x v="0"/>
    <x v="3"/>
    <s v="Cardinal EasyOpen D-Ring Binders"/>
    <n v="18.28"/>
    <n v="2"/>
    <n v="9.14"/>
  </r>
  <r>
    <s v="30-01-2017"/>
    <x v="3"/>
    <x v="0"/>
    <x v="625"/>
    <x v="30"/>
    <x v="2"/>
    <x v="6"/>
    <s v="AT&amp;T 841000 Phone"/>
    <n v="207"/>
    <n v="3"/>
    <n v="51.75"/>
  </r>
  <r>
    <s v="30-01-2017"/>
    <x v="3"/>
    <x v="0"/>
    <x v="625"/>
    <x v="30"/>
    <x v="0"/>
    <x v="3"/>
    <s v="GBC Instant Report Kit"/>
    <n v="32.35"/>
    <n v="5"/>
    <n v="16.18"/>
  </r>
  <r>
    <s v="30-01-2017"/>
    <x v="3"/>
    <x v="0"/>
    <x v="625"/>
    <x v="30"/>
    <x v="0"/>
    <x v="3"/>
    <s v="DXL Angle-View Binders with Locking Rings by Samsill"/>
    <n v="7.71"/>
    <n v="1"/>
    <n v="3.47"/>
  </r>
  <r>
    <s v="30-01-2017"/>
    <x v="3"/>
    <x v="0"/>
    <x v="625"/>
    <x v="30"/>
    <x v="0"/>
    <x v="4"/>
    <s v="Boston 19500 Mighty Mite Electric Pencil Sharpener"/>
    <n v="40.299999999999997"/>
    <n v="2"/>
    <n v="10.88"/>
  </r>
  <r>
    <s v="30-01-2017"/>
    <x v="3"/>
    <x v="0"/>
    <x v="625"/>
    <x v="30"/>
    <x v="1"/>
    <x v="8"/>
    <s v="C-Line Magnetic Cubicle Keepers, Clear Polypropylene"/>
    <n v="34.58"/>
    <n v="7"/>
    <n v="14.52"/>
  </r>
  <r>
    <s v="30-01-2017"/>
    <x v="3"/>
    <x v="0"/>
    <x v="13"/>
    <x v="3"/>
    <x v="0"/>
    <x v="2"/>
    <s v="Space Solutions Commercial Steel Shelving"/>
    <n v="129.30000000000001"/>
    <n v="2"/>
    <n v="6.47"/>
  </r>
  <r>
    <s v="30-01-2017"/>
    <x v="3"/>
    <x v="0"/>
    <x v="469"/>
    <x v="3"/>
    <x v="0"/>
    <x v="4"/>
    <s v="Crayola Anti Dust Chalk, 12/Pack"/>
    <n v="12.74"/>
    <n v="7"/>
    <n v="5.73"/>
  </r>
  <r>
    <s v="30-01-2017"/>
    <x v="3"/>
    <x v="0"/>
    <x v="469"/>
    <x v="3"/>
    <x v="0"/>
    <x v="4"/>
    <s v="Newell 338"/>
    <n v="8.82"/>
    <n v="3"/>
    <n v="2.38"/>
  </r>
  <r>
    <s v="30-01-2017"/>
    <x v="3"/>
    <x v="0"/>
    <x v="469"/>
    <x v="3"/>
    <x v="1"/>
    <x v="5"/>
    <s v="Novimex Swivel Fabric Task Chair"/>
    <n v="120.78"/>
    <n v="1"/>
    <n v="-13.59"/>
  </r>
  <r>
    <s v="30-01-2017"/>
    <x v="3"/>
    <x v="0"/>
    <x v="185"/>
    <x v="16"/>
    <x v="1"/>
    <x v="5"/>
    <s v="Office Star - Contemporary Task Swivel chair with 2-way adjustable arms, Plum"/>
    <n v="419.14"/>
    <n v="4"/>
    <n v="-68.11"/>
  </r>
  <r>
    <s v="30-01-2017"/>
    <x v="3"/>
    <x v="0"/>
    <x v="760"/>
    <x v="1"/>
    <x v="1"/>
    <x v="13"/>
    <s v="Balt Split Level Computer Training Table"/>
    <n v="69.38"/>
    <n v="1"/>
    <n v="-47.18"/>
  </r>
  <r>
    <s v="30-01-2017"/>
    <x v="3"/>
    <x v="0"/>
    <x v="760"/>
    <x v="1"/>
    <x v="0"/>
    <x v="14"/>
    <s v="Acme Tagit Stainless Steel Antibacterial Scissors"/>
    <n v="31.68"/>
    <n v="4"/>
    <n v="2.77"/>
  </r>
  <r>
    <s v="30-01-2017"/>
    <x v="3"/>
    <x v="0"/>
    <x v="760"/>
    <x v="1"/>
    <x v="2"/>
    <x v="6"/>
    <s v="Samsung Galaxy S4"/>
    <n v="2003.17"/>
    <n v="4"/>
    <n v="250.4"/>
  </r>
  <r>
    <s v="30-01-2017"/>
    <x v="3"/>
    <x v="0"/>
    <x v="760"/>
    <x v="1"/>
    <x v="0"/>
    <x v="4"/>
    <s v="Quartet Omega Colored Chalk, 12/Pack"/>
    <n v="9.34"/>
    <n v="2"/>
    <n v="3.15"/>
  </r>
  <r>
    <s v="30-01-2017"/>
    <x v="3"/>
    <x v="0"/>
    <x v="381"/>
    <x v="22"/>
    <x v="2"/>
    <x v="6"/>
    <s v="Mitel 5320 IP Phone VoIP phone"/>
    <n v="604.77"/>
    <n v="4"/>
    <n v="60.48"/>
  </r>
  <r>
    <s v="02-02-2017"/>
    <x v="3"/>
    <x v="1"/>
    <x v="360"/>
    <x v="10"/>
    <x v="2"/>
    <x v="6"/>
    <s v="Anker 36W 4-Port USB Wall Charger Travel Power Adapter for iPhone 5s 5c 5"/>
    <n v="59.97"/>
    <n v="5"/>
    <n v="-11.99"/>
  </r>
  <r>
    <s v="02-02-2017"/>
    <x v="3"/>
    <x v="1"/>
    <x v="360"/>
    <x v="10"/>
    <x v="0"/>
    <x v="0"/>
    <s v="Xerox 1916"/>
    <n v="78.3"/>
    <n v="2"/>
    <n v="29.36"/>
  </r>
  <r>
    <s v="02-02-2017"/>
    <x v="3"/>
    <x v="1"/>
    <x v="360"/>
    <x v="10"/>
    <x v="0"/>
    <x v="7"/>
    <s v="Staples"/>
    <n v="21.46"/>
    <n v="9"/>
    <n v="6.97"/>
  </r>
  <r>
    <s v="02-02-2017"/>
    <x v="3"/>
    <x v="1"/>
    <x v="154"/>
    <x v="3"/>
    <x v="1"/>
    <x v="8"/>
    <s v="Howard Miller 11-1/2&quot; Diameter Grantwood Wall Clock"/>
    <n v="86.26"/>
    <n v="2"/>
    <n v="29.33"/>
  </r>
  <r>
    <s v="02-02-2017"/>
    <x v="3"/>
    <x v="1"/>
    <x v="154"/>
    <x v="3"/>
    <x v="0"/>
    <x v="2"/>
    <s v="Multi-Use Personal File Cart and Caster Set, Three Stacking Bins"/>
    <n v="139.04"/>
    <n v="4"/>
    <n v="38.93"/>
  </r>
  <r>
    <s v="02-02-2017"/>
    <x v="3"/>
    <x v="1"/>
    <x v="154"/>
    <x v="3"/>
    <x v="0"/>
    <x v="12"/>
    <s v="Harmony HEPA Quiet Air Purifiers"/>
    <n v="46.8"/>
    <n v="4"/>
    <n v="16.38"/>
  </r>
  <r>
    <s v="02-02-2017"/>
    <x v="3"/>
    <x v="1"/>
    <x v="731"/>
    <x v="3"/>
    <x v="1"/>
    <x v="8"/>
    <s v="Eldon Antistatic Chair Mats for Low to Medium Pile Carpets"/>
    <n v="210.58"/>
    <n v="2"/>
    <n v="12.63"/>
  </r>
  <r>
    <s v="02-02-2017"/>
    <x v="3"/>
    <x v="1"/>
    <x v="731"/>
    <x v="3"/>
    <x v="0"/>
    <x v="3"/>
    <s v="GBC Durable Plastic Covers"/>
    <n v="30.96"/>
    <n v="2"/>
    <n v="10.06"/>
  </r>
  <r>
    <s v="02-02-2017"/>
    <x v="3"/>
    <x v="1"/>
    <x v="731"/>
    <x v="3"/>
    <x v="2"/>
    <x v="15"/>
    <s v="HP Officejet Pro 8600 e-All-In-One Printer, Copier, Scanner, Fax"/>
    <n v="239.98"/>
    <n v="2"/>
    <n v="39"/>
  </r>
  <r>
    <s v="03-02-2017"/>
    <x v="3"/>
    <x v="1"/>
    <x v="550"/>
    <x v="10"/>
    <x v="0"/>
    <x v="3"/>
    <s v="Fellowes Black Plastic Comb Bindings"/>
    <n v="5.23"/>
    <n v="3"/>
    <n v="-4.18"/>
  </r>
  <r>
    <s v="03-02-2017"/>
    <x v="3"/>
    <x v="1"/>
    <x v="550"/>
    <x v="10"/>
    <x v="0"/>
    <x v="2"/>
    <s v="Hot File 7-Pocket, Floor Stand"/>
    <n v="285.55"/>
    <n v="2"/>
    <n v="35.69"/>
  </r>
  <r>
    <s v="03-02-2017"/>
    <x v="3"/>
    <x v="1"/>
    <x v="59"/>
    <x v="16"/>
    <x v="0"/>
    <x v="3"/>
    <s v="GBC Instant Report Kit"/>
    <n v="3.88"/>
    <n v="2"/>
    <n v="-2.59"/>
  </r>
  <r>
    <s v="03-02-2017"/>
    <x v="3"/>
    <x v="1"/>
    <x v="59"/>
    <x v="16"/>
    <x v="0"/>
    <x v="0"/>
    <s v="14-7/8 x 11 Blue Bar Computer Printout Paper"/>
    <n v="115.3"/>
    <n v="3"/>
    <n v="40.35"/>
  </r>
  <r>
    <s v="03-02-2017"/>
    <x v="3"/>
    <x v="1"/>
    <x v="476"/>
    <x v="1"/>
    <x v="0"/>
    <x v="0"/>
    <s v="Xerox 2"/>
    <n v="5.18"/>
    <n v="1"/>
    <n v="1.81"/>
  </r>
  <r>
    <s v="03-02-2017"/>
    <x v="3"/>
    <x v="1"/>
    <x v="476"/>
    <x v="1"/>
    <x v="0"/>
    <x v="0"/>
    <s v="Xerox 1893"/>
    <n v="65.58"/>
    <n v="2"/>
    <n v="23.77"/>
  </r>
  <r>
    <s v="03-02-2017"/>
    <x v="3"/>
    <x v="1"/>
    <x v="476"/>
    <x v="1"/>
    <x v="1"/>
    <x v="8"/>
    <s v="Eldon Cleatmat Chair Mats for Medium Pile Carpets"/>
    <n v="22.2"/>
    <n v="1"/>
    <n v="-26.09"/>
  </r>
  <r>
    <s v="03-02-2017"/>
    <x v="3"/>
    <x v="1"/>
    <x v="476"/>
    <x v="1"/>
    <x v="0"/>
    <x v="0"/>
    <s v="Xerox 189"/>
    <n v="419.4"/>
    <n v="5"/>
    <n v="146.79"/>
  </r>
  <r>
    <s v="04-02-2017"/>
    <x v="3"/>
    <x v="1"/>
    <x v="705"/>
    <x v="20"/>
    <x v="0"/>
    <x v="12"/>
    <s v="Belkin 6 Outlet Metallic Surge Strip"/>
    <n v="32.67"/>
    <n v="3"/>
    <n v="8.49"/>
  </r>
  <r>
    <s v="05-02-2017"/>
    <x v="3"/>
    <x v="1"/>
    <x v="92"/>
    <x v="0"/>
    <x v="0"/>
    <x v="3"/>
    <s v="Ibico Hi-Tech Manual Binding System"/>
    <n v="243.99"/>
    <n v="4"/>
    <n v="-426.99"/>
  </r>
  <r>
    <s v="05-02-2017"/>
    <x v="3"/>
    <x v="1"/>
    <x v="92"/>
    <x v="0"/>
    <x v="0"/>
    <x v="4"/>
    <s v="Staples in misc. colors"/>
    <n v="7.12"/>
    <n v="5"/>
    <n v="0.71"/>
  </r>
  <r>
    <s v="05-02-2017"/>
    <x v="3"/>
    <x v="1"/>
    <x v="452"/>
    <x v="3"/>
    <x v="0"/>
    <x v="12"/>
    <s v="Sanyo Counter Height Refrigerator with Crisper, 3.6 Cubic Foot, Stainless Steel/Black"/>
    <n v="1640.7"/>
    <n v="5"/>
    <n v="459.4"/>
  </r>
  <r>
    <s v="05-02-2017"/>
    <x v="3"/>
    <x v="1"/>
    <x v="452"/>
    <x v="3"/>
    <x v="2"/>
    <x v="6"/>
    <s v="Geemarc AmpliPOWER60"/>
    <n v="371.2"/>
    <n v="5"/>
    <n v="41.76"/>
  </r>
  <r>
    <s v="06-02-2017"/>
    <x v="3"/>
    <x v="1"/>
    <x v="20"/>
    <x v="6"/>
    <x v="1"/>
    <x v="11"/>
    <s v="Bush Andora Bookcase, Maple/Graphite Gray Finish"/>
    <n v="359.97"/>
    <n v="3"/>
    <n v="79.19"/>
  </r>
  <r>
    <s v="06-02-2017"/>
    <x v="3"/>
    <x v="1"/>
    <x v="741"/>
    <x v="20"/>
    <x v="1"/>
    <x v="11"/>
    <s v="Atlantic Metals Mobile 5-Shelf Bookcases, Custom Colors"/>
    <n v="240.78"/>
    <n v="1"/>
    <n v="30.1"/>
  </r>
  <r>
    <s v="06-02-2017"/>
    <x v="3"/>
    <x v="1"/>
    <x v="457"/>
    <x v="20"/>
    <x v="2"/>
    <x v="6"/>
    <s v="Grandstream GXP1160 VoIP phone"/>
    <n v="227.46"/>
    <n v="6"/>
    <n v="65.959999999999994"/>
  </r>
  <r>
    <s v="06-02-2017"/>
    <x v="3"/>
    <x v="1"/>
    <x v="457"/>
    <x v="20"/>
    <x v="0"/>
    <x v="3"/>
    <s v="Acco Recycled 2&quot; Capacity Laser Printer Hanging Data Binders"/>
    <n v="46.24"/>
    <n v="4"/>
    <n v="15.61"/>
  </r>
  <r>
    <s v="06-02-2017"/>
    <x v="3"/>
    <x v="1"/>
    <x v="659"/>
    <x v="3"/>
    <x v="0"/>
    <x v="0"/>
    <s v="Xerox 1947"/>
    <n v="29.9"/>
    <n v="5"/>
    <n v="13.46"/>
  </r>
  <r>
    <s v="09-02-2017"/>
    <x v="3"/>
    <x v="1"/>
    <x v="717"/>
    <x v="0"/>
    <x v="0"/>
    <x v="3"/>
    <s v="GBC ProClick 150 Presentation Binding System"/>
    <n v="252.78"/>
    <n v="4"/>
    <n v="-417.09"/>
  </r>
  <r>
    <s v="09-02-2017"/>
    <x v="3"/>
    <x v="1"/>
    <x v="717"/>
    <x v="0"/>
    <x v="2"/>
    <x v="9"/>
    <s v="Razer Kraken PRO Over Ear PC and Music Headset"/>
    <n v="127.98"/>
    <n v="2"/>
    <n v="16"/>
  </r>
  <r>
    <s v="09-02-2017"/>
    <x v="3"/>
    <x v="1"/>
    <x v="717"/>
    <x v="0"/>
    <x v="1"/>
    <x v="8"/>
    <s v="Stacking Trays by OIC"/>
    <n v="3.98"/>
    <n v="2"/>
    <n v="-2.69"/>
  </r>
  <r>
    <s v="09-02-2017"/>
    <x v="3"/>
    <x v="1"/>
    <x v="717"/>
    <x v="0"/>
    <x v="0"/>
    <x v="12"/>
    <s v="Belkin F9S820V06 8 Outlet Surge"/>
    <n v="12.99"/>
    <n v="2"/>
    <n v="-32.479999999999997"/>
  </r>
  <r>
    <s v="09-02-2017"/>
    <x v="3"/>
    <x v="1"/>
    <x v="44"/>
    <x v="3"/>
    <x v="1"/>
    <x v="8"/>
    <s v="Master Big Foot Doorstop, Beige"/>
    <n v="21.12"/>
    <n v="4"/>
    <n v="6.55"/>
  </r>
  <r>
    <s v="09-02-2017"/>
    <x v="3"/>
    <x v="1"/>
    <x v="242"/>
    <x v="3"/>
    <x v="0"/>
    <x v="2"/>
    <s v="Sensible Storage WireTech Storage Systems"/>
    <n v="354.9"/>
    <n v="5"/>
    <n v="17.75"/>
  </r>
  <r>
    <s v="10-02-2017"/>
    <x v="3"/>
    <x v="1"/>
    <x v="109"/>
    <x v="3"/>
    <x v="1"/>
    <x v="11"/>
    <s v="Bush Andora Bookcase, Maple/Graphite Gray Finish"/>
    <n v="203.98"/>
    <n v="2"/>
    <n v="16.8"/>
  </r>
  <r>
    <s v="10-02-2017"/>
    <x v="3"/>
    <x v="1"/>
    <x v="46"/>
    <x v="36"/>
    <x v="0"/>
    <x v="0"/>
    <s v="HP Office Recycled Paper (20Lb. and 87 Bright)"/>
    <n v="23.12"/>
    <n v="4"/>
    <n v="11.33"/>
  </r>
  <r>
    <s v="11-02-2017"/>
    <x v="3"/>
    <x v="1"/>
    <x v="197"/>
    <x v="3"/>
    <x v="0"/>
    <x v="3"/>
    <s v="Acco Pressboard Covers with Storage Hooks, 14 7/8&quot; x 11&quot;, Dark Blue"/>
    <n v="21.34"/>
    <n v="7"/>
    <n v="7.73"/>
  </r>
  <r>
    <s v="11-02-2017"/>
    <x v="3"/>
    <x v="1"/>
    <x v="568"/>
    <x v="22"/>
    <x v="1"/>
    <x v="5"/>
    <s v="Global Leather and Oak Executive Chair, Black"/>
    <n v="963.14"/>
    <n v="4"/>
    <n v="108.35"/>
  </r>
  <r>
    <s v="11-02-2017"/>
    <x v="3"/>
    <x v="1"/>
    <x v="568"/>
    <x v="22"/>
    <x v="2"/>
    <x v="6"/>
    <s v="Logitech B530 USB Headset - headset - Full size, Binaural"/>
    <n v="88.78"/>
    <n v="3"/>
    <n v="7.77"/>
  </r>
  <r>
    <s v="11-02-2017"/>
    <x v="3"/>
    <x v="1"/>
    <x v="351"/>
    <x v="20"/>
    <x v="0"/>
    <x v="1"/>
    <s v="Avery 473"/>
    <n v="20.7"/>
    <n v="2"/>
    <n v="9.94"/>
  </r>
  <r>
    <s v="11-02-2017"/>
    <x v="3"/>
    <x v="1"/>
    <x v="226"/>
    <x v="10"/>
    <x v="1"/>
    <x v="8"/>
    <s v="Deflect-o RollaMat Studded, Beveled Mat for Medium Pile Carpeting"/>
    <n v="147.57"/>
    <n v="2"/>
    <n v="-3.69"/>
  </r>
  <r>
    <s v="13-02-2017"/>
    <x v="3"/>
    <x v="1"/>
    <x v="681"/>
    <x v="22"/>
    <x v="0"/>
    <x v="4"/>
    <s v="Newell 311"/>
    <n v="6.63"/>
    <n v="3"/>
    <n v="1.79"/>
  </r>
  <r>
    <s v="13-02-2017"/>
    <x v="3"/>
    <x v="1"/>
    <x v="681"/>
    <x v="22"/>
    <x v="2"/>
    <x v="9"/>
    <s v="Razer Tiamat Over Ear 7.1 Surround Sound PC Gaming Headset"/>
    <n v="799.96"/>
    <n v="4"/>
    <n v="343.98"/>
  </r>
  <r>
    <s v="13-02-2017"/>
    <x v="3"/>
    <x v="1"/>
    <x v="681"/>
    <x v="22"/>
    <x v="1"/>
    <x v="8"/>
    <s v="Tenex Contemporary Contur Chairmats for Low and Medium Pile Carpet, Computer, 39&quot; x 49&quot;"/>
    <n v="107.53"/>
    <n v="1"/>
    <n v="21.51"/>
  </r>
  <r>
    <s v="13-02-2017"/>
    <x v="3"/>
    <x v="1"/>
    <x v="149"/>
    <x v="36"/>
    <x v="0"/>
    <x v="14"/>
    <s v="Acme Elite Stainless Steel Scissors"/>
    <n v="25.02"/>
    <n v="3"/>
    <n v="6.51"/>
  </r>
  <r>
    <s v="13-02-2017"/>
    <x v="3"/>
    <x v="1"/>
    <x v="149"/>
    <x v="36"/>
    <x v="0"/>
    <x v="4"/>
    <s v="Barrel Sharpener"/>
    <n v="10.71"/>
    <n v="3"/>
    <n v="2.78"/>
  </r>
  <r>
    <s v="13-02-2017"/>
    <x v="3"/>
    <x v="1"/>
    <x v="359"/>
    <x v="20"/>
    <x v="0"/>
    <x v="0"/>
    <s v="Xerox 1903"/>
    <n v="17.940000000000001"/>
    <n v="3"/>
    <n v="8.7899999999999991"/>
  </r>
  <r>
    <s v="13-02-2017"/>
    <x v="3"/>
    <x v="1"/>
    <x v="294"/>
    <x v="28"/>
    <x v="0"/>
    <x v="12"/>
    <s v="Holmes Replacement Filter for HEPA Air Cleaner, Medium Room"/>
    <n v="90.64"/>
    <n v="8"/>
    <n v="38.979999999999997"/>
  </r>
  <r>
    <s v="16-02-2017"/>
    <x v="3"/>
    <x v="1"/>
    <x v="321"/>
    <x v="20"/>
    <x v="0"/>
    <x v="0"/>
    <s v="Xerox 1912"/>
    <n v="37.94"/>
    <n v="2"/>
    <n v="18.21"/>
  </r>
  <r>
    <s v="16-02-2017"/>
    <x v="3"/>
    <x v="1"/>
    <x v="537"/>
    <x v="37"/>
    <x v="0"/>
    <x v="2"/>
    <s v="Fellowes Staxonsteel Drawer Files"/>
    <n v="579.51"/>
    <n v="3"/>
    <n v="81.13"/>
  </r>
  <r>
    <s v="16-02-2017"/>
    <x v="3"/>
    <x v="1"/>
    <x v="537"/>
    <x v="37"/>
    <x v="2"/>
    <x v="6"/>
    <s v="Belkin SportFit Armband For iPhone 5s/5c, Fuchsia"/>
    <n v="14.99"/>
    <n v="1"/>
    <n v="7.35"/>
  </r>
  <r>
    <s v="16-02-2017"/>
    <x v="3"/>
    <x v="1"/>
    <x v="55"/>
    <x v="1"/>
    <x v="0"/>
    <x v="7"/>
    <s v="Vinyl Coated Wire Paper Clips in Organizer Box, 800/Box"/>
    <n v="18.37"/>
    <n v="2"/>
    <n v="6.2"/>
  </r>
  <r>
    <s v="16-02-2017"/>
    <x v="3"/>
    <x v="1"/>
    <x v="55"/>
    <x v="1"/>
    <x v="1"/>
    <x v="5"/>
    <s v="Global Deluxe High-Back Manager's Chair"/>
    <n v="600.55999999999995"/>
    <n v="3"/>
    <n v="-8.58"/>
  </r>
  <r>
    <s v="16-02-2017"/>
    <x v="3"/>
    <x v="1"/>
    <x v="55"/>
    <x v="1"/>
    <x v="0"/>
    <x v="2"/>
    <s v="Tennsco Lockers, Gray"/>
    <n v="50.35"/>
    <n v="3"/>
    <n v="-8.18"/>
  </r>
  <r>
    <s v="16-02-2017"/>
    <x v="3"/>
    <x v="1"/>
    <x v="55"/>
    <x v="1"/>
    <x v="0"/>
    <x v="4"/>
    <s v="Newell 312"/>
    <n v="28.03"/>
    <n v="6"/>
    <n v="3.5"/>
  </r>
  <r>
    <s v="16-02-2017"/>
    <x v="3"/>
    <x v="1"/>
    <x v="55"/>
    <x v="1"/>
    <x v="1"/>
    <x v="8"/>
    <s v="Executive Impressions 13&quot; Clairmont Wall Clock"/>
    <n v="7.69"/>
    <n v="1"/>
    <n v="-3.65"/>
  </r>
  <r>
    <s v="17-02-2017"/>
    <x v="3"/>
    <x v="1"/>
    <x v="488"/>
    <x v="1"/>
    <x v="1"/>
    <x v="13"/>
    <s v="Chromcraft 48&quot; x 96&quot; Racetrack Double Pedestal Table"/>
    <n v="480.96"/>
    <n v="3"/>
    <n v="-269.33999999999997"/>
  </r>
  <r>
    <s v="17-02-2017"/>
    <x v="3"/>
    <x v="1"/>
    <x v="488"/>
    <x v="1"/>
    <x v="2"/>
    <x v="6"/>
    <s v="LG Exalt"/>
    <n v="124.79"/>
    <n v="1"/>
    <n v="10.92"/>
  </r>
  <r>
    <s v="17-02-2017"/>
    <x v="3"/>
    <x v="1"/>
    <x v="172"/>
    <x v="8"/>
    <x v="2"/>
    <x v="6"/>
    <s v="KLD Oscar II Style Snap-on Ultra Thin Side Flip Synthetic Leather Cover Case for HTC One HTC M7"/>
    <n v="29.16"/>
    <n v="3"/>
    <n v="8.4600000000000009"/>
  </r>
  <r>
    <s v="17-02-2017"/>
    <x v="3"/>
    <x v="1"/>
    <x v="292"/>
    <x v="23"/>
    <x v="0"/>
    <x v="0"/>
    <s v="Adams Telephone Message Book W/Dividers/Space For Phone Numbers, 5 1/4&quot;X8 1/2&quot;, 300/Messages"/>
    <n v="11.76"/>
    <n v="2"/>
    <n v="5.76"/>
  </r>
  <r>
    <s v="17-02-2017"/>
    <x v="3"/>
    <x v="1"/>
    <x v="292"/>
    <x v="23"/>
    <x v="0"/>
    <x v="2"/>
    <s v="Fellowes Bases and Tops For Staxonsteel/High-Stak Systems"/>
    <n v="166.45"/>
    <n v="5"/>
    <n v="39.950000000000003"/>
  </r>
  <r>
    <s v="17-02-2017"/>
    <x v="3"/>
    <x v="1"/>
    <x v="601"/>
    <x v="0"/>
    <x v="1"/>
    <x v="11"/>
    <s v="Sauder Mission Library with Doors, Fruitwood Finish"/>
    <n v="89.07"/>
    <n v="1"/>
    <n v="-17.03"/>
  </r>
  <r>
    <s v="17-02-2017"/>
    <x v="3"/>
    <x v="1"/>
    <x v="601"/>
    <x v="0"/>
    <x v="0"/>
    <x v="4"/>
    <s v="Dixon Ticonderoga Core-Lock Colored Pencils, 48-Color Set"/>
    <n v="175.44"/>
    <n v="6"/>
    <n v="52.63"/>
  </r>
  <r>
    <s v="17-02-2017"/>
    <x v="3"/>
    <x v="1"/>
    <x v="601"/>
    <x v="0"/>
    <x v="2"/>
    <x v="6"/>
    <s v="Jawbone MINI JAMBOX Wireless Bluetooth Speaker"/>
    <n v="438.34"/>
    <n v="4"/>
    <n v="-87.67"/>
  </r>
  <r>
    <s v="17-02-2017"/>
    <x v="3"/>
    <x v="1"/>
    <x v="79"/>
    <x v="10"/>
    <x v="1"/>
    <x v="13"/>
    <s v="SAFCO PlanMaster Boards, 60w x 37-1/2d, White Melamine"/>
    <n v="455.97"/>
    <n v="5"/>
    <n v="-106.39"/>
  </r>
  <r>
    <s v="17-02-2017"/>
    <x v="3"/>
    <x v="1"/>
    <x v="79"/>
    <x v="10"/>
    <x v="0"/>
    <x v="3"/>
    <s v="Acco Pressboard Covers with Storage Hooks, 14 7/8&quot; x 11&quot;, Executive Red"/>
    <n v="5.72"/>
    <n v="5"/>
    <n v="-4.76"/>
  </r>
  <r>
    <s v="17-02-2017"/>
    <x v="3"/>
    <x v="1"/>
    <x v="79"/>
    <x v="10"/>
    <x v="2"/>
    <x v="6"/>
    <s v="Vtech CS6719"/>
    <n v="57.59"/>
    <n v="1"/>
    <n v="-11.52"/>
  </r>
  <r>
    <s v="17-02-2017"/>
    <x v="3"/>
    <x v="1"/>
    <x v="79"/>
    <x v="10"/>
    <x v="1"/>
    <x v="8"/>
    <s v="Flat Face Poster Frame"/>
    <n v="30.14"/>
    <n v="2"/>
    <n v="8.2899999999999991"/>
  </r>
  <r>
    <s v="17-02-2017"/>
    <x v="3"/>
    <x v="1"/>
    <x v="79"/>
    <x v="10"/>
    <x v="1"/>
    <x v="5"/>
    <s v="Global Commerce Series Low-Back Swivel/Tilt Chairs"/>
    <n v="899.43"/>
    <n v="5"/>
    <n v="-12.85"/>
  </r>
  <r>
    <s v="18-02-2017"/>
    <x v="3"/>
    <x v="1"/>
    <x v="755"/>
    <x v="3"/>
    <x v="2"/>
    <x v="6"/>
    <s v="iHome FM Clock Radio with Lightning Dock"/>
    <n v="167.98"/>
    <n v="3"/>
    <n v="10.5"/>
  </r>
  <r>
    <s v="18-02-2017"/>
    <x v="3"/>
    <x v="1"/>
    <x v="755"/>
    <x v="3"/>
    <x v="2"/>
    <x v="9"/>
    <s v="Memorex Micro Travel Drive 32 GB"/>
    <n v="109.53"/>
    <n v="3"/>
    <n v="47.1"/>
  </r>
  <r>
    <s v="18-02-2017"/>
    <x v="3"/>
    <x v="1"/>
    <x v="755"/>
    <x v="3"/>
    <x v="0"/>
    <x v="1"/>
    <s v="Avery 493"/>
    <n v="9.82"/>
    <n v="2"/>
    <n v="4.8099999999999996"/>
  </r>
  <r>
    <s v="19-02-2017"/>
    <x v="3"/>
    <x v="1"/>
    <x v="62"/>
    <x v="4"/>
    <x v="0"/>
    <x v="12"/>
    <s v="Kensington 7 Outlet MasterPiece Power Center"/>
    <n v="1245.8599999999999"/>
    <n v="7"/>
    <n v="361.3"/>
  </r>
  <r>
    <s v="19-02-2017"/>
    <x v="3"/>
    <x v="1"/>
    <x v="297"/>
    <x v="22"/>
    <x v="0"/>
    <x v="7"/>
    <s v="Rubber Band Ball"/>
    <n v="11.22"/>
    <n v="3"/>
    <n v="0.22"/>
  </r>
  <r>
    <s v="19-02-2017"/>
    <x v="3"/>
    <x v="1"/>
    <x v="341"/>
    <x v="3"/>
    <x v="0"/>
    <x v="4"/>
    <s v="Newell 320"/>
    <n v="12.84"/>
    <n v="3"/>
    <n v="3.47"/>
  </r>
  <r>
    <s v="19-02-2017"/>
    <x v="3"/>
    <x v="1"/>
    <x v="341"/>
    <x v="3"/>
    <x v="1"/>
    <x v="8"/>
    <s v="Tensor Computer Mounted Lamp"/>
    <n v="44.67"/>
    <n v="3"/>
    <n v="12.06"/>
  </r>
  <r>
    <s v="20-02-2017"/>
    <x v="3"/>
    <x v="1"/>
    <x v="698"/>
    <x v="3"/>
    <x v="1"/>
    <x v="8"/>
    <s v="Executive Impressions 14&quot; Contract Wall Clock"/>
    <n v="22.23"/>
    <n v="1"/>
    <n v="7.34"/>
  </r>
  <r>
    <s v="20-02-2017"/>
    <x v="3"/>
    <x v="1"/>
    <x v="698"/>
    <x v="3"/>
    <x v="2"/>
    <x v="6"/>
    <s v="Logitech Mobile Speakerphone P710e - speaker phone"/>
    <n v="215.97"/>
    <n v="2"/>
    <n v="18.899999999999999"/>
  </r>
  <r>
    <s v="20-02-2017"/>
    <x v="3"/>
    <x v="1"/>
    <x v="425"/>
    <x v="39"/>
    <x v="0"/>
    <x v="4"/>
    <s v="Newell 351"/>
    <n v="6.56"/>
    <n v="2"/>
    <n v="1.9"/>
  </r>
  <r>
    <s v="20-02-2017"/>
    <x v="3"/>
    <x v="1"/>
    <x v="425"/>
    <x v="39"/>
    <x v="0"/>
    <x v="12"/>
    <s v="Disposable Triple-Filter Dust Bags"/>
    <n v="13.11"/>
    <n v="3"/>
    <n v="3.41"/>
  </r>
  <r>
    <s v="20-02-2017"/>
    <x v="3"/>
    <x v="1"/>
    <x v="244"/>
    <x v="26"/>
    <x v="0"/>
    <x v="7"/>
    <s v="Staples"/>
    <n v="9.43"/>
    <n v="3"/>
    <n v="3.07"/>
  </r>
  <r>
    <s v="20-02-2017"/>
    <x v="3"/>
    <x v="1"/>
    <x v="307"/>
    <x v="12"/>
    <x v="2"/>
    <x v="6"/>
    <s v="Toshiba IPT2010-SD IP Telephone"/>
    <n v="333.58"/>
    <n v="3"/>
    <n v="25.02"/>
  </r>
  <r>
    <s v="20-02-2017"/>
    <x v="3"/>
    <x v="1"/>
    <x v="307"/>
    <x v="12"/>
    <x v="2"/>
    <x v="9"/>
    <s v="Microsoft Wireless Mobile Mouse 4000"/>
    <n v="31.99"/>
    <n v="1"/>
    <n v="4.8"/>
  </r>
  <r>
    <s v="20-02-2017"/>
    <x v="3"/>
    <x v="1"/>
    <x v="307"/>
    <x v="12"/>
    <x v="0"/>
    <x v="2"/>
    <s v="Fellowes Bankers Box Stor/Drawer Steel Plus"/>
    <n v="51.17"/>
    <n v="2"/>
    <n v="-6.4"/>
  </r>
  <r>
    <s v="20-02-2017"/>
    <x v="3"/>
    <x v="1"/>
    <x v="307"/>
    <x v="12"/>
    <x v="0"/>
    <x v="10"/>
    <s v="Letter or Legal Size Expandable Poly String Tie Envelopes"/>
    <n v="10.64"/>
    <n v="5"/>
    <n v="3.86"/>
  </r>
  <r>
    <s v="20-02-2017"/>
    <x v="3"/>
    <x v="1"/>
    <x v="307"/>
    <x v="12"/>
    <x v="1"/>
    <x v="8"/>
    <s v="Howard Miller 13&quot; Diameter Pewter Finish Round Wall Clock"/>
    <n v="68.7"/>
    <n v="2"/>
    <n v="16.32"/>
  </r>
  <r>
    <s v="20-02-2017"/>
    <x v="3"/>
    <x v="1"/>
    <x v="307"/>
    <x v="12"/>
    <x v="1"/>
    <x v="13"/>
    <s v="KI Adjustable-Height Table"/>
    <n v="386.91"/>
    <n v="9"/>
    <n v="-185.72"/>
  </r>
  <r>
    <s v="21-02-2017"/>
    <x v="3"/>
    <x v="1"/>
    <x v="610"/>
    <x v="0"/>
    <x v="2"/>
    <x v="9"/>
    <s v="Microsoft Natural Keyboard Elite"/>
    <n v="47.9"/>
    <n v="1"/>
    <n v="-2.99"/>
  </r>
  <r>
    <s v="23-02-2017"/>
    <x v="3"/>
    <x v="1"/>
    <x v="584"/>
    <x v="3"/>
    <x v="0"/>
    <x v="0"/>
    <s v="Ampad Phone Message Book, Recycled, 400 Message Capacity, 5 ¾ x 11"/>
    <n v="37.44"/>
    <n v="6"/>
    <n v="16.850000000000001"/>
  </r>
  <r>
    <s v="23-02-2017"/>
    <x v="3"/>
    <x v="1"/>
    <x v="689"/>
    <x v="22"/>
    <x v="0"/>
    <x v="7"/>
    <s v="Alliance Rubber Bands"/>
    <n v="8.4"/>
    <n v="5"/>
    <n v="0.34"/>
  </r>
  <r>
    <s v="23-02-2017"/>
    <x v="3"/>
    <x v="1"/>
    <x v="689"/>
    <x v="22"/>
    <x v="2"/>
    <x v="6"/>
    <s v="invisibleSHIELD by ZAGG Smudge-Free Screen Protector"/>
    <n v="71.959999999999994"/>
    <n v="5"/>
    <n v="25.19"/>
  </r>
  <r>
    <s v="24-02-2017"/>
    <x v="3"/>
    <x v="1"/>
    <x v="710"/>
    <x v="2"/>
    <x v="0"/>
    <x v="3"/>
    <s v="ACCOHIDE 3-Ring Binder, Blue, 1&quot;"/>
    <n v="4.96"/>
    <n v="4"/>
    <n v="-3.8"/>
  </r>
  <r>
    <s v="24-02-2017"/>
    <x v="3"/>
    <x v="1"/>
    <x v="442"/>
    <x v="2"/>
    <x v="0"/>
    <x v="0"/>
    <s v="Xerox 1988"/>
    <n v="123.92"/>
    <n v="5"/>
    <n v="38.729999999999997"/>
  </r>
  <r>
    <s v="24-02-2017"/>
    <x v="3"/>
    <x v="1"/>
    <x v="442"/>
    <x v="2"/>
    <x v="2"/>
    <x v="9"/>
    <s v="Plantronics CS510 - Over-the-Head monaural Wireless Headset System"/>
    <n v="1319.8"/>
    <n v="5"/>
    <n v="214.47"/>
  </r>
  <r>
    <s v="25-02-2017"/>
    <x v="3"/>
    <x v="1"/>
    <x v="289"/>
    <x v="1"/>
    <x v="0"/>
    <x v="3"/>
    <s v="Avery Hidden Tab Dividers for Binding Systems"/>
    <n v="1.79"/>
    <n v="3"/>
    <n v="-3.04"/>
  </r>
  <r>
    <s v="25-02-2017"/>
    <x v="3"/>
    <x v="1"/>
    <x v="308"/>
    <x v="25"/>
    <x v="1"/>
    <x v="5"/>
    <s v="Global High-Back Leather Tilter, Burgundy"/>
    <n v="196.78"/>
    <n v="2"/>
    <n v="-22.14"/>
  </r>
  <r>
    <s v="25-02-2017"/>
    <x v="3"/>
    <x v="1"/>
    <x v="308"/>
    <x v="25"/>
    <x v="1"/>
    <x v="11"/>
    <s v="Bush Westfield Collection Bookcases, Medium Cherry Finish"/>
    <n v="231.92"/>
    <n v="5"/>
    <n v="5.8"/>
  </r>
  <r>
    <s v="26-02-2017"/>
    <x v="3"/>
    <x v="1"/>
    <x v="214"/>
    <x v="3"/>
    <x v="0"/>
    <x v="12"/>
    <s v="Kensington 6 Outlet Guardian Standard Surge Protector"/>
    <n v="81.92"/>
    <n v="4"/>
    <n v="22.12"/>
  </r>
  <r>
    <s v="26-02-2017"/>
    <x v="3"/>
    <x v="1"/>
    <x v="214"/>
    <x v="3"/>
    <x v="2"/>
    <x v="6"/>
    <s v="Toshiba IPT2010-SD IP Telephone"/>
    <n v="889.54"/>
    <n v="8"/>
    <n v="66.72"/>
  </r>
  <r>
    <s v="26-02-2017"/>
    <x v="3"/>
    <x v="1"/>
    <x v="214"/>
    <x v="3"/>
    <x v="1"/>
    <x v="5"/>
    <s v="GuestStacker Chair with Chrome Finish Legs"/>
    <n v="892.22"/>
    <n v="3"/>
    <n v="89.22"/>
  </r>
  <r>
    <s v="26-02-2017"/>
    <x v="3"/>
    <x v="1"/>
    <x v="214"/>
    <x v="3"/>
    <x v="0"/>
    <x v="0"/>
    <s v="Xerox 1908"/>
    <n v="223.92"/>
    <n v="4"/>
    <n v="109.72"/>
  </r>
  <r>
    <s v="26-02-2017"/>
    <x v="3"/>
    <x v="1"/>
    <x v="214"/>
    <x v="3"/>
    <x v="0"/>
    <x v="0"/>
    <s v="Xerox 1924"/>
    <n v="23.12"/>
    <n v="4"/>
    <n v="11.33"/>
  </r>
  <r>
    <s v="26-02-2017"/>
    <x v="3"/>
    <x v="1"/>
    <x v="383"/>
    <x v="3"/>
    <x v="0"/>
    <x v="12"/>
    <s v="Tripp Lite TLP810NET Broadband Surge for Modem/Fax"/>
    <n v="356.79"/>
    <n v="7"/>
    <n v="99.9"/>
  </r>
  <r>
    <s v="26-02-2017"/>
    <x v="3"/>
    <x v="1"/>
    <x v="56"/>
    <x v="3"/>
    <x v="1"/>
    <x v="8"/>
    <s v="Tenex B1-RE Series Chair Mats for Low Pile Carpets"/>
    <n v="91.96"/>
    <n v="2"/>
    <n v="15.63"/>
  </r>
  <r>
    <s v="26-02-2017"/>
    <x v="3"/>
    <x v="1"/>
    <x v="56"/>
    <x v="3"/>
    <x v="2"/>
    <x v="6"/>
    <s v="Aastra 57i VoIP phone"/>
    <n v="258.58"/>
    <n v="2"/>
    <n v="19.39"/>
  </r>
  <r>
    <s v="26-02-2017"/>
    <x v="3"/>
    <x v="1"/>
    <x v="56"/>
    <x v="3"/>
    <x v="0"/>
    <x v="0"/>
    <s v="It's Hot Message Books with Stickers, 2 3/4&quot; x 5&quot;"/>
    <n v="29.6"/>
    <n v="4"/>
    <n v="13.32"/>
  </r>
  <r>
    <s v="28-02-2017"/>
    <x v="3"/>
    <x v="1"/>
    <x v="257"/>
    <x v="37"/>
    <x v="0"/>
    <x v="3"/>
    <s v="Pressboard Hanging Data Binders for Unburst Sheets"/>
    <n v="9.84"/>
    <n v="2"/>
    <n v="4.72"/>
  </r>
  <r>
    <s v="28-02-2017"/>
    <x v="3"/>
    <x v="1"/>
    <x v="257"/>
    <x v="37"/>
    <x v="0"/>
    <x v="0"/>
    <s v="Southworth 100% Résumé Paper, 24lb."/>
    <n v="7.78"/>
    <n v="1"/>
    <n v="3.5"/>
  </r>
  <r>
    <s v="02-03-2017"/>
    <x v="3"/>
    <x v="2"/>
    <x v="660"/>
    <x v="0"/>
    <x v="0"/>
    <x v="14"/>
    <s v="Staple remover"/>
    <n v="6.98"/>
    <n v="4"/>
    <n v="-1.4"/>
  </r>
  <r>
    <s v="02-03-2017"/>
    <x v="3"/>
    <x v="2"/>
    <x v="660"/>
    <x v="0"/>
    <x v="0"/>
    <x v="3"/>
    <s v="Wilson Jones Leather-Like Binders with DublLock Round Rings"/>
    <n v="12.22"/>
    <n v="7"/>
    <n v="-20.170000000000002"/>
  </r>
  <r>
    <s v="02-03-2017"/>
    <x v="3"/>
    <x v="2"/>
    <x v="706"/>
    <x v="3"/>
    <x v="2"/>
    <x v="6"/>
    <s v="Panasonic KX TS3282B Corded phone"/>
    <n v="196.78"/>
    <n v="3"/>
    <n v="14.76"/>
  </r>
  <r>
    <s v="02-03-2017"/>
    <x v="3"/>
    <x v="2"/>
    <x v="706"/>
    <x v="3"/>
    <x v="2"/>
    <x v="9"/>
    <s v="Logitech G13 Programmable Gameboard with LCD Display"/>
    <n v="479.94"/>
    <n v="6"/>
    <n v="52.79"/>
  </r>
  <r>
    <s v="02-03-2017"/>
    <x v="3"/>
    <x v="2"/>
    <x v="159"/>
    <x v="7"/>
    <x v="0"/>
    <x v="4"/>
    <s v="Newell 34"/>
    <n v="59.52"/>
    <n v="3"/>
    <n v="15.48"/>
  </r>
  <r>
    <s v="02-03-2017"/>
    <x v="3"/>
    <x v="2"/>
    <x v="159"/>
    <x v="7"/>
    <x v="0"/>
    <x v="10"/>
    <s v="Staple envelope"/>
    <n v="57.96"/>
    <n v="7"/>
    <n v="27.24"/>
  </r>
  <r>
    <s v="02-03-2017"/>
    <x v="3"/>
    <x v="2"/>
    <x v="159"/>
    <x v="7"/>
    <x v="1"/>
    <x v="11"/>
    <s v="Bush Cubix Collection Bookcases, Fully Assembled"/>
    <n v="441.96"/>
    <n v="2"/>
    <n v="101.65"/>
  </r>
  <r>
    <s v="02-03-2017"/>
    <x v="3"/>
    <x v="2"/>
    <x v="159"/>
    <x v="7"/>
    <x v="0"/>
    <x v="0"/>
    <s v="Easy-staple paper"/>
    <n v="68.040000000000006"/>
    <n v="6"/>
    <n v="33.340000000000003"/>
  </r>
  <r>
    <s v="02-03-2017"/>
    <x v="3"/>
    <x v="2"/>
    <x v="409"/>
    <x v="10"/>
    <x v="0"/>
    <x v="3"/>
    <s v="GBC VeloBind Cover Sets"/>
    <n v="18.53"/>
    <n v="4"/>
    <n v="-12.35"/>
  </r>
  <r>
    <s v="02-03-2017"/>
    <x v="3"/>
    <x v="2"/>
    <x v="687"/>
    <x v="3"/>
    <x v="0"/>
    <x v="3"/>
    <s v="Catalog Binders with Expanding Posts"/>
    <n v="107.65"/>
    <n v="2"/>
    <n v="33.64"/>
  </r>
  <r>
    <s v="02-03-2017"/>
    <x v="3"/>
    <x v="2"/>
    <x v="138"/>
    <x v="0"/>
    <x v="0"/>
    <x v="3"/>
    <s v="Acco Suede Grain Vinyl Round Ring Binder"/>
    <n v="0.56000000000000005"/>
    <n v="1"/>
    <n v="-0.95"/>
  </r>
  <r>
    <s v="03-03-2017"/>
    <x v="3"/>
    <x v="2"/>
    <x v="760"/>
    <x v="5"/>
    <x v="0"/>
    <x v="12"/>
    <s v="Acco 6 Outlet Guardian Premium Surge Suppressor"/>
    <n v="72.8"/>
    <n v="5"/>
    <n v="19.66"/>
  </r>
  <r>
    <s v="03-03-2017"/>
    <x v="3"/>
    <x v="2"/>
    <x v="238"/>
    <x v="0"/>
    <x v="0"/>
    <x v="0"/>
    <s v="Important Message Pads, 50 4-1/4 x 5-1/2 Forms per Pad"/>
    <n v="26.88"/>
    <n v="8"/>
    <n v="9.74"/>
  </r>
  <r>
    <s v="03-03-2017"/>
    <x v="3"/>
    <x v="2"/>
    <x v="287"/>
    <x v="14"/>
    <x v="1"/>
    <x v="5"/>
    <s v="Global Ergonomic Managers Chair"/>
    <n v="180.98"/>
    <n v="1"/>
    <n v="47.05"/>
  </r>
  <r>
    <s v="03-03-2017"/>
    <x v="3"/>
    <x v="2"/>
    <x v="287"/>
    <x v="14"/>
    <x v="2"/>
    <x v="9"/>
    <s v="Logitech Wireless Marathon Mouse M705"/>
    <n v="99.98"/>
    <n v="2"/>
    <n v="42.99"/>
  </r>
  <r>
    <s v="03-03-2017"/>
    <x v="3"/>
    <x v="2"/>
    <x v="28"/>
    <x v="3"/>
    <x v="2"/>
    <x v="9"/>
    <s v="Imation Bio 2GB USB Flash Drive Imation Corp"/>
    <n v="1049.44"/>
    <n v="8"/>
    <n v="440.76"/>
  </r>
  <r>
    <s v="03-03-2017"/>
    <x v="3"/>
    <x v="2"/>
    <x v="28"/>
    <x v="3"/>
    <x v="1"/>
    <x v="5"/>
    <s v="Novimex Turbo Task Chair"/>
    <n v="170.35"/>
    <n v="3"/>
    <n v="-17.04"/>
  </r>
  <r>
    <s v="03-03-2017"/>
    <x v="3"/>
    <x v="2"/>
    <x v="478"/>
    <x v="3"/>
    <x v="1"/>
    <x v="13"/>
    <s v="Lesro Sheffield Collection Coffee Table, End Table, Center Table, Corner Table"/>
    <n v="399.67"/>
    <n v="7"/>
    <n v="-14.99"/>
  </r>
  <r>
    <s v="04-03-2017"/>
    <x v="3"/>
    <x v="2"/>
    <x v="569"/>
    <x v="3"/>
    <x v="0"/>
    <x v="4"/>
    <s v="American Pencil"/>
    <n v="9.32"/>
    <n v="4"/>
    <n v="2.7"/>
  </r>
  <r>
    <s v="04-03-2017"/>
    <x v="3"/>
    <x v="2"/>
    <x v="569"/>
    <x v="3"/>
    <x v="0"/>
    <x v="10"/>
    <s v="White Envelopes, White Envelopes with Clear Poly Window"/>
    <n v="15.25"/>
    <n v="1"/>
    <n v="7.02"/>
  </r>
  <r>
    <s v="04-03-2017"/>
    <x v="3"/>
    <x v="2"/>
    <x v="0"/>
    <x v="0"/>
    <x v="0"/>
    <x v="0"/>
    <s v="Xerox 1934"/>
    <n v="89.57"/>
    <n v="2"/>
    <n v="32.47"/>
  </r>
  <r>
    <s v="04-03-2017"/>
    <x v="3"/>
    <x v="2"/>
    <x v="722"/>
    <x v="0"/>
    <x v="1"/>
    <x v="8"/>
    <s v="Howard Miller 13-3/4&quot; Diameter Brushed Chrome Round Wall Clock"/>
    <n v="103.5"/>
    <n v="5"/>
    <n v="-77.63"/>
  </r>
  <r>
    <s v="04-03-2017"/>
    <x v="3"/>
    <x v="2"/>
    <x v="722"/>
    <x v="0"/>
    <x v="0"/>
    <x v="1"/>
    <s v="Avery 497"/>
    <n v="2.46"/>
    <n v="1"/>
    <n v="0.86"/>
  </r>
  <r>
    <s v="04-03-2017"/>
    <x v="3"/>
    <x v="2"/>
    <x v="722"/>
    <x v="0"/>
    <x v="0"/>
    <x v="2"/>
    <s v="Crate-A-Files"/>
    <n v="8.7200000000000006"/>
    <n v="1"/>
    <n v="0.65"/>
  </r>
  <r>
    <s v="05-03-2017"/>
    <x v="3"/>
    <x v="2"/>
    <x v="500"/>
    <x v="21"/>
    <x v="0"/>
    <x v="1"/>
    <s v="Avery 515"/>
    <n v="25.06"/>
    <n v="2"/>
    <n v="11.78"/>
  </r>
  <r>
    <s v="05-03-2017"/>
    <x v="3"/>
    <x v="2"/>
    <x v="427"/>
    <x v="28"/>
    <x v="0"/>
    <x v="7"/>
    <s v="Advantus Map Pennant Flags and Round Head Tacks"/>
    <n v="7.9"/>
    <n v="2"/>
    <n v="2.5299999999999998"/>
  </r>
  <r>
    <s v="05-03-2017"/>
    <x v="3"/>
    <x v="2"/>
    <x v="427"/>
    <x v="28"/>
    <x v="0"/>
    <x v="2"/>
    <s v="Recycled Steel Personal File for Standard File Folders"/>
    <n v="221.16"/>
    <n v="4"/>
    <n v="57.5"/>
  </r>
  <r>
    <s v="05-03-2017"/>
    <x v="3"/>
    <x v="2"/>
    <x v="427"/>
    <x v="28"/>
    <x v="0"/>
    <x v="3"/>
    <s v="GBC ProClick Punch Binding System"/>
    <n v="127.96"/>
    <n v="2"/>
    <n v="62.7"/>
  </r>
  <r>
    <s v="05-03-2017"/>
    <x v="3"/>
    <x v="2"/>
    <x v="427"/>
    <x v="28"/>
    <x v="0"/>
    <x v="3"/>
    <s v="Avery Hole Reinforcements"/>
    <n v="18.690000000000001"/>
    <n v="3"/>
    <n v="9.16"/>
  </r>
  <r>
    <s v="05-03-2017"/>
    <x v="3"/>
    <x v="2"/>
    <x v="595"/>
    <x v="29"/>
    <x v="0"/>
    <x v="10"/>
    <s v="Laser &amp; Ink Jet Business Envelopes"/>
    <n v="42.68"/>
    <n v="4"/>
    <n v="19.63"/>
  </r>
  <r>
    <s v="05-03-2017"/>
    <x v="3"/>
    <x v="2"/>
    <x v="595"/>
    <x v="29"/>
    <x v="2"/>
    <x v="9"/>
    <s v="Logitech G700s Rechargeable Gaming Mouse"/>
    <n v="299.97000000000003"/>
    <n v="3"/>
    <n v="125.99"/>
  </r>
  <r>
    <s v="05-03-2017"/>
    <x v="3"/>
    <x v="2"/>
    <x v="595"/>
    <x v="29"/>
    <x v="0"/>
    <x v="12"/>
    <s v="Kensington 7 Outlet MasterPiece HOMEOFFICE Power Control Center"/>
    <n v="262.24"/>
    <n v="2"/>
    <n v="78.67"/>
  </r>
  <r>
    <s v="05-03-2017"/>
    <x v="3"/>
    <x v="2"/>
    <x v="595"/>
    <x v="29"/>
    <x v="0"/>
    <x v="3"/>
    <s v="Ibico Recycled Linen-Style Covers"/>
    <n v="234.36"/>
    <n v="6"/>
    <n v="112.49"/>
  </r>
  <r>
    <s v="06-03-2017"/>
    <x v="3"/>
    <x v="2"/>
    <x v="782"/>
    <x v="20"/>
    <x v="0"/>
    <x v="0"/>
    <s v="Xerox 1883"/>
    <n v="26.38"/>
    <n v="1"/>
    <n v="12.13"/>
  </r>
  <r>
    <s v="06-03-2017"/>
    <x v="3"/>
    <x v="2"/>
    <x v="782"/>
    <x v="20"/>
    <x v="1"/>
    <x v="8"/>
    <s v="Westinghouse Floor Lamp with Metal Mesh Shade, Black"/>
    <n v="71.97"/>
    <n v="3"/>
    <n v="16.55"/>
  </r>
  <r>
    <s v="06-03-2017"/>
    <x v="3"/>
    <x v="2"/>
    <x v="151"/>
    <x v="3"/>
    <x v="0"/>
    <x v="3"/>
    <s v="Economy Binders"/>
    <n v="14.98"/>
    <n v="9"/>
    <n v="5.43"/>
  </r>
  <r>
    <s v="06-03-2017"/>
    <x v="3"/>
    <x v="2"/>
    <x v="562"/>
    <x v="3"/>
    <x v="0"/>
    <x v="2"/>
    <s v="File Shuttle II and Handi-File, Black"/>
    <n v="67.78"/>
    <n v="2"/>
    <n v="16.95"/>
  </r>
  <r>
    <s v="06-03-2017"/>
    <x v="3"/>
    <x v="2"/>
    <x v="658"/>
    <x v="3"/>
    <x v="0"/>
    <x v="4"/>
    <s v="Fluorescent Highlighters by Dixon"/>
    <n v="23.88"/>
    <n v="6"/>
    <n v="8.1199999999999992"/>
  </r>
  <r>
    <s v="06-03-2017"/>
    <x v="3"/>
    <x v="2"/>
    <x v="658"/>
    <x v="3"/>
    <x v="0"/>
    <x v="1"/>
    <s v="Avery 49"/>
    <n v="11.52"/>
    <n v="4"/>
    <n v="5.64"/>
  </r>
  <r>
    <s v="06-03-2017"/>
    <x v="3"/>
    <x v="2"/>
    <x v="658"/>
    <x v="3"/>
    <x v="0"/>
    <x v="0"/>
    <s v="Xerox 1893"/>
    <n v="286.93"/>
    <n v="7"/>
    <n v="140.6"/>
  </r>
  <r>
    <s v="06-03-2017"/>
    <x v="3"/>
    <x v="2"/>
    <x v="658"/>
    <x v="3"/>
    <x v="2"/>
    <x v="6"/>
    <s v="Digium D40 VoIP phone"/>
    <n v="206.38"/>
    <n v="2"/>
    <n v="23.22"/>
  </r>
  <r>
    <s v="06-03-2017"/>
    <x v="3"/>
    <x v="2"/>
    <x v="738"/>
    <x v="0"/>
    <x v="0"/>
    <x v="1"/>
    <s v="Avery 511"/>
    <n v="4.93"/>
    <n v="2"/>
    <n v="1.72"/>
  </r>
  <r>
    <s v="06-03-2017"/>
    <x v="3"/>
    <x v="2"/>
    <x v="738"/>
    <x v="0"/>
    <x v="0"/>
    <x v="4"/>
    <s v="Newell 345"/>
    <n v="63.49"/>
    <n v="4"/>
    <n v="4.76"/>
  </r>
  <r>
    <s v="07-03-2017"/>
    <x v="3"/>
    <x v="2"/>
    <x v="588"/>
    <x v="36"/>
    <x v="2"/>
    <x v="9"/>
    <s v="Logitech Desktop MK120 Mouse and keyboard Combo"/>
    <n v="49.08"/>
    <n v="3"/>
    <n v="4.91"/>
  </r>
  <r>
    <s v="07-03-2017"/>
    <x v="3"/>
    <x v="2"/>
    <x v="489"/>
    <x v="20"/>
    <x v="0"/>
    <x v="3"/>
    <s v="3M Organizer Strips"/>
    <n v="25.92"/>
    <n v="6"/>
    <n v="9.07"/>
  </r>
  <r>
    <s v="07-03-2017"/>
    <x v="3"/>
    <x v="2"/>
    <x v="489"/>
    <x v="20"/>
    <x v="0"/>
    <x v="1"/>
    <s v="Avery 4027 File Folder Labels for Dot Matrix Printers, 5000 Labels per Box, White"/>
    <n v="91.59"/>
    <n v="3"/>
    <n v="42.13"/>
  </r>
  <r>
    <s v="08-03-2017"/>
    <x v="3"/>
    <x v="2"/>
    <x v="668"/>
    <x v="4"/>
    <x v="0"/>
    <x v="12"/>
    <s v="Belkin 8 Outlet SurgeMaster II Gold Surge Protector with Phone Protection"/>
    <n v="647.84"/>
    <n v="8"/>
    <n v="168.44"/>
  </r>
  <r>
    <s v="08-03-2017"/>
    <x v="3"/>
    <x v="2"/>
    <x v="668"/>
    <x v="4"/>
    <x v="0"/>
    <x v="1"/>
    <s v="Avery Address/Shipping Labels for Typewriters, 4&quot; x 2&quot;"/>
    <n v="20.7"/>
    <n v="2"/>
    <n v="9.94"/>
  </r>
  <r>
    <s v="08-03-2017"/>
    <x v="3"/>
    <x v="2"/>
    <x v="545"/>
    <x v="3"/>
    <x v="0"/>
    <x v="3"/>
    <s v="Green Canvas Binder for 8-1/2&quot; x 14&quot; Sheets"/>
    <n v="171.2"/>
    <n v="5"/>
    <n v="64.2"/>
  </r>
  <r>
    <s v="08-03-2017"/>
    <x v="3"/>
    <x v="2"/>
    <x v="545"/>
    <x v="3"/>
    <x v="0"/>
    <x v="4"/>
    <s v="Newell 323"/>
    <n v="3.36"/>
    <n v="2"/>
    <n v="0.87"/>
  </r>
  <r>
    <s v="09-03-2017"/>
    <x v="3"/>
    <x v="2"/>
    <x v="754"/>
    <x v="3"/>
    <x v="2"/>
    <x v="9"/>
    <s v="Logitech Wireless Headset h800"/>
    <n v="199.98"/>
    <n v="2"/>
    <n v="69.989999999999995"/>
  </r>
  <r>
    <s v="09-03-2017"/>
    <x v="3"/>
    <x v="2"/>
    <x v="366"/>
    <x v="3"/>
    <x v="2"/>
    <x v="16"/>
    <s v="Hewlett Packard 310 Color Digital Copier"/>
    <n v="479.98"/>
    <n v="2"/>
    <n v="60"/>
  </r>
  <r>
    <s v="09-03-2017"/>
    <x v="3"/>
    <x v="2"/>
    <x v="366"/>
    <x v="3"/>
    <x v="0"/>
    <x v="3"/>
    <s v="DXL Angle-View Binders with Locking Rings by Samsill"/>
    <n v="30.84"/>
    <n v="5"/>
    <n v="9.64"/>
  </r>
  <r>
    <s v="10-03-2017"/>
    <x v="3"/>
    <x v="2"/>
    <x v="772"/>
    <x v="2"/>
    <x v="0"/>
    <x v="4"/>
    <s v="Newell 337"/>
    <n v="5.25"/>
    <n v="2"/>
    <n v="0.59"/>
  </r>
  <r>
    <s v="10-03-2017"/>
    <x v="3"/>
    <x v="2"/>
    <x v="772"/>
    <x v="2"/>
    <x v="2"/>
    <x v="6"/>
    <s v="Cisco SPA525G2 IP Phone - Wireless"/>
    <n v="35.909999999999997"/>
    <n v="3"/>
    <n v="-8.3800000000000008"/>
  </r>
  <r>
    <s v="10-03-2017"/>
    <x v="3"/>
    <x v="2"/>
    <x v="772"/>
    <x v="2"/>
    <x v="1"/>
    <x v="8"/>
    <s v="Westinghouse Clip-On Gooseneck Lamps"/>
    <n v="6.7"/>
    <n v="1"/>
    <n v="0.5"/>
  </r>
  <r>
    <s v="10-03-2017"/>
    <x v="3"/>
    <x v="2"/>
    <x v="772"/>
    <x v="2"/>
    <x v="1"/>
    <x v="8"/>
    <s v="Howard Miller Distant Time Traveler Alarm Clock"/>
    <n v="43.87"/>
    <n v="2"/>
    <n v="11.52"/>
  </r>
  <r>
    <s v="10-03-2017"/>
    <x v="3"/>
    <x v="2"/>
    <x v="185"/>
    <x v="2"/>
    <x v="2"/>
    <x v="6"/>
    <s v="Nokia Lumia 521 (T-Mobile)"/>
    <n v="53.98"/>
    <n v="3"/>
    <n v="-10.8"/>
  </r>
  <r>
    <s v="10-03-2017"/>
    <x v="3"/>
    <x v="2"/>
    <x v="600"/>
    <x v="25"/>
    <x v="0"/>
    <x v="12"/>
    <s v="Euro Pro Shark Stick Mini Vacuum"/>
    <n v="48.78"/>
    <n v="1"/>
    <n v="3.66"/>
  </r>
  <r>
    <s v="10-03-2017"/>
    <x v="3"/>
    <x v="2"/>
    <x v="600"/>
    <x v="25"/>
    <x v="0"/>
    <x v="3"/>
    <s v="Heavy-Duty E-Z-D Binders"/>
    <n v="13.09"/>
    <n v="4"/>
    <n v="-10.039999999999999"/>
  </r>
  <r>
    <s v="10-03-2017"/>
    <x v="3"/>
    <x v="2"/>
    <x v="507"/>
    <x v="3"/>
    <x v="2"/>
    <x v="9"/>
    <s v="Maxell LTO Ultrium - 800 GB"/>
    <n v="111.96"/>
    <n v="4"/>
    <n v="21.27"/>
  </r>
  <r>
    <s v="10-03-2017"/>
    <x v="3"/>
    <x v="2"/>
    <x v="496"/>
    <x v="0"/>
    <x v="1"/>
    <x v="13"/>
    <s v="Bevis Traditional Conference Table Top, Plinth Base"/>
    <n v="933.41"/>
    <n v="4"/>
    <n v="-173.35"/>
  </r>
  <r>
    <s v="11-03-2017"/>
    <x v="3"/>
    <x v="2"/>
    <x v="655"/>
    <x v="14"/>
    <x v="0"/>
    <x v="3"/>
    <s v="GBC DocuBind TL200 Manual Binding Machine"/>
    <n v="895.92"/>
    <n v="4"/>
    <n v="421.08"/>
  </r>
  <r>
    <s v="11-03-2017"/>
    <x v="3"/>
    <x v="2"/>
    <x v="167"/>
    <x v="2"/>
    <x v="2"/>
    <x v="6"/>
    <s v="Nortel Meridian M5316 Digital phone"/>
    <n v="776.85"/>
    <n v="5"/>
    <n v="-181.27"/>
  </r>
  <r>
    <s v="11-03-2017"/>
    <x v="3"/>
    <x v="2"/>
    <x v="167"/>
    <x v="2"/>
    <x v="0"/>
    <x v="3"/>
    <s v="Avery Trapezoid Ring Binder, 3&quot; Capacity, Black, 1040 sheets"/>
    <n v="12.29"/>
    <n v="1"/>
    <n v="-8.61"/>
  </r>
  <r>
    <s v="11-03-2017"/>
    <x v="3"/>
    <x v="2"/>
    <x v="167"/>
    <x v="2"/>
    <x v="1"/>
    <x v="13"/>
    <s v="KI Adjustable-Height Table"/>
    <n v="154.76"/>
    <n v="3"/>
    <n v="-46.43"/>
  </r>
  <r>
    <s v="11-03-2017"/>
    <x v="3"/>
    <x v="2"/>
    <x v="167"/>
    <x v="2"/>
    <x v="0"/>
    <x v="2"/>
    <s v="Desktop 3-Pocket Hot File"/>
    <n v="43.28"/>
    <n v="1"/>
    <n v="3.25"/>
  </r>
  <r>
    <s v="11-03-2017"/>
    <x v="3"/>
    <x v="2"/>
    <x v="298"/>
    <x v="32"/>
    <x v="2"/>
    <x v="9"/>
    <s v="Memorex Mini Travel Drive 16 GB USB 2.0 Flash Drive"/>
    <n v="63.88"/>
    <n v="4"/>
    <n v="24.91"/>
  </r>
  <r>
    <s v="11-03-2017"/>
    <x v="3"/>
    <x v="2"/>
    <x v="298"/>
    <x v="32"/>
    <x v="1"/>
    <x v="8"/>
    <s v="Executive Impressions 16-1/2&quot; Circular Wall Clock"/>
    <n v="26.72"/>
    <n v="1"/>
    <n v="11.76"/>
  </r>
  <r>
    <s v="12-03-2017"/>
    <x v="3"/>
    <x v="2"/>
    <x v="127"/>
    <x v="32"/>
    <x v="2"/>
    <x v="6"/>
    <s v="PowerGen Dual USB Car Charger"/>
    <n v="69.930000000000007"/>
    <n v="7"/>
    <n v="32.17"/>
  </r>
  <r>
    <s v="12-03-2017"/>
    <x v="3"/>
    <x v="2"/>
    <x v="544"/>
    <x v="3"/>
    <x v="0"/>
    <x v="2"/>
    <s v="Carina Double Wide Media Storage Towers in Natural &amp; Black"/>
    <n v="242.94"/>
    <n v="3"/>
    <n v="9.7200000000000006"/>
  </r>
  <r>
    <s v="12-03-2017"/>
    <x v="3"/>
    <x v="2"/>
    <x v="41"/>
    <x v="13"/>
    <x v="0"/>
    <x v="3"/>
    <s v="Avery Non-Stick Binders"/>
    <n v="40.409999999999997"/>
    <n v="9"/>
    <n v="18.59"/>
  </r>
  <r>
    <s v="13-03-2017"/>
    <x v="3"/>
    <x v="2"/>
    <x v="432"/>
    <x v="3"/>
    <x v="0"/>
    <x v="0"/>
    <s v="Multicolor Computer Printout Paper"/>
    <n v="314.55"/>
    <n v="3"/>
    <n v="150.97999999999999"/>
  </r>
  <r>
    <s v="13-03-2017"/>
    <x v="3"/>
    <x v="2"/>
    <x v="499"/>
    <x v="31"/>
    <x v="0"/>
    <x v="2"/>
    <s v="SimpliFile Personal File, Black Granite, 15w x 6-15/16d x 11-1/4h"/>
    <n v="90.8"/>
    <n v="8"/>
    <n v="25.42"/>
  </r>
  <r>
    <s v="13-03-2017"/>
    <x v="3"/>
    <x v="2"/>
    <x v="499"/>
    <x v="31"/>
    <x v="2"/>
    <x v="6"/>
    <s v="OtterBox Commuter Series Case - iPhone 5 &amp; 5s"/>
    <n v="140.74"/>
    <n v="8"/>
    <n v="49.26"/>
  </r>
  <r>
    <s v="13-03-2017"/>
    <x v="3"/>
    <x v="2"/>
    <x v="499"/>
    <x v="31"/>
    <x v="2"/>
    <x v="9"/>
    <s v="Logitech Wireless Headset H600 Over-The-Head Design"/>
    <n v="214.95"/>
    <n v="5"/>
    <n v="88.13"/>
  </r>
  <r>
    <s v="13-03-2017"/>
    <x v="3"/>
    <x v="2"/>
    <x v="499"/>
    <x v="31"/>
    <x v="0"/>
    <x v="0"/>
    <s v="Xerox 230"/>
    <n v="45.36"/>
    <n v="7"/>
    <n v="21.77"/>
  </r>
  <r>
    <s v="13-03-2017"/>
    <x v="3"/>
    <x v="2"/>
    <x v="499"/>
    <x v="31"/>
    <x v="0"/>
    <x v="0"/>
    <s v="Xerox 1885"/>
    <n v="288.24"/>
    <n v="6"/>
    <n v="138.36000000000001"/>
  </r>
  <r>
    <s v="13-03-2017"/>
    <x v="3"/>
    <x v="2"/>
    <x v="145"/>
    <x v="26"/>
    <x v="0"/>
    <x v="14"/>
    <s v="Martin Yale Chadless Opener Electric Letter Opener"/>
    <n v="1332.5"/>
    <n v="2"/>
    <n v="-299.81"/>
  </r>
  <r>
    <s v="13-03-2017"/>
    <x v="3"/>
    <x v="2"/>
    <x v="720"/>
    <x v="1"/>
    <x v="0"/>
    <x v="4"/>
    <s v="Col-Erase Pencils with Erasers"/>
    <n v="19.46"/>
    <n v="4"/>
    <n v="2.19"/>
  </r>
  <r>
    <s v="13-03-2017"/>
    <x v="3"/>
    <x v="2"/>
    <x v="720"/>
    <x v="1"/>
    <x v="2"/>
    <x v="15"/>
    <s v="HP Officejet Pro 8600 e-All-In-One Printer, Copier, Scanner, Fax"/>
    <n v="209.99"/>
    <n v="2"/>
    <n v="9"/>
  </r>
  <r>
    <s v="13-03-2017"/>
    <x v="3"/>
    <x v="2"/>
    <x v="720"/>
    <x v="1"/>
    <x v="0"/>
    <x v="4"/>
    <s v="Eberhard Faber 3 1/2&quot; Golf Pencils"/>
    <n v="29.76"/>
    <n v="5"/>
    <n v="1.86"/>
  </r>
  <r>
    <s v="13-03-2017"/>
    <x v="3"/>
    <x v="2"/>
    <x v="720"/>
    <x v="1"/>
    <x v="1"/>
    <x v="5"/>
    <s v="SAFCO Folding Chair Trolley"/>
    <n v="89.77"/>
    <n v="1"/>
    <n v="-2.56"/>
  </r>
  <r>
    <s v="13-03-2017"/>
    <x v="3"/>
    <x v="2"/>
    <x v="720"/>
    <x v="1"/>
    <x v="2"/>
    <x v="16"/>
    <s v="Hewlett Packard LaserJet 3310 Copier"/>
    <n v="959.98"/>
    <n v="2"/>
    <n v="335.99"/>
  </r>
  <r>
    <s v="13-03-2017"/>
    <x v="3"/>
    <x v="2"/>
    <x v="720"/>
    <x v="1"/>
    <x v="0"/>
    <x v="0"/>
    <s v="Xerox 1993"/>
    <n v="15.55"/>
    <n v="3"/>
    <n v="5.64"/>
  </r>
  <r>
    <s v="13-03-2017"/>
    <x v="3"/>
    <x v="2"/>
    <x v="720"/>
    <x v="1"/>
    <x v="2"/>
    <x v="6"/>
    <s v="Plantronics MX500i Earset"/>
    <n v="34.36"/>
    <n v="1"/>
    <n v="-7.3"/>
  </r>
  <r>
    <s v="13-03-2017"/>
    <x v="3"/>
    <x v="2"/>
    <x v="59"/>
    <x v="37"/>
    <x v="0"/>
    <x v="3"/>
    <s v="GBC VeloBind Cover Sets"/>
    <n v="30.88"/>
    <n v="2"/>
    <n v="15.44"/>
  </r>
  <r>
    <s v="13-03-2017"/>
    <x v="3"/>
    <x v="2"/>
    <x v="59"/>
    <x v="37"/>
    <x v="0"/>
    <x v="12"/>
    <s v="Hoover Commercial Lightweight Upright Vacuum with E-Z Empty Dirt Cup"/>
    <n v="465.16"/>
    <n v="2"/>
    <n v="120.94"/>
  </r>
  <r>
    <s v="13-03-2017"/>
    <x v="3"/>
    <x v="2"/>
    <x v="59"/>
    <x v="37"/>
    <x v="0"/>
    <x v="0"/>
    <s v="Strathmore Photo Mount Cards"/>
    <n v="27.12"/>
    <n v="4"/>
    <n v="12.48"/>
  </r>
  <r>
    <s v="13-03-2017"/>
    <x v="3"/>
    <x v="2"/>
    <x v="733"/>
    <x v="36"/>
    <x v="0"/>
    <x v="3"/>
    <s v="Avery Arch Ring Binders"/>
    <n v="174.3"/>
    <n v="3"/>
    <n v="81.92"/>
  </r>
  <r>
    <s v="13-03-2017"/>
    <x v="3"/>
    <x v="2"/>
    <x v="711"/>
    <x v="20"/>
    <x v="2"/>
    <x v="6"/>
    <s v="Panasonic KX T7736-B Digital phone"/>
    <n v="299.89999999999998"/>
    <n v="2"/>
    <n v="74.98"/>
  </r>
  <r>
    <s v="13-03-2017"/>
    <x v="3"/>
    <x v="2"/>
    <x v="136"/>
    <x v="1"/>
    <x v="2"/>
    <x v="6"/>
    <s v="PowerGen Dual USB Car Charger"/>
    <n v="7.99"/>
    <n v="1"/>
    <n v="2.6"/>
  </r>
  <r>
    <s v="14-03-2017"/>
    <x v="3"/>
    <x v="2"/>
    <x v="396"/>
    <x v="1"/>
    <x v="2"/>
    <x v="6"/>
    <s v="Seidio BD2-HK3IPH5-BK DILEX Case and Holster Combo for Apple iPhone 5/5s - Black"/>
    <n v="49.62"/>
    <n v="2"/>
    <n v="4.96"/>
  </r>
  <r>
    <s v="16-03-2017"/>
    <x v="3"/>
    <x v="2"/>
    <x v="139"/>
    <x v="22"/>
    <x v="0"/>
    <x v="0"/>
    <s v="Xerox 214"/>
    <n v="6.48"/>
    <n v="1"/>
    <n v="3.11"/>
  </r>
  <r>
    <s v="16-03-2017"/>
    <x v="3"/>
    <x v="2"/>
    <x v="139"/>
    <x v="22"/>
    <x v="0"/>
    <x v="2"/>
    <s v="Safco Commercial Shelving"/>
    <n v="46.51"/>
    <n v="1"/>
    <n v="1.86"/>
  </r>
  <r>
    <s v="16-03-2017"/>
    <x v="3"/>
    <x v="2"/>
    <x v="139"/>
    <x v="22"/>
    <x v="2"/>
    <x v="6"/>
    <s v="Mitel MiVoice 5330e IP Phone"/>
    <n v="659.98"/>
    <n v="3"/>
    <n v="49.5"/>
  </r>
  <r>
    <s v="16-03-2017"/>
    <x v="3"/>
    <x v="2"/>
    <x v="342"/>
    <x v="10"/>
    <x v="2"/>
    <x v="6"/>
    <s v="Geemarc AmpliPOWER60"/>
    <n v="445.44"/>
    <n v="8"/>
    <n v="-81.66"/>
  </r>
  <r>
    <s v="16-03-2017"/>
    <x v="3"/>
    <x v="2"/>
    <x v="530"/>
    <x v="10"/>
    <x v="2"/>
    <x v="6"/>
    <s v="OtterBox Defender Series Case - iPhone 5c"/>
    <n v="44.38"/>
    <n v="2"/>
    <n v="-7.4"/>
  </r>
  <r>
    <s v="16-03-2017"/>
    <x v="3"/>
    <x v="2"/>
    <x v="530"/>
    <x v="10"/>
    <x v="1"/>
    <x v="8"/>
    <s v="Nu-Dell Oak Frame"/>
    <n v="51.26"/>
    <n v="6"/>
    <n v="7.69"/>
  </r>
  <r>
    <s v="16-03-2017"/>
    <x v="3"/>
    <x v="2"/>
    <x v="530"/>
    <x v="10"/>
    <x v="0"/>
    <x v="3"/>
    <s v="Avery Binding System Hidden Tab Executive Style Index Sets"/>
    <n v="5.19"/>
    <n v="3"/>
    <n v="-3.46"/>
  </r>
  <r>
    <s v="16-03-2017"/>
    <x v="3"/>
    <x v="2"/>
    <x v="530"/>
    <x v="10"/>
    <x v="2"/>
    <x v="9"/>
    <s v="Logitech G700s Rechargeable Gaming Mouse"/>
    <n v="159.97999999999999"/>
    <n v="2"/>
    <n v="44"/>
  </r>
  <r>
    <s v="16-03-2017"/>
    <x v="3"/>
    <x v="2"/>
    <x v="530"/>
    <x v="10"/>
    <x v="0"/>
    <x v="2"/>
    <s v="File Shuttle II and Handi-File, Black"/>
    <n v="54.22"/>
    <n v="2"/>
    <n v="3.39"/>
  </r>
  <r>
    <s v="16-03-2017"/>
    <x v="3"/>
    <x v="2"/>
    <x v="687"/>
    <x v="3"/>
    <x v="0"/>
    <x v="2"/>
    <s v="Dual Level, Single-Width Filing Carts"/>
    <n v="310.12"/>
    <n v="2"/>
    <n v="80.63"/>
  </r>
  <r>
    <s v="16-03-2017"/>
    <x v="3"/>
    <x v="2"/>
    <x v="687"/>
    <x v="3"/>
    <x v="0"/>
    <x v="3"/>
    <s v="XtraLife ClearVue Slant-D Ring Binder, White, 3&quot;"/>
    <n v="70.459999999999994"/>
    <n v="6"/>
    <n v="22.9"/>
  </r>
  <r>
    <s v="16-03-2017"/>
    <x v="3"/>
    <x v="2"/>
    <x v="687"/>
    <x v="3"/>
    <x v="0"/>
    <x v="3"/>
    <s v="Pressboard Hanging Data Binders for Unburst Sheets"/>
    <n v="19.68"/>
    <n v="5"/>
    <n v="6.89"/>
  </r>
  <r>
    <s v="16-03-2017"/>
    <x v="3"/>
    <x v="2"/>
    <x v="687"/>
    <x v="3"/>
    <x v="0"/>
    <x v="12"/>
    <s v="Bionaire Personal Warm Mist Humidifier/Vaporizer"/>
    <n v="140.66999999999999"/>
    <n v="3"/>
    <n v="54.86"/>
  </r>
  <r>
    <s v="17-03-2017"/>
    <x v="3"/>
    <x v="2"/>
    <x v="68"/>
    <x v="3"/>
    <x v="0"/>
    <x v="3"/>
    <s v="Heavy-Duty E-Z-D Binders"/>
    <n v="17.46"/>
    <n v="2"/>
    <n v="5.89"/>
  </r>
  <r>
    <s v="17-03-2017"/>
    <x v="3"/>
    <x v="2"/>
    <x v="674"/>
    <x v="20"/>
    <x v="0"/>
    <x v="1"/>
    <s v="Avery 496"/>
    <n v="18.75"/>
    <n v="5"/>
    <n v="9"/>
  </r>
  <r>
    <s v="17-03-2017"/>
    <x v="3"/>
    <x v="2"/>
    <x v="674"/>
    <x v="20"/>
    <x v="2"/>
    <x v="6"/>
    <s v="Cisco SPA525G2 IP Phone - Wireless"/>
    <n v="119.7"/>
    <n v="6"/>
    <n v="31.12"/>
  </r>
  <r>
    <s v="17-03-2017"/>
    <x v="3"/>
    <x v="2"/>
    <x v="674"/>
    <x v="20"/>
    <x v="0"/>
    <x v="3"/>
    <s v="Acco Pressboard Covers with Storage Hooks, 9 1/2&quot; x 11&quot;, Executive Red"/>
    <n v="9.14"/>
    <n v="3"/>
    <n v="3.09"/>
  </r>
  <r>
    <s v="17-03-2017"/>
    <x v="3"/>
    <x v="2"/>
    <x v="674"/>
    <x v="20"/>
    <x v="2"/>
    <x v="9"/>
    <s v="SanDisk Cruzer 32 GB USB Flash Drive"/>
    <n v="57.06"/>
    <n v="3"/>
    <n v="18.260000000000002"/>
  </r>
  <r>
    <s v="17-03-2017"/>
    <x v="3"/>
    <x v="2"/>
    <x v="674"/>
    <x v="20"/>
    <x v="2"/>
    <x v="9"/>
    <s v="Kingston Digital DataTraveler 16GB USB 2.0"/>
    <n v="71.599999999999994"/>
    <n v="8"/>
    <n v="13.6"/>
  </r>
  <r>
    <s v="17-03-2017"/>
    <x v="3"/>
    <x v="2"/>
    <x v="674"/>
    <x v="20"/>
    <x v="0"/>
    <x v="2"/>
    <s v="Neat Ideas Personal Hanging Folder Files, Black"/>
    <n v="107.44"/>
    <n v="8"/>
    <n v="27.93"/>
  </r>
  <r>
    <s v="17-03-2017"/>
    <x v="3"/>
    <x v="2"/>
    <x v="674"/>
    <x v="20"/>
    <x v="0"/>
    <x v="1"/>
    <s v="Avery 486"/>
    <n v="7.31"/>
    <n v="1"/>
    <n v="3.44"/>
  </r>
  <r>
    <s v="17-03-2017"/>
    <x v="3"/>
    <x v="2"/>
    <x v="674"/>
    <x v="20"/>
    <x v="0"/>
    <x v="4"/>
    <s v="Lumber Crayons"/>
    <n v="59.1"/>
    <n v="6"/>
    <n v="22.46"/>
  </r>
  <r>
    <s v="17-03-2017"/>
    <x v="3"/>
    <x v="2"/>
    <x v="674"/>
    <x v="20"/>
    <x v="0"/>
    <x v="2"/>
    <s v="Tenex File Box, Personal Filing Tote with Lid, Black"/>
    <n v="46.53"/>
    <n v="3"/>
    <n v="12.1"/>
  </r>
  <r>
    <s v="17-03-2017"/>
    <x v="3"/>
    <x v="2"/>
    <x v="675"/>
    <x v="0"/>
    <x v="0"/>
    <x v="3"/>
    <s v="GBC Plasticlear Binding Covers"/>
    <n v="13.78"/>
    <n v="6"/>
    <n v="-22.04"/>
  </r>
  <r>
    <s v="17-03-2017"/>
    <x v="3"/>
    <x v="2"/>
    <x v="675"/>
    <x v="0"/>
    <x v="0"/>
    <x v="0"/>
    <s v="Xerox 1900"/>
    <n v="10.27"/>
    <n v="3"/>
    <n v="3.21"/>
  </r>
  <r>
    <s v="17-03-2017"/>
    <x v="3"/>
    <x v="2"/>
    <x v="326"/>
    <x v="15"/>
    <x v="0"/>
    <x v="1"/>
    <s v="Avery 474"/>
    <n v="4.6100000000000003"/>
    <n v="2"/>
    <n v="1.67"/>
  </r>
  <r>
    <s v="18-03-2017"/>
    <x v="3"/>
    <x v="2"/>
    <x v="778"/>
    <x v="0"/>
    <x v="0"/>
    <x v="12"/>
    <s v="Hoover Portapower Portable Vacuum"/>
    <n v="2.69"/>
    <n v="3"/>
    <n v="-7.39"/>
  </r>
  <r>
    <s v="18-03-2017"/>
    <x v="3"/>
    <x v="2"/>
    <x v="778"/>
    <x v="0"/>
    <x v="2"/>
    <x v="9"/>
    <s v="Verbatim 25 GB 6x Blu-ray Single Layer Recordable Disc, 10/Pack"/>
    <n v="27.82"/>
    <n v="3"/>
    <n v="4.5199999999999996"/>
  </r>
  <r>
    <s v="18-03-2017"/>
    <x v="3"/>
    <x v="2"/>
    <x v="778"/>
    <x v="0"/>
    <x v="1"/>
    <x v="8"/>
    <s v="Howard Miller 13-1/2&quot; Diameter Rosebrook Wall Clock"/>
    <n v="82.52"/>
    <n v="3"/>
    <n v="-41.26"/>
  </r>
  <r>
    <s v="18-03-2017"/>
    <x v="3"/>
    <x v="2"/>
    <x v="778"/>
    <x v="0"/>
    <x v="0"/>
    <x v="3"/>
    <s v="Ibico Hi-Tech Manual Binding System"/>
    <n v="182.99"/>
    <n v="3"/>
    <n v="-320.24"/>
  </r>
  <r>
    <s v="18-03-2017"/>
    <x v="3"/>
    <x v="2"/>
    <x v="647"/>
    <x v="0"/>
    <x v="0"/>
    <x v="4"/>
    <s v="Peel-Off China Markers"/>
    <n v="23.83"/>
    <n v="3"/>
    <n v="6.55"/>
  </r>
  <r>
    <s v="18-03-2017"/>
    <x v="3"/>
    <x v="2"/>
    <x v="72"/>
    <x v="22"/>
    <x v="0"/>
    <x v="4"/>
    <s v="Deluxe Chalkboard Eraser Cleaner"/>
    <n v="46.2"/>
    <n v="4"/>
    <n v="21.25"/>
  </r>
  <r>
    <s v="18-03-2017"/>
    <x v="3"/>
    <x v="2"/>
    <x v="426"/>
    <x v="0"/>
    <x v="2"/>
    <x v="6"/>
    <s v="Pyle PMP37LED"/>
    <n v="537.54"/>
    <n v="7"/>
    <n v="47.04"/>
  </r>
  <r>
    <s v="18-03-2017"/>
    <x v="3"/>
    <x v="2"/>
    <x v="455"/>
    <x v="3"/>
    <x v="0"/>
    <x v="4"/>
    <s v="Prang Drawing Pencil Set"/>
    <n v="13.9"/>
    <n v="5"/>
    <n v="3.75"/>
  </r>
  <r>
    <s v="18-03-2017"/>
    <x v="3"/>
    <x v="2"/>
    <x v="455"/>
    <x v="3"/>
    <x v="0"/>
    <x v="10"/>
    <s v="Peel &amp; Seel Envelopes"/>
    <n v="19.399999999999999"/>
    <n v="5"/>
    <n v="9.31"/>
  </r>
  <r>
    <s v="18-03-2017"/>
    <x v="3"/>
    <x v="2"/>
    <x v="527"/>
    <x v="3"/>
    <x v="0"/>
    <x v="12"/>
    <s v="Fellowes Basic Home/Office Series Surge Protectors"/>
    <n v="90.86"/>
    <n v="7"/>
    <n v="26.35"/>
  </r>
  <r>
    <s v="19-03-2017"/>
    <x v="3"/>
    <x v="2"/>
    <x v="651"/>
    <x v="20"/>
    <x v="0"/>
    <x v="1"/>
    <s v="Avery 506"/>
    <n v="28.91"/>
    <n v="7"/>
    <n v="13.3"/>
  </r>
  <r>
    <s v="19-03-2017"/>
    <x v="3"/>
    <x v="2"/>
    <x v="11"/>
    <x v="3"/>
    <x v="0"/>
    <x v="3"/>
    <s v="ACCOHIDE 3-Ring Binder, Blue, 1&quot;"/>
    <n v="19.82"/>
    <n v="6"/>
    <n v="6.69"/>
  </r>
  <r>
    <s v="19-03-2017"/>
    <x v="3"/>
    <x v="2"/>
    <x v="11"/>
    <x v="3"/>
    <x v="2"/>
    <x v="6"/>
    <s v="Jawbone MINI JAMBOX Wireless Bluetooth Speaker"/>
    <n v="657.5"/>
    <n v="6"/>
    <n v="-131.5"/>
  </r>
  <r>
    <s v="19-03-2017"/>
    <x v="3"/>
    <x v="2"/>
    <x v="11"/>
    <x v="3"/>
    <x v="2"/>
    <x v="9"/>
    <s v="Logitech K350 2.4Ghz Wireless Keyboard"/>
    <n v="99.54"/>
    <n v="2"/>
    <n v="10.95"/>
  </r>
  <r>
    <s v="19-03-2017"/>
    <x v="3"/>
    <x v="2"/>
    <x v="11"/>
    <x v="3"/>
    <x v="2"/>
    <x v="9"/>
    <s v="Logitech Wireless Marathon Mouse M705"/>
    <n v="199.96"/>
    <n v="4"/>
    <n v="85.98"/>
  </r>
  <r>
    <s v="19-03-2017"/>
    <x v="3"/>
    <x v="2"/>
    <x v="52"/>
    <x v="3"/>
    <x v="0"/>
    <x v="3"/>
    <s v="SpineVue Locking Slant-D Ring Binders by Cardinal"/>
    <n v="14.62"/>
    <n v="2"/>
    <n v="5.12"/>
  </r>
  <r>
    <s v="19-03-2017"/>
    <x v="3"/>
    <x v="2"/>
    <x v="52"/>
    <x v="3"/>
    <x v="1"/>
    <x v="13"/>
    <s v="Chromcraft Round Conference Tables"/>
    <n v="697.16"/>
    <n v="5"/>
    <n v="8.7100000000000009"/>
  </r>
  <r>
    <s v="19-03-2017"/>
    <x v="3"/>
    <x v="2"/>
    <x v="52"/>
    <x v="3"/>
    <x v="1"/>
    <x v="8"/>
    <s v="Advantus Employee of the Month Certificate Frame, 11 x 13-1/2"/>
    <n v="30.93"/>
    <n v="1"/>
    <n v="12.68"/>
  </r>
  <r>
    <s v="19-03-2017"/>
    <x v="3"/>
    <x v="2"/>
    <x v="52"/>
    <x v="3"/>
    <x v="0"/>
    <x v="3"/>
    <s v="Pressboard Covers with Storage Hooks, 9 1/2&quot; x 11&quot;, Light Blue"/>
    <n v="27.5"/>
    <n v="7"/>
    <n v="9.2799999999999994"/>
  </r>
  <r>
    <s v="19-03-2017"/>
    <x v="3"/>
    <x v="2"/>
    <x v="434"/>
    <x v="3"/>
    <x v="0"/>
    <x v="12"/>
    <s v="Belkin 5 Outlet SurgeMaster Power Centers"/>
    <n v="381.36"/>
    <n v="7"/>
    <n v="106.78"/>
  </r>
  <r>
    <s v="19-03-2017"/>
    <x v="3"/>
    <x v="2"/>
    <x v="422"/>
    <x v="23"/>
    <x v="0"/>
    <x v="4"/>
    <s v="Dixon Ticonderoga Pencils"/>
    <n v="8.94"/>
    <n v="3"/>
    <n v="2.41"/>
  </r>
  <r>
    <s v="20-03-2017"/>
    <x v="3"/>
    <x v="2"/>
    <x v="47"/>
    <x v="18"/>
    <x v="1"/>
    <x v="8"/>
    <s v="GE General Purpose, Extra Long Life, Showcase &amp; Floodlight Incandescent Bulbs"/>
    <n v="2.91"/>
    <n v="1"/>
    <n v="1.37"/>
  </r>
  <r>
    <s v="20-03-2017"/>
    <x v="3"/>
    <x v="2"/>
    <x v="698"/>
    <x v="22"/>
    <x v="2"/>
    <x v="9"/>
    <s v="Imation Secure Drive + Hardware Encrypted USB flash drive - 16 GB"/>
    <n v="265.93"/>
    <n v="7"/>
    <n v="63.82"/>
  </r>
  <r>
    <s v="20-03-2017"/>
    <x v="3"/>
    <x v="2"/>
    <x v="310"/>
    <x v="37"/>
    <x v="2"/>
    <x v="9"/>
    <s v="WD My Passport Ultra 2TB Portable External Hard Drive"/>
    <n v="238"/>
    <n v="2"/>
    <n v="38.08"/>
  </r>
  <r>
    <s v="20-03-2017"/>
    <x v="3"/>
    <x v="2"/>
    <x v="310"/>
    <x v="37"/>
    <x v="0"/>
    <x v="0"/>
    <s v="Xerox 1988"/>
    <n v="61.96"/>
    <n v="2"/>
    <n v="27.88"/>
  </r>
  <r>
    <s v="20-03-2017"/>
    <x v="3"/>
    <x v="2"/>
    <x v="173"/>
    <x v="0"/>
    <x v="0"/>
    <x v="0"/>
    <s v="Easy-staple paper"/>
    <n v="56.7"/>
    <n v="2"/>
    <n v="19.14"/>
  </r>
  <r>
    <s v="20-03-2017"/>
    <x v="3"/>
    <x v="2"/>
    <x v="173"/>
    <x v="0"/>
    <x v="0"/>
    <x v="0"/>
    <s v="Xerox 1916"/>
    <n v="274.06"/>
    <n v="7"/>
    <n v="102.77"/>
  </r>
  <r>
    <s v="21-03-2017"/>
    <x v="3"/>
    <x v="2"/>
    <x v="758"/>
    <x v="18"/>
    <x v="0"/>
    <x v="0"/>
    <s v="Eaton Premium Continuous-Feed Paper, 25% Cotton, Letter Size, White, 1000 Shts/Box"/>
    <n v="277.39999999999998"/>
    <n v="5"/>
    <n v="133.15"/>
  </r>
  <r>
    <s v="21-03-2017"/>
    <x v="3"/>
    <x v="2"/>
    <x v="758"/>
    <x v="18"/>
    <x v="0"/>
    <x v="0"/>
    <s v="Xerox 196"/>
    <n v="5.78"/>
    <n v="1"/>
    <n v="2.83"/>
  </r>
  <r>
    <s v="21-03-2017"/>
    <x v="3"/>
    <x v="2"/>
    <x v="68"/>
    <x v="39"/>
    <x v="1"/>
    <x v="5"/>
    <s v="Global Leather and Oak Executive Chair, Black"/>
    <n v="1805.88"/>
    <n v="6"/>
    <n v="523.71"/>
  </r>
  <r>
    <s v="21-03-2017"/>
    <x v="3"/>
    <x v="2"/>
    <x v="236"/>
    <x v="3"/>
    <x v="0"/>
    <x v="2"/>
    <s v="Adjustable Depth Letter/Legal Cart"/>
    <n v="725.84"/>
    <n v="4"/>
    <n v="210.49"/>
  </r>
  <r>
    <s v="21-03-2017"/>
    <x v="3"/>
    <x v="2"/>
    <x v="236"/>
    <x v="3"/>
    <x v="0"/>
    <x v="3"/>
    <s v="Avery Durable Plastic 1&quot; Binders"/>
    <n v="10.9"/>
    <n v="3"/>
    <n v="3.95"/>
  </r>
  <r>
    <s v="21-03-2017"/>
    <x v="3"/>
    <x v="2"/>
    <x v="236"/>
    <x v="3"/>
    <x v="0"/>
    <x v="3"/>
    <s v="Pressboard Data Binders by Wilson Jones"/>
    <n v="8.5399999999999991"/>
    <n v="2"/>
    <n v="2.88"/>
  </r>
  <r>
    <s v="21-03-2017"/>
    <x v="3"/>
    <x v="2"/>
    <x v="203"/>
    <x v="16"/>
    <x v="0"/>
    <x v="12"/>
    <s v="APC 7 Outlet Network SurgeArrest Surge Protector"/>
    <n v="64.38"/>
    <n v="1"/>
    <n v="8.0500000000000007"/>
  </r>
  <r>
    <s v="21-03-2017"/>
    <x v="3"/>
    <x v="2"/>
    <x v="764"/>
    <x v="2"/>
    <x v="0"/>
    <x v="10"/>
    <s v="Colored Envelopes"/>
    <n v="8.86"/>
    <n v="3"/>
    <n v="2.88"/>
  </r>
  <r>
    <s v="21-03-2017"/>
    <x v="3"/>
    <x v="2"/>
    <x v="152"/>
    <x v="22"/>
    <x v="0"/>
    <x v="3"/>
    <s v="C-Line Peel &amp; Stick Add-On Filing Pockets, 8-3/4 x 5-1/8, 10/Pack"/>
    <n v="30.58"/>
    <n v="6"/>
    <n v="10.32"/>
  </r>
  <r>
    <s v="21-03-2017"/>
    <x v="3"/>
    <x v="2"/>
    <x v="152"/>
    <x v="22"/>
    <x v="0"/>
    <x v="7"/>
    <s v="Super Bands, 12/Pack"/>
    <n v="13.02"/>
    <n v="7"/>
    <n v="0.39"/>
  </r>
  <r>
    <s v="21-03-2017"/>
    <x v="3"/>
    <x v="2"/>
    <x v="152"/>
    <x v="22"/>
    <x v="1"/>
    <x v="8"/>
    <s v="Eldon Expressions Wood Desk Accessories, Oak"/>
    <n v="22.14"/>
    <n v="3"/>
    <n v="6.42"/>
  </r>
  <r>
    <s v="21-03-2017"/>
    <x v="3"/>
    <x v="2"/>
    <x v="152"/>
    <x v="22"/>
    <x v="0"/>
    <x v="2"/>
    <s v="Fellowes Officeware Wire Shelving"/>
    <n v="359.32"/>
    <n v="4"/>
    <n v="7.19"/>
  </r>
  <r>
    <s v="23-03-2017"/>
    <x v="3"/>
    <x v="2"/>
    <x v="734"/>
    <x v="3"/>
    <x v="1"/>
    <x v="8"/>
    <s v="DAX Natural Wood-Tone Poster Frame"/>
    <n v="211.84"/>
    <n v="8"/>
    <n v="76.260000000000005"/>
  </r>
  <r>
    <s v="23-03-2017"/>
    <x v="3"/>
    <x v="2"/>
    <x v="461"/>
    <x v="0"/>
    <x v="0"/>
    <x v="2"/>
    <s v="Fellowes Officeware Wire Shelving"/>
    <n v="143.72999999999999"/>
    <n v="2"/>
    <n v="-32.340000000000003"/>
  </r>
  <r>
    <s v="23-03-2017"/>
    <x v="3"/>
    <x v="2"/>
    <x v="574"/>
    <x v="20"/>
    <x v="0"/>
    <x v="0"/>
    <s v="Xerox 1980"/>
    <n v="25.68"/>
    <n v="6"/>
    <n v="11.56"/>
  </r>
  <r>
    <s v="23-03-2017"/>
    <x v="3"/>
    <x v="2"/>
    <x v="126"/>
    <x v="20"/>
    <x v="0"/>
    <x v="14"/>
    <s v="Premier Electric Letter Opener"/>
    <n v="347.58"/>
    <n v="3"/>
    <n v="17.38"/>
  </r>
  <r>
    <s v="23-03-2017"/>
    <x v="3"/>
    <x v="2"/>
    <x v="694"/>
    <x v="22"/>
    <x v="0"/>
    <x v="3"/>
    <s v="Cardinal Slant-D Ring Binder, Heavy Gauge Vinyl"/>
    <n v="34.76"/>
    <n v="5"/>
    <n v="11.3"/>
  </r>
  <r>
    <s v="23-03-2017"/>
    <x v="3"/>
    <x v="2"/>
    <x v="745"/>
    <x v="22"/>
    <x v="0"/>
    <x v="2"/>
    <s v="Acco Perma 4000 Stacking Storage Drawers"/>
    <n v="32.479999999999997"/>
    <n v="2"/>
    <n v="4.87"/>
  </r>
  <r>
    <s v="23-03-2017"/>
    <x v="3"/>
    <x v="2"/>
    <x v="745"/>
    <x v="22"/>
    <x v="0"/>
    <x v="0"/>
    <s v="Xerox 1898"/>
    <n v="20.04"/>
    <n v="3"/>
    <n v="9.6199999999999992"/>
  </r>
  <r>
    <s v="23-03-2017"/>
    <x v="3"/>
    <x v="2"/>
    <x v="745"/>
    <x v="22"/>
    <x v="2"/>
    <x v="16"/>
    <s v="Canon imageCLASS 2200 Advanced Copier"/>
    <n v="13999.96"/>
    <n v="4"/>
    <n v="6719.98"/>
  </r>
  <r>
    <s v="24-03-2017"/>
    <x v="3"/>
    <x v="2"/>
    <x v="291"/>
    <x v="20"/>
    <x v="0"/>
    <x v="0"/>
    <s v="Xerox 1888"/>
    <n v="221.92"/>
    <n v="4"/>
    <n v="106.52"/>
  </r>
  <r>
    <s v="24-03-2017"/>
    <x v="3"/>
    <x v="2"/>
    <x v="291"/>
    <x v="20"/>
    <x v="2"/>
    <x v="9"/>
    <s v="Memorex Micro Travel Drive 8 GB"/>
    <n v="26"/>
    <n v="2"/>
    <n v="11.7"/>
  </r>
  <r>
    <s v="24-03-2017"/>
    <x v="3"/>
    <x v="2"/>
    <x v="535"/>
    <x v="20"/>
    <x v="0"/>
    <x v="10"/>
    <s v="#10 White Business Envelopes,4 1/8 x 9 1/2"/>
    <n v="47.01"/>
    <n v="3"/>
    <n v="22.09"/>
  </r>
  <r>
    <s v="24-03-2017"/>
    <x v="3"/>
    <x v="2"/>
    <x v="535"/>
    <x v="20"/>
    <x v="2"/>
    <x v="6"/>
    <s v="Samsung Galaxy S4 Mini"/>
    <n v="469.99"/>
    <n v="1"/>
    <n v="136.30000000000001"/>
  </r>
  <r>
    <s v="24-03-2017"/>
    <x v="3"/>
    <x v="2"/>
    <x v="535"/>
    <x v="20"/>
    <x v="1"/>
    <x v="5"/>
    <s v="Global Deluxe Steno Chair"/>
    <n v="207.85"/>
    <n v="3"/>
    <n v="2.31"/>
  </r>
  <r>
    <s v="24-03-2017"/>
    <x v="3"/>
    <x v="2"/>
    <x v="20"/>
    <x v="20"/>
    <x v="1"/>
    <x v="5"/>
    <s v="Global Airflow Leather Mesh Back Chair, Black"/>
    <n v="271.76"/>
    <n v="2"/>
    <n v="60.39"/>
  </r>
  <r>
    <s v="24-03-2017"/>
    <x v="3"/>
    <x v="2"/>
    <x v="689"/>
    <x v="0"/>
    <x v="0"/>
    <x v="2"/>
    <s v="Iris Project Case"/>
    <n v="12.77"/>
    <n v="2"/>
    <n v="0.96"/>
  </r>
  <r>
    <s v="25-03-2017"/>
    <x v="3"/>
    <x v="2"/>
    <x v="405"/>
    <x v="0"/>
    <x v="2"/>
    <x v="6"/>
    <s v="Panasonic KX-TG9471B"/>
    <n v="470.38"/>
    <n v="3"/>
    <n v="47.04"/>
  </r>
  <r>
    <s v="25-03-2017"/>
    <x v="3"/>
    <x v="2"/>
    <x v="107"/>
    <x v="3"/>
    <x v="0"/>
    <x v="12"/>
    <s v="Acco Smartsocket Color-Coded Six-Outlet AC Adapter Model Surge Protectors"/>
    <n v="176.04"/>
    <n v="4"/>
    <n v="45.77"/>
  </r>
  <r>
    <s v="25-03-2017"/>
    <x v="3"/>
    <x v="2"/>
    <x v="107"/>
    <x v="3"/>
    <x v="0"/>
    <x v="4"/>
    <s v="Staples in misc. colors"/>
    <n v="16.02"/>
    <n v="9"/>
    <n v="4.49"/>
  </r>
  <r>
    <s v="25-03-2017"/>
    <x v="3"/>
    <x v="2"/>
    <x v="107"/>
    <x v="3"/>
    <x v="0"/>
    <x v="3"/>
    <s v="Avery Arch Ring Binders"/>
    <n v="185.92"/>
    <n v="4"/>
    <n v="62.75"/>
  </r>
  <r>
    <s v="25-03-2017"/>
    <x v="3"/>
    <x v="2"/>
    <x v="107"/>
    <x v="3"/>
    <x v="2"/>
    <x v="6"/>
    <s v="Clearsounds A400"/>
    <n v="211.17"/>
    <n v="4"/>
    <n v="15.84"/>
  </r>
  <r>
    <s v="25-03-2017"/>
    <x v="3"/>
    <x v="2"/>
    <x v="107"/>
    <x v="3"/>
    <x v="2"/>
    <x v="16"/>
    <s v="Hewlett Packard 310 Color Digital Copier"/>
    <n v="479.98"/>
    <n v="2"/>
    <n v="60"/>
  </r>
  <r>
    <s v="25-03-2017"/>
    <x v="3"/>
    <x v="2"/>
    <x v="514"/>
    <x v="21"/>
    <x v="1"/>
    <x v="5"/>
    <s v="Global Highback Leather Tilter in Burgundy"/>
    <n v="90.99"/>
    <n v="1"/>
    <n v="14.56"/>
  </r>
  <r>
    <s v="25-03-2017"/>
    <x v="3"/>
    <x v="2"/>
    <x v="514"/>
    <x v="21"/>
    <x v="1"/>
    <x v="5"/>
    <s v="Lifetime Advantage Folding Chairs, 4/Carton"/>
    <n v="1526.56"/>
    <n v="7"/>
    <n v="427.44"/>
  </r>
  <r>
    <s v="25-03-2017"/>
    <x v="3"/>
    <x v="2"/>
    <x v="514"/>
    <x v="21"/>
    <x v="1"/>
    <x v="5"/>
    <s v="Global High-Back Leather Tilter, Burgundy"/>
    <n v="368.97"/>
    <n v="3"/>
    <n v="40.590000000000003"/>
  </r>
  <r>
    <s v="25-03-2017"/>
    <x v="3"/>
    <x v="2"/>
    <x v="257"/>
    <x v="0"/>
    <x v="0"/>
    <x v="0"/>
    <s v="Xerox 1953"/>
    <n v="6.85"/>
    <n v="2"/>
    <n v="2.14"/>
  </r>
  <r>
    <s v="25-03-2017"/>
    <x v="3"/>
    <x v="2"/>
    <x v="76"/>
    <x v="22"/>
    <x v="0"/>
    <x v="4"/>
    <s v="Newell 309"/>
    <n v="23.1"/>
    <n v="2"/>
    <n v="6.93"/>
  </r>
  <r>
    <s v="25-03-2017"/>
    <x v="3"/>
    <x v="2"/>
    <x v="154"/>
    <x v="20"/>
    <x v="0"/>
    <x v="4"/>
    <s v="Newell 311"/>
    <n v="11.05"/>
    <n v="5"/>
    <n v="2.98"/>
  </r>
  <r>
    <s v="26-03-2017"/>
    <x v="3"/>
    <x v="2"/>
    <x v="95"/>
    <x v="20"/>
    <x v="1"/>
    <x v="11"/>
    <s v="Sauder Forest Hills Library with Doors, Woodland Oak Finish"/>
    <n v="257.57"/>
    <n v="2"/>
    <n v="-28.98"/>
  </r>
  <r>
    <s v="26-03-2017"/>
    <x v="3"/>
    <x v="2"/>
    <x v="95"/>
    <x v="20"/>
    <x v="2"/>
    <x v="6"/>
    <s v="Nokia Lumia 521 (T-Mobile)"/>
    <n v="119.96"/>
    <n v="4"/>
    <n v="33.590000000000003"/>
  </r>
  <r>
    <s v="26-03-2017"/>
    <x v="3"/>
    <x v="2"/>
    <x v="713"/>
    <x v="22"/>
    <x v="0"/>
    <x v="4"/>
    <s v="Boston 1827 Commercial Additional Cutter, Drive Gear &amp; Gear Rack for 1606"/>
    <n v="19.829999999999998"/>
    <n v="1"/>
    <n v="5.95"/>
  </r>
  <r>
    <s v="26-03-2017"/>
    <x v="3"/>
    <x v="2"/>
    <x v="783"/>
    <x v="14"/>
    <x v="1"/>
    <x v="8"/>
    <s v="Career Cubicle Clock, 8 1/4&quot;, Black"/>
    <n v="60.84"/>
    <n v="3"/>
    <n v="23.12"/>
  </r>
  <r>
    <s v="26-03-2017"/>
    <x v="3"/>
    <x v="2"/>
    <x v="726"/>
    <x v="6"/>
    <x v="2"/>
    <x v="9"/>
    <s v="Memorex Froggy Flash Drive 8 GB"/>
    <n v="53.25"/>
    <n v="3"/>
    <n v="20.77"/>
  </r>
  <r>
    <s v="26-03-2017"/>
    <x v="3"/>
    <x v="2"/>
    <x v="726"/>
    <x v="6"/>
    <x v="0"/>
    <x v="7"/>
    <s v="Staples"/>
    <n v="3.76"/>
    <n v="2"/>
    <n v="1.32"/>
  </r>
  <r>
    <s v="26-03-2017"/>
    <x v="3"/>
    <x v="2"/>
    <x v="252"/>
    <x v="0"/>
    <x v="2"/>
    <x v="9"/>
    <s v="Sony 64GB Class 10 Micro SDHC R40 Memory Card"/>
    <n v="143.96"/>
    <n v="5"/>
    <n v="1.8"/>
  </r>
  <r>
    <s v="26-03-2017"/>
    <x v="3"/>
    <x v="2"/>
    <x v="252"/>
    <x v="0"/>
    <x v="2"/>
    <x v="16"/>
    <s v="Canon PC1080F Personal Copier"/>
    <n v="2399.96"/>
    <n v="5"/>
    <n v="569.99"/>
  </r>
  <r>
    <s v="26-03-2017"/>
    <x v="3"/>
    <x v="2"/>
    <x v="252"/>
    <x v="0"/>
    <x v="0"/>
    <x v="0"/>
    <s v="Xerox 1951"/>
    <n v="74.349999999999994"/>
    <n v="3"/>
    <n v="23.24"/>
  </r>
  <r>
    <s v="26-03-2017"/>
    <x v="3"/>
    <x v="2"/>
    <x v="252"/>
    <x v="0"/>
    <x v="0"/>
    <x v="12"/>
    <s v="Belkin 5 Outlet SurgeMaster Power Centers"/>
    <n v="87.17"/>
    <n v="8"/>
    <n v="-226.64"/>
  </r>
  <r>
    <s v="26-03-2017"/>
    <x v="3"/>
    <x v="2"/>
    <x v="252"/>
    <x v="0"/>
    <x v="0"/>
    <x v="2"/>
    <s v="Neat Ideas Personal Hanging Folder Files, Black"/>
    <n v="32.229999999999997"/>
    <n v="3"/>
    <n v="2.42"/>
  </r>
  <r>
    <s v="27-03-2017"/>
    <x v="3"/>
    <x v="2"/>
    <x v="199"/>
    <x v="2"/>
    <x v="1"/>
    <x v="8"/>
    <s v="Eldon Expressions Punched Metal &amp; Wood Desk Accessories, Black &amp; Cherry"/>
    <n v="15.01"/>
    <n v="2"/>
    <n v="1.5"/>
  </r>
  <r>
    <s v="27-03-2017"/>
    <x v="3"/>
    <x v="2"/>
    <x v="648"/>
    <x v="3"/>
    <x v="0"/>
    <x v="0"/>
    <s v="Xerox 1982"/>
    <n v="45.68"/>
    <n v="2"/>
    <n v="21.01"/>
  </r>
  <r>
    <s v="27-03-2017"/>
    <x v="3"/>
    <x v="2"/>
    <x v="648"/>
    <x v="3"/>
    <x v="0"/>
    <x v="0"/>
    <s v="Xerox 1913"/>
    <n v="110.96"/>
    <n v="2"/>
    <n v="53.26"/>
  </r>
  <r>
    <s v="27-03-2017"/>
    <x v="3"/>
    <x v="2"/>
    <x v="648"/>
    <x v="3"/>
    <x v="0"/>
    <x v="0"/>
    <s v="Unpadded Memo Slips"/>
    <n v="11.94"/>
    <n v="3"/>
    <n v="5.97"/>
  </r>
  <r>
    <s v="27-03-2017"/>
    <x v="3"/>
    <x v="2"/>
    <x v="641"/>
    <x v="6"/>
    <x v="0"/>
    <x v="1"/>
    <s v="Avery 05222 Permanent Self-Adhesive File Folder Labels for Typewriters, on Rolls, White, 250/Roll"/>
    <n v="8.26"/>
    <n v="2"/>
    <n v="3.8"/>
  </r>
  <r>
    <s v="27-03-2017"/>
    <x v="3"/>
    <x v="2"/>
    <x v="641"/>
    <x v="6"/>
    <x v="0"/>
    <x v="3"/>
    <s v="GBC Instant Index System for Binding Systems"/>
    <n v="17.760000000000002"/>
    <n v="2"/>
    <n v="8.8800000000000008"/>
  </r>
  <r>
    <s v="27-03-2017"/>
    <x v="3"/>
    <x v="2"/>
    <x v="641"/>
    <x v="6"/>
    <x v="0"/>
    <x v="2"/>
    <s v="Carina Mini System Audio Rack, Model AR050B"/>
    <n v="332.94"/>
    <n v="3"/>
    <n v="9.99"/>
  </r>
  <r>
    <s v="27-03-2017"/>
    <x v="3"/>
    <x v="2"/>
    <x v="641"/>
    <x v="6"/>
    <x v="1"/>
    <x v="13"/>
    <s v="BPI Conference Tables"/>
    <n v="292.10000000000002"/>
    <n v="2"/>
    <n v="58.42"/>
  </r>
  <r>
    <s v="27-03-2017"/>
    <x v="3"/>
    <x v="2"/>
    <x v="641"/>
    <x v="6"/>
    <x v="2"/>
    <x v="6"/>
    <s v="Panasonic KX - TS880B Telephone"/>
    <n v="206.1"/>
    <n v="5"/>
    <n v="55.65"/>
  </r>
  <r>
    <s v="27-03-2017"/>
    <x v="3"/>
    <x v="2"/>
    <x v="641"/>
    <x v="6"/>
    <x v="0"/>
    <x v="0"/>
    <s v="Ampad Gold Fibre Wirebound Steno Books, 6&quot; x 9&quot;, Gregg Ruled"/>
    <n v="17.64"/>
    <n v="4"/>
    <n v="8.11"/>
  </r>
  <r>
    <s v="27-03-2017"/>
    <x v="3"/>
    <x v="2"/>
    <x v="740"/>
    <x v="0"/>
    <x v="1"/>
    <x v="11"/>
    <s v="Atlantic Metals Mobile 5-Shelf Bookcases, Custom Colors"/>
    <n v="1023.33"/>
    <n v="5"/>
    <n v="-30.1"/>
  </r>
  <r>
    <s v="27-03-2017"/>
    <x v="3"/>
    <x v="2"/>
    <x v="740"/>
    <x v="0"/>
    <x v="1"/>
    <x v="5"/>
    <s v="Global Deluxe High-Back Manager's Chair"/>
    <n v="600.55999999999995"/>
    <n v="3"/>
    <n v="-8.58"/>
  </r>
  <r>
    <s v="27-03-2017"/>
    <x v="3"/>
    <x v="2"/>
    <x v="740"/>
    <x v="0"/>
    <x v="2"/>
    <x v="9"/>
    <s v="Kensington SlimBlade Notebook Wireless Mouse with Nano Receiver"/>
    <n v="39.99"/>
    <n v="1"/>
    <n v="7"/>
  </r>
  <r>
    <s v="27-03-2017"/>
    <x v="3"/>
    <x v="2"/>
    <x v="740"/>
    <x v="0"/>
    <x v="1"/>
    <x v="5"/>
    <s v="Global Leather &amp; Oak Executive Chair, Burgundy"/>
    <n v="211.25"/>
    <n v="2"/>
    <n v="-66.39"/>
  </r>
  <r>
    <s v="28-03-2017"/>
    <x v="3"/>
    <x v="2"/>
    <x v="38"/>
    <x v="16"/>
    <x v="0"/>
    <x v="3"/>
    <s v="Canvas Sectional Post Binders"/>
    <n v="68.739999999999995"/>
    <n v="9"/>
    <n v="-48.12"/>
  </r>
  <r>
    <s v="28-03-2017"/>
    <x v="3"/>
    <x v="2"/>
    <x v="526"/>
    <x v="3"/>
    <x v="0"/>
    <x v="0"/>
    <s v="Xerox 1975"/>
    <n v="12.96"/>
    <n v="2"/>
    <n v="6.35"/>
  </r>
  <r>
    <s v="28-03-2017"/>
    <x v="3"/>
    <x v="2"/>
    <x v="526"/>
    <x v="3"/>
    <x v="1"/>
    <x v="8"/>
    <s v="DAX Black Cherry Wood-Tone Poster Frame"/>
    <n v="26.48"/>
    <n v="1"/>
    <n v="10.06"/>
  </r>
  <r>
    <s v="28-03-2017"/>
    <x v="3"/>
    <x v="2"/>
    <x v="526"/>
    <x v="3"/>
    <x v="2"/>
    <x v="15"/>
    <s v="StarTech.com 10/100 VDSL2 Ethernet Extender Kit"/>
    <n v="532.72"/>
    <n v="2"/>
    <n v="53.27"/>
  </r>
  <r>
    <s v="28-03-2017"/>
    <x v="3"/>
    <x v="2"/>
    <x v="526"/>
    <x v="3"/>
    <x v="0"/>
    <x v="0"/>
    <s v="Xerox 1968"/>
    <n v="26.72"/>
    <n v="4"/>
    <n v="12.83"/>
  </r>
  <r>
    <s v="28-03-2017"/>
    <x v="3"/>
    <x v="2"/>
    <x v="526"/>
    <x v="3"/>
    <x v="0"/>
    <x v="0"/>
    <s v="Xerox 1977"/>
    <n v="20.04"/>
    <n v="3"/>
    <n v="9.6199999999999992"/>
  </r>
  <r>
    <s v="28-03-2017"/>
    <x v="3"/>
    <x v="2"/>
    <x v="526"/>
    <x v="3"/>
    <x v="0"/>
    <x v="2"/>
    <s v="SAFCO Boltless Steel Shelving"/>
    <n v="795.48"/>
    <n v="7"/>
    <n v="7.95"/>
  </r>
  <r>
    <s v="28-03-2017"/>
    <x v="3"/>
    <x v="2"/>
    <x v="526"/>
    <x v="3"/>
    <x v="1"/>
    <x v="8"/>
    <s v="Stackable Trays"/>
    <n v="21.56"/>
    <n v="7"/>
    <n v="6.9"/>
  </r>
  <r>
    <s v="29-03-2017"/>
    <x v="3"/>
    <x v="2"/>
    <x v="310"/>
    <x v="18"/>
    <x v="0"/>
    <x v="2"/>
    <s v="Adjustable Personal File Tote"/>
    <n v="81.400000000000006"/>
    <n v="5"/>
    <n v="21.16"/>
  </r>
  <r>
    <s v="30-03-2017"/>
    <x v="3"/>
    <x v="2"/>
    <x v="784"/>
    <x v="39"/>
    <x v="0"/>
    <x v="10"/>
    <s v="Multimedia Mailers"/>
    <n v="325.86"/>
    <n v="2"/>
    <n v="149.9"/>
  </r>
  <r>
    <s v="30-03-2017"/>
    <x v="3"/>
    <x v="2"/>
    <x v="652"/>
    <x v="2"/>
    <x v="0"/>
    <x v="3"/>
    <s v="Acco Pressboard Covers with Storage Hooks, 14 7/8&quot; x 11&quot;, Executive Red"/>
    <n v="5.72"/>
    <n v="5"/>
    <n v="-4.76"/>
  </r>
  <r>
    <s v="30-03-2017"/>
    <x v="3"/>
    <x v="2"/>
    <x v="5"/>
    <x v="4"/>
    <x v="0"/>
    <x v="2"/>
    <s v="Advantus 10-Drawer Portable Organizer, Chrome Metal Frame, Smoke Drawers"/>
    <n v="59.76"/>
    <n v="1"/>
    <n v="16.73"/>
  </r>
  <r>
    <s v="30-03-2017"/>
    <x v="3"/>
    <x v="2"/>
    <x v="23"/>
    <x v="3"/>
    <x v="0"/>
    <x v="4"/>
    <s v="Manco Dry-Lighter Erasable Highlighter"/>
    <n v="6.08"/>
    <n v="2"/>
    <n v="2.0699999999999998"/>
  </r>
  <r>
    <s v="30-03-2017"/>
    <x v="3"/>
    <x v="2"/>
    <x v="23"/>
    <x v="3"/>
    <x v="2"/>
    <x v="6"/>
    <s v="AT&amp;T CL83451 4-Handset Telephone"/>
    <n v="164.79"/>
    <n v="1"/>
    <n v="18.54"/>
  </r>
  <r>
    <s v="30-03-2017"/>
    <x v="3"/>
    <x v="2"/>
    <x v="513"/>
    <x v="3"/>
    <x v="1"/>
    <x v="8"/>
    <s v="Flat Face Poster Frame"/>
    <n v="94.2"/>
    <n v="5"/>
    <n v="39.56"/>
  </r>
  <r>
    <s v="31-03-2017"/>
    <x v="3"/>
    <x v="2"/>
    <x v="171"/>
    <x v="0"/>
    <x v="1"/>
    <x v="11"/>
    <s v="Bush Mission Pointe Library"/>
    <n v="205.33"/>
    <n v="2"/>
    <n v="-36.24"/>
  </r>
  <r>
    <s v="31-03-2017"/>
    <x v="3"/>
    <x v="2"/>
    <x v="626"/>
    <x v="20"/>
    <x v="1"/>
    <x v="8"/>
    <s v="Tensor Computer Mounted Lamp"/>
    <n v="29.78"/>
    <n v="2"/>
    <n v="8.0399999999999991"/>
  </r>
  <r>
    <s v="31-03-2017"/>
    <x v="3"/>
    <x v="2"/>
    <x v="626"/>
    <x v="20"/>
    <x v="2"/>
    <x v="6"/>
    <s v="Polycom SoundPoint IP 450 VoIP phone"/>
    <n v="677.58"/>
    <n v="3"/>
    <n v="176.17"/>
  </r>
  <r>
    <s v="31-03-2017"/>
    <x v="3"/>
    <x v="2"/>
    <x v="626"/>
    <x v="20"/>
    <x v="0"/>
    <x v="0"/>
    <s v="Rediform S.O.S. 1-Up Phone Message Bk, 4-1/4x3-1/16 Bk, 1 Form/Pg, 40 Messages/Bk, 3/Pk"/>
    <n v="75.040000000000006"/>
    <n v="8"/>
    <n v="36.020000000000003"/>
  </r>
  <r>
    <s v="31-03-2017"/>
    <x v="3"/>
    <x v="2"/>
    <x v="445"/>
    <x v="20"/>
    <x v="2"/>
    <x v="6"/>
    <s v="Spigen Samsung Galaxy S5 Case Wallet"/>
    <n v="84.95"/>
    <n v="5"/>
    <n v="22.09"/>
  </r>
  <r>
    <s v="31-03-2017"/>
    <x v="3"/>
    <x v="2"/>
    <x v="474"/>
    <x v="5"/>
    <x v="1"/>
    <x v="8"/>
    <s v="Advantus Panel Wall Certificate Holder - 8.5x11"/>
    <n v="61"/>
    <n v="5"/>
    <n v="25.62"/>
  </r>
  <r>
    <s v="31-03-2017"/>
    <x v="3"/>
    <x v="2"/>
    <x v="474"/>
    <x v="5"/>
    <x v="2"/>
    <x v="6"/>
    <s v="Vtech CS6719"/>
    <n v="671.93"/>
    <n v="7"/>
    <n v="188.14"/>
  </r>
  <r>
    <s v="31-03-2017"/>
    <x v="3"/>
    <x v="2"/>
    <x v="709"/>
    <x v="1"/>
    <x v="0"/>
    <x v="3"/>
    <s v="SlimView Poly Binder, 3/8&quot;"/>
    <n v="13.47"/>
    <n v="13"/>
    <n v="-22.9"/>
  </r>
  <r>
    <s v="31-03-2017"/>
    <x v="3"/>
    <x v="2"/>
    <x v="458"/>
    <x v="4"/>
    <x v="0"/>
    <x v="3"/>
    <s v="Ibico Recycled Grain-Textured Covers"/>
    <n v="34.54"/>
    <n v="1"/>
    <n v="17.27"/>
  </r>
  <r>
    <s v="31-03-2017"/>
    <x v="3"/>
    <x v="2"/>
    <x v="458"/>
    <x v="4"/>
    <x v="2"/>
    <x v="16"/>
    <s v="Hewlett Packard LaserJet 3310 Copier"/>
    <n v="2999.95"/>
    <n v="5"/>
    <n v="1439.98"/>
  </r>
  <r>
    <s v="31-03-2017"/>
    <x v="3"/>
    <x v="2"/>
    <x v="458"/>
    <x v="4"/>
    <x v="0"/>
    <x v="3"/>
    <s v="Avery Recycled Flexi-View Covers for Binding Systems"/>
    <n v="64.12"/>
    <n v="4"/>
    <n v="30.78"/>
  </r>
  <r>
    <s v="31-03-2017"/>
    <x v="3"/>
    <x v="2"/>
    <x v="134"/>
    <x v="0"/>
    <x v="0"/>
    <x v="12"/>
    <s v="Fellowes 8 Outlet Superior Workstation Surge Protector w/o Phone/Fax/Modem Protection"/>
    <n v="33.619999999999997"/>
    <n v="5"/>
    <n v="-90.77"/>
  </r>
  <r>
    <s v="31-03-2017"/>
    <x v="3"/>
    <x v="2"/>
    <x v="418"/>
    <x v="3"/>
    <x v="0"/>
    <x v="14"/>
    <s v="Acme Tagit Stainless Steel Antibacterial Scissors"/>
    <n v="29.7"/>
    <n v="3"/>
    <n v="8.02"/>
  </r>
  <r>
    <s v="01-04-2017"/>
    <x v="3"/>
    <x v="3"/>
    <x v="423"/>
    <x v="24"/>
    <x v="0"/>
    <x v="2"/>
    <s v="Hanging Personal Folder File"/>
    <n v="94.2"/>
    <n v="6"/>
    <n v="23.55"/>
  </r>
  <r>
    <s v="01-04-2017"/>
    <x v="3"/>
    <x v="3"/>
    <x v="423"/>
    <x v="24"/>
    <x v="0"/>
    <x v="10"/>
    <s v="Staple envelope"/>
    <n v="28.4"/>
    <n v="5"/>
    <n v="13.35"/>
  </r>
  <r>
    <s v="01-04-2017"/>
    <x v="3"/>
    <x v="3"/>
    <x v="389"/>
    <x v="3"/>
    <x v="0"/>
    <x v="1"/>
    <s v="Avery 498"/>
    <n v="5.78"/>
    <n v="2"/>
    <n v="2.72"/>
  </r>
  <r>
    <s v="01-04-2017"/>
    <x v="3"/>
    <x v="3"/>
    <x v="389"/>
    <x v="3"/>
    <x v="0"/>
    <x v="3"/>
    <s v="Fellowes Binding Cases"/>
    <n v="121.68"/>
    <n v="13"/>
    <n v="38.03"/>
  </r>
  <r>
    <s v="01-04-2017"/>
    <x v="3"/>
    <x v="3"/>
    <x v="317"/>
    <x v="3"/>
    <x v="1"/>
    <x v="11"/>
    <s v="Safco Value Mate Steel Bookcase, Baked Enamel Finish on Steel, Black"/>
    <n v="482.66"/>
    <n v="8"/>
    <n v="85.18"/>
  </r>
  <r>
    <s v="01-04-2017"/>
    <x v="3"/>
    <x v="3"/>
    <x v="317"/>
    <x v="3"/>
    <x v="2"/>
    <x v="15"/>
    <s v="Cubify CubeX 3D Printer Double Head Print"/>
    <n v="4799.9799999999996"/>
    <n v="2"/>
    <n v="360"/>
  </r>
  <r>
    <s v="01-04-2017"/>
    <x v="3"/>
    <x v="3"/>
    <x v="405"/>
    <x v="20"/>
    <x v="0"/>
    <x v="0"/>
    <s v="Wirebound Message Books, Four 2 3/4 x 5 Forms per Page, 200 Sets per Book"/>
    <n v="42.93"/>
    <n v="9"/>
    <n v="19.32"/>
  </r>
  <r>
    <s v="01-04-2017"/>
    <x v="3"/>
    <x v="3"/>
    <x v="45"/>
    <x v="16"/>
    <x v="2"/>
    <x v="6"/>
    <s v="Mediabridge Sport Armband iPhone 5s"/>
    <n v="23.98"/>
    <n v="3"/>
    <n v="-5.69"/>
  </r>
  <r>
    <s v="01-04-2017"/>
    <x v="3"/>
    <x v="3"/>
    <x v="45"/>
    <x v="16"/>
    <x v="0"/>
    <x v="1"/>
    <s v="Avery 494"/>
    <n v="6.26"/>
    <n v="3"/>
    <n v="2.04"/>
  </r>
  <r>
    <s v="01-04-2017"/>
    <x v="3"/>
    <x v="3"/>
    <x v="45"/>
    <x v="16"/>
    <x v="0"/>
    <x v="12"/>
    <s v="Staple holder"/>
    <n v="20.81"/>
    <n v="3"/>
    <n v="1.82"/>
  </r>
  <r>
    <s v="01-04-2017"/>
    <x v="3"/>
    <x v="3"/>
    <x v="45"/>
    <x v="16"/>
    <x v="1"/>
    <x v="5"/>
    <s v="Global Wood Trimmed Manager's Task Chair, Khaki"/>
    <n v="218.35"/>
    <n v="3"/>
    <n v="-19.11"/>
  </r>
  <r>
    <s v="01-04-2017"/>
    <x v="3"/>
    <x v="3"/>
    <x v="169"/>
    <x v="9"/>
    <x v="1"/>
    <x v="8"/>
    <s v="Deflect-o DuraMat Lighweight, Studded, Beveled Mat for Low Pile Carpeting"/>
    <n v="127.95"/>
    <n v="3"/>
    <n v="21.75"/>
  </r>
  <r>
    <s v="02-04-2017"/>
    <x v="3"/>
    <x v="3"/>
    <x v="509"/>
    <x v="3"/>
    <x v="1"/>
    <x v="8"/>
    <s v="Westinghouse Clip-On Gooseneck Lamps"/>
    <n v="25.11"/>
    <n v="3"/>
    <n v="6.53"/>
  </r>
  <r>
    <s v="02-04-2017"/>
    <x v="3"/>
    <x v="3"/>
    <x v="529"/>
    <x v="4"/>
    <x v="1"/>
    <x v="13"/>
    <s v="Bevis 44 x 96 Conference Tables"/>
    <n v="411.8"/>
    <n v="2"/>
    <n v="70.010000000000005"/>
  </r>
  <r>
    <s v="02-04-2017"/>
    <x v="3"/>
    <x v="3"/>
    <x v="529"/>
    <x v="4"/>
    <x v="2"/>
    <x v="9"/>
    <s v="NETGEAR N750 Dual Band Wi-Fi Gigabit Router"/>
    <n v="360"/>
    <n v="4"/>
    <n v="129.6"/>
  </r>
  <r>
    <s v="02-04-2017"/>
    <x v="3"/>
    <x v="3"/>
    <x v="538"/>
    <x v="37"/>
    <x v="0"/>
    <x v="4"/>
    <s v="Newell 318"/>
    <n v="11.12"/>
    <n v="4"/>
    <n v="2.89"/>
  </r>
  <r>
    <s v="02-04-2017"/>
    <x v="3"/>
    <x v="3"/>
    <x v="596"/>
    <x v="33"/>
    <x v="0"/>
    <x v="1"/>
    <s v="Avery 499"/>
    <n v="14.94"/>
    <n v="3"/>
    <n v="6.87"/>
  </r>
  <r>
    <s v="03-04-2017"/>
    <x v="3"/>
    <x v="3"/>
    <x v="175"/>
    <x v="2"/>
    <x v="1"/>
    <x v="8"/>
    <s v="Staple-based wall hangings"/>
    <n v="25.47"/>
    <n v="4"/>
    <n v="7.64"/>
  </r>
  <r>
    <s v="03-04-2017"/>
    <x v="3"/>
    <x v="3"/>
    <x v="52"/>
    <x v="1"/>
    <x v="0"/>
    <x v="4"/>
    <s v="Prang Colored Pencils"/>
    <n v="7.06"/>
    <n v="3"/>
    <n v="2.21"/>
  </r>
  <r>
    <s v="04-04-2017"/>
    <x v="3"/>
    <x v="3"/>
    <x v="481"/>
    <x v="1"/>
    <x v="2"/>
    <x v="6"/>
    <s v="Cisco SPA 502G IP Phone"/>
    <n v="383.84"/>
    <n v="4"/>
    <n v="47.98"/>
  </r>
  <r>
    <s v="04-04-2017"/>
    <x v="3"/>
    <x v="3"/>
    <x v="293"/>
    <x v="20"/>
    <x v="2"/>
    <x v="6"/>
    <s v="Panasonic KX - TS880B Telephone"/>
    <n v="41.22"/>
    <n v="1"/>
    <n v="11.13"/>
  </r>
  <r>
    <s v="04-04-2017"/>
    <x v="3"/>
    <x v="3"/>
    <x v="293"/>
    <x v="20"/>
    <x v="0"/>
    <x v="14"/>
    <s v="Premier Automatic Letter Opener"/>
    <n v="240.37"/>
    <n v="1"/>
    <n v="7.21"/>
  </r>
  <r>
    <s v="04-04-2017"/>
    <x v="3"/>
    <x v="3"/>
    <x v="293"/>
    <x v="20"/>
    <x v="2"/>
    <x v="6"/>
    <s v="LG Electronics Tone+ HBS-730 Bluetooth Headset"/>
    <n v="119.02"/>
    <n v="2"/>
    <n v="33.33"/>
  </r>
  <r>
    <s v="04-04-2017"/>
    <x v="3"/>
    <x v="3"/>
    <x v="577"/>
    <x v="20"/>
    <x v="0"/>
    <x v="10"/>
    <s v="Brown Kraft Recycled Envelopes"/>
    <n v="16.98"/>
    <n v="1"/>
    <n v="8.49"/>
  </r>
  <r>
    <s v="04-04-2017"/>
    <x v="3"/>
    <x v="3"/>
    <x v="398"/>
    <x v="20"/>
    <x v="0"/>
    <x v="4"/>
    <s v="Newell 326"/>
    <n v="7.04"/>
    <n v="4"/>
    <n v="2.04"/>
  </r>
  <r>
    <s v="06-04-2017"/>
    <x v="3"/>
    <x v="3"/>
    <x v="770"/>
    <x v="30"/>
    <x v="0"/>
    <x v="0"/>
    <s v="Easy-staple paper"/>
    <n v="106.32"/>
    <n v="3"/>
    <n v="49.97"/>
  </r>
  <r>
    <s v="06-04-2017"/>
    <x v="3"/>
    <x v="3"/>
    <x v="345"/>
    <x v="15"/>
    <x v="0"/>
    <x v="3"/>
    <s v="3M Organizer Strips"/>
    <n v="8.1"/>
    <n v="5"/>
    <n v="-5.94"/>
  </r>
  <r>
    <s v="07-04-2017"/>
    <x v="3"/>
    <x v="3"/>
    <x v="431"/>
    <x v="16"/>
    <x v="1"/>
    <x v="13"/>
    <s v="Bush Advantage Collection Round Conference Table"/>
    <n v="233.86"/>
    <n v="2"/>
    <n v="-102.05"/>
  </r>
  <r>
    <s v="07-04-2017"/>
    <x v="3"/>
    <x v="3"/>
    <x v="431"/>
    <x v="16"/>
    <x v="1"/>
    <x v="13"/>
    <s v="Bretford Rectangular Conference Table Tops"/>
    <n v="620.61"/>
    <n v="3"/>
    <n v="-248.25"/>
  </r>
  <r>
    <s v="07-04-2017"/>
    <x v="3"/>
    <x v="3"/>
    <x v="431"/>
    <x v="16"/>
    <x v="0"/>
    <x v="3"/>
    <s v="GBC Instant Index System for Binding Systems"/>
    <n v="5.33"/>
    <n v="2"/>
    <n v="-3.55"/>
  </r>
  <r>
    <s v="07-04-2017"/>
    <x v="3"/>
    <x v="3"/>
    <x v="431"/>
    <x v="16"/>
    <x v="1"/>
    <x v="8"/>
    <s v="Tenex Contemporary Contur Chairmats for Low and Medium Pile Carpet, Computer, 39&quot; x 49&quot;"/>
    <n v="258.07"/>
    <n v="3"/>
    <n v="0"/>
  </r>
  <r>
    <s v="07-04-2017"/>
    <x v="3"/>
    <x v="3"/>
    <x v="431"/>
    <x v="16"/>
    <x v="2"/>
    <x v="9"/>
    <s v="Logitech P710e Mobile Speakerphone"/>
    <n v="617.98"/>
    <n v="3"/>
    <n v="-7.72"/>
  </r>
  <r>
    <s v="07-04-2017"/>
    <x v="3"/>
    <x v="3"/>
    <x v="57"/>
    <x v="16"/>
    <x v="0"/>
    <x v="4"/>
    <s v="50 Colored Long Pencils"/>
    <n v="16.260000000000002"/>
    <n v="2"/>
    <n v="1.22"/>
  </r>
  <r>
    <s v="07-04-2017"/>
    <x v="3"/>
    <x v="3"/>
    <x v="57"/>
    <x v="16"/>
    <x v="2"/>
    <x v="6"/>
    <s v="AT&amp;T 1080 Corded phone"/>
    <n v="219.18"/>
    <n v="2"/>
    <n v="19.18"/>
  </r>
  <r>
    <s v="08-04-2017"/>
    <x v="3"/>
    <x v="3"/>
    <x v="491"/>
    <x v="4"/>
    <x v="1"/>
    <x v="8"/>
    <s v="Eldon Expressions Punched Metal &amp; Wood Desk Accessories, Black &amp; Cherry"/>
    <n v="56.28"/>
    <n v="6"/>
    <n v="15.76"/>
  </r>
  <r>
    <s v="08-04-2017"/>
    <x v="3"/>
    <x v="3"/>
    <x v="491"/>
    <x v="4"/>
    <x v="0"/>
    <x v="3"/>
    <s v="GBC DocuBind TL300 Electric Binding System"/>
    <n v="2690.97"/>
    <n v="3"/>
    <n v="1264.76"/>
  </r>
  <r>
    <s v="08-04-2017"/>
    <x v="3"/>
    <x v="3"/>
    <x v="432"/>
    <x v="23"/>
    <x v="0"/>
    <x v="2"/>
    <s v="Tennsco 16-Compartment Lockers with Coat Rack"/>
    <n v="2591.56"/>
    <n v="4"/>
    <n v="621.97"/>
  </r>
  <r>
    <s v="08-04-2017"/>
    <x v="3"/>
    <x v="3"/>
    <x v="432"/>
    <x v="23"/>
    <x v="0"/>
    <x v="12"/>
    <s v="Black &amp; Decker Filter for Double Action Dustbuster Cordless Vac BLDV7210"/>
    <n v="41.95"/>
    <n v="5"/>
    <n v="10.49"/>
  </r>
  <r>
    <s v="08-04-2017"/>
    <x v="3"/>
    <x v="3"/>
    <x v="303"/>
    <x v="3"/>
    <x v="0"/>
    <x v="0"/>
    <s v="Xerox 1891"/>
    <n v="244.55"/>
    <n v="5"/>
    <n v="114.94"/>
  </r>
  <r>
    <s v="08-04-2017"/>
    <x v="3"/>
    <x v="3"/>
    <x v="303"/>
    <x v="3"/>
    <x v="0"/>
    <x v="0"/>
    <s v="Xerox 1942"/>
    <n v="195.76"/>
    <n v="4"/>
    <n v="97.88"/>
  </r>
  <r>
    <s v="08-04-2017"/>
    <x v="3"/>
    <x v="3"/>
    <x v="62"/>
    <x v="14"/>
    <x v="1"/>
    <x v="8"/>
    <s v="3M Polarizing Task Lamp with Clamp Arm, Light Gray"/>
    <n v="273.95999999999998"/>
    <n v="2"/>
    <n v="71.23"/>
  </r>
  <r>
    <s v="08-04-2017"/>
    <x v="3"/>
    <x v="3"/>
    <x v="62"/>
    <x v="14"/>
    <x v="1"/>
    <x v="8"/>
    <s v="Luxo Professional Combination Clamp-On Lamps"/>
    <n v="306.89999999999998"/>
    <n v="3"/>
    <n v="79.790000000000006"/>
  </r>
  <r>
    <s v="09-04-2017"/>
    <x v="3"/>
    <x v="3"/>
    <x v="697"/>
    <x v="20"/>
    <x v="0"/>
    <x v="1"/>
    <s v="Color-Coded Legal Exhibit Labels"/>
    <n v="9.82"/>
    <n v="2"/>
    <n v="4.8099999999999996"/>
  </r>
  <r>
    <s v="09-04-2017"/>
    <x v="3"/>
    <x v="3"/>
    <x v="697"/>
    <x v="20"/>
    <x v="0"/>
    <x v="4"/>
    <s v="Bulldog Vacuum Base Pencil Sharpener"/>
    <n v="35.97"/>
    <n v="3"/>
    <n v="9.7100000000000009"/>
  </r>
  <r>
    <s v="09-04-2017"/>
    <x v="3"/>
    <x v="3"/>
    <x v="697"/>
    <x v="20"/>
    <x v="0"/>
    <x v="0"/>
    <s v="Xerox 212"/>
    <n v="12.96"/>
    <n v="2"/>
    <n v="6.22"/>
  </r>
  <r>
    <s v="09-04-2017"/>
    <x v="3"/>
    <x v="3"/>
    <x v="697"/>
    <x v="20"/>
    <x v="0"/>
    <x v="0"/>
    <s v="Computer Printout Paper with Letter-Trim Fine Perforations"/>
    <n v="191.6"/>
    <n v="4"/>
    <n v="91.97"/>
  </r>
  <r>
    <s v="09-04-2017"/>
    <x v="3"/>
    <x v="3"/>
    <x v="697"/>
    <x v="20"/>
    <x v="0"/>
    <x v="1"/>
    <s v="Avery File Folder Labels"/>
    <n v="8.64"/>
    <n v="3"/>
    <n v="4.2300000000000004"/>
  </r>
  <r>
    <s v="09-04-2017"/>
    <x v="3"/>
    <x v="3"/>
    <x v="697"/>
    <x v="20"/>
    <x v="0"/>
    <x v="2"/>
    <s v="Office Impressions Heavy Duty Welded Shelving &amp; Multimedia Storage Drawers"/>
    <n v="501.81"/>
    <n v="3"/>
    <n v="0"/>
  </r>
  <r>
    <s v="09-04-2017"/>
    <x v="3"/>
    <x v="3"/>
    <x v="52"/>
    <x v="16"/>
    <x v="0"/>
    <x v="1"/>
    <s v="Avery 48"/>
    <n v="15.12"/>
    <n v="3"/>
    <n v="4.91"/>
  </r>
  <r>
    <s v="09-04-2017"/>
    <x v="3"/>
    <x v="3"/>
    <x v="52"/>
    <x v="16"/>
    <x v="0"/>
    <x v="3"/>
    <s v="Avery Arch Ring Binders"/>
    <n v="17.43"/>
    <n v="1"/>
    <n v="-13.36"/>
  </r>
  <r>
    <s v="09-04-2017"/>
    <x v="3"/>
    <x v="3"/>
    <x v="52"/>
    <x v="16"/>
    <x v="0"/>
    <x v="0"/>
    <s v="Xerox 1915"/>
    <n v="251.64"/>
    <n v="3"/>
    <n v="88.07"/>
  </r>
  <r>
    <s v="09-04-2017"/>
    <x v="3"/>
    <x v="3"/>
    <x v="318"/>
    <x v="14"/>
    <x v="0"/>
    <x v="3"/>
    <s v="GBC Recycled Regency Composition Covers"/>
    <n v="478.24"/>
    <n v="8"/>
    <n v="219.99"/>
  </r>
  <r>
    <s v="09-04-2017"/>
    <x v="3"/>
    <x v="3"/>
    <x v="479"/>
    <x v="2"/>
    <x v="0"/>
    <x v="3"/>
    <s v="Tuf-Vin Binders"/>
    <n v="37.9"/>
    <n v="4"/>
    <n v="-29.05"/>
  </r>
  <r>
    <s v="09-04-2017"/>
    <x v="3"/>
    <x v="3"/>
    <x v="479"/>
    <x v="2"/>
    <x v="0"/>
    <x v="0"/>
    <s v="Xerox 1893"/>
    <n v="65.58"/>
    <n v="2"/>
    <n v="23.77"/>
  </r>
  <r>
    <s v="10-04-2017"/>
    <x v="3"/>
    <x v="3"/>
    <x v="694"/>
    <x v="23"/>
    <x v="0"/>
    <x v="0"/>
    <s v="Wirebound Message Books, Two 4 1/4&quot; x 5&quot; Forms per Page"/>
    <n v="7.61"/>
    <n v="1"/>
    <n v="3.58"/>
  </r>
  <r>
    <s v="10-04-2017"/>
    <x v="3"/>
    <x v="3"/>
    <x v="694"/>
    <x v="23"/>
    <x v="0"/>
    <x v="7"/>
    <s v="OIC Binder Clips"/>
    <n v="7.16"/>
    <n v="2"/>
    <n v="3.58"/>
  </r>
  <r>
    <s v="10-04-2017"/>
    <x v="3"/>
    <x v="3"/>
    <x v="446"/>
    <x v="0"/>
    <x v="0"/>
    <x v="0"/>
    <s v="Xerox 1894"/>
    <n v="10.37"/>
    <n v="2"/>
    <n v="3.63"/>
  </r>
  <r>
    <s v="10-04-2017"/>
    <x v="3"/>
    <x v="3"/>
    <x v="446"/>
    <x v="0"/>
    <x v="2"/>
    <x v="9"/>
    <s v="Logitech MX Performance Wireless Mouse"/>
    <n v="95.74"/>
    <n v="3"/>
    <n v="20.34"/>
  </r>
  <r>
    <s v="10-04-2017"/>
    <x v="3"/>
    <x v="3"/>
    <x v="785"/>
    <x v="16"/>
    <x v="1"/>
    <x v="8"/>
    <s v="Stackable Trays"/>
    <n v="12.32"/>
    <n v="5"/>
    <n v="1.85"/>
  </r>
  <r>
    <s v="10-04-2017"/>
    <x v="3"/>
    <x v="3"/>
    <x v="785"/>
    <x v="16"/>
    <x v="0"/>
    <x v="3"/>
    <s v="Acco Pressboard Covers with Storage Hooks, 14 7/8&quot; x 11&quot;, Light Blue"/>
    <n v="4.42"/>
    <n v="3"/>
    <n v="-3.09"/>
  </r>
  <r>
    <s v="10-04-2017"/>
    <x v="3"/>
    <x v="3"/>
    <x v="524"/>
    <x v="37"/>
    <x v="2"/>
    <x v="9"/>
    <s v="Logitech G700s Rechargeable Gaming Mouse"/>
    <n v="99.99"/>
    <n v="1"/>
    <n v="42"/>
  </r>
  <r>
    <s v="10-04-2017"/>
    <x v="3"/>
    <x v="3"/>
    <x v="524"/>
    <x v="37"/>
    <x v="0"/>
    <x v="2"/>
    <s v="Recycled Steel Personal File for Hanging File Folders"/>
    <n v="286.14999999999998"/>
    <n v="5"/>
    <n v="71.540000000000006"/>
  </r>
  <r>
    <s v="10-04-2017"/>
    <x v="3"/>
    <x v="3"/>
    <x v="206"/>
    <x v="2"/>
    <x v="0"/>
    <x v="12"/>
    <s v="Tripp Lite Isotel 6 Outlet Surge Protector with Fax/Modem Protection"/>
    <n v="195.1"/>
    <n v="4"/>
    <n v="21.95"/>
  </r>
  <r>
    <s v="10-04-2017"/>
    <x v="3"/>
    <x v="3"/>
    <x v="206"/>
    <x v="2"/>
    <x v="1"/>
    <x v="8"/>
    <s v="Linden 10&quot; Round Wall Clock, Black"/>
    <n v="36.67"/>
    <n v="3"/>
    <n v="6.42"/>
  </r>
  <r>
    <s v="11-04-2017"/>
    <x v="3"/>
    <x v="3"/>
    <x v="399"/>
    <x v="3"/>
    <x v="2"/>
    <x v="9"/>
    <s v="SanDisk Ultra 64 GB MicroSDHC Class 10 Memory Card"/>
    <n v="199.95"/>
    <n v="5"/>
    <n v="21.99"/>
  </r>
  <r>
    <s v="11-04-2017"/>
    <x v="3"/>
    <x v="3"/>
    <x v="399"/>
    <x v="3"/>
    <x v="0"/>
    <x v="4"/>
    <s v="Dixon Ticonderoga Erasable Colored Pencil Set, 12-Color"/>
    <n v="41.86"/>
    <n v="7"/>
    <n v="14.23"/>
  </r>
  <r>
    <s v="11-04-2017"/>
    <x v="3"/>
    <x v="3"/>
    <x v="90"/>
    <x v="0"/>
    <x v="0"/>
    <x v="3"/>
    <s v="Flexible Leather- Look Classic Collection Ring Binder"/>
    <n v="11.36"/>
    <n v="3"/>
    <n v="-17.05"/>
  </r>
  <r>
    <s v="11-04-2017"/>
    <x v="3"/>
    <x v="3"/>
    <x v="304"/>
    <x v="10"/>
    <x v="0"/>
    <x v="2"/>
    <s v="Sterilite Officeware Hinged File Box"/>
    <n v="16.77"/>
    <n v="2"/>
    <n v="1.47"/>
  </r>
  <r>
    <s v="11-04-2017"/>
    <x v="3"/>
    <x v="3"/>
    <x v="304"/>
    <x v="10"/>
    <x v="2"/>
    <x v="9"/>
    <s v="Kingston Digital DataTraveler 32GB USB 2.0"/>
    <n v="27.12"/>
    <n v="2"/>
    <n v="-4.75"/>
  </r>
  <r>
    <s v="11-04-2017"/>
    <x v="3"/>
    <x v="3"/>
    <x v="700"/>
    <x v="25"/>
    <x v="0"/>
    <x v="4"/>
    <s v="Pencil and Crayon Sharpener"/>
    <n v="1.75"/>
    <n v="1"/>
    <n v="0.15"/>
  </r>
  <r>
    <s v="11-04-2017"/>
    <x v="3"/>
    <x v="3"/>
    <x v="700"/>
    <x v="25"/>
    <x v="0"/>
    <x v="4"/>
    <s v="Newell 321"/>
    <n v="20.99"/>
    <n v="8"/>
    <n v="2.36"/>
  </r>
  <r>
    <s v="12-04-2017"/>
    <x v="3"/>
    <x v="3"/>
    <x v="649"/>
    <x v="43"/>
    <x v="0"/>
    <x v="3"/>
    <s v="Storex Dura Pro Binders"/>
    <n v="29.7"/>
    <n v="5"/>
    <n v="13.37"/>
  </r>
  <r>
    <s v="12-04-2017"/>
    <x v="3"/>
    <x v="3"/>
    <x v="649"/>
    <x v="43"/>
    <x v="0"/>
    <x v="0"/>
    <s v="Xerox 1948"/>
    <n v="39.96"/>
    <n v="4"/>
    <n v="17.98"/>
  </r>
  <r>
    <s v="13-04-2017"/>
    <x v="3"/>
    <x v="3"/>
    <x v="274"/>
    <x v="22"/>
    <x v="0"/>
    <x v="0"/>
    <s v="Xerox 4200 Series MultiUse Premium Copy Paper (20Lb. and 84 Bright)"/>
    <n v="5.28"/>
    <n v="1"/>
    <n v="2.38"/>
  </r>
  <r>
    <s v="13-04-2017"/>
    <x v="3"/>
    <x v="3"/>
    <x v="274"/>
    <x v="22"/>
    <x v="0"/>
    <x v="3"/>
    <s v="GBC DocuBind TL200 Manual Binding Machine"/>
    <n v="895.92"/>
    <n v="5"/>
    <n v="302.37"/>
  </r>
  <r>
    <s v="13-04-2017"/>
    <x v="3"/>
    <x v="3"/>
    <x v="598"/>
    <x v="3"/>
    <x v="1"/>
    <x v="5"/>
    <s v="Global Wood Trimmed Manager's Task Chair, Khaki"/>
    <n v="436.7"/>
    <n v="6"/>
    <n v="-38.21"/>
  </r>
  <r>
    <s v="13-04-2017"/>
    <x v="3"/>
    <x v="3"/>
    <x v="679"/>
    <x v="2"/>
    <x v="0"/>
    <x v="7"/>
    <s v="Translucent Push Pins by OIC"/>
    <n v="7.92"/>
    <n v="5"/>
    <n v="1.68"/>
  </r>
  <r>
    <s v="14-04-2017"/>
    <x v="3"/>
    <x v="3"/>
    <x v="513"/>
    <x v="10"/>
    <x v="0"/>
    <x v="4"/>
    <s v="Zebra Zazzle Fluorescent Highlighters"/>
    <n v="14.59"/>
    <n v="3"/>
    <n v="2.5499999999999998"/>
  </r>
  <r>
    <s v="14-04-2017"/>
    <x v="3"/>
    <x v="3"/>
    <x v="513"/>
    <x v="10"/>
    <x v="0"/>
    <x v="4"/>
    <s v="Sanford Prismacolor Professional Thick Lead Art Pencils, 36-Color Set"/>
    <n v="89.86"/>
    <n v="3"/>
    <n v="21.34"/>
  </r>
  <r>
    <s v="14-04-2017"/>
    <x v="3"/>
    <x v="3"/>
    <x v="513"/>
    <x v="10"/>
    <x v="0"/>
    <x v="0"/>
    <s v="Xerox 196"/>
    <n v="13.87"/>
    <n v="3"/>
    <n v="5.03"/>
  </r>
  <r>
    <s v="14-04-2017"/>
    <x v="3"/>
    <x v="3"/>
    <x v="750"/>
    <x v="24"/>
    <x v="0"/>
    <x v="3"/>
    <s v="Acco 3-Hole Punch"/>
    <n v="8.76"/>
    <n v="2"/>
    <n v="4.2"/>
  </r>
  <r>
    <s v="14-04-2017"/>
    <x v="3"/>
    <x v="3"/>
    <x v="349"/>
    <x v="20"/>
    <x v="0"/>
    <x v="3"/>
    <s v="Avery Non-Stick Binders"/>
    <n v="10.78"/>
    <n v="3"/>
    <n v="3.5"/>
  </r>
  <r>
    <s v="14-04-2017"/>
    <x v="3"/>
    <x v="3"/>
    <x v="349"/>
    <x v="20"/>
    <x v="1"/>
    <x v="11"/>
    <s v="Bush Westfield Collection Bookcases, Fully Assembled"/>
    <n v="242.35"/>
    <n v="3"/>
    <n v="9.09"/>
  </r>
  <r>
    <s v="14-04-2017"/>
    <x v="3"/>
    <x v="3"/>
    <x v="360"/>
    <x v="25"/>
    <x v="1"/>
    <x v="11"/>
    <s v="Sauder Cornerstone Collection Library"/>
    <n v="198.27"/>
    <n v="8"/>
    <n v="-32.22"/>
  </r>
  <r>
    <s v="14-04-2017"/>
    <x v="3"/>
    <x v="3"/>
    <x v="312"/>
    <x v="23"/>
    <x v="1"/>
    <x v="8"/>
    <s v="Tensor Computer Mounted Lamp"/>
    <n v="74.45"/>
    <n v="5"/>
    <n v="20.100000000000001"/>
  </r>
  <r>
    <s v="15-04-2017"/>
    <x v="3"/>
    <x v="3"/>
    <x v="182"/>
    <x v="25"/>
    <x v="0"/>
    <x v="0"/>
    <s v="Xerox 1967"/>
    <n v="15.55"/>
    <n v="3"/>
    <n v="5.44"/>
  </r>
  <r>
    <s v="15-04-2017"/>
    <x v="3"/>
    <x v="3"/>
    <x v="489"/>
    <x v="6"/>
    <x v="0"/>
    <x v="4"/>
    <s v="Faber Castell Col-Erase Pencils"/>
    <n v="4.8899999999999997"/>
    <n v="1"/>
    <n v="2"/>
  </r>
  <r>
    <s v="15-04-2017"/>
    <x v="3"/>
    <x v="3"/>
    <x v="512"/>
    <x v="17"/>
    <x v="1"/>
    <x v="8"/>
    <s v="Howard Miller 12&quot; Round Wall Clock"/>
    <n v="196.45"/>
    <n v="5"/>
    <n v="70.72"/>
  </r>
  <r>
    <s v="15-04-2017"/>
    <x v="3"/>
    <x v="3"/>
    <x v="270"/>
    <x v="3"/>
    <x v="0"/>
    <x v="0"/>
    <s v="Xerox 1883"/>
    <n v="79.14"/>
    <n v="3"/>
    <n v="36.4"/>
  </r>
  <r>
    <s v="15-04-2017"/>
    <x v="3"/>
    <x v="3"/>
    <x v="26"/>
    <x v="0"/>
    <x v="0"/>
    <x v="0"/>
    <s v="Xerox 207"/>
    <n v="20.74"/>
    <n v="4"/>
    <n v="7.26"/>
  </r>
  <r>
    <s v="15-04-2017"/>
    <x v="3"/>
    <x v="3"/>
    <x v="244"/>
    <x v="16"/>
    <x v="0"/>
    <x v="3"/>
    <s v="VariCap6 Expandable Binder"/>
    <n v="15.57"/>
    <n v="3"/>
    <n v="-11.94"/>
  </r>
  <r>
    <s v="16-04-2017"/>
    <x v="3"/>
    <x v="3"/>
    <x v="485"/>
    <x v="1"/>
    <x v="0"/>
    <x v="4"/>
    <s v="Newell 325"/>
    <n v="16.52"/>
    <n v="5"/>
    <n v="2.0699999999999998"/>
  </r>
  <r>
    <s v="16-04-2017"/>
    <x v="3"/>
    <x v="3"/>
    <x v="503"/>
    <x v="10"/>
    <x v="0"/>
    <x v="3"/>
    <s v="SpineVue Locking Slant-D Ring Binders by Cardinal"/>
    <n v="13.71"/>
    <n v="5"/>
    <n v="-10.050000000000001"/>
  </r>
  <r>
    <s v="16-04-2017"/>
    <x v="3"/>
    <x v="3"/>
    <x v="264"/>
    <x v="3"/>
    <x v="0"/>
    <x v="2"/>
    <s v="Belkin 19&quot; Vented Equipment Shelf, Black"/>
    <n v="205.92"/>
    <n v="4"/>
    <n v="2.06"/>
  </r>
  <r>
    <s v="16-04-2017"/>
    <x v="3"/>
    <x v="3"/>
    <x v="264"/>
    <x v="3"/>
    <x v="1"/>
    <x v="11"/>
    <s v="O'Sullivan Living Dimensions 2-Shelf Bookcases"/>
    <n v="102.83"/>
    <n v="1"/>
    <n v="-6.05"/>
  </r>
  <r>
    <s v="16-04-2017"/>
    <x v="3"/>
    <x v="3"/>
    <x v="615"/>
    <x v="33"/>
    <x v="0"/>
    <x v="14"/>
    <s v="Compact Automatic Electric Letter Opener"/>
    <n v="477.24"/>
    <n v="4"/>
    <n v="9.5399999999999991"/>
  </r>
  <r>
    <s v="16-04-2017"/>
    <x v="3"/>
    <x v="3"/>
    <x v="615"/>
    <x v="33"/>
    <x v="2"/>
    <x v="9"/>
    <s v="SanDisk Ultra 16 GB MicroSDHC Class 10 Memory Card"/>
    <n v="25.98"/>
    <n v="2"/>
    <n v="1.56"/>
  </r>
  <r>
    <s v="16-04-2017"/>
    <x v="3"/>
    <x v="3"/>
    <x v="11"/>
    <x v="0"/>
    <x v="0"/>
    <x v="3"/>
    <s v="Satellite Sectional Post Binders"/>
    <n v="26.05"/>
    <n v="3"/>
    <n v="-44.28"/>
  </r>
  <r>
    <s v="16-04-2017"/>
    <x v="3"/>
    <x v="3"/>
    <x v="11"/>
    <x v="0"/>
    <x v="0"/>
    <x v="3"/>
    <s v="GBC White Gloss Covers, Plain Front"/>
    <n v="2.9"/>
    <n v="1"/>
    <n v="-4.78"/>
  </r>
  <r>
    <s v="16-04-2017"/>
    <x v="3"/>
    <x v="3"/>
    <x v="11"/>
    <x v="0"/>
    <x v="0"/>
    <x v="2"/>
    <s v="Tennsco Commercial Shelving"/>
    <n v="32.54"/>
    <n v="2"/>
    <n v="-7.73"/>
  </r>
  <r>
    <s v="16-04-2017"/>
    <x v="3"/>
    <x v="3"/>
    <x v="618"/>
    <x v="3"/>
    <x v="0"/>
    <x v="12"/>
    <s v="Hoover Commercial SteamVac"/>
    <n v="40.74"/>
    <n v="3"/>
    <n v="12.22"/>
  </r>
  <r>
    <s v="17-04-2017"/>
    <x v="3"/>
    <x v="3"/>
    <x v="253"/>
    <x v="26"/>
    <x v="0"/>
    <x v="3"/>
    <s v="Insertable Tab Post Binder Dividers"/>
    <n v="12.03"/>
    <n v="5"/>
    <n v="-9.2200000000000006"/>
  </r>
  <r>
    <s v="17-04-2017"/>
    <x v="3"/>
    <x v="3"/>
    <x v="253"/>
    <x v="26"/>
    <x v="2"/>
    <x v="15"/>
    <s v="Lexmark MX611dhe Monochrome Laser Printer"/>
    <n v="2549.9899999999998"/>
    <n v="5"/>
    <n v="-3399.98"/>
  </r>
  <r>
    <s v="17-04-2017"/>
    <x v="3"/>
    <x v="3"/>
    <x v="253"/>
    <x v="26"/>
    <x v="0"/>
    <x v="3"/>
    <s v="GBC VeloBinder Manual Binding System"/>
    <n v="21.59"/>
    <n v="2"/>
    <n v="-15.84"/>
  </r>
  <r>
    <s v="17-04-2017"/>
    <x v="3"/>
    <x v="3"/>
    <x v="253"/>
    <x v="26"/>
    <x v="0"/>
    <x v="3"/>
    <s v="Cardinal Holdit Business Card Pockets"/>
    <n v="8.9600000000000009"/>
    <n v="6"/>
    <n v="-6.57"/>
  </r>
  <r>
    <s v="17-04-2017"/>
    <x v="3"/>
    <x v="3"/>
    <x v="253"/>
    <x v="26"/>
    <x v="0"/>
    <x v="0"/>
    <s v="Xerox 225"/>
    <n v="20.74"/>
    <n v="4"/>
    <n v="7.26"/>
  </r>
  <r>
    <s v="17-04-2017"/>
    <x v="3"/>
    <x v="3"/>
    <x v="100"/>
    <x v="2"/>
    <x v="1"/>
    <x v="8"/>
    <s v="Eldon Executive Woodline II Desk Accessories, Mahogany"/>
    <n v="60.31"/>
    <n v="3"/>
    <n v="5.28"/>
  </r>
  <r>
    <s v="17-04-2017"/>
    <x v="3"/>
    <x v="3"/>
    <x v="255"/>
    <x v="3"/>
    <x v="0"/>
    <x v="0"/>
    <s v="Rediform S.O.S. 1-Up Phone Message Bk, 4-1/4x3-1/16 Bk, 1 Form/Pg, 40 Messages/Bk, 3/Pk"/>
    <n v="28.14"/>
    <n v="3"/>
    <n v="13.51"/>
  </r>
  <r>
    <s v="17-04-2017"/>
    <x v="3"/>
    <x v="3"/>
    <x v="255"/>
    <x v="3"/>
    <x v="0"/>
    <x v="1"/>
    <s v="Avery 517"/>
    <n v="7.38"/>
    <n v="2"/>
    <n v="3.47"/>
  </r>
  <r>
    <s v="17-04-2017"/>
    <x v="3"/>
    <x v="3"/>
    <x v="255"/>
    <x v="3"/>
    <x v="0"/>
    <x v="7"/>
    <s v="Stockwell Push Pins"/>
    <n v="10.9"/>
    <n v="5"/>
    <n v="3.6"/>
  </r>
  <r>
    <s v="17-04-2017"/>
    <x v="3"/>
    <x v="3"/>
    <x v="255"/>
    <x v="3"/>
    <x v="2"/>
    <x v="9"/>
    <s v="Logitech Wireless Touch Keyboard K400"/>
    <n v="274.89"/>
    <n v="11"/>
    <n v="46.73"/>
  </r>
  <r>
    <s v="17-04-2017"/>
    <x v="3"/>
    <x v="3"/>
    <x v="255"/>
    <x v="3"/>
    <x v="0"/>
    <x v="1"/>
    <s v="Avery 474"/>
    <n v="23.04"/>
    <n v="8"/>
    <n v="11.29"/>
  </r>
  <r>
    <s v="17-04-2017"/>
    <x v="3"/>
    <x v="3"/>
    <x v="255"/>
    <x v="3"/>
    <x v="1"/>
    <x v="5"/>
    <s v="Global Wood Trimmed Manager's Task Chair, Khaki"/>
    <n v="218.35"/>
    <n v="3"/>
    <n v="-19.11"/>
  </r>
  <r>
    <s v="17-04-2017"/>
    <x v="3"/>
    <x v="3"/>
    <x v="688"/>
    <x v="1"/>
    <x v="0"/>
    <x v="2"/>
    <s v="Carina Media Storage Towers in Natural &amp; Black"/>
    <n v="195.14"/>
    <n v="4"/>
    <n v="-43.91"/>
  </r>
  <r>
    <s v="20-04-2017"/>
    <x v="3"/>
    <x v="3"/>
    <x v="694"/>
    <x v="1"/>
    <x v="1"/>
    <x v="8"/>
    <s v="Eldon Cleatmat Chair Mats for Medium Pile Carpets"/>
    <n v="44.4"/>
    <n v="2"/>
    <n v="-52.17"/>
  </r>
  <r>
    <s v="20-04-2017"/>
    <x v="3"/>
    <x v="3"/>
    <x v="755"/>
    <x v="2"/>
    <x v="1"/>
    <x v="8"/>
    <s v="Computer Room Manger, 14&quot;"/>
    <n v="51.97"/>
    <n v="2"/>
    <n v="10.39"/>
  </r>
  <r>
    <s v="20-04-2017"/>
    <x v="3"/>
    <x v="3"/>
    <x v="755"/>
    <x v="2"/>
    <x v="0"/>
    <x v="2"/>
    <s v="Sortfiler Multipurpose Personal File Organizer, Black"/>
    <n v="51.34"/>
    <n v="3"/>
    <n v="5.78"/>
  </r>
  <r>
    <s v="20-04-2017"/>
    <x v="3"/>
    <x v="3"/>
    <x v="755"/>
    <x v="2"/>
    <x v="0"/>
    <x v="2"/>
    <s v="Deluxe Rollaway Locking File with Drawer"/>
    <n v="332.7"/>
    <n v="1"/>
    <n v="33.270000000000003"/>
  </r>
  <r>
    <s v="20-04-2017"/>
    <x v="3"/>
    <x v="3"/>
    <x v="755"/>
    <x v="2"/>
    <x v="1"/>
    <x v="8"/>
    <s v="Executive Impressions 12&quot; Wall Clock"/>
    <n v="42.41"/>
    <n v="3"/>
    <n v="9.5399999999999991"/>
  </r>
  <r>
    <s v="20-04-2017"/>
    <x v="3"/>
    <x v="3"/>
    <x v="605"/>
    <x v="1"/>
    <x v="1"/>
    <x v="5"/>
    <s v="DMI Arturo Collection Mission-style Design Wood Chair"/>
    <n v="317.06"/>
    <n v="3"/>
    <n v="-18.12"/>
  </r>
  <r>
    <s v="20-04-2017"/>
    <x v="3"/>
    <x v="3"/>
    <x v="605"/>
    <x v="1"/>
    <x v="0"/>
    <x v="4"/>
    <s v="Lumber Crayons"/>
    <n v="15.76"/>
    <n v="2"/>
    <n v="3.55"/>
  </r>
  <r>
    <s v="20-04-2017"/>
    <x v="3"/>
    <x v="3"/>
    <x v="605"/>
    <x v="1"/>
    <x v="1"/>
    <x v="8"/>
    <s v="Master Caster Door Stop, Large Neon Orange"/>
    <n v="14.56"/>
    <n v="5"/>
    <n v="-6.19"/>
  </r>
  <r>
    <s v="20-04-2017"/>
    <x v="3"/>
    <x v="3"/>
    <x v="107"/>
    <x v="14"/>
    <x v="0"/>
    <x v="3"/>
    <s v="Premium Transparent Presentation Covers by GBC"/>
    <n v="146.86000000000001"/>
    <n v="7"/>
    <n v="70.489999999999995"/>
  </r>
  <r>
    <s v="20-04-2017"/>
    <x v="3"/>
    <x v="3"/>
    <x v="107"/>
    <x v="14"/>
    <x v="0"/>
    <x v="3"/>
    <s v="Cardinal EasyOpen D-Ring Binders"/>
    <n v="36.56"/>
    <n v="4"/>
    <n v="18.28"/>
  </r>
  <r>
    <s v="20-04-2017"/>
    <x v="3"/>
    <x v="3"/>
    <x v="671"/>
    <x v="10"/>
    <x v="0"/>
    <x v="2"/>
    <s v="Tennsco 6- and 18-Compartment Lockers"/>
    <n v="848.54"/>
    <n v="4"/>
    <n v="-21.21"/>
  </r>
  <r>
    <s v="20-04-2017"/>
    <x v="3"/>
    <x v="3"/>
    <x v="671"/>
    <x v="10"/>
    <x v="0"/>
    <x v="3"/>
    <s v="Wilson Jones Clip &amp; Carry Folder Binder Tool for Ring Binders, Clear"/>
    <n v="8.6999999999999993"/>
    <n v="5"/>
    <n v="-6.38"/>
  </r>
  <r>
    <s v="20-04-2017"/>
    <x v="3"/>
    <x v="3"/>
    <x v="671"/>
    <x v="10"/>
    <x v="2"/>
    <x v="6"/>
    <s v="Avaya 5410 Digital phone"/>
    <n v="122.38"/>
    <n v="3"/>
    <n v="-24.48"/>
  </r>
  <r>
    <s v="21-04-2017"/>
    <x v="3"/>
    <x v="3"/>
    <x v="373"/>
    <x v="0"/>
    <x v="0"/>
    <x v="12"/>
    <s v="Acco 7-Outlet Masterpiece Power Center, Wihtout Fax/Phone Line Protection"/>
    <n v="97.26"/>
    <n v="4"/>
    <n v="-243.16"/>
  </r>
  <r>
    <s v="21-04-2017"/>
    <x v="3"/>
    <x v="3"/>
    <x v="218"/>
    <x v="0"/>
    <x v="0"/>
    <x v="3"/>
    <s v="Avery Non-Stick Binders"/>
    <n v="2.69"/>
    <n v="3"/>
    <n v="-4.71"/>
  </r>
  <r>
    <s v="21-04-2017"/>
    <x v="3"/>
    <x v="3"/>
    <x v="218"/>
    <x v="0"/>
    <x v="0"/>
    <x v="3"/>
    <s v="UniKeep View Case Binders"/>
    <n v="2.93"/>
    <n v="3"/>
    <n v="-4.99"/>
  </r>
  <r>
    <s v="21-04-2017"/>
    <x v="3"/>
    <x v="3"/>
    <x v="677"/>
    <x v="22"/>
    <x v="2"/>
    <x v="9"/>
    <s v="Verbatim Slim CD and DVD Storage Cases, 50/Pack"/>
    <n v="11.54"/>
    <n v="1"/>
    <n v="3.46"/>
  </r>
  <r>
    <s v="21-04-2017"/>
    <x v="3"/>
    <x v="3"/>
    <x v="677"/>
    <x v="22"/>
    <x v="1"/>
    <x v="8"/>
    <s v="Eldon Advantage Foldable Chair Mats for Low Pile Carpets"/>
    <n v="162.6"/>
    <n v="3"/>
    <n v="34.15"/>
  </r>
  <r>
    <s v="21-04-2017"/>
    <x v="3"/>
    <x v="3"/>
    <x v="744"/>
    <x v="36"/>
    <x v="1"/>
    <x v="5"/>
    <s v="Global Fabric Manager's Chair, Dark Gray"/>
    <n v="908.82"/>
    <n v="9"/>
    <n v="227.21"/>
  </r>
  <r>
    <s v="21-04-2017"/>
    <x v="3"/>
    <x v="3"/>
    <x v="549"/>
    <x v="0"/>
    <x v="2"/>
    <x v="9"/>
    <s v="Logitech LS21 Speaker System - PC Multimedia - 2.1-CH - Wired"/>
    <n v="47.98"/>
    <n v="3"/>
    <n v="8.4"/>
  </r>
  <r>
    <s v="21-04-2017"/>
    <x v="3"/>
    <x v="3"/>
    <x v="549"/>
    <x v="0"/>
    <x v="0"/>
    <x v="0"/>
    <s v="Xerox 230"/>
    <n v="20.74"/>
    <n v="4"/>
    <n v="7.26"/>
  </r>
  <r>
    <s v="22-04-2017"/>
    <x v="3"/>
    <x v="3"/>
    <x v="95"/>
    <x v="3"/>
    <x v="1"/>
    <x v="8"/>
    <s v="Eldon Stackable Tray, Side-Load, Legal, Smoke"/>
    <n v="18.28"/>
    <n v="2"/>
    <n v="6.22"/>
  </r>
  <r>
    <s v="22-04-2017"/>
    <x v="3"/>
    <x v="3"/>
    <x v="690"/>
    <x v="2"/>
    <x v="1"/>
    <x v="8"/>
    <s v="Tenex 46&quot; x 60&quot; Computer Anti-Static Chairmat, Rectangular Shaped"/>
    <n v="254.35"/>
    <n v="3"/>
    <n v="0"/>
  </r>
  <r>
    <s v="22-04-2017"/>
    <x v="3"/>
    <x v="3"/>
    <x v="664"/>
    <x v="4"/>
    <x v="0"/>
    <x v="2"/>
    <s v="Tennsco Double-Tier Lockers"/>
    <n v="675.06"/>
    <n v="3"/>
    <n v="87.76"/>
  </r>
  <r>
    <s v="23-04-2017"/>
    <x v="3"/>
    <x v="3"/>
    <x v="779"/>
    <x v="20"/>
    <x v="0"/>
    <x v="12"/>
    <s v="Tripp Lite Isotel 6 Outlet Surge Protector with Fax/Modem Protection"/>
    <n v="121.94"/>
    <n v="2"/>
    <n v="35.36"/>
  </r>
  <r>
    <s v="23-04-2017"/>
    <x v="3"/>
    <x v="3"/>
    <x v="779"/>
    <x v="20"/>
    <x v="0"/>
    <x v="14"/>
    <s v="Acme 10&quot; Easy Grip Assistive Scissors"/>
    <n v="122.71"/>
    <n v="7"/>
    <n v="36.81"/>
  </r>
  <r>
    <s v="23-04-2017"/>
    <x v="3"/>
    <x v="3"/>
    <x v="573"/>
    <x v="18"/>
    <x v="2"/>
    <x v="9"/>
    <s v="TRENDnet 56K USB 2.0 Phone, Internet and Fax Modem"/>
    <n v="155.34"/>
    <n v="6"/>
    <n v="55.92"/>
  </r>
  <r>
    <s v="23-04-2017"/>
    <x v="3"/>
    <x v="3"/>
    <x v="210"/>
    <x v="20"/>
    <x v="0"/>
    <x v="14"/>
    <s v="Fiskars Softgrip Scissors"/>
    <n v="54.9"/>
    <n v="5"/>
    <n v="15.37"/>
  </r>
  <r>
    <s v="23-04-2017"/>
    <x v="3"/>
    <x v="3"/>
    <x v="480"/>
    <x v="10"/>
    <x v="0"/>
    <x v="3"/>
    <s v="XtraLife ClearVue Slant-D Ring Binders by Cardinal"/>
    <n v="11.76"/>
    <n v="5"/>
    <n v="-7.84"/>
  </r>
  <r>
    <s v="23-04-2017"/>
    <x v="3"/>
    <x v="3"/>
    <x v="480"/>
    <x v="10"/>
    <x v="0"/>
    <x v="0"/>
    <s v="Xerox 195"/>
    <n v="5.34"/>
    <n v="1"/>
    <n v="1.87"/>
  </r>
  <r>
    <s v="23-04-2017"/>
    <x v="3"/>
    <x v="3"/>
    <x v="705"/>
    <x v="3"/>
    <x v="1"/>
    <x v="8"/>
    <s v="DAX Two-Tone Rosewood/Black Document Frame, Desktop, 5 x 7"/>
    <n v="66.36"/>
    <n v="7"/>
    <n v="26.54"/>
  </r>
  <r>
    <s v="23-04-2017"/>
    <x v="3"/>
    <x v="3"/>
    <x v="705"/>
    <x v="3"/>
    <x v="0"/>
    <x v="3"/>
    <s v="GBC Durable Plastic Covers"/>
    <n v="92.88"/>
    <n v="6"/>
    <n v="30.19"/>
  </r>
  <r>
    <s v="23-04-2017"/>
    <x v="3"/>
    <x v="3"/>
    <x v="705"/>
    <x v="3"/>
    <x v="1"/>
    <x v="8"/>
    <s v="Eldon 500 Class Desk Accessories"/>
    <n v="24.14"/>
    <n v="2"/>
    <n v="7.97"/>
  </r>
  <r>
    <s v="23-04-2017"/>
    <x v="3"/>
    <x v="3"/>
    <x v="672"/>
    <x v="15"/>
    <x v="1"/>
    <x v="11"/>
    <s v="O'Sullivan 4-Shelf Bookcase in Odessa Pine"/>
    <n v="387.14"/>
    <n v="4"/>
    <n v="-14.52"/>
  </r>
  <r>
    <s v="23-04-2017"/>
    <x v="3"/>
    <x v="3"/>
    <x v="672"/>
    <x v="15"/>
    <x v="2"/>
    <x v="9"/>
    <s v="Maxell 4.7GB DVD-R"/>
    <n v="45.41"/>
    <n v="2"/>
    <n v="11.92"/>
  </r>
  <r>
    <s v="23-04-2017"/>
    <x v="3"/>
    <x v="3"/>
    <x v="672"/>
    <x v="15"/>
    <x v="1"/>
    <x v="8"/>
    <s v="Tenex Chairmats For Use with Hard Floors"/>
    <n v="77.95"/>
    <n v="3"/>
    <n v="-11.69"/>
  </r>
  <r>
    <s v="23-04-2017"/>
    <x v="3"/>
    <x v="3"/>
    <x v="672"/>
    <x v="15"/>
    <x v="0"/>
    <x v="1"/>
    <s v="Avery 496"/>
    <n v="3"/>
    <n v="1"/>
    <n v="1.05"/>
  </r>
  <r>
    <s v="23-04-2017"/>
    <x v="3"/>
    <x v="3"/>
    <x v="703"/>
    <x v="26"/>
    <x v="0"/>
    <x v="10"/>
    <s v="Staple envelope"/>
    <n v="18.690000000000001"/>
    <n v="2"/>
    <n v="7.01"/>
  </r>
  <r>
    <s v="23-04-2017"/>
    <x v="3"/>
    <x v="3"/>
    <x v="703"/>
    <x v="26"/>
    <x v="1"/>
    <x v="8"/>
    <s v="Eldon Imàge Series Desk Accessories, Clear"/>
    <n v="11.66"/>
    <n v="3"/>
    <n v="3.35"/>
  </r>
  <r>
    <s v="24-04-2017"/>
    <x v="3"/>
    <x v="3"/>
    <x v="105"/>
    <x v="2"/>
    <x v="0"/>
    <x v="12"/>
    <s v="Acco Smartsocket Table Surge Protector, 6 Color-Coded Adapter Outlets"/>
    <n v="99.28"/>
    <n v="2"/>
    <n v="12.41"/>
  </r>
  <r>
    <s v="24-04-2017"/>
    <x v="3"/>
    <x v="3"/>
    <x v="105"/>
    <x v="2"/>
    <x v="0"/>
    <x v="3"/>
    <s v="Avery Reinforcements for Hole-Punch Pages"/>
    <n v="1.19"/>
    <n v="2"/>
    <n v="-0.99"/>
  </r>
  <r>
    <s v="24-04-2017"/>
    <x v="3"/>
    <x v="3"/>
    <x v="105"/>
    <x v="2"/>
    <x v="0"/>
    <x v="3"/>
    <s v="GBC ProClick Spines for 32-Hole Punch"/>
    <n v="7.52"/>
    <n v="2"/>
    <n v="-5.76"/>
  </r>
  <r>
    <s v="24-04-2017"/>
    <x v="3"/>
    <x v="3"/>
    <x v="85"/>
    <x v="16"/>
    <x v="0"/>
    <x v="2"/>
    <s v="Sensible Storage WireTech Storage Systems"/>
    <n v="113.57"/>
    <n v="2"/>
    <n v="-21.29"/>
  </r>
  <r>
    <s v="24-04-2017"/>
    <x v="3"/>
    <x v="3"/>
    <x v="588"/>
    <x v="3"/>
    <x v="0"/>
    <x v="7"/>
    <s v="Colored Push Pins"/>
    <n v="1.81"/>
    <n v="1"/>
    <n v="0.65"/>
  </r>
  <r>
    <s v="24-04-2017"/>
    <x v="3"/>
    <x v="3"/>
    <x v="743"/>
    <x v="12"/>
    <x v="2"/>
    <x v="6"/>
    <s v="AT&amp;T 841000 Phone"/>
    <n v="552"/>
    <n v="10"/>
    <n v="34.5"/>
  </r>
  <r>
    <s v="24-04-2017"/>
    <x v="3"/>
    <x v="3"/>
    <x v="637"/>
    <x v="43"/>
    <x v="2"/>
    <x v="9"/>
    <s v="V7 USB Numeric Keypad"/>
    <n v="69.98"/>
    <n v="2"/>
    <n v="4.9000000000000004"/>
  </r>
  <r>
    <s v="24-04-2017"/>
    <x v="3"/>
    <x v="3"/>
    <x v="721"/>
    <x v="1"/>
    <x v="0"/>
    <x v="3"/>
    <s v="Acco Data Flex Cable Posts For Top &amp; Bottom Load Binders, 6&quot; Capacity"/>
    <n v="10.43"/>
    <n v="5"/>
    <n v="-18.25"/>
  </r>
  <r>
    <s v="24-04-2017"/>
    <x v="3"/>
    <x v="3"/>
    <x v="721"/>
    <x v="1"/>
    <x v="0"/>
    <x v="2"/>
    <s v="Safco Industrial Wire Shelving System"/>
    <n v="72.78"/>
    <n v="1"/>
    <n v="-18.2"/>
  </r>
  <r>
    <s v="25-04-2017"/>
    <x v="3"/>
    <x v="3"/>
    <x v="2"/>
    <x v="3"/>
    <x v="0"/>
    <x v="3"/>
    <s v="Cardinal Slant-D Ring Binder, Heavy Gauge Vinyl"/>
    <n v="13.9"/>
    <n v="2"/>
    <n v="4.5199999999999996"/>
  </r>
  <r>
    <s v="25-04-2017"/>
    <x v="3"/>
    <x v="3"/>
    <x v="672"/>
    <x v="15"/>
    <x v="0"/>
    <x v="4"/>
    <s v="Newell 312"/>
    <n v="42.05"/>
    <n v="9"/>
    <n v="5.26"/>
  </r>
  <r>
    <s v="25-04-2017"/>
    <x v="3"/>
    <x v="3"/>
    <x v="672"/>
    <x v="15"/>
    <x v="0"/>
    <x v="4"/>
    <s v="Stanley Bostitch Contemporary Electric Pencil Sharpeners"/>
    <n v="67.92"/>
    <n v="5"/>
    <n v="6.79"/>
  </r>
  <r>
    <s v="25-04-2017"/>
    <x v="3"/>
    <x v="3"/>
    <x v="420"/>
    <x v="12"/>
    <x v="0"/>
    <x v="4"/>
    <s v="Newell 318"/>
    <n v="8.9"/>
    <n v="4"/>
    <n v="0.67"/>
  </r>
  <r>
    <s v="25-04-2017"/>
    <x v="3"/>
    <x v="3"/>
    <x v="172"/>
    <x v="3"/>
    <x v="0"/>
    <x v="0"/>
    <s v="Telephone Message Books with Fax/Mobile Section, 5 1/2&quot; x 3 3/16&quot;"/>
    <n v="19.05"/>
    <n v="3"/>
    <n v="8.76"/>
  </r>
  <r>
    <s v="25-04-2017"/>
    <x v="3"/>
    <x v="3"/>
    <x v="172"/>
    <x v="3"/>
    <x v="0"/>
    <x v="3"/>
    <s v="Surelock Post Binders"/>
    <n v="73.34"/>
    <n v="3"/>
    <n v="27.5"/>
  </r>
  <r>
    <s v="25-04-2017"/>
    <x v="3"/>
    <x v="3"/>
    <x v="25"/>
    <x v="3"/>
    <x v="2"/>
    <x v="9"/>
    <s v="Sony 64GB Class 10 Micro SDHC R40 Memory Card"/>
    <n v="107.97"/>
    <n v="3"/>
    <n v="22.67"/>
  </r>
  <r>
    <s v="25-04-2017"/>
    <x v="3"/>
    <x v="3"/>
    <x v="556"/>
    <x v="3"/>
    <x v="1"/>
    <x v="11"/>
    <s v="Bush Westfield Collection Bookcases, Medium Cherry Finish"/>
    <n v="344.98"/>
    <n v="7"/>
    <n v="28.41"/>
  </r>
  <r>
    <s v="26-04-2017"/>
    <x v="3"/>
    <x v="3"/>
    <x v="768"/>
    <x v="0"/>
    <x v="1"/>
    <x v="8"/>
    <s v="DAX Value U-Channel Document Frames, Easel Back"/>
    <n v="1.99"/>
    <n v="1"/>
    <n v="-1.44"/>
  </r>
  <r>
    <s v="26-04-2017"/>
    <x v="3"/>
    <x v="3"/>
    <x v="675"/>
    <x v="22"/>
    <x v="0"/>
    <x v="0"/>
    <s v="Strathmore Photo Mount Cards"/>
    <n v="20.34"/>
    <n v="3"/>
    <n v="9.36"/>
  </r>
  <r>
    <s v="26-04-2017"/>
    <x v="3"/>
    <x v="3"/>
    <x v="675"/>
    <x v="22"/>
    <x v="0"/>
    <x v="1"/>
    <s v="Avery 478"/>
    <n v="39.28"/>
    <n v="8"/>
    <n v="19.25"/>
  </r>
  <r>
    <s v="27-04-2017"/>
    <x v="3"/>
    <x v="3"/>
    <x v="755"/>
    <x v="0"/>
    <x v="0"/>
    <x v="1"/>
    <s v="Avery Address/Shipping Labels for Typewriters, 4&quot; x 2&quot;"/>
    <n v="33.119999999999997"/>
    <n v="4"/>
    <n v="11.59"/>
  </r>
  <r>
    <s v="27-04-2017"/>
    <x v="3"/>
    <x v="3"/>
    <x v="755"/>
    <x v="0"/>
    <x v="1"/>
    <x v="11"/>
    <s v="Sauder Barrister Bookcases"/>
    <n v="220.27"/>
    <n v="4"/>
    <n v="-42.11"/>
  </r>
  <r>
    <s v="27-04-2017"/>
    <x v="3"/>
    <x v="3"/>
    <x v="358"/>
    <x v="3"/>
    <x v="0"/>
    <x v="4"/>
    <s v="Boston School Pro Electric Pencil Sharpener, 1670"/>
    <n v="123.92"/>
    <n v="4"/>
    <n v="33.46"/>
  </r>
  <r>
    <s v="27-04-2017"/>
    <x v="3"/>
    <x v="3"/>
    <x v="358"/>
    <x v="3"/>
    <x v="0"/>
    <x v="4"/>
    <s v="Newell Chalk Holder"/>
    <n v="12.39"/>
    <n v="3"/>
    <n v="5.7"/>
  </r>
  <r>
    <s v="27-04-2017"/>
    <x v="3"/>
    <x v="3"/>
    <x v="358"/>
    <x v="3"/>
    <x v="0"/>
    <x v="4"/>
    <s v="Boston Home &amp; Office Model 2000 Electric Pencil Sharpeners"/>
    <n v="47.3"/>
    <n v="2"/>
    <n v="12.3"/>
  </r>
  <r>
    <s v="27-04-2017"/>
    <x v="3"/>
    <x v="3"/>
    <x v="700"/>
    <x v="22"/>
    <x v="1"/>
    <x v="8"/>
    <s v="Luxo Economy Swing Arm Lamp"/>
    <n v="139.58000000000001"/>
    <n v="7"/>
    <n v="39.08"/>
  </r>
  <r>
    <s v="28-04-2017"/>
    <x v="3"/>
    <x v="3"/>
    <x v="91"/>
    <x v="2"/>
    <x v="0"/>
    <x v="2"/>
    <s v="Sterilite Officeware Hinged File Box"/>
    <n v="8.3800000000000008"/>
    <n v="1"/>
    <n v="0.73"/>
  </r>
  <r>
    <s v="28-04-2017"/>
    <x v="3"/>
    <x v="3"/>
    <x v="91"/>
    <x v="2"/>
    <x v="0"/>
    <x v="4"/>
    <s v="Newell 341"/>
    <n v="6.85"/>
    <n v="2"/>
    <n v="0.77"/>
  </r>
  <r>
    <s v="28-04-2017"/>
    <x v="3"/>
    <x v="3"/>
    <x v="304"/>
    <x v="25"/>
    <x v="0"/>
    <x v="12"/>
    <s v="Harmony HEPA Quiet Air Purifiers"/>
    <n v="28.08"/>
    <n v="3"/>
    <n v="5.27"/>
  </r>
  <r>
    <s v="28-04-2017"/>
    <x v="3"/>
    <x v="3"/>
    <x v="219"/>
    <x v="16"/>
    <x v="2"/>
    <x v="6"/>
    <s v="Samsung Galaxy S4 Mini"/>
    <n v="751.98"/>
    <n v="2"/>
    <n v="84.6"/>
  </r>
  <r>
    <s v="29-04-2017"/>
    <x v="3"/>
    <x v="3"/>
    <x v="76"/>
    <x v="10"/>
    <x v="1"/>
    <x v="13"/>
    <s v="SAFCO PlanMaster Heigh-Adjustable Drafting Table Base, 43w x 30d x 30-37h, Black"/>
    <n v="1048.3499999999999"/>
    <n v="5"/>
    <n v="-69.89"/>
  </r>
  <r>
    <s v="29-04-2017"/>
    <x v="3"/>
    <x v="3"/>
    <x v="73"/>
    <x v="23"/>
    <x v="0"/>
    <x v="1"/>
    <s v="Color-Coded Legal Exhibit Labels"/>
    <n v="4.91"/>
    <n v="1"/>
    <n v="2.41"/>
  </r>
  <r>
    <s v="30-04-2017"/>
    <x v="3"/>
    <x v="3"/>
    <x v="729"/>
    <x v="20"/>
    <x v="0"/>
    <x v="10"/>
    <s v="#10-4 1/8&quot; x 9 1/2&quot; Premium Diagonal Seam Envelopes"/>
    <n v="62.96"/>
    <n v="4"/>
    <n v="28.33"/>
  </r>
  <r>
    <s v="30-04-2017"/>
    <x v="3"/>
    <x v="3"/>
    <x v="87"/>
    <x v="2"/>
    <x v="2"/>
    <x v="6"/>
    <s v="Polycom SoundPoint IP 450 VoIP phone"/>
    <n v="677.58"/>
    <n v="5"/>
    <n v="-158.1"/>
  </r>
  <r>
    <s v="30-04-2017"/>
    <x v="3"/>
    <x v="3"/>
    <x v="87"/>
    <x v="2"/>
    <x v="0"/>
    <x v="3"/>
    <s v="GBC VeloBind Cover Sets"/>
    <n v="13.9"/>
    <n v="3"/>
    <n v="-9.26"/>
  </r>
  <r>
    <s v="30-04-2017"/>
    <x v="3"/>
    <x v="3"/>
    <x v="326"/>
    <x v="16"/>
    <x v="0"/>
    <x v="1"/>
    <s v="Avery 474"/>
    <n v="4.6100000000000003"/>
    <n v="2"/>
    <n v="1.67"/>
  </r>
  <r>
    <s v="30-04-2017"/>
    <x v="3"/>
    <x v="3"/>
    <x v="326"/>
    <x v="16"/>
    <x v="0"/>
    <x v="4"/>
    <s v="Staples in misc. colors"/>
    <n v="15.53"/>
    <n v="3"/>
    <n v="4.8499999999999996"/>
  </r>
  <r>
    <s v="30-04-2017"/>
    <x v="3"/>
    <x v="3"/>
    <x v="326"/>
    <x v="16"/>
    <x v="0"/>
    <x v="1"/>
    <s v="Avery 499"/>
    <n v="11.95"/>
    <n v="3"/>
    <n v="3.88"/>
  </r>
  <r>
    <s v="30-04-2017"/>
    <x v="3"/>
    <x v="3"/>
    <x v="531"/>
    <x v="16"/>
    <x v="1"/>
    <x v="8"/>
    <s v="3M Hangers With Command Adhesive"/>
    <n v="23.68"/>
    <n v="8"/>
    <n v="6.22"/>
  </r>
  <r>
    <s v="30-04-2017"/>
    <x v="3"/>
    <x v="3"/>
    <x v="531"/>
    <x v="16"/>
    <x v="2"/>
    <x v="9"/>
    <s v="Maxell 4.7GB DVD+R 5/Pack"/>
    <n v="2.38"/>
    <n v="3"/>
    <n v="0.74"/>
  </r>
  <r>
    <s v="30-04-2017"/>
    <x v="3"/>
    <x v="3"/>
    <x v="467"/>
    <x v="10"/>
    <x v="0"/>
    <x v="0"/>
    <s v="Xerox 222"/>
    <n v="10.37"/>
    <n v="2"/>
    <n v="3.63"/>
  </r>
  <r>
    <s v="30-04-2017"/>
    <x v="3"/>
    <x v="3"/>
    <x v="685"/>
    <x v="37"/>
    <x v="0"/>
    <x v="1"/>
    <s v="Avery 5"/>
    <n v="5.76"/>
    <n v="2"/>
    <n v="2.82"/>
  </r>
  <r>
    <s v="30-04-2017"/>
    <x v="3"/>
    <x v="3"/>
    <x v="529"/>
    <x v="1"/>
    <x v="0"/>
    <x v="3"/>
    <s v="GBC Linen Binding Covers"/>
    <n v="43.37"/>
    <n v="7"/>
    <n v="-69.400000000000006"/>
  </r>
  <r>
    <s v="30-04-2017"/>
    <x v="3"/>
    <x v="3"/>
    <x v="525"/>
    <x v="3"/>
    <x v="0"/>
    <x v="0"/>
    <s v="Xerox 1919"/>
    <n v="163.96"/>
    <n v="4"/>
    <n v="80.34"/>
  </r>
  <r>
    <s v="30-04-2017"/>
    <x v="3"/>
    <x v="3"/>
    <x v="351"/>
    <x v="3"/>
    <x v="1"/>
    <x v="8"/>
    <s v="Seth Thomas 16&quot; Steel Case Clock"/>
    <n v="64.959999999999994"/>
    <n v="2"/>
    <n v="21.44"/>
  </r>
  <r>
    <s v="30-04-2017"/>
    <x v="3"/>
    <x v="3"/>
    <x v="351"/>
    <x v="3"/>
    <x v="0"/>
    <x v="10"/>
    <s v="#10- 4 1/8&quot; x 9 1/2&quot; Security-Tint Envelopes"/>
    <n v="30.56"/>
    <n v="4"/>
    <n v="14.97"/>
  </r>
  <r>
    <s v="30-04-2017"/>
    <x v="3"/>
    <x v="3"/>
    <x v="400"/>
    <x v="3"/>
    <x v="0"/>
    <x v="4"/>
    <s v="Faber Castell Col-Erase Pencils"/>
    <n v="9.7799999999999994"/>
    <n v="2"/>
    <n v="4.01"/>
  </r>
  <r>
    <s v="30-04-2017"/>
    <x v="3"/>
    <x v="3"/>
    <x v="327"/>
    <x v="3"/>
    <x v="0"/>
    <x v="3"/>
    <s v="Fellowes Black Plastic Comb Bindings"/>
    <n v="23.24"/>
    <n v="5"/>
    <n v="7.55"/>
  </r>
  <r>
    <s v="30-04-2017"/>
    <x v="3"/>
    <x v="3"/>
    <x v="772"/>
    <x v="16"/>
    <x v="0"/>
    <x v="3"/>
    <s v="Acco PRESSTEX Data Binder with Storage Hooks, Light Blue, 9 1/2&quot; X 11&quot;"/>
    <n v="4.84"/>
    <n v="3"/>
    <n v="-3.55"/>
  </r>
  <r>
    <s v="30-04-2017"/>
    <x v="3"/>
    <x v="3"/>
    <x v="772"/>
    <x v="16"/>
    <x v="1"/>
    <x v="8"/>
    <s v="Tenex B1-RE Series Chair Mats for Low Pile Carpets"/>
    <n v="220.7"/>
    <n v="6"/>
    <n v="-8.2799999999999994"/>
  </r>
  <r>
    <s v="01-05-2017"/>
    <x v="3"/>
    <x v="4"/>
    <x v="694"/>
    <x v="13"/>
    <x v="2"/>
    <x v="9"/>
    <s v="Maxell 74 Minute CDR, 10/Pack"/>
    <n v="48.9"/>
    <n v="5"/>
    <n v="18.09"/>
  </r>
  <r>
    <s v="01-05-2017"/>
    <x v="3"/>
    <x v="4"/>
    <x v="740"/>
    <x v="16"/>
    <x v="0"/>
    <x v="14"/>
    <s v="Kleencut Forged Office Shears by Acme United Corporation"/>
    <n v="3.33"/>
    <n v="2"/>
    <n v="0.42"/>
  </r>
  <r>
    <s v="01-05-2017"/>
    <x v="3"/>
    <x v="4"/>
    <x v="740"/>
    <x v="16"/>
    <x v="1"/>
    <x v="13"/>
    <s v="Bush Advantage Collection Racetrack Conference Table"/>
    <n v="933.26"/>
    <n v="4"/>
    <n v="-458.15"/>
  </r>
  <r>
    <s v="01-05-2017"/>
    <x v="3"/>
    <x v="4"/>
    <x v="740"/>
    <x v="16"/>
    <x v="1"/>
    <x v="5"/>
    <s v="HON 5400 Series Task Chairs for Big and Tall"/>
    <n v="2803.92"/>
    <n v="5"/>
    <n v="0"/>
  </r>
  <r>
    <s v="01-05-2017"/>
    <x v="3"/>
    <x v="4"/>
    <x v="316"/>
    <x v="16"/>
    <x v="1"/>
    <x v="11"/>
    <s v="Bush Somerset Collection Bookcase"/>
    <n v="314.35000000000002"/>
    <n v="3"/>
    <n v="-15.72"/>
  </r>
  <r>
    <s v="01-05-2017"/>
    <x v="3"/>
    <x v="4"/>
    <x v="316"/>
    <x v="16"/>
    <x v="0"/>
    <x v="1"/>
    <s v="Avery 492"/>
    <n v="4.6100000000000003"/>
    <n v="2"/>
    <n v="1.5"/>
  </r>
  <r>
    <s v="02-05-2017"/>
    <x v="3"/>
    <x v="4"/>
    <x v="360"/>
    <x v="23"/>
    <x v="1"/>
    <x v="8"/>
    <s v="Eldon Advantage Chair Mats for Low to Medium Pile Carpets"/>
    <n v="129.93"/>
    <n v="3"/>
    <n v="12.99"/>
  </r>
  <r>
    <s v="02-05-2017"/>
    <x v="3"/>
    <x v="4"/>
    <x v="551"/>
    <x v="3"/>
    <x v="2"/>
    <x v="9"/>
    <s v="Logitech MX Performance Wireless Mouse"/>
    <n v="159.56"/>
    <n v="4"/>
    <n v="59.04"/>
  </r>
  <r>
    <s v="02-05-2017"/>
    <x v="3"/>
    <x v="4"/>
    <x v="118"/>
    <x v="3"/>
    <x v="0"/>
    <x v="0"/>
    <s v="Adams &quot;While You Were Out&quot; Message Pads"/>
    <n v="15.7"/>
    <n v="5"/>
    <n v="7.07"/>
  </r>
  <r>
    <s v="02-05-2017"/>
    <x v="3"/>
    <x v="4"/>
    <x v="118"/>
    <x v="3"/>
    <x v="0"/>
    <x v="4"/>
    <s v="Newell 34"/>
    <n v="59.52"/>
    <n v="3"/>
    <n v="15.48"/>
  </r>
  <r>
    <s v="02-05-2017"/>
    <x v="3"/>
    <x v="4"/>
    <x v="118"/>
    <x v="3"/>
    <x v="0"/>
    <x v="0"/>
    <s v="Adams Phone Message Book, 200 Message Capacity, 8 1/16 x 11"/>
    <n v="34.4"/>
    <n v="5"/>
    <n v="15.82"/>
  </r>
  <r>
    <s v="03-05-2017"/>
    <x v="3"/>
    <x v="4"/>
    <x v="504"/>
    <x v="3"/>
    <x v="0"/>
    <x v="2"/>
    <s v="Multi-Use Personal File Cart and Caster Set, Three Stacking Bins"/>
    <n v="69.52"/>
    <n v="2"/>
    <n v="19.47"/>
  </r>
  <r>
    <s v="03-05-2017"/>
    <x v="3"/>
    <x v="4"/>
    <x v="504"/>
    <x v="3"/>
    <x v="0"/>
    <x v="2"/>
    <s v="Fellowes Stor/Drawer Steel Plus Storage Drawers"/>
    <n v="763.44"/>
    <n v="8"/>
    <n v="45.81"/>
  </r>
  <r>
    <s v="03-05-2017"/>
    <x v="3"/>
    <x v="4"/>
    <x v="575"/>
    <x v="3"/>
    <x v="0"/>
    <x v="0"/>
    <s v="Xerox 2"/>
    <n v="25.92"/>
    <n v="4"/>
    <n v="12.44"/>
  </r>
  <r>
    <s v="03-05-2017"/>
    <x v="3"/>
    <x v="4"/>
    <x v="575"/>
    <x v="3"/>
    <x v="0"/>
    <x v="4"/>
    <s v="Newell 350"/>
    <n v="22.96"/>
    <n v="7"/>
    <n v="6.66"/>
  </r>
  <r>
    <s v="03-05-2017"/>
    <x v="3"/>
    <x v="4"/>
    <x v="731"/>
    <x v="2"/>
    <x v="1"/>
    <x v="8"/>
    <s v="Career Cubicle Clock, 8 1/4&quot;, Black"/>
    <n v="32.450000000000003"/>
    <n v="2"/>
    <n v="7.3"/>
  </r>
  <r>
    <s v="03-05-2017"/>
    <x v="3"/>
    <x v="4"/>
    <x v="731"/>
    <x v="2"/>
    <x v="0"/>
    <x v="3"/>
    <s v="Wilson Jones Legal Size Ring Binders"/>
    <n v="26.39"/>
    <n v="4"/>
    <n v="-17.59"/>
  </r>
  <r>
    <s v="03-05-2017"/>
    <x v="3"/>
    <x v="4"/>
    <x v="731"/>
    <x v="2"/>
    <x v="1"/>
    <x v="13"/>
    <s v="Bevis 36 x 72 Conference Tables"/>
    <n v="373.47"/>
    <n v="5"/>
    <n v="-112.04"/>
  </r>
  <r>
    <s v="03-05-2017"/>
    <x v="3"/>
    <x v="4"/>
    <x v="731"/>
    <x v="2"/>
    <x v="0"/>
    <x v="3"/>
    <s v="Wilson Jones Elliptical Ring 3 1/2&quot; Capacity Binders, 800 sheets"/>
    <n v="64.2"/>
    <n v="5"/>
    <n v="-44.94"/>
  </r>
  <r>
    <s v="03-05-2017"/>
    <x v="3"/>
    <x v="4"/>
    <x v="731"/>
    <x v="2"/>
    <x v="0"/>
    <x v="7"/>
    <s v="Advantus Plastic Paper Clips"/>
    <n v="8"/>
    <n v="2"/>
    <n v="2.8"/>
  </r>
  <r>
    <s v="04-05-2017"/>
    <x v="3"/>
    <x v="4"/>
    <x v="754"/>
    <x v="3"/>
    <x v="2"/>
    <x v="6"/>
    <s v="Motorola L804"/>
    <n v="183.96"/>
    <n v="5"/>
    <n v="20.7"/>
  </r>
  <r>
    <s v="04-05-2017"/>
    <x v="3"/>
    <x v="4"/>
    <x v="754"/>
    <x v="3"/>
    <x v="0"/>
    <x v="0"/>
    <s v="Things To Do Today Pad"/>
    <n v="17.61"/>
    <n v="3"/>
    <n v="8.4499999999999993"/>
  </r>
  <r>
    <s v="04-05-2017"/>
    <x v="3"/>
    <x v="4"/>
    <x v="754"/>
    <x v="3"/>
    <x v="1"/>
    <x v="13"/>
    <s v="Bretford Rectangular Conference Table Tops"/>
    <n v="300.89999999999998"/>
    <n v="1"/>
    <n v="11.28"/>
  </r>
  <r>
    <s v="04-05-2017"/>
    <x v="3"/>
    <x v="4"/>
    <x v="575"/>
    <x v="6"/>
    <x v="0"/>
    <x v="0"/>
    <s v="Black Print Carbonless Snap-Off Rapid Letter, 8 1/2&quot; x 7&quot;"/>
    <n v="9.11"/>
    <n v="1"/>
    <n v="4.0999999999999996"/>
  </r>
  <r>
    <s v="04-05-2017"/>
    <x v="3"/>
    <x v="4"/>
    <x v="575"/>
    <x v="6"/>
    <x v="0"/>
    <x v="2"/>
    <s v="Letter Size Cart"/>
    <n v="571.44000000000005"/>
    <n v="4"/>
    <n v="165.72"/>
  </r>
  <r>
    <s v="04-05-2017"/>
    <x v="3"/>
    <x v="4"/>
    <x v="575"/>
    <x v="6"/>
    <x v="0"/>
    <x v="0"/>
    <s v="Xerox 23"/>
    <n v="32.4"/>
    <n v="5"/>
    <n v="15.55"/>
  </r>
  <r>
    <s v="04-05-2017"/>
    <x v="3"/>
    <x v="4"/>
    <x v="575"/>
    <x v="6"/>
    <x v="0"/>
    <x v="2"/>
    <s v="Tenex Personal Self-Stacking Standard File Box, Black/Gray"/>
    <n v="16.91"/>
    <n v="1"/>
    <n v="4.57"/>
  </r>
  <r>
    <s v="04-05-2017"/>
    <x v="3"/>
    <x v="4"/>
    <x v="489"/>
    <x v="10"/>
    <x v="0"/>
    <x v="3"/>
    <s v="DXL Angle-View Binders with Locking Rings by Samsill"/>
    <n v="2.31"/>
    <n v="1"/>
    <n v="-1.93"/>
  </r>
  <r>
    <s v="04-05-2017"/>
    <x v="3"/>
    <x v="4"/>
    <x v="168"/>
    <x v="2"/>
    <x v="0"/>
    <x v="3"/>
    <s v="Black Avery Memo-Size 3-Ring Binder, 5 1/2&quot; x 8 1/2&quot;"/>
    <n v="2.2000000000000002"/>
    <n v="2"/>
    <n v="-1.54"/>
  </r>
  <r>
    <s v="04-05-2017"/>
    <x v="3"/>
    <x v="4"/>
    <x v="168"/>
    <x v="2"/>
    <x v="0"/>
    <x v="3"/>
    <s v="Avery 3 1/2&quot; Diskette Storage Pages, 10/Pack"/>
    <n v="9.4"/>
    <n v="3"/>
    <n v="-7.52"/>
  </r>
  <r>
    <s v="04-05-2017"/>
    <x v="3"/>
    <x v="4"/>
    <x v="393"/>
    <x v="3"/>
    <x v="0"/>
    <x v="12"/>
    <s v="Acco 7-Outlet Masterpiece Power Center, Wihtout Fax/Phone Line Protection"/>
    <n v="243.16"/>
    <n v="2"/>
    <n v="72.95"/>
  </r>
  <r>
    <s v="05-05-2017"/>
    <x v="3"/>
    <x v="4"/>
    <x v="536"/>
    <x v="3"/>
    <x v="0"/>
    <x v="10"/>
    <s v="Peel &amp; Seel Recycled Catalog Envelopes, Brown"/>
    <n v="23.16"/>
    <n v="2"/>
    <n v="11.58"/>
  </r>
  <r>
    <s v="05-05-2017"/>
    <x v="3"/>
    <x v="4"/>
    <x v="384"/>
    <x v="26"/>
    <x v="0"/>
    <x v="10"/>
    <s v="Redi-Strip #10 Envelopes, 4 1/8 x 9 1/2"/>
    <n v="21.24"/>
    <n v="9"/>
    <n v="7.43"/>
  </r>
  <r>
    <s v="05-05-2017"/>
    <x v="3"/>
    <x v="4"/>
    <x v="384"/>
    <x v="26"/>
    <x v="0"/>
    <x v="3"/>
    <s v="Avery Durable Slant Ring Binders, No Labels"/>
    <n v="9.5500000000000007"/>
    <n v="8"/>
    <n v="-7.32"/>
  </r>
  <r>
    <s v="05-05-2017"/>
    <x v="3"/>
    <x v="4"/>
    <x v="384"/>
    <x v="26"/>
    <x v="1"/>
    <x v="11"/>
    <s v="Bestar Classic Bookcase"/>
    <n v="89.99"/>
    <n v="3"/>
    <n v="-152.97999999999999"/>
  </r>
  <r>
    <s v="05-05-2017"/>
    <x v="3"/>
    <x v="4"/>
    <x v="598"/>
    <x v="4"/>
    <x v="0"/>
    <x v="3"/>
    <s v="Ibico Covers for Plastic or Wire Binding Elements"/>
    <n v="34.5"/>
    <n v="3"/>
    <n v="15.53"/>
  </r>
  <r>
    <s v="05-05-2017"/>
    <x v="3"/>
    <x v="4"/>
    <x v="170"/>
    <x v="20"/>
    <x v="0"/>
    <x v="0"/>
    <s v="Xerox 1923"/>
    <n v="6.68"/>
    <n v="1"/>
    <n v="3.21"/>
  </r>
  <r>
    <s v="06-05-2017"/>
    <x v="3"/>
    <x v="4"/>
    <x v="770"/>
    <x v="1"/>
    <x v="0"/>
    <x v="4"/>
    <s v="Blackstonian Pencils"/>
    <n v="6.41"/>
    <n v="3"/>
    <n v="0.64"/>
  </r>
  <r>
    <s v="06-05-2017"/>
    <x v="3"/>
    <x v="4"/>
    <x v="770"/>
    <x v="1"/>
    <x v="2"/>
    <x v="9"/>
    <s v="Imation Secure+ Hardware Encrypted USB 2.0 Flash Drive; 16GB"/>
    <n v="408.74"/>
    <n v="7"/>
    <n v="76.64"/>
  </r>
  <r>
    <s v="06-05-2017"/>
    <x v="3"/>
    <x v="4"/>
    <x v="460"/>
    <x v="20"/>
    <x v="0"/>
    <x v="1"/>
    <s v="Avery 505"/>
    <n v="59.2"/>
    <n v="4"/>
    <n v="29.6"/>
  </r>
  <r>
    <s v="06-05-2017"/>
    <x v="3"/>
    <x v="4"/>
    <x v="333"/>
    <x v="6"/>
    <x v="0"/>
    <x v="4"/>
    <s v="Dixon Ticonderoga Core-Lock Colored Pencils"/>
    <n v="54.66"/>
    <n v="6"/>
    <n v="18.04"/>
  </r>
  <r>
    <s v="06-05-2017"/>
    <x v="3"/>
    <x v="4"/>
    <x v="159"/>
    <x v="0"/>
    <x v="0"/>
    <x v="3"/>
    <s v="Avery Durable Poly Binders"/>
    <n v="11.06"/>
    <n v="10"/>
    <n v="-18.8"/>
  </r>
  <r>
    <s v="06-05-2017"/>
    <x v="3"/>
    <x v="4"/>
    <x v="159"/>
    <x v="0"/>
    <x v="1"/>
    <x v="11"/>
    <s v="Sauder Mission Library with Doors, Fruitwood Finish"/>
    <n v="623.46"/>
    <n v="7"/>
    <n v="-119.19"/>
  </r>
  <r>
    <s v="06-05-2017"/>
    <x v="3"/>
    <x v="4"/>
    <x v="159"/>
    <x v="0"/>
    <x v="0"/>
    <x v="2"/>
    <s v="Fellowes Staxonsteel Drawer Files"/>
    <n v="772.68"/>
    <n v="5"/>
    <n v="-57.95"/>
  </r>
  <r>
    <s v="06-05-2017"/>
    <x v="3"/>
    <x v="4"/>
    <x v="2"/>
    <x v="25"/>
    <x v="0"/>
    <x v="3"/>
    <s v="Wilson Jones Century Plastic Molded Ring Binders"/>
    <n v="68.540000000000006"/>
    <n v="11"/>
    <n v="-52.55"/>
  </r>
  <r>
    <s v="06-05-2017"/>
    <x v="3"/>
    <x v="4"/>
    <x v="2"/>
    <x v="25"/>
    <x v="2"/>
    <x v="6"/>
    <s v="GE 30524EE4"/>
    <n v="627.16999999999996"/>
    <n v="4"/>
    <n v="70.56"/>
  </r>
  <r>
    <s v="06-05-2017"/>
    <x v="3"/>
    <x v="4"/>
    <x v="2"/>
    <x v="25"/>
    <x v="0"/>
    <x v="1"/>
    <s v="Avery 4027 File Folder Labels for Dot Matrix Printers, 5000 Labels per Box, White"/>
    <n v="122.12"/>
    <n v="5"/>
    <n v="39.69"/>
  </r>
  <r>
    <s v="06-05-2017"/>
    <x v="3"/>
    <x v="4"/>
    <x v="603"/>
    <x v="3"/>
    <x v="0"/>
    <x v="12"/>
    <s v="Eureka The Boss Cordless Rechargeable Stick Vac"/>
    <n v="152.94"/>
    <n v="3"/>
    <n v="41.29"/>
  </r>
  <r>
    <s v="06-05-2017"/>
    <x v="3"/>
    <x v="4"/>
    <x v="440"/>
    <x v="12"/>
    <x v="0"/>
    <x v="0"/>
    <s v="Xerox 1883"/>
    <n v="84.42"/>
    <n v="4"/>
    <n v="27.44"/>
  </r>
  <r>
    <s v="06-05-2017"/>
    <x v="3"/>
    <x v="4"/>
    <x v="467"/>
    <x v="1"/>
    <x v="2"/>
    <x v="9"/>
    <s v="Kensington Orbit Wireless Mobile Trackball for PC and Mac"/>
    <n v="191.97"/>
    <n v="4"/>
    <n v="28.8"/>
  </r>
  <r>
    <s v="07-05-2017"/>
    <x v="3"/>
    <x v="4"/>
    <x v="602"/>
    <x v="14"/>
    <x v="1"/>
    <x v="5"/>
    <s v="Hon 4070 Series Pagoda Armless Upholstered Stacking Chairs"/>
    <n v="1458.65"/>
    <n v="5"/>
    <n v="423.01"/>
  </r>
  <r>
    <s v="07-05-2017"/>
    <x v="3"/>
    <x v="4"/>
    <x v="602"/>
    <x v="14"/>
    <x v="1"/>
    <x v="5"/>
    <s v="SAFCO Optional Arm Kit for Workspace Cribbage Stacking Chair"/>
    <n v="26.64"/>
    <n v="1"/>
    <n v="7.46"/>
  </r>
  <r>
    <s v="07-05-2017"/>
    <x v="3"/>
    <x v="4"/>
    <x v="602"/>
    <x v="14"/>
    <x v="1"/>
    <x v="5"/>
    <s v="Safco Contoured Stacking Chairs"/>
    <n v="476.8"/>
    <n v="2"/>
    <n v="119.2"/>
  </r>
  <r>
    <s v="07-05-2017"/>
    <x v="3"/>
    <x v="4"/>
    <x v="602"/>
    <x v="14"/>
    <x v="0"/>
    <x v="12"/>
    <s v="Belkin Premiere Surge Master II 8-outlet surge protector"/>
    <n v="87.44"/>
    <n v="2"/>
    <n v="18.46"/>
  </r>
  <r>
    <s v="07-05-2017"/>
    <x v="3"/>
    <x v="4"/>
    <x v="692"/>
    <x v="3"/>
    <x v="2"/>
    <x v="9"/>
    <s v="Logitech G600 MMO Gaming Mouse"/>
    <n v="79.989999999999995"/>
    <n v="1"/>
    <n v="28.8"/>
  </r>
  <r>
    <s v="07-05-2017"/>
    <x v="3"/>
    <x v="4"/>
    <x v="246"/>
    <x v="3"/>
    <x v="2"/>
    <x v="6"/>
    <s v="Blue Parrot B250XT Professional Grade Wireless Bluetooth Headset with"/>
    <n v="419.94"/>
    <n v="7"/>
    <n v="52.49"/>
  </r>
  <r>
    <s v="08-05-2017"/>
    <x v="3"/>
    <x v="4"/>
    <x v="496"/>
    <x v="10"/>
    <x v="1"/>
    <x v="5"/>
    <s v="Global Chrome Stack Chair"/>
    <n v="47.99"/>
    <n v="2"/>
    <n v="-2.06"/>
  </r>
  <r>
    <s v="08-05-2017"/>
    <x v="3"/>
    <x v="4"/>
    <x v="577"/>
    <x v="3"/>
    <x v="2"/>
    <x v="16"/>
    <s v="Canon Imageclass D680 Copier / Fax"/>
    <n v="3359.95"/>
    <n v="6"/>
    <n v="1049.99"/>
  </r>
  <r>
    <s v="08-05-2017"/>
    <x v="3"/>
    <x v="4"/>
    <x v="351"/>
    <x v="2"/>
    <x v="1"/>
    <x v="5"/>
    <s v="Global Armless Task Chair, Royal Blue"/>
    <n v="128.06"/>
    <n v="3"/>
    <n v="-23.78"/>
  </r>
  <r>
    <s v="08-05-2017"/>
    <x v="3"/>
    <x v="4"/>
    <x v="147"/>
    <x v="3"/>
    <x v="0"/>
    <x v="12"/>
    <s v="Fellowes Mighty 8 Compact Surge Protector"/>
    <n v="81.08"/>
    <n v="4"/>
    <n v="22.7"/>
  </r>
  <r>
    <s v="08-05-2017"/>
    <x v="3"/>
    <x v="4"/>
    <x v="290"/>
    <x v="0"/>
    <x v="0"/>
    <x v="0"/>
    <s v="Xerox 1997"/>
    <n v="41.47"/>
    <n v="8"/>
    <n v="14.52"/>
  </r>
  <r>
    <s v="09-05-2017"/>
    <x v="3"/>
    <x v="4"/>
    <x v="91"/>
    <x v="25"/>
    <x v="0"/>
    <x v="10"/>
    <s v="Tyvek  Top-Opening Peel &amp; Seel Envelopes, Plain White"/>
    <n v="65.23"/>
    <n v="3"/>
    <n v="22.02"/>
  </r>
  <r>
    <s v="09-05-2017"/>
    <x v="3"/>
    <x v="4"/>
    <x v="91"/>
    <x v="25"/>
    <x v="1"/>
    <x v="5"/>
    <s v="Harbour Creations Steel Folding Chair"/>
    <n v="207"/>
    <n v="3"/>
    <n v="25.88"/>
  </r>
  <r>
    <s v="09-05-2017"/>
    <x v="3"/>
    <x v="4"/>
    <x v="162"/>
    <x v="22"/>
    <x v="0"/>
    <x v="3"/>
    <s v="GBC Velobind Prepunched Cover Sets, Regency Series"/>
    <n v="147.91999999999999"/>
    <n v="5"/>
    <n v="46.23"/>
  </r>
  <r>
    <s v="09-05-2017"/>
    <x v="3"/>
    <x v="4"/>
    <x v="162"/>
    <x v="22"/>
    <x v="0"/>
    <x v="2"/>
    <s v="Home/Office Personal File Carts"/>
    <n v="104.28"/>
    <n v="3"/>
    <n v="26.07"/>
  </r>
  <r>
    <s v="09-05-2017"/>
    <x v="3"/>
    <x v="4"/>
    <x v="162"/>
    <x v="22"/>
    <x v="1"/>
    <x v="13"/>
    <s v="Riverside Furniture Oval Coffee Table, Oval End Table, End Table with Drawer"/>
    <n v="286.85000000000002"/>
    <n v="1"/>
    <n v="63.11"/>
  </r>
  <r>
    <s v="09-05-2017"/>
    <x v="3"/>
    <x v="4"/>
    <x v="162"/>
    <x v="22"/>
    <x v="0"/>
    <x v="2"/>
    <s v="Rogers Profile Extra Capacity Storage Tub"/>
    <n v="66.959999999999994"/>
    <n v="4"/>
    <n v="2.68"/>
  </r>
  <r>
    <s v="09-05-2017"/>
    <x v="3"/>
    <x v="4"/>
    <x v="162"/>
    <x v="22"/>
    <x v="2"/>
    <x v="9"/>
    <s v="Razer Kraken 7.1 Surround Sound Over Ear USB Gaming Headset"/>
    <n v="199.98"/>
    <n v="2"/>
    <n v="87.99"/>
  </r>
  <r>
    <s v="11-05-2017"/>
    <x v="3"/>
    <x v="4"/>
    <x v="269"/>
    <x v="22"/>
    <x v="0"/>
    <x v="0"/>
    <s v="Ampad Phone Message Book, Recycled, 400 Message Capacity, 5 ¾ x 11"/>
    <n v="37.44"/>
    <n v="6"/>
    <n v="16.850000000000001"/>
  </r>
  <r>
    <s v="11-05-2017"/>
    <x v="3"/>
    <x v="4"/>
    <x v="269"/>
    <x v="22"/>
    <x v="0"/>
    <x v="1"/>
    <s v="Avery 50"/>
    <n v="37.590000000000003"/>
    <n v="3"/>
    <n v="17.670000000000002"/>
  </r>
  <r>
    <s v="11-05-2017"/>
    <x v="3"/>
    <x v="4"/>
    <x v="269"/>
    <x v="22"/>
    <x v="0"/>
    <x v="3"/>
    <s v="Acco Flexible ACCOHIDE Square Ring Data Binder, Dark Blue, 11 1/2&quot; X 14&quot; 7/8&quot;"/>
    <n v="26.03"/>
    <n v="2"/>
    <n v="9.44"/>
  </r>
  <r>
    <s v="11-05-2017"/>
    <x v="3"/>
    <x v="4"/>
    <x v="488"/>
    <x v="0"/>
    <x v="0"/>
    <x v="4"/>
    <s v="Newell 348"/>
    <n v="5.25"/>
    <n v="2"/>
    <n v="0.59"/>
  </r>
  <r>
    <s v="11-05-2017"/>
    <x v="3"/>
    <x v="4"/>
    <x v="488"/>
    <x v="0"/>
    <x v="0"/>
    <x v="2"/>
    <s v="Safco Commercial Shelving"/>
    <n v="74.42"/>
    <n v="2"/>
    <n v="-14.88"/>
  </r>
  <r>
    <s v="11-05-2017"/>
    <x v="3"/>
    <x v="4"/>
    <x v="488"/>
    <x v="0"/>
    <x v="0"/>
    <x v="0"/>
    <s v="Xerox 1927"/>
    <n v="6.85"/>
    <n v="2"/>
    <n v="2.14"/>
  </r>
  <r>
    <s v="11-05-2017"/>
    <x v="3"/>
    <x v="4"/>
    <x v="488"/>
    <x v="0"/>
    <x v="1"/>
    <x v="8"/>
    <s v="Telescoping Adjustable Floor Lamp"/>
    <n v="8"/>
    <n v="1"/>
    <n v="-7"/>
  </r>
  <r>
    <s v="11-05-2017"/>
    <x v="3"/>
    <x v="4"/>
    <x v="477"/>
    <x v="12"/>
    <x v="1"/>
    <x v="11"/>
    <s v="Bestar Classic Bookcase"/>
    <n v="209.98"/>
    <n v="7"/>
    <n v="-356.96"/>
  </r>
  <r>
    <s v="11-05-2017"/>
    <x v="3"/>
    <x v="4"/>
    <x v="456"/>
    <x v="20"/>
    <x v="0"/>
    <x v="4"/>
    <s v="Panasonic KP-4ABK Battery-Operated Pencil Sharpener"/>
    <n v="43.92"/>
    <n v="3"/>
    <n v="12.74"/>
  </r>
  <r>
    <s v="12-05-2017"/>
    <x v="3"/>
    <x v="4"/>
    <x v="296"/>
    <x v="0"/>
    <x v="0"/>
    <x v="2"/>
    <s v="Fellowes Bankers Box Stor/Drawer Steel Plus"/>
    <n v="127.92"/>
    <n v="5"/>
    <n v="-15.99"/>
  </r>
  <r>
    <s v="12-05-2017"/>
    <x v="3"/>
    <x v="4"/>
    <x v="296"/>
    <x v="0"/>
    <x v="0"/>
    <x v="3"/>
    <s v="Wilson Jones Elliptical Ring 3 1/2&quot; Capacity Binders, 800 sheets"/>
    <n v="34.24"/>
    <n v="4"/>
    <n v="-53.07"/>
  </r>
  <r>
    <s v="12-05-2017"/>
    <x v="3"/>
    <x v="4"/>
    <x v="74"/>
    <x v="32"/>
    <x v="0"/>
    <x v="0"/>
    <s v="TOPS Carbonless Receipt Book, Four 2-3/4 x 7-1/4 Money Receipts per Page"/>
    <n v="87.6"/>
    <n v="5"/>
    <n v="42.05"/>
  </r>
  <r>
    <s v="12-05-2017"/>
    <x v="3"/>
    <x v="4"/>
    <x v="425"/>
    <x v="10"/>
    <x v="0"/>
    <x v="4"/>
    <s v="Newell 347"/>
    <n v="10.27"/>
    <n v="3"/>
    <n v="1.1599999999999999"/>
  </r>
  <r>
    <s v="12-05-2017"/>
    <x v="3"/>
    <x v="4"/>
    <x v="345"/>
    <x v="3"/>
    <x v="0"/>
    <x v="14"/>
    <s v="Compact Automatic Electric Letter Opener"/>
    <n v="238.62"/>
    <n v="2"/>
    <n v="4.7699999999999996"/>
  </r>
  <r>
    <s v="12-05-2017"/>
    <x v="3"/>
    <x v="4"/>
    <x v="345"/>
    <x v="3"/>
    <x v="0"/>
    <x v="12"/>
    <s v="Hoover Commercial Soft Guard Upright Vacuum And Disposable Filtration Bags"/>
    <n v="7.77"/>
    <n v="1"/>
    <n v="2.1"/>
  </r>
  <r>
    <s v="12-05-2017"/>
    <x v="3"/>
    <x v="4"/>
    <x v="345"/>
    <x v="3"/>
    <x v="1"/>
    <x v="13"/>
    <s v="Lesro Sheffield Collection Coffee Table, End Table, Center Table, Corner Table"/>
    <n v="285.48"/>
    <n v="5"/>
    <n v="-10.71"/>
  </r>
  <r>
    <s v="12-05-2017"/>
    <x v="3"/>
    <x v="4"/>
    <x v="345"/>
    <x v="3"/>
    <x v="0"/>
    <x v="3"/>
    <s v="DXL Angle-View Binders with Locking Rings, Black"/>
    <n v="19.170000000000002"/>
    <n v="4"/>
    <n v="6.47"/>
  </r>
  <r>
    <s v="12-05-2017"/>
    <x v="3"/>
    <x v="4"/>
    <x v="657"/>
    <x v="10"/>
    <x v="0"/>
    <x v="1"/>
    <s v="Avery 501"/>
    <n v="5.9"/>
    <n v="2"/>
    <n v="1.99"/>
  </r>
  <r>
    <s v="12-05-2017"/>
    <x v="3"/>
    <x v="4"/>
    <x v="273"/>
    <x v="23"/>
    <x v="1"/>
    <x v="8"/>
    <s v="DAX Cubicle Frames, 8-1/2 x 11"/>
    <n v="42.85"/>
    <n v="5"/>
    <n v="15.43"/>
  </r>
  <r>
    <s v="12-05-2017"/>
    <x v="3"/>
    <x v="4"/>
    <x v="273"/>
    <x v="23"/>
    <x v="0"/>
    <x v="1"/>
    <s v="Smead Alpha-Z Color-Coded Second Alphabetical Labels and Starter Set"/>
    <n v="6.16"/>
    <n v="2"/>
    <n v="2.96"/>
  </r>
  <r>
    <s v="12-05-2017"/>
    <x v="3"/>
    <x v="4"/>
    <x v="273"/>
    <x v="23"/>
    <x v="0"/>
    <x v="14"/>
    <s v="Acme Titanium Bonded Scissors"/>
    <n v="17"/>
    <n v="2"/>
    <n v="4.42"/>
  </r>
  <r>
    <s v="12-05-2017"/>
    <x v="3"/>
    <x v="4"/>
    <x v="273"/>
    <x v="23"/>
    <x v="2"/>
    <x v="9"/>
    <s v="Maxell Pro 80 Minute CD-R, 10/Pack"/>
    <n v="87.4"/>
    <n v="5"/>
    <n v="34.96"/>
  </r>
  <r>
    <s v="13-05-2017"/>
    <x v="3"/>
    <x v="4"/>
    <x v="237"/>
    <x v="3"/>
    <x v="0"/>
    <x v="1"/>
    <s v="Self-Adhesive Address Labels for Typewriters by Universal"/>
    <n v="58.48"/>
    <n v="8"/>
    <n v="27.49"/>
  </r>
  <r>
    <s v="13-05-2017"/>
    <x v="3"/>
    <x v="4"/>
    <x v="291"/>
    <x v="18"/>
    <x v="0"/>
    <x v="10"/>
    <s v="Tyvek Side-Opening Peel &amp; Seel Expanding Envelopes"/>
    <n v="180.96"/>
    <n v="2"/>
    <n v="81.430000000000007"/>
  </r>
  <r>
    <s v="13-05-2017"/>
    <x v="3"/>
    <x v="4"/>
    <x v="291"/>
    <x v="18"/>
    <x v="0"/>
    <x v="3"/>
    <s v="Ibico Hi-Tech Manual Binding System"/>
    <n v="914.97"/>
    <n v="3"/>
    <n v="411.74"/>
  </r>
  <r>
    <s v="13-05-2017"/>
    <x v="3"/>
    <x v="4"/>
    <x v="291"/>
    <x v="18"/>
    <x v="2"/>
    <x v="6"/>
    <s v="Plantronics Calisto P620-M USB Wireless Speakerphone System"/>
    <n v="587.97"/>
    <n v="3"/>
    <n v="158.75"/>
  </r>
  <r>
    <s v="13-05-2017"/>
    <x v="3"/>
    <x v="4"/>
    <x v="291"/>
    <x v="18"/>
    <x v="0"/>
    <x v="2"/>
    <s v="Tennsco 6- and 18-Compartment Lockers"/>
    <n v="530.34"/>
    <n v="2"/>
    <n v="95.46"/>
  </r>
  <r>
    <s v="13-05-2017"/>
    <x v="3"/>
    <x v="4"/>
    <x v="291"/>
    <x v="18"/>
    <x v="0"/>
    <x v="0"/>
    <s v="Hammermill CopyPlus Copy Paper (20Lb. and 84 Bright)"/>
    <n v="14.94"/>
    <n v="3"/>
    <n v="7.32"/>
  </r>
  <r>
    <s v="13-05-2017"/>
    <x v="3"/>
    <x v="4"/>
    <x v="249"/>
    <x v="7"/>
    <x v="0"/>
    <x v="3"/>
    <s v="GBC Twin Loop Wire Binding Elements"/>
    <n v="299.52"/>
    <n v="9"/>
    <n v="149.76"/>
  </r>
  <r>
    <s v="13-05-2017"/>
    <x v="3"/>
    <x v="4"/>
    <x v="136"/>
    <x v="15"/>
    <x v="0"/>
    <x v="12"/>
    <s v="Fellowes Basic Home/Office Series Surge Protectors"/>
    <n v="20.77"/>
    <n v="2"/>
    <n v="2.34"/>
  </r>
  <r>
    <s v="13-05-2017"/>
    <x v="3"/>
    <x v="4"/>
    <x v="772"/>
    <x v="2"/>
    <x v="1"/>
    <x v="5"/>
    <s v="Office Star - Mesh Screen back chair with Vinyl seat"/>
    <n v="458.43"/>
    <n v="5"/>
    <n v="-124.43"/>
  </r>
  <r>
    <s v="14-05-2017"/>
    <x v="3"/>
    <x v="4"/>
    <x v="137"/>
    <x v="3"/>
    <x v="1"/>
    <x v="8"/>
    <s v="Eldon Stackable Tray, Side-Load, Legal, Smoke"/>
    <n v="18.28"/>
    <n v="2"/>
    <n v="6.22"/>
  </r>
  <r>
    <s v="14-05-2017"/>
    <x v="3"/>
    <x v="4"/>
    <x v="137"/>
    <x v="3"/>
    <x v="2"/>
    <x v="9"/>
    <s v="Razer Tiamat Over Ear 7.1 Surround Sound PC Gaming Headset"/>
    <n v="1399.93"/>
    <n v="7"/>
    <n v="601.97"/>
  </r>
  <r>
    <s v="14-05-2017"/>
    <x v="3"/>
    <x v="4"/>
    <x v="67"/>
    <x v="29"/>
    <x v="0"/>
    <x v="10"/>
    <s v="Fashion Color Clasp Envelopes"/>
    <n v="48.69"/>
    <n v="9"/>
    <n v="23.86"/>
  </r>
  <r>
    <s v="14-05-2017"/>
    <x v="3"/>
    <x v="4"/>
    <x v="596"/>
    <x v="20"/>
    <x v="2"/>
    <x v="6"/>
    <s v="Google Nexus 5"/>
    <n v="539.97"/>
    <n v="3"/>
    <n v="134.99"/>
  </r>
  <r>
    <s v="14-05-2017"/>
    <x v="3"/>
    <x v="4"/>
    <x v="596"/>
    <x v="20"/>
    <x v="0"/>
    <x v="2"/>
    <s v="X-Rack File for Hanging Folders"/>
    <n v="22.58"/>
    <n v="2"/>
    <n v="5.87"/>
  </r>
  <r>
    <s v="14-05-2017"/>
    <x v="3"/>
    <x v="4"/>
    <x v="127"/>
    <x v="22"/>
    <x v="0"/>
    <x v="0"/>
    <s v="Xerox 1917"/>
    <n v="440.19"/>
    <n v="9"/>
    <n v="206.89"/>
  </r>
  <r>
    <s v="14-05-2017"/>
    <x v="3"/>
    <x v="4"/>
    <x v="127"/>
    <x v="22"/>
    <x v="0"/>
    <x v="14"/>
    <s v="Martin-Yale Premier Letter Opener"/>
    <n v="64.400000000000006"/>
    <n v="5"/>
    <n v="1.93"/>
  </r>
  <r>
    <s v="14-05-2017"/>
    <x v="3"/>
    <x v="4"/>
    <x v="217"/>
    <x v="0"/>
    <x v="1"/>
    <x v="5"/>
    <s v="Global Commerce Series Low-Back Swivel/Tilt Chairs"/>
    <n v="899.43"/>
    <n v="5"/>
    <n v="-12.85"/>
  </r>
  <r>
    <s v="14-05-2017"/>
    <x v="3"/>
    <x v="4"/>
    <x v="217"/>
    <x v="0"/>
    <x v="0"/>
    <x v="4"/>
    <s v="Newell 309"/>
    <n v="46.2"/>
    <n v="5"/>
    <n v="5.78"/>
  </r>
  <r>
    <s v="14-05-2017"/>
    <x v="3"/>
    <x v="4"/>
    <x v="217"/>
    <x v="0"/>
    <x v="0"/>
    <x v="0"/>
    <s v="Xerox 1936"/>
    <n v="47.95"/>
    <n v="3"/>
    <n v="16.18"/>
  </r>
  <r>
    <s v="14-05-2017"/>
    <x v="3"/>
    <x v="4"/>
    <x v="217"/>
    <x v="0"/>
    <x v="2"/>
    <x v="6"/>
    <s v="PayAnywhere Card Reader"/>
    <n v="7.99"/>
    <n v="1"/>
    <n v="0.7"/>
  </r>
  <r>
    <s v="14-05-2017"/>
    <x v="3"/>
    <x v="4"/>
    <x v="217"/>
    <x v="0"/>
    <x v="0"/>
    <x v="0"/>
    <s v="Xerox 1937"/>
    <n v="76.86"/>
    <n v="2"/>
    <n v="26.9"/>
  </r>
  <r>
    <s v="14-05-2017"/>
    <x v="3"/>
    <x v="4"/>
    <x v="8"/>
    <x v="36"/>
    <x v="0"/>
    <x v="4"/>
    <s v="OIC #2 Pencils, Medium Soft"/>
    <n v="3.76"/>
    <n v="2"/>
    <n v="1.0900000000000001"/>
  </r>
  <r>
    <s v="14-05-2017"/>
    <x v="3"/>
    <x v="4"/>
    <x v="8"/>
    <x v="36"/>
    <x v="0"/>
    <x v="4"/>
    <s v="Prang Colored Pencils"/>
    <n v="14.7"/>
    <n v="5"/>
    <n v="6.62"/>
  </r>
  <r>
    <s v="14-05-2017"/>
    <x v="3"/>
    <x v="4"/>
    <x v="8"/>
    <x v="36"/>
    <x v="0"/>
    <x v="4"/>
    <s v="Eberhard Faber 3 1/2&quot; Golf Pencils"/>
    <n v="37.200000000000003"/>
    <n v="5"/>
    <n v="9.3000000000000007"/>
  </r>
  <r>
    <s v="14-05-2017"/>
    <x v="3"/>
    <x v="4"/>
    <x v="8"/>
    <x v="36"/>
    <x v="2"/>
    <x v="9"/>
    <s v="Belkin F8E887 USB Wired Ergonomic Keyboard"/>
    <n v="89.97"/>
    <n v="3"/>
    <n v="18.89"/>
  </r>
  <r>
    <s v="14-05-2017"/>
    <x v="3"/>
    <x v="4"/>
    <x v="8"/>
    <x v="36"/>
    <x v="1"/>
    <x v="5"/>
    <s v="Office Star - Contemporary Task Swivel chair with Loop Arms, Charcoal"/>
    <n v="261.95999999999998"/>
    <n v="2"/>
    <n v="23.58"/>
  </r>
  <r>
    <s v="14-05-2017"/>
    <x v="3"/>
    <x v="4"/>
    <x v="8"/>
    <x v="36"/>
    <x v="0"/>
    <x v="1"/>
    <s v="Avery 505"/>
    <n v="74"/>
    <n v="5"/>
    <n v="37"/>
  </r>
  <r>
    <s v="14-05-2017"/>
    <x v="3"/>
    <x v="4"/>
    <x v="0"/>
    <x v="10"/>
    <x v="0"/>
    <x v="3"/>
    <s v="Premium Transparent Presentation Covers, No Pattern/Clear, 8 1/2&quot; x 11&quot;"/>
    <n v="58.17"/>
    <n v="5"/>
    <n v="-46.54"/>
  </r>
  <r>
    <s v="14-05-2017"/>
    <x v="3"/>
    <x v="4"/>
    <x v="0"/>
    <x v="10"/>
    <x v="0"/>
    <x v="1"/>
    <s v="Avery 502"/>
    <n v="5.04"/>
    <n v="2"/>
    <n v="1.76"/>
  </r>
  <r>
    <s v="14-05-2017"/>
    <x v="3"/>
    <x v="4"/>
    <x v="0"/>
    <x v="10"/>
    <x v="0"/>
    <x v="0"/>
    <s v="Xerox 19"/>
    <n v="24.78"/>
    <n v="1"/>
    <n v="7.75"/>
  </r>
  <r>
    <s v="15-05-2017"/>
    <x v="3"/>
    <x v="4"/>
    <x v="409"/>
    <x v="12"/>
    <x v="2"/>
    <x v="6"/>
    <s v="Logitech B530 USB Headset - headset - Full size, Binaural"/>
    <n v="29.59"/>
    <n v="1"/>
    <n v="2.59"/>
  </r>
  <r>
    <s v="15-05-2017"/>
    <x v="3"/>
    <x v="4"/>
    <x v="409"/>
    <x v="12"/>
    <x v="0"/>
    <x v="3"/>
    <s v="Avery Durable Slant Ring Binders"/>
    <n v="4.75"/>
    <n v="2"/>
    <n v="-3.17"/>
  </r>
  <r>
    <s v="15-05-2017"/>
    <x v="3"/>
    <x v="4"/>
    <x v="409"/>
    <x v="12"/>
    <x v="0"/>
    <x v="0"/>
    <s v="Universal Ultra Bright White Copier/Laser Paper, 8 1/2&quot; x 11&quot;, Ream"/>
    <n v="15.55"/>
    <n v="3"/>
    <n v="5.64"/>
  </r>
  <r>
    <s v="15-05-2017"/>
    <x v="3"/>
    <x v="4"/>
    <x v="80"/>
    <x v="22"/>
    <x v="1"/>
    <x v="8"/>
    <s v="24-Hour Round Wall Clock"/>
    <n v="39.96"/>
    <n v="2"/>
    <n v="17.18"/>
  </r>
  <r>
    <s v="15-05-2017"/>
    <x v="3"/>
    <x v="4"/>
    <x v="80"/>
    <x v="22"/>
    <x v="1"/>
    <x v="5"/>
    <s v="SAFCO Optional Arm Kit for Workspace Cribbage Stacking Chair"/>
    <n v="42.62"/>
    <n v="2"/>
    <n v="4.26"/>
  </r>
  <r>
    <s v="15-05-2017"/>
    <x v="3"/>
    <x v="4"/>
    <x v="80"/>
    <x v="22"/>
    <x v="1"/>
    <x v="5"/>
    <s v="SAFCO Arco Folding Chair"/>
    <n v="220.96"/>
    <n v="1"/>
    <n v="24.86"/>
  </r>
  <r>
    <s v="15-05-2017"/>
    <x v="3"/>
    <x v="4"/>
    <x v="448"/>
    <x v="1"/>
    <x v="0"/>
    <x v="0"/>
    <s v="Xerox 1880"/>
    <n v="56.7"/>
    <n v="2"/>
    <n v="19.14"/>
  </r>
  <r>
    <s v="15-05-2017"/>
    <x v="3"/>
    <x v="4"/>
    <x v="448"/>
    <x v="1"/>
    <x v="2"/>
    <x v="6"/>
    <s v="QVS USB Car Charger 2-Port 2.1Amp for iPod/iPhone/iPad/iPad 2/iPad 3"/>
    <n v="11.12"/>
    <n v="2"/>
    <n v="3.48"/>
  </r>
  <r>
    <s v="16-05-2017"/>
    <x v="3"/>
    <x v="4"/>
    <x v="522"/>
    <x v="10"/>
    <x v="0"/>
    <x v="2"/>
    <s v="SAFCO Commercial Wire Shelving, Black"/>
    <n v="221.02"/>
    <n v="2"/>
    <n v="-55.26"/>
  </r>
  <r>
    <s v="18-05-2017"/>
    <x v="3"/>
    <x v="4"/>
    <x v="248"/>
    <x v="2"/>
    <x v="2"/>
    <x v="9"/>
    <s v="KeyTronic KT800P2 - Keyboard - Black"/>
    <n v="36.049999999999997"/>
    <n v="3"/>
    <n v="-0.9"/>
  </r>
  <r>
    <s v="18-05-2017"/>
    <x v="3"/>
    <x v="4"/>
    <x v="18"/>
    <x v="20"/>
    <x v="1"/>
    <x v="8"/>
    <s v="Master Caster Door Stop, Large Neon Orange"/>
    <n v="14.56"/>
    <n v="2"/>
    <n v="6.26"/>
  </r>
  <r>
    <s v="18-05-2017"/>
    <x v="3"/>
    <x v="4"/>
    <x v="18"/>
    <x v="20"/>
    <x v="0"/>
    <x v="3"/>
    <s v="Acco Pressboard Covers with Storage Hooks, 9 1/2&quot; x 11&quot;, Executive Red"/>
    <n v="3.05"/>
    <n v="1"/>
    <n v="1.03"/>
  </r>
  <r>
    <s v="18-05-2017"/>
    <x v="3"/>
    <x v="4"/>
    <x v="113"/>
    <x v="0"/>
    <x v="0"/>
    <x v="3"/>
    <s v="Acco Pressboard Covers with Storage Hooks, 14 7/8&quot; x 11&quot;, Light Blue"/>
    <n v="6.87"/>
    <n v="7"/>
    <n v="-10.65"/>
  </r>
  <r>
    <s v="18-05-2017"/>
    <x v="3"/>
    <x v="4"/>
    <x v="113"/>
    <x v="0"/>
    <x v="0"/>
    <x v="3"/>
    <s v="Avery Framed View Binder, EZD Ring (Locking), Navy, 1 1/2&quot;"/>
    <n v="2"/>
    <n v="1"/>
    <n v="-3.29"/>
  </r>
  <r>
    <s v="18-05-2017"/>
    <x v="3"/>
    <x v="4"/>
    <x v="113"/>
    <x v="0"/>
    <x v="0"/>
    <x v="2"/>
    <s v="Plastic Stacking Crates &amp; Casters"/>
    <n v="8.93"/>
    <n v="2"/>
    <n v="0.67"/>
  </r>
  <r>
    <s v="18-05-2017"/>
    <x v="3"/>
    <x v="4"/>
    <x v="735"/>
    <x v="4"/>
    <x v="0"/>
    <x v="12"/>
    <s v="Acco Six-Outlet Power Strip, 4' Cord Length"/>
    <n v="17.239999999999998"/>
    <n v="2"/>
    <n v="4.4800000000000004"/>
  </r>
  <r>
    <s v="18-05-2017"/>
    <x v="3"/>
    <x v="4"/>
    <x v="735"/>
    <x v="4"/>
    <x v="1"/>
    <x v="11"/>
    <s v="Hon 4-Shelf Metal Bookcases"/>
    <n v="302.94"/>
    <n v="3"/>
    <n v="75.739999999999995"/>
  </r>
  <r>
    <s v="18-05-2017"/>
    <x v="3"/>
    <x v="4"/>
    <x v="735"/>
    <x v="4"/>
    <x v="2"/>
    <x v="6"/>
    <s v="QVS USB Car Charger 2-Port 2.1Amp for iPod/iPhone/iPad/iPad 2/iPad 3"/>
    <n v="34.75"/>
    <n v="5"/>
    <n v="15.64"/>
  </r>
  <r>
    <s v="18-05-2017"/>
    <x v="3"/>
    <x v="4"/>
    <x v="735"/>
    <x v="4"/>
    <x v="0"/>
    <x v="3"/>
    <s v="Poly Designer Cover &amp; Back"/>
    <n v="113.94"/>
    <n v="6"/>
    <n v="54.69"/>
  </r>
  <r>
    <s v="18-05-2017"/>
    <x v="3"/>
    <x v="4"/>
    <x v="735"/>
    <x v="4"/>
    <x v="2"/>
    <x v="6"/>
    <s v="Apple EarPods with Remote and Mic"/>
    <n v="55.98"/>
    <n v="2"/>
    <n v="15.67"/>
  </r>
  <r>
    <s v="18-05-2017"/>
    <x v="3"/>
    <x v="4"/>
    <x v="579"/>
    <x v="11"/>
    <x v="2"/>
    <x v="6"/>
    <s v="Aastra 6757i CT Wireless VoIP phone"/>
    <n v="344.7"/>
    <n v="2"/>
    <n v="38.78"/>
  </r>
  <r>
    <s v="18-05-2017"/>
    <x v="3"/>
    <x v="4"/>
    <x v="367"/>
    <x v="24"/>
    <x v="0"/>
    <x v="12"/>
    <s v="Avanti 1.7 Cu. Ft. Refrigerator"/>
    <n v="706.86"/>
    <n v="7"/>
    <n v="197.92"/>
  </r>
  <r>
    <s v="18-05-2017"/>
    <x v="3"/>
    <x v="4"/>
    <x v="367"/>
    <x v="24"/>
    <x v="2"/>
    <x v="6"/>
    <s v="Motorola HK250 Universal Bluetooth Headset"/>
    <n v="114.95"/>
    <n v="5"/>
    <n v="2.2999999999999998"/>
  </r>
  <r>
    <s v="18-05-2017"/>
    <x v="3"/>
    <x v="4"/>
    <x v="367"/>
    <x v="24"/>
    <x v="0"/>
    <x v="3"/>
    <s v="Universal Recycled Hanging Pressboard Report Binders, Letter Size"/>
    <n v="43.19"/>
    <n v="7"/>
    <n v="20.73"/>
  </r>
  <r>
    <s v="18-05-2017"/>
    <x v="3"/>
    <x v="4"/>
    <x v="688"/>
    <x v="1"/>
    <x v="1"/>
    <x v="8"/>
    <s v="Flat Face Poster Frame"/>
    <n v="22.61"/>
    <n v="3"/>
    <n v="-10.17"/>
  </r>
  <r>
    <s v="18-05-2017"/>
    <x v="3"/>
    <x v="4"/>
    <x v="688"/>
    <x v="1"/>
    <x v="1"/>
    <x v="8"/>
    <s v="C-Line Cubicle Keepers Polyproplyene Holder With Velcro Backings"/>
    <n v="1.89"/>
    <n v="1"/>
    <n v="-0.99"/>
  </r>
  <r>
    <s v="19-05-2017"/>
    <x v="3"/>
    <x v="4"/>
    <x v="372"/>
    <x v="22"/>
    <x v="0"/>
    <x v="12"/>
    <s v="Belkin Premiere Surge Master II 8-outlet surge protector"/>
    <n v="97.16"/>
    <n v="2"/>
    <n v="28.18"/>
  </r>
  <r>
    <s v="19-05-2017"/>
    <x v="3"/>
    <x v="4"/>
    <x v="138"/>
    <x v="20"/>
    <x v="0"/>
    <x v="12"/>
    <s v="Bionaire Personal Warm Mist Humidifier/Vaporizer"/>
    <n v="281.33999999999997"/>
    <n v="6"/>
    <n v="109.72"/>
  </r>
  <r>
    <s v="19-05-2017"/>
    <x v="3"/>
    <x v="4"/>
    <x v="138"/>
    <x v="20"/>
    <x v="2"/>
    <x v="6"/>
    <s v="Nortel Meridian M3904 Professional Digital phone"/>
    <n v="307.98"/>
    <n v="2"/>
    <n v="89.31"/>
  </r>
  <r>
    <s v="19-05-2017"/>
    <x v="3"/>
    <x v="4"/>
    <x v="138"/>
    <x v="20"/>
    <x v="2"/>
    <x v="9"/>
    <s v="Logitech Wireless Performance Mouse MX for PC and Mac"/>
    <n v="299.97000000000003"/>
    <n v="3"/>
    <n v="113.99"/>
  </r>
  <r>
    <s v="19-05-2017"/>
    <x v="3"/>
    <x v="4"/>
    <x v="59"/>
    <x v="4"/>
    <x v="2"/>
    <x v="9"/>
    <s v="Kingston Digital DataTraveler 32GB USB 2.0"/>
    <n v="67.8"/>
    <n v="4"/>
    <n v="4.07"/>
  </r>
  <r>
    <s v="19-05-2017"/>
    <x v="3"/>
    <x v="4"/>
    <x v="59"/>
    <x v="4"/>
    <x v="2"/>
    <x v="6"/>
    <s v="Nokia Lumia 925"/>
    <n v="377.97"/>
    <n v="3"/>
    <n v="98.27"/>
  </r>
  <r>
    <s v="19-05-2017"/>
    <x v="3"/>
    <x v="4"/>
    <x v="59"/>
    <x v="4"/>
    <x v="1"/>
    <x v="11"/>
    <s v="O'Sullivan 2-Door Barrister Bookcase in Odessa Pine"/>
    <n v="1628.82"/>
    <n v="9"/>
    <n v="374.63"/>
  </r>
  <r>
    <s v="19-05-2017"/>
    <x v="3"/>
    <x v="4"/>
    <x v="59"/>
    <x v="4"/>
    <x v="0"/>
    <x v="0"/>
    <s v="Xerox 1945"/>
    <n v="286.93"/>
    <n v="7"/>
    <n v="140.6"/>
  </r>
  <r>
    <s v="19-05-2017"/>
    <x v="3"/>
    <x v="4"/>
    <x v="288"/>
    <x v="3"/>
    <x v="1"/>
    <x v="5"/>
    <s v="Situations Contoured Folding Chairs, 4/Set"/>
    <n v="681.41"/>
    <n v="12"/>
    <n v="42.59"/>
  </r>
  <r>
    <s v="19-05-2017"/>
    <x v="3"/>
    <x v="4"/>
    <x v="288"/>
    <x v="3"/>
    <x v="0"/>
    <x v="4"/>
    <s v="Newell 310"/>
    <n v="3.52"/>
    <n v="2"/>
    <n v="1.02"/>
  </r>
  <r>
    <s v="19-05-2017"/>
    <x v="3"/>
    <x v="4"/>
    <x v="288"/>
    <x v="3"/>
    <x v="0"/>
    <x v="4"/>
    <s v="Newell 314"/>
    <n v="5.58"/>
    <n v="1"/>
    <n v="1.4"/>
  </r>
  <r>
    <s v="19-05-2017"/>
    <x v="3"/>
    <x v="4"/>
    <x v="288"/>
    <x v="3"/>
    <x v="2"/>
    <x v="9"/>
    <s v="SanDisk Cruzer 64 GB USB Flash Drive"/>
    <n v="36.32"/>
    <n v="1"/>
    <n v="10.9"/>
  </r>
  <r>
    <s v="19-05-2017"/>
    <x v="3"/>
    <x v="4"/>
    <x v="405"/>
    <x v="4"/>
    <x v="0"/>
    <x v="0"/>
    <s v="Tops White Computer Printout Paper"/>
    <n v="195.64"/>
    <n v="4"/>
    <n v="91.95"/>
  </r>
  <r>
    <s v="19-05-2017"/>
    <x v="3"/>
    <x v="4"/>
    <x v="225"/>
    <x v="1"/>
    <x v="0"/>
    <x v="0"/>
    <s v="Things To Do Today Spiral Book"/>
    <n v="38.020000000000003"/>
    <n v="6"/>
    <n v="13.78"/>
  </r>
  <r>
    <s v="19-05-2017"/>
    <x v="3"/>
    <x v="4"/>
    <x v="80"/>
    <x v="0"/>
    <x v="2"/>
    <x v="6"/>
    <s v="Jabra Supreme Plus Driver Edition Headset"/>
    <n v="95.99"/>
    <n v="1"/>
    <n v="9.6"/>
  </r>
  <r>
    <s v="19-05-2017"/>
    <x v="3"/>
    <x v="4"/>
    <x v="80"/>
    <x v="0"/>
    <x v="0"/>
    <x v="1"/>
    <s v="Avery 491"/>
    <n v="13.22"/>
    <n v="4"/>
    <n v="4.3"/>
  </r>
  <r>
    <s v="19-05-2017"/>
    <x v="3"/>
    <x v="4"/>
    <x v="512"/>
    <x v="15"/>
    <x v="1"/>
    <x v="5"/>
    <s v="Office Star - Mesh Screen back chair with Vinyl seat"/>
    <n v="314.35000000000002"/>
    <n v="3"/>
    <n v="-35.36"/>
  </r>
  <r>
    <s v="19-05-2017"/>
    <x v="3"/>
    <x v="4"/>
    <x v="512"/>
    <x v="15"/>
    <x v="0"/>
    <x v="0"/>
    <s v="Xerox 1949"/>
    <n v="27.89"/>
    <n v="7"/>
    <n v="10.11"/>
  </r>
  <r>
    <s v="19-05-2017"/>
    <x v="3"/>
    <x v="4"/>
    <x v="52"/>
    <x v="3"/>
    <x v="0"/>
    <x v="3"/>
    <s v="GBC Twin Loop Wire Binding Elements"/>
    <n v="133.12"/>
    <n v="5"/>
    <n v="49.92"/>
  </r>
  <r>
    <s v="19-05-2017"/>
    <x v="3"/>
    <x v="4"/>
    <x v="37"/>
    <x v="33"/>
    <x v="0"/>
    <x v="3"/>
    <s v="Wilson Jones Four-Pocket Poly Binders"/>
    <n v="26.16"/>
    <n v="4"/>
    <n v="12.82"/>
  </r>
  <r>
    <s v="20-05-2017"/>
    <x v="3"/>
    <x v="4"/>
    <x v="115"/>
    <x v="47"/>
    <x v="0"/>
    <x v="4"/>
    <s v="Boston 1645 Deluxe Heavier-Duty Electric Pencil Sharpener"/>
    <n v="131.94"/>
    <n v="3"/>
    <n v="35.619999999999997"/>
  </r>
  <r>
    <s v="20-05-2017"/>
    <x v="3"/>
    <x v="4"/>
    <x v="115"/>
    <x v="47"/>
    <x v="0"/>
    <x v="4"/>
    <s v="BIC Brite Liner Highlighters, Chisel Tip"/>
    <n v="25.92"/>
    <n v="4"/>
    <n v="8.2899999999999991"/>
  </r>
  <r>
    <s v="20-05-2017"/>
    <x v="3"/>
    <x v="4"/>
    <x v="115"/>
    <x v="47"/>
    <x v="0"/>
    <x v="2"/>
    <s v="Fellowes High-Stak Drawer Files"/>
    <n v="704.76"/>
    <n v="4"/>
    <n v="162.09"/>
  </r>
  <r>
    <s v="20-05-2017"/>
    <x v="3"/>
    <x v="4"/>
    <x v="115"/>
    <x v="47"/>
    <x v="0"/>
    <x v="7"/>
    <s v="Staples"/>
    <n v="7.41"/>
    <n v="3"/>
    <n v="3.48"/>
  </r>
  <r>
    <s v="20-05-2017"/>
    <x v="3"/>
    <x v="4"/>
    <x v="115"/>
    <x v="47"/>
    <x v="0"/>
    <x v="4"/>
    <s v="Binney &amp; Smith inkTank Desk Highlighter, Chisel Tip, Yellow, 12/Box"/>
    <n v="21.5"/>
    <n v="10"/>
    <n v="7.1"/>
  </r>
  <r>
    <s v="20-05-2017"/>
    <x v="3"/>
    <x v="4"/>
    <x v="684"/>
    <x v="3"/>
    <x v="1"/>
    <x v="5"/>
    <s v="Global Geo Office Task Chair, Gray"/>
    <n v="518.27"/>
    <n v="8"/>
    <n v="-97.18"/>
  </r>
  <r>
    <s v="20-05-2017"/>
    <x v="3"/>
    <x v="4"/>
    <x v="684"/>
    <x v="3"/>
    <x v="1"/>
    <x v="8"/>
    <s v="G.E. Halogen Desk Lamp Bulbs"/>
    <n v="6.98"/>
    <n v="1"/>
    <n v="3.35"/>
  </r>
  <r>
    <s v="20-05-2017"/>
    <x v="3"/>
    <x v="4"/>
    <x v="684"/>
    <x v="3"/>
    <x v="2"/>
    <x v="15"/>
    <s v="Okidata B400 Printer"/>
    <n v="343.2"/>
    <n v="1"/>
    <n v="38.61"/>
  </r>
  <r>
    <s v="20-05-2017"/>
    <x v="3"/>
    <x v="4"/>
    <x v="444"/>
    <x v="14"/>
    <x v="0"/>
    <x v="3"/>
    <s v="Square Ring Data Binders, Rigid 75 Pt. Covers, 11&quot; x 14-7/8&quot;"/>
    <n v="41.28"/>
    <n v="2"/>
    <n v="19.809999999999999"/>
  </r>
  <r>
    <s v="20-05-2017"/>
    <x v="3"/>
    <x v="4"/>
    <x v="247"/>
    <x v="17"/>
    <x v="0"/>
    <x v="3"/>
    <s v="Wilson Jones Impact Binders"/>
    <n v="8.2899999999999991"/>
    <n v="2"/>
    <n v="3"/>
  </r>
  <r>
    <s v="20-05-2017"/>
    <x v="3"/>
    <x v="4"/>
    <x v="247"/>
    <x v="17"/>
    <x v="2"/>
    <x v="6"/>
    <s v="Motorola L703CM"/>
    <n v="1123.1300000000001"/>
    <n v="9"/>
    <n v="70.2"/>
  </r>
  <r>
    <s v="20-05-2017"/>
    <x v="3"/>
    <x v="4"/>
    <x v="247"/>
    <x v="17"/>
    <x v="0"/>
    <x v="12"/>
    <s v="Fellowes Basic Home/Office Series Surge Protectors"/>
    <n v="64.900000000000006"/>
    <n v="5"/>
    <n v="18.82"/>
  </r>
  <r>
    <s v="21-05-2017"/>
    <x v="3"/>
    <x v="4"/>
    <x v="130"/>
    <x v="20"/>
    <x v="1"/>
    <x v="8"/>
    <s v="Luxo Professional Magnifying Clamp-On Fluorescent Lamps"/>
    <n v="520.04999999999995"/>
    <n v="5"/>
    <n v="72.81"/>
  </r>
  <r>
    <s v="21-05-2017"/>
    <x v="3"/>
    <x v="4"/>
    <x v="130"/>
    <x v="20"/>
    <x v="0"/>
    <x v="4"/>
    <s v="Bulldog Table or Wall-Mount Pencil Sharpener"/>
    <n v="17.97"/>
    <n v="3"/>
    <n v="5.21"/>
  </r>
  <r>
    <s v="22-05-2017"/>
    <x v="3"/>
    <x v="4"/>
    <x v="224"/>
    <x v="1"/>
    <x v="1"/>
    <x v="5"/>
    <s v="High-Back Leather Manager's Chair"/>
    <n v="181.99"/>
    <n v="2"/>
    <n v="-54.6"/>
  </r>
  <r>
    <s v="22-05-2017"/>
    <x v="3"/>
    <x v="4"/>
    <x v="224"/>
    <x v="1"/>
    <x v="0"/>
    <x v="3"/>
    <s v="Avery Durable Slant Ring Binders, No Labels"/>
    <n v="1.59"/>
    <n v="2"/>
    <n v="-2.63"/>
  </r>
  <r>
    <s v="22-05-2017"/>
    <x v="3"/>
    <x v="4"/>
    <x v="224"/>
    <x v="1"/>
    <x v="0"/>
    <x v="14"/>
    <s v="Acme Forged Steel Scissors with Black Enamel Handles"/>
    <n v="22.34"/>
    <n v="3"/>
    <n v="2.5099999999999998"/>
  </r>
  <r>
    <s v="22-05-2017"/>
    <x v="3"/>
    <x v="4"/>
    <x v="281"/>
    <x v="3"/>
    <x v="2"/>
    <x v="9"/>
    <s v="Maxell 74 Minute CDR, 10/Pack"/>
    <n v="68.459999999999994"/>
    <n v="7"/>
    <n v="25.33"/>
  </r>
  <r>
    <s v="22-05-2017"/>
    <x v="3"/>
    <x v="4"/>
    <x v="556"/>
    <x v="3"/>
    <x v="0"/>
    <x v="4"/>
    <s v="SANFORD Major Accent Highlighters"/>
    <n v="49.56"/>
    <n v="7"/>
    <n v="18.829999999999998"/>
  </r>
  <r>
    <s v="22-05-2017"/>
    <x v="3"/>
    <x v="4"/>
    <x v="58"/>
    <x v="3"/>
    <x v="0"/>
    <x v="4"/>
    <s v="Newell 350"/>
    <n v="9.84"/>
    <n v="3"/>
    <n v="2.85"/>
  </r>
  <r>
    <s v="22-05-2017"/>
    <x v="3"/>
    <x v="4"/>
    <x v="58"/>
    <x v="3"/>
    <x v="0"/>
    <x v="4"/>
    <s v="Newell 333"/>
    <n v="2.78"/>
    <n v="1"/>
    <n v="0.72"/>
  </r>
  <r>
    <s v="23-05-2017"/>
    <x v="3"/>
    <x v="4"/>
    <x v="6"/>
    <x v="3"/>
    <x v="1"/>
    <x v="13"/>
    <s v="Lesro Sheffield Collection Coffee Table, End Table, Center Table, Corner Table"/>
    <n v="171.29"/>
    <n v="3"/>
    <n v="-6.42"/>
  </r>
  <r>
    <s v="23-05-2017"/>
    <x v="3"/>
    <x v="4"/>
    <x v="318"/>
    <x v="0"/>
    <x v="0"/>
    <x v="7"/>
    <s v="OIC Thumb-Tacks"/>
    <n v="1.82"/>
    <n v="2"/>
    <n v="0.62"/>
  </r>
  <r>
    <s v="23-05-2017"/>
    <x v="3"/>
    <x v="4"/>
    <x v="318"/>
    <x v="0"/>
    <x v="0"/>
    <x v="12"/>
    <s v="Acco 6 Outlet Guardian Premium Plus Surge Suppressor"/>
    <n v="18.32"/>
    <n v="5"/>
    <n v="-46.72"/>
  </r>
  <r>
    <s v="23-05-2017"/>
    <x v="3"/>
    <x v="4"/>
    <x v="318"/>
    <x v="0"/>
    <x v="0"/>
    <x v="2"/>
    <s v="Tennsco Commercial Shelving"/>
    <n v="48.82"/>
    <n v="3"/>
    <n v="-11.59"/>
  </r>
  <r>
    <s v="23-05-2017"/>
    <x v="3"/>
    <x v="4"/>
    <x v="318"/>
    <x v="0"/>
    <x v="0"/>
    <x v="3"/>
    <s v="Storex Dura Pro Binders"/>
    <n v="1.19"/>
    <n v="1"/>
    <n v="-1.96"/>
  </r>
  <r>
    <s v="25-05-2017"/>
    <x v="3"/>
    <x v="4"/>
    <x v="772"/>
    <x v="4"/>
    <x v="0"/>
    <x v="3"/>
    <s v="Recycled Easel Ring Binders"/>
    <n v="29.84"/>
    <n v="2"/>
    <n v="13.43"/>
  </r>
  <r>
    <s v="25-05-2017"/>
    <x v="3"/>
    <x v="4"/>
    <x v="335"/>
    <x v="20"/>
    <x v="0"/>
    <x v="3"/>
    <s v="GBC DocuBind P100 Manual Binding Machine"/>
    <n v="663.92"/>
    <n v="5"/>
    <n v="207.48"/>
  </r>
  <r>
    <s v="25-05-2017"/>
    <x v="3"/>
    <x v="4"/>
    <x v="335"/>
    <x v="20"/>
    <x v="2"/>
    <x v="9"/>
    <s v="Imation 8gb Micro Traveldrive Usb 2.0 Flash Drive"/>
    <n v="120"/>
    <n v="8"/>
    <n v="13.2"/>
  </r>
  <r>
    <s v="25-05-2017"/>
    <x v="3"/>
    <x v="4"/>
    <x v="335"/>
    <x v="20"/>
    <x v="0"/>
    <x v="7"/>
    <s v="Acco Hot Clips Clips to Go"/>
    <n v="3.29"/>
    <n v="1"/>
    <n v="1.48"/>
  </r>
  <r>
    <s v="25-05-2017"/>
    <x v="3"/>
    <x v="4"/>
    <x v="335"/>
    <x v="20"/>
    <x v="1"/>
    <x v="8"/>
    <s v="Eldon 200 Class Desk Accessories"/>
    <n v="18.84"/>
    <n v="3"/>
    <n v="6.03"/>
  </r>
  <r>
    <s v="25-05-2017"/>
    <x v="3"/>
    <x v="4"/>
    <x v="506"/>
    <x v="0"/>
    <x v="0"/>
    <x v="2"/>
    <s v="Iris 3-Drawer Stacking Bin, Black"/>
    <n v="50.14"/>
    <n v="3"/>
    <n v="-11.28"/>
  </r>
  <r>
    <s v="26-05-2017"/>
    <x v="3"/>
    <x v="4"/>
    <x v="566"/>
    <x v="5"/>
    <x v="0"/>
    <x v="12"/>
    <s v="Belkin 8-Outlet Premiere SurgeMaster II Surge Protectors"/>
    <n v="208.44"/>
    <n v="3"/>
    <n v="62.53"/>
  </r>
  <r>
    <s v="26-05-2017"/>
    <x v="3"/>
    <x v="4"/>
    <x v="566"/>
    <x v="5"/>
    <x v="0"/>
    <x v="14"/>
    <s v="Martin-Yale Premier Letter Opener"/>
    <n v="25.76"/>
    <n v="2"/>
    <n v="0.77"/>
  </r>
  <r>
    <s v="26-05-2017"/>
    <x v="3"/>
    <x v="4"/>
    <x v="240"/>
    <x v="6"/>
    <x v="2"/>
    <x v="9"/>
    <s v="Verbatim Slim CD and DVD Storage Cases, 50/Pack"/>
    <n v="23.08"/>
    <n v="2"/>
    <n v="6.92"/>
  </r>
  <r>
    <s v="26-05-2017"/>
    <x v="3"/>
    <x v="4"/>
    <x v="101"/>
    <x v="3"/>
    <x v="0"/>
    <x v="0"/>
    <s v="Xerox 201"/>
    <n v="12.96"/>
    <n v="2"/>
    <n v="6.22"/>
  </r>
  <r>
    <s v="27-05-2017"/>
    <x v="3"/>
    <x v="4"/>
    <x v="233"/>
    <x v="5"/>
    <x v="0"/>
    <x v="3"/>
    <s v="Binding Machine Supplies"/>
    <n v="58.34"/>
    <n v="2"/>
    <n v="28"/>
  </r>
  <r>
    <s v="27-05-2017"/>
    <x v="3"/>
    <x v="4"/>
    <x v="233"/>
    <x v="5"/>
    <x v="2"/>
    <x v="6"/>
    <s v="Google Nexus 5"/>
    <n v="539.97"/>
    <n v="3"/>
    <n v="134.99"/>
  </r>
  <r>
    <s v="27-05-2017"/>
    <x v="3"/>
    <x v="4"/>
    <x v="281"/>
    <x v="15"/>
    <x v="0"/>
    <x v="0"/>
    <s v="Xerox 2"/>
    <n v="25.92"/>
    <n v="5"/>
    <n v="9.07"/>
  </r>
  <r>
    <s v="27-05-2017"/>
    <x v="3"/>
    <x v="4"/>
    <x v="132"/>
    <x v="22"/>
    <x v="2"/>
    <x v="9"/>
    <s v="Logitech Desktop MK120 Mouse and keyboard Combo"/>
    <n v="98.16"/>
    <n v="6"/>
    <n v="9.82"/>
  </r>
  <r>
    <s v="27-05-2017"/>
    <x v="3"/>
    <x v="4"/>
    <x v="132"/>
    <x v="22"/>
    <x v="0"/>
    <x v="4"/>
    <s v="Staples in misc. colors"/>
    <n v="31.44"/>
    <n v="3"/>
    <n v="7.86"/>
  </r>
  <r>
    <s v="27-05-2017"/>
    <x v="3"/>
    <x v="4"/>
    <x v="229"/>
    <x v="34"/>
    <x v="1"/>
    <x v="8"/>
    <s v="Eldon 400 Class Desk Accessories, Black Carbon"/>
    <n v="35"/>
    <n v="4"/>
    <n v="14.7"/>
  </r>
  <r>
    <s v="27-05-2017"/>
    <x v="3"/>
    <x v="4"/>
    <x v="229"/>
    <x v="34"/>
    <x v="0"/>
    <x v="2"/>
    <s v="Fellowes Stor/Drawer Steel Plus Storage Drawers"/>
    <n v="477.15"/>
    <n v="5"/>
    <n v="28.63"/>
  </r>
  <r>
    <s v="27-05-2017"/>
    <x v="3"/>
    <x v="4"/>
    <x v="229"/>
    <x v="34"/>
    <x v="2"/>
    <x v="6"/>
    <s v="Nokia Lumia 925"/>
    <n v="302.38"/>
    <n v="3"/>
    <n v="22.68"/>
  </r>
  <r>
    <s v="27-05-2017"/>
    <x v="3"/>
    <x v="4"/>
    <x v="416"/>
    <x v="39"/>
    <x v="1"/>
    <x v="8"/>
    <s v="Electrix Architect's Clamp-On Swing Arm Lamp, Black"/>
    <n v="477.3"/>
    <n v="5"/>
    <n v="138.41999999999999"/>
  </r>
  <r>
    <s v="27-05-2017"/>
    <x v="3"/>
    <x v="4"/>
    <x v="620"/>
    <x v="25"/>
    <x v="2"/>
    <x v="9"/>
    <s v="Sony 8GB Class 10 Micro SDHC R40 Memory Card"/>
    <n v="27.19"/>
    <n v="3"/>
    <n v="0.34"/>
  </r>
  <r>
    <s v="27-05-2017"/>
    <x v="3"/>
    <x v="4"/>
    <x v="620"/>
    <x v="25"/>
    <x v="0"/>
    <x v="3"/>
    <s v="Fellowes Twister Kit, Gray/Clear, 3/pkg"/>
    <n v="12.06"/>
    <n v="5"/>
    <n v="-10.050000000000001"/>
  </r>
  <r>
    <s v="28-05-2017"/>
    <x v="3"/>
    <x v="4"/>
    <x v="99"/>
    <x v="9"/>
    <x v="1"/>
    <x v="5"/>
    <s v="Novimex Swivel Fabric Task Chair"/>
    <n v="301.95999999999998"/>
    <n v="2"/>
    <n v="33.22"/>
  </r>
  <r>
    <s v="28-05-2017"/>
    <x v="3"/>
    <x v="4"/>
    <x v="657"/>
    <x v="0"/>
    <x v="2"/>
    <x v="6"/>
    <s v="Spigen Samsung Galaxy S5 Case Wallet"/>
    <n v="54.37"/>
    <n v="4"/>
    <n v="4.08"/>
  </r>
  <r>
    <s v="28-05-2017"/>
    <x v="3"/>
    <x v="4"/>
    <x v="604"/>
    <x v="38"/>
    <x v="1"/>
    <x v="8"/>
    <s v="Advantus Employee of the Month Certificate Frame, 11 x 13-1/2"/>
    <n v="247.44"/>
    <n v="8"/>
    <n v="101.45"/>
  </r>
  <r>
    <s v="28-05-2017"/>
    <x v="3"/>
    <x v="4"/>
    <x v="495"/>
    <x v="1"/>
    <x v="1"/>
    <x v="5"/>
    <s v="Global Task Chair, Black"/>
    <n v="106.87"/>
    <n v="3"/>
    <n v="-29.01"/>
  </r>
  <r>
    <s v="28-05-2017"/>
    <x v="3"/>
    <x v="4"/>
    <x v="495"/>
    <x v="1"/>
    <x v="0"/>
    <x v="3"/>
    <s v="Storex Dura Pro Binders"/>
    <n v="3.56"/>
    <n v="3"/>
    <n v="-6.24"/>
  </r>
  <r>
    <s v="28-05-2017"/>
    <x v="3"/>
    <x v="4"/>
    <x v="507"/>
    <x v="12"/>
    <x v="2"/>
    <x v="6"/>
    <s v="Panasonic KX TS208W Corded phone"/>
    <n v="195.96"/>
    <n v="5"/>
    <n v="19.600000000000001"/>
  </r>
  <r>
    <s v="28-05-2017"/>
    <x v="3"/>
    <x v="4"/>
    <x v="507"/>
    <x v="12"/>
    <x v="0"/>
    <x v="0"/>
    <s v="Xerox 230"/>
    <n v="15.55"/>
    <n v="3"/>
    <n v="5.44"/>
  </r>
  <r>
    <s v="28-05-2017"/>
    <x v="3"/>
    <x v="4"/>
    <x v="507"/>
    <x v="12"/>
    <x v="2"/>
    <x v="9"/>
    <s v="Logitech Gaming G510s - Keyboard"/>
    <n v="271.97000000000003"/>
    <n v="4"/>
    <n v="54.39"/>
  </r>
  <r>
    <s v="28-05-2017"/>
    <x v="3"/>
    <x v="4"/>
    <x v="548"/>
    <x v="36"/>
    <x v="1"/>
    <x v="8"/>
    <s v="DAX Wood Document Frame"/>
    <n v="27.46"/>
    <n v="2"/>
    <n v="9.89"/>
  </r>
  <r>
    <s v="28-05-2017"/>
    <x v="3"/>
    <x v="4"/>
    <x v="548"/>
    <x v="36"/>
    <x v="0"/>
    <x v="12"/>
    <s v="Fellowes 8 Outlet Superior Workstation Surge Protector"/>
    <n v="125.13"/>
    <n v="3"/>
    <n v="36.29"/>
  </r>
  <r>
    <s v="28-05-2017"/>
    <x v="3"/>
    <x v="4"/>
    <x v="450"/>
    <x v="10"/>
    <x v="0"/>
    <x v="0"/>
    <s v="HP Office Recycled Paper (20Lb. and 87 Bright)"/>
    <n v="13.87"/>
    <n v="3"/>
    <n v="5.03"/>
  </r>
  <r>
    <s v="28-05-2017"/>
    <x v="3"/>
    <x v="4"/>
    <x v="450"/>
    <x v="10"/>
    <x v="1"/>
    <x v="11"/>
    <s v="Bush Westfield Collection Bookcases, Medium Cherry Finish"/>
    <n v="115.96"/>
    <n v="4"/>
    <n v="-64.94"/>
  </r>
  <r>
    <s v="29-05-2017"/>
    <x v="3"/>
    <x v="4"/>
    <x v="606"/>
    <x v="0"/>
    <x v="0"/>
    <x v="0"/>
    <s v="Xerox 1930"/>
    <n v="25.92"/>
    <n v="5"/>
    <n v="9.4"/>
  </r>
  <r>
    <s v="29-05-2017"/>
    <x v="3"/>
    <x v="4"/>
    <x v="606"/>
    <x v="0"/>
    <x v="0"/>
    <x v="2"/>
    <s v="File Shuttle I and Handi-File"/>
    <n v="53.42"/>
    <n v="3"/>
    <n v="4.67"/>
  </r>
  <r>
    <s v="29-05-2017"/>
    <x v="3"/>
    <x v="4"/>
    <x v="742"/>
    <x v="0"/>
    <x v="1"/>
    <x v="8"/>
    <s v="Eldon Executive Woodline II Cherry Finish Desk Accessories"/>
    <n v="65.42"/>
    <n v="4"/>
    <n v="-52.34"/>
  </r>
  <r>
    <s v="29-05-2017"/>
    <x v="3"/>
    <x v="4"/>
    <x v="618"/>
    <x v="40"/>
    <x v="0"/>
    <x v="7"/>
    <s v="Plymouth Boxed Rubber Bands by Plymouth"/>
    <n v="23.55"/>
    <n v="5"/>
    <n v="1.18"/>
  </r>
  <r>
    <s v="29-05-2017"/>
    <x v="3"/>
    <x v="4"/>
    <x v="505"/>
    <x v="18"/>
    <x v="0"/>
    <x v="3"/>
    <s v="Satellite Sectional Post Binders"/>
    <n v="43.41"/>
    <n v="1"/>
    <n v="19.97"/>
  </r>
  <r>
    <s v="29-05-2017"/>
    <x v="3"/>
    <x v="4"/>
    <x v="505"/>
    <x v="18"/>
    <x v="1"/>
    <x v="8"/>
    <s v="Eldon Wave Desk Accessories"/>
    <n v="6.24"/>
    <n v="3"/>
    <n v="2.62"/>
  </r>
  <r>
    <s v="29-05-2017"/>
    <x v="3"/>
    <x v="4"/>
    <x v="505"/>
    <x v="18"/>
    <x v="0"/>
    <x v="12"/>
    <s v="Hoover Commercial Lightweight Upright Vacuum with E-Z Empty Dirt Cup"/>
    <n v="465.16"/>
    <n v="2"/>
    <n v="120.94"/>
  </r>
  <r>
    <s v="29-05-2017"/>
    <x v="3"/>
    <x v="4"/>
    <x v="505"/>
    <x v="18"/>
    <x v="0"/>
    <x v="0"/>
    <s v="Adams Telephone Message Book w/Frequently-Called Numbers Space, 400 Messages per Book"/>
    <n v="7.98"/>
    <n v="1"/>
    <n v="3.99"/>
  </r>
  <r>
    <s v="30-05-2017"/>
    <x v="3"/>
    <x v="4"/>
    <x v="664"/>
    <x v="8"/>
    <x v="1"/>
    <x v="11"/>
    <s v="Sauder Camden County Barrister Bookcase, Planked Cherry Finish"/>
    <n v="241.96"/>
    <n v="2"/>
    <n v="33.869999999999997"/>
  </r>
  <r>
    <s v="30-05-2017"/>
    <x v="3"/>
    <x v="4"/>
    <x v="664"/>
    <x v="8"/>
    <x v="0"/>
    <x v="3"/>
    <s v="Avery Binder Labels"/>
    <n v="3.89"/>
    <n v="1"/>
    <n v="1.87"/>
  </r>
  <r>
    <s v="30-05-2017"/>
    <x v="3"/>
    <x v="4"/>
    <x v="664"/>
    <x v="8"/>
    <x v="1"/>
    <x v="8"/>
    <s v="Acrylic Self-Standing Desk Frames"/>
    <n v="8.01"/>
    <n v="3"/>
    <n v="3.04"/>
  </r>
  <r>
    <s v="30-05-2017"/>
    <x v="3"/>
    <x v="4"/>
    <x v="588"/>
    <x v="11"/>
    <x v="2"/>
    <x v="6"/>
    <s v="LG G3"/>
    <n v="156.79"/>
    <n v="1"/>
    <n v="17.64"/>
  </r>
  <r>
    <s v="30-05-2017"/>
    <x v="3"/>
    <x v="4"/>
    <x v="588"/>
    <x v="11"/>
    <x v="2"/>
    <x v="9"/>
    <s v="SanDisk Ultra 32 GB MicroSDHC Class 10 Memory Card"/>
    <n v="35.36"/>
    <n v="2"/>
    <n v="-3.09"/>
  </r>
  <r>
    <s v="30-05-2017"/>
    <x v="3"/>
    <x v="4"/>
    <x v="588"/>
    <x v="11"/>
    <x v="1"/>
    <x v="8"/>
    <s v="Tensor Brushed Steel Torchiere Floor Lamp"/>
    <n v="13.59"/>
    <n v="1"/>
    <n v="-0.34"/>
  </r>
  <r>
    <s v="30-05-2017"/>
    <x v="3"/>
    <x v="4"/>
    <x v="436"/>
    <x v="3"/>
    <x v="0"/>
    <x v="0"/>
    <s v="Rediform S.O.S. 1-Up Phone Message Bk, 4-1/4x3-1/16 Bk, 1 Form/Pg, 40 Messages/Bk, 3/Pk"/>
    <n v="37.520000000000003"/>
    <n v="4"/>
    <n v="18.010000000000002"/>
  </r>
  <r>
    <s v="30-05-2017"/>
    <x v="3"/>
    <x v="4"/>
    <x v="73"/>
    <x v="0"/>
    <x v="1"/>
    <x v="11"/>
    <s v="Atlantic Metals Mobile 5-Shelf Bookcases, Custom Colors"/>
    <n v="204.67"/>
    <n v="1"/>
    <n v="-6.02"/>
  </r>
  <r>
    <s v="30-05-2017"/>
    <x v="3"/>
    <x v="4"/>
    <x v="75"/>
    <x v="3"/>
    <x v="0"/>
    <x v="4"/>
    <s v="Dixon My First Ticonderoga Pencil, #2"/>
    <n v="35.1"/>
    <n v="6"/>
    <n v="10.18"/>
  </r>
  <r>
    <s v="01-06-2017"/>
    <x v="3"/>
    <x v="5"/>
    <x v="323"/>
    <x v="10"/>
    <x v="0"/>
    <x v="12"/>
    <s v="Eureka Sanitaire  Multi-Pro Heavy-Duty Upright, Disposable Bags"/>
    <n v="17.48"/>
    <n v="5"/>
    <n v="1.31"/>
  </r>
  <r>
    <s v="01-06-2017"/>
    <x v="3"/>
    <x v="5"/>
    <x v="681"/>
    <x v="10"/>
    <x v="0"/>
    <x v="3"/>
    <s v="Cardinal HOLDit! Binder Insert Strips,Extra Strips"/>
    <n v="3.8"/>
    <n v="2"/>
    <n v="-2.66"/>
  </r>
  <r>
    <s v="01-06-2017"/>
    <x v="3"/>
    <x v="5"/>
    <x v="681"/>
    <x v="10"/>
    <x v="0"/>
    <x v="0"/>
    <s v="Xerox 1924"/>
    <n v="27.74"/>
    <n v="6"/>
    <n v="10.06"/>
  </r>
  <r>
    <s v="01-06-2017"/>
    <x v="3"/>
    <x v="5"/>
    <x v="681"/>
    <x v="10"/>
    <x v="2"/>
    <x v="6"/>
    <s v="Panasonic KX-TG6844B Expandable Digital Cordless Telephone"/>
    <n v="158.38"/>
    <n v="4"/>
    <n v="-34.31"/>
  </r>
  <r>
    <s v="01-06-2017"/>
    <x v="3"/>
    <x v="5"/>
    <x v="755"/>
    <x v="40"/>
    <x v="0"/>
    <x v="3"/>
    <s v="GBC Standard Recycled Report Covers, Clear Plastic Sheets"/>
    <n v="53.9"/>
    <n v="5"/>
    <n v="25.87"/>
  </r>
  <r>
    <s v="01-06-2017"/>
    <x v="3"/>
    <x v="5"/>
    <x v="220"/>
    <x v="2"/>
    <x v="0"/>
    <x v="2"/>
    <s v="Tennsco Stur-D-Stor Boltless Shelving, 5 Shelves, 24&quot; Deep, Sand"/>
    <n v="324.74"/>
    <n v="3"/>
    <n v="-77.13"/>
  </r>
  <r>
    <s v="01-06-2017"/>
    <x v="3"/>
    <x v="5"/>
    <x v="698"/>
    <x v="18"/>
    <x v="1"/>
    <x v="5"/>
    <s v="Hon 4070 Series Pagoda Round Back Stacking Chairs"/>
    <n v="1925.88"/>
    <n v="6"/>
    <n v="539.25"/>
  </r>
  <r>
    <s v="01-06-2017"/>
    <x v="3"/>
    <x v="5"/>
    <x v="698"/>
    <x v="18"/>
    <x v="0"/>
    <x v="12"/>
    <s v="Honeywell Enviracaire Portable HEPA Air Cleaner for 17' x 22' Room"/>
    <n v="2405.1999999999998"/>
    <n v="8"/>
    <n v="793.72"/>
  </r>
  <r>
    <s v="01-06-2017"/>
    <x v="3"/>
    <x v="5"/>
    <x v="698"/>
    <x v="18"/>
    <x v="2"/>
    <x v="9"/>
    <s v="Maxell LTO Ultrium - 800 GB"/>
    <n v="83.97"/>
    <n v="3"/>
    <n v="15.95"/>
  </r>
  <r>
    <s v="01-06-2017"/>
    <x v="3"/>
    <x v="5"/>
    <x v="698"/>
    <x v="18"/>
    <x v="2"/>
    <x v="9"/>
    <s v="Logitech MX Performance Wireless Mouse"/>
    <n v="39.89"/>
    <n v="1"/>
    <n v="14.76"/>
  </r>
  <r>
    <s v="01-06-2017"/>
    <x v="3"/>
    <x v="5"/>
    <x v="698"/>
    <x v="18"/>
    <x v="0"/>
    <x v="3"/>
    <s v="Cardinal Slant-D Ring Binders"/>
    <n v="17.38"/>
    <n v="2"/>
    <n v="8.69"/>
  </r>
  <r>
    <s v="02-06-2017"/>
    <x v="3"/>
    <x v="5"/>
    <x v="314"/>
    <x v="10"/>
    <x v="2"/>
    <x v="6"/>
    <s v="Cush Cases Heavy Duty Rugged Cover Case for Samsung Galaxy S5 - Purple"/>
    <n v="2.97"/>
    <n v="1"/>
    <n v="-0.64"/>
  </r>
  <r>
    <s v="02-06-2017"/>
    <x v="3"/>
    <x v="5"/>
    <x v="314"/>
    <x v="10"/>
    <x v="0"/>
    <x v="2"/>
    <s v="Advantus Rolling Storage Box"/>
    <n v="27.44"/>
    <n v="2"/>
    <n v="2.4"/>
  </r>
  <r>
    <s v="02-06-2017"/>
    <x v="3"/>
    <x v="5"/>
    <x v="445"/>
    <x v="12"/>
    <x v="0"/>
    <x v="0"/>
    <s v="Xerox 4200 Series MultiUse Premium Copy Paper (20Lb. and 84 Bright)"/>
    <n v="25.34"/>
    <n v="6"/>
    <n v="7.92"/>
  </r>
  <r>
    <s v="02-06-2017"/>
    <x v="3"/>
    <x v="5"/>
    <x v="445"/>
    <x v="12"/>
    <x v="0"/>
    <x v="10"/>
    <s v="Manila Recycled Extra-Heavyweight Clasp Envelopes, 6&quot; x 9&quot;"/>
    <n v="43.92"/>
    <n v="5"/>
    <n v="15.92"/>
  </r>
  <r>
    <s v="02-06-2017"/>
    <x v="3"/>
    <x v="5"/>
    <x v="178"/>
    <x v="25"/>
    <x v="0"/>
    <x v="0"/>
    <s v="Things To Do Today Spiral Book"/>
    <n v="25.34"/>
    <n v="4"/>
    <n v="9.19"/>
  </r>
  <r>
    <s v="02-06-2017"/>
    <x v="3"/>
    <x v="5"/>
    <x v="628"/>
    <x v="0"/>
    <x v="0"/>
    <x v="0"/>
    <s v="Xerox 1977"/>
    <n v="10.69"/>
    <n v="2"/>
    <n v="3.74"/>
  </r>
  <r>
    <s v="03-06-2017"/>
    <x v="3"/>
    <x v="5"/>
    <x v="252"/>
    <x v="15"/>
    <x v="1"/>
    <x v="8"/>
    <s v="Eldon 200 Class Desk Accessories, Burgundy"/>
    <n v="35.17"/>
    <n v="7"/>
    <n v="9.67"/>
  </r>
  <r>
    <s v="03-06-2017"/>
    <x v="3"/>
    <x v="5"/>
    <x v="186"/>
    <x v="22"/>
    <x v="2"/>
    <x v="9"/>
    <s v="Plantronics Audio 995 Wireless Stereo Headset"/>
    <n v="1099.5"/>
    <n v="10"/>
    <n v="362.84"/>
  </r>
  <r>
    <s v="03-06-2017"/>
    <x v="3"/>
    <x v="5"/>
    <x v="531"/>
    <x v="3"/>
    <x v="2"/>
    <x v="9"/>
    <s v="Kingston Digital DataTraveler 16GB USB 2.0"/>
    <n v="44.75"/>
    <n v="5"/>
    <n v="8.5"/>
  </r>
  <r>
    <s v="03-06-2017"/>
    <x v="3"/>
    <x v="5"/>
    <x v="531"/>
    <x v="3"/>
    <x v="0"/>
    <x v="0"/>
    <s v="Xerox 1947"/>
    <n v="11.96"/>
    <n v="2"/>
    <n v="5.38"/>
  </r>
  <r>
    <s v="03-06-2017"/>
    <x v="3"/>
    <x v="5"/>
    <x v="531"/>
    <x v="3"/>
    <x v="0"/>
    <x v="3"/>
    <s v="UniKeep View Case Binders"/>
    <n v="3.91"/>
    <n v="1"/>
    <n v="1.27"/>
  </r>
  <r>
    <s v="03-06-2017"/>
    <x v="3"/>
    <x v="5"/>
    <x v="245"/>
    <x v="16"/>
    <x v="0"/>
    <x v="3"/>
    <s v="Wilson Jones Standard D-Ring Binders"/>
    <n v="4.55"/>
    <n v="3"/>
    <n v="-3.49"/>
  </r>
  <r>
    <s v="03-06-2017"/>
    <x v="3"/>
    <x v="5"/>
    <x v="245"/>
    <x v="16"/>
    <x v="0"/>
    <x v="12"/>
    <s v="Bravo II Megaboss 12-Amp Hard Body Upright, Replacement Belts, 2 Belts per Pack"/>
    <n v="5.2"/>
    <n v="2"/>
    <n v="0.59"/>
  </r>
  <r>
    <s v="03-06-2017"/>
    <x v="3"/>
    <x v="5"/>
    <x v="245"/>
    <x v="16"/>
    <x v="2"/>
    <x v="9"/>
    <s v="Logitech P710e Mobile Speakerphone"/>
    <n v="205.99"/>
    <n v="1"/>
    <n v="-2.57"/>
  </r>
  <r>
    <s v="03-06-2017"/>
    <x v="3"/>
    <x v="5"/>
    <x v="245"/>
    <x v="16"/>
    <x v="0"/>
    <x v="0"/>
    <s v="Xerox 206"/>
    <n v="15.55"/>
    <n v="3"/>
    <n v="5.44"/>
  </r>
  <r>
    <s v="03-06-2017"/>
    <x v="3"/>
    <x v="5"/>
    <x v="245"/>
    <x v="16"/>
    <x v="2"/>
    <x v="6"/>
    <s v="VTech DS6151"/>
    <n v="503.96"/>
    <n v="5"/>
    <n v="50.4"/>
  </r>
  <r>
    <s v="03-06-2017"/>
    <x v="3"/>
    <x v="5"/>
    <x v="245"/>
    <x v="16"/>
    <x v="0"/>
    <x v="12"/>
    <s v="Eureka Sanitaire  Multi-Pro Heavy-Duty Upright, Disposable Bags"/>
    <n v="24.47"/>
    <n v="7"/>
    <n v="1.84"/>
  </r>
  <r>
    <s v="03-06-2017"/>
    <x v="3"/>
    <x v="5"/>
    <x v="245"/>
    <x v="16"/>
    <x v="1"/>
    <x v="11"/>
    <s v="Bush Mission Pointe Library"/>
    <n v="241.57"/>
    <n v="2"/>
    <n v="0"/>
  </r>
  <r>
    <s v="03-06-2017"/>
    <x v="3"/>
    <x v="5"/>
    <x v="245"/>
    <x v="16"/>
    <x v="2"/>
    <x v="9"/>
    <s v="WD My Passport Ultra 1TB Portable External Hard Drive"/>
    <n v="110.4"/>
    <n v="2"/>
    <n v="-4.1399999999999997"/>
  </r>
  <r>
    <s v="03-06-2017"/>
    <x v="3"/>
    <x v="5"/>
    <x v="549"/>
    <x v="20"/>
    <x v="1"/>
    <x v="13"/>
    <s v="Chromcraft 48&quot; x 96&quot; Racetrack Double Pedestal Table"/>
    <n v="384.77"/>
    <n v="2"/>
    <n v="-115.43"/>
  </r>
  <r>
    <s v="03-06-2017"/>
    <x v="3"/>
    <x v="5"/>
    <x v="549"/>
    <x v="20"/>
    <x v="2"/>
    <x v="15"/>
    <s v="Hewlett-Packard 300S Scientific Calculator"/>
    <n v="78.66"/>
    <n v="6"/>
    <n v="36.18"/>
  </r>
  <r>
    <s v="03-06-2017"/>
    <x v="3"/>
    <x v="5"/>
    <x v="549"/>
    <x v="20"/>
    <x v="0"/>
    <x v="0"/>
    <s v="Xerox 188"/>
    <n v="45.36"/>
    <n v="4"/>
    <n v="22.23"/>
  </r>
  <r>
    <s v="03-06-2017"/>
    <x v="3"/>
    <x v="5"/>
    <x v="690"/>
    <x v="22"/>
    <x v="0"/>
    <x v="2"/>
    <s v="Eldon Gobal File Keepers"/>
    <n v="136.26"/>
    <n v="9"/>
    <n v="5.45"/>
  </r>
  <r>
    <s v="04-06-2017"/>
    <x v="3"/>
    <x v="5"/>
    <x v="754"/>
    <x v="25"/>
    <x v="1"/>
    <x v="8"/>
    <s v="Telescoping Adjustable Floor Lamp"/>
    <n v="31.98"/>
    <n v="2"/>
    <n v="2"/>
  </r>
  <r>
    <s v="04-06-2017"/>
    <x v="3"/>
    <x v="5"/>
    <x v="754"/>
    <x v="25"/>
    <x v="2"/>
    <x v="6"/>
    <s v="Innergie mMini Combo Duo USB Travel Charging Kit"/>
    <n v="71.98"/>
    <n v="2"/>
    <n v="25.19"/>
  </r>
  <r>
    <s v="04-06-2017"/>
    <x v="3"/>
    <x v="5"/>
    <x v="284"/>
    <x v="33"/>
    <x v="0"/>
    <x v="0"/>
    <s v="Ampad Phone Message Book, Recycled, 400 Message Capacity, 5 ¾ x 11"/>
    <n v="12.48"/>
    <n v="2"/>
    <n v="5.62"/>
  </r>
  <r>
    <s v="04-06-2017"/>
    <x v="3"/>
    <x v="5"/>
    <x v="189"/>
    <x v="28"/>
    <x v="0"/>
    <x v="4"/>
    <s v="Newell 346"/>
    <n v="8.64"/>
    <n v="3"/>
    <n v="2.5099999999999998"/>
  </r>
  <r>
    <s v="04-06-2017"/>
    <x v="3"/>
    <x v="5"/>
    <x v="783"/>
    <x v="0"/>
    <x v="0"/>
    <x v="3"/>
    <s v="Presstex Flexible Ring Binders"/>
    <n v="6.37"/>
    <n v="7"/>
    <n v="-9.56"/>
  </r>
  <r>
    <s v="04-06-2017"/>
    <x v="3"/>
    <x v="5"/>
    <x v="200"/>
    <x v="13"/>
    <x v="0"/>
    <x v="3"/>
    <s v="GBC VeloBind Cover Sets"/>
    <n v="108.08"/>
    <n v="7"/>
    <n v="54.04"/>
  </r>
  <r>
    <s v="04-06-2017"/>
    <x v="3"/>
    <x v="5"/>
    <x v="200"/>
    <x v="13"/>
    <x v="0"/>
    <x v="3"/>
    <s v="Insertable Tab Indexes For Data Binders"/>
    <n v="9.5399999999999991"/>
    <n v="3"/>
    <n v="4.3899999999999997"/>
  </r>
  <r>
    <s v="04-06-2017"/>
    <x v="3"/>
    <x v="5"/>
    <x v="313"/>
    <x v="0"/>
    <x v="1"/>
    <x v="8"/>
    <s v="Nu-Dell Executive Frame"/>
    <n v="30.34"/>
    <n v="6"/>
    <n v="-17.440000000000001"/>
  </r>
  <r>
    <s v="05-06-2017"/>
    <x v="3"/>
    <x v="5"/>
    <x v="579"/>
    <x v="0"/>
    <x v="2"/>
    <x v="6"/>
    <s v="LG G3"/>
    <n v="470.38"/>
    <n v="3"/>
    <n v="52.92"/>
  </r>
  <r>
    <s v="05-06-2017"/>
    <x v="3"/>
    <x v="5"/>
    <x v="270"/>
    <x v="16"/>
    <x v="0"/>
    <x v="0"/>
    <s v="Xerox 227"/>
    <n v="20.74"/>
    <n v="4"/>
    <n v="7.26"/>
  </r>
  <r>
    <s v="06-06-2017"/>
    <x v="3"/>
    <x v="5"/>
    <x v="292"/>
    <x v="3"/>
    <x v="1"/>
    <x v="8"/>
    <s v="Eldon 300 Class Desk Accessories, Black"/>
    <n v="4.95"/>
    <n v="1"/>
    <n v="2.1800000000000002"/>
  </r>
  <r>
    <s v="06-06-2017"/>
    <x v="3"/>
    <x v="5"/>
    <x v="292"/>
    <x v="3"/>
    <x v="0"/>
    <x v="2"/>
    <s v="Sterilite Show Offs Storage Containers"/>
    <n v="26.4"/>
    <n v="5"/>
    <n v="0"/>
  </r>
  <r>
    <s v="08-06-2017"/>
    <x v="3"/>
    <x v="5"/>
    <x v="112"/>
    <x v="0"/>
    <x v="0"/>
    <x v="12"/>
    <s v="Eureka Disposable Bags for Sanitaire Vibra Groomer I Upright Vac"/>
    <n v="1.62"/>
    <n v="2"/>
    <n v="-4.47"/>
  </r>
  <r>
    <s v="08-06-2017"/>
    <x v="3"/>
    <x v="5"/>
    <x v="495"/>
    <x v="0"/>
    <x v="0"/>
    <x v="14"/>
    <s v="Acme Tagit Stainless Steel Antibacterial Scissors"/>
    <n v="23.76"/>
    <n v="3"/>
    <n v="2.08"/>
  </r>
  <r>
    <s v="08-06-2017"/>
    <x v="3"/>
    <x v="5"/>
    <x v="495"/>
    <x v="0"/>
    <x v="0"/>
    <x v="0"/>
    <s v="Easy-staple paper"/>
    <n v="85.06"/>
    <n v="3"/>
    <n v="28.71"/>
  </r>
  <r>
    <s v="08-06-2017"/>
    <x v="3"/>
    <x v="5"/>
    <x v="495"/>
    <x v="0"/>
    <x v="2"/>
    <x v="6"/>
    <s v="ClearOne Communications CHAT 70 OC Speaker Phone"/>
    <n v="381.58"/>
    <n v="3"/>
    <n v="28.62"/>
  </r>
  <r>
    <s v="08-06-2017"/>
    <x v="3"/>
    <x v="5"/>
    <x v="395"/>
    <x v="37"/>
    <x v="0"/>
    <x v="3"/>
    <s v="Wilson Jones Impact Binders"/>
    <n v="10.36"/>
    <n v="2"/>
    <n v="5.08"/>
  </r>
  <r>
    <s v="08-06-2017"/>
    <x v="3"/>
    <x v="5"/>
    <x v="346"/>
    <x v="1"/>
    <x v="0"/>
    <x v="3"/>
    <s v="GBC Twin Loop Wire Binding Elements, 9/16&quot; Spine, Black"/>
    <n v="12.18"/>
    <n v="4"/>
    <n v="-18.87"/>
  </r>
  <r>
    <s v="08-06-2017"/>
    <x v="3"/>
    <x v="5"/>
    <x v="473"/>
    <x v="3"/>
    <x v="1"/>
    <x v="11"/>
    <s v="Riverside Palais Royal Lawyers Bookcase, Royale Cherry Finish"/>
    <n v="1497.67"/>
    <n v="2"/>
    <n v="140.96"/>
  </r>
  <r>
    <s v="08-06-2017"/>
    <x v="3"/>
    <x v="5"/>
    <x v="473"/>
    <x v="3"/>
    <x v="2"/>
    <x v="6"/>
    <s v="Shocksock Galaxy S4 Armband"/>
    <n v="17.52"/>
    <n v="2"/>
    <n v="-3.5"/>
  </r>
  <r>
    <s v="08-06-2017"/>
    <x v="3"/>
    <x v="5"/>
    <x v="251"/>
    <x v="12"/>
    <x v="2"/>
    <x v="9"/>
    <s v="Memorex Micro Travel Drive 16 GB"/>
    <n v="89.54"/>
    <n v="7"/>
    <n v="12.31"/>
  </r>
  <r>
    <s v="08-06-2017"/>
    <x v="3"/>
    <x v="5"/>
    <x v="251"/>
    <x v="12"/>
    <x v="0"/>
    <x v="2"/>
    <s v="Rogers Deluxe File Chest"/>
    <n v="35.17"/>
    <n v="2"/>
    <n v="-8.35"/>
  </r>
  <r>
    <s v="08-06-2017"/>
    <x v="3"/>
    <x v="5"/>
    <x v="251"/>
    <x v="12"/>
    <x v="0"/>
    <x v="3"/>
    <s v="GBC VeloBinder Electric Binding Machine"/>
    <n v="72.59"/>
    <n v="2"/>
    <n v="-48.39"/>
  </r>
  <r>
    <s v="09-06-2017"/>
    <x v="3"/>
    <x v="5"/>
    <x v="690"/>
    <x v="1"/>
    <x v="1"/>
    <x v="8"/>
    <s v="12-1/2 Diameter Round Wall Clock"/>
    <n v="23.98"/>
    <n v="3"/>
    <n v="-14.39"/>
  </r>
  <r>
    <s v="09-06-2017"/>
    <x v="3"/>
    <x v="5"/>
    <x v="690"/>
    <x v="1"/>
    <x v="1"/>
    <x v="13"/>
    <s v="Chromcraft Bull-Nose Wood Round Conference Table Top, Wood Base"/>
    <n v="108.93"/>
    <n v="1"/>
    <n v="-71.89"/>
  </r>
  <r>
    <s v="09-06-2017"/>
    <x v="3"/>
    <x v="5"/>
    <x v="690"/>
    <x v="1"/>
    <x v="0"/>
    <x v="0"/>
    <s v="Adams Telephone Message Book W/Dividers/Space For Phone Numbers, 5 1/4&quot;X8 1/2&quot;, 200/Messages"/>
    <n v="36.35"/>
    <n v="8"/>
    <n v="11.36"/>
  </r>
  <r>
    <s v="09-06-2017"/>
    <x v="3"/>
    <x v="5"/>
    <x v="479"/>
    <x v="0"/>
    <x v="0"/>
    <x v="2"/>
    <s v="Standard Rollaway File with Lock"/>
    <n v="720.76"/>
    <n v="5"/>
    <n v="54.06"/>
  </r>
  <r>
    <s v="09-06-2017"/>
    <x v="3"/>
    <x v="5"/>
    <x v="643"/>
    <x v="6"/>
    <x v="0"/>
    <x v="0"/>
    <s v="Easy-staple paper"/>
    <n v="49.12"/>
    <n v="4"/>
    <n v="23.09"/>
  </r>
  <r>
    <s v="10-06-2017"/>
    <x v="3"/>
    <x v="5"/>
    <x v="428"/>
    <x v="3"/>
    <x v="0"/>
    <x v="1"/>
    <s v="Alphabetical Labels for Top Tab Filing"/>
    <n v="29.6"/>
    <n v="2"/>
    <n v="14.8"/>
  </r>
  <r>
    <s v="10-06-2017"/>
    <x v="3"/>
    <x v="5"/>
    <x v="428"/>
    <x v="3"/>
    <x v="1"/>
    <x v="11"/>
    <s v="O'Sullivan Living Dimensions 2-Shelf Bookcases"/>
    <n v="514.16999999999996"/>
    <n v="5"/>
    <n v="-30.25"/>
  </r>
  <r>
    <s v="10-06-2017"/>
    <x v="3"/>
    <x v="5"/>
    <x v="428"/>
    <x v="3"/>
    <x v="2"/>
    <x v="6"/>
    <s v="iHome FM Clock Radio with Lightning Dock"/>
    <n v="279.95999999999998"/>
    <n v="5"/>
    <n v="17.5"/>
  </r>
  <r>
    <s v="10-06-2017"/>
    <x v="3"/>
    <x v="5"/>
    <x v="573"/>
    <x v="14"/>
    <x v="2"/>
    <x v="9"/>
    <s v="Imation 16GB Mini TravelDrive USB 2.0 Flash Drive"/>
    <n v="132.52000000000001"/>
    <n v="4"/>
    <n v="54.33"/>
  </r>
  <r>
    <s v="10-06-2017"/>
    <x v="3"/>
    <x v="5"/>
    <x v="346"/>
    <x v="3"/>
    <x v="0"/>
    <x v="4"/>
    <s v="Newell 351"/>
    <n v="16.399999999999999"/>
    <n v="5"/>
    <n v="4.76"/>
  </r>
  <r>
    <s v="10-06-2017"/>
    <x v="3"/>
    <x v="5"/>
    <x v="319"/>
    <x v="2"/>
    <x v="0"/>
    <x v="0"/>
    <s v="REDIFORM Incoming/Outgoing Call Register, 11&quot; X 8 1/2&quot;, 100 Messages"/>
    <n v="40.03"/>
    <n v="6"/>
    <n v="15.01"/>
  </r>
  <r>
    <s v="10-06-2017"/>
    <x v="3"/>
    <x v="5"/>
    <x v="37"/>
    <x v="16"/>
    <x v="0"/>
    <x v="2"/>
    <s v="24 Capacity Maxi Data Binder Racks, Pearl"/>
    <n v="1347.52"/>
    <n v="8"/>
    <n v="84.22"/>
  </r>
  <r>
    <s v="10-06-2017"/>
    <x v="3"/>
    <x v="5"/>
    <x v="49"/>
    <x v="20"/>
    <x v="0"/>
    <x v="4"/>
    <s v="Prang Dustless Chalk Sticks"/>
    <n v="8.4"/>
    <n v="5"/>
    <n v="4.2"/>
  </r>
  <r>
    <s v="10-06-2017"/>
    <x v="3"/>
    <x v="5"/>
    <x v="649"/>
    <x v="22"/>
    <x v="2"/>
    <x v="6"/>
    <s v="Logitech B530 USB Headset - headset - Full size, Binaural"/>
    <n v="88.78"/>
    <n v="3"/>
    <n v="7.77"/>
  </r>
  <r>
    <s v="10-06-2017"/>
    <x v="3"/>
    <x v="5"/>
    <x v="649"/>
    <x v="22"/>
    <x v="0"/>
    <x v="1"/>
    <s v="Avery 512"/>
    <n v="11.56"/>
    <n v="4"/>
    <n v="5.43"/>
  </r>
  <r>
    <s v="10-06-2017"/>
    <x v="3"/>
    <x v="5"/>
    <x v="649"/>
    <x v="22"/>
    <x v="0"/>
    <x v="2"/>
    <s v="Personal File Boxes with Fold-Down Carry Handle"/>
    <n v="15.58"/>
    <n v="1"/>
    <n v="3.9"/>
  </r>
  <r>
    <s v="10-06-2017"/>
    <x v="3"/>
    <x v="5"/>
    <x v="434"/>
    <x v="3"/>
    <x v="0"/>
    <x v="4"/>
    <s v="Sanford EarthWrite Recycled Pencils, Medium Soft, #2"/>
    <n v="14.7"/>
    <n v="7"/>
    <n v="4.12"/>
  </r>
  <r>
    <s v="10-06-2017"/>
    <x v="3"/>
    <x v="5"/>
    <x v="22"/>
    <x v="20"/>
    <x v="0"/>
    <x v="7"/>
    <s v="Plymouth Boxed Rubber Bands by Plymouth"/>
    <n v="14.13"/>
    <n v="3"/>
    <n v="0.71"/>
  </r>
  <r>
    <s v="11-06-2017"/>
    <x v="3"/>
    <x v="5"/>
    <x v="265"/>
    <x v="3"/>
    <x v="0"/>
    <x v="0"/>
    <s v="White Dual Perf Computer Printout Paper, 2700 Sheets, 1 Part, Heavyweight, 20 lbs., 14 7/8 x 11"/>
    <n v="122.97"/>
    <n v="3"/>
    <n v="60.26"/>
  </r>
  <r>
    <s v="11-06-2017"/>
    <x v="3"/>
    <x v="5"/>
    <x v="288"/>
    <x v="12"/>
    <x v="1"/>
    <x v="5"/>
    <s v="Global Leather Executive Chair"/>
    <n v="280.79000000000002"/>
    <n v="1"/>
    <n v="35.1"/>
  </r>
  <r>
    <s v="11-06-2017"/>
    <x v="3"/>
    <x v="5"/>
    <x v="288"/>
    <x v="12"/>
    <x v="0"/>
    <x v="2"/>
    <s v="Sortfiler Multipurpose Personal File Organizer, Black"/>
    <n v="68.45"/>
    <n v="4"/>
    <n v="7.7"/>
  </r>
  <r>
    <s v="11-06-2017"/>
    <x v="3"/>
    <x v="5"/>
    <x v="288"/>
    <x v="12"/>
    <x v="0"/>
    <x v="4"/>
    <s v="Boston 16801 Nautilus Battery Pencil Sharpener"/>
    <n v="88.04"/>
    <n v="5"/>
    <n v="6.6"/>
  </r>
  <r>
    <s v="11-06-2017"/>
    <x v="3"/>
    <x v="5"/>
    <x v="288"/>
    <x v="12"/>
    <x v="0"/>
    <x v="4"/>
    <s v="Newell 319"/>
    <n v="15.87"/>
    <n v="1"/>
    <n v="1.98"/>
  </r>
  <r>
    <s v="11-06-2017"/>
    <x v="3"/>
    <x v="5"/>
    <x v="288"/>
    <x v="12"/>
    <x v="0"/>
    <x v="2"/>
    <s v="Fellowes Officeware Wire Shelving"/>
    <n v="215.59"/>
    <n v="3"/>
    <n v="-48.51"/>
  </r>
  <r>
    <s v="11-06-2017"/>
    <x v="3"/>
    <x v="5"/>
    <x v="61"/>
    <x v="33"/>
    <x v="0"/>
    <x v="4"/>
    <s v="OIC #2 Pencils, Medium Soft"/>
    <n v="3.76"/>
    <n v="2"/>
    <n v="1.0900000000000001"/>
  </r>
  <r>
    <s v="11-06-2017"/>
    <x v="3"/>
    <x v="5"/>
    <x v="23"/>
    <x v="22"/>
    <x v="0"/>
    <x v="0"/>
    <s v="Xerox 1939"/>
    <n v="37.94"/>
    <n v="2"/>
    <n v="18.21"/>
  </r>
  <r>
    <s v="11-06-2017"/>
    <x v="3"/>
    <x v="5"/>
    <x v="23"/>
    <x v="22"/>
    <x v="0"/>
    <x v="3"/>
    <s v="Acco Pressboard Covers with Storage Hooks, 14 7/8&quot; x 11&quot;, Dark Blue"/>
    <n v="18.29"/>
    <n v="6"/>
    <n v="6.63"/>
  </r>
  <r>
    <s v="11-06-2017"/>
    <x v="3"/>
    <x v="5"/>
    <x v="23"/>
    <x v="22"/>
    <x v="2"/>
    <x v="15"/>
    <s v="Cisco Desktop Collaboration Experience DX650 IP Video Phone"/>
    <n v="385.8"/>
    <n v="5"/>
    <n v="130.21"/>
  </r>
  <r>
    <s v="11-06-2017"/>
    <x v="3"/>
    <x v="5"/>
    <x v="23"/>
    <x v="22"/>
    <x v="0"/>
    <x v="2"/>
    <s v="Belkin 19&quot; Vented Equipment Shelf, Black"/>
    <n v="102.96"/>
    <n v="2"/>
    <n v="1.03"/>
  </r>
  <r>
    <s v="11-06-2017"/>
    <x v="3"/>
    <x v="5"/>
    <x v="23"/>
    <x v="22"/>
    <x v="1"/>
    <x v="11"/>
    <s v="O'Sullivan 3-Shelf Heavy-Duty Bookcases"/>
    <n v="174.42"/>
    <n v="3"/>
    <n v="41.86"/>
  </r>
  <r>
    <s v="11-06-2017"/>
    <x v="3"/>
    <x v="5"/>
    <x v="368"/>
    <x v="3"/>
    <x v="0"/>
    <x v="12"/>
    <s v="Kensington 6 Outlet Guardian Standard Surge Protector"/>
    <n v="61.44"/>
    <n v="3"/>
    <n v="16.59"/>
  </r>
  <r>
    <s v="11-06-2017"/>
    <x v="3"/>
    <x v="5"/>
    <x v="456"/>
    <x v="25"/>
    <x v="0"/>
    <x v="3"/>
    <s v="Acco Pressboard Covers with Storage Hooks, 14 7/8&quot; x 11&quot;, Executive Red"/>
    <n v="4.57"/>
    <n v="4"/>
    <n v="-3.81"/>
  </r>
  <r>
    <s v="12-06-2017"/>
    <x v="3"/>
    <x v="5"/>
    <x v="5"/>
    <x v="4"/>
    <x v="0"/>
    <x v="3"/>
    <s v="Ibico Plastic Spiral Binding Combs"/>
    <n v="91.2"/>
    <n v="3"/>
    <n v="41.95"/>
  </r>
  <r>
    <s v="12-06-2017"/>
    <x v="3"/>
    <x v="5"/>
    <x v="5"/>
    <x v="4"/>
    <x v="1"/>
    <x v="13"/>
    <s v="Iceberg OfficeWorks 42&quot; Round Tables"/>
    <n v="452.94"/>
    <n v="3"/>
    <n v="67.94"/>
  </r>
  <r>
    <s v="12-06-2017"/>
    <x v="3"/>
    <x v="5"/>
    <x v="242"/>
    <x v="20"/>
    <x v="0"/>
    <x v="0"/>
    <s v="TOPS Voice Message Log Book, Flash Format"/>
    <n v="19.04"/>
    <n v="4"/>
    <n v="9.33"/>
  </r>
  <r>
    <s v="12-06-2017"/>
    <x v="3"/>
    <x v="5"/>
    <x v="242"/>
    <x v="20"/>
    <x v="0"/>
    <x v="3"/>
    <s v="Angle-D Ring Binders"/>
    <n v="13.13"/>
    <n v="3"/>
    <n v="4.2699999999999996"/>
  </r>
  <r>
    <s v="12-06-2017"/>
    <x v="3"/>
    <x v="5"/>
    <x v="242"/>
    <x v="20"/>
    <x v="0"/>
    <x v="4"/>
    <s v="Boston 1730 StandUp Electric Pencil Sharpener"/>
    <n v="64.14"/>
    <n v="3"/>
    <n v="16.68"/>
  </r>
  <r>
    <s v="12-06-2017"/>
    <x v="3"/>
    <x v="5"/>
    <x v="242"/>
    <x v="20"/>
    <x v="1"/>
    <x v="5"/>
    <s v="Safco Contoured Stacking Chairs"/>
    <n v="858.24"/>
    <n v="4"/>
    <n v="143.04"/>
  </r>
  <r>
    <s v="12-06-2017"/>
    <x v="3"/>
    <x v="5"/>
    <x v="164"/>
    <x v="16"/>
    <x v="1"/>
    <x v="8"/>
    <s v="Dana Swing-Arm Lamps"/>
    <n v="17.09"/>
    <n v="2"/>
    <n v="1.07"/>
  </r>
  <r>
    <s v="12-06-2017"/>
    <x v="3"/>
    <x v="5"/>
    <x v="459"/>
    <x v="10"/>
    <x v="2"/>
    <x v="9"/>
    <s v="Microsoft Sculpt Comfort Mouse"/>
    <n v="63.92"/>
    <n v="2"/>
    <n v="19.18"/>
  </r>
  <r>
    <s v="12-06-2017"/>
    <x v="3"/>
    <x v="5"/>
    <x v="417"/>
    <x v="22"/>
    <x v="2"/>
    <x v="6"/>
    <s v="OtterBox Defender Series Case - Samsung Galaxy S4"/>
    <n v="71.98"/>
    <n v="3"/>
    <n v="9"/>
  </r>
  <r>
    <s v="12-06-2017"/>
    <x v="3"/>
    <x v="5"/>
    <x v="417"/>
    <x v="22"/>
    <x v="0"/>
    <x v="0"/>
    <s v="Xerox 203"/>
    <n v="19.440000000000001"/>
    <n v="3"/>
    <n v="9.33"/>
  </r>
  <r>
    <s v="12-06-2017"/>
    <x v="3"/>
    <x v="5"/>
    <x v="350"/>
    <x v="1"/>
    <x v="1"/>
    <x v="8"/>
    <s v="Eldon Expressions Wood Desk Accessories, Oak"/>
    <n v="8.86"/>
    <n v="3"/>
    <n v="-6.86"/>
  </r>
  <r>
    <s v="13-06-2017"/>
    <x v="3"/>
    <x v="5"/>
    <x v="26"/>
    <x v="1"/>
    <x v="0"/>
    <x v="2"/>
    <s v="Belkin 19&quot; Vented Equipment Shelf, Black"/>
    <n v="164.74"/>
    <n v="4"/>
    <n v="-39.119999999999997"/>
  </r>
  <r>
    <s v="13-06-2017"/>
    <x v="3"/>
    <x v="5"/>
    <x v="26"/>
    <x v="1"/>
    <x v="1"/>
    <x v="5"/>
    <s v="Global Super Steno Chair"/>
    <n v="470.3"/>
    <n v="7"/>
    <n v="-87.34"/>
  </r>
  <r>
    <s v="13-06-2017"/>
    <x v="3"/>
    <x v="5"/>
    <x v="26"/>
    <x v="1"/>
    <x v="2"/>
    <x v="6"/>
    <s v="OtterBox Defender Series Case - Samsung Galaxy S4"/>
    <n v="47.98"/>
    <n v="2"/>
    <n v="6"/>
  </r>
  <r>
    <s v="13-06-2017"/>
    <x v="3"/>
    <x v="5"/>
    <x v="194"/>
    <x v="6"/>
    <x v="0"/>
    <x v="4"/>
    <s v="Boston 1799 Powerhouse Electric Pencil Sharpener"/>
    <n v="181.86"/>
    <n v="7"/>
    <n v="50.92"/>
  </r>
  <r>
    <s v="13-06-2017"/>
    <x v="3"/>
    <x v="5"/>
    <x v="581"/>
    <x v="22"/>
    <x v="1"/>
    <x v="5"/>
    <s v="Global Wood Trimmed Manager's Task Chair, Khaki"/>
    <n v="291.14"/>
    <n v="4"/>
    <n v="-25.47"/>
  </r>
  <r>
    <s v="15-06-2017"/>
    <x v="3"/>
    <x v="5"/>
    <x v="786"/>
    <x v="3"/>
    <x v="2"/>
    <x v="6"/>
    <s v="Anker 36W 4-Port USB Wall Charger Travel Power Adapter for iPhone 5s 5c 5"/>
    <n v="47.98"/>
    <n v="3"/>
    <n v="4.8"/>
  </r>
  <r>
    <s v="15-06-2017"/>
    <x v="3"/>
    <x v="5"/>
    <x v="210"/>
    <x v="1"/>
    <x v="0"/>
    <x v="4"/>
    <s v="Newell 331"/>
    <n v="19.559999999999999"/>
    <n v="5"/>
    <n v="1.71"/>
  </r>
  <r>
    <s v="15-06-2017"/>
    <x v="3"/>
    <x v="5"/>
    <x v="723"/>
    <x v="3"/>
    <x v="0"/>
    <x v="4"/>
    <s v="Dixon Prang Watercolor Pencils, 10-Color Set with Brush"/>
    <n v="4.26"/>
    <n v="1"/>
    <n v="1.75"/>
  </r>
  <r>
    <s v="15-06-2017"/>
    <x v="3"/>
    <x v="5"/>
    <x v="222"/>
    <x v="28"/>
    <x v="0"/>
    <x v="1"/>
    <s v="Avery 490"/>
    <n v="44.4"/>
    <n v="3"/>
    <n v="22.2"/>
  </r>
  <r>
    <s v="15-06-2017"/>
    <x v="3"/>
    <x v="5"/>
    <x v="222"/>
    <x v="28"/>
    <x v="0"/>
    <x v="2"/>
    <s v="Tenex Personal Self-Stacking Standard File Box, Black/Gray"/>
    <n v="84.55"/>
    <n v="5"/>
    <n v="22.83"/>
  </r>
  <r>
    <s v="15-06-2017"/>
    <x v="3"/>
    <x v="5"/>
    <x v="222"/>
    <x v="28"/>
    <x v="0"/>
    <x v="0"/>
    <s v="Xerox 1992"/>
    <n v="17.940000000000001"/>
    <n v="3"/>
    <n v="8.7899999999999991"/>
  </r>
  <r>
    <s v="15-06-2017"/>
    <x v="3"/>
    <x v="5"/>
    <x v="94"/>
    <x v="3"/>
    <x v="2"/>
    <x v="6"/>
    <s v="Panasonic KX T7736-B Digital phone"/>
    <n v="119.96"/>
    <n v="1"/>
    <n v="7.5"/>
  </r>
  <r>
    <s v="15-06-2017"/>
    <x v="3"/>
    <x v="5"/>
    <x v="93"/>
    <x v="15"/>
    <x v="2"/>
    <x v="6"/>
    <s v="HTC One"/>
    <n v="239.98"/>
    <n v="3"/>
    <n v="27"/>
  </r>
  <r>
    <s v="15-06-2017"/>
    <x v="3"/>
    <x v="5"/>
    <x v="93"/>
    <x v="15"/>
    <x v="1"/>
    <x v="8"/>
    <s v="Staple-based wall hangings"/>
    <n v="31.17"/>
    <n v="4"/>
    <n v="9.35"/>
  </r>
  <r>
    <s v="15-06-2017"/>
    <x v="3"/>
    <x v="5"/>
    <x v="93"/>
    <x v="15"/>
    <x v="1"/>
    <x v="13"/>
    <s v="Barricks 18&quot; x 48&quot; Non-Folding Utility Table with Bottom Storage Shelf"/>
    <n v="120.96"/>
    <n v="2"/>
    <n v="-28.22"/>
  </r>
  <r>
    <s v="15-06-2017"/>
    <x v="3"/>
    <x v="5"/>
    <x v="93"/>
    <x v="15"/>
    <x v="2"/>
    <x v="6"/>
    <s v="Samsung Galaxy S III - 16GB - pebble blue (T-Mobile)"/>
    <n v="2239.94"/>
    <n v="8"/>
    <n v="223.99"/>
  </r>
  <r>
    <s v="15-06-2017"/>
    <x v="3"/>
    <x v="5"/>
    <x v="93"/>
    <x v="15"/>
    <x v="0"/>
    <x v="12"/>
    <s v="Staple holder"/>
    <n v="76.61"/>
    <n v="8"/>
    <n v="6.7"/>
  </r>
  <r>
    <s v="15-06-2017"/>
    <x v="3"/>
    <x v="5"/>
    <x v="93"/>
    <x v="15"/>
    <x v="0"/>
    <x v="2"/>
    <s v="Hot File 7-Pocket, Floor Stand"/>
    <n v="142.78"/>
    <n v="1"/>
    <n v="17.850000000000001"/>
  </r>
  <r>
    <s v="15-06-2017"/>
    <x v="3"/>
    <x v="5"/>
    <x v="93"/>
    <x v="15"/>
    <x v="0"/>
    <x v="0"/>
    <s v="Xerox 1955"/>
    <n v="91.36"/>
    <n v="5"/>
    <n v="29.69"/>
  </r>
  <r>
    <s v="15-06-2017"/>
    <x v="3"/>
    <x v="5"/>
    <x v="364"/>
    <x v="25"/>
    <x v="1"/>
    <x v="5"/>
    <s v="Global Executive Mid-Back Manager's Chair"/>
    <n v="698.35"/>
    <n v="3"/>
    <n v="52.38"/>
  </r>
  <r>
    <s v="15-06-2017"/>
    <x v="3"/>
    <x v="5"/>
    <x v="364"/>
    <x v="25"/>
    <x v="1"/>
    <x v="11"/>
    <s v="O'Sullivan 2-Shelf Heavy-Duty Bookcases"/>
    <n v="77.73"/>
    <n v="2"/>
    <n v="-3.89"/>
  </r>
  <r>
    <s v="16-06-2017"/>
    <x v="3"/>
    <x v="5"/>
    <x v="595"/>
    <x v="25"/>
    <x v="0"/>
    <x v="4"/>
    <s v="Quartet Omega Colored Chalk, 12/Pack"/>
    <n v="14.02"/>
    <n v="3"/>
    <n v="4.7300000000000004"/>
  </r>
  <r>
    <s v="16-06-2017"/>
    <x v="3"/>
    <x v="5"/>
    <x v="264"/>
    <x v="5"/>
    <x v="1"/>
    <x v="5"/>
    <s v="Global Airflow Leather Mesh Back Chair, Black"/>
    <n v="301.95999999999998"/>
    <n v="2"/>
    <n v="90.59"/>
  </r>
  <r>
    <s v="16-06-2017"/>
    <x v="3"/>
    <x v="5"/>
    <x v="264"/>
    <x v="5"/>
    <x v="0"/>
    <x v="12"/>
    <s v="Fellowes Smart Surge Ten-Outlet Protector, Platinum"/>
    <n v="180.66"/>
    <n v="3"/>
    <n v="50.58"/>
  </r>
  <r>
    <s v="16-06-2017"/>
    <x v="3"/>
    <x v="5"/>
    <x v="264"/>
    <x v="5"/>
    <x v="2"/>
    <x v="6"/>
    <s v="Pyle PMP37LED"/>
    <n v="191.98"/>
    <n v="2"/>
    <n v="51.83"/>
  </r>
  <r>
    <s v="16-06-2017"/>
    <x v="3"/>
    <x v="5"/>
    <x v="264"/>
    <x v="5"/>
    <x v="2"/>
    <x v="6"/>
    <s v="Clarity 53712"/>
    <n v="65.989999999999995"/>
    <n v="1"/>
    <n v="17.16"/>
  </r>
  <r>
    <s v="16-06-2017"/>
    <x v="3"/>
    <x v="5"/>
    <x v="350"/>
    <x v="3"/>
    <x v="1"/>
    <x v="5"/>
    <s v="Hon Multipurpose Stacking Arm Chairs"/>
    <n v="1212.96"/>
    <n v="7"/>
    <n v="90.97"/>
  </r>
  <r>
    <s v="16-06-2017"/>
    <x v="3"/>
    <x v="5"/>
    <x v="350"/>
    <x v="3"/>
    <x v="0"/>
    <x v="0"/>
    <s v="Wirebound Message Books, Four 2 3/4&quot; x 5&quot; Forms per Page, 600 Sets per Book"/>
    <n v="18.54"/>
    <n v="2"/>
    <n v="8.7100000000000009"/>
  </r>
  <r>
    <s v="16-06-2017"/>
    <x v="3"/>
    <x v="5"/>
    <x v="314"/>
    <x v="31"/>
    <x v="0"/>
    <x v="14"/>
    <s v="Acme Elite Stainless Steel Scissors"/>
    <n v="16.68"/>
    <n v="2"/>
    <n v="4.34"/>
  </r>
  <r>
    <s v="16-06-2017"/>
    <x v="3"/>
    <x v="5"/>
    <x v="314"/>
    <x v="31"/>
    <x v="0"/>
    <x v="0"/>
    <s v="Xerox 215"/>
    <n v="19.440000000000001"/>
    <n v="3"/>
    <n v="9.33"/>
  </r>
  <r>
    <s v="16-06-2017"/>
    <x v="3"/>
    <x v="5"/>
    <x v="314"/>
    <x v="31"/>
    <x v="0"/>
    <x v="0"/>
    <s v="Xerox 1885"/>
    <n v="192.16"/>
    <n v="4"/>
    <n v="92.24"/>
  </r>
  <r>
    <s v="16-06-2017"/>
    <x v="3"/>
    <x v="5"/>
    <x v="521"/>
    <x v="1"/>
    <x v="0"/>
    <x v="3"/>
    <s v="Storex DuraTech Recycled Plastic Frosted Binders"/>
    <n v="5.94"/>
    <n v="7"/>
    <n v="-8.9"/>
  </r>
  <r>
    <s v="16-06-2017"/>
    <x v="3"/>
    <x v="5"/>
    <x v="349"/>
    <x v="10"/>
    <x v="2"/>
    <x v="9"/>
    <s v="Logitech Wireless Performance Mouse MX for PC and Mac"/>
    <n v="479.95"/>
    <n v="6"/>
    <n v="107.99"/>
  </r>
  <r>
    <s v="16-06-2017"/>
    <x v="3"/>
    <x v="5"/>
    <x v="349"/>
    <x v="10"/>
    <x v="0"/>
    <x v="4"/>
    <s v="Newell 330"/>
    <n v="23.92"/>
    <n v="5"/>
    <n v="1.79"/>
  </r>
  <r>
    <s v="17-06-2017"/>
    <x v="3"/>
    <x v="5"/>
    <x v="375"/>
    <x v="3"/>
    <x v="0"/>
    <x v="3"/>
    <s v="Trimflex Flexible Post Binders"/>
    <n v="51.31"/>
    <n v="3"/>
    <n v="17.96"/>
  </r>
  <r>
    <s v="17-06-2017"/>
    <x v="3"/>
    <x v="5"/>
    <x v="413"/>
    <x v="22"/>
    <x v="1"/>
    <x v="8"/>
    <s v="Howard Miller 13-3/4&quot; Diameter Brushed Chrome Round Wall Clock"/>
    <n v="155.25"/>
    <n v="3"/>
    <n v="46.58"/>
  </r>
  <r>
    <s v="17-06-2017"/>
    <x v="3"/>
    <x v="5"/>
    <x v="413"/>
    <x v="22"/>
    <x v="0"/>
    <x v="2"/>
    <s v="Project Tote Personal File"/>
    <n v="14.03"/>
    <n v="1"/>
    <n v="4.07"/>
  </r>
  <r>
    <s v="17-06-2017"/>
    <x v="3"/>
    <x v="5"/>
    <x v="465"/>
    <x v="1"/>
    <x v="0"/>
    <x v="0"/>
    <s v="Rediform Wirebound &quot;Phone Memo&quot; Message Book, 11 x 5-3/4"/>
    <n v="12.22"/>
    <n v="2"/>
    <n v="4.43"/>
  </r>
  <r>
    <s v="17-06-2017"/>
    <x v="3"/>
    <x v="5"/>
    <x v="465"/>
    <x v="1"/>
    <x v="0"/>
    <x v="3"/>
    <s v="Avery Durable Binders"/>
    <n v="2.2999999999999998"/>
    <n v="4"/>
    <n v="-3.57"/>
  </r>
  <r>
    <s v="17-06-2017"/>
    <x v="3"/>
    <x v="5"/>
    <x v="465"/>
    <x v="1"/>
    <x v="0"/>
    <x v="3"/>
    <s v="Fellowes Binding Cases"/>
    <n v="9.36"/>
    <n v="4"/>
    <n v="-16.38"/>
  </r>
  <r>
    <s v="17-06-2017"/>
    <x v="3"/>
    <x v="5"/>
    <x v="371"/>
    <x v="26"/>
    <x v="0"/>
    <x v="2"/>
    <s v="Carina Media Storage Towers in Natural &amp; Black"/>
    <n v="146.35"/>
    <n v="3"/>
    <n v="-32.93"/>
  </r>
  <r>
    <s v="17-06-2017"/>
    <x v="3"/>
    <x v="5"/>
    <x v="50"/>
    <x v="20"/>
    <x v="2"/>
    <x v="15"/>
    <s v="Hewlett-Packard Desktjet 6988DT Refurbished Printer"/>
    <n v="3404.5"/>
    <n v="5"/>
    <n v="1668.21"/>
  </r>
  <r>
    <s v="17-06-2017"/>
    <x v="3"/>
    <x v="5"/>
    <x v="50"/>
    <x v="20"/>
    <x v="2"/>
    <x v="9"/>
    <s v="Kingston Digital DataTraveler 64GB USB 2.0"/>
    <n v="101.34"/>
    <n v="3"/>
    <n v="8.11"/>
  </r>
  <r>
    <s v="18-06-2017"/>
    <x v="3"/>
    <x v="5"/>
    <x v="583"/>
    <x v="3"/>
    <x v="1"/>
    <x v="11"/>
    <s v="Bush Andora Bookcase, Maple/Graphite Gray Finish"/>
    <n v="917.92"/>
    <n v="9"/>
    <n v="75.59"/>
  </r>
  <r>
    <s v="18-06-2017"/>
    <x v="3"/>
    <x v="5"/>
    <x v="583"/>
    <x v="3"/>
    <x v="0"/>
    <x v="0"/>
    <s v="Xerox 1930"/>
    <n v="38.880000000000003"/>
    <n v="6"/>
    <n v="19.05"/>
  </r>
  <r>
    <s v="18-06-2017"/>
    <x v="3"/>
    <x v="5"/>
    <x v="646"/>
    <x v="0"/>
    <x v="0"/>
    <x v="0"/>
    <s v="Xerox 1925"/>
    <n v="74.349999999999994"/>
    <n v="3"/>
    <n v="23.24"/>
  </r>
  <r>
    <s v="19-06-2017"/>
    <x v="3"/>
    <x v="5"/>
    <x v="444"/>
    <x v="20"/>
    <x v="0"/>
    <x v="0"/>
    <s v="Xerox 1943"/>
    <n v="97.82"/>
    <n v="2"/>
    <n v="45.98"/>
  </r>
  <r>
    <s v="19-06-2017"/>
    <x v="3"/>
    <x v="5"/>
    <x v="444"/>
    <x v="20"/>
    <x v="2"/>
    <x v="9"/>
    <s v="Sony 16GB Class 10 Micro SDHC R40 Memory Card"/>
    <n v="103.12"/>
    <n v="8"/>
    <n v="10.31"/>
  </r>
  <r>
    <s v="19-06-2017"/>
    <x v="3"/>
    <x v="5"/>
    <x v="251"/>
    <x v="0"/>
    <x v="0"/>
    <x v="14"/>
    <s v="Fiskars Spring-Action Scissors"/>
    <n v="11.18"/>
    <n v="1"/>
    <n v="0.84"/>
  </r>
  <r>
    <s v="19-06-2017"/>
    <x v="3"/>
    <x v="5"/>
    <x v="251"/>
    <x v="0"/>
    <x v="0"/>
    <x v="2"/>
    <s v="Safco Industrial Wire Shelving"/>
    <n v="153.58000000000001"/>
    <n v="2"/>
    <n v="-32.64"/>
  </r>
  <r>
    <s v="19-06-2017"/>
    <x v="3"/>
    <x v="5"/>
    <x v="456"/>
    <x v="0"/>
    <x v="0"/>
    <x v="12"/>
    <s v="Holmes Visible Mist Ultrasonic Humidifier with 2.3-Gallon Output per Day, Replacement Filter"/>
    <n v="2.2599999999999998"/>
    <n v="1"/>
    <n v="-5.21"/>
  </r>
  <r>
    <s v="19-06-2017"/>
    <x v="3"/>
    <x v="5"/>
    <x v="456"/>
    <x v="0"/>
    <x v="0"/>
    <x v="12"/>
    <s v="Hoover Replacement Belt for Commercial Guardsman Heavy-Duty Upright Vacuum"/>
    <n v="0.44"/>
    <n v="1"/>
    <n v="-1.1100000000000001"/>
  </r>
  <r>
    <s v="19-06-2017"/>
    <x v="3"/>
    <x v="5"/>
    <x v="456"/>
    <x v="0"/>
    <x v="0"/>
    <x v="0"/>
    <s v="Xerox 1982"/>
    <n v="146.18"/>
    <n v="8"/>
    <n v="47.51"/>
  </r>
  <r>
    <s v="19-06-2017"/>
    <x v="3"/>
    <x v="5"/>
    <x v="121"/>
    <x v="10"/>
    <x v="1"/>
    <x v="5"/>
    <s v="Global Ergonomic Managers Chair"/>
    <n v="760.12"/>
    <n v="6"/>
    <n v="-43.44"/>
  </r>
  <r>
    <s v="19-06-2017"/>
    <x v="3"/>
    <x v="5"/>
    <x v="121"/>
    <x v="10"/>
    <x v="1"/>
    <x v="8"/>
    <s v="Contemporary Wood/Metal Frame"/>
    <n v="38.78"/>
    <n v="3"/>
    <n v="7.27"/>
  </r>
  <r>
    <s v="19-06-2017"/>
    <x v="3"/>
    <x v="5"/>
    <x v="121"/>
    <x v="10"/>
    <x v="2"/>
    <x v="9"/>
    <s v="Memorex 25GB 6X Branded Blu-Ray Recordable Disc, 15/Pack"/>
    <n v="122.33"/>
    <n v="9"/>
    <n v="1.53"/>
  </r>
  <r>
    <s v="19-06-2017"/>
    <x v="3"/>
    <x v="5"/>
    <x v="35"/>
    <x v="0"/>
    <x v="0"/>
    <x v="3"/>
    <s v="GBC Plasticlear Binding Covers"/>
    <n v="6.89"/>
    <n v="3"/>
    <n v="-11.02"/>
  </r>
  <r>
    <s v="19-06-2017"/>
    <x v="3"/>
    <x v="5"/>
    <x v="35"/>
    <x v="0"/>
    <x v="1"/>
    <x v="13"/>
    <s v="Chromcraft Bull-Nose Wood Round Conference Table Top, Wood Base"/>
    <n v="457.49"/>
    <n v="3"/>
    <n v="-84.96"/>
  </r>
  <r>
    <s v="19-06-2017"/>
    <x v="3"/>
    <x v="5"/>
    <x v="763"/>
    <x v="20"/>
    <x v="0"/>
    <x v="2"/>
    <s v="Space Solutions Commercial Steel Shelving"/>
    <n v="129.30000000000001"/>
    <n v="2"/>
    <n v="6.47"/>
  </r>
  <r>
    <s v="19-06-2017"/>
    <x v="3"/>
    <x v="5"/>
    <x v="763"/>
    <x v="20"/>
    <x v="0"/>
    <x v="3"/>
    <s v="Wilson Jones Turn Tabs Binder Tool for Ring Binders"/>
    <n v="11.57"/>
    <n v="3"/>
    <n v="3.76"/>
  </r>
  <r>
    <s v="19-06-2017"/>
    <x v="3"/>
    <x v="5"/>
    <x v="208"/>
    <x v="3"/>
    <x v="1"/>
    <x v="8"/>
    <s v="DAX Copper Panel Document Frame, 5 x 7 Size"/>
    <n v="50.32"/>
    <n v="4"/>
    <n v="21.13"/>
  </r>
  <r>
    <s v="19-06-2017"/>
    <x v="3"/>
    <x v="5"/>
    <x v="208"/>
    <x v="3"/>
    <x v="0"/>
    <x v="0"/>
    <s v="Xerox 1907"/>
    <n v="24.56"/>
    <n v="2"/>
    <n v="11.54"/>
  </r>
  <r>
    <s v="20-06-2017"/>
    <x v="3"/>
    <x v="5"/>
    <x v="546"/>
    <x v="23"/>
    <x v="2"/>
    <x v="9"/>
    <s v="Razer Kraken PRO Over Ear PC and Music Headset"/>
    <n v="239.97"/>
    <n v="3"/>
    <n v="71.989999999999995"/>
  </r>
  <r>
    <s v="20-06-2017"/>
    <x v="3"/>
    <x v="5"/>
    <x v="546"/>
    <x v="23"/>
    <x v="0"/>
    <x v="1"/>
    <s v="Avery 508"/>
    <n v="9.82"/>
    <n v="2"/>
    <n v="4.8099999999999996"/>
  </r>
  <r>
    <s v="20-06-2017"/>
    <x v="3"/>
    <x v="5"/>
    <x v="617"/>
    <x v="20"/>
    <x v="2"/>
    <x v="9"/>
    <s v="Anker Ultrathin Bluetooth Wireless Keyboard Aluminum Cover with Stand"/>
    <n v="149.94999999999999"/>
    <n v="5"/>
    <n v="15"/>
  </r>
  <r>
    <s v="20-06-2017"/>
    <x v="3"/>
    <x v="5"/>
    <x v="617"/>
    <x v="20"/>
    <x v="0"/>
    <x v="3"/>
    <s v="Acco D-Ring Binder w/DublLock"/>
    <n v="51.31"/>
    <n v="3"/>
    <n v="18.600000000000001"/>
  </r>
  <r>
    <s v="20-06-2017"/>
    <x v="3"/>
    <x v="5"/>
    <x v="43"/>
    <x v="10"/>
    <x v="0"/>
    <x v="0"/>
    <s v="Xerox 203"/>
    <n v="31.1"/>
    <n v="6"/>
    <n v="10.89"/>
  </r>
  <r>
    <s v="20-06-2017"/>
    <x v="3"/>
    <x v="5"/>
    <x v="43"/>
    <x v="10"/>
    <x v="0"/>
    <x v="4"/>
    <s v="Newell 35"/>
    <n v="5.25"/>
    <n v="2"/>
    <n v="0.59"/>
  </r>
  <r>
    <s v="20-06-2017"/>
    <x v="3"/>
    <x v="5"/>
    <x v="137"/>
    <x v="16"/>
    <x v="0"/>
    <x v="2"/>
    <s v="Plastic Stacking Crates &amp; Casters"/>
    <n v="4.46"/>
    <n v="1"/>
    <n v="0.33"/>
  </r>
  <r>
    <s v="20-06-2017"/>
    <x v="3"/>
    <x v="5"/>
    <x v="194"/>
    <x v="6"/>
    <x v="0"/>
    <x v="0"/>
    <s v="Xerox 230"/>
    <n v="32.4"/>
    <n v="5"/>
    <n v="15.55"/>
  </r>
  <r>
    <s v="20-06-2017"/>
    <x v="3"/>
    <x v="5"/>
    <x v="194"/>
    <x v="6"/>
    <x v="2"/>
    <x v="6"/>
    <s v="BlackBerry Q10"/>
    <n v="503.96"/>
    <n v="4"/>
    <n v="125.99"/>
  </r>
  <r>
    <s v="21-06-2017"/>
    <x v="3"/>
    <x v="5"/>
    <x v="83"/>
    <x v="10"/>
    <x v="1"/>
    <x v="8"/>
    <s v="Stacking Tray, Side-Loading, Legal, Smoke"/>
    <n v="17.920000000000002"/>
    <n v="5"/>
    <n v="2.46"/>
  </r>
  <r>
    <s v="21-06-2017"/>
    <x v="3"/>
    <x v="5"/>
    <x v="83"/>
    <x v="10"/>
    <x v="0"/>
    <x v="3"/>
    <s v="Deluxe Heavy-Duty Vinyl Round Ring Binder"/>
    <n v="41.26"/>
    <n v="6"/>
    <n v="-34.380000000000003"/>
  </r>
  <r>
    <s v="21-06-2017"/>
    <x v="3"/>
    <x v="5"/>
    <x v="469"/>
    <x v="48"/>
    <x v="0"/>
    <x v="3"/>
    <s v="Ibico Standard Transparent Covers"/>
    <n v="82.4"/>
    <n v="5"/>
    <n v="40.380000000000003"/>
  </r>
  <r>
    <s v="21-06-2017"/>
    <x v="3"/>
    <x v="5"/>
    <x v="469"/>
    <x v="48"/>
    <x v="0"/>
    <x v="3"/>
    <s v="Zipper Ring Binder Pockets"/>
    <n v="6.24"/>
    <n v="2"/>
    <n v="3.06"/>
  </r>
  <r>
    <s v="21-06-2017"/>
    <x v="3"/>
    <x v="5"/>
    <x v="469"/>
    <x v="48"/>
    <x v="0"/>
    <x v="0"/>
    <s v="Xerox 1908"/>
    <n v="447.84"/>
    <n v="8"/>
    <n v="219.44"/>
  </r>
  <r>
    <s v="22-06-2017"/>
    <x v="3"/>
    <x v="5"/>
    <x v="284"/>
    <x v="16"/>
    <x v="0"/>
    <x v="10"/>
    <s v="#10 White Business Envelopes,4 1/8 x 9 1/2"/>
    <n v="37.61"/>
    <n v="3"/>
    <n v="12.69"/>
  </r>
  <r>
    <s v="22-06-2017"/>
    <x v="3"/>
    <x v="5"/>
    <x v="485"/>
    <x v="2"/>
    <x v="0"/>
    <x v="3"/>
    <s v="GBC Plasticlear Binding Covers"/>
    <n v="10.33"/>
    <n v="3"/>
    <n v="-7.58"/>
  </r>
  <r>
    <s v="22-06-2017"/>
    <x v="3"/>
    <x v="5"/>
    <x v="485"/>
    <x v="2"/>
    <x v="0"/>
    <x v="3"/>
    <s v="Wilson Jones Century Plastic Molded Ring Binders"/>
    <n v="31.16"/>
    <n v="5"/>
    <n v="-23.89"/>
  </r>
  <r>
    <s v="22-06-2017"/>
    <x v="3"/>
    <x v="5"/>
    <x v="485"/>
    <x v="2"/>
    <x v="0"/>
    <x v="2"/>
    <s v="Plastic Stacking Crates &amp; Casters"/>
    <n v="8.93"/>
    <n v="2"/>
    <n v="0.67"/>
  </r>
  <r>
    <s v="22-06-2017"/>
    <x v="3"/>
    <x v="5"/>
    <x v="519"/>
    <x v="1"/>
    <x v="0"/>
    <x v="3"/>
    <s v="Wilson Jones Standard D-Ring Binders"/>
    <n v="3.04"/>
    <n v="3"/>
    <n v="-5.01"/>
  </r>
  <r>
    <s v="22-06-2017"/>
    <x v="3"/>
    <x v="5"/>
    <x v="81"/>
    <x v="14"/>
    <x v="1"/>
    <x v="5"/>
    <s v="Hon Deluxe Fabric Upholstered Stacking Chairs, Rounded Back"/>
    <n v="487.96"/>
    <n v="2"/>
    <n v="146.38999999999999"/>
  </r>
  <r>
    <s v="24-06-2017"/>
    <x v="3"/>
    <x v="5"/>
    <x v="337"/>
    <x v="10"/>
    <x v="0"/>
    <x v="0"/>
    <s v="Southworth 25% Cotton Linen-Finish Paper &amp; Envelopes"/>
    <n v="21.74"/>
    <n v="3"/>
    <n v="6.8"/>
  </r>
  <r>
    <s v="24-06-2017"/>
    <x v="3"/>
    <x v="5"/>
    <x v="740"/>
    <x v="3"/>
    <x v="0"/>
    <x v="4"/>
    <s v="Bulldog Vacuum Base Pencil Sharpener"/>
    <n v="95.92"/>
    <n v="8"/>
    <n v="25.9"/>
  </r>
  <r>
    <s v="24-06-2017"/>
    <x v="3"/>
    <x v="5"/>
    <x v="62"/>
    <x v="3"/>
    <x v="0"/>
    <x v="4"/>
    <s v="Boston Heavy-Duty Trimline Electric Pencil Sharpeners"/>
    <n v="385.6"/>
    <n v="8"/>
    <n v="111.82"/>
  </r>
  <r>
    <s v="24-06-2017"/>
    <x v="3"/>
    <x v="5"/>
    <x v="62"/>
    <x v="3"/>
    <x v="0"/>
    <x v="4"/>
    <s v="4009 Highlighters by Sanford"/>
    <n v="35.82"/>
    <n v="9"/>
    <n v="11.82"/>
  </r>
  <r>
    <s v="24-06-2017"/>
    <x v="3"/>
    <x v="5"/>
    <x v="208"/>
    <x v="20"/>
    <x v="1"/>
    <x v="8"/>
    <s v="Deflect-o RollaMat Studded, Beveled Mat for Medium Pile Carpeting"/>
    <n v="276.69"/>
    <n v="3"/>
    <n v="49.8"/>
  </r>
  <r>
    <s v="24-06-2017"/>
    <x v="3"/>
    <x v="5"/>
    <x v="208"/>
    <x v="20"/>
    <x v="1"/>
    <x v="5"/>
    <s v="Global Deluxe Office Fabric Chairs"/>
    <n v="172.76"/>
    <n v="2"/>
    <n v="32.630000000000003"/>
  </r>
  <r>
    <s v="24-06-2017"/>
    <x v="3"/>
    <x v="5"/>
    <x v="543"/>
    <x v="1"/>
    <x v="0"/>
    <x v="3"/>
    <s v="Ibico Hi-Tech Manual Binding System"/>
    <n v="182.99"/>
    <n v="3"/>
    <n v="-320.24"/>
  </r>
  <r>
    <s v="24-06-2017"/>
    <x v="3"/>
    <x v="5"/>
    <x v="543"/>
    <x v="1"/>
    <x v="0"/>
    <x v="0"/>
    <s v="Xerox 1971"/>
    <n v="10.27"/>
    <n v="3"/>
    <n v="3.21"/>
  </r>
  <r>
    <s v="24-06-2017"/>
    <x v="3"/>
    <x v="5"/>
    <x v="73"/>
    <x v="3"/>
    <x v="0"/>
    <x v="7"/>
    <s v="Acco Banker's Clasps, 5 3/4&quot;-Long"/>
    <n v="2.88"/>
    <n v="1"/>
    <n v="1.35"/>
  </r>
  <r>
    <s v="24-06-2017"/>
    <x v="3"/>
    <x v="5"/>
    <x v="256"/>
    <x v="43"/>
    <x v="0"/>
    <x v="3"/>
    <s v="GBC Prestige Therm-A-Bind Covers"/>
    <n v="102.93"/>
    <n v="3"/>
    <n v="48.38"/>
  </r>
  <r>
    <s v="25-06-2017"/>
    <x v="3"/>
    <x v="5"/>
    <x v="770"/>
    <x v="11"/>
    <x v="0"/>
    <x v="1"/>
    <s v="Alphabetical Labels for Top Tab Filing"/>
    <n v="71.040000000000006"/>
    <n v="6"/>
    <n v="26.64"/>
  </r>
  <r>
    <s v="25-06-2017"/>
    <x v="3"/>
    <x v="5"/>
    <x v="770"/>
    <x v="11"/>
    <x v="0"/>
    <x v="4"/>
    <s v="Eldon Spacemaker Box, Quick-Snap Lid, Clear"/>
    <n v="5.34"/>
    <n v="2"/>
    <n v="0.73"/>
  </r>
  <r>
    <s v="25-06-2017"/>
    <x v="3"/>
    <x v="5"/>
    <x v="770"/>
    <x v="11"/>
    <x v="0"/>
    <x v="7"/>
    <s v="Plymouth Boxed Rubber Bands by Plymouth"/>
    <n v="11.3"/>
    <n v="3"/>
    <n v="-2.12"/>
  </r>
  <r>
    <s v="25-06-2017"/>
    <x v="3"/>
    <x v="5"/>
    <x v="481"/>
    <x v="22"/>
    <x v="1"/>
    <x v="13"/>
    <s v="Chromcraft Bull-Nose Wood Round Conference Table Top, Wood Base"/>
    <n v="871.4"/>
    <n v="4"/>
    <n v="148.13999999999999"/>
  </r>
  <r>
    <s v="25-06-2017"/>
    <x v="3"/>
    <x v="5"/>
    <x v="667"/>
    <x v="1"/>
    <x v="2"/>
    <x v="6"/>
    <s v="Geemarc AmpliPOWER60"/>
    <n v="148.47999999999999"/>
    <n v="2"/>
    <n v="16.7"/>
  </r>
  <r>
    <s v="25-06-2017"/>
    <x v="3"/>
    <x v="5"/>
    <x v="417"/>
    <x v="20"/>
    <x v="1"/>
    <x v="11"/>
    <s v="DMI Eclipse Executive Suite Bookcases"/>
    <n v="400.78"/>
    <n v="1"/>
    <n v="-5.01"/>
  </r>
  <r>
    <s v="26-06-2017"/>
    <x v="3"/>
    <x v="5"/>
    <x v="635"/>
    <x v="3"/>
    <x v="0"/>
    <x v="2"/>
    <s v="Eldon Shelf Savers Cubes and Bins"/>
    <n v="83.76"/>
    <n v="12"/>
    <n v="1.68"/>
  </r>
  <r>
    <s v="26-06-2017"/>
    <x v="3"/>
    <x v="5"/>
    <x v="128"/>
    <x v="14"/>
    <x v="0"/>
    <x v="0"/>
    <s v="Ampad Poly Cover Wirebound Steno Book, 6&quot; x 9&quot; Assorted Colors, Gregg Ruled"/>
    <n v="4.54"/>
    <n v="1"/>
    <n v="2.04"/>
  </r>
  <r>
    <s v="26-06-2017"/>
    <x v="3"/>
    <x v="5"/>
    <x v="128"/>
    <x v="14"/>
    <x v="0"/>
    <x v="4"/>
    <s v="Fluorescent Highlighters by Dixon"/>
    <n v="15.92"/>
    <n v="4"/>
    <n v="5.41"/>
  </r>
  <r>
    <s v="26-06-2017"/>
    <x v="3"/>
    <x v="5"/>
    <x v="128"/>
    <x v="14"/>
    <x v="2"/>
    <x v="6"/>
    <s v="Nortel Networks T7316 E Nt8 B27"/>
    <n v="543.91999999999996"/>
    <n v="8"/>
    <n v="135.97999999999999"/>
  </r>
  <r>
    <s v="26-06-2017"/>
    <x v="3"/>
    <x v="5"/>
    <x v="674"/>
    <x v="18"/>
    <x v="1"/>
    <x v="8"/>
    <s v="Eldon Antistatic Chair Mats for Low to Medium Pile Carpets"/>
    <n v="526.45000000000005"/>
    <n v="5"/>
    <n v="31.59"/>
  </r>
  <r>
    <s v="26-06-2017"/>
    <x v="3"/>
    <x v="5"/>
    <x v="377"/>
    <x v="26"/>
    <x v="2"/>
    <x v="9"/>
    <s v="Kensington Orbit Wireless Mobile Trackball for PC and Mac"/>
    <n v="431.93"/>
    <n v="9"/>
    <n v="64.790000000000006"/>
  </r>
  <r>
    <s v="26-06-2017"/>
    <x v="3"/>
    <x v="5"/>
    <x v="236"/>
    <x v="20"/>
    <x v="2"/>
    <x v="6"/>
    <s v="Mophie Juice Pack Helium for iPhone"/>
    <n v="239.97"/>
    <n v="3"/>
    <n v="67.19"/>
  </r>
  <r>
    <s v="26-06-2017"/>
    <x v="3"/>
    <x v="5"/>
    <x v="393"/>
    <x v="2"/>
    <x v="2"/>
    <x v="6"/>
    <s v="Bose SoundLink Bluetooth Speaker"/>
    <n v="358.2"/>
    <n v="3"/>
    <n v="41.79"/>
  </r>
  <r>
    <s v="26-06-2017"/>
    <x v="3"/>
    <x v="5"/>
    <x v="393"/>
    <x v="2"/>
    <x v="2"/>
    <x v="6"/>
    <s v="Plantronics Voyager Pro HD - Bluetooth Headset"/>
    <n v="545.91999999999996"/>
    <n v="14"/>
    <n v="72.790000000000006"/>
  </r>
  <r>
    <s v="26-06-2017"/>
    <x v="3"/>
    <x v="5"/>
    <x v="696"/>
    <x v="16"/>
    <x v="0"/>
    <x v="1"/>
    <s v="Avery 512"/>
    <n v="13.87"/>
    <n v="6"/>
    <n v="4.68"/>
  </r>
  <r>
    <s v="26-06-2017"/>
    <x v="3"/>
    <x v="5"/>
    <x v="696"/>
    <x v="16"/>
    <x v="1"/>
    <x v="5"/>
    <s v="Hon Comfortask Task/Swivel Chairs"/>
    <n v="273.55"/>
    <n v="3"/>
    <n v="-13.68"/>
  </r>
  <r>
    <s v="26-06-2017"/>
    <x v="3"/>
    <x v="5"/>
    <x v="445"/>
    <x v="20"/>
    <x v="0"/>
    <x v="2"/>
    <s v="Safco Industrial Wire Shelving System"/>
    <n v="272.94"/>
    <n v="3"/>
    <n v="0"/>
  </r>
  <r>
    <s v="26-06-2017"/>
    <x v="3"/>
    <x v="5"/>
    <x v="134"/>
    <x v="20"/>
    <x v="0"/>
    <x v="3"/>
    <s v="GBC ProClick Punch Binding System"/>
    <n v="102.37"/>
    <n v="2"/>
    <n v="37.11"/>
  </r>
  <r>
    <s v="26-06-2017"/>
    <x v="3"/>
    <x v="5"/>
    <x v="134"/>
    <x v="20"/>
    <x v="0"/>
    <x v="14"/>
    <s v="Acme Preferred Stainless Steel Scissors"/>
    <n v="28.4"/>
    <n v="5"/>
    <n v="8.24"/>
  </r>
  <r>
    <s v="26-06-2017"/>
    <x v="3"/>
    <x v="5"/>
    <x v="134"/>
    <x v="20"/>
    <x v="0"/>
    <x v="2"/>
    <s v="Hot File 7-Pocket, Floor Stand"/>
    <n v="713.88"/>
    <n v="4"/>
    <n v="214.16"/>
  </r>
  <r>
    <s v="26-06-2017"/>
    <x v="3"/>
    <x v="5"/>
    <x v="134"/>
    <x v="20"/>
    <x v="0"/>
    <x v="0"/>
    <s v="Xerox 1991"/>
    <n v="68.52"/>
    <n v="3"/>
    <n v="31.52"/>
  </r>
  <r>
    <s v="27-06-2017"/>
    <x v="3"/>
    <x v="5"/>
    <x v="415"/>
    <x v="20"/>
    <x v="1"/>
    <x v="5"/>
    <s v="Situations Contoured Folding Chairs, 4/Set"/>
    <n v="191.65"/>
    <n v="3"/>
    <n v="31.94"/>
  </r>
  <r>
    <s v="27-06-2017"/>
    <x v="3"/>
    <x v="5"/>
    <x v="217"/>
    <x v="40"/>
    <x v="0"/>
    <x v="0"/>
    <s v="Wirebound Message Books, Four 2 3/4 x 5 White Forms per Page"/>
    <n v="20.07"/>
    <n v="3"/>
    <n v="9.23"/>
  </r>
  <r>
    <s v="27-06-2017"/>
    <x v="3"/>
    <x v="5"/>
    <x v="203"/>
    <x v="22"/>
    <x v="0"/>
    <x v="0"/>
    <s v="Xerox 1997"/>
    <n v="19.440000000000001"/>
    <n v="3"/>
    <n v="9.33"/>
  </r>
  <r>
    <s v="27-06-2017"/>
    <x v="3"/>
    <x v="5"/>
    <x v="203"/>
    <x v="22"/>
    <x v="1"/>
    <x v="8"/>
    <s v="Executive Impressions Supervisor Wall Clock"/>
    <n v="126.3"/>
    <n v="3"/>
    <n v="40.42"/>
  </r>
  <r>
    <s v="27-06-2017"/>
    <x v="3"/>
    <x v="5"/>
    <x v="203"/>
    <x v="22"/>
    <x v="2"/>
    <x v="9"/>
    <s v="Logitech P710e Mobile Speakerphone"/>
    <n v="1287.45"/>
    <n v="5"/>
    <n v="244.62"/>
  </r>
  <r>
    <s v="29-06-2017"/>
    <x v="3"/>
    <x v="5"/>
    <x v="78"/>
    <x v="3"/>
    <x v="0"/>
    <x v="2"/>
    <s v="Tennsco 16-Compartment Lockers with Coat Rack"/>
    <n v="1295.78"/>
    <n v="2"/>
    <n v="310.99"/>
  </r>
  <r>
    <s v="29-06-2017"/>
    <x v="3"/>
    <x v="5"/>
    <x v="116"/>
    <x v="28"/>
    <x v="0"/>
    <x v="12"/>
    <s v="Belkin 325VA UPS Surge Protector, 6'"/>
    <n v="362.94"/>
    <n v="3"/>
    <n v="90.74"/>
  </r>
  <r>
    <s v="29-06-2017"/>
    <x v="3"/>
    <x v="5"/>
    <x v="116"/>
    <x v="28"/>
    <x v="0"/>
    <x v="3"/>
    <s v="Avery Binding System Hidden Tab Executive Style Index Sets"/>
    <n v="11.54"/>
    <n v="2"/>
    <n v="5.77"/>
  </r>
  <r>
    <s v="29-06-2017"/>
    <x v="3"/>
    <x v="5"/>
    <x v="189"/>
    <x v="3"/>
    <x v="0"/>
    <x v="3"/>
    <s v="Satellite Sectional Post Binders"/>
    <n v="312.55"/>
    <n v="9"/>
    <n v="101.58"/>
  </r>
  <r>
    <s v="29-06-2017"/>
    <x v="3"/>
    <x v="5"/>
    <x v="452"/>
    <x v="0"/>
    <x v="0"/>
    <x v="0"/>
    <s v="Xerox 218"/>
    <n v="5.18"/>
    <n v="1"/>
    <n v="1.81"/>
  </r>
  <r>
    <s v="29-06-2017"/>
    <x v="3"/>
    <x v="5"/>
    <x v="494"/>
    <x v="3"/>
    <x v="0"/>
    <x v="3"/>
    <s v="GBC DocuBind TL200 Manual Binding Machine"/>
    <n v="895.92"/>
    <n v="5"/>
    <n v="302.37"/>
  </r>
  <r>
    <s v="29-06-2017"/>
    <x v="3"/>
    <x v="5"/>
    <x v="494"/>
    <x v="3"/>
    <x v="0"/>
    <x v="2"/>
    <s v="Trav-L-File Heavy-Duty Shuttle II, Black"/>
    <n v="130.71"/>
    <n v="3"/>
    <n v="39.21"/>
  </r>
  <r>
    <s v="29-06-2017"/>
    <x v="3"/>
    <x v="5"/>
    <x v="494"/>
    <x v="3"/>
    <x v="0"/>
    <x v="4"/>
    <s v="Newell 328"/>
    <n v="11.68"/>
    <n v="2"/>
    <n v="3.04"/>
  </r>
  <r>
    <s v="29-06-2017"/>
    <x v="3"/>
    <x v="5"/>
    <x v="494"/>
    <x v="3"/>
    <x v="2"/>
    <x v="9"/>
    <s v="Enermax Briskie RF Wireless Keyboard and Mouse Combo"/>
    <n v="62.31"/>
    <n v="3"/>
    <n v="22.43"/>
  </r>
  <r>
    <s v="29-06-2017"/>
    <x v="3"/>
    <x v="5"/>
    <x v="696"/>
    <x v="37"/>
    <x v="1"/>
    <x v="11"/>
    <s v="Hon Metal Bookcases, Putty"/>
    <n v="638.82000000000005"/>
    <n v="9"/>
    <n v="185.26"/>
  </r>
  <r>
    <s v="29-06-2017"/>
    <x v="3"/>
    <x v="5"/>
    <x v="696"/>
    <x v="37"/>
    <x v="0"/>
    <x v="14"/>
    <s v="Acme Box Cutter Scissors"/>
    <n v="30.69"/>
    <n v="3"/>
    <n v="7.98"/>
  </r>
  <r>
    <s v="29-06-2017"/>
    <x v="3"/>
    <x v="5"/>
    <x v="696"/>
    <x v="37"/>
    <x v="1"/>
    <x v="8"/>
    <s v="DAX Executive Solid Wood Document Frame, Desktop or Hang, Mahogany, 5 x 7"/>
    <n v="25.16"/>
    <n v="2"/>
    <n v="8.5500000000000007"/>
  </r>
  <r>
    <s v="29-06-2017"/>
    <x v="3"/>
    <x v="5"/>
    <x v="297"/>
    <x v="0"/>
    <x v="0"/>
    <x v="12"/>
    <s v="Belkin F9G930V10-GRY 9 Outlet Surge"/>
    <n v="21.39"/>
    <n v="2"/>
    <n v="-54.55"/>
  </r>
  <r>
    <s v="29-06-2017"/>
    <x v="3"/>
    <x v="5"/>
    <x v="297"/>
    <x v="0"/>
    <x v="1"/>
    <x v="13"/>
    <s v="Bevis Round Conference Table Top &amp; Single Column Base"/>
    <n v="307.31"/>
    <n v="3"/>
    <n v="-39.51"/>
  </r>
  <r>
    <s v="29-06-2017"/>
    <x v="3"/>
    <x v="5"/>
    <x v="297"/>
    <x v="0"/>
    <x v="1"/>
    <x v="11"/>
    <s v="O'Sullivan Plantations 2-Door Library in Landvery Oak"/>
    <n v="410"/>
    <n v="3"/>
    <n v="-96.47"/>
  </r>
  <r>
    <s v="30-06-2017"/>
    <x v="3"/>
    <x v="5"/>
    <x v="665"/>
    <x v="17"/>
    <x v="0"/>
    <x v="3"/>
    <s v="Tuf-Vin Binders"/>
    <n v="75.790000000000006"/>
    <n v="3"/>
    <n v="25.58"/>
  </r>
  <r>
    <s v="30-06-2017"/>
    <x v="3"/>
    <x v="5"/>
    <x v="320"/>
    <x v="20"/>
    <x v="1"/>
    <x v="13"/>
    <s v="Bretford CR4500 Series Slim Rectangular Table"/>
    <n v="1044.6300000000001"/>
    <n v="5"/>
    <n v="-295.98"/>
  </r>
  <r>
    <s v="30-06-2017"/>
    <x v="3"/>
    <x v="5"/>
    <x v="565"/>
    <x v="20"/>
    <x v="0"/>
    <x v="2"/>
    <s v="Steel Personal Filing/Posting Tote"/>
    <n v="248.57"/>
    <n v="7"/>
    <n v="67.11"/>
  </r>
  <r>
    <s v="30-06-2017"/>
    <x v="3"/>
    <x v="5"/>
    <x v="565"/>
    <x v="20"/>
    <x v="1"/>
    <x v="8"/>
    <s v="Executive Impressions 14&quot;"/>
    <n v="22.23"/>
    <n v="1"/>
    <n v="9.7799999999999994"/>
  </r>
  <r>
    <s v="30-06-2017"/>
    <x v="3"/>
    <x v="5"/>
    <x v="292"/>
    <x v="1"/>
    <x v="2"/>
    <x v="6"/>
    <s v="Samsung Galaxy S4"/>
    <n v="1001.58"/>
    <n v="2"/>
    <n v="125.2"/>
  </r>
  <r>
    <s v="30-06-2017"/>
    <x v="3"/>
    <x v="5"/>
    <x v="292"/>
    <x v="1"/>
    <x v="1"/>
    <x v="5"/>
    <s v="Global Enterprise Series Seating High-Back Swivel/Tilt Chairs"/>
    <n v="569.05999999999995"/>
    <n v="3"/>
    <n v="-178.85"/>
  </r>
  <r>
    <s v="30-06-2017"/>
    <x v="3"/>
    <x v="5"/>
    <x v="292"/>
    <x v="1"/>
    <x v="1"/>
    <x v="8"/>
    <s v="Seth Thomas 13 1/2&quot; Wall Clock"/>
    <n v="14.22"/>
    <n v="2"/>
    <n v="-10.31"/>
  </r>
  <r>
    <s v="30-06-2017"/>
    <x v="3"/>
    <x v="5"/>
    <x v="762"/>
    <x v="15"/>
    <x v="1"/>
    <x v="8"/>
    <s v="Advantus Panel Wall Certificate Holder - 8.5x11"/>
    <n v="19.52"/>
    <n v="2"/>
    <n v="5.37"/>
  </r>
  <r>
    <s v="30-06-2017"/>
    <x v="3"/>
    <x v="5"/>
    <x v="405"/>
    <x v="3"/>
    <x v="1"/>
    <x v="11"/>
    <s v="Sauder Facets Collection Library, Sky Alder Finish"/>
    <n v="436"/>
    <n v="3"/>
    <n v="5.13"/>
  </r>
  <r>
    <s v="30-06-2017"/>
    <x v="3"/>
    <x v="5"/>
    <x v="426"/>
    <x v="3"/>
    <x v="0"/>
    <x v="0"/>
    <s v="Xerox 1919"/>
    <n v="204.95"/>
    <n v="5"/>
    <n v="100.43"/>
  </r>
  <r>
    <s v="30-06-2017"/>
    <x v="3"/>
    <x v="5"/>
    <x v="37"/>
    <x v="20"/>
    <x v="0"/>
    <x v="2"/>
    <s v="Dual Level, Single-Width Filing Carts"/>
    <n v="1085.42"/>
    <n v="7"/>
    <n v="282.20999999999998"/>
  </r>
  <r>
    <s v="01-07-2017"/>
    <x v="3"/>
    <x v="6"/>
    <x v="432"/>
    <x v="18"/>
    <x v="0"/>
    <x v="2"/>
    <s v="Carina Mini System Audio Rack, Model AR050B"/>
    <n v="443.92"/>
    <n v="4"/>
    <n v="13.32"/>
  </r>
  <r>
    <s v="01-07-2017"/>
    <x v="3"/>
    <x v="6"/>
    <x v="432"/>
    <x v="18"/>
    <x v="0"/>
    <x v="3"/>
    <s v="Fellowes PB200 Plastic Comb Binding Machine"/>
    <n v="169.99"/>
    <n v="1"/>
    <n v="78.2"/>
  </r>
  <r>
    <s v="01-07-2017"/>
    <x v="3"/>
    <x v="6"/>
    <x v="432"/>
    <x v="18"/>
    <x v="0"/>
    <x v="0"/>
    <s v="Xerox 226"/>
    <n v="25.92"/>
    <n v="4"/>
    <n v="12.44"/>
  </r>
  <r>
    <s v="02-07-2017"/>
    <x v="3"/>
    <x v="6"/>
    <x v="303"/>
    <x v="0"/>
    <x v="0"/>
    <x v="0"/>
    <s v="White Dual Perf Computer Printout Paper, 2700 Sheets, 1 Part, Heavyweight, 20 lbs., 14 7/8 x 11"/>
    <n v="163.96"/>
    <n v="5"/>
    <n v="59.44"/>
  </r>
  <r>
    <s v="02-07-2017"/>
    <x v="3"/>
    <x v="6"/>
    <x v="303"/>
    <x v="0"/>
    <x v="0"/>
    <x v="3"/>
    <s v="Wilson Jones Four-Pocket Poly Binders"/>
    <n v="5.23"/>
    <n v="4"/>
    <n v="-8.11"/>
  </r>
  <r>
    <s v="03-07-2017"/>
    <x v="3"/>
    <x v="6"/>
    <x v="787"/>
    <x v="4"/>
    <x v="1"/>
    <x v="8"/>
    <s v="Westinghouse Floor Lamp with Metal Mesh Shade, Black"/>
    <n v="23.99"/>
    <n v="1"/>
    <n v="5.52"/>
  </r>
  <r>
    <s v="03-07-2017"/>
    <x v="3"/>
    <x v="6"/>
    <x v="787"/>
    <x v="4"/>
    <x v="2"/>
    <x v="6"/>
    <s v="Pyle PMP37LED"/>
    <n v="287.97000000000003"/>
    <n v="3"/>
    <n v="77.75"/>
  </r>
  <r>
    <s v="03-07-2017"/>
    <x v="3"/>
    <x v="6"/>
    <x v="598"/>
    <x v="25"/>
    <x v="0"/>
    <x v="4"/>
    <s v="4009 Highlighters by Sanford"/>
    <n v="9.5500000000000007"/>
    <n v="3"/>
    <n v="1.55"/>
  </r>
  <r>
    <s v="03-07-2017"/>
    <x v="3"/>
    <x v="6"/>
    <x v="122"/>
    <x v="0"/>
    <x v="2"/>
    <x v="6"/>
    <s v="netTALK DUO VoIP Telephone Service"/>
    <n v="167.97"/>
    <n v="4"/>
    <n v="62.99"/>
  </r>
  <r>
    <s v="03-07-2017"/>
    <x v="3"/>
    <x v="6"/>
    <x v="136"/>
    <x v="0"/>
    <x v="0"/>
    <x v="0"/>
    <s v="Xerox 1891"/>
    <n v="273.89999999999998"/>
    <n v="7"/>
    <n v="92.44"/>
  </r>
  <r>
    <s v="03-07-2017"/>
    <x v="3"/>
    <x v="6"/>
    <x v="136"/>
    <x v="0"/>
    <x v="2"/>
    <x v="15"/>
    <s v="Hewlett-Packard Deskjet 5550 Printer"/>
    <n v="597.13"/>
    <n v="3"/>
    <n v="49.76"/>
  </r>
  <r>
    <s v="03-07-2017"/>
    <x v="3"/>
    <x v="6"/>
    <x v="103"/>
    <x v="31"/>
    <x v="1"/>
    <x v="8"/>
    <s v="Tenex Traditional Chairmats for Medium Pile Carpet, Standard Lip, 36&quot; x 48&quot;"/>
    <n v="545.85"/>
    <n v="9"/>
    <n v="114.63"/>
  </r>
  <r>
    <s v="03-07-2017"/>
    <x v="3"/>
    <x v="6"/>
    <x v="381"/>
    <x v="10"/>
    <x v="0"/>
    <x v="0"/>
    <s v="Message Book, Wirebound, Four 5 1/2&quot; X 4&quot; Forms/Pg., 200 Dupl. Sets/Book"/>
    <n v="32.9"/>
    <n v="4"/>
    <n v="11.1"/>
  </r>
  <r>
    <s v="03-07-2017"/>
    <x v="3"/>
    <x v="6"/>
    <x v="381"/>
    <x v="10"/>
    <x v="1"/>
    <x v="13"/>
    <s v="Bevis Round Conference Table Top, X-Base"/>
    <n v="215.15"/>
    <n v="2"/>
    <n v="-103.99"/>
  </r>
  <r>
    <s v="03-07-2017"/>
    <x v="3"/>
    <x v="6"/>
    <x v="381"/>
    <x v="10"/>
    <x v="0"/>
    <x v="0"/>
    <s v="Wirebound Four 2-3/4 x 5 Forms per Page, 400 Sets per Book"/>
    <n v="30.96"/>
    <n v="6"/>
    <n v="11.22"/>
  </r>
  <r>
    <s v="03-07-2017"/>
    <x v="3"/>
    <x v="6"/>
    <x v="412"/>
    <x v="22"/>
    <x v="2"/>
    <x v="9"/>
    <s v="Logitech 910-002974 M325 Wireless Mouse for Web Scrolling"/>
    <n v="59.98"/>
    <n v="2"/>
    <n v="26.39"/>
  </r>
  <r>
    <s v="03-07-2017"/>
    <x v="3"/>
    <x v="6"/>
    <x v="412"/>
    <x v="22"/>
    <x v="2"/>
    <x v="15"/>
    <s v="Okidata MB491 Multifunction Printer"/>
    <n v="2395.1999999999998"/>
    <n v="6"/>
    <n v="209.58"/>
  </r>
  <r>
    <s v="03-07-2017"/>
    <x v="3"/>
    <x v="6"/>
    <x v="412"/>
    <x v="22"/>
    <x v="2"/>
    <x v="9"/>
    <s v="Plantronics Savi W720 Multi-Device Wireless Headset System"/>
    <n v="1687.8"/>
    <n v="4"/>
    <n v="742.63"/>
  </r>
  <r>
    <s v="03-07-2017"/>
    <x v="3"/>
    <x v="6"/>
    <x v="412"/>
    <x v="22"/>
    <x v="2"/>
    <x v="6"/>
    <s v="Square Credit Card Reader, 4 1/2&quot; x 4 1/2&quot; x 1&quot;, White"/>
    <n v="7.99"/>
    <n v="1"/>
    <n v="2.7"/>
  </r>
  <r>
    <s v="03-07-2017"/>
    <x v="3"/>
    <x v="6"/>
    <x v="365"/>
    <x v="32"/>
    <x v="2"/>
    <x v="9"/>
    <s v="TRENDnet 56K USB 2.0 Phone, Internet and Fax Modem"/>
    <n v="258.89999999999998"/>
    <n v="10"/>
    <n v="93.2"/>
  </r>
  <r>
    <s v="03-07-2017"/>
    <x v="3"/>
    <x v="6"/>
    <x v="365"/>
    <x v="32"/>
    <x v="0"/>
    <x v="0"/>
    <s v="Xerox 1881"/>
    <n v="24.56"/>
    <n v="2"/>
    <n v="11.54"/>
  </r>
  <r>
    <s v="03-07-2017"/>
    <x v="3"/>
    <x v="6"/>
    <x v="337"/>
    <x v="3"/>
    <x v="1"/>
    <x v="8"/>
    <s v="Howard Miller 11-1/2&quot; Diameter Brentwood Wall Clock"/>
    <n v="129.38999999999999"/>
    <n v="3"/>
    <n v="54.34"/>
  </r>
  <r>
    <s v="03-07-2017"/>
    <x v="3"/>
    <x v="6"/>
    <x v="122"/>
    <x v="3"/>
    <x v="0"/>
    <x v="2"/>
    <s v="Rogers Deluxe File Chest"/>
    <n v="87.92"/>
    <n v="4"/>
    <n v="0.88"/>
  </r>
  <r>
    <s v="03-07-2017"/>
    <x v="3"/>
    <x v="6"/>
    <x v="627"/>
    <x v="25"/>
    <x v="2"/>
    <x v="9"/>
    <s v="Imation 8gb Micro Traveldrive Usb 2.0 Flash Drive"/>
    <n v="24"/>
    <n v="2"/>
    <n v="-2.7"/>
  </r>
  <r>
    <s v="03-07-2017"/>
    <x v="3"/>
    <x v="6"/>
    <x v="578"/>
    <x v="38"/>
    <x v="1"/>
    <x v="8"/>
    <s v="Luxo Professional Combination Clamp-On Lamps"/>
    <n v="102.3"/>
    <n v="1"/>
    <n v="26.6"/>
  </r>
  <r>
    <s v="05-07-2017"/>
    <x v="3"/>
    <x v="6"/>
    <x v="637"/>
    <x v="0"/>
    <x v="1"/>
    <x v="8"/>
    <s v="Deflect-o RollaMat Studded, Beveled Mat for Medium Pile Carpeting"/>
    <n v="332.03"/>
    <n v="9"/>
    <n v="-348.63"/>
  </r>
  <r>
    <s v="05-07-2017"/>
    <x v="3"/>
    <x v="6"/>
    <x v="637"/>
    <x v="0"/>
    <x v="0"/>
    <x v="3"/>
    <s v="Cardinal HOLDit! Binder Insert Strips,Extra Strips"/>
    <n v="11.39"/>
    <n v="9"/>
    <n v="-17.66"/>
  </r>
  <r>
    <s v="05-07-2017"/>
    <x v="3"/>
    <x v="6"/>
    <x v="637"/>
    <x v="0"/>
    <x v="0"/>
    <x v="0"/>
    <s v="Xerox 1975"/>
    <n v="15.55"/>
    <n v="3"/>
    <n v="5.64"/>
  </r>
  <r>
    <s v="05-07-2017"/>
    <x v="3"/>
    <x v="6"/>
    <x v="637"/>
    <x v="0"/>
    <x v="0"/>
    <x v="0"/>
    <s v="Xerox 1966"/>
    <n v="31.1"/>
    <n v="6"/>
    <n v="11.28"/>
  </r>
  <r>
    <s v="05-07-2017"/>
    <x v="3"/>
    <x v="6"/>
    <x v="637"/>
    <x v="0"/>
    <x v="0"/>
    <x v="3"/>
    <s v="Tuf-Vin Binders"/>
    <n v="6.32"/>
    <n v="1"/>
    <n v="-10.42"/>
  </r>
  <r>
    <s v="05-07-2017"/>
    <x v="3"/>
    <x v="6"/>
    <x v="105"/>
    <x v="40"/>
    <x v="2"/>
    <x v="6"/>
    <s v="Anker 36W 4-Port USB Wall Charger Travel Power Adapter for iPhone 5s 5c 5"/>
    <n v="79.959999999999994"/>
    <n v="4"/>
    <n v="22.39"/>
  </r>
  <r>
    <s v="06-07-2017"/>
    <x v="3"/>
    <x v="6"/>
    <x v="470"/>
    <x v="2"/>
    <x v="0"/>
    <x v="3"/>
    <s v="Pressboard Covers with Storage Hooks, 9 1/2&quot; x 11&quot;, Light Blue"/>
    <n v="2.95"/>
    <n v="2"/>
    <n v="-2.2599999999999998"/>
  </r>
  <r>
    <s v="06-07-2017"/>
    <x v="3"/>
    <x v="6"/>
    <x v="470"/>
    <x v="2"/>
    <x v="0"/>
    <x v="0"/>
    <s v="Wirebound Message Books, 5-1/2 x 4 Forms, 2 or 4 Forms per Page"/>
    <n v="16.059999999999999"/>
    <n v="3"/>
    <n v="5.82"/>
  </r>
  <r>
    <s v="06-07-2017"/>
    <x v="3"/>
    <x v="6"/>
    <x v="475"/>
    <x v="16"/>
    <x v="1"/>
    <x v="5"/>
    <s v="Global Comet Stacking Armless Chair"/>
    <n v="239.24"/>
    <n v="1"/>
    <n v="23.92"/>
  </r>
  <r>
    <s v="06-07-2017"/>
    <x v="3"/>
    <x v="6"/>
    <x v="487"/>
    <x v="3"/>
    <x v="1"/>
    <x v="5"/>
    <s v="Global Task Chair, Black"/>
    <n v="122.14"/>
    <n v="3"/>
    <n v="-13.74"/>
  </r>
  <r>
    <s v="07-07-2017"/>
    <x v="3"/>
    <x v="6"/>
    <x v="349"/>
    <x v="20"/>
    <x v="0"/>
    <x v="3"/>
    <s v="Wilson Jones Active Use Binders"/>
    <n v="17.47"/>
    <n v="3"/>
    <n v="6.33"/>
  </r>
  <r>
    <s v="07-07-2017"/>
    <x v="3"/>
    <x v="6"/>
    <x v="634"/>
    <x v="43"/>
    <x v="2"/>
    <x v="9"/>
    <s v="Hypercom P1300 Pinpad"/>
    <n v="252"/>
    <n v="4"/>
    <n v="93.24"/>
  </r>
  <r>
    <s v="07-07-2017"/>
    <x v="3"/>
    <x v="6"/>
    <x v="556"/>
    <x v="2"/>
    <x v="1"/>
    <x v="11"/>
    <s v="O'Sullivan 3-Shelf Heavy-Duty Bookcases"/>
    <n v="87.21"/>
    <n v="3"/>
    <n v="-45.35"/>
  </r>
  <r>
    <s v="07-07-2017"/>
    <x v="3"/>
    <x v="6"/>
    <x v="556"/>
    <x v="2"/>
    <x v="0"/>
    <x v="0"/>
    <s v="Xerox 216"/>
    <n v="15.55"/>
    <n v="3"/>
    <n v="5.44"/>
  </r>
  <r>
    <s v="07-07-2017"/>
    <x v="3"/>
    <x v="6"/>
    <x v="556"/>
    <x v="2"/>
    <x v="2"/>
    <x v="6"/>
    <s v="Apple iPhone 5S"/>
    <n v="683.99"/>
    <n v="2"/>
    <n v="-114"/>
  </r>
  <r>
    <s v="07-07-2017"/>
    <x v="3"/>
    <x v="6"/>
    <x v="556"/>
    <x v="2"/>
    <x v="0"/>
    <x v="2"/>
    <s v="Plastic Stacking Crates &amp; Casters"/>
    <n v="13.39"/>
    <n v="3"/>
    <n v="1"/>
  </r>
  <r>
    <s v="07-07-2017"/>
    <x v="3"/>
    <x v="6"/>
    <x v="556"/>
    <x v="2"/>
    <x v="2"/>
    <x v="9"/>
    <s v="AmazonBasics 3-Button USB Wired Mouse"/>
    <n v="16.78"/>
    <n v="3"/>
    <n v="4.82"/>
  </r>
  <r>
    <s v="07-07-2017"/>
    <x v="3"/>
    <x v="6"/>
    <x v="556"/>
    <x v="2"/>
    <x v="2"/>
    <x v="9"/>
    <s v="Plantronics CS510 - Over-the-Head monaural Wireless Headset System"/>
    <n v="527.91999999999996"/>
    <n v="2"/>
    <n v="85.79"/>
  </r>
  <r>
    <s v="07-07-2017"/>
    <x v="3"/>
    <x v="6"/>
    <x v="372"/>
    <x v="3"/>
    <x v="0"/>
    <x v="7"/>
    <s v="Brites Rubber Bands, 1 1/2 oz. Box"/>
    <n v="5.94"/>
    <n v="3"/>
    <n v="0.12"/>
  </r>
  <r>
    <s v="08-07-2017"/>
    <x v="3"/>
    <x v="6"/>
    <x v="210"/>
    <x v="32"/>
    <x v="0"/>
    <x v="4"/>
    <s v="Binney &amp; Smith inkTank Erasable Desk Highlighter, Chisel Tip, Yellow, 12/Box"/>
    <n v="7.56"/>
    <n v="3"/>
    <n v="3.1"/>
  </r>
  <r>
    <s v="08-07-2017"/>
    <x v="3"/>
    <x v="6"/>
    <x v="210"/>
    <x v="32"/>
    <x v="0"/>
    <x v="0"/>
    <s v="Easy-staple paper"/>
    <n v="24.56"/>
    <n v="2"/>
    <n v="11.54"/>
  </r>
  <r>
    <s v="08-07-2017"/>
    <x v="3"/>
    <x v="6"/>
    <x v="210"/>
    <x v="32"/>
    <x v="0"/>
    <x v="4"/>
    <s v="BIC Brite Liner Highlighters, Chisel Tip"/>
    <n v="12.96"/>
    <n v="2"/>
    <n v="4.1500000000000004"/>
  </r>
  <r>
    <s v="08-07-2017"/>
    <x v="3"/>
    <x v="6"/>
    <x v="381"/>
    <x v="3"/>
    <x v="1"/>
    <x v="8"/>
    <s v="Deflect-o SuperTray Unbreakable Stackable Tray, Letter, Black"/>
    <n v="145.9"/>
    <n v="5"/>
    <n v="62.74"/>
  </r>
  <r>
    <s v="08-07-2017"/>
    <x v="3"/>
    <x v="6"/>
    <x v="788"/>
    <x v="22"/>
    <x v="1"/>
    <x v="8"/>
    <s v="GE 48&quot; Fluorescent Tube, Cool White Energy Saver, 34 Watts, 30/Box"/>
    <n v="198.46"/>
    <n v="2"/>
    <n v="99.23"/>
  </r>
  <r>
    <s v="08-07-2017"/>
    <x v="3"/>
    <x v="6"/>
    <x v="788"/>
    <x v="22"/>
    <x v="0"/>
    <x v="1"/>
    <s v="Dot Matrix Printer Tape Reel Labels, White, 5000/Box"/>
    <n v="786.48"/>
    <n v="8"/>
    <n v="385.38"/>
  </r>
  <r>
    <s v="08-07-2017"/>
    <x v="3"/>
    <x v="6"/>
    <x v="788"/>
    <x v="22"/>
    <x v="0"/>
    <x v="3"/>
    <s v="GBC White Gloss Covers, Plain Front"/>
    <n v="23.17"/>
    <n v="2"/>
    <n v="7.82"/>
  </r>
  <r>
    <s v="08-07-2017"/>
    <x v="3"/>
    <x v="6"/>
    <x v="788"/>
    <x v="22"/>
    <x v="2"/>
    <x v="9"/>
    <s v="Micro Innovations USB RF Wireless Keyboard with Mouse"/>
    <n v="50"/>
    <n v="2"/>
    <n v="10.5"/>
  </r>
  <r>
    <s v="08-07-2017"/>
    <x v="3"/>
    <x v="6"/>
    <x v="339"/>
    <x v="3"/>
    <x v="0"/>
    <x v="1"/>
    <s v="Avery 485"/>
    <n v="75.180000000000007"/>
    <n v="6"/>
    <n v="35.33"/>
  </r>
  <r>
    <s v="08-07-2017"/>
    <x v="3"/>
    <x v="6"/>
    <x v="58"/>
    <x v="22"/>
    <x v="1"/>
    <x v="8"/>
    <s v="Master Big Foot Doorstop, Beige"/>
    <n v="15.84"/>
    <n v="3"/>
    <n v="4.91"/>
  </r>
  <r>
    <s v="08-07-2017"/>
    <x v="3"/>
    <x v="6"/>
    <x v="58"/>
    <x v="22"/>
    <x v="0"/>
    <x v="3"/>
    <s v="GBC VeloBinder Manual Binding System"/>
    <n v="86.38"/>
    <n v="3"/>
    <n v="30.23"/>
  </r>
  <r>
    <s v="08-07-2017"/>
    <x v="3"/>
    <x v="6"/>
    <x v="58"/>
    <x v="22"/>
    <x v="0"/>
    <x v="4"/>
    <s v="Zebra Zazzle Fluorescent Highlighters"/>
    <n v="18.239999999999998"/>
    <n v="3"/>
    <n v="6.2"/>
  </r>
  <r>
    <s v="08-07-2017"/>
    <x v="3"/>
    <x v="6"/>
    <x v="58"/>
    <x v="22"/>
    <x v="0"/>
    <x v="4"/>
    <s v="Crayola Colored Pencils"/>
    <n v="13.12"/>
    <n v="4"/>
    <n v="4.33"/>
  </r>
  <r>
    <s v="08-07-2017"/>
    <x v="3"/>
    <x v="6"/>
    <x v="736"/>
    <x v="7"/>
    <x v="1"/>
    <x v="8"/>
    <s v="36X48 HARDFLOOR CHAIRMAT"/>
    <n v="83.92"/>
    <n v="4"/>
    <n v="5.87"/>
  </r>
  <r>
    <s v="08-07-2017"/>
    <x v="3"/>
    <x v="6"/>
    <x v="736"/>
    <x v="7"/>
    <x v="2"/>
    <x v="9"/>
    <s v="Maxell 4.7GB DVD-R"/>
    <n v="141.9"/>
    <n v="5"/>
    <n v="58.18"/>
  </r>
  <r>
    <s v="08-07-2017"/>
    <x v="3"/>
    <x v="6"/>
    <x v="736"/>
    <x v="7"/>
    <x v="1"/>
    <x v="8"/>
    <s v="Tensor Track Tree Floor Lamp"/>
    <n v="39.979999999999997"/>
    <n v="2"/>
    <n v="9.1999999999999993"/>
  </r>
  <r>
    <s v="08-07-2017"/>
    <x v="3"/>
    <x v="6"/>
    <x v="736"/>
    <x v="7"/>
    <x v="0"/>
    <x v="4"/>
    <s v="Newell 325"/>
    <n v="28.91"/>
    <n v="7"/>
    <n v="8.67"/>
  </r>
  <r>
    <s v="08-07-2017"/>
    <x v="3"/>
    <x v="6"/>
    <x v="736"/>
    <x v="7"/>
    <x v="0"/>
    <x v="4"/>
    <s v="Hunt Boston Vacuum Mount KS Pencil Sharpener"/>
    <n v="174.95"/>
    <n v="5"/>
    <n v="45.49"/>
  </r>
  <r>
    <s v="08-07-2017"/>
    <x v="3"/>
    <x v="6"/>
    <x v="376"/>
    <x v="22"/>
    <x v="0"/>
    <x v="0"/>
    <s v="Easy-staple paper"/>
    <n v="52.76"/>
    <n v="2"/>
    <n v="24.27"/>
  </r>
  <r>
    <s v="09-07-2017"/>
    <x v="3"/>
    <x v="6"/>
    <x v="210"/>
    <x v="11"/>
    <x v="0"/>
    <x v="3"/>
    <s v="Wilson Jones Easy Flow II Sheet Lifters"/>
    <n v="1.08"/>
    <n v="2"/>
    <n v="-0.79"/>
  </r>
  <r>
    <s v="09-07-2017"/>
    <x v="3"/>
    <x v="6"/>
    <x v="270"/>
    <x v="1"/>
    <x v="0"/>
    <x v="4"/>
    <s v="Quartet Alpha White Chalk, 12/Pack"/>
    <n v="8.84"/>
    <n v="5"/>
    <n v="2.98"/>
  </r>
  <r>
    <s v="09-07-2017"/>
    <x v="3"/>
    <x v="6"/>
    <x v="270"/>
    <x v="1"/>
    <x v="0"/>
    <x v="12"/>
    <s v="Belkin F9S820V06 8 Outlet Surge"/>
    <n v="58.46"/>
    <n v="9"/>
    <n v="-146.16"/>
  </r>
  <r>
    <s v="09-07-2017"/>
    <x v="3"/>
    <x v="6"/>
    <x v="209"/>
    <x v="1"/>
    <x v="0"/>
    <x v="2"/>
    <s v="Recycled Steel Personal File for Hanging File Folders"/>
    <n v="228.92"/>
    <n v="5"/>
    <n v="14.31"/>
  </r>
  <r>
    <s v="09-07-2017"/>
    <x v="3"/>
    <x v="6"/>
    <x v="88"/>
    <x v="18"/>
    <x v="1"/>
    <x v="8"/>
    <s v="Eldon Antistatic Chair Mats for Low to Medium Pile Carpets"/>
    <n v="526.45000000000005"/>
    <n v="5"/>
    <n v="31.59"/>
  </r>
  <r>
    <s v="09-07-2017"/>
    <x v="3"/>
    <x v="6"/>
    <x v="509"/>
    <x v="37"/>
    <x v="0"/>
    <x v="0"/>
    <s v="Xerox 1914"/>
    <n v="274.8"/>
    <n v="5"/>
    <n v="134.65"/>
  </r>
  <r>
    <s v="09-07-2017"/>
    <x v="3"/>
    <x v="6"/>
    <x v="509"/>
    <x v="37"/>
    <x v="0"/>
    <x v="2"/>
    <s v="Tennsco Industrial Shelving"/>
    <n v="195.64"/>
    <n v="4"/>
    <n v="3.91"/>
  </r>
  <r>
    <s v="09-07-2017"/>
    <x v="3"/>
    <x v="6"/>
    <x v="509"/>
    <x v="37"/>
    <x v="2"/>
    <x v="6"/>
    <s v="Digium D40 VoIP phone"/>
    <n v="257.98"/>
    <n v="2"/>
    <n v="74.81"/>
  </r>
  <r>
    <s v="09-07-2017"/>
    <x v="3"/>
    <x v="6"/>
    <x v="509"/>
    <x v="37"/>
    <x v="0"/>
    <x v="4"/>
    <s v="Prismacolor Color Pencil Set"/>
    <n v="119.04"/>
    <n v="6"/>
    <n v="48.81"/>
  </r>
  <r>
    <s v="10-07-2017"/>
    <x v="3"/>
    <x v="6"/>
    <x v="652"/>
    <x v="4"/>
    <x v="1"/>
    <x v="8"/>
    <s v="Eldon 200 Class Desk Accessories, Smoke"/>
    <n v="18.84"/>
    <n v="3"/>
    <n v="7.91"/>
  </r>
  <r>
    <s v="10-07-2017"/>
    <x v="3"/>
    <x v="6"/>
    <x v="215"/>
    <x v="1"/>
    <x v="0"/>
    <x v="2"/>
    <s v="Fellowes Mobile File Cart, Black"/>
    <n v="298.45999999999998"/>
    <n v="6"/>
    <n v="26.12"/>
  </r>
  <r>
    <s v="10-07-2017"/>
    <x v="3"/>
    <x v="6"/>
    <x v="97"/>
    <x v="4"/>
    <x v="0"/>
    <x v="12"/>
    <s v="Belkin 7-Outlet SurgeMaster Home Series"/>
    <n v="41.91"/>
    <n v="3"/>
    <n v="10.9"/>
  </r>
  <r>
    <s v="11-07-2017"/>
    <x v="3"/>
    <x v="6"/>
    <x v="549"/>
    <x v="3"/>
    <x v="0"/>
    <x v="1"/>
    <s v="Avery 482"/>
    <n v="8.67"/>
    <n v="3"/>
    <n v="4.07"/>
  </r>
  <r>
    <s v="11-07-2017"/>
    <x v="3"/>
    <x v="6"/>
    <x v="448"/>
    <x v="20"/>
    <x v="2"/>
    <x v="9"/>
    <s v="SanDisk Ultra 32 GB MicroSDHC Class 10 Memory Card"/>
    <n v="132.6"/>
    <n v="6"/>
    <n v="17.239999999999998"/>
  </r>
  <r>
    <s v="11-07-2017"/>
    <x v="3"/>
    <x v="6"/>
    <x v="262"/>
    <x v="30"/>
    <x v="0"/>
    <x v="4"/>
    <s v="Staples in misc. colors"/>
    <n v="30.32"/>
    <n v="4"/>
    <n v="11.82"/>
  </r>
  <r>
    <s v="11-07-2017"/>
    <x v="3"/>
    <x v="6"/>
    <x v="119"/>
    <x v="3"/>
    <x v="2"/>
    <x v="9"/>
    <s v="Logitech P710e Mobile Speakerphone"/>
    <n v="1287.45"/>
    <n v="5"/>
    <n v="244.62"/>
  </r>
  <r>
    <s v="11-07-2017"/>
    <x v="3"/>
    <x v="6"/>
    <x v="119"/>
    <x v="3"/>
    <x v="0"/>
    <x v="12"/>
    <s v="Fellowes 8 Outlet Superior Workstation Surge Protector w/o Phone/Fax/Modem Protection"/>
    <n v="168.1"/>
    <n v="5"/>
    <n v="43.71"/>
  </r>
  <r>
    <s v="11-07-2017"/>
    <x v="3"/>
    <x v="6"/>
    <x v="324"/>
    <x v="3"/>
    <x v="2"/>
    <x v="6"/>
    <s v="Belkin iPhone and iPad Lightning Cable"/>
    <n v="71.95"/>
    <n v="6"/>
    <n v="5.4"/>
  </r>
  <r>
    <s v="11-07-2017"/>
    <x v="3"/>
    <x v="6"/>
    <x v="324"/>
    <x v="3"/>
    <x v="0"/>
    <x v="3"/>
    <s v="Acco Four Pocket Poly Ring Binder with Label Holder, Smoke, 1&quot;"/>
    <n v="29.8"/>
    <n v="5"/>
    <n v="9.31"/>
  </r>
  <r>
    <s v="12-07-2017"/>
    <x v="3"/>
    <x v="6"/>
    <x v="178"/>
    <x v="10"/>
    <x v="0"/>
    <x v="0"/>
    <s v="Wirebound Message Books, Four 2 3/4 x 5 Forms per Page, 200 Sets per Book"/>
    <n v="3.82"/>
    <n v="1"/>
    <n v="1.19"/>
  </r>
  <r>
    <s v="13-07-2017"/>
    <x v="3"/>
    <x v="6"/>
    <x v="294"/>
    <x v="2"/>
    <x v="2"/>
    <x v="6"/>
    <s v="Cisco SPA508G"/>
    <n v="39.590000000000003"/>
    <n v="1"/>
    <n v="-7.26"/>
  </r>
  <r>
    <s v="13-07-2017"/>
    <x v="3"/>
    <x v="6"/>
    <x v="294"/>
    <x v="2"/>
    <x v="1"/>
    <x v="8"/>
    <s v="Nu-Dell Executive Frame"/>
    <n v="91.01"/>
    <n v="9"/>
    <n v="19.34"/>
  </r>
  <r>
    <s v="13-07-2017"/>
    <x v="3"/>
    <x v="6"/>
    <x v="390"/>
    <x v="42"/>
    <x v="0"/>
    <x v="2"/>
    <s v="Standard Rollaway File with Lock"/>
    <n v="360.38"/>
    <n v="2"/>
    <n v="93.7"/>
  </r>
  <r>
    <s v="13-07-2017"/>
    <x v="3"/>
    <x v="6"/>
    <x v="390"/>
    <x v="42"/>
    <x v="0"/>
    <x v="0"/>
    <s v="Strathmore Photo Mount Cards"/>
    <n v="13.56"/>
    <n v="2"/>
    <n v="6.24"/>
  </r>
  <r>
    <s v="14-07-2017"/>
    <x v="3"/>
    <x v="6"/>
    <x v="460"/>
    <x v="3"/>
    <x v="0"/>
    <x v="3"/>
    <s v="Acco Suede Grain Vinyl Round Ring Binder"/>
    <n v="4.45"/>
    <n v="2"/>
    <n v="1.45"/>
  </r>
  <r>
    <s v="14-07-2017"/>
    <x v="3"/>
    <x v="6"/>
    <x v="460"/>
    <x v="3"/>
    <x v="1"/>
    <x v="8"/>
    <s v="Deflect-o RollaMat Studded, Beveled Mat for Medium Pile Carpeting"/>
    <n v="276.69"/>
    <n v="3"/>
    <n v="49.8"/>
  </r>
  <r>
    <s v="14-07-2017"/>
    <x v="3"/>
    <x v="6"/>
    <x v="460"/>
    <x v="3"/>
    <x v="0"/>
    <x v="7"/>
    <s v="OIC Binder Clips, Mini, 1/4&quot; Capacity, Black"/>
    <n v="4.96"/>
    <n v="4"/>
    <n v="2.33"/>
  </r>
  <r>
    <s v="14-07-2017"/>
    <x v="3"/>
    <x v="6"/>
    <x v="460"/>
    <x v="3"/>
    <x v="0"/>
    <x v="4"/>
    <s v="BOSTON Model 1800 Electric Pencil Sharpeners, Putty/Woodgrain"/>
    <n v="71.92"/>
    <n v="4"/>
    <n v="20.86"/>
  </r>
  <r>
    <s v="14-07-2017"/>
    <x v="3"/>
    <x v="6"/>
    <x v="460"/>
    <x v="3"/>
    <x v="1"/>
    <x v="8"/>
    <s v="Eldon 200 Class Desk Accessories, Burgundy"/>
    <n v="18.84"/>
    <n v="3"/>
    <n v="7.91"/>
  </r>
  <r>
    <s v="14-07-2017"/>
    <x v="3"/>
    <x v="6"/>
    <x v="460"/>
    <x v="3"/>
    <x v="2"/>
    <x v="9"/>
    <s v="Sony Micro Vault Click 8 GB USB 2.0 Flash Drive"/>
    <n v="140.97"/>
    <n v="3"/>
    <n v="19.739999999999998"/>
  </r>
  <r>
    <s v="14-07-2017"/>
    <x v="3"/>
    <x v="6"/>
    <x v="460"/>
    <x v="3"/>
    <x v="2"/>
    <x v="6"/>
    <s v="GE 30524EE4"/>
    <n v="470.38"/>
    <n v="3"/>
    <n v="52.92"/>
  </r>
  <r>
    <s v="14-07-2017"/>
    <x v="3"/>
    <x v="6"/>
    <x v="154"/>
    <x v="10"/>
    <x v="0"/>
    <x v="0"/>
    <s v="Xerox 1950"/>
    <n v="9.25"/>
    <n v="2"/>
    <n v="3.35"/>
  </r>
  <r>
    <s v="14-07-2017"/>
    <x v="3"/>
    <x v="6"/>
    <x v="154"/>
    <x v="10"/>
    <x v="2"/>
    <x v="6"/>
    <s v="Samsung Galaxy S III - 16GB - pebble blue (T-Mobile)"/>
    <n v="1889.95"/>
    <n v="9"/>
    <n v="-377.99"/>
  </r>
  <r>
    <s v="14-07-2017"/>
    <x v="3"/>
    <x v="6"/>
    <x v="154"/>
    <x v="10"/>
    <x v="0"/>
    <x v="2"/>
    <s v="Tenex File Box, Personal Filing Tote with Lid, Black"/>
    <n v="62.04"/>
    <n v="5"/>
    <n v="4.6500000000000004"/>
  </r>
  <r>
    <s v="14-07-2017"/>
    <x v="3"/>
    <x v="6"/>
    <x v="154"/>
    <x v="10"/>
    <x v="1"/>
    <x v="8"/>
    <s v="GE 48&quot; Fluorescent Tube, Cool White Energy Saver, 34 Watts, 30/Box"/>
    <n v="396.92"/>
    <n v="5"/>
    <n v="148.85"/>
  </r>
  <r>
    <s v="14-07-2017"/>
    <x v="3"/>
    <x v="6"/>
    <x v="154"/>
    <x v="10"/>
    <x v="0"/>
    <x v="2"/>
    <s v="SAFCO Mobile Desk Side File, Wire Frame"/>
    <n v="239.46"/>
    <n v="7"/>
    <n v="17.96"/>
  </r>
  <r>
    <s v="14-07-2017"/>
    <x v="3"/>
    <x v="6"/>
    <x v="154"/>
    <x v="10"/>
    <x v="0"/>
    <x v="4"/>
    <s v="Crayola Colored Pencils"/>
    <n v="13.12"/>
    <n v="5"/>
    <n v="2.13"/>
  </r>
  <r>
    <s v="15-07-2017"/>
    <x v="3"/>
    <x v="6"/>
    <x v="226"/>
    <x v="7"/>
    <x v="0"/>
    <x v="3"/>
    <s v="GBC Standard Plastic Binding Systems Combs"/>
    <n v="26.55"/>
    <n v="3"/>
    <n v="13.01"/>
  </r>
  <r>
    <s v="15-07-2017"/>
    <x v="3"/>
    <x v="6"/>
    <x v="226"/>
    <x v="7"/>
    <x v="1"/>
    <x v="13"/>
    <s v="Hon 2111 Invitation Series Straight Table"/>
    <n v="310.44"/>
    <n v="3"/>
    <n v="-48.78"/>
  </r>
  <r>
    <s v="15-07-2017"/>
    <x v="3"/>
    <x v="6"/>
    <x v="147"/>
    <x v="20"/>
    <x v="0"/>
    <x v="4"/>
    <s v="Newell 349"/>
    <n v="6.56"/>
    <n v="2"/>
    <n v="1.9"/>
  </r>
  <r>
    <s v="15-07-2017"/>
    <x v="3"/>
    <x v="6"/>
    <x v="147"/>
    <x v="20"/>
    <x v="0"/>
    <x v="1"/>
    <s v="Avery 509"/>
    <n v="7.83"/>
    <n v="3"/>
    <n v="3.6"/>
  </r>
  <r>
    <s v="15-07-2017"/>
    <x v="3"/>
    <x v="6"/>
    <x v="147"/>
    <x v="20"/>
    <x v="2"/>
    <x v="9"/>
    <s v="Sony 32GB Class 10 Micro SDHC R40 Memory Card"/>
    <n v="41.9"/>
    <n v="2"/>
    <n v="8.8000000000000007"/>
  </r>
  <r>
    <s v="15-07-2017"/>
    <x v="3"/>
    <x v="6"/>
    <x v="147"/>
    <x v="20"/>
    <x v="1"/>
    <x v="5"/>
    <s v="Hon Mobius Operator's Chair"/>
    <n v="664.15"/>
    <n v="6"/>
    <n v="88.55"/>
  </r>
  <r>
    <s v="15-07-2017"/>
    <x v="3"/>
    <x v="6"/>
    <x v="147"/>
    <x v="20"/>
    <x v="0"/>
    <x v="0"/>
    <s v="Spiral Phone Message Books with Labels by Adams"/>
    <n v="8.9600000000000009"/>
    <n v="2"/>
    <n v="4.3899999999999997"/>
  </r>
  <r>
    <s v="15-07-2017"/>
    <x v="3"/>
    <x v="6"/>
    <x v="332"/>
    <x v="6"/>
    <x v="0"/>
    <x v="12"/>
    <s v="Belkin 8 Outlet SurgeMaster II Gold Surge Protector"/>
    <n v="179.94"/>
    <n v="3"/>
    <n v="50.38"/>
  </r>
  <r>
    <s v="15-07-2017"/>
    <x v="3"/>
    <x v="6"/>
    <x v="332"/>
    <x v="6"/>
    <x v="1"/>
    <x v="13"/>
    <s v="Hon 5100 Series Wood Tables"/>
    <n v="872.94"/>
    <n v="3"/>
    <n v="157.13"/>
  </r>
  <r>
    <s v="15-07-2017"/>
    <x v="3"/>
    <x v="6"/>
    <x v="332"/>
    <x v="6"/>
    <x v="0"/>
    <x v="0"/>
    <s v="Xerox 1999"/>
    <n v="12.96"/>
    <n v="2"/>
    <n v="6.22"/>
  </r>
  <r>
    <s v="16-07-2017"/>
    <x v="3"/>
    <x v="6"/>
    <x v="394"/>
    <x v="2"/>
    <x v="1"/>
    <x v="5"/>
    <s v="Global Deluxe Stacking Chair, Gray"/>
    <n v="71.37"/>
    <n v="2"/>
    <n v="-1.02"/>
  </r>
  <r>
    <s v="16-07-2017"/>
    <x v="3"/>
    <x v="6"/>
    <x v="139"/>
    <x v="1"/>
    <x v="0"/>
    <x v="4"/>
    <s v="Crayola Anti Dust Chalk, 12/Pack"/>
    <n v="2.91"/>
    <n v="2"/>
    <n v="0.91"/>
  </r>
  <r>
    <s v="16-07-2017"/>
    <x v="3"/>
    <x v="6"/>
    <x v="40"/>
    <x v="25"/>
    <x v="1"/>
    <x v="5"/>
    <s v="Global Fabric Manager's Chair, Dark Gray"/>
    <n v="242.35"/>
    <n v="3"/>
    <n v="15.15"/>
  </r>
  <r>
    <s v="17-07-2017"/>
    <x v="3"/>
    <x v="6"/>
    <x v="661"/>
    <x v="16"/>
    <x v="1"/>
    <x v="8"/>
    <s v="C-Line Magnetic Cubicle Keepers, Clear Polypropylene"/>
    <n v="7.9"/>
    <n v="2"/>
    <n v="2.17"/>
  </r>
  <r>
    <s v="17-07-2017"/>
    <x v="3"/>
    <x v="6"/>
    <x v="734"/>
    <x v="20"/>
    <x v="2"/>
    <x v="6"/>
    <s v="Avaya 5420 Digital phone"/>
    <n v="269.98"/>
    <n v="2"/>
    <n v="67.5"/>
  </r>
  <r>
    <s v="17-07-2017"/>
    <x v="3"/>
    <x v="6"/>
    <x v="734"/>
    <x v="20"/>
    <x v="0"/>
    <x v="0"/>
    <s v="Southworth 25% Cotton Premium Laser Paper and Envelopes"/>
    <n v="99.9"/>
    <n v="5"/>
    <n v="47.95"/>
  </r>
  <r>
    <s v="17-07-2017"/>
    <x v="3"/>
    <x v="6"/>
    <x v="734"/>
    <x v="20"/>
    <x v="1"/>
    <x v="8"/>
    <s v="DAX Solid Wood Frames"/>
    <n v="39.08"/>
    <n v="4"/>
    <n v="14.46"/>
  </r>
  <r>
    <s v="17-07-2017"/>
    <x v="3"/>
    <x v="6"/>
    <x v="314"/>
    <x v="3"/>
    <x v="2"/>
    <x v="16"/>
    <s v="Brother DCP1000 Digital 3 in 1 Multifunction Machine"/>
    <n v="479.98"/>
    <n v="2"/>
    <n v="90"/>
  </r>
  <r>
    <s v="17-07-2017"/>
    <x v="3"/>
    <x v="6"/>
    <x v="202"/>
    <x v="3"/>
    <x v="0"/>
    <x v="0"/>
    <s v="Xerox 221"/>
    <n v="32.4"/>
    <n v="5"/>
    <n v="15.55"/>
  </r>
  <r>
    <s v="17-07-2017"/>
    <x v="3"/>
    <x v="6"/>
    <x v="202"/>
    <x v="3"/>
    <x v="0"/>
    <x v="10"/>
    <s v="Peel &amp; Seel Recycled Catalog Envelopes, Brown"/>
    <n v="57.9"/>
    <n v="5"/>
    <n v="28.95"/>
  </r>
  <r>
    <s v="17-07-2017"/>
    <x v="3"/>
    <x v="6"/>
    <x v="202"/>
    <x v="3"/>
    <x v="0"/>
    <x v="2"/>
    <s v="Sterilite Show Offs Storage Containers"/>
    <n v="10.56"/>
    <n v="2"/>
    <n v="0"/>
  </r>
  <r>
    <s v="17-07-2017"/>
    <x v="3"/>
    <x v="6"/>
    <x v="202"/>
    <x v="3"/>
    <x v="1"/>
    <x v="11"/>
    <s v="Atlantic Metals Mobile 4-Shelf Bookcases, Custom Colors"/>
    <n v="1194.17"/>
    <n v="5"/>
    <n v="210.74"/>
  </r>
  <r>
    <s v="18-07-2017"/>
    <x v="3"/>
    <x v="6"/>
    <x v="505"/>
    <x v="12"/>
    <x v="1"/>
    <x v="13"/>
    <s v="Chromcraft 48&quot; x 96&quot; Racetrack Double Pedestal Table"/>
    <n v="801.6"/>
    <n v="5"/>
    <n v="-448.9"/>
  </r>
  <r>
    <s v="18-07-2017"/>
    <x v="3"/>
    <x v="6"/>
    <x v="505"/>
    <x v="12"/>
    <x v="1"/>
    <x v="5"/>
    <s v="Global Fabric Manager's Chair, Dark Gray"/>
    <n v="161.57"/>
    <n v="2"/>
    <n v="10.1"/>
  </r>
  <r>
    <s v="18-07-2017"/>
    <x v="3"/>
    <x v="6"/>
    <x v="505"/>
    <x v="12"/>
    <x v="0"/>
    <x v="0"/>
    <s v="Riverleaf Stik-Withit Designer Note Cubes"/>
    <n v="16.100000000000001"/>
    <n v="2"/>
    <n v="5.23"/>
  </r>
  <r>
    <s v="18-07-2017"/>
    <x v="3"/>
    <x v="6"/>
    <x v="505"/>
    <x v="12"/>
    <x v="0"/>
    <x v="3"/>
    <s v="Acco Expandable Hanging Binders"/>
    <n v="7.66"/>
    <n v="4"/>
    <n v="-6.12"/>
  </r>
  <r>
    <s v="18-07-2017"/>
    <x v="3"/>
    <x v="6"/>
    <x v="505"/>
    <x v="12"/>
    <x v="1"/>
    <x v="5"/>
    <s v="High-Back Leather Manager's Chair"/>
    <n v="311.98"/>
    <n v="3"/>
    <n v="-42.9"/>
  </r>
  <r>
    <s v="18-07-2017"/>
    <x v="3"/>
    <x v="6"/>
    <x v="9"/>
    <x v="2"/>
    <x v="2"/>
    <x v="16"/>
    <s v="Canon PC-428 Personal Copier"/>
    <n v="599.97"/>
    <n v="5"/>
    <n v="70"/>
  </r>
  <r>
    <s v="18-07-2017"/>
    <x v="3"/>
    <x v="6"/>
    <x v="9"/>
    <x v="2"/>
    <x v="1"/>
    <x v="5"/>
    <s v="Situations Contoured Folding Chairs, 4/Set"/>
    <n v="198.74"/>
    <n v="4"/>
    <n v="-14.2"/>
  </r>
  <r>
    <s v="18-07-2017"/>
    <x v="3"/>
    <x v="6"/>
    <x v="9"/>
    <x v="2"/>
    <x v="0"/>
    <x v="14"/>
    <s v="Acme Kleencut Forged Steel Scissors"/>
    <n v="9.18"/>
    <n v="2"/>
    <n v="1.1499999999999999"/>
  </r>
  <r>
    <s v="20-07-2017"/>
    <x v="3"/>
    <x v="6"/>
    <x v="246"/>
    <x v="1"/>
    <x v="0"/>
    <x v="2"/>
    <s v="Trav-L-File Heavy-Duty Shuttle II, Black"/>
    <n v="69.709999999999994"/>
    <n v="2"/>
    <n v="8.7100000000000009"/>
  </r>
  <r>
    <s v="20-07-2017"/>
    <x v="3"/>
    <x v="6"/>
    <x v="246"/>
    <x v="1"/>
    <x v="1"/>
    <x v="8"/>
    <s v="Contract Clock, 14&quot;, Brown"/>
    <n v="8.7899999999999991"/>
    <n v="1"/>
    <n v="-5.71"/>
  </r>
  <r>
    <s v="20-07-2017"/>
    <x v="3"/>
    <x v="6"/>
    <x v="551"/>
    <x v="19"/>
    <x v="0"/>
    <x v="1"/>
    <s v="Avery 486"/>
    <n v="14.62"/>
    <n v="2"/>
    <n v="6.87"/>
  </r>
  <r>
    <s v="20-07-2017"/>
    <x v="3"/>
    <x v="6"/>
    <x v="551"/>
    <x v="19"/>
    <x v="0"/>
    <x v="12"/>
    <s v="1.7 Cubic Foot Compact &quot;Cube&quot; Office Refrigerators"/>
    <n v="416.32"/>
    <n v="2"/>
    <n v="112.41"/>
  </r>
  <r>
    <s v="20-07-2017"/>
    <x v="3"/>
    <x v="6"/>
    <x v="551"/>
    <x v="19"/>
    <x v="0"/>
    <x v="3"/>
    <s v="Avery Printable Repositionable Plastic Tabs"/>
    <n v="43"/>
    <n v="5"/>
    <n v="20.21"/>
  </r>
  <r>
    <s v="20-07-2017"/>
    <x v="3"/>
    <x v="6"/>
    <x v="551"/>
    <x v="19"/>
    <x v="1"/>
    <x v="5"/>
    <s v="Novimex Fabric Task Chair"/>
    <n v="182.94"/>
    <n v="3"/>
    <n v="27.44"/>
  </r>
  <r>
    <s v="20-07-2017"/>
    <x v="3"/>
    <x v="6"/>
    <x v="551"/>
    <x v="19"/>
    <x v="0"/>
    <x v="3"/>
    <s v="Cardinal Slant-D Ring Binders"/>
    <n v="60.83"/>
    <n v="7"/>
    <n v="30.42"/>
  </r>
  <r>
    <s v="20-07-2017"/>
    <x v="3"/>
    <x v="6"/>
    <x v="551"/>
    <x v="19"/>
    <x v="2"/>
    <x v="9"/>
    <s v="Logitech G35 7.1-Channel Surround Sound Headset"/>
    <n v="389.97"/>
    <n v="3"/>
    <n v="132.59"/>
  </r>
  <r>
    <s v="20-07-2017"/>
    <x v="3"/>
    <x v="6"/>
    <x v="436"/>
    <x v="28"/>
    <x v="0"/>
    <x v="3"/>
    <s v="Ibico Ibimaster 300 Manual Binding System"/>
    <n v="735.98"/>
    <n v="2"/>
    <n v="331.19"/>
  </r>
  <r>
    <s v="20-07-2017"/>
    <x v="3"/>
    <x v="6"/>
    <x v="278"/>
    <x v="20"/>
    <x v="0"/>
    <x v="0"/>
    <s v="Xerox 1977"/>
    <n v="13.36"/>
    <n v="2"/>
    <n v="6.41"/>
  </r>
  <r>
    <s v="20-07-2017"/>
    <x v="3"/>
    <x v="6"/>
    <x v="278"/>
    <x v="20"/>
    <x v="1"/>
    <x v="5"/>
    <s v="Office Star - Task Chair with Contemporary Loop Arms"/>
    <n v="163.76"/>
    <n v="2"/>
    <n v="25.47"/>
  </r>
  <r>
    <s v="20-07-2017"/>
    <x v="3"/>
    <x v="6"/>
    <x v="278"/>
    <x v="20"/>
    <x v="1"/>
    <x v="8"/>
    <s v="Tenex B1-RE Series Chair Mats for Low Pile Carpets"/>
    <n v="183.92"/>
    <n v="4"/>
    <n v="31.27"/>
  </r>
  <r>
    <s v="21-07-2017"/>
    <x v="3"/>
    <x v="6"/>
    <x v="581"/>
    <x v="23"/>
    <x v="0"/>
    <x v="0"/>
    <s v="Xerox 1993"/>
    <n v="6.48"/>
    <n v="1"/>
    <n v="3.18"/>
  </r>
  <r>
    <s v="21-07-2017"/>
    <x v="3"/>
    <x v="6"/>
    <x v="582"/>
    <x v="27"/>
    <x v="2"/>
    <x v="6"/>
    <s v="PayAnywhere Card Reader"/>
    <n v="71.930000000000007"/>
    <n v="9"/>
    <n v="6.29"/>
  </r>
  <r>
    <s v="21-07-2017"/>
    <x v="3"/>
    <x v="6"/>
    <x v="582"/>
    <x v="27"/>
    <x v="0"/>
    <x v="4"/>
    <s v="BOSTON Ranger #55 Pencil Sharpener, Black"/>
    <n v="25.99"/>
    <n v="1"/>
    <n v="7.54"/>
  </r>
  <r>
    <s v="21-07-2017"/>
    <x v="3"/>
    <x v="6"/>
    <x v="746"/>
    <x v="10"/>
    <x v="0"/>
    <x v="3"/>
    <s v="Vinyl Sectional Post Binders"/>
    <n v="33.93"/>
    <n v="3"/>
    <n v="-22.62"/>
  </r>
  <r>
    <s v="21-07-2017"/>
    <x v="3"/>
    <x v="6"/>
    <x v="746"/>
    <x v="10"/>
    <x v="0"/>
    <x v="2"/>
    <s v="Letter Size File"/>
    <n v="222.32"/>
    <n v="7"/>
    <n v="25.01"/>
  </r>
  <r>
    <s v="21-07-2017"/>
    <x v="3"/>
    <x v="6"/>
    <x v="746"/>
    <x v="10"/>
    <x v="2"/>
    <x v="6"/>
    <s v="Dexim XPower Skin Super-Thin Power Case for iPhone 5 - Black"/>
    <n v="210.56"/>
    <n v="6"/>
    <n v="-52.64"/>
  </r>
  <r>
    <s v="21-07-2017"/>
    <x v="3"/>
    <x v="6"/>
    <x v="481"/>
    <x v="6"/>
    <x v="0"/>
    <x v="4"/>
    <s v="Berol Giant Pencil Sharpener"/>
    <n v="101.94"/>
    <n v="6"/>
    <n v="29.56"/>
  </r>
  <r>
    <s v="21-07-2017"/>
    <x v="3"/>
    <x v="6"/>
    <x v="481"/>
    <x v="6"/>
    <x v="2"/>
    <x v="6"/>
    <s v="Nortel Networks T7316 E Nt8 B27"/>
    <n v="271.95999999999998"/>
    <n v="4"/>
    <n v="67.989999999999995"/>
  </r>
  <r>
    <s v="21-07-2017"/>
    <x v="3"/>
    <x v="6"/>
    <x v="481"/>
    <x v="6"/>
    <x v="1"/>
    <x v="8"/>
    <s v="Regeneration Desk Collection"/>
    <n v="8.8000000000000007"/>
    <n v="5"/>
    <n v="3.87"/>
  </r>
  <r>
    <s v="21-07-2017"/>
    <x v="3"/>
    <x v="6"/>
    <x v="481"/>
    <x v="6"/>
    <x v="0"/>
    <x v="4"/>
    <s v="Newell 35"/>
    <n v="19.68"/>
    <n v="6"/>
    <n v="5.71"/>
  </r>
  <r>
    <s v="21-07-2017"/>
    <x v="3"/>
    <x v="6"/>
    <x v="481"/>
    <x v="6"/>
    <x v="1"/>
    <x v="11"/>
    <s v="Bush Westfield Collection Bookcases, Fully Assembled"/>
    <n v="302.94"/>
    <n v="3"/>
    <n v="69.680000000000007"/>
  </r>
  <r>
    <s v="21-07-2017"/>
    <x v="3"/>
    <x v="6"/>
    <x v="481"/>
    <x v="6"/>
    <x v="0"/>
    <x v="3"/>
    <s v="Cardinal Holdit Business Card Pockets"/>
    <n v="14.94"/>
    <n v="3"/>
    <n v="7.17"/>
  </r>
  <r>
    <s v="21-07-2017"/>
    <x v="3"/>
    <x v="6"/>
    <x v="481"/>
    <x v="6"/>
    <x v="0"/>
    <x v="14"/>
    <s v="Premier Electric Letter Opener"/>
    <n v="231.72"/>
    <n v="2"/>
    <n v="11.59"/>
  </r>
  <r>
    <s v="21-07-2017"/>
    <x v="3"/>
    <x v="6"/>
    <x v="661"/>
    <x v="3"/>
    <x v="0"/>
    <x v="0"/>
    <s v="Wirebound Message Forms, Four 2 3/4 x 5 Forms per Page, Pink Paper"/>
    <n v="16.34"/>
    <n v="2"/>
    <n v="7.68"/>
  </r>
  <r>
    <s v="21-07-2017"/>
    <x v="3"/>
    <x v="6"/>
    <x v="661"/>
    <x v="3"/>
    <x v="1"/>
    <x v="5"/>
    <s v="Hon Olson Stacker Stools"/>
    <n v="225.3"/>
    <n v="2"/>
    <n v="22.53"/>
  </r>
  <r>
    <s v="21-07-2017"/>
    <x v="3"/>
    <x v="6"/>
    <x v="661"/>
    <x v="3"/>
    <x v="0"/>
    <x v="3"/>
    <s v="GBC Premium Transparent Covers with Diagonal Lined Pattern"/>
    <n v="50.35"/>
    <n v="3"/>
    <n v="17.62"/>
  </r>
  <r>
    <s v="21-07-2017"/>
    <x v="3"/>
    <x v="6"/>
    <x v="178"/>
    <x v="20"/>
    <x v="0"/>
    <x v="12"/>
    <s v="Eureka Sanitaire  Multi-Pro Heavy-Duty Upright, Disposable Bags"/>
    <n v="17.48"/>
    <n v="4"/>
    <n v="4.54"/>
  </r>
  <r>
    <s v="21-07-2017"/>
    <x v="3"/>
    <x v="6"/>
    <x v="278"/>
    <x v="3"/>
    <x v="0"/>
    <x v="4"/>
    <s v="Nontoxic Chalk"/>
    <n v="3.52"/>
    <n v="2"/>
    <n v="1.69"/>
  </r>
  <r>
    <s v="21-07-2017"/>
    <x v="3"/>
    <x v="6"/>
    <x v="278"/>
    <x v="3"/>
    <x v="2"/>
    <x v="6"/>
    <s v="Polycom SoundPoint IP 450 VoIP phone"/>
    <n v="1626.19"/>
    <n v="9"/>
    <n v="121.96"/>
  </r>
  <r>
    <s v="21-07-2017"/>
    <x v="3"/>
    <x v="6"/>
    <x v="344"/>
    <x v="0"/>
    <x v="1"/>
    <x v="13"/>
    <s v="Hon 61000 Series Interactive Training Tables"/>
    <n v="124.4"/>
    <n v="4"/>
    <n v="-21.33"/>
  </r>
  <r>
    <s v="21-07-2017"/>
    <x v="3"/>
    <x v="6"/>
    <x v="254"/>
    <x v="1"/>
    <x v="0"/>
    <x v="3"/>
    <s v="Avery Poly Binder Pockets"/>
    <n v="2.86"/>
    <n v="4"/>
    <n v="-4.58"/>
  </r>
  <r>
    <s v="21-07-2017"/>
    <x v="3"/>
    <x v="6"/>
    <x v="254"/>
    <x v="1"/>
    <x v="0"/>
    <x v="3"/>
    <s v="Catalog Binders with Expanding Posts"/>
    <n v="94.19"/>
    <n v="7"/>
    <n v="-164.84"/>
  </r>
  <r>
    <s v="21-07-2017"/>
    <x v="3"/>
    <x v="6"/>
    <x v="397"/>
    <x v="1"/>
    <x v="0"/>
    <x v="3"/>
    <s v="Wilson Jones 1&quot; Hanging DublLock Ring Binders"/>
    <n v="2.11"/>
    <n v="2"/>
    <n v="-3.38"/>
  </r>
  <r>
    <s v="22-07-2017"/>
    <x v="3"/>
    <x v="6"/>
    <x v="470"/>
    <x v="20"/>
    <x v="2"/>
    <x v="6"/>
    <s v="Square Credit Card Reader, 4 1/2&quot; x 4 1/2&quot; x 1&quot;, White"/>
    <n v="29.97"/>
    <n v="3"/>
    <n v="14.09"/>
  </r>
  <r>
    <s v="22-07-2017"/>
    <x v="3"/>
    <x v="6"/>
    <x v="34"/>
    <x v="1"/>
    <x v="1"/>
    <x v="5"/>
    <s v="Hon Every-Day Series Multi-Task Chairs"/>
    <n v="526.34"/>
    <n v="4"/>
    <n v="-75.19"/>
  </r>
  <r>
    <s v="23-07-2017"/>
    <x v="3"/>
    <x v="6"/>
    <x v="85"/>
    <x v="20"/>
    <x v="0"/>
    <x v="3"/>
    <s v="Angle-D Ring Binders"/>
    <n v="13.13"/>
    <n v="3"/>
    <n v="4.2699999999999996"/>
  </r>
  <r>
    <s v="23-07-2017"/>
    <x v="3"/>
    <x v="6"/>
    <x v="352"/>
    <x v="18"/>
    <x v="0"/>
    <x v="4"/>
    <s v="Quartet Omega Colored Chalk, 12/Pack"/>
    <n v="11.68"/>
    <n v="2"/>
    <n v="5.49"/>
  </r>
  <r>
    <s v="23-07-2017"/>
    <x v="3"/>
    <x v="6"/>
    <x v="352"/>
    <x v="18"/>
    <x v="2"/>
    <x v="9"/>
    <s v="Memorex 25GB 6X Branded Blu-Ray Recordable Disc, 30/Pack"/>
    <n v="159.75"/>
    <n v="5"/>
    <n v="11.18"/>
  </r>
  <r>
    <s v="23-07-2017"/>
    <x v="3"/>
    <x v="6"/>
    <x v="382"/>
    <x v="20"/>
    <x v="0"/>
    <x v="1"/>
    <s v="Avery Address/Shipping Labels for Typewriters, 4&quot; x 2&quot;"/>
    <n v="41.4"/>
    <n v="4"/>
    <n v="19.87"/>
  </r>
  <r>
    <s v="23-07-2017"/>
    <x v="3"/>
    <x v="6"/>
    <x v="39"/>
    <x v="20"/>
    <x v="0"/>
    <x v="3"/>
    <s v="Wilson Jones Snap Scratch Pad Binder Tool for Ring Binders"/>
    <n v="13.92"/>
    <n v="3"/>
    <n v="4.3499999999999996"/>
  </r>
  <r>
    <s v="23-07-2017"/>
    <x v="3"/>
    <x v="6"/>
    <x v="706"/>
    <x v="1"/>
    <x v="0"/>
    <x v="0"/>
    <s v="Xerox 1909"/>
    <n v="63.31"/>
    <n v="3"/>
    <n v="20.58"/>
  </r>
  <r>
    <s v="23-07-2017"/>
    <x v="3"/>
    <x v="6"/>
    <x v="675"/>
    <x v="21"/>
    <x v="2"/>
    <x v="9"/>
    <s v="Logitech G600 MMO Gaming Mouse"/>
    <n v="399.95"/>
    <n v="5"/>
    <n v="143.97999999999999"/>
  </r>
  <r>
    <s v="23-07-2017"/>
    <x v="3"/>
    <x v="6"/>
    <x v="463"/>
    <x v="3"/>
    <x v="0"/>
    <x v="3"/>
    <s v="Cardinal HOLDit! Binder Insert Strips,Extra Strips"/>
    <n v="15.19"/>
    <n v="3"/>
    <n v="5.51"/>
  </r>
  <r>
    <s v="23-07-2017"/>
    <x v="3"/>
    <x v="6"/>
    <x v="463"/>
    <x v="3"/>
    <x v="0"/>
    <x v="0"/>
    <s v="Weyerhaeuser First Choice Laser/Copy Paper (20Lb. and 88 Bright)"/>
    <n v="58.32"/>
    <n v="9"/>
    <n v="27.99"/>
  </r>
  <r>
    <s v="23-07-2017"/>
    <x v="3"/>
    <x v="6"/>
    <x v="86"/>
    <x v="1"/>
    <x v="0"/>
    <x v="4"/>
    <s v="Hunt PowerHouse Electric Pencil Sharpener, Blue"/>
    <n v="121.54"/>
    <n v="4"/>
    <n v="15.19"/>
  </r>
  <r>
    <s v="24-07-2017"/>
    <x v="3"/>
    <x v="6"/>
    <x v="535"/>
    <x v="3"/>
    <x v="2"/>
    <x v="16"/>
    <s v="Hewlett Packard LaserJet 3310 Copier"/>
    <n v="2399.96"/>
    <n v="5"/>
    <n v="839.99"/>
  </r>
  <r>
    <s v="25-07-2017"/>
    <x v="3"/>
    <x v="6"/>
    <x v="745"/>
    <x v="19"/>
    <x v="0"/>
    <x v="1"/>
    <s v="Avery 498"/>
    <n v="20.23"/>
    <n v="7"/>
    <n v="9.51"/>
  </r>
  <r>
    <s v="25-07-2017"/>
    <x v="3"/>
    <x v="6"/>
    <x v="118"/>
    <x v="2"/>
    <x v="0"/>
    <x v="1"/>
    <s v="Avery 491"/>
    <n v="3.3"/>
    <n v="1"/>
    <n v="1.07"/>
  </r>
  <r>
    <s v="25-07-2017"/>
    <x v="3"/>
    <x v="6"/>
    <x v="405"/>
    <x v="2"/>
    <x v="1"/>
    <x v="8"/>
    <s v="Eldon 200 Class Desk Accessories"/>
    <n v="20.100000000000001"/>
    <n v="4"/>
    <n v="3.01"/>
  </r>
  <r>
    <s v="25-07-2017"/>
    <x v="3"/>
    <x v="6"/>
    <x v="405"/>
    <x v="2"/>
    <x v="0"/>
    <x v="14"/>
    <s v="Acme Galleria Hot Forged Steel Scissors with Colored Handles"/>
    <n v="37.75"/>
    <n v="3"/>
    <n v="4.25"/>
  </r>
  <r>
    <s v="25-07-2017"/>
    <x v="3"/>
    <x v="6"/>
    <x v="405"/>
    <x v="2"/>
    <x v="1"/>
    <x v="13"/>
    <s v="Bush Cubix Conference Tables, Fully Assembled"/>
    <n v="138.59"/>
    <n v="1"/>
    <n v="-34.65"/>
  </r>
  <r>
    <s v="25-07-2017"/>
    <x v="3"/>
    <x v="6"/>
    <x v="405"/>
    <x v="2"/>
    <x v="0"/>
    <x v="2"/>
    <s v="Fellowes Bankers Box Staxonsteel Drawer File/Stacking System"/>
    <n v="259.92"/>
    <n v="5"/>
    <n v="-25.99"/>
  </r>
  <r>
    <s v="25-07-2017"/>
    <x v="3"/>
    <x v="6"/>
    <x v="405"/>
    <x v="2"/>
    <x v="0"/>
    <x v="0"/>
    <s v="Xerox 216"/>
    <n v="20.74"/>
    <n v="4"/>
    <n v="7.26"/>
  </r>
  <r>
    <s v="25-07-2017"/>
    <x v="3"/>
    <x v="6"/>
    <x v="726"/>
    <x v="0"/>
    <x v="1"/>
    <x v="13"/>
    <s v="Safco Drafting Table"/>
    <n v="298.12"/>
    <n v="6"/>
    <n v="-4.26"/>
  </r>
  <r>
    <s v="26-07-2017"/>
    <x v="3"/>
    <x v="6"/>
    <x v="434"/>
    <x v="3"/>
    <x v="2"/>
    <x v="9"/>
    <s v="Logitech Z-906 Speaker sys - home theater - 5.1-CH"/>
    <n v="1649.95"/>
    <n v="5"/>
    <n v="659.98"/>
  </r>
  <r>
    <s v="26-07-2017"/>
    <x v="3"/>
    <x v="6"/>
    <x v="434"/>
    <x v="3"/>
    <x v="1"/>
    <x v="5"/>
    <s v="Global Airflow Leather Mesh Back Chair, Black"/>
    <n v="362.35"/>
    <n v="3"/>
    <n v="45.29"/>
  </r>
  <r>
    <s v="27-07-2017"/>
    <x v="3"/>
    <x v="6"/>
    <x v="110"/>
    <x v="16"/>
    <x v="1"/>
    <x v="8"/>
    <s v="Eldon Delta Triangular Chair Mat, 52&quot; x 58&quot;, Clear"/>
    <n v="91.03"/>
    <n v="3"/>
    <n v="-2.2799999999999998"/>
  </r>
  <r>
    <s v="27-07-2017"/>
    <x v="3"/>
    <x v="6"/>
    <x v="784"/>
    <x v="20"/>
    <x v="1"/>
    <x v="8"/>
    <s v="Tensor Computer Mounted Lamp"/>
    <n v="14.89"/>
    <n v="1"/>
    <n v="4.0199999999999996"/>
  </r>
  <r>
    <s v="27-07-2017"/>
    <x v="3"/>
    <x v="6"/>
    <x v="784"/>
    <x v="20"/>
    <x v="2"/>
    <x v="6"/>
    <s v="Nortel Networks T7316 E Nt8 B27"/>
    <n v="543.91999999999996"/>
    <n v="8"/>
    <n v="135.97999999999999"/>
  </r>
  <r>
    <s v="27-07-2017"/>
    <x v="3"/>
    <x v="6"/>
    <x v="380"/>
    <x v="22"/>
    <x v="1"/>
    <x v="8"/>
    <s v="Staple-based wall hangings"/>
    <n v="23.88"/>
    <n v="3"/>
    <n v="10.51"/>
  </r>
  <r>
    <s v="27-07-2017"/>
    <x v="3"/>
    <x v="6"/>
    <x v="380"/>
    <x v="22"/>
    <x v="0"/>
    <x v="0"/>
    <s v="Message Book, Phone, Wirebound Standard Line Memo, 2 3/4&quot; X 5&quot;"/>
    <n v="26.2"/>
    <n v="4"/>
    <n v="12.05"/>
  </r>
  <r>
    <s v="27-07-2017"/>
    <x v="3"/>
    <x v="6"/>
    <x v="380"/>
    <x v="22"/>
    <x v="0"/>
    <x v="0"/>
    <s v="Xerox 227"/>
    <n v="12.96"/>
    <n v="2"/>
    <n v="6.22"/>
  </r>
  <r>
    <s v="27-07-2017"/>
    <x v="3"/>
    <x v="6"/>
    <x v="380"/>
    <x v="22"/>
    <x v="2"/>
    <x v="9"/>
    <s v="Sony Micro Vault Click 8 GB USB 2.0 Flash Drive"/>
    <n v="234.95"/>
    <n v="5"/>
    <n v="32.89"/>
  </r>
  <r>
    <s v="27-07-2017"/>
    <x v="3"/>
    <x v="6"/>
    <x v="677"/>
    <x v="25"/>
    <x v="1"/>
    <x v="5"/>
    <s v="Global Value Mid-Back Manager's Chair, Gray"/>
    <n v="194.85"/>
    <n v="4"/>
    <n v="12.18"/>
  </r>
  <r>
    <s v="28-07-2017"/>
    <x v="3"/>
    <x v="6"/>
    <x v="719"/>
    <x v="3"/>
    <x v="0"/>
    <x v="3"/>
    <s v="Zipper Ring Binder Pockets"/>
    <n v="9.98"/>
    <n v="4"/>
    <n v="3.62"/>
  </r>
  <r>
    <s v="28-07-2017"/>
    <x v="3"/>
    <x v="6"/>
    <x v="719"/>
    <x v="3"/>
    <x v="0"/>
    <x v="2"/>
    <s v="Super Decoflex Portable Personal File"/>
    <n v="14.98"/>
    <n v="1"/>
    <n v="4.1900000000000004"/>
  </r>
  <r>
    <s v="28-07-2017"/>
    <x v="3"/>
    <x v="6"/>
    <x v="719"/>
    <x v="3"/>
    <x v="2"/>
    <x v="6"/>
    <s v="Wilson Electronics DB Pro Signal Booster"/>
    <n v="1145.5999999999999"/>
    <n v="4"/>
    <n v="100.24"/>
  </r>
  <r>
    <s v="29-07-2017"/>
    <x v="3"/>
    <x v="6"/>
    <x v="643"/>
    <x v="25"/>
    <x v="0"/>
    <x v="12"/>
    <s v="Holmes HEPA Air Purifier"/>
    <n v="34.85"/>
    <n v="2"/>
    <n v="6.53"/>
  </r>
  <r>
    <s v="29-07-2017"/>
    <x v="3"/>
    <x v="6"/>
    <x v="643"/>
    <x v="25"/>
    <x v="2"/>
    <x v="6"/>
    <s v="Samsung Replacement EH64AVFWE Premium Headset"/>
    <n v="22"/>
    <n v="5"/>
    <n v="1.38"/>
  </r>
  <r>
    <s v="29-07-2017"/>
    <x v="3"/>
    <x v="6"/>
    <x v="643"/>
    <x v="25"/>
    <x v="0"/>
    <x v="4"/>
    <s v="Newell 322"/>
    <n v="4.37"/>
    <n v="3"/>
    <n v="0.38"/>
  </r>
  <r>
    <s v="29-07-2017"/>
    <x v="3"/>
    <x v="6"/>
    <x v="60"/>
    <x v="22"/>
    <x v="2"/>
    <x v="9"/>
    <s v="Imation 8GB Mini TravelDrive USB 2.0 Flash Drive"/>
    <n v="90.57"/>
    <n v="3"/>
    <n v="11.77"/>
  </r>
  <r>
    <s v="29-07-2017"/>
    <x v="3"/>
    <x v="6"/>
    <x v="174"/>
    <x v="0"/>
    <x v="0"/>
    <x v="7"/>
    <s v="Assorted Color Push Pins"/>
    <n v="2.9"/>
    <n v="2"/>
    <n v="0.47"/>
  </r>
  <r>
    <s v="29-07-2017"/>
    <x v="3"/>
    <x v="6"/>
    <x v="174"/>
    <x v="0"/>
    <x v="2"/>
    <x v="6"/>
    <s v="Cisco SPA301"/>
    <n v="124.79"/>
    <n v="1"/>
    <n v="15.6"/>
  </r>
  <r>
    <s v="29-07-2017"/>
    <x v="3"/>
    <x v="6"/>
    <x v="95"/>
    <x v="20"/>
    <x v="0"/>
    <x v="4"/>
    <s v="Sanford Liquid Accent Highlighters"/>
    <n v="60.12"/>
    <n v="9"/>
    <n v="22.24"/>
  </r>
  <r>
    <s v="29-07-2017"/>
    <x v="3"/>
    <x v="6"/>
    <x v="334"/>
    <x v="39"/>
    <x v="0"/>
    <x v="3"/>
    <s v="GBC Poly Designer Binding Covers"/>
    <n v="33.479999999999997"/>
    <n v="2"/>
    <n v="16.41"/>
  </r>
  <r>
    <s v="29-07-2017"/>
    <x v="3"/>
    <x v="6"/>
    <x v="334"/>
    <x v="39"/>
    <x v="2"/>
    <x v="6"/>
    <s v="Nortel Meridian M3904 Professional Digital phone"/>
    <n v="461.97"/>
    <n v="3"/>
    <n v="133.97"/>
  </r>
  <r>
    <s v="29-07-2017"/>
    <x v="3"/>
    <x v="6"/>
    <x v="334"/>
    <x v="39"/>
    <x v="0"/>
    <x v="12"/>
    <s v="Holmes Replacement Filter for HEPA Air Cleaner, Very Large Room, HEPA Filter"/>
    <n v="137.62"/>
    <n v="2"/>
    <n v="60.55"/>
  </r>
  <r>
    <s v="29-07-2017"/>
    <x v="3"/>
    <x v="6"/>
    <x v="334"/>
    <x v="39"/>
    <x v="1"/>
    <x v="5"/>
    <s v="Office Star Flex Back Scooter Chair with Aluminum Finish Frame"/>
    <n v="302.67"/>
    <n v="3"/>
    <n v="72.64"/>
  </r>
  <r>
    <s v="29-07-2017"/>
    <x v="3"/>
    <x v="6"/>
    <x v="339"/>
    <x v="22"/>
    <x v="1"/>
    <x v="11"/>
    <s v="Bush Westfield Collection Bookcases, Medium Cherry Finish"/>
    <n v="115.96"/>
    <n v="2"/>
    <n v="25.51"/>
  </r>
  <r>
    <s v="30-07-2017"/>
    <x v="3"/>
    <x v="6"/>
    <x v="154"/>
    <x v="3"/>
    <x v="0"/>
    <x v="2"/>
    <s v="Economy Rollaway Files"/>
    <n v="330.4"/>
    <n v="2"/>
    <n v="85.9"/>
  </r>
  <r>
    <s v="30-07-2017"/>
    <x v="3"/>
    <x v="6"/>
    <x v="154"/>
    <x v="3"/>
    <x v="0"/>
    <x v="1"/>
    <s v="Avery 480"/>
    <n v="26.25"/>
    <n v="7"/>
    <n v="12.6"/>
  </r>
  <r>
    <s v="30-07-2017"/>
    <x v="3"/>
    <x v="6"/>
    <x v="529"/>
    <x v="10"/>
    <x v="0"/>
    <x v="3"/>
    <s v="GBC ProClick Punch Binding System"/>
    <n v="76.78"/>
    <n v="4"/>
    <n v="-53.74"/>
  </r>
  <r>
    <s v="30-07-2017"/>
    <x v="3"/>
    <x v="6"/>
    <x v="705"/>
    <x v="36"/>
    <x v="2"/>
    <x v="6"/>
    <s v="invisibleSHIELD by ZAGG Smudge-Free Screen Protector"/>
    <n v="89.95"/>
    <n v="5"/>
    <n v="43.18"/>
  </r>
  <r>
    <s v="31-07-2017"/>
    <x v="3"/>
    <x v="6"/>
    <x v="400"/>
    <x v="2"/>
    <x v="0"/>
    <x v="0"/>
    <s v="Xerox 1991"/>
    <n v="54.82"/>
    <n v="3"/>
    <n v="17.82"/>
  </r>
  <r>
    <s v="31-07-2017"/>
    <x v="3"/>
    <x v="6"/>
    <x v="469"/>
    <x v="16"/>
    <x v="2"/>
    <x v="9"/>
    <s v="TRENDnet 56K USB 2.0 Phone, Internet and Fax Modem"/>
    <n v="41.42"/>
    <n v="2"/>
    <n v="8.2799999999999994"/>
  </r>
  <r>
    <s v="31-07-2017"/>
    <x v="3"/>
    <x v="6"/>
    <x v="682"/>
    <x v="1"/>
    <x v="2"/>
    <x v="6"/>
    <s v="Motorola L804"/>
    <n v="36.79"/>
    <n v="1"/>
    <n v="4.1399999999999997"/>
  </r>
  <r>
    <s v="31-07-2017"/>
    <x v="3"/>
    <x v="6"/>
    <x v="574"/>
    <x v="3"/>
    <x v="0"/>
    <x v="2"/>
    <s v="Eldon Portable Mobile Manager"/>
    <n v="56.56"/>
    <n v="2"/>
    <n v="15.27"/>
  </r>
  <r>
    <s v="31-07-2017"/>
    <x v="3"/>
    <x v="6"/>
    <x v="574"/>
    <x v="3"/>
    <x v="1"/>
    <x v="8"/>
    <s v="Master Big Foot Doorstop, Beige"/>
    <n v="36.96"/>
    <n v="7"/>
    <n v="11.46"/>
  </r>
  <r>
    <s v="31-07-2017"/>
    <x v="3"/>
    <x v="6"/>
    <x v="465"/>
    <x v="21"/>
    <x v="0"/>
    <x v="3"/>
    <s v="Acco 3-Hole Punch"/>
    <n v="17.52"/>
    <n v="4"/>
    <n v="8.41"/>
  </r>
  <r>
    <s v="31-07-2017"/>
    <x v="3"/>
    <x v="6"/>
    <x v="465"/>
    <x v="21"/>
    <x v="0"/>
    <x v="12"/>
    <s v="3M Office Air Cleaner"/>
    <n v="155.88"/>
    <n v="6"/>
    <n v="54.56"/>
  </r>
  <r>
    <s v="31-07-2017"/>
    <x v="3"/>
    <x v="6"/>
    <x v="193"/>
    <x v="2"/>
    <x v="2"/>
    <x v="6"/>
    <s v="Polycom SoundPoint Pro SE-225 Corded phone"/>
    <n v="285.58"/>
    <n v="4"/>
    <n v="-57.12"/>
  </r>
  <r>
    <s v="31-07-2017"/>
    <x v="3"/>
    <x v="6"/>
    <x v="162"/>
    <x v="7"/>
    <x v="0"/>
    <x v="0"/>
    <s v="Avery Personal Creations Heavyweight Cards"/>
    <n v="11.54"/>
    <n v="1"/>
    <n v="5.54"/>
  </r>
  <r>
    <s v="31-07-2017"/>
    <x v="3"/>
    <x v="6"/>
    <x v="162"/>
    <x v="7"/>
    <x v="0"/>
    <x v="3"/>
    <s v="Fellowes PB200 Plastic Comb Binding Machine"/>
    <n v="849.95"/>
    <n v="5"/>
    <n v="390.98"/>
  </r>
  <r>
    <s v="31-07-2017"/>
    <x v="3"/>
    <x v="6"/>
    <x v="162"/>
    <x v="7"/>
    <x v="0"/>
    <x v="3"/>
    <s v="Black Avery Memo-Size 3-Ring Binder, 5 1/2&quot; x 8 1/2&quot;"/>
    <n v="11.01"/>
    <n v="3"/>
    <n v="5.39"/>
  </r>
  <r>
    <s v="01-08-2017"/>
    <x v="3"/>
    <x v="7"/>
    <x v="372"/>
    <x v="1"/>
    <x v="2"/>
    <x v="6"/>
    <s v="JBL Micro Wireless Portable Bluetooth Speaker"/>
    <n v="95.98"/>
    <n v="2"/>
    <n v="6"/>
  </r>
  <r>
    <s v="01-08-2017"/>
    <x v="3"/>
    <x v="7"/>
    <x v="420"/>
    <x v="25"/>
    <x v="2"/>
    <x v="6"/>
    <s v="Nortel Networks T7316 E Nt8 B27"/>
    <n v="271.95999999999998"/>
    <n v="5"/>
    <n v="17"/>
  </r>
  <r>
    <s v="01-08-2017"/>
    <x v="3"/>
    <x v="7"/>
    <x v="322"/>
    <x v="0"/>
    <x v="2"/>
    <x v="15"/>
    <s v="Bady BDG101FRU Card Printer"/>
    <n v="1439.98"/>
    <n v="3"/>
    <n v="-264"/>
  </r>
  <r>
    <s v="01-08-2017"/>
    <x v="3"/>
    <x v="7"/>
    <x v="322"/>
    <x v="0"/>
    <x v="0"/>
    <x v="0"/>
    <s v="Xerox 1998"/>
    <n v="36.29"/>
    <n v="7"/>
    <n v="12.7"/>
  </r>
  <r>
    <s v="01-08-2017"/>
    <x v="3"/>
    <x v="7"/>
    <x v="252"/>
    <x v="3"/>
    <x v="0"/>
    <x v="3"/>
    <s v="GBC Prestige Therm-A-Bind Covers"/>
    <n v="54.9"/>
    <n v="2"/>
    <n v="18.53"/>
  </r>
  <r>
    <s v="01-08-2017"/>
    <x v="3"/>
    <x v="7"/>
    <x v="699"/>
    <x v="3"/>
    <x v="0"/>
    <x v="2"/>
    <s v="Fellowes Mobile File Cart, Black"/>
    <n v="186.54"/>
    <n v="3"/>
    <n v="50.37"/>
  </r>
  <r>
    <s v="03-08-2017"/>
    <x v="3"/>
    <x v="7"/>
    <x v="693"/>
    <x v="1"/>
    <x v="1"/>
    <x v="11"/>
    <s v="O'Sullivan Elevations Bookcase, Cherry Finish"/>
    <n v="183.37"/>
    <n v="2"/>
    <n v="-36.67"/>
  </r>
  <r>
    <s v="03-08-2017"/>
    <x v="3"/>
    <x v="7"/>
    <x v="664"/>
    <x v="3"/>
    <x v="0"/>
    <x v="1"/>
    <s v="Avery 473"/>
    <n v="51.75"/>
    <n v="5"/>
    <n v="24.84"/>
  </r>
  <r>
    <s v="03-08-2017"/>
    <x v="3"/>
    <x v="7"/>
    <x v="664"/>
    <x v="3"/>
    <x v="1"/>
    <x v="8"/>
    <s v="Deflect-o EconoMat Studded, No Bevel Mat for Low Pile Carpeting"/>
    <n v="123.96"/>
    <n v="3"/>
    <n v="11.16"/>
  </r>
  <r>
    <s v="03-08-2017"/>
    <x v="3"/>
    <x v="7"/>
    <x v="208"/>
    <x v="3"/>
    <x v="0"/>
    <x v="2"/>
    <s v="Fellowes Bases and Tops For Staxonsteel/High-Stak Systems"/>
    <n v="99.87"/>
    <n v="3"/>
    <n v="23.97"/>
  </r>
  <r>
    <s v="03-08-2017"/>
    <x v="3"/>
    <x v="7"/>
    <x v="579"/>
    <x v="1"/>
    <x v="2"/>
    <x v="9"/>
    <s v="Kensington K72356US Mouse-in-a-Box USB Desktop Mouse"/>
    <n v="39.82"/>
    <n v="3"/>
    <n v="7.47"/>
  </r>
  <r>
    <s v="03-08-2017"/>
    <x v="3"/>
    <x v="7"/>
    <x v="759"/>
    <x v="22"/>
    <x v="0"/>
    <x v="2"/>
    <s v="Letter/Legal File Tote with Clear Snap-On Lid, Black Granite"/>
    <n v="16.059999999999999"/>
    <n v="1"/>
    <n v="4.18"/>
  </r>
  <r>
    <s v="03-08-2017"/>
    <x v="3"/>
    <x v="7"/>
    <x v="764"/>
    <x v="10"/>
    <x v="0"/>
    <x v="1"/>
    <s v="Avery 476"/>
    <n v="16.52"/>
    <n v="5"/>
    <n v="5.37"/>
  </r>
  <r>
    <s v="04-08-2017"/>
    <x v="3"/>
    <x v="7"/>
    <x v="312"/>
    <x v="26"/>
    <x v="0"/>
    <x v="0"/>
    <s v="Hammermill CopyPlus Copy Paper (20Lb. and 84 Bright)"/>
    <n v="7.97"/>
    <n v="2"/>
    <n v="2.89"/>
  </r>
  <r>
    <s v="04-08-2017"/>
    <x v="3"/>
    <x v="7"/>
    <x v="312"/>
    <x v="26"/>
    <x v="0"/>
    <x v="10"/>
    <s v="Manila Recycled Extra-Heavyweight Clasp Envelopes, 6&quot; x 9&quot;"/>
    <n v="8.7799999999999994"/>
    <n v="1"/>
    <n v="3.18"/>
  </r>
  <r>
    <s v="04-08-2017"/>
    <x v="3"/>
    <x v="7"/>
    <x v="312"/>
    <x v="0"/>
    <x v="0"/>
    <x v="3"/>
    <s v="Avery Durable Poly Binders"/>
    <n v="3.32"/>
    <n v="3"/>
    <n v="-5.64"/>
  </r>
  <r>
    <s v="05-08-2017"/>
    <x v="3"/>
    <x v="7"/>
    <x v="203"/>
    <x v="5"/>
    <x v="0"/>
    <x v="0"/>
    <s v="Adams Phone Message Book, 200 Message Capacity, 8 1/16 x 11"/>
    <n v="13.76"/>
    <n v="2"/>
    <n v="6.33"/>
  </r>
  <r>
    <s v="05-08-2017"/>
    <x v="3"/>
    <x v="7"/>
    <x v="327"/>
    <x v="0"/>
    <x v="0"/>
    <x v="2"/>
    <s v="Tennsco Lockers, Sand"/>
    <n v="151.06"/>
    <n v="9"/>
    <n v="7.55"/>
  </r>
  <r>
    <s v="05-08-2017"/>
    <x v="3"/>
    <x v="7"/>
    <x v="99"/>
    <x v="18"/>
    <x v="0"/>
    <x v="3"/>
    <s v="Premium Transparent Presentation Covers by GBC"/>
    <n v="125.88"/>
    <n v="6"/>
    <n v="60.42"/>
  </r>
  <r>
    <s v="05-08-2017"/>
    <x v="3"/>
    <x v="7"/>
    <x v="99"/>
    <x v="18"/>
    <x v="2"/>
    <x v="9"/>
    <s v="Logitech MX Performance Wireless Mouse"/>
    <n v="79.78"/>
    <n v="2"/>
    <n v="29.52"/>
  </r>
  <r>
    <s v="05-08-2017"/>
    <x v="3"/>
    <x v="7"/>
    <x v="99"/>
    <x v="18"/>
    <x v="0"/>
    <x v="1"/>
    <s v="Avery 475"/>
    <n v="133.19999999999999"/>
    <n v="9"/>
    <n v="66.599999999999994"/>
  </r>
  <r>
    <s v="06-08-2017"/>
    <x v="3"/>
    <x v="7"/>
    <x v="9"/>
    <x v="8"/>
    <x v="1"/>
    <x v="11"/>
    <s v="O'Sullivan 2-Shelf Heavy-Duty Bookcases"/>
    <n v="145.74"/>
    <n v="3"/>
    <n v="23.32"/>
  </r>
  <r>
    <s v="06-08-2017"/>
    <x v="3"/>
    <x v="7"/>
    <x v="9"/>
    <x v="8"/>
    <x v="1"/>
    <x v="8"/>
    <s v="Longer-Life Soft White Bulbs"/>
    <n v="15.4"/>
    <n v="5"/>
    <n v="7.39"/>
  </r>
  <r>
    <s v="06-08-2017"/>
    <x v="3"/>
    <x v="7"/>
    <x v="735"/>
    <x v="0"/>
    <x v="0"/>
    <x v="0"/>
    <s v="14-7/8 x 11 Blue Bar Computer Printout Paper"/>
    <n v="115.3"/>
    <n v="3"/>
    <n v="40.35"/>
  </r>
  <r>
    <s v="06-08-2017"/>
    <x v="3"/>
    <x v="7"/>
    <x v="146"/>
    <x v="38"/>
    <x v="2"/>
    <x v="6"/>
    <s v="Ativa D5772 2-Line 5.8GHz Digital Expandable Corded/Cordless Phone System with Answering &amp; Caller ID/Call Waiting, Black/Silver"/>
    <n v="824.95"/>
    <n v="5"/>
    <n v="247.49"/>
  </r>
  <r>
    <s v="06-08-2017"/>
    <x v="3"/>
    <x v="7"/>
    <x v="146"/>
    <x v="38"/>
    <x v="0"/>
    <x v="1"/>
    <s v="Avery 481"/>
    <n v="24.64"/>
    <n v="8"/>
    <n v="11.83"/>
  </r>
  <r>
    <s v="06-08-2017"/>
    <x v="3"/>
    <x v="7"/>
    <x v="146"/>
    <x v="38"/>
    <x v="0"/>
    <x v="4"/>
    <s v="Hunt PowerHouse Electric Pencil Sharpener, Blue"/>
    <n v="227.88"/>
    <n v="6"/>
    <n v="68.36"/>
  </r>
  <r>
    <s v="06-08-2017"/>
    <x v="3"/>
    <x v="7"/>
    <x v="489"/>
    <x v="20"/>
    <x v="0"/>
    <x v="14"/>
    <s v="Acme 10&quot; Easy Grip Assistive Scissors"/>
    <n v="70.12"/>
    <n v="4"/>
    <n v="21.04"/>
  </r>
  <r>
    <s v="07-08-2017"/>
    <x v="3"/>
    <x v="7"/>
    <x v="667"/>
    <x v="25"/>
    <x v="2"/>
    <x v="9"/>
    <s v="Logitech G700s Rechargeable Gaming Mouse"/>
    <n v="79.989999999999995"/>
    <n v="1"/>
    <n v="22"/>
  </r>
  <r>
    <s v="07-08-2017"/>
    <x v="3"/>
    <x v="7"/>
    <x v="677"/>
    <x v="20"/>
    <x v="0"/>
    <x v="4"/>
    <s v="Quartet Omega Colored Chalk, 12/Pack"/>
    <n v="11.68"/>
    <n v="2"/>
    <n v="5.49"/>
  </r>
  <r>
    <s v="07-08-2017"/>
    <x v="3"/>
    <x v="7"/>
    <x v="677"/>
    <x v="20"/>
    <x v="0"/>
    <x v="4"/>
    <s v="Staples in misc. colors"/>
    <n v="104.8"/>
    <n v="10"/>
    <n v="26.2"/>
  </r>
  <r>
    <s v="07-08-2017"/>
    <x v="3"/>
    <x v="7"/>
    <x v="144"/>
    <x v="3"/>
    <x v="2"/>
    <x v="6"/>
    <s v="GE DSL Phone Line Filter"/>
    <n v="159.96"/>
    <n v="5"/>
    <n v="18"/>
  </r>
  <r>
    <s v="07-08-2017"/>
    <x v="3"/>
    <x v="7"/>
    <x v="144"/>
    <x v="3"/>
    <x v="0"/>
    <x v="3"/>
    <s v="Avery Printable Repositionable Plastic Tabs"/>
    <n v="13.76"/>
    <n v="2"/>
    <n v="4.6399999999999997"/>
  </r>
  <r>
    <s v="07-08-2017"/>
    <x v="3"/>
    <x v="7"/>
    <x v="204"/>
    <x v="28"/>
    <x v="2"/>
    <x v="9"/>
    <s v="Memorex Micro Travel Drive 16 GB"/>
    <n v="63.96"/>
    <n v="4"/>
    <n v="19.829999999999998"/>
  </r>
  <r>
    <s v="07-08-2017"/>
    <x v="3"/>
    <x v="7"/>
    <x v="550"/>
    <x v="3"/>
    <x v="0"/>
    <x v="0"/>
    <s v="Xerox 1891"/>
    <n v="244.55"/>
    <n v="5"/>
    <n v="114.94"/>
  </r>
  <r>
    <s v="07-08-2017"/>
    <x v="3"/>
    <x v="7"/>
    <x v="74"/>
    <x v="0"/>
    <x v="2"/>
    <x v="9"/>
    <s v="Logitech K350 2.4Ghz Wireless Keyboard"/>
    <n v="119.45"/>
    <n v="3"/>
    <n v="-13.44"/>
  </r>
  <r>
    <s v="07-08-2017"/>
    <x v="3"/>
    <x v="7"/>
    <x v="74"/>
    <x v="0"/>
    <x v="0"/>
    <x v="2"/>
    <s v="Safco Industrial Shelving"/>
    <n v="118.16"/>
    <n v="2"/>
    <n v="-25.11"/>
  </r>
  <r>
    <s v="07-08-2017"/>
    <x v="3"/>
    <x v="7"/>
    <x v="506"/>
    <x v="3"/>
    <x v="2"/>
    <x v="6"/>
    <s v="Polycom VoiceStation 500 Conference phone"/>
    <n v="707.88"/>
    <n v="3"/>
    <n v="44.24"/>
  </r>
  <r>
    <s v="07-08-2017"/>
    <x v="3"/>
    <x v="7"/>
    <x v="506"/>
    <x v="3"/>
    <x v="0"/>
    <x v="3"/>
    <s v="Cardinal Holdit Business Card Pockets"/>
    <n v="11.95"/>
    <n v="3"/>
    <n v="4.18"/>
  </r>
  <r>
    <s v="07-08-2017"/>
    <x v="3"/>
    <x v="7"/>
    <x v="506"/>
    <x v="3"/>
    <x v="0"/>
    <x v="3"/>
    <s v="Mead 1st Gear 2&quot; Zipper Binder, Asst. Colors"/>
    <n v="31.13"/>
    <n v="3"/>
    <n v="11.67"/>
  </r>
  <r>
    <s v="07-08-2017"/>
    <x v="3"/>
    <x v="7"/>
    <x v="506"/>
    <x v="3"/>
    <x v="2"/>
    <x v="9"/>
    <s v="Sony Micro Vault Click 4 GB USB 2.0 Flash Drive"/>
    <n v="55.76"/>
    <n v="4"/>
    <n v="7.81"/>
  </r>
  <r>
    <s v="07-08-2017"/>
    <x v="3"/>
    <x v="7"/>
    <x v="506"/>
    <x v="3"/>
    <x v="0"/>
    <x v="0"/>
    <s v="Xerox 1881"/>
    <n v="24.56"/>
    <n v="2"/>
    <n v="11.54"/>
  </r>
  <r>
    <s v="07-08-2017"/>
    <x v="3"/>
    <x v="7"/>
    <x v="506"/>
    <x v="3"/>
    <x v="1"/>
    <x v="8"/>
    <s v="Howard Miller 13-3/4&quot; Diameter Brushed Chrome Round Wall Clock"/>
    <n v="51.75"/>
    <n v="1"/>
    <n v="15.53"/>
  </r>
  <r>
    <s v="07-08-2017"/>
    <x v="3"/>
    <x v="7"/>
    <x v="506"/>
    <x v="3"/>
    <x v="1"/>
    <x v="5"/>
    <s v="Global Enterprise Series Seating Low-Back Swivel/Tilt Chairs"/>
    <n v="207.18"/>
    <n v="1"/>
    <n v="25.9"/>
  </r>
  <r>
    <s v="07-08-2017"/>
    <x v="3"/>
    <x v="7"/>
    <x v="506"/>
    <x v="3"/>
    <x v="0"/>
    <x v="12"/>
    <s v="3.6 Cubic Foot Counter Height Office Refrigerator"/>
    <n v="1473.1"/>
    <n v="5"/>
    <n v="412.47"/>
  </r>
  <r>
    <s v="10-08-2017"/>
    <x v="3"/>
    <x v="7"/>
    <x v="325"/>
    <x v="18"/>
    <x v="0"/>
    <x v="10"/>
    <s v="Staple envelope"/>
    <n v="70.08"/>
    <n v="6"/>
    <n v="35.04"/>
  </r>
  <r>
    <s v="10-08-2017"/>
    <x v="3"/>
    <x v="7"/>
    <x v="325"/>
    <x v="18"/>
    <x v="1"/>
    <x v="8"/>
    <s v="Tenex Traditional Chairmats for Medium Pile Carpet, Standard Lip, 36&quot; x 48&quot;"/>
    <n v="121.3"/>
    <n v="2"/>
    <n v="25.47"/>
  </r>
  <r>
    <s v="10-08-2017"/>
    <x v="3"/>
    <x v="7"/>
    <x v="325"/>
    <x v="18"/>
    <x v="2"/>
    <x v="6"/>
    <s v="Aastra 57i VoIP phone"/>
    <n v="1454.49"/>
    <n v="9"/>
    <n v="378.17"/>
  </r>
  <r>
    <s v="10-08-2017"/>
    <x v="3"/>
    <x v="7"/>
    <x v="571"/>
    <x v="18"/>
    <x v="0"/>
    <x v="0"/>
    <s v="Xerox 1906"/>
    <n v="177.2"/>
    <n v="5"/>
    <n v="83.28"/>
  </r>
  <r>
    <s v="11-08-2017"/>
    <x v="3"/>
    <x v="7"/>
    <x v="472"/>
    <x v="0"/>
    <x v="0"/>
    <x v="0"/>
    <s v="Wirebound Message Books, Four 2 3/4&quot; x 5&quot; Forms per Page, 600 Sets per Book"/>
    <n v="29.66"/>
    <n v="4"/>
    <n v="10.01"/>
  </r>
  <r>
    <s v="11-08-2017"/>
    <x v="3"/>
    <x v="7"/>
    <x v="472"/>
    <x v="0"/>
    <x v="0"/>
    <x v="4"/>
    <s v="BIC Brite Liner Grip Highlighters"/>
    <n v="9.18"/>
    <n v="7"/>
    <n v="2.87"/>
  </r>
  <r>
    <s v="11-08-2017"/>
    <x v="3"/>
    <x v="7"/>
    <x v="472"/>
    <x v="0"/>
    <x v="2"/>
    <x v="6"/>
    <s v="Pyle PMP37LED"/>
    <n v="153.58000000000001"/>
    <n v="2"/>
    <n v="13.44"/>
  </r>
  <r>
    <s v="11-08-2017"/>
    <x v="3"/>
    <x v="7"/>
    <x v="472"/>
    <x v="0"/>
    <x v="0"/>
    <x v="3"/>
    <s v="Fellowes Twister Kit, Gray/Clear, 3/pkg"/>
    <n v="12.86"/>
    <n v="8"/>
    <n v="-22.51"/>
  </r>
  <r>
    <s v="11-08-2017"/>
    <x v="3"/>
    <x v="7"/>
    <x v="108"/>
    <x v="8"/>
    <x v="0"/>
    <x v="3"/>
    <s v="Satellite Sectional Post Binders"/>
    <n v="477.51"/>
    <n v="11"/>
    <n v="219.65"/>
  </r>
  <r>
    <s v="11-08-2017"/>
    <x v="3"/>
    <x v="7"/>
    <x v="694"/>
    <x v="20"/>
    <x v="0"/>
    <x v="0"/>
    <s v="Xerox 226"/>
    <n v="25.92"/>
    <n v="4"/>
    <n v="12.44"/>
  </r>
  <r>
    <s v="12-08-2017"/>
    <x v="3"/>
    <x v="7"/>
    <x v="356"/>
    <x v="16"/>
    <x v="0"/>
    <x v="0"/>
    <s v="Xerox 2000"/>
    <n v="20.74"/>
    <n v="4"/>
    <n v="7.26"/>
  </r>
  <r>
    <s v="12-08-2017"/>
    <x v="3"/>
    <x v="7"/>
    <x v="176"/>
    <x v="3"/>
    <x v="0"/>
    <x v="12"/>
    <s v="Avanti 4.4 Cu. Ft. Refrigerator"/>
    <n v="542.94000000000005"/>
    <n v="3"/>
    <n v="152.02000000000001"/>
  </r>
  <r>
    <s v="12-08-2017"/>
    <x v="3"/>
    <x v="7"/>
    <x v="176"/>
    <x v="3"/>
    <x v="1"/>
    <x v="8"/>
    <s v="DAX Wood Document Frame"/>
    <n v="54.92"/>
    <n v="4"/>
    <n v="19.77"/>
  </r>
  <r>
    <s v="12-08-2017"/>
    <x v="3"/>
    <x v="7"/>
    <x v="653"/>
    <x v="36"/>
    <x v="0"/>
    <x v="4"/>
    <s v="Newell 312"/>
    <n v="17.52"/>
    <n v="3"/>
    <n v="5.26"/>
  </r>
  <r>
    <s v="12-08-2017"/>
    <x v="3"/>
    <x v="7"/>
    <x v="653"/>
    <x v="36"/>
    <x v="1"/>
    <x v="5"/>
    <s v="Hon 4700 Series Mobuis Mid-Back Task Chairs with Adjustable Arms"/>
    <n v="1779.9"/>
    <n v="5"/>
    <n v="373.78"/>
  </r>
  <r>
    <s v="12-08-2017"/>
    <x v="3"/>
    <x v="7"/>
    <x v="653"/>
    <x v="36"/>
    <x v="0"/>
    <x v="4"/>
    <s v="Boston 1645 Deluxe Heavier-Duty Electric Pencil Sharpener"/>
    <n v="219.9"/>
    <n v="5"/>
    <n v="59.37"/>
  </r>
  <r>
    <s v="12-08-2017"/>
    <x v="3"/>
    <x v="7"/>
    <x v="613"/>
    <x v="22"/>
    <x v="2"/>
    <x v="16"/>
    <s v="Hewlett Packard 310 Color Digital Copier"/>
    <n v="299.99"/>
    <n v="1"/>
    <n v="90"/>
  </r>
  <r>
    <s v="12-08-2017"/>
    <x v="3"/>
    <x v="7"/>
    <x v="613"/>
    <x v="22"/>
    <x v="0"/>
    <x v="0"/>
    <s v="Xerox 1937"/>
    <n v="192.16"/>
    <n v="4"/>
    <n v="92.24"/>
  </r>
  <r>
    <s v="12-08-2017"/>
    <x v="3"/>
    <x v="7"/>
    <x v="613"/>
    <x v="22"/>
    <x v="2"/>
    <x v="6"/>
    <s v="Grandstream GXP1160 VoIP phone"/>
    <n v="242.62"/>
    <n v="8"/>
    <n v="27.3"/>
  </r>
  <r>
    <s v="12-08-2017"/>
    <x v="3"/>
    <x v="7"/>
    <x v="613"/>
    <x v="22"/>
    <x v="0"/>
    <x v="2"/>
    <s v="Personal File Boxes with Fold-Down Carry Handle"/>
    <n v="46.74"/>
    <n v="3"/>
    <n v="11.69"/>
  </r>
  <r>
    <s v="12-08-2017"/>
    <x v="3"/>
    <x v="7"/>
    <x v="613"/>
    <x v="22"/>
    <x v="2"/>
    <x v="9"/>
    <s v="Perixx PERIBOARD-512B, Ergonomic Split Keyboard"/>
    <n v="174.95"/>
    <n v="5"/>
    <n v="12.25"/>
  </r>
  <r>
    <s v="12-08-2017"/>
    <x v="3"/>
    <x v="7"/>
    <x v="613"/>
    <x v="22"/>
    <x v="0"/>
    <x v="3"/>
    <s v="Avery Legal 4-Ring Binder"/>
    <n v="100.7"/>
    <n v="6"/>
    <n v="37.76"/>
  </r>
  <r>
    <s v="13-08-2017"/>
    <x v="3"/>
    <x v="7"/>
    <x v="144"/>
    <x v="3"/>
    <x v="0"/>
    <x v="2"/>
    <s v="Sterilite Officeware Hinged File Box"/>
    <n v="31.44"/>
    <n v="3"/>
    <n v="8.49"/>
  </r>
  <r>
    <s v="13-08-2017"/>
    <x v="3"/>
    <x v="7"/>
    <x v="144"/>
    <x v="3"/>
    <x v="0"/>
    <x v="12"/>
    <s v="Staple holder"/>
    <n v="83.79"/>
    <n v="7"/>
    <n v="22.62"/>
  </r>
  <r>
    <s v="13-08-2017"/>
    <x v="3"/>
    <x v="7"/>
    <x v="144"/>
    <x v="3"/>
    <x v="0"/>
    <x v="4"/>
    <s v="Newell 345"/>
    <n v="59.52"/>
    <n v="3"/>
    <n v="15.48"/>
  </r>
  <r>
    <s v="13-08-2017"/>
    <x v="3"/>
    <x v="7"/>
    <x v="144"/>
    <x v="3"/>
    <x v="0"/>
    <x v="14"/>
    <s v="Staple remover"/>
    <n v="31.92"/>
    <n v="4"/>
    <n v="9.26"/>
  </r>
  <r>
    <s v="13-08-2017"/>
    <x v="3"/>
    <x v="7"/>
    <x v="435"/>
    <x v="2"/>
    <x v="0"/>
    <x v="1"/>
    <s v="Avery 486"/>
    <n v="17.54"/>
    <n v="3"/>
    <n v="5.92"/>
  </r>
  <r>
    <s v="13-08-2017"/>
    <x v="3"/>
    <x v="7"/>
    <x v="521"/>
    <x v="3"/>
    <x v="0"/>
    <x v="3"/>
    <s v="GBC Prepunched Paper, 19-Hole, for Binding Systems, 24-lb"/>
    <n v="36.020000000000003"/>
    <n v="3"/>
    <n v="11.71"/>
  </r>
  <r>
    <s v="13-08-2017"/>
    <x v="3"/>
    <x v="7"/>
    <x v="284"/>
    <x v="15"/>
    <x v="0"/>
    <x v="12"/>
    <s v="Belkin Premiere Surge Master II 8-outlet surge protector"/>
    <n v="272.05"/>
    <n v="7"/>
    <n v="30.61"/>
  </r>
  <r>
    <s v="13-08-2017"/>
    <x v="3"/>
    <x v="7"/>
    <x v="284"/>
    <x v="15"/>
    <x v="0"/>
    <x v="3"/>
    <s v="GBC DocuBind TL300 Electric Binding System"/>
    <n v="1614.58"/>
    <n v="6"/>
    <n v="-1237.8499999999999"/>
  </r>
  <r>
    <s v="13-08-2017"/>
    <x v="3"/>
    <x v="7"/>
    <x v="284"/>
    <x v="15"/>
    <x v="0"/>
    <x v="7"/>
    <s v="Staples"/>
    <n v="24.32"/>
    <n v="5"/>
    <n v="9.1199999999999992"/>
  </r>
  <r>
    <s v="13-08-2017"/>
    <x v="3"/>
    <x v="7"/>
    <x v="284"/>
    <x v="15"/>
    <x v="2"/>
    <x v="9"/>
    <s v="Maxell 4.7GB DVD-R 5/Pack"/>
    <n v="1.58"/>
    <n v="2"/>
    <n v="0.48"/>
  </r>
  <r>
    <s v="13-08-2017"/>
    <x v="3"/>
    <x v="7"/>
    <x v="284"/>
    <x v="15"/>
    <x v="1"/>
    <x v="8"/>
    <s v="Eldon Radial Chair Mat for Low to Medium Pile Carpets"/>
    <n v="31.98"/>
    <n v="1"/>
    <n v="0"/>
  </r>
  <r>
    <s v="13-08-2017"/>
    <x v="3"/>
    <x v="7"/>
    <x v="284"/>
    <x v="15"/>
    <x v="0"/>
    <x v="10"/>
    <s v="Colored Envelopes"/>
    <n v="14.76"/>
    <n v="5"/>
    <n v="4.8"/>
  </r>
  <r>
    <s v="13-08-2017"/>
    <x v="3"/>
    <x v="7"/>
    <x v="284"/>
    <x v="15"/>
    <x v="1"/>
    <x v="5"/>
    <s v="Hon Olson Stacker Chairs"/>
    <n v="423.65"/>
    <n v="2"/>
    <n v="47.66"/>
  </r>
  <r>
    <s v="14-08-2017"/>
    <x v="3"/>
    <x v="7"/>
    <x v="377"/>
    <x v="3"/>
    <x v="0"/>
    <x v="1"/>
    <s v="Avery File Folder Labels"/>
    <n v="5.76"/>
    <n v="2"/>
    <n v="2.82"/>
  </r>
  <r>
    <s v="14-08-2017"/>
    <x v="3"/>
    <x v="7"/>
    <x v="377"/>
    <x v="3"/>
    <x v="0"/>
    <x v="4"/>
    <s v="Newell 318"/>
    <n v="16.68"/>
    <n v="6"/>
    <n v="4.34"/>
  </r>
  <r>
    <s v="14-08-2017"/>
    <x v="3"/>
    <x v="7"/>
    <x v="744"/>
    <x v="3"/>
    <x v="1"/>
    <x v="13"/>
    <s v="Chromcraft Round Conference Tables"/>
    <n v="418.3"/>
    <n v="3"/>
    <n v="5.23"/>
  </r>
  <r>
    <s v="15-08-2017"/>
    <x v="3"/>
    <x v="7"/>
    <x v="229"/>
    <x v="23"/>
    <x v="0"/>
    <x v="12"/>
    <s v="Fellowes Premier Superior Surge Suppressor, 10-Outlet, With Phone and Remote"/>
    <n v="97.84"/>
    <n v="2"/>
    <n v="25.44"/>
  </r>
  <r>
    <s v="15-08-2017"/>
    <x v="3"/>
    <x v="7"/>
    <x v="729"/>
    <x v="2"/>
    <x v="0"/>
    <x v="2"/>
    <s v="Tennsco Single-Tier Lockers"/>
    <n v="1801.63"/>
    <n v="6"/>
    <n v="-337.81"/>
  </r>
  <r>
    <s v="15-08-2017"/>
    <x v="3"/>
    <x v="7"/>
    <x v="731"/>
    <x v="28"/>
    <x v="0"/>
    <x v="1"/>
    <s v="Avery 495"/>
    <n v="50.4"/>
    <n v="8"/>
    <n v="23.18"/>
  </r>
  <r>
    <s v="16-08-2017"/>
    <x v="3"/>
    <x v="7"/>
    <x v="605"/>
    <x v="15"/>
    <x v="0"/>
    <x v="3"/>
    <s v="Recycled Easel Ring Binders"/>
    <n v="13.43"/>
    <n v="3"/>
    <n v="-11.19"/>
  </r>
  <r>
    <s v="16-08-2017"/>
    <x v="3"/>
    <x v="7"/>
    <x v="605"/>
    <x v="15"/>
    <x v="0"/>
    <x v="2"/>
    <s v="Acco Perma 3000 Stacking Storage Drawers"/>
    <n v="67.14"/>
    <n v="4"/>
    <n v="-0.84"/>
  </r>
  <r>
    <s v="17-08-2017"/>
    <x v="3"/>
    <x v="7"/>
    <x v="150"/>
    <x v="20"/>
    <x v="0"/>
    <x v="3"/>
    <s v="GBC DocuBind TL200 Manual Binding Machine"/>
    <n v="895.92"/>
    <n v="5"/>
    <n v="302.37"/>
  </r>
  <r>
    <s v="17-08-2017"/>
    <x v="3"/>
    <x v="7"/>
    <x v="150"/>
    <x v="20"/>
    <x v="1"/>
    <x v="5"/>
    <s v="Global Commerce Series Low-Back Swivel/Tilt Chairs"/>
    <n v="462.56"/>
    <n v="2"/>
    <n v="97.65"/>
  </r>
  <r>
    <s v="17-08-2017"/>
    <x v="3"/>
    <x v="7"/>
    <x v="303"/>
    <x v="5"/>
    <x v="0"/>
    <x v="3"/>
    <s v="GBC Prestige Therm-A-Bind Covers"/>
    <n v="102.93"/>
    <n v="3"/>
    <n v="48.38"/>
  </r>
  <r>
    <s v="17-08-2017"/>
    <x v="3"/>
    <x v="7"/>
    <x v="303"/>
    <x v="5"/>
    <x v="2"/>
    <x v="9"/>
    <s v="Logitech Desktop MK120 Mouse and keyboard Combo"/>
    <n v="98.16"/>
    <n v="6"/>
    <n v="9.82"/>
  </r>
  <r>
    <s v="17-08-2017"/>
    <x v="3"/>
    <x v="7"/>
    <x v="341"/>
    <x v="0"/>
    <x v="0"/>
    <x v="14"/>
    <s v="Acco Side-Punched Conventional Columnar Pads"/>
    <n v="5.55"/>
    <n v="2"/>
    <n v="-1.04"/>
  </r>
  <r>
    <s v="17-08-2017"/>
    <x v="3"/>
    <x v="7"/>
    <x v="341"/>
    <x v="0"/>
    <x v="0"/>
    <x v="4"/>
    <s v="Avery Fluorescent Highlighter Four-Color Set"/>
    <n v="8.02"/>
    <n v="3"/>
    <n v="1"/>
  </r>
  <r>
    <s v="17-08-2017"/>
    <x v="3"/>
    <x v="7"/>
    <x v="341"/>
    <x v="0"/>
    <x v="1"/>
    <x v="5"/>
    <s v="SAFCO Optional Arm Kit for Workspace Cribbage Stacking Chair"/>
    <n v="74.59"/>
    <n v="4"/>
    <n v="-2.13"/>
  </r>
  <r>
    <s v="17-08-2017"/>
    <x v="3"/>
    <x v="7"/>
    <x v="341"/>
    <x v="0"/>
    <x v="1"/>
    <x v="8"/>
    <s v="36X48 HARDFLOOR CHAIRMAT"/>
    <n v="16.78"/>
    <n v="2"/>
    <n v="-22.24"/>
  </r>
  <r>
    <s v="17-08-2017"/>
    <x v="3"/>
    <x v="7"/>
    <x v="341"/>
    <x v="0"/>
    <x v="0"/>
    <x v="12"/>
    <s v="Belkin Premiere Surge Master II 8-outlet surge protector"/>
    <n v="38.86"/>
    <n v="4"/>
    <n v="-99.1"/>
  </r>
  <r>
    <s v="17-08-2017"/>
    <x v="3"/>
    <x v="7"/>
    <x v="717"/>
    <x v="2"/>
    <x v="1"/>
    <x v="5"/>
    <s v="HON 5400 Series Task Chairs for Big and Tall"/>
    <n v="4416.17"/>
    <n v="9"/>
    <n v="-630.88"/>
  </r>
  <r>
    <s v="17-08-2017"/>
    <x v="3"/>
    <x v="7"/>
    <x v="602"/>
    <x v="3"/>
    <x v="0"/>
    <x v="10"/>
    <s v="Staple envelope"/>
    <n v="23.36"/>
    <n v="2"/>
    <n v="11.68"/>
  </r>
  <r>
    <s v="17-08-2017"/>
    <x v="3"/>
    <x v="7"/>
    <x v="602"/>
    <x v="3"/>
    <x v="2"/>
    <x v="6"/>
    <s v="OtterBox Defender Series Case - Samsung Galaxy S4"/>
    <n v="71.98"/>
    <n v="3"/>
    <n v="9"/>
  </r>
  <r>
    <s v="17-08-2017"/>
    <x v="3"/>
    <x v="7"/>
    <x v="602"/>
    <x v="3"/>
    <x v="0"/>
    <x v="0"/>
    <s v="Xerox 1962"/>
    <n v="8.56"/>
    <n v="2"/>
    <n v="3.85"/>
  </r>
  <r>
    <s v="17-08-2017"/>
    <x v="3"/>
    <x v="7"/>
    <x v="602"/>
    <x v="3"/>
    <x v="0"/>
    <x v="3"/>
    <s v="Wilson Jones Clip &amp; Carry Folder Binder Tool for Ring Binders, Clear"/>
    <n v="13.92"/>
    <n v="3"/>
    <n v="4.87"/>
  </r>
  <r>
    <s v="17-08-2017"/>
    <x v="3"/>
    <x v="7"/>
    <x v="602"/>
    <x v="3"/>
    <x v="0"/>
    <x v="12"/>
    <s v="Sanyo 2.5 Cubic Foot Mid-Size Office Refrigerators"/>
    <n v="2518.29"/>
    <n v="9"/>
    <n v="654.76"/>
  </r>
  <r>
    <s v="17-08-2017"/>
    <x v="3"/>
    <x v="7"/>
    <x v="602"/>
    <x v="3"/>
    <x v="0"/>
    <x v="2"/>
    <s v="Standard Rollaway File with Lock"/>
    <n v="540.57000000000005"/>
    <n v="3"/>
    <n v="140.55000000000001"/>
  </r>
  <r>
    <s v="17-08-2017"/>
    <x v="3"/>
    <x v="7"/>
    <x v="602"/>
    <x v="3"/>
    <x v="0"/>
    <x v="3"/>
    <s v="GBC Recycled Grain Textured Covers"/>
    <n v="221.06"/>
    <n v="8"/>
    <n v="77.37"/>
  </r>
  <r>
    <s v="18-08-2017"/>
    <x v="3"/>
    <x v="7"/>
    <x v="537"/>
    <x v="20"/>
    <x v="1"/>
    <x v="8"/>
    <s v="DAX Metal Frame, Desktop, Stepped-Edge"/>
    <n v="40.479999999999997"/>
    <n v="2"/>
    <n v="15.79"/>
  </r>
  <r>
    <s v="18-08-2017"/>
    <x v="3"/>
    <x v="7"/>
    <x v="537"/>
    <x v="20"/>
    <x v="1"/>
    <x v="8"/>
    <s v="DAX Value U-Channel Document Frames, Easel Back"/>
    <n v="9.94"/>
    <n v="2"/>
    <n v="3.08"/>
  </r>
  <r>
    <s v="18-08-2017"/>
    <x v="3"/>
    <x v="7"/>
    <x v="537"/>
    <x v="20"/>
    <x v="0"/>
    <x v="3"/>
    <s v="Recycled Easel Ring Binders"/>
    <n v="107.42"/>
    <n v="9"/>
    <n v="33.57"/>
  </r>
  <r>
    <s v="18-08-2017"/>
    <x v="3"/>
    <x v="7"/>
    <x v="537"/>
    <x v="20"/>
    <x v="2"/>
    <x v="6"/>
    <s v="Grandstream GXP1160 VoIP phone"/>
    <n v="37.909999999999997"/>
    <n v="1"/>
    <n v="10.99"/>
  </r>
  <r>
    <s v="18-08-2017"/>
    <x v="3"/>
    <x v="7"/>
    <x v="537"/>
    <x v="20"/>
    <x v="1"/>
    <x v="8"/>
    <s v="Seth Thomas 14&quot; Putty-Colored Wall Clock"/>
    <n v="88.02"/>
    <n v="3"/>
    <n v="27.29"/>
  </r>
  <r>
    <s v="18-08-2017"/>
    <x v="3"/>
    <x v="7"/>
    <x v="277"/>
    <x v="0"/>
    <x v="0"/>
    <x v="2"/>
    <s v="Safco Steel Mobile File Cart"/>
    <n v="200.06"/>
    <n v="3"/>
    <n v="12.5"/>
  </r>
  <r>
    <s v="18-08-2017"/>
    <x v="3"/>
    <x v="7"/>
    <x v="277"/>
    <x v="0"/>
    <x v="0"/>
    <x v="3"/>
    <s v="Acco D-Ring Binder w/DublLock"/>
    <n v="21.38"/>
    <n v="5"/>
    <n v="-33.14"/>
  </r>
  <r>
    <s v="18-08-2017"/>
    <x v="3"/>
    <x v="7"/>
    <x v="277"/>
    <x v="0"/>
    <x v="0"/>
    <x v="3"/>
    <s v="Ibico Plastic and Wire Spiral Binding Combs"/>
    <n v="6.74"/>
    <n v="4"/>
    <n v="-11.46"/>
  </r>
  <r>
    <s v="18-08-2017"/>
    <x v="3"/>
    <x v="7"/>
    <x v="155"/>
    <x v="22"/>
    <x v="0"/>
    <x v="2"/>
    <s v="Fellowes Super Stor/Drawer Files"/>
    <n v="323.10000000000002"/>
    <n v="2"/>
    <n v="61.39"/>
  </r>
  <r>
    <s v="18-08-2017"/>
    <x v="3"/>
    <x v="7"/>
    <x v="698"/>
    <x v="22"/>
    <x v="2"/>
    <x v="9"/>
    <s v="Plantronics Savi W720 Multi-Device Wireless Headset System"/>
    <n v="843.9"/>
    <n v="2"/>
    <n v="371.32"/>
  </r>
  <r>
    <s v="18-08-2017"/>
    <x v="3"/>
    <x v="7"/>
    <x v="698"/>
    <x v="22"/>
    <x v="2"/>
    <x v="9"/>
    <s v="Imation Bio 8GB USB Flash Drive Imation Corp"/>
    <n v="1496.16"/>
    <n v="9"/>
    <n v="224.42"/>
  </r>
  <r>
    <s v="18-08-2017"/>
    <x v="3"/>
    <x v="7"/>
    <x v="598"/>
    <x v="22"/>
    <x v="0"/>
    <x v="3"/>
    <s v="Fellowes PB300 Plastic Comb Binding Machine"/>
    <n v="2793.53"/>
    <n v="9"/>
    <n v="942.82"/>
  </r>
  <r>
    <s v="18-08-2017"/>
    <x v="3"/>
    <x v="7"/>
    <x v="598"/>
    <x v="22"/>
    <x v="0"/>
    <x v="2"/>
    <s v="Letter Size Cart"/>
    <n v="1000.02"/>
    <n v="7"/>
    <n v="290.01"/>
  </r>
  <r>
    <s v="18-08-2017"/>
    <x v="3"/>
    <x v="7"/>
    <x v="598"/>
    <x v="22"/>
    <x v="1"/>
    <x v="8"/>
    <s v="Contract Clock, 14&quot;, Brown"/>
    <n v="65.94"/>
    <n v="3"/>
    <n v="22.42"/>
  </r>
  <r>
    <s v="18-08-2017"/>
    <x v="3"/>
    <x v="7"/>
    <x v="137"/>
    <x v="10"/>
    <x v="0"/>
    <x v="4"/>
    <s v="Newell 325"/>
    <n v="9.91"/>
    <n v="3"/>
    <n v="1.24"/>
  </r>
  <r>
    <s v="18-08-2017"/>
    <x v="3"/>
    <x v="7"/>
    <x v="74"/>
    <x v="10"/>
    <x v="0"/>
    <x v="3"/>
    <s v="GBC Personal VeloBind Strips"/>
    <n v="10.78"/>
    <n v="3"/>
    <n v="-7.91"/>
  </r>
  <r>
    <s v="18-08-2017"/>
    <x v="3"/>
    <x v="7"/>
    <x v="773"/>
    <x v="32"/>
    <x v="2"/>
    <x v="9"/>
    <s v="Verbatim 25 GB 6x Blu-ray Single Layer Recordable Disc, 10/Pack"/>
    <n v="23.18"/>
    <n v="2"/>
    <n v="7.65"/>
  </r>
  <r>
    <s v="19-08-2017"/>
    <x v="3"/>
    <x v="7"/>
    <x v="403"/>
    <x v="32"/>
    <x v="0"/>
    <x v="3"/>
    <s v="Fellowes PB300 Plastic Comb Binding Machine"/>
    <n v="387.99"/>
    <n v="1"/>
    <n v="182.36"/>
  </r>
  <r>
    <s v="19-08-2017"/>
    <x v="3"/>
    <x v="7"/>
    <x v="256"/>
    <x v="1"/>
    <x v="0"/>
    <x v="3"/>
    <s v="Binder Posts"/>
    <n v="2.2999999999999998"/>
    <n v="2"/>
    <n v="-3.9"/>
  </r>
  <r>
    <s v="19-08-2017"/>
    <x v="3"/>
    <x v="7"/>
    <x v="712"/>
    <x v="32"/>
    <x v="0"/>
    <x v="0"/>
    <s v="Xerox 200"/>
    <n v="19.440000000000001"/>
    <n v="3"/>
    <n v="9.33"/>
  </r>
  <r>
    <s v="19-08-2017"/>
    <x v="3"/>
    <x v="7"/>
    <x v="445"/>
    <x v="27"/>
    <x v="0"/>
    <x v="3"/>
    <s v="Wilson Jones Elliptical Ring 3 1/2&quot; Capacity Binders, 800 sheets"/>
    <n v="102.72"/>
    <n v="3"/>
    <n v="37.24"/>
  </r>
  <r>
    <s v="20-08-2017"/>
    <x v="3"/>
    <x v="7"/>
    <x v="344"/>
    <x v="3"/>
    <x v="0"/>
    <x v="3"/>
    <s v="GBC Recycled Regency Composition Covers"/>
    <n v="239.12"/>
    <n v="5"/>
    <n v="77.709999999999994"/>
  </r>
  <r>
    <s v="20-08-2017"/>
    <x v="3"/>
    <x v="7"/>
    <x v="654"/>
    <x v="32"/>
    <x v="0"/>
    <x v="2"/>
    <s v="Neat Ideas Personal Hanging Folder Files, Black"/>
    <n v="40.29"/>
    <n v="3"/>
    <n v="10.48"/>
  </r>
  <r>
    <s v="20-08-2017"/>
    <x v="3"/>
    <x v="7"/>
    <x v="382"/>
    <x v="3"/>
    <x v="0"/>
    <x v="14"/>
    <s v="Acme Kleencut Forged Steel Scissors"/>
    <n v="17.22"/>
    <n v="3"/>
    <n v="5.17"/>
  </r>
  <r>
    <s v="20-08-2017"/>
    <x v="3"/>
    <x v="7"/>
    <x v="382"/>
    <x v="3"/>
    <x v="0"/>
    <x v="2"/>
    <s v="Companion Letter/Legal File, Black"/>
    <n v="226.56"/>
    <n v="6"/>
    <n v="63.44"/>
  </r>
  <r>
    <s v="20-08-2017"/>
    <x v="3"/>
    <x v="7"/>
    <x v="382"/>
    <x v="3"/>
    <x v="2"/>
    <x v="6"/>
    <s v="Plantronics Encore H101 Dual Earpieces Headset"/>
    <n v="107.88"/>
    <n v="3"/>
    <n v="10.79"/>
  </r>
  <r>
    <s v="20-08-2017"/>
    <x v="3"/>
    <x v="7"/>
    <x v="73"/>
    <x v="3"/>
    <x v="0"/>
    <x v="0"/>
    <s v="Xerox 203"/>
    <n v="25.92"/>
    <n v="4"/>
    <n v="12.44"/>
  </r>
  <r>
    <s v="20-08-2017"/>
    <x v="3"/>
    <x v="7"/>
    <x v="722"/>
    <x v="25"/>
    <x v="2"/>
    <x v="6"/>
    <s v="Plantronics Encore H101 Dual Earpieces Headset"/>
    <n v="35.96"/>
    <n v="1"/>
    <n v="3.6"/>
  </r>
  <r>
    <s v="21-08-2017"/>
    <x v="3"/>
    <x v="7"/>
    <x v="40"/>
    <x v="29"/>
    <x v="1"/>
    <x v="5"/>
    <s v="Hon Multipurpose Stacking Arm Chairs"/>
    <n v="866.4"/>
    <n v="4"/>
    <n v="225.26"/>
  </r>
  <r>
    <s v="21-08-2017"/>
    <x v="3"/>
    <x v="7"/>
    <x v="217"/>
    <x v="28"/>
    <x v="0"/>
    <x v="7"/>
    <s v="Advantus Plastic Paper Clips"/>
    <n v="35"/>
    <n v="7"/>
    <n v="16.8"/>
  </r>
  <r>
    <s v="21-08-2017"/>
    <x v="3"/>
    <x v="7"/>
    <x v="217"/>
    <x v="28"/>
    <x v="0"/>
    <x v="14"/>
    <s v="Acme Forged Steel Scissors with Black Enamel Handles"/>
    <n v="37.24"/>
    <n v="4"/>
    <n v="10.8"/>
  </r>
  <r>
    <s v="21-08-2017"/>
    <x v="3"/>
    <x v="7"/>
    <x v="217"/>
    <x v="28"/>
    <x v="0"/>
    <x v="10"/>
    <s v="Security-Tint Envelopes"/>
    <n v="15.28"/>
    <n v="2"/>
    <n v="7.49"/>
  </r>
  <r>
    <s v="21-08-2017"/>
    <x v="3"/>
    <x v="7"/>
    <x v="378"/>
    <x v="3"/>
    <x v="0"/>
    <x v="4"/>
    <s v="Newell 336"/>
    <n v="17.12"/>
    <n v="4"/>
    <n v="4.96"/>
  </r>
  <r>
    <s v="21-08-2017"/>
    <x v="3"/>
    <x v="7"/>
    <x v="378"/>
    <x v="3"/>
    <x v="2"/>
    <x v="6"/>
    <s v="Cisco 8x8 Inc. 6753i IP Business Phone System"/>
    <n v="431.97"/>
    <n v="4"/>
    <n v="37.799999999999997"/>
  </r>
  <r>
    <s v="21-08-2017"/>
    <x v="3"/>
    <x v="7"/>
    <x v="378"/>
    <x v="3"/>
    <x v="1"/>
    <x v="8"/>
    <s v="Tenex Chairmats For Use with Hard Floors"/>
    <n v="129.91999999999999"/>
    <n v="4"/>
    <n v="10.39"/>
  </r>
  <r>
    <s v="21-08-2017"/>
    <x v="3"/>
    <x v="7"/>
    <x v="378"/>
    <x v="3"/>
    <x v="1"/>
    <x v="13"/>
    <s v="Chromcraft Rectangular Conference Tables"/>
    <n v="568.73"/>
    <n v="3"/>
    <n v="28.44"/>
  </r>
  <r>
    <s v="21-08-2017"/>
    <x v="3"/>
    <x v="7"/>
    <x v="378"/>
    <x v="3"/>
    <x v="0"/>
    <x v="3"/>
    <s v="Acco Flexible ACCOHIDE Square Ring Data Binder, Dark Blue, 11 1/2&quot; X 14&quot; 7/8&quot;"/>
    <n v="117.14"/>
    <n v="9"/>
    <n v="42.46"/>
  </r>
  <r>
    <s v="21-08-2017"/>
    <x v="3"/>
    <x v="7"/>
    <x v="378"/>
    <x v="3"/>
    <x v="0"/>
    <x v="12"/>
    <s v="Fellowes Command Center 5-outlet power strip"/>
    <n v="203.52"/>
    <n v="3"/>
    <n v="54.95"/>
  </r>
  <r>
    <s v="21-08-2017"/>
    <x v="3"/>
    <x v="7"/>
    <x v="378"/>
    <x v="3"/>
    <x v="0"/>
    <x v="1"/>
    <s v="Avery Address/Shipping Labels for Typewriters, 4&quot; x 2&quot;"/>
    <n v="51.75"/>
    <n v="5"/>
    <n v="24.84"/>
  </r>
  <r>
    <s v="21-08-2017"/>
    <x v="3"/>
    <x v="7"/>
    <x v="128"/>
    <x v="36"/>
    <x v="0"/>
    <x v="0"/>
    <s v="Xerox 1888"/>
    <n v="277.39999999999998"/>
    <n v="5"/>
    <n v="133.15"/>
  </r>
  <r>
    <s v="21-08-2017"/>
    <x v="3"/>
    <x v="7"/>
    <x v="128"/>
    <x v="36"/>
    <x v="1"/>
    <x v="8"/>
    <s v="DAX Executive Solid Wood Document Frame, Desktop or Hang, Mahogany, 5 x 7"/>
    <n v="25.16"/>
    <n v="2"/>
    <n v="8.5500000000000007"/>
  </r>
  <r>
    <s v="21-08-2017"/>
    <x v="3"/>
    <x v="7"/>
    <x v="128"/>
    <x v="36"/>
    <x v="1"/>
    <x v="8"/>
    <s v="Seth Thomas 12&quot; Clock w/ Goldtone Case"/>
    <n v="91.92"/>
    <n v="4"/>
    <n v="31.25"/>
  </r>
  <r>
    <s v="21-08-2017"/>
    <x v="3"/>
    <x v="7"/>
    <x v="729"/>
    <x v="12"/>
    <x v="0"/>
    <x v="0"/>
    <s v="Xerox 1941"/>
    <n v="83.88"/>
    <n v="1"/>
    <n v="29.36"/>
  </r>
  <r>
    <s v="21-08-2017"/>
    <x v="3"/>
    <x v="7"/>
    <x v="507"/>
    <x v="22"/>
    <x v="1"/>
    <x v="5"/>
    <s v="Padded Folding Chairs, Black, 4/Carton"/>
    <n v="388.7"/>
    <n v="6"/>
    <n v="38.869999999999997"/>
  </r>
  <r>
    <s v="21-08-2017"/>
    <x v="3"/>
    <x v="7"/>
    <x v="507"/>
    <x v="22"/>
    <x v="0"/>
    <x v="2"/>
    <s v="Fellowes Stor/Drawer Steel Plus Storage Drawers"/>
    <n v="572.58000000000004"/>
    <n v="6"/>
    <n v="34.35"/>
  </r>
  <r>
    <s v="21-08-2017"/>
    <x v="3"/>
    <x v="7"/>
    <x v="507"/>
    <x v="22"/>
    <x v="2"/>
    <x v="9"/>
    <s v="Kensington K72356US Mouse-in-a-Box USB Desktop Mouse"/>
    <n v="33.18"/>
    <n v="2"/>
    <n v="11.61"/>
  </r>
  <r>
    <s v="21-08-2017"/>
    <x v="3"/>
    <x v="7"/>
    <x v="500"/>
    <x v="20"/>
    <x v="0"/>
    <x v="3"/>
    <s v="Avery Metallic Poly Binders"/>
    <n v="32.090000000000003"/>
    <n v="7"/>
    <n v="11.23"/>
  </r>
  <r>
    <s v="21-08-2017"/>
    <x v="3"/>
    <x v="7"/>
    <x v="500"/>
    <x v="20"/>
    <x v="0"/>
    <x v="3"/>
    <s v="GBC DocuBind TL300 Electric Binding System"/>
    <n v="4305.55"/>
    <n v="6"/>
    <n v="1453.12"/>
  </r>
  <r>
    <s v="21-08-2017"/>
    <x v="3"/>
    <x v="7"/>
    <x v="774"/>
    <x v="26"/>
    <x v="0"/>
    <x v="2"/>
    <s v="Recycled Data-Pak for Archival Bound Computer Printouts, 12-1/2 x 12-1/2 x 16"/>
    <n v="237.1"/>
    <n v="3"/>
    <n v="20.75"/>
  </r>
  <r>
    <s v="21-08-2017"/>
    <x v="3"/>
    <x v="7"/>
    <x v="774"/>
    <x v="26"/>
    <x v="1"/>
    <x v="8"/>
    <s v="DAX Charcoal/Nickel-Tone Document Frame, 5 x 7"/>
    <n v="22.75"/>
    <n v="3"/>
    <n v="7.11"/>
  </r>
  <r>
    <s v="21-08-2017"/>
    <x v="3"/>
    <x v="7"/>
    <x v="774"/>
    <x v="26"/>
    <x v="0"/>
    <x v="0"/>
    <s v="Southworth 25% Cotton Antique Laid Paper &amp; Envelopes"/>
    <n v="6.67"/>
    <n v="1"/>
    <n v="2.09"/>
  </r>
  <r>
    <s v="22-08-2017"/>
    <x v="3"/>
    <x v="7"/>
    <x v="784"/>
    <x v="3"/>
    <x v="1"/>
    <x v="13"/>
    <s v="Hon Racetrack Conference Tables"/>
    <n v="210.01"/>
    <n v="1"/>
    <n v="2.63"/>
  </r>
  <r>
    <s v="22-08-2017"/>
    <x v="3"/>
    <x v="7"/>
    <x v="222"/>
    <x v="2"/>
    <x v="1"/>
    <x v="13"/>
    <s v="Bevis Boat-Shaped Conference Table"/>
    <n v="314.52999999999997"/>
    <n v="2"/>
    <n v="-83.88"/>
  </r>
  <r>
    <s v="23-08-2017"/>
    <x v="3"/>
    <x v="7"/>
    <x v="487"/>
    <x v="16"/>
    <x v="2"/>
    <x v="6"/>
    <s v="Samsung Galaxy Mega 6.3"/>
    <n v="4367.8999999999996"/>
    <n v="13"/>
    <n v="327.58999999999997"/>
  </r>
  <r>
    <s v="23-08-2017"/>
    <x v="3"/>
    <x v="7"/>
    <x v="487"/>
    <x v="16"/>
    <x v="0"/>
    <x v="0"/>
    <s v="IBM Multi-Purpose Copy Paper, 8 1/2 x 11&quot;, Case"/>
    <n v="49.57"/>
    <n v="2"/>
    <n v="15.49"/>
  </r>
  <r>
    <s v="23-08-2017"/>
    <x v="3"/>
    <x v="7"/>
    <x v="487"/>
    <x v="16"/>
    <x v="0"/>
    <x v="12"/>
    <s v="Fellowes 8 Outlet Superior Workstation Surge Protector w/o Phone/Fax/Modem Protection"/>
    <n v="161.38"/>
    <n v="6"/>
    <n v="12.1"/>
  </r>
  <r>
    <s v="23-08-2017"/>
    <x v="3"/>
    <x v="7"/>
    <x v="487"/>
    <x v="16"/>
    <x v="1"/>
    <x v="8"/>
    <s v="Eldon Regeneration Recycled Desk Accessories, Smoke"/>
    <n v="2.78"/>
    <n v="2"/>
    <n v="0.42"/>
  </r>
  <r>
    <s v="23-08-2017"/>
    <x v="3"/>
    <x v="7"/>
    <x v="487"/>
    <x v="16"/>
    <x v="0"/>
    <x v="0"/>
    <s v="Ampad Evidence Wirebond Steno Books, 6&quot; x 9&quot;"/>
    <n v="8.7200000000000006"/>
    <n v="5"/>
    <n v="2.94"/>
  </r>
  <r>
    <s v="24-08-2017"/>
    <x v="3"/>
    <x v="7"/>
    <x v="611"/>
    <x v="20"/>
    <x v="0"/>
    <x v="3"/>
    <s v="DXL Angle-View Binders with Locking Rings by Samsill"/>
    <n v="24.67"/>
    <n v="4"/>
    <n v="7.71"/>
  </r>
  <r>
    <s v="24-08-2017"/>
    <x v="3"/>
    <x v="7"/>
    <x v="611"/>
    <x v="20"/>
    <x v="0"/>
    <x v="3"/>
    <s v="Acco Translucent Poly Ring Binders"/>
    <n v="3.74"/>
    <n v="1"/>
    <n v="1.31"/>
  </r>
  <r>
    <s v="24-08-2017"/>
    <x v="3"/>
    <x v="7"/>
    <x v="406"/>
    <x v="10"/>
    <x v="0"/>
    <x v="12"/>
    <s v="Avanti 1.7 Cu. Ft. Refrigerator"/>
    <n v="646.27"/>
    <n v="8"/>
    <n v="64.63"/>
  </r>
  <r>
    <s v="24-08-2017"/>
    <x v="3"/>
    <x v="7"/>
    <x v="406"/>
    <x v="10"/>
    <x v="0"/>
    <x v="0"/>
    <s v="Xerox 1966"/>
    <n v="10.37"/>
    <n v="2"/>
    <n v="3.76"/>
  </r>
  <r>
    <s v="25-08-2017"/>
    <x v="3"/>
    <x v="7"/>
    <x v="41"/>
    <x v="25"/>
    <x v="0"/>
    <x v="0"/>
    <s v="Xerox 1910"/>
    <n v="192.16"/>
    <n v="5"/>
    <n v="67.260000000000005"/>
  </r>
  <r>
    <s v="25-08-2017"/>
    <x v="3"/>
    <x v="7"/>
    <x v="738"/>
    <x v="15"/>
    <x v="0"/>
    <x v="4"/>
    <s v="Zebra Zazzle Fluorescent Highlighters"/>
    <n v="9.73"/>
    <n v="2"/>
    <n v="1.7"/>
  </r>
  <r>
    <s v="25-08-2017"/>
    <x v="3"/>
    <x v="7"/>
    <x v="738"/>
    <x v="15"/>
    <x v="0"/>
    <x v="0"/>
    <s v="Xerox 199"/>
    <n v="3.42"/>
    <n v="1"/>
    <n v="1.07"/>
  </r>
  <r>
    <s v="25-08-2017"/>
    <x v="3"/>
    <x v="7"/>
    <x v="364"/>
    <x v="10"/>
    <x v="0"/>
    <x v="2"/>
    <s v="Letter/Legal File Tote with Clear Snap-On Lid, Black Granite"/>
    <n v="25.7"/>
    <n v="2"/>
    <n v="1.93"/>
  </r>
  <r>
    <s v="25-08-2017"/>
    <x v="3"/>
    <x v="7"/>
    <x v="9"/>
    <x v="2"/>
    <x v="1"/>
    <x v="11"/>
    <s v="Bush Somerset Collection Bookcase"/>
    <n v="130.97999999999999"/>
    <n v="2"/>
    <n v="-89.07"/>
  </r>
  <r>
    <s v="26-08-2017"/>
    <x v="3"/>
    <x v="7"/>
    <x v="528"/>
    <x v="4"/>
    <x v="2"/>
    <x v="9"/>
    <s v="Sony 64GB Class 10 Micro SDHC R40 Memory Card"/>
    <n v="71.98"/>
    <n v="2"/>
    <n v="15.12"/>
  </r>
  <r>
    <s v="26-08-2017"/>
    <x v="3"/>
    <x v="7"/>
    <x v="0"/>
    <x v="1"/>
    <x v="1"/>
    <x v="8"/>
    <s v="Seth Thomas 16&quot; Steel Case Clock"/>
    <n v="64.959999999999994"/>
    <n v="5"/>
    <n v="-43.85"/>
  </r>
  <r>
    <s v="26-08-2017"/>
    <x v="3"/>
    <x v="7"/>
    <x v="631"/>
    <x v="14"/>
    <x v="0"/>
    <x v="2"/>
    <s v="Neat Ideas Personal Hanging Folder Files, Black"/>
    <n v="53.72"/>
    <n v="4"/>
    <n v="13.97"/>
  </r>
  <r>
    <s v="27-08-2017"/>
    <x v="3"/>
    <x v="7"/>
    <x v="444"/>
    <x v="32"/>
    <x v="1"/>
    <x v="13"/>
    <s v="Office Impressions End Table, 20-1/2&quot;H x 24&quot;W x 20&quot;D"/>
    <n v="1488.42"/>
    <n v="7"/>
    <n v="-297.68"/>
  </r>
  <r>
    <s v="27-08-2017"/>
    <x v="3"/>
    <x v="7"/>
    <x v="376"/>
    <x v="20"/>
    <x v="0"/>
    <x v="2"/>
    <s v="Iris Project Case"/>
    <n v="63.84"/>
    <n v="8"/>
    <n v="16.600000000000001"/>
  </r>
  <r>
    <s v="27-08-2017"/>
    <x v="3"/>
    <x v="7"/>
    <x v="376"/>
    <x v="20"/>
    <x v="2"/>
    <x v="6"/>
    <s v="GE 30522EE2"/>
    <n v="347.97"/>
    <n v="3"/>
    <n v="100.91"/>
  </r>
  <r>
    <s v="27-08-2017"/>
    <x v="3"/>
    <x v="7"/>
    <x v="376"/>
    <x v="20"/>
    <x v="0"/>
    <x v="3"/>
    <s v="DXL Angle-View Binders with Locking Rings by Samsill"/>
    <n v="37.01"/>
    <n v="6"/>
    <n v="11.57"/>
  </r>
  <r>
    <s v="27-08-2017"/>
    <x v="3"/>
    <x v="7"/>
    <x v="145"/>
    <x v="0"/>
    <x v="0"/>
    <x v="4"/>
    <s v="Eberhard Faber 3 1/2&quot; Golf Pencils"/>
    <n v="5.95"/>
    <n v="1"/>
    <n v="0.37"/>
  </r>
  <r>
    <s v="27-08-2017"/>
    <x v="3"/>
    <x v="7"/>
    <x v="386"/>
    <x v="16"/>
    <x v="0"/>
    <x v="10"/>
    <s v="Convenience Packs of Business Envelopes"/>
    <n v="2.9"/>
    <n v="1"/>
    <n v="0.98"/>
  </r>
  <r>
    <s v="27-08-2017"/>
    <x v="3"/>
    <x v="7"/>
    <x v="696"/>
    <x v="3"/>
    <x v="1"/>
    <x v="8"/>
    <s v="GE 48&quot; Fluorescent Tube, Cool White Energy Saver, 34 Watts, 30/Box"/>
    <n v="198.46"/>
    <n v="2"/>
    <n v="99.23"/>
  </r>
  <r>
    <s v="27-08-2017"/>
    <x v="3"/>
    <x v="7"/>
    <x v="696"/>
    <x v="3"/>
    <x v="0"/>
    <x v="12"/>
    <s v="APC 7 Outlet Network SurgeArrest Surge Protector"/>
    <n v="321.92"/>
    <n v="4"/>
    <n v="96.58"/>
  </r>
  <r>
    <s v="27-08-2017"/>
    <x v="3"/>
    <x v="7"/>
    <x v="696"/>
    <x v="3"/>
    <x v="2"/>
    <x v="16"/>
    <s v="Sharp 1540cs Digital Laser Copier"/>
    <n v="879.98"/>
    <n v="2"/>
    <n v="329.99"/>
  </r>
  <r>
    <s v="27-08-2017"/>
    <x v="3"/>
    <x v="7"/>
    <x v="696"/>
    <x v="3"/>
    <x v="0"/>
    <x v="14"/>
    <s v="Acme Preferred Stainless Steel Scissors"/>
    <n v="28.4"/>
    <n v="5"/>
    <n v="8.24"/>
  </r>
  <r>
    <s v="27-08-2017"/>
    <x v="3"/>
    <x v="7"/>
    <x v="696"/>
    <x v="3"/>
    <x v="1"/>
    <x v="5"/>
    <s v="Bevis Steel Folding Chairs"/>
    <n v="230.28"/>
    <n v="3"/>
    <n v="23.03"/>
  </r>
  <r>
    <s v="27-08-2017"/>
    <x v="3"/>
    <x v="7"/>
    <x v="696"/>
    <x v="3"/>
    <x v="0"/>
    <x v="0"/>
    <s v="White Computer Printout Paper by Universal"/>
    <n v="116.28"/>
    <n v="3"/>
    <n v="56.98"/>
  </r>
  <r>
    <s v="27-08-2017"/>
    <x v="3"/>
    <x v="7"/>
    <x v="696"/>
    <x v="3"/>
    <x v="0"/>
    <x v="3"/>
    <s v="GBC DocuBind 300 Electric Binding Machine"/>
    <n v="841.57"/>
    <n v="2"/>
    <n v="294.55"/>
  </r>
  <r>
    <s v="27-08-2017"/>
    <x v="3"/>
    <x v="7"/>
    <x v="696"/>
    <x v="3"/>
    <x v="0"/>
    <x v="2"/>
    <s v="Sensible Storage WireTech Storage Systems"/>
    <n v="354.9"/>
    <n v="5"/>
    <n v="17.75"/>
  </r>
  <r>
    <s v="27-08-2017"/>
    <x v="3"/>
    <x v="7"/>
    <x v="613"/>
    <x v="15"/>
    <x v="0"/>
    <x v="0"/>
    <s v="Xerox 217"/>
    <n v="5.18"/>
    <n v="1"/>
    <n v="1.81"/>
  </r>
  <r>
    <s v="27-08-2017"/>
    <x v="3"/>
    <x v="7"/>
    <x v="43"/>
    <x v="16"/>
    <x v="0"/>
    <x v="12"/>
    <s v="Hoover Portapower Portable Vacuum"/>
    <n v="14.34"/>
    <n v="4"/>
    <n v="0.9"/>
  </r>
  <r>
    <s v="27-08-2017"/>
    <x v="3"/>
    <x v="7"/>
    <x v="624"/>
    <x v="2"/>
    <x v="0"/>
    <x v="0"/>
    <s v="Xerox 1981"/>
    <n v="12.67"/>
    <n v="3"/>
    <n v="3.96"/>
  </r>
  <r>
    <s v="27-08-2017"/>
    <x v="3"/>
    <x v="7"/>
    <x v="624"/>
    <x v="2"/>
    <x v="2"/>
    <x v="9"/>
    <s v="Logitech Wireless Headset h800"/>
    <n v="1119.8900000000001"/>
    <n v="14"/>
    <n v="209.98"/>
  </r>
  <r>
    <s v="27-08-2017"/>
    <x v="3"/>
    <x v="7"/>
    <x v="582"/>
    <x v="12"/>
    <x v="1"/>
    <x v="8"/>
    <s v="Flat Face Poster Frame"/>
    <n v="120.58"/>
    <n v="8"/>
    <n v="33.159999999999997"/>
  </r>
  <r>
    <s v="28-08-2017"/>
    <x v="3"/>
    <x v="7"/>
    <x v="61"/>
    <x v="22"/>
    <x v="2"/>
    <x v="6"/>
    <s v="Anker 24W Portable Micro USB Car Charger"/>
    <n v="35.17"/>
    <n v="4"/>
    <n v="11.43"/>
  </r>
  <r>
    <s v="28-08-2017"/>
    <x v="3"/>
    <x v="7"/>
    <x v="61"/>
    <x v="22"/>
    <x v="1"/>
    <x v="13"/>
    <s v="Hon Practical Foundations 30 x 60 Training Table, Light Gray/Charcoal"/>
    <n v="1137.75"/>
    <n v="5"/>
    <n v="250.31"/>
  </r>
  <r>
    <s v="28-08-2017"/>
    <x v="3"/>
    <x v="7"/>
    <x v="61"/>
    <x v="22"/>
    <x v="0"/>
    <x v="3"/>
    <s v="GBC Standard Therm-A-Bind Covers"/>
    <n v="99.68"/>
    <n v="5"/>
    <n v="32.4"/>
  </r>
  <r>
    <s v="28-08-2017"/>
    <x v="3"/>
    <x v="7"/>
    <x v="61"/>
    <x v="22"/>
    <x v="0"/>
    <x v="4"/>
    <s v="Newell 344"/>
    <n v="5.56"/>
    <n v="2"/>
    <n v="1.45"/>
  </r>
  <r>
    <s v="28-08-2017"/>
    <x v="3"/>
    <x v="7"/>
    <x v="573"/>
    <x v="1"/>
    <x v="0"/>
    <x v="0"/>
    <s v="Xerox 4200 Series MultiUse Premium Copy Paper (20Lb. and 84 Bright)"/>
    <n v="25.34"/>
    <n v="6"/>
    <n v="7.92"/>
  </r>
  <r>
    <s v="28-08-2017"/>
    <x v="3"/>
    <x v="7"/>
    <x v="573"/>
    <x v="1"/>
    <x v="0"/>
    <x v="0"/>
    <s v="HP Office Paper (20Lb. and 87 Bright)"/>
    <n v="26.72"/>
    <n v="5"/>
    <n v="9.35"/>
  </r>
  <r>
    <s v="28-08-2017"/>
    <x v="3"/>
    <x v="7"/>
    <x v="342"/>
    <x v="21"/>
    <x v="0"/>
    <x v="14"/>
    <s v="Acme Stainless Steel Office Snips"/>
    <n v="21.81"/>
    <n v="3"/>
    <n v="5.89"/>
  </r>
  <r>
    <s v="28-08-2017"/>
    <x v="3"/>
    <x v="7"/>
    <x v="342"/>
    <x v="21"/>
    <x v="0"/>
    <x v="12"/>
    <s v="Acco 6 Outlet Guardian Premium Plus Surge Suppressor"/>
    <n v="91.6"/>
    <n v="5"/>
    <n v="26.56"/>
  </r>
  <r>
    <s v="29-08-2017"/>
    <x v="3"/>
    <x v="7"/>
    <x v="552"/>
    <x v="1"/>
    <x v="0"/>
    <x v="1"/>
    <s v="Avery 505"/>
    <n v="47.36"/>
    <n v="4"/>
    <n v="17.760000000000002"/>
  </r>
  <r>
    <s v="29-08-2017"/>
    <x v="3"/>
    <x v="7"/>
    <x v="552"/>
    <x v="1"/>
    <x v="0"/>
    <x v="2"/>
    <s v="Advantus Rolling Storage Box"/>
    <n v="27.44"/>
    <n v="2"/>
    <n v="2.4"/>
  </r>
  <r>
    <s v="29-08-2017"/>
    <x v="3"/>
    <x v="7"/>
    <x v="552"/>
    <x v="1"/>
    <x v="0"/>
    <x v="3"/>
    <s v="Wilson Jones Easy Flow II Sheet Lifters"/>
    <n v="3.24"/>
    <n v="9"/>
    <n v="-5.18"/>
  </r>
  <r>
    <s v="29-08-2017"/>
    <x v="3"/>
    <x v="7"/>
    <x v="548"/>
    <x v="2"/>
    <x v="0"/>
    <x v="4"/>
    <s v="Newell 323"/>
    <n v="9.41"/>
    <n v="7"/>
    <n v="0.71"/>
  </r>
  <r>
    <s v="29-08-2017"/>
    <x v="3"/>
    <x v="7"/>
    <x v="602"/>
    <x v="3"/>
    <x v="1"/>
    <x v="8"/>
    <s v="Electrix Fluorescent Magnifier Lamps &amp; Weighted Base"/>
    <n v="148.02000000000001"/>
    <n v="3"/>
    <n v="41.45"/>
  </r>
  <r>
    <s v="31-08-2017"/>
    <x v="3"/>
    <x v="7"/>
    <x v="467"/>
    <x v="12"/>
    <x v="0"/>
    <x v="2"/>
    <s v="Neat Ideas Personal Hanging Folder Files, Black"/>
    <n v="10.74"/>
    <n v="1"/>
    <n v="0.81"/>
  </r>
  <r>
    <s v="31-08-2017"/>
    <x v="3"/>
    <x v="7"/>
    <x v="467"/>
    <x v="12"/>
    <x v="0"/>
    <x v="7"/>
    <s v="OIC Bulk Pack Metal Binder Clips"/>
    <n v="8.3800000000000008"/>
    <n v="3"/>
    <n v="2.72"/>
  </r>
  <r>
    <s v="31-08-2017"/>
    <x v="3"/>
    <x v="7"/>
    <x v="556"/>
    <x v="25"/>
    <x v="0"/>
    <x v="0"/>
    <s v="Xerox 1945"/>
    <n v="229.54"/>
    <n v="7"/>
    <n v="83.21"/>
  </r>
  <r>
    <s v="31-08-2017"/>
    <x v="3"/>
    <x v="7"/>
    <x v="63"/>
    <x v="18"/>
    <x v="0"/>
    <x v="12"/>
    <s v="Tripp Lite Isotel 8 Ultra 8 Outlet Metal Surge"/>
    <n v="638.73"/>
    <n v="9"/>
    <n v="166.07"/>
  </r>
  <r>
    <s v="31-08-2017"/>
    <x v="3"/>
    <x v="7"/>
    <x v="299"/>
    <x v="3"/>
    <x v="0"/>
    <x v="3"/>
    <s v="Acco Suede Grain Vinyl Round Ring Binder"/>
    <n v="6.67"/>
    <n v="3"/>
    <n v="2.17"/>
  </r>
  <r>
    <s v="31-08-2017"/>
    <x v="3"/>
    <x v="7"/>
    <x v="299"/>
    <x v="3"/>
    <x v="2"/>
    <x v="6"/>
    <s v="Aastra 6757i CT Wireless VoIP phone"/>
    <n v="689.41"/>
    <n v="4"/>
    <n v="77.56"/>
  </r>
  <r>
    <s v="31-08-2017"/>
    <x v="3"/>
    <x v="7"/>
    <x v="497"/>
    <x v="8"/>
    <x v="2"/>
    <x v="9"/>
    <s v="Plantronics CS510 - Over-the-Head monaural Wireless Headset System"/>
    <n v="659.9"/>
    <n v="2"/>
    <n v="217.77"/>
  </r>
  <r>
    <s v="31-08-2017"/>
    <x v="3"/>
    <x v="7"/>
    <x v="620"/>
    <x v="22"/>
    <x v="1"/>
    <x v="5"/>
    <s v="Hon 4700 Series Mobuis Mid-Back Task Chairs with Adjustable Arms"/>
    <n v="569.57000000000005"/>
    <n v="2"/>
    <n v="7.12"/>
  </r>
  <r>
    <s v="31-08-2017"/>
    <x v="3"/>
    <x v="7"/>
    <x v="620"/>
    <x v="22"/>
    <x v="0"/>
    <x v="2"/>
    <s v="Sortfiler Multipurpose Personal File Organizer, Black"/>
    <n v="149.72999999999999"/>
    <n v="7"/>
    <n v="43.42"/>
  </r>
  <r>
    <s v="31-08-2017"/>
    <x v="3"/>
    <x v="7"/>
    <x v="588"/>
    <x v="11"/>
    <x v="0"/>
    <x v="14"/>
    <s v="Acme Kleen Earth Office Shears"/>
    <n v="6.21"/>
    <n v="2"/>
    <n v="0.7"/>
  </r>
  <r>
    <s v="31-08-2017"/>
    <x v="3"/>
    <x v="7"/>
    <x v="282"/>
    <x v="3"/>
    <x v="0"/>
    <x v="2"/>
    <s v="Space Solutions Commercial Steel Shelving"/>
    <n v="193.95"/>
    <n v="3"/>
    <n v="9.6999999999999993"/>
  </r>
  <r>
    <s v="01-09-2017"/>
    <x v="3"/>
    <x v="8"/>
    <x v="84"/>
    <x v="20"/>
    <x v="1"/>
    <x v="8"/>
    <s v="Seth Thomas 12&quot; Clock w/ Goldtone Case"/>
    <n v="114.9"/>
    <n v="5"/>
    <n v="39.07"/>
  </r>
  <r>
    <s v="01-09-2017"/>
    <x v="3"/>
    <x v="8"/>
    <x v="567"/>
    <x v="22"/>
    <x v="2"/>
    <x v="9"/>
    <s v="Logitech LS21 Speaker System - PC Multimedia - 2.1-CH - Wired"/>
    <n v="19.989999999999998"/>
    <n v="1"/>
    <n v="6.8"/>
  </r>
  <r>
    <s v="01-09-2017"/>
    <x v="3"/>
    <x v="8"/>
    <x v="567"/>
    <x v="22"/>
    <x v="0"/>
    <x v="3"/>
    <s v="Avery Metallic Poly Binders"/>
    <n v="22.92"/>
    <n v="5"/>
    <n v="8.02"/>
  </r>
  <r>
    <s v="01-09-2017"/>
    <x v="3"/>
    <x v="8"/>
    <x v="79"/>
    <x v="22"/>
    <x v="0"/>
    <x v="4"/>
    <s v="Staples in misc. colors"/>
    <n v="7.58"/>
    <n v="1"/>
    <n v="2.96"/>
  </r>
  <r>
    <s v="01-09-2017"/>
    <x v="3"/>
    <x v="8"/>
    <x v="273"/>
    <x v="14"/>
    <x v="1"/>
    <x v="5"/>
    <s v="Harbour Creations 67200 Series Stacking Chairs"/>
    <n v="498.26"/>
    <n v="7"/>
    <n v="134.53"/>
  </r>
  <r>
    <s v="01-09-2017"/>
    <x v="3"/>
    <x v="8"/>
    <x v="602"/>
    <x v="22"/>
    <x v="0"/>
    <x v="12"/>
    <s v="Honeywell Quietcare HEPA Air Cleaner"/>
    <n v="314.60000000000002"/>
    <n v="4"/>
    <n v="103.82"/>
  </r>
  <r>
    <s v="01-09-2017"/>
    <x v="3"/>
    <x v="8"/>
    <x v="602"/>
    <x v="22"/>
    <x v="1"/>
    <x v="13"/>
    <s v="KI Conference Tables"/>
    <n v="283.56"/>
    <n v="4"/>
    <n v="45.37"/>
  </r>
  <r>
    <s v="02-09-2017"/>
    <x v="3"/>
    <x v="8"/>
    <x v="112"/>
    <x v="10"/>
    <x v="1"/>
    <x v="8"/>
    <s v="Eldon 200 Class Desk Accessories, Burgundy"/>
    <n v="15.07"/>
    <n v="3"/>
    <n v="4.1399999999999997"/>
  </r>
  <r>
    <s v="02-09-2017"/>
    <x v="3"/>
    <x v="8"/>
    <x v="734"/>
    <x v="14"/>
    <x v="2"/>
    <x v="6"/>
    <s v="Polycom CX600 IP Phone VoIP phone"/>
    <n v="1199.8"/>
    <n v="4"/>
    <n v="323.95"/>
  </r>
  <r>
    <s v="02-09-2017"/>
    <x v="3"/>
    <x v="8"/>
    <x v="734"/>
    <x v="14"/>
    <x v="2"/>
    <x v="9"/>
    <s v="Maxell iVDR EX 500GB Cartridge"/>
    <n v="1928.78"/>
    <n v="7"/>
    <n v="829.38"/>
  </r>
  <r>
    <s v="02-09-2017"/>
    <x v="3"/>
    <x v="8"/>
    <x v="734"/>
    <x v="14"/>
    <x v="0"/>
    <x v="2"/>
    <s v="Fellowes High-Stak Drawer Files"/>
    <n v="352.38"/>
    <n v="2"/>
    <n v="81.05"/>
  </r>
  <r>
    <s v="02-09-2017"/>
    <x v="3"/>
    <x v="8"/>
    <x v="670"/>
    <x v="2"/>
    <x v="0"/>
    <x v="0"/>
    <s v="RSVP Cards &amp; Envelopes, Blank White, 8-1/2&quot; X 11&quot;, 24 Cards/25 Envelopes/Set"/>
    <n v="12.19"/>
    <n v="3"/>
    <n v="4.1100000000000003"/>
  </r>
  <r>
    <s v="02-09-2017"/>
    <x v="3"/>
    <x v="8"/>
    <x v="766"/>
    <x v="3"/>
    <x v="0"/>
    <x v="4"/>
    <s v="Pencil and Crayon Sharpener"/>
    <n v="6.57"/>
    <n v="3"/>
    <n v="1.77"/>
  </r>
  <r>
    <s v="02-09-2017"/>
    <x v="3"/>
    <x v="8"/>
    <x v="689"/>
    <x v="20"/>
    <x v="0"/>
    <x v="4"/>
    <s v="Newell 324"/>
    <n v="23.1"/>
    <n v="2"/>
    <n v="6.47"/>
  </r>
  <r>
    <s v="02-09-2017"/>
    <x v="3"/>
    <x v="8"/>
    <x v="689"/>
    <x v="20"/>
    <x v="1"/>
    <x v="8"/>
    <s v="DAX Cubicle Frames - 8x10"/>
    <n v="11.54"/>
    <n v="2"/>
    <n v="3.46"/>
  </r>
  <r>
    <s v="02-09-2017"/>
    <x v="3"/>
    <x v="8"/>
    <x v="689"/>
    <x v="20"/>
    <x v="1"/>
    <x v="13"/>
    <s v="Bush Advantage Collection Racetrack Conference Table"/>
    <n v="254.53"/>
    <n v="1"/>
    <n v="-93.33"/>
  </r>
  <r>
    <s v="02-09-2017"/>
    <x v="3"/>
    <x v="8"/>
    <x v="689"/>
    <x v="20"/>
    <x v="0"/>
    <x v="12"/>
    <s v="Fellowes Basic Home/Office Series Surge Protectors"/>
    <n v="12.98"/>
    <n v="1"/>
    <n v="3.76"/>
  </r>
  <r>
    <s v="02-09-2017"/>
    <x v="3"/>
    <x v="8"/>
    <x v="689"/>
    <x v="20"/>
    <x v="0"/>
    <x v="3"/>
    <s v="ACCOHIDE 3-Ring Binder, Blue, 1&quot;"/>
    <n v="26.43"/>
    <n v="8"/>
    <n v="8.92"/>
  </r>
  <r>
    <s v="02-09-2017"/>
    <x v="3"/>
    <x v="8"/>
    <x v="689"/>
    <x v="20"/>
    <x v="2"/>
    <x v="6"/>
    <s v="Cisco SPA508G"/>
    <n v="197.97"/>
    <n v="3"/>
    <n v="57.41"/>
  </r>
  <r>
    <s v="02-09-2017"/>
    <x v="3"/>
    <x v="8"/>
    <x v="689"/>
    <x v="20"/>
    <x v="0"/>
    <x v="1"/>
    <s v="Avery 518"/>
    <n v="18.899999999999999"/>
    <n v="6"/>
    <n v="9.07"/>
  </r>
  <r>
    <s v="02-09-2017"/>
    <x v="3"/>
    <x v="8"/>
    <x v="689"/>
    <x v="20"/>
    <x v="1"/>
    <x v="5"/>
    <s v="Global Commerce Series High-Back Swivel/Tilt Chairs"/>
    <n v="1282.4100000000001"/>
    <n v="5"/>
    <n v="213.74"/>
  </r>
  <r>
    <s v="02-09-2017"/>
    <x v="3"/>
    <x v="8"/>
    <x v="689"/>
    <x v="20"/>
    <x v="0"/>
    <x v="4"/>
    <s v="BIC Brite Liner Grip Highlighters"/>
    <n v="4.92"/>
    <n v="3"/>
    <n v="2.21"/>
  </r>
  <r>
    <s v="02-09-2017"/>
    <x v="3"/>
    <x v="8"/>
    <x v="689"/>
    <x v="20"/>
    <x v="2"/>
    <x v="9"/>
    <s v="WD My Passport Ultra 2TB Portable External Hard Drive"/>
    <n v="238"/>
    <n v="2"/>
    <n v="38.08"/>
  </r>
  <r>
    <s v="02-09-2017"/>
    <x v="3"/>
    <x v="8"/>
    <x v="689"/>
    <x v="20"/>
    <x v="2"/>
    <x v="9"/>
    <s v="Sony Micro Vault Click 16 GB USB 2.0 Flash Drive"/>
    <n v="167.97"/>
    <n v="3"/>
    <n v="40.31"/>
  </r>
  <r>
    <s v="02-09-2017"/>
    <x v="3"/>
    <x v="8"/>
    <x v="689"/>
    <x v="20"/>
    <x v="0"/>
    <x v="0"/>
    <s v="Xerox 1962"/>
    <n v="17.12"/>
    <n v="4"/>
    <n v="7.7"/>
  </r>
  <r>
    <s v="02-09-2017"/>
    <x v="3"/>
    <x v="8"/>
    <x v="630"/>
    <x v="3"/>
    <x v="0"/>
    <x v="4"/>
    <s v="OIC #2 Pencils, Medium Soft"/>
    <n v="9.4"/>
    <n v="5"/>
    <n v="2.73"/>
  </r>
  <r>
    <s v="02-09-2017"/>
    <x v="3"/>
    <x v="8"/>
    <x v="630"/>
    <x v="3"/>
    <x v="0"/>
    <x v="1"/>
    <s v="Avery 505"/>
    <n v="74"/>
    <n v="5"/>
    <n v="37"/>
  </r>
  <r>
    <s v="02-09-2017"/>
    <x v="3"/>
    <x v="8"/>
    <x v="630"/>
    <x v="3"/>
    <x v="2"/>
    <x v="6"/>
    <s v="Ooma Telo VoIP Home Phone System"/>
    <n v="201.58"/>
    <n v="2"/>
    <n v="12.6"/>
  </r>
  <r>
    <s v="02-09-2017"/>
    <x v="3"/>
    <x v="8"/>
    <x v="764"/>
    <x v="37"/>
    <x v="0"/>
    <x v="2"/>
    <s v="Crate-A-Files"/>
    <n v="10.9"/>
    <n v="1"/>
    <n v="2.83"/>
  </r>
  <r>
    <s v="02-09-2017"/>
    <x v="3"/>
    <x v="8"/>
    <x v="764"/>
    <x v="37"/>
    <x v="0"/>
    <x v="0"/>
    <s v="Xerox 191"/>
    <n v="79.92"/>
    <n v="4"/>
    <n v="37.56"/>
  </r>
  <r>
    <s v="02-09-2017"/>
    <x v="3"/>
    <x v="8"/>
    <x v="764"/>
    <x v="37"/>
    <x v="0"/>
    <x v="0"/>
    <s v="Xerox 1890"/>
    <n v="146.82"/>
    <n v="3"/>
    <n v="73.41"/>
  </r>
  <r>
    <s v="02-09-2017"/>
    <x v="3"/>
    <x v="8"/>
    <x v="65"/>
    <x v="1"/>
    <x v="0"/>
    <x v="7"/>
    <s v="Advantus Plastic Paper Clips"/>
    <n v="16"/>
    <n v="4"/>
    <n v="5.6"/>
  </r>
  <r>
    <s v="02-09-2017"/>
    <x v="3"/>
    <x v="8"/>
    <x v="65"/>
    <x v="1"/>
    <x v="0"/>
    <x v="12"/>
    <s v="Belkin 7-Outlet SurgeMaster Home Series"/>
    <n v="5.59"/>
    <n v="2"/>
    <n v="-15.09"/>
  </r>
  <r>
    <s v="02-09-2017"/>
    <x v="3"/>
    <x v="8"/>
    <x v="65"/>
    <x v="1"/>
    <x v="0"/>
    <x v="2"/>
    <s v="Belkin 19&quot; Center-Weighted Shelf, Gray"/>
    <n v="235.92"/>
    <n v="5"/>
    <n v="-44.24"/>
  </r>
  <r>
    <s v="02-09-2017"/>
    <x v="3"/>
    <x v="8"/>
    <x v="260"/>
    <x v="1"/>
    <x v="2"/>
    <x v="9"/>
    <s v="Kingston Digital DataTraveler 32GB USB 2.0"/>
    <n v="40.68"/>
    <n v="3"/>
    <n v="-7.12"/>
  </r>
  <r>
    <s v="02-09-2017"/>
    <x v="3"/>
    <x v="8"/>
    <x v="219"/>
    <x v="3"/>
    <x v="0"/>
    <x v="3"/>
    <s v="Acco Translucent Poly Ring Binders"/>
    <n v="18.72"/>
    <n v="5"/>
    <n v="6.55"/>
  </r>
  <r>
    <s v="02-09-2017"/>
    <x v="3"/>
    <x v="8"/>
    <x v="219"/>
    <x v="3"/>
    <x v="1"/>
    <x v="13"/>
    <s v="Hon 2111 Invitation Series Straight Table"/>
    <n v="236.53"/>
    <n v="2"/>
    <n v="-2.96"/>
  </r>
  <r>
    <s v="02-09-2017"/>
    <x v="3"/>
    <x v="8"/>
    <x v="720"/>
    <x v="22"/>
    <x v="1"/>
    <x v="5"/>
    <s v="Global Leather Task Chair, Black"/>
    <n v="215.98"/>
    <n v="3"/>
    <n v="-2.7"/>
  </r>
  <r>
    <s v="02-09-2017"/>
    <x v="3"/>
    <x v="8"/>
    <x v="545"/>
    <x v="5"/>
    <x v="0"/>
    <x v="3"/>
    <s v="GBC DocuBind 300 Electric Binding Machine"/>
    <n v="1577.94"/>
    <n v="3"/>
    <n v="757.41"/>
  </r>
  <r>
    <s v="02-09-2017"/>
    <x v="3"/>
    <x v="8"/>
    <x v="399"/>
    <x v="26"/>
    <x v="0"/>
    <x v="1"/>
    <s v="Avery 519"/>
    <n v="11.7"/>
    <n v="2"/>
    <n v="3.95"/>
  </r>
  <r>
    <s v="02-09-2017"/>
    <x v="3"/>
    <x v="8"/>
    <x v="167"/>
    <x v="3"/>
    <x v="0"/>
    <x v="12"/>
    <s v="Acco Six-Outlet Power Strip, 4' Cord Length"/>
    <n v="43.1"/>
    <n v="5"/>
    <n v="11.21"/>
  </r>
  <r>
    <s v="02-09-2017"/>
    <x v="3"/>
    <x v="8"/>
    <x v="167"/>
    <x v="3"/>
    <x v="1"/>
    <x v="8"/>
    <s v="Luxo Professional Combination Clamp-On Lamps"/>
    <n v="511.5"/>
    <n v="5"/>
    <n v="132.99"/>
  </r>
  <r>
    <s v="02-09-2017"/>
    <x v="3"/>
    <x v="8"/>
    <x v="167"/>
    <x v="3"/>
    <x v="0"/>
    <x v="3"/>
    <s v="GBC Velobind Prepunched Cover Sets, Regency Series"/>
    <n v="147.91999999999999"/>
    <n v="5"/>
    <n v="46.23"/>
  </r>
  <r>
    <s v="03-09-2017"/>
    <x v="3"/>
    <x v="8"/>
    <x v="287"/>
    <x v="1"/>
    <x v="0"/>
    <x v="3"/>
    <s v="Premier Elliptical Ring Binder, Black"/>
    <n v="42.62"/>
    <n v="7"/>
    <n v="-68.19"/>
  </r>
  <r>
    <s v="03-09-2017"/>
    <x v="3"/>
    <x v="8"/>
    <x v="358"/>
    <x v="16"/>
    <x v="0"/>
    <x v="10"/>
    <s v="#10- 4 1/8&quot; x 9 1/2&quot; Security-Tint Envelopes"/>
    <n v="24.45"/>
    <n v="4"/>
    <n v="8.86"/>
  </r>
  <r>
    <s v="03-09-2017"/>
    <x v="3"/>
    <x v="8"/>
    <x v="166"/>
    <x v="3"/>
    <x v="0"/>
    <x v="4"/>
    <s v="Premium Writing Pencils, Soft, #2 by Central Association for the Blind"/>
    <n v="5.96"/>
    <n v="2"/>
    <n v="1.67"/>
  </r>
  <r>
    <s v="03-09-2017"/>
    <x v="3"/>
    <x v="8"/>
    <x v="90"/>
    <x v="3"/>
    <x v="0"/>
    <x v="3"/>
    <s v="Square Ring Data Binders, Rigid 75 Pt. Covers, 11&quot; x 14-7/8&quot;"/>
    <n v="82.56"/>
    <n v="5"/>
    <n v="28.9"/>
  </r>
  <r>
    <s v="03-09-2017"/>
    <x v="3"/>
    <x v="8"/>
    <x v="90"/>
    <x v="3"/>
    <x v="2"/>
    <x v="9"/>
    <s v="Kensington Expert Mouse Optical USB Trackball for PC or Mac"/>
    <n v="284.97000000000003"/>
    <n v="3"/>
    <n v="85.49"/>
  </r>
  <r>
    <s v="03-09-2017"/>
    <x v="3"/>
    <x v="8"/>
    <x v="716"/>
    <x v="20"/>
    <x v="0"/>
    <x v="0"/>
    <s v="Xerox 189"/>
    <n v="419.4"/>
    <n v="4"/>
    <n v="201.31"/>
  </r>
  <r>
    <s v="03-09-2017"/>
    <x v="3"/>
    <x v="8"/>
    <x v="716"/>
    <x v="20"/>
    <x v="1"/>
    <x v="5"/>
    <s v="Office Star Flex Back Scooter Chair with Aluminum Finish Frame"/>
    <n v="90.8"/>
    <n v="1"/>
    <n v="14.12"/>
  </r>
  <r>
    <s v="03-09-2017"/>
    <x v="3"/>
    <x v="8"/>
    <x v="716"/>
    <x v="20"/>
    <x v="1"/>
    <x v="5"/>
    <s v="Global Low Back Tilter Chair"/>
    <n v="181.76"/>
    <n v="2"/>
    <n v="-8.08"/>
  </r>
  <r>
    <s v="03-09-2017"/>
    <x v="3"/>
    <x v="8"/>
    <x v="716"/>
    <x v="20"/>
    <x v="0"/>
    <x v="4"/>
    <s v="Prang Drawing Pencil Set"/>
    <n v="5.56"/>
    <n v="2"/>
    <n v="2.2200000000000002"/>
  </r>
  <r>
    <s v="03-09-2017"/>
    <x v="3"/>
    <x v="8"/>
    <x v="519"/>
    <x v="3"/>
    <x v="1"/>
    <x v="11"/>
    <s v="Bush Heritage Pine Collection 5-Shelf Bookcase, Albany Pine Finish, *Special Order"/>
    <n v="239.67"/>
    <n v="2"/>
    <n v="14.1"/>
  </r>
  <r>
    <s v="03-09-2017"/>
    <x v="3"/>
    <x v="8"/>
    <x v="316"/>
    <x v="0"/>
    <x v="1"/>
    <x v="8"/>
    <s v="Eldon Advantage Foldable Chair Mats for Low Pile Carpets"/>
    <n v="108.4"/>
    <n v="5"/>
    <n v="-105.69"/>
  </r>
  <r>
    <s v="03-09-2017"/>
    <x v="3"/>
    <x v="8"/>
    <x v="168"/>
    <x v="1"/>
    <x v="0"/>
    <x v="0"/>
    <s v="&quot;While you Were Out&quot; Message Book, One Form per Page"/>
    <n v="8.9"/>
    <n v="3"/>
    <n v="3.34"/>
  </r>
  <r>
    <s v="03-09-2017"/>
    <x v="3"/>
    <x v="8"/>
    <x v="168"/>
    <x v="1"/>
    <x v="2"/>
    <x v="9"/>
    <s v="Hypercom P1300 Pinpad"/>
    <n v="100.8"/>
    <n v="2"/>
    <n v="21.42"/>
  </r>
  <r>
    <s v="04-09-2017"/>
    <x v="3"/>
    <x v="8"/>
    <x v="628"/>
    <x v="0"/>
    <x v="0"/>
    <x v="4"/>
    <s v="Crayola Anti Dust Chalk, 12/Pack"/>
    <n v="10.19"/>
    <n v="7"/>
    <n v="3.19"/>
  </r>
  <r>
    <s v="04-09-2017"/>
    <x v="3"/>
    <x v="8"/>
    <x v="628"/>
    <x v="0"/>
    <x v="0"/>
    <x v="2"/>
    <s v="Acco Perma 3000 Stacking Storage Drawers"/>
    <n v="16.78"/>
    <n v="1"/>
    <n v="-0.21"/>
  </r>
  <r>
    <s v="04-09-2017"/>
    <x v="3"/>
    <x v="8"/>
    <x v="628"/>
    <x v="0"/>
    <x v="0"/>
    <x v="4"/>
    <s v="Sanford Colorific Eraseable Coloring Pencils, 12 Count"/>
    <n v="13.12"/>
    <n v="5"/>
    <n v="3.77"/>
  </r>
  <r>
    <s v="04-09-2017"/>
    <x v="3"/>
    <x v="8"/>
    <x v="69"/>
    <x v="20"/>
    <x v="2"/>
    <x v="9"/>
    <s v="Verbatim 25 GB 6x Blu-ray Single Layer Recordable Disc, 25/Pack"/>
    <n v="91.96"/>
    <n v="4"/>
    <n v="39.54"/>
  </r>
  <r>
    <s v="04-09-2017"/>
    <x v="3"/>
    <x v="8"/>
    <x v="129"/>
    <x v="3"/>
    <x v="1"/>
    <x v="13"/>
    <s v="Chromcraft Bull-Nose Wood Oval Conference Tables &amp; Bases"/>
    <n v="1322.35"/>
    <n v="3"/>
    <n v="-99.18"/>
  </r>
  <r>
    <s v="04-09-2017"/>
    <x v="3"/>
    <x v="8"/>
    <x v="716"/>
    <x v="3"/>
    <x v="0"/>
    <x v="0"/>
    <s v="Xerox 220"/>
    <n v="12.96"/>
    <n v="2"/>
    <n v="6.22"/>
  </r>
  <r>
    <s v="04-09-2017"/>
    <x v="3"/>
    <x v="8"/>
    <x v="716"/>
    <x v="3"/>
    <x v="2"/>
    <x v="6"/>
    <s v="invisibleSHIELD by ZAGG Smudge-Free Screen Protector"/>
    <n v="43.18"/>
    <n v="3"/>
    <n v="15.11"/>
  </r>
  <r>
    <s v="04-09-2017"/>
    <x v="3"/>
    <x v="8"/>
    <x v="698"/>
    <x v="1"/>
    <x v="1"/>
    <x v="11"/>
    <s v="Bush Birmingham Collection Bookcase, Dark Cherry"/>
    <n v="825.17"/>
    <n v="9"/>
    <n v="-117.88"/>
  </r>
  <r>
    <s v="04-09-2017"/>
    <x v="3"/>
    <x v="8"/>
    <x v="698"/>
    <x v="1"/>
    <x v="0"/>
    <x v="0"/>
    <s v="It's Hot Message Books with Stickers, 2 3/4&quot; x 5&quot;"/>
    <n v="17.760000000000002"/>
    <n v="3"/>
    <n v="5.55"/>
  </r>
  <r>
    <s v="04-09-2017"/>
    <x v="3"/>
    <x v="8"/>
    <x v="698"/>
    <x v="1"/>
    <x v="0"/>
    <x v="4"/>
    <s v="Sanford Colorific Colored Pencils, 12/Box"/>
    <n v="6.91"/>
    <n v="3"/>
    <n v="0.86"/>
  </r>
  <r>
    <s v="04-09-2017"/>
    <x v="3"/>
    <x v="8"/>
    <x v="496"/>
    <x v="10"/>
    <x v="0"/>
    <x v="4"/>
    <s v="DIXON Oriole Pencils"/>
    <n v="8.26"/>
    <n v="4"/>
    <n v="0.62"/>
  </r>
  <r>
    <s v="04-09-2017"/>
    <x v="3"/>
    <x v="8"/>
    <x v="496"/>
    <x v="10"/>
    <x v="0"/>
    <x v="3"/>
    <s v="GBC Recycled VeloBinder Covers"/>
    <n v="25.56"/>
    <n v="5"/>
    <n v="-20.45"/>
  </r>
  <r>
    <s v="04-09-2017"/>
    <x v="3"/>
    <x v="8"/>
    <x v="496"/>
    <x v="10"/>
    <x v="0"/>
    <x v="3"/>
    <s v="Wilson Jones Active Use Binders"/>
    <n v="4.37"/>
    <n v="2"/>
    <n v="-3.06"/>
  </r>
  <r>
    <s v="04-09-2017"/>
    <x v="3"/>
    <x v="8"/>
    <x v="496"/>
    <x v="10"/>
    <x v="0"/>
    <x v="0"/>
    <s v="Telephone Message Books with Fax/Mobile Section, 4 1/4&quot; x 6&quot;"/>
    <n v="11.52"/>
    <n v="4"/>
    <n v="3.74"/>
  </r>
  <r>
    <s v="04-09-2017"/>
    <x v="3"/>
    <x v="8"/>
    <x v="565"/>
    <x v="3"/>
    <x v="0"/>
    <x v="3"/>
    <s v="Ibico Hi-Tech Manual Binding System"/>
    <n v="487.98"/>
    <n v="2"/>
    <n v="152.5"/>
  </r>
  <r>
    <s v="04-09-2017"/>
    <x v="3"/>
    <x v="8"/>
    <x v="565"/>
    <x v="3"/>
    <x v="2"/>
    <x v="6"/>
    <s v="QVS USB Car Charger 2-Port 2.1Amp for iPod/iPhone/iPad/iPad 2/iPad 3"/>
    <n v="5.56"/>
    <n v="1"/>
    <n v="1.74"/>
  </r>
  <r>
    <s v="04-09-2017"/>
    <x v="3"/>
    <x v="8"/>
    <x v="565"/>
    <x v="3"/>
    <x v="0"/>
    <x v="2"/>
    <s v="Trav-L-File Heavy-Duty Shuttle II, Black"/>
    <n v="217.85"/>
    <n v="5"/>
    <n v="65.36"/>
  </r>
  <r>
    <s v="04-09-2017"/>
    <x v="3"/>
    <x v="8"/>
    <x v="13"/>
    <x v="2"/>
    <x v="2"/>
    <x v="9"/>
    <s v="Kingston Digital DataTraveler 8GB USB 2.0"/>
    <n v="19.04"/>
    <n v="4"/>
    <n v="-1.43"/>
  </r>
  <r>
    <s v="04-09-2017"/>
    <x v="3"/>
    <x v="8"/>
    <x v="495"/>
    <x v="3"/>
    <x v="0"/>
    <x v="2"/>
    <s v="Rogers Jumbo File, Granite"/>
    <n v="54.32"/>
    <n v="4"/>
    <n v="0.54"/>
  </r>
  <r>
    <s v="04-09-2017"/>
    <x v="3"/>
    <x v="8"/>
    <x v="500"/>
    <x v="3"/>
    <x v="0"/>
    <x v="3"/>
    <s v="Acco Suede Grain Vinyl Round Ring Binder"/>
    <n v="13.34"/>
    <n v="6"/>
    <n v="4.34"/>
  </r>
  <r>
    <s v="04-09-2017"/>
    <x v="3"/>
    <x v="8"/>
    <x v="500"/>
    <x v="3"/>
    <x v="1"/>
    <x v="13"/>
    <s v="Bush Cubix Conference Tables, Fully Assembled"/>
    <n v="1478.27"/>
    <n v="8"/>
    <n v="92.39"/>
  </r>
  <r>
    <s v="04-09-2017"/>
    <x v="3"/>
    <x v="8"/>
    <x v="98"/>
    <x v="38"/>
    <x v="0"/>
    <x v="7"/>
    <s v="Staples"/>
    <n v="14.82"/>
    <n v="6"/>
    <n v="6.97"/>
  </r>
  <r>
    <s v="04-09-2017"/>
    <x v="3"/>
    <x v="8"/>
    <x v="67"/>
    <x v="3"/>
    <x v="0"/>
    <x v="2"/>
    <s v="24 Capacity Maxi Data Binder Racks, Pearl"/>
    <n v="421.1"/>
    <n v="2"/>
    <n v="105.28"/>
  </r>
  <r>
    <s v="04-09-2017"/>
    <x v="3"/>
    <x v="8"/>
    <x v="712"/>
    <x v="16"/>
    <x v="1"/>
    <x v="5"/>
    <s v="Global Value Steno Chair, Gray"/>
    <n v="97.18"/>
    <n v="2"/>
    <n v="6.07"/>
  </r>
  <r>
    <s v="04-09-2017"/>
    <x v="3"/>
    <x v="8"/>
    <x v="712"/>
    <x v="16"/>
    <x v="0"/>
    <x v="0"/>
    <s v="Xerox 213"/>
    <n v="10.37"/>
    <n v="2"/>
    <n v="3.63"/>
  </r>
  <r>
    <s v="04-09-2017"/>
    <x v="3"/>
    <x v="8"/>
    <x v="488"/>
    <x v="0"/>
    <x v="0"/>
    <x v="4"/>
    <s v="Hunt PowerHouse Electric Pencil Sharpener, Blue"/>
    <n v="30.38"/>
    <n v="1"/>
    <n v="3.8"/>
  </r>
  <r>
    <s v="04-09-2017"/>
    <x v="3"/>
    <x v="8"/>
    <x v="755"/>
    <x v="3"/>
    <x v="0"/>
    <x v="3"/>
    <s v="Pressboard Hanging Data Binders for Unburst Sheets"/>
    <n v="11.81"/>
    <n v="3"/>
    <n v="4.13"/>
  </r>
  <r>
    <s v="04-09-2017"/>
    <x v="3"/>
    <x v="8"/>
    <x v="322"/>
    <x v="11"/>
    <x v="0"/>
    <x v="3"/>
    <s v="Avery Trapezoid Extra Heavy Duty 4&quot; Binders"/>
    <n v="88.07"/>
    <n v="7"/>
    <n v="-58.72"/>
  </r>
  <r>
    <s v="05-09-2017"/>
    <x v="3"/>
    <x v="8"/>
    <x v="431"/>
    <x v="22"/>
    <x v="0"/>
    <x v="4"/>
    <s v="Newell 333"/>
    <n v="2.78"/>
    <n v="1"/>
    <n v="0.72"/>
  </r>
  <r>
    <s v="05-09-2017"/>
    <x v="3"/>
    <x v="8"/>
    <x v="53"/>
    <x v="16"/>
    <x v="0"/>
    <x v="2"/>
    <s v="Gould Plastics 18-Pocket Panel Bin, 34w x 5-1/4d x 20-1/2h"/>
    <n v="147.18"/>
    <n v="2"/>
    <n v="-29.44"/>
  </r>
  <r>
    <s v="05-09-2017"/>
    <x v="3"/>
    <x v="8"/>
    <x v="760"/>
    <x v="15"/>
    <x v="2"/>
    <x v="9"/>
    <s v="Maxell LTO Ultrium - 800 GB"/>
    <n v="89.57"/>
    <n v="4"/>
    <n v="-1.1200000000000001"/>
  </r>
  <r>
    <s v="05-09-2017"/>
    <x v="3"/>
    <x v="8"/>
    <x v="760"/>
    <x v="15"/>
    <x v="0"/>
    <x v="4"/>
    <s v="Model L Table or Wall-Mount Pencil Sharpener"/>
    <n v="71.959999999999994"/>
    <n v="5"/>
    <n v="7.2"/>
  </r>
  <r>
    <s v="05-09-2017"/>
    <x v="3"/>
    <x v="8"/>
    <x v="760"/>
    <x v="15"/>
    <x v="0"/>
    <x v="0"/>
    <s v="Xerox 220"/>
    <n v="15.55"/>
    <n v="3"/>
    <n v="5.44"/>
  </r>
  <r>
    <s v="07-09-2017"/>
    <x v="3"/>
    <x v="8"/>
    <x v="29"/>
    <x v="3"/>
    <x v="1"/>
    <x v="8"/>
    <s v="Tenex Chairmats For Use With Carpeted Floors"/>
    <n v="47.94"/>
    <n v="3"/>
    <n v="2.4"/>
  </r>
  <r>
    <s v="07-09-2017"/>
    <x v="3"/>
    <x v="8"/>
    <x v="131"/>
    <x v="11"/>
    <x v="0"/>
    <x v="2"/>
    <s v="Hanging Personal Folder File"/>
    <n v="37.68"/>
    <n v="3"/>
    <n v="2.36"/>
  </r>
  <r>
    <s v="07-09-2017"/>
    <x v="3"/>
    <x v="8"/>
    <x v="131"/>
    <x v="11"/>
    <x v="2"/>
    <x v="9"/>
    <s v="Logitech Wireless Marathon Mouse M705"/>
    <n v="279.94"/>
    <n v="7"/>
    <n v="80.48"/>
  </r>
  <r>
    <s v="07-09-2017"/>
    <x v="3"/>
    <x v="8"/>
    <x v="386"/>
    <x v="20"/>
    <x v="0"/>
    <x v="2"/>
    <s v="Advantus 10-Drawer Portable Organizer, Chrome Metal Frame, Smoke Drawers"/>
    <n v="478.08"/>
    <n v="8"/>
    <n v="133.86000000000001"/>
  </r>
  <r>
    <s v="07-09-2017"/>
    <x v="3"/>
    <x v="8"/>
    <x v="155"/>
    <x v="1"/>
    <x v="0"/>
    <x v="0"/>
    <s v="Easy-staple paper"/>
    <n v="73.010000000000005"/>
    <n v="9"/>
    <n v="26.47"/>
  </r>
  <r>
    <s v="07-09-2017"/>
    <x v="3"/>
    <x v="8"/>
    <x v="629"/>
    <x v="24"/>
    <x v="0"/>
    <x v="3"/>
    <s v="GBC DocuBind 300 Electric Binding Machine"/>
    <n v="1577.94"/>
    <n v="3"/>
    <n v="757.41"/>
  </r>
  <r>
    <s v="07-09-2017"/>
    <x v="3"/>
    <x v="8"/>
    <x v="222"/>
    <x v="12"/>
    <x v="0"/>
    <x v="3"/>
    <s v="Wilson Jones Leather-Like Binders with DublLock Round Rings"/>
    <n v="7.86"/>
    <n v="3"/>
    <n v="-6.02"/>
  </r>
  <r>
    <s v="07-09-2017"/>
    <x v="3"/>
    <x v="8"/>
    <x v="92"/>
    <x v="2"/>
    <x v="0"/>
    <x v="1"/>
    <s v="Avery 519"/>
    <n v="29.24"/>
    <n v="5"/>
    <n v="9.8699999999999992"/>
  </r>
  <r>
    <s v="07-09-2017"/>
    <x v="3"/>
    <x v="8"/>
    <x v="92"/>
    <x v="2"/>
    <x v="0"/>
    <x v="0"/>
    <s v="Eureka Recycled Copy Paper 8 1/2&quot; x 11&quot;, Ream"/>
    <n v="15.55"/>
    <n v="3"/>
    <n v="5.44"/>
  </r>
  <r>
    <s v="07-09-2017"/>
    <x v="3"/>
    <x v="8"/>
    <x v="92"/>
    <x v="2"/>
    <x v="0"/>
    <x v="10"/>
    <s v="Poly String Tie Envelopes"/>
    <n v="4.9000000000000004"/>
    <n v="3"/>
    <n v="1.65"/>
  </r>
  <r>
    <s v="07-09-2017"/>
    <x v="3"/>
    <x v="8"/>
    <x v="643"/>
    <x v="21"/>
    <x v="2"/>
    <x v="9"/>
    <s v="Rosewill 107 Normal Keys USB Wired Standard Keyboard"/>
    <n v="13.48"/>
    <n v="1"/>
    <n v="1.89"/>
  </r>
  <r>
    <s v="07-09-2017"/>
    <x v="3"/>
    <x v="8"/>
    <x v="176"/>
    <x v="27"/>
    <x v="1"/>
    <x v="8"/>
    <s v="DAX Copper Panel Document Frame, 5 x 7 Size"/>
    <n v="25.16"/>
    <n v="2"/>
    <n v="10.57"/>
  </r>
  <r>
    <s v="07-09-2017"/>
    <x v="3"/>
    <x v="8"/>
    <x v="176"/>
    <x v="27"/>
    <x v="2"/>
    <x v="6"/>
    <s v="Motorla HX550 Universal Bluetooth Headset"/>
    <n v="126.56"/>
    <n v="4"/>
    <n v="47.46"/>
  </r>
  <r>
    <s v="07-09-2017"/>
    <x v="3"/>
    <x v="8"/>
    <x v="156"/>
    <x v="3"/>
    <x v="1"/>
    <x v="8"/>
    <s v="C-Line Magnetic Cubicle Keepers, Clear Polypropylene"/>
    <n v="19.760000000000002"/>
    <n v="4"/>
    <n v="8.3000000000000007"/>
  </r>
  <r>
    <s v="07-09-2017"/>
    <x v="3"/>
    <x v="8"/>
    <x v="120"/>
    <x v="24"/>
    <x v="2"/>
    <x v="9"/>
    <s v="Maxell 4.7GB DVD-R"/>
    <n v="113.52"/>
    <n v="4"/>
    <n v="46.54"/>
  </r>
  <r>
    <s v="07-09-2017"/>
    <x v="3"/>
    <x v="8"/>
    <x v="120"/>
    <x v="24"/>
    <x v="1"/>
    <x v="8"/>
    <s v="DataProducts Ampli Magnifier Task Lamp, Black,"/>
    <n v="135.30000000000001"/>
    <n v="5"/>
    <n v="37.880000000000003"/>
  </r>
  <r>
    <s v="07-09-2017"/>
    <x v="3"/>
    <x v="8"/>
    <x v="409"/>
    <x v="3"/>
    <x v="1"/>
    <x v="5"/>
    <s v="Global Low Back Tilter Chair"/>
    <n v="161.57"/>
    <n v="2"/>
    <n v="-28.27"/>
  </r>
  <r>
    <s v="07-09-2017"/>
    <x v="3"/>
    <x v="8"/>
    <x v="441"/>
    <x v="15"/>
    <x v="0"/>
    <x v="12"/>
    <s v="Eureka The Boss Cordless Rechargeable Stick Vac"/>
    <n v="81.569999999999993"/>
    <n v="2"/>
    <n v="7.14"/>
  </r>
  <r>
    <s v="07-09-2017"/>
    <x v="3"/>
    <x v="8"/>
    <x v="766"/>
    <x v="22"/>
    <x v="1"/>
    <x v="8"/>
    <s v="DAX Two-Tone Silver Metal Document Frame"/>
    <n v="80.959999999999994"/>
    <n v="4"/>
    <n v="34.81"/>
  </r>
  <r>
    <s v="07-09-2017"/>
    <x v="3"/>
    <x v="8"/>
    <x v="766"/>
    <x v="22"/>
    <x v="2"/>
    <x v="6"/>
    <s v="Konftel 250 Conference phone - Charcoal black"/>
    <n v="455.71"/>
    <n v="2"/>
    <n v="34.18"/>
  </r>
  <r>
    <s v="07-09-2017"/>
    <x v="3"/>
    <x v="8"/>
    <x v="766"/>
    <x v="22"/>
    <x v="0"/>
    <x v="4"/>
    <s v="Boston 1799 Powerhouse Electric Pencil Sharpener"/>
    <n v="25.98"/>
    <n v="1"/>
    <n v="7.27"/>
  </r>
  <r>
    <s v="07-09-2017"/>
    <x v="3"/>
    <x v="8"/>
    <x v="158"/>
    <x v="43"/>
    <x v="0"/>
    <x v="0"/>
    <s v="Avoid Verbal Orders Carbonless Minifold Book"/>
    <n v="16.899999999999999"/>
    <n v="5"/>
    <n v="7.77"/>
  </r>
  <r>
    <s v="07-09-2017"/>
    <x v="3"/>
    <x v="8"/>
    <x v="158"/>
    <x v="43"/>
    <x v="0"/>
    <x v="0"/>
    <s v="Xerox 191"/>
    <n v="39.96"/>
    <n v="2"/>
    <n v="18.78"/>
  </r>
  <r>
    <s v="08-09-2017"/>
    <x v="3"/>
    <x v="8"/>
    <x v="147"/>
    <x v="1"/>
    <x v="1"/>
    <x v="13"/>
    <s v="BoxOffice By Design Rectangular and Half-Moon Meeting Room Tables"/>
    <n v="765.63"/>
    <n v="7"/>
    <n v="-566.55999999999995"/>
  </r>
  <r>
    <s v="08-09-2017"/>
    <x v="3"/>
    <x v="8"/>
    <x v="632"/>
    <x v="2"/>
    <x v="2"/>
    <x v="6"/>
    <s v="Aastra 6757i CT Wireless VoIP phone"/>
    <n v="258.52999999999997"/>
    <n v="2"/>
    <n v="-47.4"/>
  </r>
  <r>
    <s v="08-09-2017"/>
    <x v="3"/>
    <x v="8"/>
    <x v="159"/>
    <x v="10"/>
    <x v="2"/>
    <x v="9"/>
    <s v="Imation Swivel Flash Drive USB flash drive - 8 GB"/>
    <n v="9.1"/>
    <n v="1"/>
    <n v="1.71"/>
  </r>
  <r>
    <s v="08-09-2017"/>
    <x v="3"/>
    <x v="8"/>
    <x v="138"/>
    <x v="10"/>
    <x v="2"/>
    <x v="9"/>
    <s v="Memorex Micro Travel Drive 32 GB"/>
    <n v="116.83"/>
    <n v="4"/>
    <n v="33.590000000000003"/>
  </r>
  <r>
    <s v="08-09-2017"/>
    <x v="3"/>
    <x v="8"/>
    <x v="592"/>
    <x v="0"/>
    <x v="2"/>
    <x v="9"/>
    <s v="Memorex Froggy Flash Drive 8 GB"/>
    <n v="85.2"/>
    <n v="6"/>
    <n v="20.239999999999998"/>
  </r>
  <r>
    <s v="08-09-2017"/>
    <x v="3"/>
    <x v="8"/>
    <x v="45"/>
    <x v="0"/>
    <x v="0"/>
    <x v="3"/>
    <s v="Premier Elliptical Ring Binder, Black"/>
    <n v="42.62"/>
    <n v="7"/>
    <n v="-68.19"/>
  </r>
  <r>
    <s v="08-09-2017"/>
    <x v="3"/>
    <x v="8"/>
    <x v="45"/>
    <x v="0"/>
    <x v="2"/>
    <x v="16"/>
    <s v="Canon PC-428 Personal Copier"/>
    <n v="319.98"/>
    <n v="2"/>
    <n v="107.99"/>
  </r>
  <r>
    <s v="08-09-2017"/>
    <x v="3"/>
    <x v="8"/>
    <x v="45"/>
    <x v="0"/>
    <x v="0"/>
    <x v="7"/>
    <s v="Vinyl Coated Wire Paper Clips in Organizer Box, 800/Box"/>
    <n v="45.92"/>
    <n v="5"/>
    <n v="15.5"/>
  </r>
  <r>
    <s v="08-09-2017"/>
    <x v="3"/>
    <x v="8"/>
    <x v="45"/>
    <x v="0"/>
    <x v="1"/>
    <x v="8"/>
    <s v="DAX Black Cherry Wood-Tone Poster Frame"/>
    <n v="21.18"/>
    <n v="2"/>
    <n v="-11.65"/>
  </r>
  <r>
    <s v="08-09-2017"/>
    <x v="3"/>
    <x v="8"/>
    <x v="45"/>
    <x v="0"/>
    <x v="0"/>
    <x v="0"/>
    <s v="Xerox 205"/>
    <n v="20.74"/>
    <n v="4"/>
    <n v="7.26"/>
  </r>
  <r>
    <s v="08-09-2017"/>
    <x v="3"/>
    <x v="8"/>
    <x v="45"/>
    <x v="0"/>
    <x v="1"/>
    <x v="5"/>
    <s v="Global Armless Task Chair, Royal Blue"/>
    <n v="213.43"/>
    <n v="5"/>
    <n v="-39.64"/>
  </r>
  <r>
    <s v="08-09-2017"/>
    <x v="3"/>
    <x v="8"/>
    <x v="658"/>
    <x v="16"/>
    <x v="0"/>
    <x v="2"/>
    <s v="Decoflex Hanging Personal Folder File, Blue"/>
    <n v="61.68"/>
    <n v="5"/>
    <n v="5.4"/>
  </r>
  <r>
    <s v="08-09-2017"/>
    <x v="3"/>
    <x v="8"/>
    <x v="658"/>
    <x v="16"/>
    <x v="2"/>
    <x v="6"/>
    <s v="Samsung Rugby III"/>
    <n v="158.38"/>
    <n v="3"/>
    <n v="13.86"/>
  </r>
  <r>
    <s v="08-09-2017"/>
    <x v="3"/>
    <x v="8"/>
    <x v="673"/>
    <x v="20"/>
    <x v="0"/>
    <x v="2"/>
    <s v="Adjustable Personal File Tote"/>
    <n v="65.12"/>
    <n v="4"/>
    <n v="16.93"/>
  </r>
  <r>
    <s v="09-09-2017"/>
    <x v="3"/>
    <x v="8"/>
    <x v="386"/>
    <x v="2"/>
    <x v="1"/>
    <x v="5"/>
    <s v="Global Low Back Tilter Chair"/>
    <n v="141.37"/>
    <n v="2"/>
    <n v="-48.47"/>
  </r>
  <r>
    <s v="09-09-2017"/>
    <x v="3"/>
    <x v="8"/>
    <x v="386"/>
    <x v="2"/>
    <x v="0"/>
    <x v="3"/>
    <s v="Wilson Jones Standard D-Ring Binders"/>
    <n v="3.04"/>
    <n v="2"/>
    <n v="-2.33"/>
  </r>
  <r>
    <s v="09-09-2017"/>
    <x v="3"/>
    <x v="8"/>
    <x v="386"/>
    <x v="2"/>
    <x v="0"/>
    <x v="3"/>
    <s v="GBC Prepunched Paper, 19-Hole, for Binding Systems, 24-lb"/>
    <n v="4.5"/>
    <n v="1"/>
    <n v="-3.6"/>
  </r>
  <r>
    <s v="09-09-2017"/>
    <x v="3"/>
    <x v="8"/>
    <x v="386"/>
    <x v="2"/>
    <x v="0"/>
    <x v="4"/>
    <s v="Quartet Omega Colored Chalk, 12/Pack"/>
    <n v="4.67"/>
    <n v="1"/>
    <n v="1.58"/>
  </r>
  <r>
    <s v="09-09-2017"/>
    <x v="3"/>
    <x v="8"/>
    <x v="386"/>
    <x v="2"/>
    <x v="2"/>
    <x v="9"/>
    <s v="Microsoft Sculpt Comfort Mouse"/>
    <n v="95.88"/>
    <n v="3"/>
    <n v="28.76"/>
  </r>
  <r>
    <s v="09-09-2017"/>
    <x v="3"/>
    <x v="8"/>
    <x v="386"/>
    <x v="2"/>
    <x v="1"/>
    <x v="8"/>
    <s v="Eldon Expressions Punched Metal &amp; Wood Desk Accessories, Pewter &amp; Cherry"/>
    <n v="17.02"/>
    <n v="2"/>
    <n v="1.7"/>
  </r>
  <r>
    <s v="09-09-2017"/>
    <x v="3"/>
    <x v="8"/>
    <x v="386"/>
    <x v="2"/>
    <x v="2"/>
    <x v="9"/>
    <s v="Plantronics S12 Corded Telephone Headset System"/>
    <n v="258.7"/>
    <n v="3"/>
    <n v="64.67"/>
  </r>
  <r>
    <s v="09-09-2017"/>
    <x v="3"/>
    <x v="8"/>
    <x v="386"/>
    <x v="2"/>
    <x v="2"/>
    <x v="6"/>
    <s v="Samsung Galaxy Note 2"/>
    <n v="1931.96"/>
    <n v="7"/>
    <n v="-386.39"/>
  </r>
  <r>
    <s v="09-09-2017"/>
    <x v="3"/>
    <x v="8"/>
    <x v="191"/>
    <x v="9"/>
    <x v="0"/>
    <x v="2"/>
    <s v="Fellowes Officeware Wire Shelving"/>
    <n v="628.80999999999995"/>
    <n v="7"/>
    <n v="12.58"/>
  </r>
  <r>
    <s v="09-09-2017"/>
    <x v="3"/>
    <x v="8"/>
    <x v="191"/>
    <x v="9"/>
    <x v="0"/>
    <x v="2"/>
    <s v="X-Rack File for Hanging Folders"/>
    <n v="56.45"/>
    <n v="5"/>
    <n v="14.68"/>
  </r>
  <r>
    <s v="09-09-2017"/>
    <x v="3"/>
    <x v="8"/>
    <x v="703"/>
    <x v="15"/>
    <x v="0"/>
    <x v="14"/>
    <s v="Staple remover"/>
    <n v="8.83"/>
    <n v="3"/>
    <n v="-1.99"/>
  </r>
  <r>
    <s v="09-09-2017"/>
    <x v="3"/>
    <x v="8"/>
    <x v="703"/>
    <x v="15"/>
    <x v="0"/>
    <x v="0"/>
    <s v="Xerox 1888"/>
    <n v="177.54"/>
    <n v="4"/>
    <n v="62.14"/>
  </r>
  <r>
    <s v="09-09-2017"/>
    <x v="3"/>
    <x v="8"/>
    <x v="703"/>
    <x v="15"/>
    <x v="0"/>
    <x v="2"/>
    <s v="Fellowes Super Stor/Drawer Files"/>
    <n v="258.48"/>
    <n v="2"/>
    <n v="-3.23"/>
  </r>
  <r>
    <s v="09-09-2017"/>
    <x v="3"/>
    <x v="8"/>
    <x v="703"/>
    <x v="15"/>
    <x v="1"/>
    <x v="8"/>
    <s v="Eldon Wave Desk Accessories"/>
    <n v="14.14"/>
    <n v="3"/>
    <n v="4.24"/>
  </r>
  <r>
    <s v="09-09-2017"/>
    <x v="3"/>
    <x v="8"/>
    <x v="733"/>
    <x v="14"/>
    <x v="0"/>
    <x v="10"/>
    <s v="#10- 4 1/8&quot; x 9 1/2&quot; Recycled Envelopes"/>
    <n v="17.48"/>
    <n v="2"/>
    <n v="8.2200000000000006"/>
  </r>
  <r>
    <s v="09-09-2017"/>
    <x v="3"/>
    <x v="8"/>
    <x v="170"/>
    <x v="12"/>
    <x v="0"/>
    <x v="0"/>
    <s v="Unpadded Memo Slips"/>
    <n v="6.37"/>
    <n v="2"/>
    <n v="2.39"/>
  </r>
  <r>
    <s v="09-09-2017"/>
    <x v="3"/>
    <x v="8"/>
    <x v="31"/>
    <x v="3"/>
    <x v="0"/>
    <x v="4"/>
    <s v="Newell 35"/>
    <n v="6.56"/>
    <n v="2"/>
    <n v="1.9"/>
  </r>
  <r>
    <s v="09-09-2017"/>
    <x v="3"/>
    <x v="8"/>
    <x v="31"/>
    <x v="3"/>
    <x v="1"/>
    <x v="5"/>
    <s v="Novimex Fabric Task Chair"/>
    <n v="243.92"/>
    <n v="5"/>
    <n v="-15.25"/>
  </r>
  <r>
    <s v="09-09-2017"/>
    <x v="3"/>
    <x v="8"/>
    <x v="31"/>
    <x v="3"/>
    <x v="0"/>
    <x v="0"/>
    <s v="Astroparche Fine Business Paper"/>
    <n v="47.52"/>
    <n v="9"/>
    <n v="22.81"/>
  </r>
  <r>
    <s v="09-09-2017"/>
    <x v="3"/>
    <x v="8"/>
    <x v="435"/>
    <x v="3"/>
    <x v="0"/>
    <x v="2"/>
    <s v="Fellowes Bases and Tops For Staxonsteel/High-Stak Systems"/>
    <n v="99.87"/>
    <n v="3"/>
    <n v="23.97"/>
  </r>
  <r>
    <s v="09-09-2017"/>
    <x v="3"/>
    <x v="8"/>
    <x v="271"/>
    <x v="0"/>
    <x v="0"/>
    <x v="1"/>
    <s v="Avery 511"/>
    <n v="9.86"/>
    <n v="4"/>
    <n v="3.45"/>
  </r>
  <r>
    <s v="09-09-2017"/>
    <x v="3"/>
    <x v="8"/>
    <x v="391"/>
    <x v="10"/>
    <x v="0"/>
    <x v="4"/>
    <s v="BIC Brite Liner Highlighters, Chisel Tip"/>
    <n v="25.92"/>
    <n v="5"/>
    <n v="3.89"/>
  </r>
  <r>
    <s v="09-09-2017"/>
    <x v="3"/>
    <x v="8"/>
    <x v="391"/>
    <x v="10"/>
    <x v="1"/>
    <x v="8"/>
    <s v="Deflect-o EconoMat Studded, No Bevel Mat for Low Pile Carpeting"/>
    <n v="66.11"/>
    <n v="2"/>
    <n v="-9.09"/>
  </r>
  <r>
    <s v="09-09-2017"/>
    <x v="3"/>
    <x v="8"/>
    <x v="91"/>
    <x v="3"/>
    <x v="2"/>
    <x v="9"/>
    <s v="Microsoft Wireless Mobile Mouse 4000"/>
    <n v="159.96"/>
    <n v="4"/>
    <n v="51.19"/>
  </r>
  <r>
    <s v="09-09-2017"/>
    <x v="3"/>
    <x v="8"/>
    <x v="105"/>
    <x v="11"/>
    <x v="0"/>
    <x v="0"/>
    <s v="Xerox 1930"/>
    <n v="31.1"/>
    <n v="6"/>
    <n v="11.28"/>
  </r>
  <r>
    <s v="09-09-2017"/>
    <x v="3"/>
    <x v="8"/>
    <x v="105"/>
    <x v="11"/>
    <x v="0"/>
    <x v="12"/>
    <s v="Belkin 7-Outlet SurgeMaster Home Series"/>
    <n v="11.18"/>
    <n v="1"/>
    <n v="0.84"/>
  </r>
  <r>
    <s v="09-09-2017"/>
    <x v="3"/>
    <x v="8"/>
    <x v="448"/>
    <x v="10"/>
    <x v="0"/>
    <x v="1"/>
    <s v="Avery 501"/>
    <n v="17.71"/>
    <n v="6"/>
    <n v="5.98"/>
  </r>
  <r>
    <s v="09-09-2017"/>
    <x v="3"/>
    <x v="8"/>
    <x v="448"/>
    <x v="10"/>
    <x v="0"/>
    <x v="3"/>
    <s v="3M Organizer Strips"/>
    <n v="4.8600000000000003"/>
    <n v="3"/>
    <n v="-3.56"/>
  </r>
  <r>
    <s v="09-09-2017"/>
    <x v="3"/>
    <x v="8"/>
    <x v="448"/>
    <x v="10"/>
    <x v="0"/>
    <x v="3"/>
    <s v="Acco Data Flex Cable Posts For Top &amp; Bottom Load Binders, 6&quot; Capacity"/>
    <n v="6.26"/>
    <n v="2"/>
    <n v="-5.22"/>
  </r>
  <r>
    <s v="10-09-2017"/>
    <x v="3"/>
    <x v="8"/>
    <x v="49"/>
    <x v="1"/>
    <x v="2"/>
    <x v="6"/>
    <s v="Panasonic Kx-TS550"/>
    <n v="147.16999999999999"/>
    <n v="4"/>
    <n v="16.559999999999999"/>
  </r>
  <r>
    <s v="10-09-2017"/>
    <x v="3"/>
    <x v="8"/>
    <x v="136"/>
    <x v="3"/>
    <x v="1"/>
    <x v="5"/>
    <s v="DMI Arturo Collection Mission-style Design Wood Chair"/>
    <n v="362.35"/>
    <n v="3"/>
    <n v="27.18"/>
  </r>
  <r>
    <s v="10-09-2017"/>
    <x v="3"/>
    <x v="8"/>
    <x v="136"/>
    <x v="3"/>
    <x v="0"/>
    <x v="3"/>
    <s v="Avery Non-Stick Binders"/>
    <n v="7.18"/>
    <n v="2"/>
    <n v="2.25"/>
  </r>
  <r>
    <s v="10-09-2017"/>
    <x v="3"/>
    <x v="8"/>
    <x v="758"/>
    <x v="24"/>
    <x v="0"/>
    <x v="3"/>
    <s v="3M Organizer Strips"/>
    <n v="16.2"/>
    <n v="3"/>
    <n v="7.78"/>
  </r>
  <r>
    <s v="10-09-2017"/>
    <x v="3"/>
    <x v="8"/>
    <x v="758"/>
    <x v="24"/>
    <x v="0"/>
    <x v="12"/>
    <s v="Holmes Replacement Filter for HEPA Air Cleaner, Medium Room"/>
    <n v="33.99"/>
    <n v="3"/>
    <n v="14.62"/>
  </r>
  <r>
    <s v="10-09-2017"/>
    <x v="3"/>
    <x v="8"/>
    <x v="758"/>
    <x v="24"/>
    <x v="2"/>
    <x v="9"/>
    <s v="Logitech G105 Gaming Keyboard"/>
    <n v="296.85000000000002"/>
    <n v="5"/>
    <n v="53.43"/>
  </r>
  <r>
    <s v="10-09-2017"/>
    <x v="3"/>
    <x v="8"/>
    <x v="758"/>
    <x v="24"/>
    <x v="2"/>
    <x v="9"/>
    <s v="Imation Clip USB flash drive - 8 GB"/>
    <n v="112.8"/>
    <n v="6"/>
    <n v="6.77"/>
  </r>
  <r>
    <s v="10-09-2017"/>
    <x v="3"/>
    <x v="8"/>
    <x v="758"/>
    <x v="24"/>
    <x v="0"/>
    <x v="3"/>
    <s v="Newell 3-Hole Punched Plastic Slotted Magazine Holders for Binders"/>
    <n v="13.71"/>
    <n v="3"/>
    <n v="6.58"/>
  </r>
  <r>
    <s v="10-09-2017"/>
    <x v="3"/>
    <x v="8"/>
    <x v="758"/>
    <x v="24"/>
    <x v="0"/>
    <x v="0"/>
    <s v="Xerox 1970"/>
    <n v="24.9"/>
    <n v="5"/>
    <n v="11.7"/>
  </r>
  <r>
    <s v="10-09-2017"/>
    <x v="3"/>
    <x v="8"/>
    <x v="758"/>
    <x v="24"/>
    <x v="0"/>
    <x v="2"/>
    <s v="Fellowes Stor/Drawer Steel Plus Storage Drawers"/>
    <n v="286.29000000000002"/>
    <n v="3"/>
    <n v="17.18"/>
  </r>
  <r>
    <s v="10-09-2017"/>
    <x v="3"/>
    <x v="8"/>
    <x v="758"/>
    <x v="24"/>
    <x v="0"/>
    <x v="12"/>
    <s v="Acco 6 Outlet Guardian Standard Surge Suppressor"/>
    <n v="24.18"/>
    <n v="2"/>
    <n v="7.25"/>
  </r>
  <r>
    <s v="10-09-2017"/>
    <x v="3"/>
    <x v="8"/>
    <x v="659"/>
    <x v="1"/>
    <x v="0"/>
    <x v="3"/>
    <s v="Fellowes PB500 Electric Punch Plastic Comb Binding Machine with Manual Bind"/>
    <n v="762.59"/>
    <n v="3"/>
    <n v="-1143.8900000000001"/>
  </r>
  <r>
    <s v="10-09-2017"/>
    <x v="3"/>
    <x v="8"/>
    <x v="489"/>
    <x v="20"/>
    <x v="0"/>
    <x v="0"/>
    <s v="Rediform S.O.S. 1-Up Phone Message Bk, 4-1/4x3-1/16 Bk, 1 Form/Pg, 40 Messages/Bk, 3/Pk"/>
    <n v="18.760000000000002"/>
    <n v="2"/>
    <n v="9"/>
  </r>
  <r>
    <s v="10-09-2017"/>
    <x v="3"/>
    <x v="8"/>
    <x v="592"/>
    <x v="32"/>
    <x v="0"/>
    <x v="4"/>
    <s v="Eberhard Faber 3 1/2&quot; Golf Pencils"/>
    <n v="14.88"/>
    <n v="2"/>
    <n v="3.72"/>
  </r>
  <r>
    <s v="10-09-2017"/>
    <x v="3"/>
    <x v="8"/>
    <x v="484"/>
    <x v="10"/>
    <x v="0"/>
    <x v="0"/>
    <s v="Xerox 1906"/>
    <n v="85.06"/>
    <n v="3"/>
    <n v="28.71"/>
  </r>
  <r>
    <s v="10-09-2017"/>
    <x v="3"/>
    <x v="8"/>
    <x v="228"/>
    <x v="4"/>
    <x v="0"/>
    <x v="3"/>
    <s v="Wilson Jones Suede Grain Vinyl Binders"/>
    <n v="2.78"/>
    <n v="1"/>
    <n v="1.36"/>
  </r>
  <r>
    <s v="10-09-2017"/>
    <x v="3"/>
    <x v="8"/>
    <x v="276"/>
    <x v="10"/>
    <x v="2"/>
    <x v="9"/>
    <s v="Memorex Mini Travel Drive 8 GB USB 2.0 Flash Drive"/>
    <n v="37.06"/>
    <n v="4"/>
    <n v="8.8000000000000007"/>
  </r>
  <r>
    <s v="10-09-2017"/>
    <x v="3"/>
    <x v="8"/>
    <x v="276"/>
    <x v="10"/>
    <x v="2"/>
    <x v="6"/>
    <s v="Cisco IP Phone 7961G-GE VoIP phone"/>
    <n v="259.89999999999998"/>
    <n v="2"/>
    <n v="-56.31"/>
  </r>
  <r>
    <s v="11-09-2017"/>
    <x v="3"/>
    <x v="8"/>
    <x v="361"/>
    <x v="16"/>
    <x v="1"/>
    <x v="8"/>
    <s v="Howard Miller 11-1/2&quot; Diameter Grantwood Wall Clock"/>
    <n v="34.5"/>
    <n v="1"/>
    <n v="6.04"/>
  </r>
  <r>
    <s v="11-09-2017"/>
    <x v="3"/>
    <x v="8"/>
    <x v="474"/>
    <x v="4"/>
    <x v="0"/>
    <x v="0"/>
    <s v="Xerox 1935"/>
    <n v="184.66"/>
    <n v="7"/>
    <n v="84.94"/>
  </r>
  <r>
    <s v="11-09-2017"/>
    <x v="3"/>
    <x v="8"/>
    <x v="432"/>
    <x v="3"/>
    <x v="0"/>
    <x v="0"/>
    <s v="Xerox 1996"/>
    <n v="12.96"/>
    <n v="2"/>
    <n v="6.22"/>
  </r>
  <r>
    <s v="11-09-2017"/>
    <x v="3"/>
    <x v="8"/>
    <x v="432"/>
    <x v="3"/>
    <x v="0"/>
    <x v="10"/>
    <s v="#10 Self-Seal White Envelopes"/>
    <n v="22.18"/>
    <n v="2"/>
    <n v="10.87"/>
  </r>
  <r>
    <s v="11-09-2017"/>
    <x v="3"/>
    <x v="8"/>
    <x v="432"/>
    <x v="3"/>
    <x v="1"/>
    <x v="5"/>
    <s v="Hon Pagoda Stacking Chairs"/>
    <n v="2054.27"/>
    <n v="8"/>
    <n v="256.77999999999997"/>
  </r>
  <r>
    <s v="11-09-2017"/>
    <x v="3"/>
    <x v="8"/>
    <x v="454"/>
    <x v="1"/>
    <x v="0"/>
    <x v="7"/>
    <s v="Acco Hot Clips Clips to Go"/>
    <n v="10.53"/>
    <n v="4"/>
    <n v="3.29"/>
  </r>
  <r>
    <s v="11-09-2017"/>
    <x v="3"/>
    <x v="8"/>
    <x v="454"/>
    <x v="1"/>
    <x v="0"/>
    <x v="0"/>
    <s v="Xerox 1927"/>
    <n v="20.54"/>
    <n v="6"/>
    <n v="6.42"/>
  </r>
  <r>
    <s v="11-09-2017"/>
    <x v="3"/>
    <x v="8"/>
    <x v="92"/>
    <x v="3"/>
    <x v="1"/>
    <x v="8"/>
    <s v="6&quot; Cubicle Wall Clock, Black"/>
    <n v="32.36"/>
    <n v="4"/>
    <n v="11.65"/>
  </r>
  <r>
    <s v="11-09-2017"/>
    <x v="3"/>
    <x v="8"/>
    <x v="92"/>
    <x v="3"/>
    <x v="0"/>
    <x v="12"/>
    <s v="Kensington 4 Outlet MasterPiece Compact Power Control Center"/>
    <n v="406.6"/>
    <n v="5"/>
    <n v="113.85"/>
  </r>
  <r>
    <s v="11-09-2017"/>
    <x v="3"/>
    <x v="8"/>
    <x v="259"/>
    <x v="22"/>
    <x v="1"/>
    <x v="5"/>
    <s v="Office Star - Contemporary Task Swivel Chair"/>
    <n v="177.57"/>
    <n v="2"/>
    <n v="8.8800000000000008"/>
  </r>
  <r>
    <s v="11-09-2017"/>
    <x v="3"/>
    <x v="8"/>
    <x v="259"/>
    <x v="22"/>
    <x v="0"/>
    <x v="0"/>
    <s v="Xerox 225"/>
    <n v="19.440000000000001"/>
    <n v="3"/>
    <n v="9.33"/>
  </r>
  <r>
    <s v="11-09-2017"/>
    <x v="3"/>
    <x v="8"/>
    <x v="259"/>
    <x v="22"/>
    <x v="0"/>
    <x v="0"/>
    <s v="Xerox 1894"/>
    <n v="71.28"/>
    <n v="11"/>
    <n v="34.21"/>
  </r>
  <r>
    <s v="11-09-2017"/>
    <x v="3"/>
    <x v="8"/>
    <x v="259"/>
    <x v="22"/>
    <x v="0"/>
    <x v="3"/>
    <s v="Ibico Ibimaster 300 Manual Binding System"/>
    <n v="1471.96"/>
    <n v="5"/>
    <n v="459.99"/>
  </r>
  <r>
    <s v="11-09-2017"/>
    <x v="3"/>
    <x v="8"/>
    <x v="259"/>
    <x v="22"/>
    <x v="2"/>
    <x v="6"/>
    <s v="iOttie XL Car Mount"/>
    <n v="79.959999999999994"/>
    <n v="5"/>
    <n v="-17.989999999999998"/>
  </r>
  <r>
    <s v="11-09-2017"/>
    <x v="3"/>
    <x v="8"/>
    <x v="204"/>
    <x v="0"/>
    <x v="0"/>
    <x v="0"/>
    <s v="Xerox 1953"/>
    <n v="10.27"/>
    <n v="3"/>
    <n v="3.21"/>
  </r>
  <r>
    <s v="11-09-2017"/>
    <x v="3"/>
    <x v="8"/>
    <x v="204"/>
    <x v="0"/>
    <x v="1"/>
    <x v="13"/>
    <s v="Bevis Round Conference Table Top &amp; Single Column Base"/>
    <n v="512.19000000000005"/>
    <n v="5"/>
    <n v="-65.849999999999994"/>
  </r>
  <r>
    <s v="11-09-2017"/>
    <x v="3"/>
    <x v="8"/>
    <x v="204"/>
    <x v="0"/>
    <x v="0"/>
    <x v="12"/>
    <s v="Commercial WindTunnel Clean Air Upright Vacuum, Replacement Belts, Filtration Bags"/>
    <n v="1.56"/>
    <n v="2"/>
    <n v="-4.2"/>
  </r>
  <r>
    <s v="11-09-2017"/>
    <x v="3"/>
    <x v="8"/>
    <x v="484"/>
    <x v="3"/>
    <x v="2"/>
    <x v="6"/>
    <s v="OtterBox Defender Series Case - Samsung Galaxy S4"/>
    <n v="143.94999999999999"/>
    <n v="6"/>
    <n v="17.989999999999998"/>
  </r>
  <r>
    <s v="11-09-2017"/>
    <x v="3"/>
    <x v="8"/>
    <x v="484"/>
    <x v="3"/>
    <x v="0"/>
    <x v="0"/>
    <s v="Xerox 192"/>
    <n v="19.440000000000001"/>
    <n v="3"/>
    <n v="9.33"/>
  </r>
  <r>
    <s v="11-09-2017"/>
    <x v="3"/>
    <x v="8"/>
    <x v="92"/>
    <x v="6"/>
    <x v="0"/>
    <x v="12"/>
    <s v="Hoover Commercial SteamVac"/>
    <n v="67.900000000000006"/>
    <n v="5"/>
    <n v="20.37"/>
  </r>
  <r>
    <s v="11-09-2017"/>
    <x v="3"/>
    <x v="8"/>
    <x v="228"/>
    <x v="5"/>
    <x v="0"/>
    <x v="12"/>
    <s v="Fellowes Premier Superior Surge Suppressor, 10-Outlet, With Phone and Remote"/>
    <n v="195.68"/>
    <n v="4"/>
    <n v="50.88"/>
  </r>
  <r>
    <s v="11-09-2017"/>
    <x v="3"/>
    <x v="8"/>
    <x v="228"/>
    <x v="5"/>
    <x v="0"/>
    <x v="7"/>
    <s v="Acco Clips to Go Binder Clips, 24 Clips in Two Sizes"/>
    <n v="14.2"/>
    <n v="4"/>
    <n v="6.67"/>
  </r>
  <r>
    <s v="12-09-2017"/>
    <x v="3"/>
    <x v="8"/>
    <x v="401"/>
    <x v="3"/>
    <x v="1"/>
    <x v="8"/>
    <s v="Eldon Image Series Desk Accessories, Burgundy"/>
    <n v="8.36"/>
    <n v="2"/>
    <n v="3.01"/>
  </r>
  <r>
    <s v="12-09-2017"/>
    <x v="3"/>
    <x v="8"/>
    <x v="540"/>
    <x v="36"/>
    <x v="0"/>
    <x v="0"/>
    <s v="Adams Telephone Message Book w/Frequently-Called Numbers Space, 400 Messages per Book"/>
    <n v="39.9"/>
    <n v="5"/>
    <n v="19.95"/>
  </r>
  <r>
    <s v="12-09-2017"/>
    <x v="3"/>
    <x v="8"/>
    <x v="540"/>
    <x v="36"/>
    <x v="0"/>
    <x v="12"/>
    <s v="Fellowes Basic Home/Office Series Surge Protectors"/>
    <n v="90.86"/>
    <n v="7"/>
    <n v="26.35"/>
  </r>
  <r>
    <s v="12-09-2017"/>
    <x v="3"/>
    <x v="8"/>
    <x v="540"/>
    <x v="36"/>
    <x v="0"/>
    <x v="0"/>
    <s v="Xerox 1939"/>
    <n v="94.85"/>
    <n v="5"/>
    <n v="45.53"/>
  </r>
  <r>
    <s v="12-09-2017"/>
    <x v="3"/>
    <x v="8"/>
    <x v="351"/>
    <x v="43"/>
    <x v="0"/>
    <x v="0"/>
    <s v="Xerox 209"/>
    <n v="45.36"/>
    <n v="7"/>
    <n v="21.77"/>
  </r>
  <r>
    <s v="12-09-2017"/>
    <x v="3"/>
    <x v="8"/>
    <x v="351"/>
    <x v="43"/>
    <x v="0"/>
    <x v="3"/>
    <s v="Aluminum Screw Posts"/>
    <n v="45.78"/>
    <n v="3"/>
    <n v="22.89"/>
  </r>
  <r>
    <s v="12-09-2017"/>
    <x v="3"/>
    <x v="8"/>
    <x v="522"/>
    <x v="3"/>
    <x v="0"/>
    <x v="0"/>
    <s v="Eaton Premium Continuous-Feed Paper, 25% Cotton, Letter Size, White, 1000 Shts/Box"/>
    <n v="166.44"/>
    <n v="3"/>
    <n v="79.89"/>
  </r>
  <r>
    <s v="13-09-2017"/>
    <x v="3"/>
    <x v="8"/>
    <x v="25"/>
    <x v="25"/>
    <x v="0"/>
    <x v="4"/>
    <s v="Fluorescent Highlighters by Dixon"/>
    <n v="15.92"/>
    <n v="5"/>
    <n v="2.79"/>
  </r>
  <r>
    <s v="14-09-2017"/>
    <x v="3"/>
    <x v="8"/>
    <x v="463"/>
    <x v="14"/>
    <x v="0"/>
    <x v="0"/>
    <s v="Telephone Message Books with Fax/Mobile Section, 5 1/2&quot; x 3 3/16&quot;"/>
    <n v="19.05"/>
    <n v="3"/>
    <n v="8.76"/>
  </r>
  <r>
    <s v="14-09-2017"/>
    <x v="3"/>
    <x v="8"/>
    <x v="235"/>
    <x v="23"/>
    <x v="0"/>
    <x v="4"/>
    <s v="Boston Home &amp; Office Model 2000 Electric Pencil Sharpeners"/>
    <n v="70.95"/>
    <n v="3"/>
    <n v="18.45"/>
  </r>
  <r>
    <s v="14-09-2017"/>
    <x v="3"/>
    <x v="8"/>
    <x v="733"/>
    <x v="3"/>
    <x v="0"/>
    <x v="1"/>
    <s v="Avery 48"/>
    <n v="56.7"/>
    <n v="9"/>
    <n v="26.08"/>
  </r>
  <r>
    <s v="14-09-2017"/>
    <x v="3"/>
    <x v="8"/>
    <x v="255"/>
    <x v="2"/>
    <x v="0"/>
    <x v="3"/>
    <s v="GBC Instant Report Kit"/>
    <n v="3.88"/>
    <n v="2"/>
    <n v="-2.59"/>
  </r>
  <r>
    <s v="14-09-2017"/>
    <x v="3"/>
    <x v="8"/>
    <x v="255"/>
    <x v="2"/>
    <x v="2"/>
    <x v="15"/>
    <s v="Ricoh - Ink Collector Unit for GX3000 Series Printers"/>
    <n v="12.59"/>
    <n v="1"/>
    <n v="-18.04"/>
  </r>
  <r>
    <s v="14-09-2017"/>
    <x v="3"/>
    <x v="8"/>
    <x v="255"/>
    <x v="2"/>
    <x v="1"/>
    <x v="5"/>
    <s v="Office Star - Ergonomically Designed Knee Chair"/>
    <n v="113.37"/>
    <n v="2"/>
    <n v="-29.15"/>
  </r>
  <r>
    <s v="14-09-2017"/>
    <x v="3"/>
    <x v="8"/>
    <x v="255"/>
    <x v="2"/>
    <x v="0"/>
    <x v="3"/>
    <s v="Aluminum Screw Posts"/>
    <n v="18.309999999999999"/>
    <n v="4"/>
    <n v="-12.21"/>
  </r>
  <r>
    <s v="14-09-2017"/>
    <x v="3"/>
    <x v="8"/>
    <x v="255"/>
    <x v="2"/>
    <x v="1"/>
    <x v="8"/>
    <s v="Tensor Track Tree Floor Lamp"/>
    <n v="127.94"/>
    <n v="8"/>
    <n v="4.8"/>
  </r>
  <r>
    <s v="14-09-2017"/>
    <x v="3"/>
    <x v="8"/>
    <x v="255"/>
    <x v="2"/>
    <x v="2"/>
    <x v="15"/>
    <s v="Lexmark MarkNet N8150 Wireless Print Server"/>
    <n v="241.17"/>
    <n v="2"/>
    <n v="-168.82"/>
  </r>
  <r>
    <s v="14-09-2017"/>
    <x v="3"/>
    <x v="8"/>
    <x v="159"/>
    <x v="25"/>
    <x v="0"/>
    <x v="12"/>
    <s v="3.6 Cubic Foot Counter Height Office Refrigerator"/>
    <n v="942.78"/>
    <n v="4"/>
    <n v="94.28"/>
  </r>
  <r>
    <s v="14-09-2017"/>
    <x v="3"/>
    <x v="8"/>
    <x v="159"/>
    <x v="25"/>
    <x v="0"/>
    <x v="0"/>
    <s v="Xerox 1988"/>
    <n v="74.349999999999994"/>
    <n v="3"/>
    <n v="23.24"/>
  </r>
  <r>
    <s v="14-09-2017"/>
    <x v="3"/>
    <x v="8"/>
    <x v="680"/>
    <x v="20"/>
    <x v="2"/>
    <x v="6"/>
    <s v="Wilson SignalBoost 841262 DB PRO Amplifier Kit"/>
    <n v="1079.8499999999999"/>
    <n v="3"/>
    <n v="323.95999999999998"/>
  </r>
  <r>
    <s v="14-09-2017"/>
    <x v="3"/>
    <x v="8"/>
    <x v="680"/>
    <x v="20"/>
    <x v="0"/>
    <x v="2"/>
    <s v="Sensible Storage WireTech Storage Systems"/>
    <n v="70.98"/>
    <n v="1"/>
    <n v="3.55"/>
  </r>
  <r>
    <s v="14-09-2017"/>
    <x v="3"/>
    <x v="8"/>
    <x v="680"/>
    <x v="20"/>
    <x v="0"/>
    <x v="4"/>
    <s v="Bulldog Table or Wall-Mount Pencil Sharpener"/>
    <n v="29.95"/>
    <n v="5"/>
    <n v="8.69"/>
  </r>
  <r>
    <s v="14-09-2017"/>
    <x v="3"/>
    <x v="8"/>
    <x v="680"/>
    <x v="20"/>
    <x v="1"/>
    <x v="5"/>
    <s v="Office Star - Contemporary Task Swivel chair with Loop Arms, Charcoal"/>
    <n v="589.41"/>
    <n v="5"/>
    <n v="-6.55"/>
  </r>
  <r>
    <s v="14-09-2017"/>
    <x v="3"/>
    <x v="8"/>
    <x v="742"/>
    <x v="20"/>
    <x v="0"/>
    <x v="0"/>
    <s v="Xerox 1980"/>
    <n v="8.56"/>
    <n v="2"/>
    <n v="3.85"/>
  </r>
  <r>
    <s v="14-09-2017"/>
    <x v="3"/>
    <x v="8"/>
    <x v="742"/>
    <x v="20"/>
    <x v="0"/>
    <x v="0"/>
    <s v="Xerox 1987"/>
    <n v="11.56"/>
    <n v="2"/>
    <n v="5.66"/>
  </r>
  <r>
    <s v="14-09-2017"/>
    <x v="3"/>
    <x v="8"/>
    <x v="563"/>
    <x v="10"/>
    <x v="2"/>
    <x v="9"/>
    <s v="Logitech Wireless Gaming Headset G930"/>
    <n v="895.94"/>
    <n v="7"/>
    <n v="190.39"/>
  </r>
  <r>
    <s v="15-09-2017"/>
    <x v="3"/>
    <x v="8"/>
    <x v="653"/>
    <x v="0"/>
    <x v="0"/>
    <x v="0"/>
    <s v="Xerox 1897"/>
    <n v="31.87"/>
    <n v="8"/>
    <n v="11.55"/>
  </r>
  <r>
    <s v="15-09-2017"/>
    <x v="3"/>
    <x v="8"/>
    <x v="690"/>
    <x v="20"/>
    <x v="1"/>
    <x v="8"/>
    <s v="Master Caster Door Stop, Brown"/>
    <n v="35.56"/>
    <n v="7"/>
    <n v="12.09"/>
  </r>
  <r>
    <s v="15-09-2017"/>
    <x v="3"/>
    <x v="8"/>
    <x v="56"/>
    <x v="1"/>
    <x v="2"/>
    <x v="6"/>
    <s v="Avaya 5420 Digital phone"/>
    <n v="323.98"/>
    <n v="3"/>
    <n v="20.25"/>
  </r>
  <r>
    <s v="15-09-2017"/>
    <x v="3"/>
    <x v="8"/>
    <x v="319"/>
    <x v="32"/>
    <x v="2"/>
    <x v="6"/>
    <s v="GE DSL Phone Line Filter"/>
    <n v="39.99"/>
    <n v="1"/>
    <n v="11.6"/>
  </r>
  <r>
    <s v="15-09-2017"/>
    <x v="3"/>
    <x v="8"/>
    <x v="319"/>
    <x v="32"/>
    <x v="0"/>
    <x v="4"/>
    <s v="Avery Hi-Liter EverBold Pen Style Fluorescent Highlighters, 4/Pack"/>
    <n v="16.28"/>
    <n v="2"/>
    <n v="6.51"/>
  </r>
  <r>
    <s v="15-09-2017"/>
    <x v="3"/>
    <x v="8"/>
    <x v="319"/>
    <x v="32"/>
    <x v="1"/>
    <x v="11"/>
    <s v="Atlantic Metals Mobile 3-Shelf Bookcases, Custom Colors"/>
    <n v="782.94"/>
    <n v="3"/>
    <n v="203.56"/>
  </r>
  <r>
    <s v="15-09-2017"/>
    <x v="3"/>
    <x v="8"/>
    <x v="319"/>
    <x v="32"/>
    <x v="0"/>
    <x v="3"/>
    <s v="Wilson Jones Heavy-Duty Casebound Ring Binders with Metal Hinges"/>
    <n v="242.48"/>
    <n v="7"/>
    <n v="116.39"/>
  </r>
  <r>
    <s v="15-09-2017"/>
    <x v="3"/>
    <x v="8"/>
    <x v="414"/>
    <x v="3"/>
    <x v="0"/>
    <x v="3"/>
    <s v="GBC DocuBind 200 Manual Binding Machine"/>
    <n v="2357.4899999999998"/>
    <n v="7"/>
    <n v="884.06"/>
  </r>
  <r>
    <s v="15-09-2017"/>
    <x v="3"/>
    <x v="8"/>
    <x v="414"/>
    <x v="3"/>
    <x v="2"/>
    <x v="6"/>
    <s v="Panasonic KX-TG6844B Expandable Digital Cordless Telephone"/>
    <n v="369.54"/>
    <n v="7"/>
    <n v="32.340000000000003"/>
  </r>
  <r>
    <s v="15-09-2017"/>
    <x v="3"/>
    <x v="8"/>
    <x v="414"/>
    <x v="3"/>
    <x v="1"/>
    <x v="5"/>
    <s v="Global Deluxe Steno Chair"/>
    <n v="184.75"/>
    <n v="3"/>
    <n v="-20.78"/>
  </r>
  <r>
    <s v="15-09-2017"/>
    <x v="3"/>
    <x v="8"/>
    <x v="513"/>
    <x v="15"/>
    <x v="0"/>
    <x v="0"/>
    <s v="Xerox 1893"/>
    <n v="163.96"/>
    <n v="5"/>
    <n v="59.44"/>
  </r>
  <r>
    <s v="15-09-2017"/>
    <x v="3"/>
    <x v="8"/>
    <x v="247"/>
    <x v="3"/>
    <x v="1"/>
    <x v="5"/>
    <s v="Leather Task Chair, Black"/>
    <n v="218.35"/>
    <n v="3"/>
    <n v="0"/>
  </r>
  <r>
    <s v="15-09-2017"/>
    <x v="3"/>
    <x v="8"/>
    <x v="247"/>
    <x v="3"/>
    <x v="1"/>
    <x v="8"/>
    <s v="Tenex 46&quot; x 60&quot; Computer Anti-Static Chairmat, Rectangular Shaped"/>
    <n v="529.9"/>
    <n v="5"/>
    <n v="105.98"/>
  </r>
  <r>
    <s v="15-09-2017"/>
    <x v="3"/>
    <x v="8"/>
    <x v="247"/>
    <x v="3"/>
    <x v="0"/>
    <x v="4"/>
    <s v="Peel-Off China Markers"/>
    <n v="99.3"/>
    <n v="10"/>
    <n v="41.71"/>
  </r>
  <r>
    <s v="15-09-2017"/>
    <x v="3"/>
    <x v="8"/>
    <x v="247"/>
    <x v="3"/>
    <x v="0"/>
    <x v="12"/>
    <s v="Belkin 5 Outlet SurgeMaster Power Centers"/>
    <n v="108.96"/>
    <n v="2"/>
    <n v="30.51"/>
  </r>
  <r>
    <s v="15-09-2017"/>
    <x v="3"/>
    <x v="8"/>
    <x v="247"/>
    <x v="3"/>
    <x v="0"/>
    <x v="3"/>
    <s v="Cardinal Poly Pocket Divider Pockets for Ring Binders"/>
    <n v="2.69"/>
    <n v="1"/>
    <n v="0.84"/>
  </r>
  <r>
    <s v="15-09-2017"/>
    <x v="3"/>
    <x v="8"/>
    <x v="789"/>
    <x v="23"/>
    <x v="1"/>
    <x v="8"/>
    <s v="DAX Two-Tone Rosewood/Black Document Frame, Desktop, 5 x 7"/>
    <n v="47.4"/>
    <n v="5"/>
    <n v="18.96"/>
  </r>
  <r>
    <s v="15-09-2017"/>
    <x v="3"/>
    <x v="8"/>
    <x v="789"/>
    <x v="23"/>
    <x v="1"/>
    <x v="5"/>
    <s v="SAFCO Folding Chair Trolley"/>
    <n v="512.96"/>
    <n v="4"/>
    <n v="143.63"/>
  </r>
  <r>
    <s v="15-09-2017"/>
    <x v="3"/>
    <x v="8"/>
    <x v="789"/>
    <x v="23"/>
    <x v="2"/>
    <x v="6"/>
    <s v="Plantronics 81402"/>
    <n v="395.94"/>
    <n v="6"/>
    <n v="102.94"/>
  </r>
  <r>
    <s v="15-09-2017"/>
    <x v="3"/>
    <x v="8"/>
    <x v="789"/>
    <x v="23"/>
    <x v="0"/>
    <x v="2"/>
    <s v="Contico 72&quot;H Heavy-Duty Storage System"/>
    <n v="81.96"/>
    <n v="2"/>
    <n v="0"/>
  </r>
  <r>
    <s v="15-09-2017"/>
    <x v="3"/>
    <x v="8"/>
    <x v="309"/>
    <x v="0"/>
    <x v="0"/>
    <x v="4"/>
    <s v="Prismacolor Color Pencil Set"/>
    <n v="31.74"/>
    <n v="2"/>
    <n v="8.33"/>
  </r>
  <r>
    <s v="15-09-2017"/>
    <x v="3"/>
    <x v="8"/>
    <x v="344"/>
    <x v="22"/>
    <x v="0"/>
    <x v="4"/>
    <s v="BIC Brite Liner Highlighters"/>
    <n v="12.42"/>
    <n v="3"/>
    <n v="5.22"/>
  </r>
  <r>
    <s v="15-09-2017"/>
    <x v="3"/>
    <x v="8"/>
    <x v="222"/>
    <x v="37"/>
    <x v="0"/>
    <x v="2"/>
    <s v="Eldon ProFile File 'N Store Portable File Tub Letter/Legal Size Black"/>
    <n v="38.619999999999997"/>
    <n v="2"/>
    <n v="10.81"/>
  </r>
  <r>
    <s v="15-09-2017"/>
    <x v="3"/>
    <x v="8"/>
    <x v="222"/>
    <x v="37"/>
    <x v="2"/>
    <x v="9"/>
    <s v="Micro Innovations Wireless Classic Keyboard with Mouse"/>
    <n v="59.98"/>
    <n v="2"/>
    <n v="10.8"/>
  </r>
  <r>
    <s v="15-09-2017"/>
    <x v="3"/>
    <x v="8"/>
    <x v="712"/>
    <x v="27"/>
    <x v="0"/>
    <x v="3"/>
    <s v="Avery Trapezoid Ring Binder, 3&quot; Capacity, Black, 1040 sheets"/>
    <n v="295.06"/>
    <n v="9"/>
    <n v="106.96"/>
  </r>
  <r>
    <s v="15-09-2017"/>
    <x v="3"/>
    <x v="8"/>
    <x v="431"/>
    <x v="3"/>
    <x v="1"/>
    <x v="13"/>
    <s v="Bretford Rectangular Conference Table Tops"/>
    <n v="300.89999999999998"/>
    <n v="1"/>
    <n v="11.28"/>
  </r>
  <r>
    <s v="16-09-2017"/>
    <x v="3"/>
    <x v="8"/>
    <x v="323"/>
    <x v="3"/>
    <x v="0"/>
    <x v="0"/>
    <s v="Ampad Gold Fibre Wirebound Steno Books, 6&quot; x 9&quot;, Gregg Ruled"/>
    <n v="8.82"/>
    <n v="2"/>
    <n v="4.0599999999999996"/>
  </r>
  <r>
    <s v="16-09-2017"/>
    <x v="3"/>
    <x v="8"/>
    <x v="323"/>
    <x v="3"/>
    <x v="0"/>
    <x v="4"/>
    <s v="Newell 330"/>
    <n v="5.98"/>
    <n v="1"/>
    <n v="1.55"/>
  </r>
  <r>
    <s v="16-09-2017"/>
    <x v="3"/>
    <x v="8"/>
    <x v="705"/>
    <x v="0"/>
    <x v="0"/>
    <x v="10"/>
    <s v="Manila Recycled Extra-Heavyweight Clasp Envelopes, 6&quot; x 9&quot;"/>
    <n v="17.57"/>
    <n v="2"/>
    <n v="6.37"/>
  </r>
  <r>
    <s v="16-09-2017"/>
    <x v="3"/>
    <x v="8"/>
    <x v="705"/>
    <x v="0"/>
    <x v="2"/>
    <x v="6"/>
    <s v="ClearSounds CSC500 Amplified Spirit Phone Corded phone"/>
    <n v="55.99"/>
    <n v="1"/>
    <n v="5.6"/>
  </r>
  <r>
    <s v="16-09-2017"/>
    <x v="3"/>
    <x v="8"/>
    <x v="692"/>
    <x v="2"/>
    <x v="0"/>
    <x v="0"/>
    <s v="Xerox 231"/>
    <n v="20.74"/>
    <n v="4"/>
    <n v="7.26"/>
  </r>
  <r>
    <s v="16-09-2017"/>
    <x v="3"/>
    <x v="8"/>
    <x v="423"/>
    <x v="2"/>
    <x v="2"/>
    <x v="9"/>
    <s v="Logitech Trackman Marble Mouse"/>
    <n v="71.98"/>
    <n v="3"/>
    <n v="19.79"/>
  </r>
  <r>
    <s v="16-09-2017"/>
    <x v="3"/>
    <x v="8"/>
    <x v="423"/>
    <x v="2"/>
    <x v="1"/>
    <x v="8"/>
    <s v="Eldon Expressions Punched Metal &amp; Wood Desk Accessories, Black &amp; Cherry"/>
    <n v="22.51"/>
    <n v="3"/>
    <n v="2.25"/>
  </r>
  <r>
    <s v="16-09-2017"/>
    <x v="3"/>
    <x v="8"/>
    <x v="423"/>
    <x v="2"/>
    <x v="0"/>
    <x v="3"/>
    <s v="Binder Posts"/>
    <n v="3.44"/>
    <n v="2"/>
    <n v="-2.76"/>
  </r>
  <r>
    <s v="16-09-2017"/>
    <x v="3"/>
    <x v="8"/>
    <x v="423"/>
    <x v="2"/>
    <x v="0"/>
    <x v="3"/>
    <s v="GBC DocuBind TL300 Electric Binding System"/>
    <n v="538.19000000000005"/>
    <n v="2"/>
    <n v="-412.62"/>
  </r>
  <r>
    <s v="16-09-2017"/>
    <x v="3"/>
    <x v="8"/>
    <x v="423"/>
    <x v="2"/>
    <x v="2"/>
    <x v="9"/>
    <s v="Logitech 910-002974 M325 Wireless Mouse for Web Scrolling"/>
    <n v="47.98"/>
    <n v="2"/>
    <n v="14.4"/>
  </r>
  <r>
    <s v="16-09-2017"/>
    <x v="3"/>
    <x v="8"/>
    <x v="216"/>
    <x v="2"/>
    <x v="0"/>
    <x v="0"/>
    <s v="Xerox 1927"/>
    <n v="20.54"/>
    <n v="6"/>
    <n v="6.42"/>
  </r>
  <r>
    <s v="16-09-2017"/>
    <x v="3"/>
    <x v="8"/>
    <x v="563"/>
    <x v="3"/>
    <x v="0"/>
    <x v="7"/>
    <s v="OIC Colored Binder Clips, Assorted Sizes"/>
    <n v="17.899999999999999"/>
    <n v="5"/>
    <n v="8.77"/>
  </r>
  <r>
    <s v="16-09-2017"/>
    <x v="3"/>
    <x v="8"/>
    <x v="750"/>
    <x v="5"/>
    <x v="2"/>
    <x v="9"/>
    <s v="KeyTronic E03601U1 - Keyboard - Beige"/>
    <n v="18"/>
    <n v="1"/>
    <n v="3.24"/>
  </r>
  <r>
    <s v="17-09-2017"/>
    <x v="3"/>
    <x v="8"/>
    <x v="717"/>
    <x v="22"/>
    <x v="0"/>
    <x v="0"/>
    <s v="Xerox 1984"/>
    <n v="12.96"/>
    <n v="2"/>
    <n v="6.35"/>
  </r>
  <r>
    <s v="17-09-2017"/>
    <x v="3"/>
    <x v="8"/>
    <x v="690"/>
    <x v="4"/>
    <x v="1"/>
    <x v="5"/>
    <s v="Global Ergonomic Managers Chair"/>
    <n v="723.92"/>
    <n v="4"/>
    <n v="188.22"/>
  </r>
  <r>
    <s v="17-09-2017"/>
    <x v="3"/>
    <x v="8"/>
    <x v="690"/>
    <x v="4"/>
    <x v="0"/>
    <x v="0"/>
    <s v="Easy-staple paper"/>
    <n v="106.32"/>
    <n v="3"/>
    <n v="49.97"/>
  </r>
  <r>
    <s v="17-09-2017"/>
    <x v="3"/>
    <x v="8"/>
    <x v="464"/>
    <x v="27"/>
    <x v="0"/>
    <x v="3"/>
    <s v="Avery Non-Stick Binders"/>
    <n v="10.78"/>
    <n v="3"/>
    <n v="3.5"/>
  </r>
  <r>
    <s v="17-09-2017"/>
    <x v="3"/>
    <x v="8"/>
    <x v="464"/>
    <x v="27"/>
    <x v="0"/>
    <x v="3"/>
    <s v="Acco Pressboard Covers with Storage Hooks, 14 7/8&quot; x 11&quot;, Light Blue"/>
    <n v="11.78"/>
    <n v="3"/>
    <n v="4.2699999999999996"/>
  </r>
  <r>
    <s v="17-09-2017"/>
    <x v="3"/>
    <x v="8"/>
    <x v="464"/>
    <x v="27"/>
    <x v="0"/>
    <x v="0"/>
    <s v="Green Bar Computer Printout Paper"/>
    <n v="164.88"/>
    <n v="3"/>
    <n v="80.790000000000006"/>
  </r>
  <r>
    <s v="17-09-2017"/>
    <x v="3"/>
    <x v="8"/>
    <x v="464"/>
    <x v="27"/>
    <x v="1"/>
    <x v="11"/>
    <s v="Global Adaptabilites Bookcase, Cherry/Storm Gray Finish"/>
    <n v="1292.94"/>
    <n v="3"/>
    <n v="77.58"/>
  </r>
  <r>
    <s v="17-09-2017"/>
    <x v="3"/>
    <x v="8"/>
    <x v="464"/>
    <x v="27"/>
    <x v="0"/>
    <x v="3"/>
    <s v="GBC Pre-Punched Binding Paper, Plastic, White, 8-1/2&quot; x 11&quot;"/>
    <n v="25.58"/>
    <n v="2"/>
    <n v="8.9499999999999993"/>
  </r>
  <r>
    <s v="17-09-2017"/>
    <x v="3"/>
    <x v="8"/>
    <x v="464"/>
    <x v="27"/>
    <x v="0"/>
    <x v="2"/>
    <s v="Mini 13-1/2 Capacity Data Binder Rack, Pearl"/>
    <n v="261.74"/>
    <n v="2"/>
    <n v="65.44"/>
  </r>
  <r>
    <s v="17-09-2017"/>
    <x v="3"/>
    <x v="8"/>
    <x v="464"/>
    <x v="27"/>
    <x v="0"/>
    <x v="1"/>
    <s v="Avery 514"/>
    <n v="14.4"/>
    <n v="5"/>
    <n v="7.06"/>
  </r>
  <r>
    <s v="17-09-2017"/>
    <x v="3"/>
    <x v="8"/>
    <x v="694"/>
    <x v="0"/>
    <x v="0"/>
    <x v="4"/>
    <s v="Newell Chalk Holder"/>
    <n v="9.91"/>
    <n v="3"/>
    <n v="3.22"/>
  </r>
  <r>
    <s v="17-09-2017"/>
    <x v="3"/>
    <x v="8"/>
    <x v="694"/>
    <x v="0"/>
    <x v="1"/>
    <x v="5"/>
    <s v="Global Wood Trimmed Manager's Task Chair, Khaki"/>
    <n v="318.43"/>
    <n v="5"/>
    <n v="-77.33"/>
  </r>
  <r>
    <s v="17-09-2017"/>
    <x v="3"/>
    <x v="8"/>
    <x v="694"/>
    <x v="0"/>
    <x v="0"/>
    <x v="3"/>
    <s v="Wilson Jones Snap Scratch Pad Binder Tool for Ring Binders"/>
    <n v="5.8"/>
    <n v="5"/>
    <n v="-10.15"/>
  </r>
  <r>
    <s v="17-09-2017"/>
    <x v="3"/>
    <x v="8"/>
    <x v="694"/>
    <x v="0"/>
    <x v="2"/>
    <x v="6"/>
    <s v="Polycom VoiceStation 500 Conference phone"/>
    <n v="1415.76"/>
    <n v="6"/>
    <n v="88.49"/>
  </r>
  <r>
    <s v="17-09-2017"/>
    <x v="3"/>
    <x v="8"/>
    <x v="333"/>
    <x v="23"/>
    <x v="2"/>
    <x v="15"/>
    <s v="Lexmark 20R1285 X6650 Wireless All-in-One Printer"/>
    <n v="480"/>
    <n v="4"/>
    <n v="225.6"/>
  </r>
  <r>
    <s v="17-09-2017"/>
    <x v="3"/>
    <x v="8"/>
    <x v="333"/>
    <x v="23"/>
    <x v="0"/>
    <x v="2"/>
    <s v="SimpliFile Personal File, Black Granite, 15w x 6-15/16d x 11-1/4h"/>
    <n v="34.049999999999997"/>
    <n v="3"/>
    <n v="9.5299999999999994"/>
  </r>
  <r>
    <s v="17-09-2017"/>
    <x v="3"/>
    <x v="8"/>
    <x v="59"/>
    <x v="34"/>
    <x v="2"/>
    <x v="9"/>
    <s v="Logitech Trackman Marble Mouse"/>
    <n v="89.97"/>
    <n v="3"/>
    <n v="37.79"/>
  </r>
  <r>
    <s v="18-09-2017"/>
    <x v="3"/>
    <x v="8"/>
    <x v="562"/>
    <x v="3"/>
    <x v="0"/>
    <x v="4"/>
    <s v="Newell 343"/>
    <n v="8.82"/>
    <n v="3"/>
    <n v="2.38"/>
  </r>
  <r>
    <s v="18-09-2017"/>
    <x v="3"/>
    <x v="8"/>
    <x v="562"/>
    <x v="3"/>
    <x v="0"/>
    <x v="10"/>
    <s v="Convenience Packs of Business Envelopes"/>
    <n v="10.86"/>
    <n v="3"/>
    <n v="5.0999999999999996"/>
  </r>
  <r>
    <s v="18-09-2017"/>
    <x v="3"/>
    <x v="8"/>
    <x v="562"/>
    <x v="3"/>
    <x v="0"/>
    <x v="0"/>
    <s v="Xerox 1911"/>
    <n v="143.69999999999999"/>
    <n v="3"/>
    <n v="68.98"/>
  </r>
  <r>
    <s v="18-09-2017"/>
    <x v="3"/>
    <x v="8"/>
    <x v="45"/>
    <x v="21"/>
    <x v="0"/>
    <x v="0"/>
    <s v="Adams Telephone Message Book W/Dividers/Space For Phone Numbers, 5 1/4&quot;X8 1/2&quot;, 200/Messages"/>
    <n v="22.72"/>
    <n v="4"/>
    <n v="10.220000000000001"/>
  </r>
  <r>
    <s v="18-09-2017"/>
    <x v="3"/>
    <x v="8"/>
    <x v="284"/>
    <x v="0"/>
    <x v="0"/>
    <x v="4"/>
    <s v="Newell 314"/>
    <n v="8.93"/>
    <n v="2"/>
    <n v="0.56000000000000005"/>
  </r>
  <r>
    <s v="18-09-2017"/>
    <x v="3"/>
    <x v="8"/>
    <x v="284"/>
    <x v="0"/>
    <x v="0"/>
    <x v="2"/>
    <s v="Acco Perma 2700 Stacking Storage Drawers"/>
    <n v="47.58"/>
    <n v="2"/>
    <n v="-2.97"/>
  </r>
  <r>
    <s v="18-09-2017"/>
    <x v="3"/>
    <x v="8"/>
    <x v="22"/>
    <x v="20"/>
    <x v="0"/>
    <x v="0"/>
    <s v="Xerox 203"/>
    <n v="19.440000000000001"/>
    <n v="3"/>
    <n v="9.33"/>
  </r>
  <r>
    <s v="18-09-2017"/>
    <x v="3"/>
    <x v="8"/>
    <x v="22"/>
    <x v="20"/>
    <x v="1"/>
    <x v="8"/>
    <s v="Ultra Door Push Plate"/>
    <n v="9.82"/>
    <n v="2"/>
    <n v="3.24"/>
  </r>
  <r>
    <s v="18-09-2017"/>
    <x v="3"/>
    <x v="8"/>
    <x v="51"/>
    <x v="40"/>
    <x v="0"/>
    <x v="0"/>
    <s v="Adams Telephone Message Book w/Frequently-Called Numbers Space, 400 Messages per Book"/>
    <n v="15.96"/>
    <n v="2"/>
    <n v="7.98"/>
  </r>
  <r>
    <s v="18-09-2017"/>
    <x v="3"/>
    <x v="8"/>
    <x v="578"/>
    <x v="31"/>
    <x v="0"/>
    <x v="3"/>
    <s v="Wilson Jones Easy Flow II Sheet Lifters"/>
    <n v="10.08"/>
    <n v="7"/>
    <n v="3.53"/>
  </r>
  <r>
    <s v="18-09-2017"/>
    <x v="3"/>
    <x v="8"/>
    <x v="578"/>
    <x v="31"/>
    <x v="2"/>
    <x v="9"/>
    <s v="Kingston Digital DataTraveler 64GB USB 2.0"/>
    <n v="101.34"/>
    <n v="3"/>
    <n v="8.11"/>
  </r>
  <r>
    <s v="18-09-2017"/>
    <x v="3"/>
    <x v="8"/>
    <x v="531"/>
    <x v="4"/>
    <x v="2"/>
    <x v="6"/>
    <s v="I Need's 3d Hello Kitty Hybrid Silicone Case Cover for HTC One X 4g with 3d Hello Kitty Stylus Pen Green/pink"/>
    <n v="95.68"/>
    <n v="8"/>
    <n v="26.79"/>
  </r>
  <r>
    <s v="18-09-2017"/>
    <x v="3"/>
    <x v="8"/>
    <x v="531"/>
    <x v="4"/>
    <x v="0"/>
    <x v="0"/>
    <s v="Post-it Important Message Note Pad, Neon Colors, 50 Sheets/Pad"/>
    <n v="50.96"/>
    <n v="7"/>
    <n v="24.46"/>
  </r>
  <r>
    <s v="18-09-2017"/>
    <x v="3"/>
    <x v="8"/>
    <x v="531"/>
    <x v="4"/>
    <x v="0"/>
    <x v="4"/>
    <s v="Hunt PowerHouse Electric Pencil Sharpener, Blue"/>
    <n v="113.94"/>
    <n v="3"/>
    <n v="34.18"/>
  </r>
  <r>
    <s v="18-09-2017"/>
    <x v="3"/>
    <x v="8"/>
    <x v="531"/>
    <x v="4"/>
    <x v="0"/>
    <x v="0"/>
    <s v="Xerox 1997"/>
    <n v="25.92"/>
    <n v="4"/>
    <n v="12.44"/>
  </r>
  <r>
    <s v="18-09-2017"/>
    <x v="3"/>
    <x v="8"/>
    <x v="531"/>
    <x v="4"/>
    <x v="1"/>
    <x v="8"/>
    <s v="Master Caster Door Stop, Gray"/>
    <n v="20.32"/>
    <n v="4"/>
    <n v="6.91"/>
  </r>
  <r>
    <s v="18-09-2017"/>
    <x v="3"/>
    <x v="8"/>
    <x v="531"/>
    <x v="4"/>
    <x v="2"/>
    <x v="6"/>
    <s v="AT&amp;T CL83451 4-Handset Telephone"/>
    <n v="411.98"/>
    <n v="2"/>
    <n v="119.47"/>
  </r>
  <r>
    <s v="18-09-2017"/>
    <x v="3"/>
    <x v="8"/>
    <x v="531"/>
    <x v="4"/>
    <x v="0"/>
    <x v="14"/>
    <s v="Fiskars 8&quot; Scissors, 2/Pack"/>
    <n v="34.479999999999997"/>
    <n v="2"/>
    <n v="10"/>
  </r>
  <r>
    <s v="18-09-2017"/>
    <x v="3"/>
    <x v="8"/>
    <x v="531"/>
    <x v="4"/>
    <x v="0"/>
    <x v="0"/>
    <s v="Xerox 1917"/>
    <n v="244.55"/>
    <n v="5"/>
    <n v="114.94"/>
  </r>
  <r>
    <s v="18-09-2017"/>
    <x v="3"/>
    <x v="8"/>
    <x v="205"/>
    <x v="0"/>
    <x v="0"/>
    <x v="10"/>
    <s v="Jet-Pak Recycled Peel 'N' Seal Padded Mailers"/>
    <n v="114.85"/>
    <n v="4"/>
    <n v="35.89"/>
  </r>
  <r>
    <s v="19-09-2017"/>
    <x v="3"/>
    <x v="8"/>
    <x v="442"/>
    <x v="16"/>
    <x v="0"/>
    <x v="2"/>
    <s v="Advantus 10-Drawer Portable Organizer, Chrome Metal Frame, Smoke Drawers"/>
    <n v="95.62"/>
    <n v="2"/>
    <n v="9.56"/>
  </r>
  <r>
    <s v="19-09-2017"/>
    <x v="3"/>
    <x v="8"/>
    <x v="691"/>
    <x v="11"/>
    <x v="2"/>
    <x v="6"/>
    <s v="Mophie Juice Pack Helium for iPhone"/>
    <n v="191.98"/>
    <n v="3"/>
    <n v="19.2"/>
  </r>
  <r>
    <s v="19-09-2017"/>
    <x v="3"/>
    <x v="8"/>
    <x v="691"/>
    <x v="11"/>
    <x v="0"/>
    <x v="4"/>
    <s v="Peel-Off China Markers"/>
    <n v="23.83"/>
    <n v="3"/>
    <n v="6.55"/>
  </r>
  <r>
    <s v="19-09-2017"/>
    <x v="3"/>
    <x v="8"/>
    <x v="691"/>
    <x v="11"/>
    <x v="1"/>
    <x v="8"/>
    <s v="Howard Miller 14-1/2&quot; Diameter Chrome Round Wall Clock"/>
    <n v="409.22"/>
    <n v="8"/>
    <n v="61.38"/>
  </r>
  <r>
    <s v="19-09-2017"/>
    <x v="3"/>
    <x v="8"/>
    <x v="691"/>
    <x v="11"/>
    <x v="1"/>
    <x v="11"/>
    <s v="O'Sullivan 4-Shelf Bookcase in Odessa Pine"/>
    <n v="72.59"/>
    <n v="2"/>
    <n v="-128.24"/>
  </r>
  <r>
    <s v="19-09-2017"/>
    <x v="3"/>
    <x v="8"/>
    <x v="401"/>
    <x v="20"/>
    <x v="0"/>
    <x v="0"/>
    <s v="Xerox 228"/>
    <n v="32.4"/>
    <n v="5"/>
    <n v="15.55"/>
  </r>
  <r>
    <s v="19-09-2017"/>
    <x v="3"/>
    <x v="8"/>
    <x v="679"/>
    <x v="3"/>
    <x v="2"/>
    <x v="9"/>
    <s v="Microsoft Natural Ergonomic Keyboard 4000"/>
    <n v="149.94999999999999"/>
    <n v="5"/>
    <n v="31.49"/>
  </r>
  <r>
    <s v="19-09-2017"/>
    <x v="3"/>
    <x v="8"/>
    <x v="679"/>
    <x v="3"/>
    <x v="0"/>
    <x v="4"/>
    <s v="Boston 16765 Mini Stand Up Battery Pencil Sharpener"/>
    <n v="23.32"/>
    <n v="2"/>
    <n v="6.06"/>
  </r>
  <r>
    <s v="19-09-2017"/>
    <x v="3"/>
    <x v="8"/>
    <x v="679"/>
    <x v="3"/>
    <x v="0"/>
    <x v="4"/>
    <s v="Newell 33"/>
    <n v="16.739999999999998"/>
    <n v="3"/>
    <n v="4.8499999999999996"/>
  </r>
  <r>
    <s v="19-09-2017"/>
    <x v="3"/>
    <x v="8"/>
    <x v="425"/>
    <x v="4"/>
    <x v="0"/>
    <x v="4"/>
    <s v="SANFORD Major Accent Highlighters"/>
    <n v="35.4"/>
    <n v="5"/>
    <n v="13.45"/>
  </r>
  <r>
    <s v="19-09-2017"/>
    <x v="3"/>
    <x v="8"/>
    <x v="579"/>
    <x v="12"/>
    <x v="0"/>
    <x v="2"/>
    <s v="Akro Stacking Bins"/>
    <n v="12.62"/>
    <n v="2"/>
    <n v="-2.52"/>
  </r>
  <r>
    <s v="19-09-2017"/>
    <x v="3"/>
    <x v="8"/>
    <x v="579"/>
    <x v="12"/>
    <x v="2"/>
    <x v="9"/>
    <s v="Sony Micro Vault Click 16 GB USB 2.0 Flash Drive"/>
    <n v="89.58"/>
    <n v="2"/>
    <n v="4.4800000000000004"/>
  </r>
  <r>
    <s v="19-09-2017"/>
    <x v="3"/>
    <x v="8"/>
    <x v="579"/>
    <x v="12"/>
    <x v="2"/>
    <x v="6"/>
    <s v="Polycom VoiceStation 500 Conference phone"/>
    <n v="471.92"/>
    <n v="2"/>
    <n v="29.5"/>
  </r>
  <r>
    <s v="19-09-2017"/>
    <x v="3"/>
    <x v="8"/>
    <x v="579"/>
    <x v="12"/>
    <x v="0"/>
    <x v="3"/>
    <s v="Plastic Binding Combs"/>
    <n v="18.18"/>
    <n v="4"/>
    <n v="-13.94"/>
  </r>
  <r>
    <s v="19-09-2017"/>
    <x v="3"/>
    <x v="8"/>
    <x v="215"/>
    <x v="2"/>
    <x v="0"/>
    <x v="3"/>
    <s v="Acco PRESSTEX Data Binder with Storage Hooks, Dark Blue, 9 1/2&quot; X 11&quot;"/>
    <n v="4.84"/>
    <n v="3"/>
    <n v="-3.39"/>
  </r>
  <r>
    <s v="20-09-2017"/>
    <x v="3"/>
    <x v="8"/>
    <x v="9"/>
    <x v="20"/>
    <x v="1"/>
    <x v="5"/>
    <s v="Hon Valutask Swivel Chairs"/>
    <n v="272.64999999999998"/>
    <n v="3"/>
    <n v="18.18"/>
  </r>
  <r>
    <s v="20-09-2017"/>
    <x v="3"/>
    <x v="8"/>
    <x v="9"/>
    <x v="20"/>
    <x v="2"/>
    <x v="9"/>
    <s v="Logitech Wireless Boombox Speaker - portable - wireless, wired"/>
    <n v="212.8"/>
    <n v="2"/>
    <n v="95.76"/>
  </r>
  <r>
    <s v="20-09-2017"/>
    <x v="3"/>
    <x v="8"/>
    <x v="9"/>
    <x v="20"/>
    <x v="0"/>
    <x v="0"/>
    <s v="TOPS &quot;Important Message&quot; Pads, Canary, 4-1/4 x 5-1/2, 50 Sheets per Pad"/>
    <n v="38.520000000000003"/>
    <n v="9"/>
    <n v="18.100000000000001"/>
  </r>
  <r>
    <s v="20-09-2017"/>
    <x v="3"/>
    <x v="8"/>
    <x v="9"/>
    <x v="20"/>
    <x v="2"/>
    <x v="9"/>
    <s v="SanDisk Cruzer 64 GB USB Flash Drive"/>
    <n v="72.64"/>
    <n v="2"/>
    <n v="21.79"/>
  </r>
  <r>
    <s v="20-09-2017"/>
    <x v="3"/>
    <x v="8"/>
    <x v="9"/>
    <x v="20"/>
    <x v="0"/>
    <x v="2"/>
    <s v="SimpliFile Personal File, Black Granite, 15w x 6-15/16d x 11-1/4h"/>
    <n v="45.4"/>
    <n v="4"/>
    <n v="12.71"/>
  </r>
  <r>
    <s v="20-09-2017"/>
    <x v="3"/>
    <x v="8"/>
    <x v="9"/>
    <x v="20"/>
    <x v="0"/>
    <x v="0"/>
    <s v="Adams Phone Message Book, 200 Message Capacity, 8 1/16 x 11"/>
    <n v="13.76"/>
    <n v="2"/>
    <n v="6.33"/>
  </r>
  <r>
    <s v="20-09-2017"/>
    <x v="3"/>
    <x v="8"/>
    <x v="9"/>
    <x v="20"/>
    <x v="1"/>
    <x v="5"/>
    <s v="Global Leather Task Chair, Black"/>
    <n v="80.989999999999995"/>
    <n v="1"/>
    <n v="8.1"/>
  </r>
  <r>
    <s v="20-09-2017"/>
    <x v="3"/>
    <x v="8"/>
    <x v="9"/>
    <x v="20"/>
    <x v="0"/>
    <x v="3"/>
    <s v="Pressboard Covers with Storage Hooks, 9 1/2&quot; x 11&quot;, Light Blue"/>
    <n v="11.78"/>
    <n v="3"/>
    <n v="3.98"/>
  </r>
  <r>
    <s v="20-09-2017"/>
    <x v="3"/>
    <x v="8"/>
    <x v="9"/>
    <x v="20"/>
    <x v="0"/>
    <x v="7"/>
    <s v="Advantus Push Pins"/>
    <n v="4.3600000000000003"/>
    <n v="2"/>
    <n v="1.79"/>
  </r>
  <r>
    <s v="20-09-2017"/>
    <x v="3"/>
    <x v="8"/>
    <x v="9"/>
    <x v="20"/>
    <x v="1"/>
    <x v="5"/>
    <s v="Hon 4070 Series Pagoda Armless Upholstered Stacking Chairs"/>
    <n v="2888.13"/>
    <n v="11"/>
    <n v="609.72"/>
  </r>
  <r>
    <s v="20-09-2017"/>
    <x v="3"/>
    <x v="8"/>
    <x v="9"/>
    <x v="20"/>
    <x v="2"/>
    <x v="6"/>
    <s v="Apple iPhone 5"/>
    <n v="1299.6600000000001"/>
    <n v="2"/>
    <n v="350.91"/>
  </r>
  <r>
    <s v="20-09-2017"/>
    <x v="3"/>
    <x v="8"/>
    <x v="9"/>
    <x v="20"/>
    <x v="1"/>
    <x v="5"/>
    <s v="Global Troy Executive Leather Low-Back Tilter"/>
    <n v="2254.41"/>
    <n v="5"/>
    <n v="375.74"/>
  </r>
  <r>
    <s v="20-09-2017"/>
    <x v="3"/>
    <x v="8"/>
    <x v="9"/>
    <x v="20"/>
    <x v="2"/>
    <x v="6"/>
    <s v="Plantronics Cordless Phone Headset with In-line Volume - M214C"/>
    <n v="104.85"/>
    <n v="3"/>
    <n v="28.31"/>
  </r>
  <r>
    <s v="20-09-2017"/>
    <x v="3"/>
    <x v="8"/>
    <x v="9"/>
    <x v="20"/>
    <x v="2"/>
    <x v="9"/>
    <s v="Logitech LS21 Speaker System - PC Multimedia - 2.1-CH - Wired"/>
    <n v="59.97"/>
    <n v="3"/>
    <n v="20.39"/>
  </r>
  <r>
    <s v="21-09-2017"/>
    <x v="3"/>
    <x v="8"/>
    <x v="356"/>
    <x v="28"/>
    <x v="0"/>
    <x v="3"/>
    <s v="Avery Durable Binders"/>
    <n v="20.16"/>
    <n v="7"/>
    <n v="9.8800000000000008"/>
  </r>
  <r>
    <s v="21-09-2017"/>
    <x v="3"/>
    <x v="8"/>
    <x v="73"/>
    <x v="4"/>
    <x v="0"/>
    <x v="12"/>
    <s v="APC 7 Outlet Network SurgeArrest Surge Protector"/>
    <n v="80.48"/>
    <n v="1"/>
    <n v="24.14"/>
  </r>
  <r>
    <s v="21-09-2017"/>
    <x v="3"/>
    <x v="8"/>
    <x v="185"/>
    <x v="2"/>
    <x v="0"/>
    <x v="3"/>
    <s v="Insertable Tab Indexes For Data Binders"/>
    <n v="1.91"/>
    <n v="2"/>
    <n v="-1.53"/>
  </r>
  <r>
    <s v="21-09-2017"/>
    <x v="3"/>
    <x v="8"/>
    <x v="650"/>
    <x v="22"/>
    <x v="2"/>
    <x v="9"/>
    <s v="Sony 64GB Class 10 Micro SDHC R40 Memory Card"/>
    <n v="71.98"/>
    <n v="2"/>
    <n v="15.12"/>
  </r>
  <r>
    <s v="21-09-2017"/>
    <x v="3"/>
    <x v="8"/>
    <x v="650"/>
    <x v="22"/>
    <x v="2"/>
    <x v="9"/>
    <s v="Logitech M510 Wireless Mouse"/>
    <n v="79.98"/>
    <n v="2"/>
    <n v="26.39"/>
  </r>
  <r>
    <s v="21-09-2017"/>
    <x v="3"/>
    <x v="8"/>
    <x v="275"/>
    <x v="16"/>
    <x v="0"/>
    <x v="3"/>
    <s v="Avery Trapezoid Ring Binder, 3&quot; Capacity, Black, 1040 sheets"/>
    <n v="12.29"/>
    <n v="1"/>
    <n v="-8.61"/>
  </r>
  <r>
    <s v="21-09-2017"/>
    <x v="3"/>
    <x v="8"/>
    <x v="688"/>
    <x v="3"/>
    <x v="0"/>
    <x v="2"/>
    <s v="Tenex Personal Filing Tote With Secure Closure Lid, Black/Frost"/>
    <n v="15.51"/>
    <n v="1"/>
    <n v="3.88"/>
  </r>
  <r>
    <s v="21-09-2017"/>
    <x v="3"/>
    <x v="8"/>
    <x v="440"/>
    <x v="3"/>
    <x v="0"/>
    <x v="0"/>
    <s v="Adams Telephone Message Book w/Frequently-Called Numbers Space, 400 Messages per Book"/>
    <n v="55.86"/>
    <n v="7"/>
    <n v="27.93"/>
  </r>
  <r>
    <s v="22-09-2017"/>
    <x v="3"/>
    <x v="8"/>
    <x v="458"/>
    <x v="21"/>
    <x v="0"/>
    <x v="0"/>
    <s v="Xerox 1940"/>
    <n v="219.84"/>
    <n v="4"/>
    <n v="107.72"/>
  </r>
  <r>
    <s v="22-09-2017"/>
    <x v="3"/>
    <x v="8"/>
    <x v="458"/>
    <x v="21"/>
    <x v="2"/>
    <x v="9"/>
    <s v="Logitech Desktop MK120 Mouse and keyboard Combo"/>
    <n v="98.16"/>
    <n v="6"/>
    <n v="9.82"/>
  </r>
  <r>
    <s v="22-09-2017"/>
    <x v="3"/>
    <x v="8"/>
    <x v="458"/>
    <x v="21"/>
    <x v="0"/>
    <x v="3"/>
    <s v="ACCOHIDE Binder by Acco"/>
    <n v="33.04"/>
    <n v="8"/>
    <n v="15.53"/>
  </r>
  <r>
    <s v="22-09-2017"/>
    <x v="3"/>
    <x v="8"/>
    <x v="458"/>
    <x v="21"/>
    <x v="2"/>
    <x v="6"/>
    <s v="AT&amp;T CL82213"/>
    <n v="86.97"/>
    <n v="3"/>
    <n v="25.22"/>
  </r>
  <r>
    <s v="22-09-2017"/>
    <x v="3"/>
    <x v="8"/>
    <x v="409"/>
    <x v="2"/>
    <x v="0"/>
    <x v="3"/>
    <s v="Clear Mylar Reinforcing Strips"/>
    <n v="5.61"/>
    <n v="1"/>
    <n v="-4.3"/>
  </r>
  <r>
    <s v="22-09-2017"/>
    <x v="3"/>
    <x v="8"/>
    <x v="409"/>
    <x v="2"/>
    <x v="0"/>
    <x v="14"/>
    <s v="Martin Yale Chadless Opener Electric Letter Opener"/>
    <n v="4663.74"/>
    <n v="7"/>
    <n v="-1049.3399999999999"/>
  </r>
  <r>
    <s v="22-09-2017"/>
    <x v="3"/>
    <x v="8"/>
    <x v="409"/>
    <x v="2"/>
    <x v="2"/>
    <x v="9"/>
    <s v="Logitech Wireless Marathon Mouse M705"/>
    <n v="79.98"/>
    <n v="2"/>
    <n v="23"/>
  </r>
  <r>
    <s v="22-09-2017"/>
    <x v="3"/>
    <x v="8"/>
    <x v="200"/>
    <x v="14"/>
    <x v="1"/>
    <x v="11"/>
    <s v="O'Sullivan 4-Shelf Bookcase in Odessa Pine"/>
    <n v="241.96"/>
    <n v="2"/>
    <n v="41.13"/>
  </r>
  <r>
    <s v="22-09-2017"/>
    <x v="3"/>
    <x v="8"/>
    <x v="200"/>
    <x v="14"/>
    <x v="0"/>
    <x v="1"/>
    <s v="Avery 511"/>
    <n v="27.72"/>
    <n v="9"/>
    <n v="13.31"/>
  </r>
  <r>
    <s v="22-09-2017"/>
    <x v="3"/>
    <x v="8"/>
    <x v="562"/>
    <x v="0"/>
    <x v="0"/>
    <x v="10"/>
    <s v="Staple envelope"/>
    <n v="13.39"/>
    <n v="3"/>
    <n v="5.0199999999999996"/>
  </r>
  <r>
    <s v="22-09-2017"/>
    <x v="3"/>
    <x v="8"/>
    <x v="562"/>
    <x v="0"/>
    <x v="0"/>
    <x v="3"/>
    <s v="Insertable Tab Post Binder Dividers"/>
    <n v="11.23"/>
    <n v="7"/>
    <n v="-18.53"/>
  </r>
  <r>
    <s v="22-09-2017"/>
    <x v="3"/>
    <x v="8"/>
    <x v="264"/>
    <x v="13"/>
    <x v="0"/>
    <x v="3"/>
    <s v="Ibico EB-19 Dual Function Manual Binding System"/>
    <n v="691.96"/>
    <n v="4"/>
    <n v="318.3"/>
  </r>
  <r>
    <s v="22-09-2017"/>
    <x v="3"/>
    <x v="8"/>
    <x v="264"/>
    <x v="13"/>
    <x v="2"/>
    <x v="9"/>
    <s v="Verbatim 25 GB 6x Blu-ray Single Layer Recordable Disc, 3/Pack"/>
    <n v="34.950000000000003"/>
    <n v="5"/>
    <n v="15.38"/>
  </r>
  <r>
    <s v="22-09-2017"/>
    <x v="3"/>
    <x v="8"/>
    <x v="17"/>
    <x v="31"/>
    <x v="0"/>
    <x v="0"/>
    <s v="Southworth 25% Cotton Linen-Finish Paper &amp; Envelopes"/>
    <n v="27.18"/>
    <n v="3"/>
    <n v="12.23"/>
  </r>
  <r>
    <s v="22-09-2017"/>
    <x v="3"/>
    <x v="8"/>
    <x v="103"/>
    <x v="7"/>
    <x v="2"/>
    <x v="6"/>
    <s v="GE 30524EE4"/>
    <n v="391.98"/>
    <n v="2"/>
    <n v="113.67"/>
  </r>
  <r>
    <s v="22-09-2017"/>
    <x v="3"/>
    <x v="8"/>
    <x v="588"/>
    <x v="38"/>
    <x v="0"/>
    <x v="2"/>
    <s v="Tenex Personal Project File with Scoop Front Design, Black"/>
    <n v="67.400000000000006"/>
    <n v="5"/>
    <n v="17.52"/>
  </r>
  <r>
    <s v="22-09-2017"/>
    <x v="3"/>
    <x v="8"/>
    <x v="678"/>
    <x v="20"/>
    <x v="0"/>
    <x v="3"/>
    <s v="GBC Poly Designer Binding Covers"/>
    <n v="40.18"/>
    <n v="3"/>
    <n v="14.56"/>
  </r>
  <r>
    <s v="22-09-2017"/>
    <x v="3"/>
    <x v="8"/>
    <x v="510"/>
    <x v="4"/>
    <x v="0"/>
    <x v="0"/>
    <s v="Xerox 219"/>
    <n v="12.96"/>
    <n v="2"/>
    <n v="6.22"/>
  </r>
  <r>
    <s v="22-09-2017"/>
    <x v="3"/>
    <x v="8"/>
    <x v="510"/>
    <x v="4"/>
    <x v="0"/>
    <x v="4"/>
    <s v="Stride Job 150 Highlighters, Chisel Tip, Assorted Colors"/>
    <n v="17.940000000000001"/>
    <n v="3"/>
    <n v="6.46"/>
  </r>
  <r>
    <s v="22-09-2017"/>
    <x v="3"/>
    <x v="8"/>
    <x v="328"/>
    <x v="3"/>
    <x v="0"/>
    <x v="14"/>
    <s v="Fiskars Softgrip Scissors"/>
    <n v="21.96"/>
    <n v="2"/>
    <n v="6.15"/>
  </r>
  <r>
    <s v="22-09-2017"/>
    <x v="3"/>
    <x v="8"/>
    <x v="391"/>
    <x v="20"/>
    <x v="2"/>
    <x v="9"/>
    <s v="WD My Passport Ultra 2TB Portable External Hard Drive"/>
    <n v="1071"/>
    <n v="9"/>
    <n v="171.36"/>
  </r>
  <r>
    <s v="22-09-2017"/>
    <x v="3"/>
    <x v="8"/>
    <x v="391"/>
    <x v="20"/>
    <x v="1"/>
    <x v="8"/>
    <s v="Eldon 500 Class Desk Accessories"/>
    <n v="12.07"/>
    <n v="1"/>
    <n v="3.98"/>
  </r>
  <r>
    <s v="23-09-2017"/>
    <x v="3"/>
    <x v="8"/>
    <x v="738"/>
    <x v="22"/>
    <x v="0"/>
    <x v="12"/>
    <s v="Belkin 8 Outlet SurgeMaster II Gold Surge Protector"/>
    <n v="119.96"/>
    <n v="2"/>
    <n v="33.590000000000003"/>
  </r>
  <r>
    <s v="23-09-2017"/>
    <x v="3"/>
    <x v="8"/>
    <x v="738"/>
    <x v="22"/>
    <x v="0"/>
    <x v="2"/>
    <s v="Sterilite Officeware Hinged File Box"/>
    <n v="31.44"/>
    <n v="3"/>
    <n v="8.49"/>
  </r>
  <r>
    <s v="23-09-2017"/>
    <x v="3"/>
    <x v="8"/>
    <x v="738"/>
    <x v="22"/>
    <x v="0"/>
    <x v="3"/>
    <s v="Avery Printable Repositionable Plastic Tabs"/>
    <n v="6.88"/>
    <n v="1"/>
    <n v="2.3199999999999998"/>
  </r>
  <r>
    <s v="23-09-2017"/>
    <x v="3"/>
    <x v="8"/>
    <x v="196"/>
    <x v="26"/>
    <x v="1"/>
    <x v="8"/>
    <s v="Aluminum Document Frame"/>
    <n v="29.33"/>
    <n v="3"/>
    <n v="3.67"/>
  </r>
  <r>
    <s v="23-09-2017"/>
    <x v="3"/>
    <x v="8"/>
    <x v="649"/>
    <x v="39"/>
    <x v="2"/>
    <x v="9"/>
    <s v="Imation Secure+ Hardware Encrypted USB 2.0 Flash Drive; 16GB"/>
    <n v="291.95999999999998"/>
    <n v="4"/>
    <n v="102.19"/>
  </r>
  <r>
    <s v="23-09-2017"/>
    <x v="3"/>
    <x v="8"/>
    <x v="61"/>
    <x v="26"/>
    <x v="0"/>
    <x v="10"/>
    <s v="Wausau Papers Astrobrights Colored Envelopes"/>
    <n v="14.35"/>
    <n v="3"/>
    <n v="5.2"/>
  </r>
  <r>
    <s v="23-09-2017"/>
    <x v="3"/>
    <x v="8"/>
    <x v="358"/>
    <x v="26"/>
    <x v="1"/>
    <x v="11"/>
    <s v="Atlantic Metals Mobile 5-Shelf Bookcases, Custom Colors"/>
    <n v="180.59"/>
    <n v="2"/>
    <n v="-240.78"/>
  </r>
  <r>
    <s v="23-09-2017"/>
    <x v="3"/>
    <x v="8"/>
    <x v="358"/>
    <x v="26"/>
    <x v="2"/>
    <x v="9"/>
    <s v="Belkin F8E887 USB Wired Ergonomic Keyboard"/>
    <n v="47.98"/>
    <n v="2"/>
    <n v="0.6"/>
  </r>
  <r>
    <s v="23-09-2017"/>
    <x v="3"/>
    <x v="8"/>
    <x v="206"/>
    <x v="3"/>
    <x v="0"/>
    <x v="3"/>
    <s v="Acco PRESSTEX Data Binder with Storage Hooks, Light Blue, 9 1/2&quot; X 11&quot;"/>
    <n v="25.82"/>
    <n v="6"/>
    <n v="9.0399999999999991"/>
  </r>
  <r>
    <s v="23-09-2017"/>
    <x v="3"/>
    <x v="8"/>
    <x v="206"/>
    <x v="3"/>
    <x v="0"/>
    <x v="12"/>
    <s v="APC 7 Outlet Network SurgeArrest Surge Protector"/>
    <n v="160.96"/>
    <n v="2"/>
    <n v="48.29"/>
  </r>
  <r>
    <s v="23-09-2017"/>
    <x v="3"/>
    <x v="8"/>
    <x v="737"/>
    <x v="16"/>
    <x v="0"/>
    <x v="0"/>
    <s v="Xerox 1941"/>
    <n v="251.64"/>
    <n v="3"/>
    <n v="88.07"/>
  </r>
  <r>
    <s v="23-09-2017"/>
    <x v="3"/>
    <x v="8"/>
    <x v="641"/>
    <x v="1"/>
    <x v="0"/>
    <x v="12"/>
    <s v="Euro Pro Shark Stick Mini Vacuum"/>
    <n v="73.180000000000007"/>
    <n v="6"/>
    <n v="-197.58"/>
  </r>
  <r>
    <s v="23-09-2017"/>
    <x v="3"/>
    <x v="8"/>
    <x v="641"/>
    <x v="1"/>
    <x v="0"/>
    <x v="0"/>
    <s v="Xerox 217"/>
    <n v="20.74"/>
    <n v="4"/>
    <n v="7.26"/>
  </r>
  <r>
    <s v="23-09-2017"/>
    <x v="3"/>
    <x v="8"/>
    <x v="641"/>
    <x v="1"/>
    <x v="2"/>
    <x v="6"/>
    <s v="OtterBox Commuter Series Case - Samsung Galaxy S4"/>
    <n v="39.979999999999997"/>
    <n v="2"/>
    <n v="-9"/>
  </r>
  <r>
    <s v="23-09-2017"/>
    <x v="3"/>
    <x v="8"/>
    <x v="712"/>
    <x v="13"/>
    <x v="2"/>
    <x v="9"/>
    <s v="Microsoft Wireless Mobile Mouse 4000"/>
    <n v="199.95"/>
    <n v="5"/>
    <n v="63.98"/>
  </r>
  <r>
    <s v="23-09-2017"/>
    <x v="3"/>
    <x v="8"/>
    <x v="712"/>
    <x v="13"/>
    <x v="0"/>
    <x v="0"/>
    <s v="Xerox 225"/>
    <n v="12.96"/>
    <n v="2"/>
    <n v="6.22"/>
  </r>
  <r>
    <s v="23-09-2017"/>
    <x v="3"/>
    <x v="8"/>
    <x v="257"/>
    <x v="3"/>
    <x v="0"/>
    <x v="0"/>
    <s v="Xerox 1909"/>
    <n v="211.04"/>
    <n v="8"/>
    <n v="97.08"/>
  </r>
  <r>
    <s v="23-09-2017"/>
    <x v="3"/>
    <x v="8"/>
    <x v="257"/>
    <x v="3"/>
    <x v="1"/>
    <x v="5"/>
    <s v="GuestStacker Chair with Chrome Finish Legs"/>
    <n v="594.82000000000005"/>
    <n v="2"/>
    <n v="59.48"/>
  </r>
  <r>
    <s v="23-09-2017"/>
    <x v="3"/>
    <x v="8"/>
    <x v="257"/>
    <x v="3"/>
    <x v="0"/>
    <x v="3"/>
    <s v="Ibico Plastic Spiral Binding Combs"/>
    <n v="72.959999999999994"/>
    <n v="3"/>
    <n v="23.71"/>
  </r>
  <r>
    <s v="23-09-2017"/>
    <x v="3"/>
    <x v="8"/>
    <x v="223"/>
    <x v="0"/>
    <x v="0"/>
    <x v="0"/>
    <s v="Xerox 1899"/>
    <n v="9.25"/>
    <n v="2"/>
    <n v="3.35"/>
  </r>
  <r>
    <s v="24-09-2017"/>
    <x v="3"/>
    <x v="8"/>
    <x v="12"/>
    <x v="16"/>
    <x v="2"/>
    <x v="9"/>
    <s v="Verbatim 25 GB 6x Blu-ray Single Layer Recordable Disc, 1/Pack"/>
    <n v="17.88"/>
    <n v="3"/>
    <n v="2.46"/>
  </r>
  <r>
    <s v="24-09-2017"/>
    <x v="3"/>
    <x v="8"/>
    <x v="12"/>
    <x v="16"/>
    <x v="0"/>
    <x v="1"/>
    <s v="Dot Matrix Printer Tape Reel Labels, White, 5000/Box"/>
    <n v="235.94"/>
    <n v="3"/>
    <n v="85.53"/>
  </r>
  <r>
    <s v="24-09-2017"/>
    <x v="3"/>
    <x v="8"/>
    <x v="708"/>
    <x v="10"/>
    <x v="1"/>
    <x v="8"/>
    <s v="Howard Miller 13&quot; Diameter Pewter Finish Round Wall Clock"/>
    <n v="103.06"/>
    <n v="3"/>
    <n v="24.48"/>
  </r>
  <r>
    <s v="24-09-2017"/>
    <x v="3"/>
    <x v="8"/>
    <x v="119"/>
    <x v="28"/>
    <x v="2"/>
    <x v="9"/>
    <s v="KeyTronic E03601U1 - Keyboard - Beige"/>
    <n v="72"/>
    <n v="4"/>
    <n v="12.96"/>
  </r>
  <r>
    <s v="24-09-2017"/>
    <x v="3"/>
    <x v="8"/>
    <x v="119"/>
    <x v="28"/>
    <x v="2"/>
    <x v="9"/>
    <s v="Imation Bio 2GB USB Flash Drive Imation Corp"/>
    <n v="655.9"/>
    <n v="5"/>
    <n v="275.48"/>
  </r>
  <r>
    <s v="24-09-2017"/>
    <x v="3"/>
    <x v="8"/>
    <x v="119"/>
    <x v="28"/>
    <x v="1"/>
    <x v="5"/>
    <s v="Global Airflow Leather Mesh Back Chair, Black"/>
    <n v="603.91999999999996"/>
    <n v="4"/>
    <n v="181.18"/>
  </r>
  <r>
    <s v="24-09-2017"/>
    <x v="3"/>
    <x v="8"/>
    <x v="772"/>
    <x v="10"/>
    <x v="2"/>
    <x v="6"/>
    <s v="Apple iPhone 5"/>
    <n v="1169.69"/>
    <n v="3"/>
    <n v="-253.43"/>
  </r>
  <r>
    <s v="24-09-2017"/>
    <x v="3"/>
    <x v="8"/>
    <x v="643"/>
    <x v="4"/>
    <x v="0"/>
    <x v="2"/>
    <s v="Fellowes Desktop Hanging File Manager"/>
    <n v="40.29"/>
    <n v="3"/>
    <n v="10.07"/>
  </r>
  <r>
    <s v="24-09-2017"/>
    <x v="3"/>
    <x v="8"/>
    <x v="643"/>
    <x v="4"/>
    <x v="0"/>
    <x v="3"/>
    <s v="Avery Durable Poly Binders"/>
    <n v="38.71"/>
    <n v="7"/>
    <n v="17.809999999999999"/>
  </r>
  <r>
    <s v="24-09-2017"/>
    <x v="3"/>
    <x v="8"/>
    <x v="244"/>
    <x v="32"/>
    <x v="2"/>
    <x v="6"/>
    <s v="Panasonic KX-TG9471B"/>
    <n v="391.98"/>
    <n v="2"/>
    <n v="109.75"/>
  </r>
  <r>
    <s v="24-09-2017"/>
    <x v="3"/>
    <x v="8"/>
    <x v="244"/>
    <x v="32"/>
    <x v="2"/>
    <x v="6"/>
    <s v="Wi-Ex zBoost YX540 Cellular Phone Signal Booster"/>
    <n v="437.85"/>
    <n v="3"/>
    <n v="131.36000000000001"/>
  </r>
  <r>
    <s v="24-09-2017"/>
    <x v="3"/>
    <x v="8"/>
    <x v="410"/>
    <x v="3"/>
    <x v="2"/>
    <x v="6"/>
    <s v="Wilson Electronics DB Pro Signal Booster"/>
    <n v="859.2"/>
    <n v="3"/>
    <n v="75.180000000000007"/>
  </r>
  <r>
    <s v="24-09-2017"/>
    <x v="3"/>
    <x v="8"/>
    <x v="410"/>
    <x v="3"/>
    <x v="2"/>
    <x v="15"/>
    <s v="Socket Bluetooth Cordless Hand Scanner (CHS)"/>
    <n v="506.28"/>
    <n v="3"/>
    <n v="177.2"/>
  </r>
  <r>
    <s v="24-09-2017"/>
    <x v="3"/>
    <x v="8"/>
    <x v="367"/>
    <x v="16"/>
    <x v="2"/>
    <x v="6"/>
    <s v="Vtech CS6719"/>
    <n v="383.96"/>
    <n v="5"/>
    <n v="38.4"/>
  </r>
  <r>
    <s v="24-09-2017"/>
    <x v="3"/>
    <x v="8"/>
    <x v="367"/>
    <x v="16"/>
    <x v="0"/>
    <x v="3"/>
    <s v="Wilson Jones International Size A4 Ring Binders"/>
    <n v="15.57"/>
    <n v="3"/>
    <n v="-11.42"/>
  </r>
  <r>
    <s v="24-09-2017"/>
    <x v="3"/>
    <x v="8"/>
    <x v="300"/>
    <x v="22"/>
    <x v="1"/>
    <x v="8"/>
    <s v="12-1/2 Diameter Round Wall Clock"/>
    <n v="199.8"/>
    <n v="10"/>
    <n v="71.930000000000007"/>
  </r>
  <r>
    <s v="24-09-2017"/>
    <x v="3"/>
    <x v="8"/>
    <x v="432"/>
    <x v="4"/>
    <x v="0"/>
    <x v="2"/>
    <s v="Tenex Personal Filing Tote With Secure Closure Lid, Black/Frost"/>
    <n v="15.51"/>
    <n v="1"/>
    <n v="3.88"/>
  </r>
  <r>
    <s v="24-09-2017"/>
    <x v="3"/>
    <x v="8"/>
    <x v="432"/>
    <x v="4"/>
    <x v="2"/>
    <x v="6"/>
    <s v="Plantronics Encore H101 Dual Earpieces Headset"/>
    <n v="89.9"/>
    <n v="2"/>
    <n v="25.17"/>
  </r>
  <r>
    <s v="24-09-2017"/>
    <x v="3"/>
    <x v="8"/>
    <x v="432"/>
    <x v="4"/>
    <x v="0"/>
    <x v="4"/>
    <s v="Barrel Sharpener"/>
    <n v="14.28"/>
    <n v="4"/>
    <n v="3.71"/>
  </r>
  <r>
    <s v="24-09-2017"/>
    <x v="3"/>
    <x v="8"/>
    <x v="432"/>
    <x v="4"/>
    <x v="0"/>
    <x v="4"/>
    <s v="BIC Brite Liner Grip Highlighters, Assorted, 5/Pack"/>
    <n v="12.72"/>
    <n v="3"/>
    <n v="4.96"/>
  </r>
  <r>
    <s v="24-09-2017"/>
    <x v="3"/>
    <x v="8"/>
    <x v="432"/>
    <x v="4"/>
    <x v="0"/>
    <x v="1"/>
    <s v="Self-Adhesive Removable Labels"/>
    <n v="15.75"/>
    <n v="5"/>
    <n v="7.56"/>
  </r>
  <r>
    <s v="24-09-2017"/>
    <x v="3"/>
    <x v="8"/>
    <x v="644"/>
    <x v="1"/>
    <x v="1"/>
    <x v="5"/>
    <s v="GuestStacker Chair with Chrome Finish Legs"/>
    <n v="520.46"/>
    <n v="2"/>
    <n v="-14.87"/>
  </r>
  <r>
    <s v="24-09-2017"/>
    <x v="3"/>
    <x v="8"/>
    <x v="644"/>
    <x v="1"/>
    <x v="0"/>
    <x v="0"/>
    <s v="Wirebound Voice Message Log Book"/>
    <n v="11.42"/>
    <n v="3"/>
    <n v="3.71"/>
  </r>
  <r>
    <s v="24-09-2017"/>
    <x v="3"/>
    <x v="8"/>
    <x v="646"/>
    <x v="3"/>
    <x v="0"/>
    <x v="0"/>
    <s v="Array Memo Cubes"/>
    <n v="31.08"/>
    <n v="6"/>
    <n v="15.23"/>
  </r>
  <r>
    <s v="24-09-2017"/>
    <x v="3"/>
    <x v="8"/>
    <x v="646"/>
    <x v="3"/>
    <x v="0"/>
    <x v="14"/>
    <s v="Acme Value Line Scissors"/>
    <n v="7.3"/>
    <n v="2"/>
    <n v="2.19"/>
  </r>
  <r>
    <s v="25-09-2017"/>
    <x v="3"/>
    <x v="8"/>
    <x v="682"/>
    <x v="20"/>
    <x v="0"/>
    <x v="1"/>
    <s v="Avery Address/Shipping Labels for Typewriters, 4&quot; x 2&quot;"/>
    <n v="20.7"/>
    <n v="2"/>
    <n v="9.94"/>
  </r>
  <r>
    <s v="25-09-2017"/>
    <x v="3"/>
    <x v="8"/>
    <x v="682"/>
    <x v="20"/>
    <x v="1"/>
    <x v="5"/>
    <s v="Global Ergonomic Managers Chair"/>
    <n v="488.65"/>
    <n v="3"/>
    <n v="86.87"/>
  </r>
  <r>
    <s v="25-09-2017"/>
    <x v="3"/>
    <x v="8"/>
    <x v="682"/>
    <x v="20"/>
    <x v="0"/>
    <x v="4"/>
    <s v="Newell 333"/>
    <n v="5.56"/>
    <n v="2"/>
    <n v="1.45"/>
  </r>
  <r>
    <s v="25-09-2017"/>
    <x v="3"/>
    <x v="8"/>
    <x v="682"/>
    <x v="20"/>
    <x v="1"/>
    <x v="8"/>
    <s v="Eldon Wave Desk Accessories"/>
    <n v="47.12"/>
    <n v="8"/>
    <n v="20.73"/>
  </r>
  <r>
    <s v="25-09-2017"/>
    <x v="3"/>
    <x v="8"/>
    <x v="189"/>
    <x v="28"/>
    <x v="0"/>
    <x v="3"/>
    <s v="ACCOHIDE Binder by Acco"/>
    <n v="8.26"/>
    <n v="2"/>
    <n v="3.88"/>
  </r>
  <r>
    <s v="25-09-2017"/>
    <x v="3"/>
    <x v="8"/>
    <x v="189"/>
    <x v="28"/>
    <x v="1"/>
    <x v="5"/>
    <s v="Global Leather Task Chair, Black"/>
    <n v="269.97000000000003"/>
    <n v="3"/>
    <n v="51.29"/>
  </r>
  <r>
    <s v="25-09-2017"/>
    <x v="3"/>
    <x v="8"/>
    <x v="745"/>
    <x v="10"/>
    <x v="2"/>
    <x v="9"/>
    <s v="Logitech 910-002974 M325 Wireless Mouse for Web Scrolling"/>
    <n v="119.96"/>
    <n v="5"/>
    <n v="35.99"/>
  </r>
  <r>
    <s v="25-09-2017"/>
    <x v="3"/>
    <x v="8"/>
    <x v="745"/>
    <x v="10"/>
    <x v="0"/>
    <x v="4"/>
    <s v="Newell 311"/>
    <n v="10.61"/>
    <n v="6"/>
    <n v="0.93"/>
  </r>
  <r>
    <s v="25-09-2017"/>
    <x v="3"/>
    <x v="8"/>
    <x v="465"/>
    <x v="35"/>
    <x v="0"/>
    <x v="2"/>
    <s v="Iris Project Case"/>
    <n v="39.9"/>
    <n v="5"/>
    <n v="10.37"/>
  </r>
  <r>
    <s v="25-09-2017"/>
    <x v="3"/>
    <x v="8"/>
    <x v="316"/>
    <x v="6"/>
    <x v="0"/>
    <x v="2"/>
    <s v="Steel Personal Filing/Posting Tote"/>
    <n v="177.55"/>
    <n v="5"/>
    <n v="47.94"/>
  </r>
  <r>
    <s v="25-09-2017"/>
    <x v="3"/>
    <x v="8"/>
    <x v="512"/>
    <x v="2"/>
    <x v="0"/>
    <x v="3"/>
    <s v="Avery Metallic Poly Binders"/>
    <n v="8.6"/>
    <n v="5"/>
    <n v="-6.3"/>
  </r>
  <r>
    <s v="25-09-2017"/>
    <x v="3"/>
    <x v="8"/>
    <x v="512"/>
    <x v="2"/>
    <x v="0"/>
    <x v="14"/>
    <s v="Compact Automatic Electric Letter Opener"/>
    <n v="190.9"/>
    <n v="2"/>
    <n v="-42.95"/>
  </r>
  <r>
    <s v="25-09-2017"/>
    <x v="3"/>
    <x v="8"/>
    <x v="27"/>
    <x v="10"/>
    <x v="0"/>
    <x v="10"/>
    <s v="Security-Tint Envelopes"/>
    <n v="24.45"/>
    <n v="4"/>
    <n v="8.86"/>
  </r>
  <r>
    <s v="26-09-2017"/>
    <x v="3"/>
    <x v="8"/>
    <x v="694"/>
    <x v="16"/>
    <x v="1"/>
    <x v="5"/>
    <s v="Office Star - Contemporary Task Swivel chair with Loop Arms, Charcoal"/>
    <n v="419.14"/>
    <n v="4"/>
    <n v="-57.63"/>
  </r>
  <r>
    <s v="26-09-2017"/>
    <x v="3"/>
    <x v="8"/>
    <x v="141"/>
    <x v="3"/>
    <x v="0"/>
    <x v="10"/>
    <s v="Staple envelope"/>
    <n v="71.88"/>
    <n v="6"/>
    <n v="33.06"/>
  </r>
  <r>
    <s v="26-09-2017"/>
    <x v="3"/>
    <x v="8"/>
    <x v="141"/>
    <x v="3"/>
    <x v="1"/>
    <x v="8"/>
    <s v="Stackable Trays"/>
    <n v="9.24"/>
    <n v="3"/>
    <n v="2.96"/>
  </r>
  <r>
    <s v="26-09-2017"/>
    <x v="3"/>
    <x v="8"/>
    <x v="141"/>
    <x v="3"/>
    <x v="0"/>
    <x v="0"/>
    <s v="Xerox 1895"/>
    <n v="35.880000000000003"/>
    <n v="6"/>
    <n v="16.149999999999999"/>
  </r>
  <r>
    <s v="26-09-2017"/>
    <x v="3"/>
    <x v="8"/>
    <x v="141"/>
    <x v="3"/>
    <x v="0"/>
    <x v="3"/>
    <s v="Wilson Jones Hanging View Binder, White, 1&quot;"/>
    <n v="17.04"/>
    <n v="3"/>
    <n v="5.54"/>
  </r>
  <r>
    <s v="26-09-2017"/>
    <x v="3"/>
    <x v="8"/>
    <x v="141"/>
    <x v="3"/>
    <x v="0"/>
    <x v="3"/>
    <s v="Fellowes PB300 Plastic Comb Binding Machine"/>
    <n v="931.18"/>
    <n v="3"/>
    <n v="314.27"/>
  </r>
  <r>
    <s v="26-09-2017"/>
    <x v="3"/>
    <x v="8"/>
    <x v="421"/>
    <x v="11"/>
    <x v="0"/>
    <x v="4"/>
    <s v="Prang Drawing Pencil Set"/>
    <n v="2.2200000000000002"/>
    <n v="1"/>
    <n v="0.56000000000000005"/>
  </r>
  <r>
    <s v="28-09-2017"/>
    <x v="3"/>
    <x v="8"/>
    <x v="773"/>
    <x v="0"/>
    <x v="0"/>
    <x v="14"/>
    <s v="Staple remover"/>
    <n v="1.74"/>
    <n v="1"/>
    <n v="-0.35"/>
  </r>
  <r>
    <s v="28-09-2017"/>
    <x v="3"/>
    <x v="8"/>
    <x v="293"/>
    <x v="26"/>
    <x v="1"/>
    <x v="8"/>
    <s v="Dana Halogen Swing-Arm Architect Lamp"/>
    <n v="32.78"/>
    <n v="1"/>
    <n v="3.28"/>
  </r>
  <r>
    <s v="28-09-2017"/>
    <x v="3"/>
    <x v="8"/>
    <x v="293"/>
    <x v="26"/>
    <x v="0"/>
    <x v="2"/>
    <s v="Gould Plastics 18-Pocket Panel Bin, 34w x 5-1/4d x 20-1/2h"/>
    <n v="147.18"/>
    <n v="2"/>
    <n v="-29.44"/>
  </r>
  <r>
    <s v="28-09-2017"/>
    <x v="3"/>
    <x v="8"/>
    <x v="293"/>
    <x v="26"/>
    <x v="2"/>
    <x v="9"/>
    <s v="Lenovo 17-Key USB Numeric Keypad"/>
    <n v="54.38"/>
    <n v="2"/>
    <n v="1.36"/>
  </r>
  <r>
    <s v="28-09-2017"/>
    <x v="3"/>
    <x v="8"/>
    <x v="293"/>
    <x v="26"/>
    <x v="0"/>
    <x v="3"/>
    <s v="GBC DocuBind P50 Personal Binding Machine"/>
    <n v="76.78"/>
    <n v="4"/>
    <n v="-58.86"/>
  </r>
  <r>
    <s v="28-09-2017"/>
    <x v="3"/>
    <x v="8"/>
    <x v="293"/>
    <x v="26"/>
    <x v="0"/>
    <x v="0"/>
    <s v="Xerox 1992"/>
    <n v="14.35"/>
    <n v="3"/>
    <n v="5.2"/>
  </r>
  <r>
    <s v="28-09-2017"/>
    <x v="3"/>
    <x v="8"/>
    <x v="293"/>
    <x v="26"/>
    <x v="0"/>
    <x v="12"/>
    <s v="Kensington 7 Outlet MasterPiece HOMEOFFICE Power Control Center"/>
    <n v="209.79"/>
    <n v="2"/>
    <n v="26.22"/>
  </r>
  <r>
    <s v="28-09-2017"/>
    <x v="3"/>
    <x v="8"/>
    <x v="664"/>
    <x v="3"/>
    <x v="1"/>
    <x v="8"/>
    <s v="Longer-Life Soft White Bulbs"/>
    <n v="9.24"/>
    <n v="3"/>
    <n v="4.4400000000000004"/>
  </r>
  <r>
    <s v="28-09-2017"/>
    <x v="3"/>
    <x v="8"/>
    <x v="569"/>
    <x v="16"/>
    <x v="0"/>
    <x v="0"/>
    <s v="Xerox 220"/>
    <n v="10.37"/>
    <n v="2"/>
    <n v="3.63"/>
  </r>
  <r>
    <s v="28-09-2017"/>
    <x v="3"/>
    <x v="8"/>
    <x v="472"/>
    <x v="2"/>
    <x v="0"/>
    <x v="3"/>
    <s v="GBC Standard Plastic Binding Systems Combs"/>
    <n v="2.66"/>
    <n v="1"/>
    <n v="-1.86"/>
  </r>
  <r>
    <s v="29-09-2017"/>
    <x v="3"/>
    <x v="8"/>
    <x v="326"/>
    <x v="0"/>
    <x v="0"/>
    <x v="1"/>
    <s v="Avery 499"/>
    <n v="7.97"/>
    <n v="2"/>
    <n v="2.59"/>
  </r>
  <r>
    <s v="29-09-2017"/>
    <x v="3"/>
    <x v="8"/>
    <x v="326"/>
    <x v="0"/>
    <x v="0"/>
    <x v="10"/>
    <s v="#10- 4 1/8&quot; x 9 1/2&quot; Recycled Envelopes"/>
    <n v="27.97"/>
    <n v="4"/>
    <n v="9.44"/>
  </r>
  <r>
    <s v="29-09-2017"/>
    <x v="3"/>
    <x v="8"/>
    <x v="326"/>
    <x v="0"/>
    <x v="2"/>
    <x v="15"/>
    <s v="Wasp CCD Handheld Bar Code Reader"/>
    <n v="336.51"/>
    <n v="3"/>
    <n v="44.87"/>
  </r>
  <r>
    <s v="29-09-2017"/>
    <x v="3"/>
    <x v="8"/>
    <x v="473"/>
    <x v="10"/>
    <x v="1"/>
    <x v="5"/>
    <s v="Global Wood Trimmed Manager's Task Chair, Khaki"/>
    <n v="63.69"/>
    <n v="1"/>
    <n v="-15.47"/>
  </r>
  <r>
    <s v="29-09-2017"/>
    <x v="3"/>
    <x v="8"/>
    <x v="473"/>
    <x v="10"/>
    <x v="2"/>
    <x v="9"/>
    <s v="Logitech G700s Rechargeable Gaming Mouse"/>
    <n v="239.98"/>
    <n v="3"/>
    <n v="65.989999999999995"/>
  </r>
  <r>
    <s v="29-09-2017"/>
    <x v="3"/>
    <x v="8"/>
    <x v="473"/>
    <x v="10"/>
    <x v="1"/>
    <x v="13"/>
    <s v="Riverside Furniture Stanwyck Manor Table Series"/>
    <n v="344.22"/>
    <n v="2"/>
    <n v="-189.32"/>
  </r>
  <r>
    <s v="29-09-2017"/>
    <x v="3"/>
    <x v="8"/>
    <x v="473"/>
    <x v="10"/>
    <x v="0"/>
    <x v="0"/>
    <s v="Xerox 227"/>
    <n v="15.55"/>
    <n v="3"/>
    <n v="5.44"/>
  </r>
  <r>
    <s v="29-09-2017"/>
    <x v="3"/>
    <x v="8"/>
    <x v="473"/>
    <x v="10"/>
    <x v="1"/>
    <x v="8"/>
    <s v="G.E. Longer-Life Indoor Recessed Floodlight Bulbs"/>
    <n v="21.25"/>
    <n v="4"/>
    <n v="7.44"/>
  </r>
  <r>
    <s v="29-09-2017"/>
    <x v="3"/>
    <x v="8"/>
    <x v="473"/>
    <x v="10"/>
    <x v="0"/>
    <x v="0"/>
    <s v="Xerox 1928"/>
    <n v="8.4499999999999993"/>
    <n v="2"/>
    <n v="2.64"/>
  </r>
  <r>
    <s v="29-09-2017"/>
    <x v="3"/>
    <x v="8"/>
    <x v="117"/>
    <x v="15"/>
    <x v="0"/>
    <x v="2"/>
    <s v="Carina Media Storage Towers in Natural &amp; Black"/>
    <n v="243.92"/>
    <n v="5"/>
    <n v="-54.88"/>
  </r>
  <r>
    <s v="29-09-2017"/>
    <x v="3"/>
    <x v="8"/>
    <x v="409"/>
    <x v="20"/>
    <x v="0"/>
    <x v="10"/>
    <s v="Staple envelope"/>
    <n v="23.34"/>
    <n v="3"/>
    <n v="10.97"/>
  </r>
  <r>
    <s v="29-09-2017"/>
    <x v="3"/>
    <x v="8"/>
    <x v="409"/>
    <x v="20"/>
    <x v="0"/>
    <x v="0"/>
    <s v="Speediset Carbonless Redi-Letter 7&quot; x 8 1/2&quot;"/>
    <n v="51.55"/>
    <n v="5"/>
    <n v="24.23"/>
  </r>
  <r>
    <s v="29-09-2017"/>
    <x v="3"/>
    <x v="8"/>
    <x v="190"/>
    <x v="3"/>
    <x v="0"/>
    <x v="7"/>
    <s v="Advantus Plastic Paper Clips"/>
    <n v="35"/>
    <n v="7"/>
    <n v="16.8"/>
  </r>
  <r>
    <s v="29-09-2017"/>
    <x v="3"/>
    <x v="8"/>
    <x v="190"/>
    <x v="3"/>
    <x v="1"/>
    <x v="5"/>
    <s v="Leather Task Chair, Black"/>
    <n v="72.78"/>
    <n v="1"/>
    <n v="0"/>
  </r>
  <r>
    <s v="29-09-2017"/>
    <x v="3"/>
    <x v="8"/>
    <x v="190"/>
    <x v="3"/>
    <x v="0"/>
    <x v="12"/>
    <s v="Fellowes Premier Superior Surge Suppressor, 10-Outlet, With Phone and Remote"/>
    <n v="97.84"/>
    <n v="2"/>
    <n v="25.44"/>
  </r>
  <r>
    <s v="29-09-2017"/>
    <x v="3"/>
    <x v="8"/>
    <x v="190"/>
    <x v="3"/>
    <x v="1"/>
    <x v="8"/>
    <s v="Howard Miller 13-3/4&quot; Diameter Brushed Chrome Round Wall Clock"/>
    <n v="51.75"/>
    <n v="1"/>
    <n v="15.53"/>
  </r>
  <r>
    <s v="29-09-2017"/>
    <x v="3"/>
    <x v="8"/>
    <x v="190"/>
    <x v="3"/>
    <x v="0"/>
    <x v="3"/>
    <s v="Binding Machine Supplies"/>
    <n v="46.67"/>
    <n v="2"/>
    <n v="16.34"/>
  </r>
  <r>
    <s v="29-09-2017"/>
    <x v="3"/>
    <x v="8"/>
    <x v="311"/>
    <x v="10"/>
    <x v="0"/>
    <x v="2"/>
    <s v="Fellowes Bankers Box Stor/Drawer Steel Plus"/>
    <n v="51.17"/>
    <n v="2"/>
    <n v="-6.4"/>
  </r>
  <r>
    <s v="29-09-2017"/>
    <x v="3"/>
    <x v="8"/>
    <x v="256"/>
    <x v="3"/>
    <x v="0"/>
    <x v="4"/>
    <s v="Newell 334"/>
    <n v="99.2"/>
    <n v="5"/>
    <n v="25.79"/>
  </r>
  <r>
    <s v="29-09-2017"/>
    <x v="3"/>
    <x v="8"/>
    <x v="470"/>
    <x v="20"/>
    <x v="0"/>
    <x v="10"/>
    <s v="Letter or Legal Size Expandable Poly String Tie Envelopes"/>
    <n v="7.98"/>
    <n v="3"/>
    <n v="3.91"/>
  </r>
  <r>
    <s v="29-09-2017"/>
    <x v="3"/>
    <x v="8"/>
    <x v="519"/>
    <x v="3"/>
    <x v="0"/>
    <x v="14"/>
    <s v="Acme Hot Forged Carbon Steel Scissors with Nickel-Plated Handles, 3 7/8&quot; Cut, 8&quot;L"/>
    <n v="97.3"/>
    <n v="7"/>
    <n v="28.22"/>
  </r>
  <r>
    <s v="30-09-2017"/>
    <x v="3"/>
    <x v="8"/>
    <x v="568"/>
    <x v="22"/>
    <x v="0"/>
    <x v="0"/>
    <s v="Adams Telephone Message Book W/Dividers/Space For Phone Numbers, 5 1/4&quot;X8 1/2&quot;, 300/Messages"/>
    <n v="11.76"/>
    <n v="2"/>
    <n v="5.76"/>
  </r>
  <r>
    <s v="30-09-2017"/>
    <x v="3"/>
    <x v="8"/>
    <x v="568"/>
    <x v="22"/>
    <x v="0"/>
    <x v="0"/>
    <s v="Xerox 1882"/>
    <n v="167.94"/>
    <n v="3"/>
    <n v="82.29"/>
  </r>
  <r>
    <s v="30-09-2017"/>
    <x v="3"/>
    <x v="8"/>
    <x v="568"/>
    <x v="22"/>
    <x v="0"/>
    <x v="12"/>
    <s v="Commercial WindTunnel Clean Air Upright Vacuum, Replacement Belts, Filtration Bags"/>
    <n v="3.89"/>
    <n v="1"/>
    <n v="1.01"/>
  </r>
  <r>
    <s v="30-09-2017"/>
    <x v="3"/>
    <x v="8"/>
    <x v="204"/>
    <x v="36"/>
    <x v="0"/>
    <x v="0"/>
    <s v="Green Bar Computer Printout Paper"/>
    <n v="164.88"/>
    <n v="3"/>
    <n v="80.790000000000006"/>
  </r>
  <r>
    <s v="30-09-2017"/>
    <x v="3"/>
    <x v="8"/>
    <x v="214"/>
    <x v="3"/>
    <x v="2"/>
    <x v="9"/>
    <s v="Razer Kraken PRO Over Ear PC and Music Headset"/>
    <n v="159.97999999999999"/>
    <n v="2"/>
    <n v="47.99"/>
  </r>
  <r>
    <s v="30-09-2017"/>
    <x v="3"/>
    <x v="8"/>
    <x v="302"/>
    <x v="2"/>
    <x v="0"/>
    <x v="1"/>
    <s v="Self-Adhesive Address Labels for Typewriters with Dispenser Box"/>
    <n v="20.66"/>
    <n v="7"/>
    <n v="6.97"/>
  </r>
  <r>
    <s v="30-09-2017"/>
    <x v="3"/>
    <x v="8"/>
    <x v="90"/>
    <x v="0"/>
    <x v="0"/>
    <x v="3"/>
    <s v="GBC Instant Report Kit"/>
    <n v="11.65"/>
    <n v="9"/>
    <n v="-17.47"/>
  </r>
  <r>
    <s v="01-10-2017"/>
    <x v="3"/>
    <x v="9"/>
    <x v="484"/>
    <x v="0"/>
    <x v="0"/>
    <x v="4"/>
    <s v="Design Ebony Sketching Pencil"/>
    <n v="6.67"/>
    <n v="6"/>
    <n v="0.5"/>
  </r>
  <r>
    <s v="01-10-2017"/>
    <x v="3"/>
    <x v="9"/>
    <x v="227"/>
    <x v="22"/>
    <x v="0"/>
    <x v="0"/>
    <s v="Personal Creations Ink Jet Cards and Labels"/>
    <n v="91.84"/>
    <n v="8"/>
    <n v="45"/>
  </r>
  <r>
    <s v="01-10-2017"/>
    <x v="3"/>
    <x v="9"/>
    <x v="227"/>
    <x v="22"/>
    <x v="0"/>
    <x v="3"/>
    <s v="GBC White Gloss Covers, Plain Front"/>
    <n v="81.09"/>
    <n v="7"/>
    <n v="27.37"/>
  </r>
  <r>
    <s v="01-10-2017"/>
    <x v="3"/>
    <x v="9"/>
    <x v="227"/>
    <x v="22"/>
    <x v="0"/>
    <x v="0"/>
    <s v="Xerox 222"/>
    <n v="19.440000000000001"/>
    <n v="3"/>
    <n v="9.33"/>
  </r>
  <r>
    <s v="01-10-2017"/>
    <x v="3"/>
    <x v="9"/>
    <x v="227"/>
    <x v="22"/>
    <x v="1"/>
    <x v="5"/>
    <s v="Hon Every-Day Series Multi-Task Chairs"/>
    <n v="451.15"/>
    <n v="3"/>
    <n v="0"/>
  </r>
  <r>
    <s v="01-10-2017"/>
    <x v="3"/>
    <x v="9"/>
    <x v="777"/>
    <x v="3"/>
    <x v="0"/>
    <x v="3"/>
    <s v="Wilson Jones Easy Flow II Sheet Lifters"/>
    <n v="1.44"/>
    <n v="1"/>
    <n v="0.5"/>
  </r>
  <r>
    <s v="01-10-2017"/>
    <x v="3"/>
    <x v="9"/>
    <x v="777"/>
    <x v="3"/>
    <x v="0"/>
    <x v="3"/>
    <s v="Storex Dura Pro Binders"/>
    <n v="61.78"/>
    <n v="13"/>
    <n v="20.85"/>
  </r>
  <r>
    <s v="01-10-2017"/>
    <x v="3"/>
    <x v="9"/>
    <x v="777"/>
    <x v="3"/>
    <x v="0"/>
    <x v="12"/>
    <s v="Belkin 325VA UPS Surge Protector, 6'"/>
    <n v="241.96"/>
    <n v="2"/>
    <n v="60.49"/>
  </r>
  <r>
    <s v="01-10-2017"/>
    <x v="3"/>
    <x v="9"/>
    <x v="777"/>
    <x v="3"/>
    <x v="1"/>
    <x v="5"/>
    <s v="Metal Folding Chairs, Beige, 4/Carton"/>
    <n v="108.61"/>
    <n v="4"/>
    <n v="9.5"/>
  </r>
  <r>
    <s v="01-10-2017"/>
    <x v="3"/>
    <x v="9"/>
    <x v="619"/>
    <x v="20"/>
    <x v="2"/>
    <x v="15"/>
    <s v="Fellowes Powershred HS-440 4-Sheet High Security Shredder"/>
    <n v="1704.89"/>
    <n v="11"/>
    <n v="767.2"/>
  </r>
  <r>
    <s v="01-10-2017"/>
    <x v="3"/>
    <x v="9"/>
    <x v="610"/>
    <x v="40"/>
    <x v="0"/>
    <x v="0"/>
    <s v="Xerox 1915"/>
    <n v="104.85"/>
    <n v="1"/>
    <n v="50.33"/>
  </r>
  <r>
    <s v="01-10-2017"/>
    <x v="3"/>
    <x v="9"/>
    <x v="451"/>
    <x v="3"/>
    <x v="2"/>
    <x v="9"/>
    <s v="Sony 32GB Class 10 Micro SDHC R40 Memory Card"/>
    <n v="104.75"/>
    <n v="5"/>
    <n v="22"/>
  </r>
  <r>
    <s v="02-10-2017"/>
    <x v="3"/>
    <x v="9"/>
    <x v="334"/>
    <x v="14"/>
    <x v="0"/>
    <x v="3"/>
    <s v="GBC Durable Plastic Covers"/>
    <n v="58.05"/>
    <n v="3"/>
    <n v="26.7"/>
  </r>
  <r>
    <s v="02-10-2017"/>
    <x v="3"/>
    <x v="9"/>
    <x v="334"/>
    <x v="14"/>
    <x v="1"/>
    <x v="8"/>
    <s v="Nu-Dell Leatherette Frames"/>
    <n v="157.74"/>
    <n v="11"/>
    <n v="56.79"/>
  </r>
  <r>
    <s v="02-10-2017"/>
    <x v="3"/>
    <x v="9"/>
    <x v="334"/>
    <x v="14"/>
    <x v="0"/>
    <x v="4"/>
    <s v="Avery Hi-Liter EverBold Pen Style Fluorescent Highlighters, 4/Pack"/>
    <n v="56.98"/>
    <n v="7"/>
    <n v="22.79"/>
  </r>
  <r>
    <s v="02-10-2017"/>
    <x v="3"/>
    <x v="9"/>
    <x v="334"/>
    <x v="14"/>
    <x v="0"/>
    <x v="3"/>
    <s v="Avery Durable Binders"/>
    <n v="2.88"/>
    <n v="1"/>
    <n v="1.41"/>
  </r>
  <r>
    <s v="02-10-2017"/>
    <x v="3"/>
    <x v="9"/>
    <x v="652"/>
    <x v="20"/>
    <x v="0"/>
    <x v="0"/>
    <s v="Xerox 1907"/>
    <n v="49.12"/>
    <n v="4"/>
    <n v="23.09"/>
  </r>
  <r>
    <s v="02-10-2017"/>
    <x v="3"/>
    <x v="9"/>
    <x v="274"/>
    <x v="20"/>
    <x v="2"/>
    <x v="6"/>
    <s v="Plantronics 81402"/>
    <n v="65.989999999999995"/>
    <n v="1"/>
    <n v="17.16"/>
  </r>
  <r>
    <s v="02-10-2017"/>
    <x v="3"/>
    <x v="9"/>
    <x v="215"/>
    <x v="22"/>
    <x v="0"/>
    <x v="7"/>
    <s v="Staples"/>
    <n v="8.94"/>
    <n v="3"/>
    <n v="4.1100000000000003"/>
  </r>
  <r>
    <s v="02-10-2017"/>
    <x v="3"/>
    <x v="9"/>
    <x v="215"/>
    <x v="22"/>
    <x v="2"/>
    <x v="6"/>
    <s v="i.Sound Portable Power - 8000 mAh"/>
    <n v="84.78"/>
    <n v="2"/>
    <n v="-20.14"/>
  </r>
  <r>
    <s v="02-10-2017"/>
    <x v="3"/>
    <x v="9"/>
    <x v="298"/>
    <x v="3"/>
    <x v="0"/>
    <x v="3"/>
    <s v="Performers Binder/Pad Holder, Black"/>
    <n v="112.12"/>
    <n v="5"/>
    <n v="42.05"/>
  </r>
  <r>
    <s v="02-10-2017"/>
    <x v="3"/>
    <x v="9"/>
    <x v="298"/>
    <x v="3"/>
    <x v="0"/>
    <x v="2"/>
    <s v="Tennsco Double-Tier Lockers"/>
    <n v="1575.14"/>
    <n v="7"/>
    <n v="204.77"/>
  </r>
  <r>
    <s v="02-10-2017"/>
    <x v="3"/>
    <x v="9"/>
    <x v="222"/>
    <x v="15"/>
    <x v="1"/>
    <x v="8"/>
    <s v="Eldon Expressions Wood Desk Accessories, Oak"/>
    <n v="11.81"/>
    <n v="2"/>
    <n v="1.33"/>
  </r>
  <r>
    <s v="02-10-2017"/>
    <x v="3"/>
    <x v="9"/>
    <x v="222"/>
    <x v="15"/>
    <x v="1"/>
    <x v="8"/>
    <s v="Eldon 500 Class Desk Accessories"/>
    <n v="9.66"/>
    <n v="1"/>
    <n v="1.57"/>
  </r>
  <r>
    <s v="02-10-2017"/>
    <x v="3"/>
    <x v="9"/>
    <x v="222"/>
    <x v="15"/>
    <x v="0"/>
    <x v="0"/>
    <s v="Xerox 1996"/>
    <n v="20.74"/>
    <n v="4"/>
    <n v="7.26"/>
  </r>
  <r>
    <s v="02-10-2017"/>
    <x v="3"/>
    <x v="9"/>
    <x v="222"/>
    <x v="15"/>
    <x v="0"/>
    <x v="3"/>
    <s v="Ibico Plastic Spiral Binding Combs"/>
    <n v="27.36"/>
    <n v="3"/>
    <n v="-21.89"/>
  </r>
  <r>
    <s v="02-10-2017"/>
    <x v="3"/>
    <x v="9"/>
    <x v="222"/>
    <x v="15"/>
    <x v="1"/>
    <x v="13"/>
    <s v="Chromcraft Bull-Nose Wood Oval Conference Tables &amp; Bases"/>
    <n v="2314.12"/>
    <n v="7"/>
    <n v="-1002.78"/>
  </r>
  <r>
    <s v="02-10-2017"/>
    <x v="3"/>
    <x v="9"/>
    <x v="222"/>
    <x v="15"/>
    <x v="0"/>
    <x v="3"/>
    <s v="Lock-Up Easel 'Spel-Binder'"/>
    <n v="34.24"/>
    <n v="4"/>
    <n v="-26.25"/>
  </r>
  <r>
    <s v="02-10-2017"/>
    <x v="3"/>
    <x v="9"/>
    <x v="222"/>
    <x v="15"/>
    <x v="1"/>
    <x v="8"/>
    <s v="Eldon Image Series Desk Accessories, Ebony"/>
    <n v="19.760000000000002"/>
    <n v="2"/>
    <n v="5.93"/>
  </r>
  <r>
    <s v="02-10-2017"/>
    <x v="3"/>
    <x v="9"/>
    <x v="638"/>
    <x v="33"/>
    <x v="1"/>
    <x v="8"/>
    <s v="Master Caster Door Stop, Gray"/>
    <n v="10.16"/>
    <n v="2"/>
    <n v="3.45"/>
  </r>
  <r>
    <s v="02-10-2017"/>
    <x v="3"/>
    <x v="9"/>
    <x v="636"/>
    <x v="11"/>
    <x v="1"/>
    <x v="11"/>
    <s v="O'Sullivan 4-Shelf Bookcase in Odessa Pine"/>
    <n v="217.76"/>
    <n v="6"/>
    <n v="-384.72"/>
  </r>
  <r>
    <s v="02-10-2017"/>
    <x v="3"/>
    <x v="9"/>
    <x v="636"/>
    <x v="11"/>
    <x v="0"/>
    <x v="14"/>
    <s v="Acme Softgrip Scissors"/>
    <n v="39.07"/>
    <n v="6"/>
    <n v="4.4000000000000004"/>
  </r>
  <r>
    <s v="02-10-2017"/>
    <x v="3"/>
    <x v="9"/>
    <x v="636"/>
    <x v="11"/>
    <x v="0"/>
    <x v="3"/>
    <s v="GBC Standard Recycled Report Covers, Clear Plastic Sheets"/>
    <n v="22.64"/>
    <n v="7"/>
    <n v="-16.600000000000001"/>
  </r>
  <r>
    <s v="02-10-2017"/>
    <x v="3"/>
    <x v="9"/>
    <x v="636"/>
    <x v="11"/>
    <x v="0"/>
    <x v="4"/>
    <s v="Berol Giant Pencil Sharpener"/>
    <n v="95.14"/>
    <n v="7"/>
    <n v="10.7"/>
  </r>
  <r>
    <s v="02-10-2017"/>
    <x v="3"/>
    <x v="9"/>
    <x v="626"/>
    <x v="3"/>
    <x v="1"/>
    <x v="8"/>
    <s v="Dax Clear Box Frame"/>
    <n v="17.46"/>
    <n v="2"/>
    <n v="5.94"/>
  </r>
  <r>
    <s v="02-10-2017"/>
    <x v="3"/>
    <x v="9"/>
    <x v="626"/>
    <x v="3"/>
    <x v="2"/>
    <x v="15"/>
    <s v="Ricoh - Ink Collector Unit for GX3000 Series Printers"/>
    <n v="369.16"/>
    <n v="11"/>
    <n v="32.299999999999997"/>
  </r>
  <r>
    <s v="02-10-2017"/>
    <x v="3"/>
    <x v="9"/>
    <x v="571"/>
    <x v="0"/>
    <x v="0"/>
    <x v="12"/>
    <s v="Fellowes Superior 10 Outlet Split Surge Protector"/>
    <n v="15.22"/>
    <n v="2"/>
    <n v="-38.82"/>
  </r>
  <r>
    <s v="02-10-2017"/>
    <x v="3"/>
    <x v="9"/>
    <x v="571"/>
    <x v="0"/>
    <x v="0"/>
    <x v="12"/>
    <s v="Acco 6 Outlet Guardian Premium Plus Surge Suppressor"/>
    <n v="21.98"/>
    <n v="6"/>
    <n v="-56.06"/>
  </r>
  <r>
    <s v="03-10-2017"/>
    <x v="3"/>
    <x v="9"/>
    <x v="482"/>
    <x v="28"/>
    <x v="0"/>
    <x v="3"/>
    <s v="GBC DocuBind TL300 Electric Binding System"/>
    <n v="1793.98"/>
    <n v="2"/>
    <n v="843.17"/>
  </r>
  <r>
    <s v="03-10-2017"/>
    <x v="3"/>
    <x v="9"/>
    <x v="19"/>
    <x v="20"/>
    <x v="0"/>
    <x v="2"/>
    <s v="X-Rack File for Hanging Folders"/>
    <n v="22.58"/>
    <n v="2"/>
    <n v="5.87"/>
  </r>
  <r>
    <s v="03-10-2017"/>
    <x v="3"/>
    <x v="9"/>
    <x v="322"/>
    <x v="3"/>
    <x v="1"/>
    <x v="13"/>
    <s v="Lesro Sheffield Collection Coffee Table, End Table, Center Table, Corner Table"/>
    <n v="171.29"/>
    <n v="3"/>
    <n v="-6.42"/>
  </r>
  <r>
    <s v="03-10-2017"/>
    <x v="3"/>
    <x v="9"/>
    <x v="487"/>
    <x v="16"/>
    <x v="0"/>
    <x v="0"/>
    <s v="Xerox 208"/>
    <n v="15.55"/>
    <n v="3"/>
    <n v="5.44"/>
  </r>
  <r>
    <s v="03-10-2017"/>
    <x v="3"/>
    <x v="9"/>
    <x v="487"/>
    <x v="16"/>
    <x v="0"/>
    <x v="12"/>
    <s v="Hoover Portapower Portable Vacuum"/>
    <n v="17.920000000000002"/>
    <n v="5"/>
    <n v="1.1200000000000001"/>
  </r>
  <r>
    <s v="03-10-2017"/>
    <x v="3"/>
    <x v="9"/>
    <x v="684"/>
    <x v="20"/>
    <x v="1"/>
    <x v="8"/>
    <s v="Magnifier Swing Arm Lamp"/>
    <n v="83.92"/>
    <n v="4"/>
    <n v="21.82"/>
  </r>
  <r>
    <s v="03-10-2017"/>
    <x v="3"/>
    <x v="9"/>
    <x v="684"/>
    <x v="20"/>
    <x v="0"/>
    <x v="4"/>
    <s v="Quartet Alpha White Chalk, 12/Pack"/>
    <n v="6.63"/>
    <n v="3"/>
    <n v="3.12"/>
  </r>
  <r>
    <s v="03-10-2017"/>
    <x v="3"/>
    <x v="9"/>
    <x v="684"/>
    <x v="20"/>
    <x v="2"/>
    <x v="9"/>
    <s v="Logitech G19 Programmable Gaming Keyboard"/>
    <n v="371.97"/>
    <n v="3"/>
    <n v="66.95"/>
  </r>
  <r>
    <s v="03-10-2017"/>
    <x v="3"/>
    <x v="9"/>
    <x v="230"/>
    <x v="0"/>
    <x v="0"/>
    <x v="4"/>
    <s v="Colorific Watercolor Pencils"/>
    <n v="20.64"/>
    <n v="5"/>
    <n v="2.3199999999999998"/>
  </r>
  <r>
    <s v="04-10-2017"/>
    <x v="3"/>
    <x v="9"/>
    <x v="152"/>
    <x v="36"/>
    <x v="1"/>
    <x v="8"/>
    <s v="24-Hour Round Wall Clock"/>
    <n v="19.98"/>
    <n v="1"/>
    <n v="8.59"/>
  </r>
  <r>
    <s v="05-10-2017"/>
    <x v="3"/>
    <x v="9"/>
    <x v="1"/>
    <x v="20"/>
    <x v="2"/>
    <x v="6"/>
    <s v="Motorola HK250 Universal Bluetooth Headset"/>
    <n v="160.93"/>
    <n v="7"/>
    <n v="3.22"/>
  </r>
  <r>
    <s v="05-10-2017"/>
    <x v="3"/>
    <x v="9"/>
    <x v="1"/>
    <x v="20"/>
    <x v="0"/>
    <x v="3"/>
    <s v="Tuf-Vin Binders"/>
    <n v="75.790000000000006"/>
    <n v="3"/>
    <n v="25.58"/>
  </r>
  <r>
    <s v="05-10-2017"/>
    <x v="3"/>
    <x v="9"/>
    <x v="109"/>
    <x v="3"/>
    <x v="0"/>
    <x v="3"/>
    <s v="Avery Framed View Binder, EZD Ring (Locking), Navy, 1 1/2&quot;"/>
    <n v="39.92"/>
    <n v="5"/>
    <n v="13.47"/>
  </r>
  <r>
    <s v="05-10-2017"/>
    <x v="3"/>
    <x v="9"/>
    <x v="109"/>
    <x v="3"/>
    <x v="0"/>
    <x v="0"/>
    <s v="Xerox 1951"/>
    <n v="61.96"/>
    <n v="2"/>
    <n v="27.88"/>
  </r>
  <r>
    <s v="05-10-2017"/>
    <x v="3"/>
    <x v="9"/>
    <x v="109"/>
    <x v="3"/>
    <x v="0"/>
    <x v="3"/>
    <s v="Avery Hole Reinforcements"/>
    <n v="19.940000000000001"/>
    <n v="4"/>
    <n v="7.23"/>
  </r>
  <r>
    <s v="05-10-2017"/>
    <x v="3"/>
    <x v="9"/>
    <x v="477"/>
    <x v="20"/>
    <x v="2"/>
    <x v="6"/>
    <s v="Samsung HM1900 Bluetooth Headset"/>
    <n v="87.8"/>
    <n v="4"/>
    <n v="43.9"/>
  </r>
  <r>
    <s v="05-10-2017"/>
    <x v="3"/>
    <x v="9"/>
    <x v="477"/>
    <x v="20"/>
    <x v="1"/>
    <x v="5"/>
    <s v="Global High-Back Leather Tilter, Burgundy"/>
    <n v="221.38"/>
    <n v="2"/>
    <n v="2.46"/>
  </r>
  <r>
    <s v="05-10-2017"/>
    <x v="3"/>
    <x v="9"/>
    <x v="477"/>
    <x v="20"/>
    <x v="2"/>
    <x v="15"/>
    <s v="3D Systems Cube Printer, 2nd Generation, Magenta"/>
    <n v="5199.96"/>
    <n v="4"/>
    <n v="1351.99"/>
  </r>
  <r>
    <s v="05-10-2017"/>
    <x v="3"/>
    <x v="9"/>
    <x v="237"/>
    <x v="26"/>
    <x v="2"/>
    <x v="9"/>
    <s v="Logitech MX Performance Wireless Mouse"/>
    <n v="63.82"/>
    <n v="2"/>
    <n v="13.56"/>
  </r>
  <r>
    <s v="05-10-2017"/>
    <x v="3"/>
    <x v="9"/>
    <x v="480"/>
    <x v="3"/>
    <x v="1"/>
    <x v="5"/>
    <s v="Global Deluxe High-Back Office Chair in Storm"/>
    <n v="435.17"/>
    <n v="4"/>
    <n v="-59.84"/>
  </r>
  <r>
    <s v="05-10-2017"/>
    <x v="3"/>
    <x v="9"/>
    <x v="480"/>
    <x v="3"/>
    <x v="0"/>
    <x v="7"/>
    <s v="Staples"/>
    <n v="14.9"/>
    <n v="5"/>
    <n v="6.85"/>
  </r>
  <r>
    <s v="05-10-2017"/>
    <x v="3"/>
    <x v="9"/>
    <x v="480"/>
    <x v="3"/>
    <x v="0"/>
    <x v="12"/>
    <s v="Hoover Replacement Belts For Soft Guard &amp; Commercial Ltweight Upright Vacs, 2/Pk"/>
    <n v="15.8"/>
    <n v="4"/>
    <n v="4.1100000000000003"/>
  </r>
  <r>
    <s v="05-10-2017"/>
    <x v="3"/>
    <x v="9"/>
    <x v="480"/>
    <x v="3"/>
    <x v="1"/>
    <x v="8"/>
    <s v="DAX Clear Channel Poster Frame"/>
    <n v="72.900000000000006"/>
    <n v="5"/>
    <n v="26.97"/>
  </r>
  <r>
    <s v="05-10-2017"/>
    <x v="3"/>
    <x v="9"/>
    <x v="480"/>
    <x v="3"/>
    <x v="1"/>
    <x v="13"/>
    <s v="KI Adjustable-Height Table"/>
    <n v="206.35"/>
    <n v="3"/>
    <n v="5.16"/>
  </r>
  <r>
    <s v="05-10-2017"/>
    <x v="3"/>
    <x v="9"/>
    <x v="480"/>
    <x v="3"/>
    <x v="2"/>
    <x v="6"/>
    <s v="Square Credit Card Reader, 4 1/2&quot; x 4 1/2&quot; x 1&quot;, White"/>
    <n v="7.99"/>
    <n v="1"/>
    <n v="2.7"/>
  </r>
  <r>
    <s v="06-10-2017"/>
    <x v="3"/>
    <x v="9"/>
    <x v="327"/>
    <x v="34"/>
    <x v="1"/>
    <x v="8"/>
    <s v="36X48 HARDFLOOR CHAIRMAT"/>
    <n v="41.96"/>
    <n v="2"/>
    <n v="2.94"/>
  </r>
  <r>
    <s v="06-10-2017"/>
    <x v="3"/>
    <x v="9"/>
    <x v="327"/>
    <x v="34"/>
    <x v="0"/>
    <x v="12"/>
    <s v="Conquest 14 Commercial Heavy-Duty Upright Vacuum, Collection System, Accessory Kit"/>
    <n v="227.84"/>
    <n v="4"/>
    <n v="66.069999999999993"/>
  </r>
  <r>
    <s v="06-10-2017"/>
    <x v="3"/>
    <x v="9"/>
    <x v="327"/>
    <x v="34"/>
    <x v="0"/>
    <x v="0"/>
    <s v="Computer Printout Paper with Letter-Trim Perforations"/>
    <n v="37.94"/>
    <n v="2"/>
    <n v="18.21"/>
  </r>
  <r>
    <s v="06-10-2017"/>
    <x v="3"/>
    <x v="9"/>
    <x v="601"/>
    <x v="20"/>
    <x v="2"/>
    <x v="9"/>
    <s v="Logitech G430 Surround Sound Gaming Headset with Dolby 7.1 Technology"/>
    <n v="319.95999999999998"/>
    <n v="4"/>
    <n v="115.19"/>
  </r>
  <r>
    <s v="06-10-2017"/>
    <x v="3"/>
    <x v="9"/>
    <x v="601"/>
    <x v="20"/>
    <x v="0"/>
    <x v="0"/>
    <s v="Adams Telephone Message Book W/Dividers/Space For Phone Numbers, 5 1/4&quot;X8 1/2&quot;, 200/Messages"/>
    <n v="17.04"/>
    <n v="3"/>
    <n v="7.67"/>
  </r>
  <r>
    <s v="06-10-2017"/>
    <x v="3"/>
    <x v="9"/>
    <x v="601"/>
    <x v="20"/>
    <x v="0"/>
    <x v="2"/>
    <s v="Space Solutions HD Industrial Steel Shelving."/>
    <n v="344.91"/>
    <n v="3"/>
    <n v="10.35"/>
  </r>
  <r>
    <s v="06-10-2017"/>
    <x v="3"/>
    <x v="9"/>
    <x v="22"/>
    <x v="20"/>
    <x v="0"/>
    <x v="0"/>
    <s v="Xerox 1893"/>
    <n v="40.99"/>
    <n v="1"/>
    <n v="20.09"/>
  </r>
  <r>
    <s v="06-10-2017"/>
    <x v="3"/>
    <x v="9"/>
    <x v="21"/>
    <x v="23"/>
    <x v="0"/>
    <x v="0"/>
    <s v="Xerox 1886"/>
    <n v="143.69999999999999"/>
    <n v="3"/>
    <n v="68.98"/>
  </r>
  <r>
    <s v="06-10-2017"/>
    <x v="3"/>
    <x v="9"/>
    <x v="21"/>
    <x v="23"/>
    <x v="0"/>
    <x v="0"/>
    <s v="Xerox 217"/>
    <n v="6.48"/>
    <n v="1"/>
    <n v="3.11"/>
  </r>
  <r>
    <s v="06-10-2017"/>
    <x v="3"/>
    <x v="9"/>
    <x v="294"/>
    <x v="1"/>
    <x v="0"/>
    <x v="2"/>
    <s v="Adjustable Depth Letter/Legal Cart"/>
    <n v="290.33999999999997"/>
    <n v="2"/>
    <n v="32.659999999999997"/>
  </r>
  <r>
    <s v="06-10-2017"/>
    <x v="3"/>
    <x v="9"/>
    <x v="294"/>
    <x v="1"/>
    <x v="0"/>
    <x v="4"/>
    <s v="Staples in misc. colors"/>
    <n v="19.149999999999999"/>
    <n v="2"/>
    <n v="1.2"/>
  </r>
  <r>
    <s v="06-10-2017"/>
    <x v="3"/>
    <x v="9"/>
    <x v="63"/>
    <x v="12"/>
    <x v="0"/>
    <x v="4"/>
    <s v="Avery Hi-Liter Smear-Safe Highlighters"/>
    <n v="9.34"/>
    <n v="2"/>
    <n v="1.87"/>
  </r>
  <r>
    <s v="07-10-2017"/>
    <x v="3"/>
    <x v="9"/>
    <x v="587"/>
    <x v="3"/>
    <x v="1"/>
    <x v="11"/>
    <s v="O'Sullivan Manor Hill 2-Door Library in Brianna Oak"/>
    <n v="307.67"/>
    <n v="2"/>
    <n v="-14.48"/>
  </r>
  <r>
    <s v="07-10-2017"/>
    <x v="3"/>
    <x v="9"/>
    <x v="110"/>
    <x v="3"/>
    <x v="2"/>
    <x v="9"/>
    <s v="Logitech G19 Programmable Gaming Keyboard"/>
    <n v="1115.9100000000001"/>
    <n v="9"/>
    <n v="200.86"/>
  </r>
  <r>
    <s v="07-10-2017"/>
    <x v="3"/>
    <x v="9"/>
    <x v="110"/>
    <x v="3"/>
    <x v="2"/>
    <x v="6"/>
    <s v="Motorola HK250 Universal Bluetooth Headset"/>
    <n v="128.74"/>
    <n v="7"/>
    <n v="-28.97"/>
  </r>
  <r>
    <s v="07-10-2017"/>
    <x v="3"/>
    <x v="9"/>
    <x v="110"/>
    <x v="3"/>
    <x v="2"/>
    <x v="6"/>
    <s v="Square Credit Card Reader, 4 1/2&quot; x 4 1/2&quot; x 1&quot;, White"/>
    <n v="79.92"/>
    <n v="10"/>
    <n v="26.97"/>
  </r>
  <r>
    <s v="07-10-2017"/>
    <x v="3"/>
    <x v="9"/>
    <x v="222"/>
    <x v="25"/>
    <x v="0"/>
    <x v="2"/>
    <s v="Adjustable Depth Letter/Legal Cart"/>
    <n v="580.66999999999996"/>
    <n v="4"/>
    <n v="65.33"/>
  </r>
  <r>
    <s v="07-10-2017"/>
    <x v="3"/>
    <x v="9"/>
    <x v="222"/>
    <x v="25"/>
    <x v="0"/>
    <x v="7"/>
    <s v="Staples"/>
    <n v="18.940000000000001"/>
    <n v="3"/>
    <n v="5.92"/>
  </r>
  <r>
    <s v="07-10-2017"/>
    <x v="3"/>
    <x v="9"/>
    <x v="222"/>
    <x v="25"/>
    <x v="2"/>
    <x v="6"/>
    <s v="Toshiba IPT2010-SD IP Telephone"/>
    <n v="222.38"/>
    <n v="2"/>
    <n v="16.68"/>
  </r>
  <r>
    <s v="07-10-2017"/>
    <x v="3"/>
    <x v="9"/>
    <x v="222"/>
    <x v="25"/>
    <x v="0"/>
    <x v="3"/>
    <s v="Performers Binder/Pad Holder, Black"/>
    <n v="50.45"/>
    <n v="6"/>
    <n v="-33.64"/>
  </r>
  <r>
    <s v="07-10-2017"/>
    <x v="3"/>
    <x v="9"/>
    <x v="222"/>
    <x v="25"/>
    <x v="1"/>
    <x v="13"/>
    <s v="KI Adjustable-Height Table"/>
    <n v="154.76"/>
    <n v="3"/>
    <n v="-36.11"/>
  </r>
  <r>
    <s v="07-10-2017"/>
    <x v="3"/>
    <x v="9"/>
    <x v="519"/>
    <x v="0"/>
    <x v="0"/>
    <x v="3"/>
    <s v="Storex DuraTech Recycled Plastic Frosted Binders"/>
    <n v="4.24"/>
    <n v="5"/>
    <n v="-6.36"/>
  </r>
  <r>
    <s v="07-10-2017"/>
    <x v="3"/>
    <x v="9"/>
    <x v="622"/>
    <x v="14"/>
    <x v="0"/>
    <x v="2"/>
    <s v="SAFCO Mobile Desk Side File, Wire Frame"/>
    <n v="85.52"/>
    <n v="2"/>
    <n v="22.24"/>
  </r>
  <r>
    <s v="08-10-2017"/>
    <x v="3"/>
    <x v="9"/>
    <x v="10"/>
    <x v="3"/>
    <x v="2"/>
    <x v="6"/>
    <s v="Digium D40 VoIP phone"/>
    <n v="103.19"/>
    <n v="1"/>
    <n v="11.61"/>
  </r>
  <r>
    <s v="08-10-2017"/>
    <x v="3"/>
    <x v="9"/>
    <x v="10"/>
    <x v="3"/>
    <x v="2"/>
    <x v="9"/>
    <s v="KeyTronic E03601U1 - Keyboard - Beige"/>
    <n v="36"/>
    <n v="2"/>
    <n v="6.48"/>
  </r>
  <r>
    <s v="08-10-2017"/>
    <x v="3"/>
    <x v="9"/>
    <x v="10"/>
    <x v="3"/>
    <x v="2"/>
    <x v="9"/>
    <s v="Logitech Illuminated - Keyboard"/>
    <n v="239.96"/>
    <n v="4"/>
    <n v="115.18"/>
  </r>
  <r>
    <s v="08-10-2017"/>
    <x v="3"/>
    <x v="9"/>
    <x v="10"/>
    <x v="3"/>
    <x v="0"/>
    <x v="2"/>
    <s v="Tennsco Commercial Shelving"/>
    <n v="40.68"/>
    <n v="2"/>
    <n v="0.41"/>
  </r>
  <r>
    <s v="08-10-2017"/>
    <x v="3"/>
    <x v="9"/>
    <x v="455"/>
    <x v="43"/>
    <x v="0"/>
    <x v="2"/>
    <s v="SAFCO Mobile Desk Side File, Wire Frame"/>
    <n v="42.76"/>
    <n v="1"/>
    <n v="11.12"/>
  </r>
  <r>
    <s v="08-10-2017"/>
    <x v="3"/>
    <x v="9"/>
    <x v="95"/>
    <x v="20"/>
    <x v="1"/>
    <x v="5"/>
    <s v="Office Star - Ergonomically Designed Knee Chair"/>
    <n v="145.76"/>
    <n v="2"/>
    <n v="3.24"/>
  </r>
  <r>
    <s v="09-10-2017"/>
    <x v="3"/>
    <x v="9"/>
    <x v="438"/>
    <x v="25"/>
    <x v="0"/>
    <x v="0"/>
    <s v="Avoid Verbal Orders Carbonless Minifold Book"/>
    <n v="10.82"/>
    <n v="4"/>
    <n v="3.52"/>
  </r>
  <r>
    <s v="09-10-2017"/>
    <x v="3"/>
    <x v="9"/>
    <x v="38"/>
    <x v="1"/>
    <x v="1"/>
    <x v="13"/>
    <s v="Bevis Oval Conference Table, Walnut"/>
    <n v="652.45000000000005"/>
    <n v="5"/>
    <n v="-430.62"/>
  </r>
  <r>
    <s v="09-10-2017"/>
    <x v="3"/>
    <x v="9"/>
    <x v="38"/>
    <x v="1"/>
    <x v="1"/>
    <x v="13"/>
    <s v="Hon 61000 Series Interactive Training Tables"/>
    <n v="66.650000000000006"/>
    <n v="3"/>
    <n v="-42.65"/>
  </r>
  <r>
    <s v="09-10-2017"/>
    <x v="3"/>
    <x v="9"/>
    <x v="552"/>
    <x v="10"/>
    <x v="1"/>
    <x v="8"/>
    <s v="Nu-Dell Leatherette Frames"/>
    <n v="45.89"/>
    <n v="4"/>
    <n v="9.18"/>
  </r>
  <r>
    <s v="09-10-2017"/>
    <x v="3"/>
    <x v="9"/>
    <x v="173"/>
    <x v="20"/>
    <x v="0"/>
    <x v="3"/>
    <s v="Pressboard Data Binders by Wilson Jones"/>
    <n v="12.82"/>
    <n v="3"/>
    <n v="4.33"/>
  </r>
  <r>
    <s v="09-10-2017"/>
    <x v="3"/>
    <x v="9"/>
    <x v="173"/>
    <x v="20"/>
    <x v="1"/>
    <x v="11"/>
    <s v="O'Sullivan Elevations Bookcase, Cherry Finish"/>
    <n v="314.35000000000002"/>
    <n v="3"/>
    <n v="-15.72"/>
  </r>
  <r>
    <s v="09-10-2017"/>
    <x v="3"/>
    <x v="9"/>
    <x v="173"/>
    <x v="20"/>
    <x v="0"/>
    <x v="0"/>
    <s v="TOPS 4 x 6 Fluorescent Color Memo Sheets, 500 Sheets per Pack"/>
    <n v="18.98"/>
    <n v="2"/>
    <n v="8.92"/>
  </r>
  <r>
    <s v="09-10-2017"/>
    <x v="3"/>
    <x v="9"/>
    <x v="173"/>
    <x v="20"/>
    <x v="0"/>
    <x v="3"/>
    <s v="Durable Pressboard Binders"/>
    <n v="18.239999999999998"/>
    <n v="6"/>
    <n v="6.16"/>
  </r>
  <r>
    <s v="09-10-2017"/>
    <x v="3"/>
    <x v="9"/>
    <x v="337"/>
    <x v="0"/>
    <x v="0"/>
    <x v="4"/>
    <s v="Bulldog Vacuum Base Pencil Sharpener"/>
    <n v="67.14"/>
    <n v="7"/>
    <n v="5.88"/>
  </r>
  <r>
    <s v="09-10-2017"/>
    <x v="3"/>
    <x v="9"/>
    <x v="337"/>
    <x v="0"/>
    <x v="1"/>
    <x v="5"/>
    <s v="Hon Every-Day Chair Series Swivel Task Chairs"/>
    <n v="254.06"/>
    <n v="3"/>
    <n v="-32.659999999999997"/>
  </r>
  <r>
    <s v="09-10-2017"/>
    <x v="3"/>
    <x v="9"/>
    <x v="21"/>
    <x v="3"/>
    <x v="0"/>
    <x v="0"/>
    <s v="Wirebound Message Books, 2 7/8&quot; x 5&quot;, 3 Forms per Page"/>
    <n v="35.200000000000003"/>
    <n v="5"/>
    <n v="16.54"/>
  </r>
  <r>
    <s v="10-10-2017"/>
    <x v="3"/>
    <x v="9"/>
    <x v="308"/>
    <x v="1"/>
    <x v="1"/>
    <x v="5"/>
    <s v="Hon Comfortask Task/Swivel Chairs"/>
    <n v="239.36"/>
    <n v="3"/>
    <n v="-47.87"/>
  </r>
  <r>
    <s v="12-10-2017"/>
    <x v="3"/>
    <x v="9"/>
    <x v="188"/>
    <x v="1"/>
    <x v="1"/>
    <x v="5"/>
    <s v="Global Stack Chair without Arms, Black"/>
    <n v="254.6"/>
    <n v="14"/>
    <n v="-18.190000000000001"/>
  </r>
  <r>
    <s v="12-10-2017"/>
    <x v="3"/>
    <x v="9"/>
    <x v="88"/>
    <x v="25"/>
    <x v="0"/>
    <x v="0"/>
    <s v="Xerox 1989"/>
    <n v="7.97"/>
    <n v="2"/>
    <n v="2.69"/>
  </r>
  <r>
    <s v="12-10-2017"/>
    <x v="3"/>
    <x v="9"/>
    <x v="783"/>
    <x v="31"/>
    <x v="2"/>
    <x v="9"/>
    <s v="WD My Passport Ultra 2TB Portable External Hard Drive"/>
    <n v="595"/>
    <n v="5"/>
    <n v="95.2"/>
  </r>
  <r>
    <s v="12-10-2017"/>
    <x v="3"/>
    <x v="9"/>
    <x v="783"/>
    <x v="31"/>
    <x v="0"/>
    <x v="3"/>
    <s v="GBC Twin Loop Wire Binding Elements"/>
    <n v="79.87"/>
    <n v="3"/>
    <n v="29.95"/>
  </r>
  <r>
    <s v="12-10-2017"/>
    <x v="3"/>
    <x v="9"/>
    <x v="646"/>
    <x v="3"/>
    <x v="2"/>
    <x v="9"/>
    <s v="Maxell 4.7GB DVD-R 5/Pack"/>
    <n v="0.99"/>
    <n v="1"/>
    <n v="0.44"/>
  </r>
  <r>
    <s v="12-10-2017"/>
    <x v="3"/>
    <x v="9"/>
    <x v="646"/>
    <x v="3"/>
    <x v="0"/>
    <x v="3"/>
    <s v="Canvas Sectional Post Binders"/>
    <n v="101.84"/>
    <n v="5"/>
    <n v="36.92"/>
  </r>
  <r>
    <s v="12-10-2017"/>
    <x v="3"/>
    <x v="9"/>
    <x v="758"/>
    <x v="3"/>
    <x v="2"/>
    <x v="9"/>
    <s v="SanDisk Cruzer 64 GB USB Flash Drive"/>
    <n v="435.84"/>
    <n v="12"/>
    <n v="130.75"/>
  </r>
  <r>
    <s v="12-10-2017"/>
    <x v="3"/>
    <x v="9"/>
    <x v="758"/>
    <x v="3"/>
    <x v="0"/>
    <x v="4"/>
    <s v="Newell 343"/>
    <n v="5.88"/>
    <n v="2"/>
    <n v="1.59"/>
  </r>
  <r>
    <s v="12-10-2017"/>
    <x v="3"/>
    <x v="9"/>
    <x v="569"/>
    <x v="0"/>
    <x v="2"/>
    <x v="9"/>
    <s v="Logitech Wireless Touch Keyboard K400"/>
    <n v="39.979999999999997"/>
    <n v="2"/>
    <n v="-1.5"/>
  </r>
  <r>
    <s v="12-10-2017"/>
    <x v="3"/>
    <x v="9"/>
    <x v="608"/>
    <x v="23"/>
    <x v="2"/>
    <x v="9"/>
    <s v="Imation 8gb Micro Traveldrive Usb 2.0 Flash Drive"/>
    <n v="45"/>
    <n v="3"/>
    <n v="4.95"/>
  </r>
  <r>
    <s v="12-10-2017"/>
    <x v="3"/>
    <x v="9"/>
    <x v="608"/>
    <x v="23"/>
    <x v="0"/>
    <x v="7"/>
    <s v="OIC Colored Binder Clips, Assorted Sizes"/>
    <n v="17.899999999999999"/>
    <n v="5"/>
    <n v="8.77"/>
  </r>
  <r>
    <s v="12-10-2017"/>
    <x v="3"/>
    <x v="9"/>
    <x v="608"/>
    <x v="23"/>
    <x v="1"/>
    <x v="8"/>
    <s v="DAX Two-Tone Silver Metal Document Frame"/>
    <n v="40.479999999999997"/>
    <n v="2"/>
    <n v="17.41"/>
  </r>
  <r>
    <s v="12-10-2017"/>
    <x v="3"/>
    <x v="9"/>
    <x v="608"/>
    <x v="23"/>
    <x v="1"/>
    <x v="11"/>
    <s v="Global Adaptabilites Bookcase, Cherry/Storm Gray Finish"/>
    <n v="2154.9"/>
    <n v="5"/>
    <n v="129.29"/>
  </r>
  <r>
    <s v="12-10-2017"/>
    <x v="3"/>
    <x v="9"/>
    <x v="342"/>
    <x v="0"/>
    <x v="2"/>
    <x v="6"/>
    <s v="Clarity 53712"/>
    <n v="369.54"/>
    <n v="7"/>
    <n v="27.72"/>
  </r>
  <r>
    <s v="12-10-2017"/>
    <x v="3"/>
    <x v="9"/>
    <x v="342"/>
    <x v="0"/>
    <x v="0"/>
    <x v="0"/>
    <s v="Xerox 1993"/>
    <n v="10.37"/>
    <n v="2"/>
    <n v="3.76"/>
  </r>
  <r>
    <s v="12-10-2017"/>
    <x v="3"/>
    <x v="9"/>
    <x v="342"/>
    <x v="0"/>
    <x v="2"/>
    <x v="9"/>
    <s v="Plantronics CS510 - Over-the-Head monaural Wireless Headset System"/>
    <n v="791.88"/>
    <n v="3"/>
    <n v="128.68"/>
  </r>
  <r>
    <s v="12-10-2017"/>
    <x v="3"/>
    <x v="9"/>
    <x v="40"/>
    <x v="48"/>
    <x v="1"/>
    <x v="13"/>
    <s v="Chromcraft 48&quot; x 96&quot; Racetrack Double Pedestal Table"/>
    <n v="673.34"/>
    <n v="3"/>
    <n v="-76.95"/>
  </r>
  <r>
    <s v="12-10-2017"/>
    <x v="3"/>
    <x v="9"/>
    <x v="103"/>
    <x v="20"/>
    <x v="0"/>
    <x v="0"/>
    <s v="Xerox 1952"/>
    <n v="9.9600000000000009"/>
    <n v="2"/>
    <n v="4.68"/>
  </r>
  <r>
    <s v="13-10-2017"/>
    <x v="3"/>
    <x v="9"/>
    <x v="597"/>
    <x v="2"/>
    <x v="0"/>
    <x v="0"/>
    <s v="Post-it Important Message Note Pad, Neon Colors, 50 Sheets/Pad"/>
    <n v="11.65"/>
    <n v="2"/>
    <n v="4.08"/>
  </r>
  <r>
    <s v="13-10-2017"/>
    <x v="3"/>
    <x v="9"/>
    <x v="597"/>
    <x v="2"/>
    <x v="0"/>
    <x v="0"/>
    <s v="Adams Write n' Stick Phone Message Book, 11&quot; X 5 1/4&quot;, 200 Messages"/>
    <n v="18.18"/>
    <n v="4"/>
    <n v="5.91"/>
  </r>
  <r>
    <s v="13-10-2017"/>
    <x v="3"/>
    <x v="9"/>
    <x v="597"/>
    <x v="2"/>
    <x v="0"/>
    <x v="2"/>
    <s v="Eldon Simplefile Box Office"/>
    <n v="59.71"/>
    <n v="6"/>
    <n v="5.97"/>
  </r>
  <r>
    <s v="13-10-2017"/>
    <x v="3"/>
    <x v="9"/>
    <x v="597"/>
    <x v="2"/>
    <x v="0"/>
    <x v="1"/>
    <s v="Avery 489"/>
    <n v="24.84"/>
    <n v="3"/>
    <n v="8.69"/>
  </r>
  <r>
    <s v="13-10-2017"/>
    <x v="3"/>
    <x v="9"/>
    <x v="353"/>
    <x v="20"/>
    <x v="0"/>
    <x v="12"/>
    <s v="Avanti 4.4 Cu. Ft. Refrigerator"/>
    <n v="904.9"/>
    <n v="5"/>
    <n v="253.37"/>
  </r>
  <r>
    <s v="13-10-2017"/>
    <x v="3"/>
    <x v="9"/>
    <x v="350"/>
    <x v="1"/>
    <x v="0"/>
    <x v="0"/>
    <s v="Easy-staple paper"/>
    <n v="63.31"/>
    <n v="3"/>
    <n v="20.58"/>
  </r>
  <r>
    <s v="13-10-2017"/>
    <x v="3"/>
    <x v="9"/>
    <x v="350"/>
    <x v="1"/>
    <x v="0"/>
    <x v="3"/>
    <s v="GBC VeloBinder Electric Binding Machine"/>
    <n v="96.78"/>
    <n v="4"/>
    <n v="-145.18"/>
  </r>
  <r>
    <s v="13-10-2017"/>
    <x v="3"/>
    <x v="9"/>
    <x v="350"/>
    <x v="1"/>
    <x v="1"/>
    <x v="8"/>
    <s v="Dax Clear Box Frame"/>
    <n v="10.48"/>
    <n v="3"/>
    <n v="-6.81"/>
  </r>
  <r>
    <s v="13-10-2017"/>
    <x v="3"/>
    <x v="9"/>
    <x v="638"/>
    <x v="3"/>
    <x v="2"/>
    <x v="9"/>
    <s v="Logitech Media Keyboard K200"/>
    <n v="209.94"/>
    <n v="6"/>
    <n v="39.89"/>
  </r>
  <r>
    <s v="13-10-2017"/>
    <x v="3"/>
    <x v="9"/>
    <x v="638"/>
    <x v="3"/>
    <x v="2"/>
    <x v="6"/>
    <s v="Anker Astro Mini 3000mAh Ultra-Compact Portable Charger"/>
    <n v="31.98"/>
    <n v="2"/>
    <n v="-8"/>
  </r>
  <r>
    <s v="13-10-2017"/>
    <x v="3"/>
    <x v="9"/>
    <x v="638"/>
    <x v="3"/>
    <x v="0"/>
    <x v="3"/>
    <s v="Fellowes PB500 Electric Punch Plastic Comb Binding Machine with Manual Bind"/>
    <n v="5083.96"/>
    <n v="5"/>
    <n v="1906.49"/>
  </r>
  <r>
    <s v="13-10-2017"/>
    <x v="3"/>
    <x v="9"/>
    <x v="545"/>
    <x v="5"/>
    <x v="0"/>
    <x v="2"/>
    <s v="Trav-L-File Heavy-Duty Shuttle II, Black"/>
    <n v="348.56"/>
    <n v="8"/>
    <n v="104.57"/>
  </r>
  <r>
    <s v="13-10-2017"/>
    <x v="3"/>
    <x v="9"/>
    <x v="289"/>
    <x v="8"/>
    <x v="0"/>
    <x v="1"/>
    <s v="Avery 52"/>
    <n v="11.07"/>
    <n v="3"/>
    <n v="5.2"/>
  </r>
  <r>
    <s v="13-10-2017"/>
    <x v="3"/>
    <x v="9"/>
    <x v="289"/>
    <x v="8"/>
    <x v="1"/>
    <x v="13"/>
    <s v="Bretford Rectangular Conference Table Tops"/>
    <n v="1504.52"/>
    <n v="4"/>
    <n v="346.04"/>
  </r>
  <r>
    <s v="13-10-2017"/>
    <x v="3"/>
    <x v="9"/>
    <x v="289"/>
    <x v="8"/>
    <x v="0"/>
    <x v="0"/>
    <s v="Xerox 231"/>
    <n v="25.92"/>
    <n v="4"/>
    <n v="12.44"/>
  </r>
  <r>
    <s v="14-10-2017"/>
    <x v="3"/>
    <x v="9"/>
    <x v="749"/>
    <x v="36"/>
    <x v="0"/>
    <x v="3"/>
    <s v="Acco PRESSTEX Data Binder with Storage Hooks, Dark Blue, 14 7/8&quot; X 11&quot;"/>
    <n v="37.659999999999997"/>
    <n v="7"/>
    <n v="18.45"/>
  </r>
  <r>
    <s v="14-10-2017"/>
    <x v="3"/>
    <x v="9"/>
    <x v="677"/>
    <x v="3"/>
    <x v="1"/>
    <x v="8"/>
    <s v="C-Line Cubicle Keepers Polyproplyene Holder With Velcro Backings"/>
    <n v="9.4600000000000009"/>
    <n v="2"/>
    <n v="3.69"/>
  </r>
  <r>
    <s v="14-10-2017"/>
    <x v="3"/>
    <x v="9"/>
    <x v="408"/>
    <x v="1"/>
    <x v="0"/>
    <x v="3"/>
    <s v="GBC Twin Loop Wire Binding Elements, 9/16&quot; Spine, Black"/>
    <n v="27.4"/>
    <n v="9"/>
    <n v="-42.46"/>
  </r>
  <r>
    <s v="14-10-2017"/>
    <x v="3"/>
    <x v="9"/>
    <x v="408"/>
    <x v="1"/>
    <x v="0"/>
    <x v="3"/>
    <s v="Catalog Binders with Expanding Posts"/>
    <n v="13.46"/>
    <n v="1"/>
    <n v="-23.55"/>
  </r>
  <r>
    <s v="14-10-2017"/>
    <x v="3"/>
    <x v="9"/>
    <x v="328"/>
    <x v="3"/>
    <x v="2"/>
    <x v="9"/>
    <s v="Verbatim 25 GB 6x Blu-ray Single Layer Recordable Disc, 10/Pack"/>
    <n v="46.36"/>
    <n v="4"/>
    <n v="15.3"/>
  </r>
  <r>
    <s v="15-10-2017"/>
    <x v="3"/>
    <x v="9"/>
    <x v="215"/>
    <x v="3"/>
    <x v="0"/>
    <x v="4"/>
    <s v="Panasonic KP-310 Heavy-Duty Electric Pencil Sharpener"/>
    <n v="87.92"/>
    <n v="4"/>
    <n v="26.38"/>
  </r>
  <r>
    <s v="15-10-2017"/>
    <x v="3"/>
    <x v="9"/>
    <x v="138"/>
    <x v="3"/>
    <x v="1"/>
    <x v="13"/>
    <s v="Bush Advantage Collection Round Conference Table"/>
    <n v="510.24"/>
    <n v="3"/>
    <n v="6.38"/>
  </r>
  <r>
    <s v="15-10-2017"/>
    <x v="3"/>
    <x v="9"/>
    <x v="138"/>
    <x v="3"/>
    <x v="0"/>
    <x v="0"/>
    <s v="Xerox 1919"/>
    <n v="204.95"/>
    <n v="5"/>
    <n v="100.43"/>
  </r>
  <r>
    <s v="15-10-2017"/>
    <x v="3"/>
    <x v="9"/>
    <x v="332"/>
    <x v="37"/>
    <x v="0"/>
    <x v="1"/>
    <s v="Permanent Self-Adhesive File Folder Labels for Typewriters by Universal"/>
    <n v="13.05"/>
    <n v="5"/>
    <n v="6"/>
  </r>
  <r>
    <s v="15-10-2017"/>
    <x v="3"/>
    <x v="9"/>
    <x v="729"/>
    <x v="3"/>
    <x v="0"/>
    <x v="1"/>
    <s v="Avery 4027 File Folder Labels for Dot Matrix Printers, 5000 Labels per Box, White"/>
    <n v="152.65"/>
    <n v="5"/>
    <n v="70.22"/>
  </r>
  <r>
    <s v="15-10-2017"/>
    <x v="3"/>
    <x v="9"/>
    <x v="729"/>
    <x v="3"/>
    <x v="1"/>
    <x v="8"/>
    <s v="Executive Impressions 14&quot; Two-Color Numerals Wall Clock"/>
    <n v="22.72"/>
    <n v="1"/>
    <n v="9.32"/>
  </r>
  <r>
    <s v="15-10-2017"/>
    <x v="3"/>
    <x v="9"/>
    <x v="387"/>
    <x v="3"/>
    <x v="0"/>
    <x v="1"/>
    <s v="Avery 478"/>
    <n v="14.73"/>
    <n v="3"/>
    <n v="7.22"/>
  </r>
  <r>
    <s v="15-10-2017"/>
    <x v="3"/>
    <x v="9"/>
    <x v="642"/>
    <x v="27"/>
    <x v="0"/>
    <x v="4"/>
    <s v="Avery Hi-Liter Smear-Safe Highlighters"/>
    <n v="11.68"/>
    <n v="2"/>
    <n v="4.2"/>
  </r>
  <r>
    <s v="16-10-2017"/>
    <x v="3"/>
    <x v="9"/>
    <x v="686"/>
    <x v="5"/>
    <x v="0"/>
    <x v="3"/>
    <s v="Large Capacity Hanging Post Binders"/>
    <n v="124.75"/>
    <n v="5"/>
    <n v="57.39"/>
  </r>
  <r>
    <s v="16-10-2017"/>
    <x v="3"/>
    <x v="9"/>
    <x v="706"/>
    <x v="20"/>
    <x v="1"/>
    <x v="8"/>
    <s v="Executive Impressions Supervisor Wall Clock"/>
    <n v="547.29999999999995"/>
    <n v="13"/>
    <n v="175.14"/>
  </r>
  <r>
    <s v="16-10-2017"/>
    <x v="3"/>
    <x v="9"/>
    <x v="8"/>
    <x v="12"/>
    <x v="0"/>
    <x v="0"/>
    <s v="Green Bar Computer Printout Paper"/>
    <n v="307.77999999999997"/>
    <n v="7"/>
    <n v="111.57"/>
  </r>
  <r>
    <s v="16-10-2017"/>
    <x v="3"/>
    <x v="9"/>
    <x v="292"/>
    <x v="12"/>
    <x v="2"/>
    <x v="15"/>
    <s v="Swingline SM12-08 MicroCut Jam Free Shredder"/>
    <n v="599.99"/>
    <n v="5"/>
    <n v="-479.99"/>
  </r>
  <r>
    <s v="16-10-2017"/>
    <x v="3"/>
    <x v="9"/>
    <x v="379"/>
    <x v="15"/>
    <x v="2"/>
    <x v="9"/>
    <s v="Memorex Mini Travel Drive 8 GB USB 2.0 Flash Drive"/>
    <n v="18.53"/>
    <n v="2"/>
    <n v="4.4000000000000004"/>
  </r>
  <r>
    <s v="16-10-2017"/>
    <x v="3"/>
    <x v="9"/>
    <x v="379"/>
    <x v="15"/>
    <x v="1"/>
    <x v="13"/>
    <s v="Balt Solid Wood Round Tables"/>
    <n v="1875.26"/>
    <n v="7"/>
    <n v="-968.88"/>
  </r>
  <r>
    <s v="17-10-2017"/>
    <x v="3"/>
    <x v="9"/>
    <x v="531"/>
    <x v="43"/>
    <x v="0"/>
    <x v="2"/>
    <s v="2300 Heavy-Duty Transfer File Systems by Perma"/>
    <n v="49.96"/>
    <n v="2"/>
    <n v="9.49"/>
  </r>
  <r>
    <s v="17-10-2017"/>
    <x v="3"/>
    <x v="9"/>
    <x v="531"/>
    <x v="43"/>
    <x v="0"/>
    <x v="0"/>
    <s v="Xerox 1958"/>
    <n v="12.96"/>
    <n v="2"/>
    <n v="6.22"/>
  </r>
  <r>
    <s v="17-10-2017"/>
    <x v="3"/>
    <x v="9"/>
    <x v="404"/>
    <x v="3"/>
    <x v="0"/>
    <x v="4"/>
    <s v="Economy #2 Pencils"/>
    <n v="10.64"/>
    <n v="4"/>
    <n v="2.77"/>
  </r>
  <r>
    <s v="17-10-2017"/>
    <x v="3"/>
    <x v="9"/>
    <x v="45"/>
    <x v="3"/>
    <x v="2"/>
    <x v="6"/>
    <s v="Panasonic KX-TG6844B Expandable Digital Cordless Telephone"/>
    <n v="52.79"/>
    <n v="1"/>
    <n v="4.62"/>
  </r>
  <r>
    <s v="19-10-2017"/>
    <x v="3"/>
    <x v="9"/>
    <x v="338"/>
    <x v="0"/>
    <x v="0"/>
    <x v="0"/>
    <s v="Easy-staple paper"/>
    <n v="29.47"/>
    <n v="3"/>
    <n v="9.9499999999999993"/>
  </r>
  <r>
    <s v="19-10-2017"/>
    <x v="3"/>
    <x v="9"/>
    <x v="634"/>
    <x v="32"/>
    <x v="1"/>
    <x v="8"/>
    <s v="Westinghouse Mesh Shade Clip-On Gooseneck Lamp, Black"/>
    <n v="56.56"/>
    <n v="4"/>
    <n v="14.71"/>
  </r>
  <r>
    <s v="19-10-2017"/>
    <x v="3"/>
    <x v="9"/>
    <x v="634"/>
    <x v="32"/>
    <x v="0"/>
    <x v="2"/>
    <s v="Crate-A-Files"/>
    <n v="32.700000000000003"/>
    <n v="3"/>
    <n v="8.5"/>
  </r>
  <r>
    <s v="19-10-2017"/>
    <x v="3"/>
    <x v="9"/>
    <x v="312"/>
    <x v="2"/>
    <x v="0"/>
    <x v="4"/>
    <s v="Boston 16801 Nautilus Battery Pencil Sharpener"/>
    <n v="123.26"/>
    <n v="7"/>
    <n v="9.24"/>
  </r>
  <r>
    <s v="19-10-2017"/>
    <x v="3"/>
    <x v="9"/>
    <x v="312"/>
    <x v="2"/>
    <x v="0"/>
    <x v="0"/>
    <s v="It's Hot Message Books with Stickers, 2 3/4&quot; x 5&quot;"/>
    <n v="23.68"/>
    <n v="4"/>
    <n v="7.4"/>
  </r>
  <r>
    <s v="19-10-2017"/>
    <x v="3"/>
    <x v="9"/>
    <x v="312"/>
    <x v="2"/>
    <x v="2"/>
    <x v="6"/>
    <s v="Digium D40 VoIP phone"/>
    <n v="309.58"/>
    <n v="4"/>
    <n v="-56.76"/>
  </r>
  <r>
    <s v="19-10-2017"/>
    <x v="3"/>
    <x v="9"/>
    <x v="247"/>
    <x v="0"/>
    <x v="2"/>
    <x v="6"/>
    <s v="QVS USB Car Charger 2-Port 2.1Amp for iPod/iPhone/iPad/iPad 2/iPad 3"/>
    <n v="16.68"/>
    <n v="3"/>
    <n v="5.21"/>
  </r>
  <r>
    <s v="19-10-2017"/>
    <x v="3"/>
    <x v="9"/>
    <x v="128"/>
    <x v="25"/>
    <x v="0"/>
    <x v="3"/>
    <s v="GBC DocuBind P400 Electric Binding System"/>
    <n v="1633.19"/>
    <n v="4"/>
    <n v="-1306.55"/>
  </r>
  <r>
    <s v="19-10-2017"/>
    <x v="3"/>
    <x v="9"/>
    <x v="370"/>
    <x v="3"/>
    <x v="0"/>
    <x v="10"/>
    <s v="Ampad #10 Peel &amp; Seel Holiday Envelopes"/>
    <n v="8.9600000000000009"/>
    <n v="2"/>
    <n v="4.3"/>
  </r>
  <r>
    <s v="19-10-2017"/>
    <x v="3"/>
    <x v="9"/>
    <x v="370"/>
    <x v="3"/>
    <x v="0"/>
    <x v="1"/>
    <s v="Avery 518"/>
    <n v="31.5"/>
    <n v="10"/>
    <n v="15.12"/>
  </r>
  <r>
    <s v="19-10-2017"/>
    <x v="3"/>
    <x v="9"/>
    <x v="370"/>
    <x v="3"/>
    <x v="1"/>
    <x v="8"/>
    <s v="Linden 10&quot; Round Wall Clock, Black"/>
    <n v="30.56"/>
    <n v="2"/>
    <n v="10.39"/>
  </r>
  <r>
    <s v="19-10-2017"/>
    <x v="3"/>
    <x v="9"/>
    <x v="370"/>
    <x v="3"/>
    <x v="1"/>
    <x v="13"/>
    <s v="Anderson Hickey Conga Table Tops &amp; Accessories"/>
    <n v="24.37"/>
    <n v="2"/>
    <n v="-3.35"/>
  </r>
  <r>
    <s v="19-10-2017"/>
    <x v="3"/>
    <x v="9"/>
    <x v="541"/>
    <x v="1"/>
    <x v="1"/>
    <x v="13"/>
    <s v="Lesro Round Back Collection Coffee Table, End Table"/>
    <n v="91.28"/>
    <n v="1"/>
    <n v="-67.540000000000006"/>
  </r>
  <r>
    <s v="19-10-2017"/>
    <x v="3"/>
    <x v="9"/>
    <x v="103"/>
    <x v="0"/>
    <x v="0"/>
    <x v="3"/>
    <s v="SlimView Poly Binder, 3/8&quot;"/>
    <n v="2.0699999999999998"/>
    <n v="2"/>
    <n v="-3.52"/>
  </r>
  <r>
    <s v="19-10-2017"/>
    <x v="3"/>
    <x v="9"/>
    <x v="103"/>
    <x v="0"/>
    <x v="1"/>
    <x v="11"/>
    <s v="Rush Hierlooms Collection Rich Wood Bookcases"/>
    <n v="328.4"/>
    <n v="3"/>
    <n v="-91.76"/>
  </r>
  <r>
    <s v="19-10-2017"/>
    <x v="3"/>
    <x v="9"/>
    <x v="55"/>
    <x v="3"/>
    <x v="0"/>
    <x v="3"/>
    <s v="JM Magazine Binder"/>
    <n v="39.619999999999997"/>
    <n v="3"/>
    <n v="13.87"/>
  </r>
  <r>
    <s v="20-10-2017"/>
    <x v="3"/>
    <x v="9"/>
    <x v="290"/>
    <x v="10"/>
    <x v="1"/>
    <x v="13"/>
    <s v="Chromcraft Rectangular Conference Tables"/>
    <n v="284.36"/>
    <n v="2"/>
    <n v="-75.83"/>
  </r>
  <r>
    <s v="20-10-2017"/>
    <x v="3"/>
    <x v="9"/>
    <x v="290"/>
    <x v="10"/>
    <x v="0"/>
    <x v="2"/>
    <s v="Deluxe Rollaway Locking File with Drawer"/>
    <n v="665.41"/>
    <n v="2"/>
    <n v="66.540000000000006"/>
  </r>
  <r>
    <s v="20-10-2017"/>
    <x v="3"/>
    <x v="9"/>
    <x v="466"/>
    <x v="13"/>
    <x v="0"/>
    <x v="4"/>
    <s v="Eldon Spacemaker Box, Quick-Snap Lid, Clear"/>
    <n v="13.36"/>
    <n v="4"/>
    <n v="4.1399999999999997"/>
  </r>
  <r>
    <s v="20-10-2017"/>
    <x v="3"/>
    <x v="9"/>
    <x v="466"/>
    <x v="13"/>
    <x v="0"/>
    <x v="0"/>
    <s v="Xerox 1884"/>
    <n v="39.96"/>
    <n v="2"/>
    <n v="18.78"/>
  </r>
  <r>
    <s v="20-10-2017"/>
    <x v="3"/>
    <x v="9"/>
    <x v="466"/>
    <x v="13"/>
    <x v="0"/>
    <x v="3"/>
    <s v="Binding Machine Supplies"/>
    <n v="145.85"/>
    <n v="5"/>
    <n v="70.010000000000005"/>
  </r>
  <r>
    <s v="20-10-2017"/>
    <x v="3"/>
    <x v="9"/>
    <x v="780"/>
    <x v="3"/>
    <x v="0"/>
    <x v="1"/>
    <s v="Avery 510"/>
    <n v="3.75"/>
    <n v="1"/>
    <n v="1.8"/>
  </r>
  <r>
    <s v="20-10-2017"/>
    <x v="3"/>
    <x v="9"/>
    <x v="780"/>
    <x v="3"/>
    <x v="0"/>
    <x v="3"/>
    <s v="Wilson Jones Four-Pocket Poly Binders"/>
    <n v="20.93"/>
    <n v="4"/>
    <n v="7.59"/>
  </r>
  <r>
    <s v="20-10-2017"/>
    <x v="3"/>
    <x v="9"/>
    <x v="338"/>
    <x v="2"/>
    <x v="0"/>
    <x v="0"/>
    <s v="Xerox 1887"/>
    <n v="45.53"/>
    <n v="3"/>
    <n v="15.93"/>
  </r>
  <r>
    <s v="20-10-2017"/>
    <x v="3"/>
    <x v="9"/>
    <x v="81"/>
    <x v="20"/>
    <x v="0"/>
    <x v="1"/>
    <s v="Avery 478"/>
    <n v="24.55"/>
    <n v="5"/>
    <n v="12.03"/>
  </r>
  <r>
    <s v="20-10-2017"/>
    <x v="3"/>
    <x v="9"/>
    <x v="397"/>
    <x v="16"/>
    <x v="0"/>
    <x v="2"/>
    <s v="Woodgrain Magazine Files by Perma"/>
    <n v="4.7699999999999996"/>
    <n v="2"/>
    <n v="-0.77"/>
  </r>
  <r>
    <s v="20-10-2017"/>
    <x v="3"/>
    <x v="9"/>
    <x v="397"/>
    <x v="16"/>
    <x v="0"/>
    <x v="0"/>
    <s v="REDIFORM Incoming/Outgoing Call Register, 11&quot; X 8 1/2&quot;, 100 Messages"/>
    <n v="6.67"/>
    <n v="1"/>
    <n v="2.5"/>
  </r>
  <r>
    <s v="20-10-2017"/>
    <x v="3"/>
    <x v="9"/>
    <x v="397"/>
    <x v="16"/>
    <x v="0"/>
    <x v="4"/>
    <s v="Prang Drawing Pencil Set"/>
    <n v="4.45"/>
    <n v="2"/>
    <n v="1.1100000000000001"/>
  </r>
  <r>
    <s v="20-10-2017"/>
    <x v="3"/>
    <x v="9"/>
    <x v="397"/>
    <x v="16"/>
    <x v="1"/>
    <x v="8"/>
    <s v="DAX Wood Document Frame."/>
    <n v="43.94"/>
    <n v="4"/>
    <n v="6.04"/>
  </r>
  <r>
    <s v="20-10-2017"/>
    <x v="3"/>
    <x v="9"/>
    <x v="168"/>
    <x v="25"/>
    <x v="2"/>
    <x v="6"/>
    <s v="PayAnywhere Card Reader"/>
    <n v="15.98"/>
    <n v="2"/>
    <n v="1.4"/>
  </r>
  <r>
    <s v="20-10-2017"/>
    <x v="3"/>
    <x v="9"/>
    <x v="168"/>
    <x v="25"/>
    <x v="0"/>
    <x v="0"/>
    <s v="Great White Multi-Use Recycled Paper (20Lb. and 84 Bright)"/>
    <n v="14.35"/>
    <n v="3"/>
    <n v="4.49"/>
  </r>
  <r>
    <s v="21-10-2017"/>
    <x v="3"/>
    <x v="9"/>
    <x v="790"/>
    <x v="16"/>
    <x v="1"/>
    <x v="5"/>
    <s v="Global Commerce Series High-Back Swivel/Tilt Chairs"/>
    <n v="683.95"/>
    <n v="3"/>
    <n v="42.75"/>
  </r>
  <r>
    <s v="21-10-2017"/>
    <x v="3"/>
    <x v="9"/>
    <x v="790"/>
    <x v="16"/>
    <x v="1"/>
    <x v="8"/>
    <s v="Eldon Expressions Desk Accessory, Wood Photo Frame, Mahogany"/>
    <n v="45.7"/>
    <n v="3"/>
    <n v="5.14"/>
  </r>
  <r>
    <s v="21-10-2017"/>
    <x v="3"/>
    <x v="9"/>
    <x v="421"/>
    <x v="39"/>
    <x v="2"/>
    <x v="6"/>
    <s v="Polycom VVX 310 VoIP phone"/>
    <n v="1439.92"/>
    <n v="8"/>
    <n v="374.38"/>
  </r>
  <r>
    <s v="21-10-2017"/>
    <x v="3"/>
    <x v="9"/>
    <x v="421"/>
    <x v="39"/>
    <x v="1"/>
    <x v="13"/>
    <s v="Bevis Boat-Shaped Conference Table"/>
    <n v="262.11"/>
    <n v="1"/>
    <n v="62.91"/>
  </r>
  <r>
    <s v="21-10-2017"/>
    <x v="3"/>
    <x v="9"/>
    <x v="105"/>
    <x v="11"/>
    <x v="0"/>
    <x v="0"/>
    <s v="Xerox 218"/>
    <n v="5.18"/>
    <n v="1"/>
    <n v="1.81"/>
  </r>
  <r>
    <s v="21-10-2017"/>
    <x v="3"/>
    <x v="9"/>
    <x v="105"/>
    <x v="11"/>
    <x v="1"/>
    <x v="5"/>
    <s v="Global Comet Stacking Armless Chair"/>
    <n v="478.48"/>
    <n v="2"/>
    <n v="47.85"/>
  </r>
  <r>
    <s v="21-10-2017"/>
    <x v="3"/>
    <x v="9"/>
    <x v="105"/>
    <x v="11"/>
    <x v="2"/>
    <x v="9"/>
    <s v="Memorex Froggy Flash Drive 8 GB"/>
    <n v="28.4"/>
    <n v="2"/>
    <n v="6.75"/>
  </r>
  <r>
    <s v="21-10-2017"/>
    <x v="3"/>
    <x v="9"/>
    <x v="548"/>
    <x v="18"/>
    <x v="0"/>
    <x v="2"/>
    <s v="SAFCO Boltless Steel Shelving"/>
    <n v="909.12"/>
    <n v="8"/>
    <n v="9.09"/>
  </r>
  <r>
    <s v="21-10-2017"/>
    <x v="3"/>
    <x v="9"/>
    <x v="646"/>
    <x v="16"/>
    <x v="0"/>
    <x v="4"/>
    <s v="Newell 33"/>
    <n v="17.86"/>
    <n v="4"/>
    <n v="2.0099999999999998"/>
  </r>
  <r>
    <s v="21-10-2017"/>
    <x v="3"/>
    <x v="9"/>
    <x v="530"/>
    <x v="1"/>
    <x v="0"/>
    <x v="12"/>
    <s v="Belkin 8 Outlet SurgeMaster II Gold Surge Protector"/>
    <n v="23.99"/>
    <n v="2"/>
    <n v="-62.38"/>
  </r>
  <r>
    <s v="21-10-2017"/>
    <x v="3"/>
    <x v="9"/>
    <x v="11"/>
    <x v="12"/>
    <x v="0"/>
    <x v="3"/>
    <s v="Lock-Up Easel 'Spel-Binder'"/>
    <n v="8.56"/>
    <n v="1"/>
    <n v="-6.56"/>
  </r>
  <r>
    <s v="21-10-2017"/>
    <x v="3"/>
    <x v="9"/>
    <x v="658"/>
    <x v="10"/>
    <x v="0"/>
    <x v="12"/>
    <s v="Avanti 1.7 Cu. Ft. Refrigerator"/>
    <n v="161.57"/>
    <n v="2"/>
    <n v="16.16"/>
  </r>
  <r>
    <s v="21-10-2017"/>
    <x v="3"/>
    <x v="9"/>
    <x v="658"/>
    <x v="10"/>
    <x v="0"/>
    <x v="0"/>
    <s v="RSVP Cards &amp; Envelopes, Blank White, 8-1/2&quot; X 11&quot;, 24 Cards/25 Envelopes/Set"/>
    <n v="4.0599999999999996"/>
    <n v="1"/>
    <n v="1.37"/>
  </r>
  <r>
    <s v="21-10-2017"/>
    <x v="3"/>
    <x v="9"/>
    <x v="658"/>
    <x v="10"/>
    <x v="0"/>
    <x v="3"/>
    <s v="SlimView Poly Binder, 3/8&quot;"/>
    <n v="6.22"/>
    <n v="4"/>
    <n v="-4.97"/>
  </r>
  <r>
    <s v="21-10-2017"/>
    <x v="3"/>
    <x v="9"/>
    <x v="773"/>
    <x v="2"/>
    <x v="2"/>
    <x v="6"/>
    <s v="Mitel MiVoice 5330e IP Phone"/>
    <n v="329.99"/>
    <n v="2"/>
    <n v="-77"/>
  </r>
  <r>
    <s v="21-10-2017"/>
    <x v="3"/>
    <x v="9"/>
    <x v="773"/>
    <x v="2"/>
    <x v="0"/>
    <x v="2"/>
    <s v="Acco Perma 2700 Stacking Storage Drawers"/>
    <n v="71.38"/>
    <n v="3"/>
    <n v="-4.46"/>
  </r>
  <r>
    <s v="21-10-2017"/>
    <x v="3"/>
    <x v="9"/>
    <x v="403"/>
    <x v="21"/>
    <x v="0"/>
    <x v="3"/>
    <s v="GBC Instant Report Kit"/>
    <n v="38.82"/>
    <n v="6"/>
    <n v="19.41"/>
  </r>
  <r>
    <s v="21-10-2017"/>
    <x v="3"/>
    <x v="9"/>
    <x v="403"/>
    <x v="21"/>
    <x v="0"/>
    <x v="3"/>
    <s v="Acco 3-Hole Punch"/>
    <n v="21.9"/>
    <n v="5"/>
    <n v="10.51"/>
  </r>
  <r>
    <s v="22-10-2017"/>
    <x v="3"/>
    <x v="9"/>
    <x v="398"/>
    <x v="20"/>
    <x v="2"/>
    <x v="16"/>
    <s v="Canon imageCLASS 2200 Advanced Copier"/>
    <n v="11199.97"/>
    <n v="4"/>
    <n v="3919.99"/>
  </r>
  <r>
    <s v="22-10-2017"/>
    <x v="3"/>
    <x v="9"/>
    <x v="398"/>
    <x v="20"/>
    <x v="2"/>
    <x v="6"/>
    <s v="Polycom CX600 IP Phone VoIP phone"/>
    <n v="2399.6"/>
    <n v="8"/>
    <n v="647.89"/>
  </r>
  <r>
    <s v="22-10-2017"/>
    <x v="3"/>
    <x v="9"/>
    <x v="398"/>
    <x v="20"/>
    <x v="0"/>
    <x v="10"/>
    <s v="Globe Weis Peel &amp; Seel First Class Envelopes"/>
    <n v="63.9"/>
    <n v="5"/>
    <n v="28.76"/>
  </r>
  <r>
    <s v="22-10-2017"/>
    <x v="3"/>
    <x v="9"/>
    <x v="398"/>
    <x v="20"/>
    <x v="2"/>
    <x v="6"/>
    <s v="i.Sound Portable Power - 8000 mAh"/>
    <n v="52.99"/>
    <n v="1"/>
    <n v="0.53"/>
  </r>
  <r>
    <s v="22-10-2017"/>
    <x v="3"/>
    <x v="9"/>
    <x v="17"/>
    <x v="11"/>
    <x v="1"/>
    <x v="13"/>
    <s v="KI Conference Tables"/>
    <n v="177.23"/>
    <n v="5"/>
    <n v="-120.51"/>
  </r>
  <r>
    <s v="22-10-2017"/>
    <x v="3"/>
    <x v="9"/>
    <x v="280"/>
    <x v="39"/>
    <x v="0"/>
    <x v="2"/>
    <s v="Fellowes Recycled Storage Drawers"/>
    <n v="333.09"/>
    <n v="3"/>
    <n v="23.32"/>
  </r>
  <r>
    <s v="22-10-2017"/>
    <x v="3"/>
    <x v="9"/>
    <x v="280"/>
    <x v="39"/>
    <x v="1"/>
    <x v="13"/>
    <s v="Bevis 36 x 72 Conference Tables"/>
    <n v="248.98"/>
    <n v="2"/>
    <n v="54.78"/>
  </r>
  <r>
    <s v="22-10-2017"/>
    <x v="3"/>
    <x v="9"/>
    <x v="152"/>
    <x v="39"/>
    <x v="0"/>
    <x v="4"/>
    <s v="Dixon Ticonderoga Core-Lock Colored Pencils"/>
    <n v="36.44"/>
    <n v="4"/>
    <n v="12.03"/>
  </r>
  <r>
    <s v="22-10-2017"/>
    <x v="3"/>
    <x v="9"/>
    <x v="276"/>
    <x v="26"/>
    <x v="0"/>
    <x v="3"/>
    <s v="Storex Flexible Poly Binders with Double Pockets"/>
    <n v="3.17"/>
    <n v="4"/>
    <n v="-2.5299999999999998"/>
  </r>
  <r>
    <s v="22-10-2017"/>
    <x v="3"/>
    <x v="9"/>
    <x v="276"/>
    <x v="26"/>
    <x v="1"/>
    <x v="5"/>
    <s v="Office Star - Ergonomic Mid Back Chair with 2-Way Adjustable Arms"/>
    <n v="579.14"/>
    <n v="4"/>
    <n v="-28.96"/>
  </r>
  <r>
    <s v="22-10-2017"/>
    <x v="3"/>
    <x v="9"/>
    <x v="44"/>
    <x v="2"/>
    <x v="2"/>
    <x v="6"/>
    <s v="LF Elite 3D Dazzle Designer Hard Case Cover, Lf Stylus Pen and Wiper For Apple Iphone 5c Mini Lite"/>
    <n v="32.700000000000003"/>
    <n v="5"/>
    <n v="-6.54"/>
  </r>
  <r>
    <s v="22-10-2017"/>
    <x v="3"/>
    <x v="9"/>
    <x v="44"/>
    <x v="2"/>
    <x v="0"/>
    <x v="10"/>
    <s v="#6 3/4 Gummed Flap White Envelopes"/>
    <n v="31.68"/>
    <n v="4"/>
    <n v="11.09"/>
  </r>
  <r>
    <s v="23-10-2017"/>
    <x v="3"/>
    <x v="9"/>
    <x v="791"/>
    <x v="16"/>
    <x v="2"/>
    <x v="6"/>
    <s v="Wilson SignalBoost 841262 DB PRO Amplifier Kit"/>
    <n v="863.88"/>
    <n v="3"/>
    <n v="107.99"/>
  </r>
  <r>
    <s v="23-10-2017"/>
    <x v="3"/>
    <x v="9"/>
    <x v="520"/>
    <x v="20"/>
    <x v="0"/>
    <x v="0"/>
    <s v="Xerox 1969"/>
    <n v="11.56"/>
    <n v="2"/>
    <n v="5.66"/>
  </r>
  <r>
    <s v="23-10-2017"/>
    <x v="3"/>
    <x v="9"/>
    <x v="520"/>
    <x v="20"/>
    <x v="0"/>
    <x v="0"/>
    <s v="Xerox 4200 Series MultiUse Premium Copy Paper (20Lb. and 84 Bright)"/>
    <n v="26.4"/>
    <n v="5"/>
    <n v="11.88"/>
  </r>
  <r>
    <s v="23-10-2017"/>
    <x v="3"/>
    <x v="9"/>
    <x v="520"/>
    <x v="20"/>
    <x v="1"/>
    <x v="8"/>
    <s v="Eldon 200 Class Desk Accessories, Smoke"/>
    <n v="69.08"/>
    <n v="11"/>
    <n v="29.01"/>
  </r>
  <r>
    <s v="23-10-2017"/>
    <x v="3"/>
    <x v="9"/>
    <x v="520"/>
    <x v="20"/>
    <x v="2"/>
    <x v="6"/>
    <s v="I Need's 3d Hello Kitty Hybrid Silicone Case Cover for HTC One X 4g with 3d Hello Kitty Stylus Pen Green/pink"/>
    <n v="35.880000000000003"/>
    <n v="3"/>
    <n v="10.050000000000001"/>
  </r>
  <r>
    <s v="23-10-2017"/>
    <x v="3"/>
    <x v="9"/>
    <x v="406"/>
    <x v="0"/>
    <x v="0"/>
    <x v="3"/>
    <s v="Storex Dura Pro Binders"/>
    <n v="3.56"/>
    <n v="3"/>
    <n v="-6.24"/>
  </r>
  <r>
    <s v="23-10-2017"/>
    <x v="3"/>
    <x v="9"/>
    <x v="406"/>
    <x v="0"/>
    <x v="2"/>
    <x v="6"/>
    <s v="Jabra SPEAK 410 Multidevice Speakerphone"/>
    <n v="823.96"/>
    <n v="5"/>
    <n v="51.5"/>
  </r>
  <r>
    <s v="23-10-2017"/>
    <x v="3"/>
    <x v="9"/>
    <x v="406"/>
    <x v="0"/>
    <x v="0"/>
    <x v="4"/>
    <s v="Newell 320"/>
    <n v="10.27"/>
    <n v="3"/>
    <n v="0.9"/>
  </r>
  <r>
    <s v="23-10-2017"/>
    <x v="3"/>
    <x v="9"/>
    <x v="516"/>
    <x v="0"/>
    <x v="0"/>
    <x v="3"/>
    <s v="Acco Flexible ACCOHIDE Square Ring Data Binder, Dark Blue, 11 1/2&quot; X 14&quot; 7/8&quot;"/>
    <n v="9.76"/>
    <n v="3"/>
    <n v="-15.13"/>
  </r>
  <r>
    <s v="23-10-2017"/>
    <x v="3"/>
    <x v="9"/>
    <x v="516"/>
    <x v="0"/>
    <x v="0"/>
    <x v="2"/>
    <s v="Advantus Rolling Storage Box"/>
    <n v="13.72"/>
    <n v="1"/>
    <n v="1.2"/>
  </r>
  <r>
    <s v="23-10-2017"/>
    <x v="3"/>
    <x v="9"/>
    <x v="516"/>
    <x v="0"/>
    <x v="2"/>
    <x v="9"/>
    <s v="WD My Passport Ultra 1TB Portable External Hard Drive"/>
    <n v="55.2"/>
    <n v="1"/>
    <n v="-2.0699999999999998"/>
  </r>
  <r>
    <s v="23-10-2017"/>
    <x v="3"/>
    <x v="9"/>
    <x v="516"/>
    <x v="0"/>
    <x v="0"/>
    <x v="2"/>
    <s v="Carina 42&quot;Hx23 3/4&quot;W Media Storage Unit"/>
    <n v="259.14"/>
    <n v="4"/>
    <n v="-58.31"/>
  </r>
  <r>
    <s v="23-10-2017"/>
    <x v="3"/>
    <x v="9"/>
    <x v="512"/>
    <x v="43"/>
    <x v="1"/>
    <x v="13"/>
    <s v="KI Adjustable-Height Table"/>
    <n v="240.74"/>
    <n v="4"/>
    <n v="-13.76"/>
  </r>
  <r>
    <s v="23-10-2017"/>
    <x v="3"/>
    <x v="9"/>
    <x v="512"/>
    <x v="43"/>
    <x v="1"/>
    <x v="8"/>
    <s v="Eldon 400 Class Desk Accessories, Black Carbon"/>
    <n v="35"/>
    <n v="4"/>
    <n v="14.7"/>
  </r>
  <r>
    <s v="23-10-2017"/>
    <x v="3"/>
    <x v="9"/>
    <x v="512"/>
    <x v="43"/>
    <x v="1"/>
    <x v="8"/>
    <s v="Deflect-o DuraMat Antistatic Studded Beveled Mat for Medium Pile Carpeting"/>
    <n v="210.68"/>
    <n v="2"/>
    <n v="50.56"/>
  </r>
  <r>
    <s v="23-10-2017"/>
    <x v="3"/>
    <x v="9"/>
    <x v="512"/>
    <x v="43"/>
    <x v="1"/>
    <x v="13"/>
    <s v="Office Impressions End Table, 20-1/2&quot;H x 24&quot;W x 20&quot;D"/>
    <n v="637.9"/>
    <n v="3"/>
    <n v="-127.58"/>
  </r>
  <r>
    <s v="23-10-2017"/>
    <x v="3"/>
    <x v="9"/>
    <x v="512"/>
    <x v="43"/>
    <x v="0"/>
    <x v="0"/>
    <s v="Wirebound Message Book, 4 per Page"/>
    <n v="43.44"/>
    <n v="8"/>
    <n v="21.29"/>
  </r>
  <r>
    <s v="23-10-2017"/>
    <x v="3"/>
    <x v="9"/>
    <x v="512"/>
    <x v="43"/>
    <x v="0"/>
    <x v="12"/>
    <s v="Hoover Replacement Belt for Commercial Guardsman Heavy-Duty Upright Vacuum"/>
    <n v="2.2200000000000002"/>
    <n v="1"/>
    <n v="0.67"/>
  </r>
  <r>
    <s v="24-10-2017"/>
    <x v="3"/>
    <x v="9"/>
    <x v="487"/>
    <x v="0"/>
    <x v="1"/>
    <x v="13"/>
    <s v="Hon 2111 Invitation Series Straight Table"/>
    <n v="517.41"/>
    <n v="5"/>
    <n v="-81.31"/>
  </r>
  <r>
    <s v="24-10-2017"/>
    <x v="3"/>
    <x v="9"/>
    <x v="246"/>
    <x v="29"/>
    <x v="0"/>
    <x v="7"/>
    <s v="Staples"/>
    <n v="11.68"/>
    <n v="4"/>
    <n v="5.26"/>
  </r>
  <r>
    <s v="26-10-2017"/>
    <x v="3"/>
    <x v="9"/>
    <x v="194"/>
    <x v="28"/>
    <x v="2"/>
    <x v="9"/>
    <s v="Logitech LS21 Speaker System - PC Multimedia - 2.1-CH - Wired"/>
    <n v="19.989999999999998"/>
    <n v="1"/>
    <n v="6.8"/>
  </r>
  <r>
    <s v="26-10-2017"/>
    <x v="3"/>
    <x v="9"/>
    <x v="194"/>
    <x v="28"/>
    <x v="0"/>
    <x v="1"/>
    <s v="Avery 511"/>
    <n v="6.16"/>
    <n v="2"/>
    <n v="2.96"/>
  </r>
  <r>
    <s v="26-10-2017"/>
    <x v="3"/>
    <x v="9"/>
    <x v="635"/>
    <x v="6"/>
    <x v="1"/>
    <x v="13"/>
    <s v="Lesro Sheffield Collection Coffee Table, End Table, Center Table, Corner Table"/>
    <n v="356.85"/>
    <n v="5"/>
    <n v="60.66"/>
  </r>
  <r>
    <s v="26-10-2017"/>
    <x v="3"/>
    <x v="9"/>
    <x v="635"/>
    <x v="6"/>
    <x v="0"/>
    <x v="10"/>
    <s v="Tyvek  Top-Opening Peel &amp; Seel  Envelopes, Gray"/>
    <n v="251.58"/>
    <n v="7"/>
    <n v="113.21"/>
  </r>
  <r>
    <s v="26-10-2017"/>
    <x v="3"/>
    <x v="9"/>
    <x v="678"/>
    <x v="2"/>
    <x v="2"/>
    <x v="6"/>
    <s v="Cisco Small Business SPA 502G VoIP phone"/>
    <n v="61.54"/>
    <n v="1"/>
    <n v="-13.33"/>
  </r>
  <r>
    <s v="26-10-2017"/>
    <x v="3"/>
    <x v="9"/>
    <x v="678"/>
    <x v="2"/>
    <x v="0"/>
    <x v="3"/>
    <s v="Premium Transparent Presentation Covers, No Pattern/Clear, 8 1/2&quot; x 11&quot;"/>
    <n v="81.44"/>
    <n v="7"/>
    <n v="-65.150000000000006"/>
  </r>
  <r>
    <s v="26-10-2017"/>
    <x v="3"/>
    <x v="9"/>
    <x v="509"/>
    <x v="2"/>
    <x v="0"/>
    <x v="3"/>
    <s v="GBC Velobind Prepunched Cover Sets, Regency Series"/>
    <n v="33.28"/>
    <n v="3"/>
    <n v="-27.74"/>
  </r>
  <r>
    <s v="26-10-2017"/>
    <x v="3"/>
    <x v="9"/>
    <x v="509"/>
    <x v="2"/>
    <x v="2"/>
    <x v="6"/>
    <s v="Motorla HX550 Universal Bluetooth Headset"/>
    <n v="118.65"/>
    <n v="5"/>
    <n v="19.78"/>
  </r>
  <r>
    <s v="26-10-2017"/>
    <x v="3"/>
    <x v="9"/>
    <x v="509"/>
    <x v="2"/>
    <x v="0"/>
    <x v="1"/>
    <s v="Avery 517"/>
    <n v="14.76"/>
    <n v="5"/>
    <n v="4.9800000000000004"/>
  </r>
  <r>
    <s v="26-10-2017"/>
    <x v="3"/>
    <x v="9"/>
    <x v="499"/>
    <x v="0"/>
    <x v="0"/>
    <x v="2"/>
    <s v="Multi-Use Personal File Cart and Caster Set, Three Stacking Bins"/>
    <n v="55.62"/>
    <n v="2"/>
    <n v="5.56"/>
  </r>
  <r>
    <s v="27-10-2017"/>
    <x v="3"/>
    <x v="9"/>
    <x v="338"/>
    <x v="1"/>
    <x v="0"/>
    <x v="4"/>
    <s v="Prang Colored Pencils"/>
    <n v="7.06"/>
    <n v="3"/>
    <n v="2.21"/>
  </r>
  <r>
    <s v="27-10-2017"/>
    <x v="3"/>
    <x v="9"/>
    <x v="338"/>
    <x v="1"/>
    <x v="2"/>
    <x v="6"/>
    <s v="Spigen Samsung Galaxy S5 Case Wallet"/>
    <n v="27.18"/>
    <n v="2"/>
    <n v="2.04"/>
  </r>
  <r>
    <s v="27-10-2017"/>
    <x v="3"/>
    <x v="9"/>
    <x v="4"/>
    <x v="3"/>
    <x v="1"/>
    <x v="11"/>
    <s v="O'Sullivan Elevations Bookcase, Cherry Finish"/>
    <n v="556.66999999999996"/>
    <n v="5"/>
    <n v="6.55"/>
  </r>
  <r>
    <s v="27-10-2017"/>
    <x v="3"/>
    <x v="9"/>
    <x v="4"/>
    <x v="3"/>
    <x v="2"/>
    <x v="6"/>
    <s v="Jackery Bar Premium Fast-charging Portable Charger"/>
    <n v="95.84"/>
    <n v="4"/>
    <n v="34.74"/>
  </r>
  <r>
    <s v="27-10-2017"/>
    <x v="3"/>
    <x v="9"/>
    <x v="562"/>
    <x v="0"/>
    <x v="0"/>
    <x v="10"/>
    <s v="#6 3/4 Gummed Flap White Envelopes"/>
    <n v="15.84"/>
    <n v="2"/>
    <n v="5.54"/>
  </r>
  <r>
    <s v="27-10-2017"/>
    <x v="3"/>
    <x v="9"/>
    <x v="562"/>
    <x v="0"/>
    <x v="0"/>
    <x v="0"/>
    <s v="Xerox 1972"/>
    <n v="8.4499999999999993"/>
    <n v="2"/>
    <n v="2.64"/>
  </r>
  <r>
    <s v="27-10-2017"/>
    <x v="3"/>
    <x v="9"/>
    <x v="140"/>
    <x v="3"/>
    <x v="1"/>
    <x v="13"/>
    <s v="Chromcraft Rectangular Conference Tables"/>
    <n v="189.58"/>
    <n v="1"/>
    <n v="9.48"/>
  </r>
  <r>
    <s v="27-10-2017"/>
    <x v="3"/>
    <x v="9"/>
    <x v="140"/>
    <x v="3"/>
    <x v="2"/>
    <x v="6"/>
    <s v="Griffin GC17055 Auxiliary Audio Cable"/>
    <n v="71.959999999999994"/>
    <n v="5"/>
    <n v="7.2"/>
  </r>
  <r>
    <s v="27-10-2017"/>
    <x v="3"/>
    <x v="9"/>
    <x v="581"/>
    <x v="12"/>
    <x v="0"/>
    <x v="0"/>
    <s v="Xerox 1882"/>
    <n v="44.78"/>
    <n v="1"/>
    <n v="16.23"/>
  </r>
  <r>
    <s v="27-10-2017"/>
    <x v="3"/>
    <x v="9"/>
    <x v="555"/>
    <x v="16"/>
    <x v="0"/>
    <x v="0"/>
    <s v="Easy-staple paper"/>
    <n v="56.78"/>
    <n v="7"/>
    <n v="20.58"/>
  </r>
  <r>
    <s v="27-10-2017"/>
    <x v="3"/>
    <x v="9"/>
    <x v="555"/>
    <x v="16"/>
    <x v="0"/>
    <x v="3"/>
    <s v="Avery Hole Reinforcements"/>
    <n v="5.61"/>
    <n v="3"/>
    <n v="-3.92"/>
  </r>
  <r>
    <s v="27-10-2017"/>
    <x v="3"/>
    <x v="9"/>
    <x v="555"/>
    <x v="16"/>
    <x v="0"/>
    <x v="4"/>
    <s v="Rogers Handheld Barrel Pencil Sharpener"/>
    <n v="6.58"/>
    <n v="3"/>
    <n v="0.57999999999999996"/>
  </r>
  <r>
    <s v="28-10-2017"/>
    <x v="3"/>
    <x v="9"/>
    <x v="604"/>
    <x v="20"/>
    <x v="0"/>
    <x v="10"/>
    <s v="Recycled Interoffice Envelopes with String and Button Closure, 10 x 13"/>
    <n v="47.98"/>
    <n v="2"/>
    <n v="23.99"/>
  </r>
  <r>
    <s v="28-10-2017"/>
    <x v="3"/>
    <x v="9"/>
    <x v="348"/>
    <x v="0"/>
    <x v="2"/>
    <x v="9"/>
    <s v="Imation 8gb Micro Traveldrive Usb 2.0 Flash Drive"/>
    <n v="24"/>
    <n v="2"/>
    <n v="-2.7"/>
  </r>
  <r>
    <s v="28-10-2017"/>
    <x v="3"/>
    <x v="9"/>
    <x v="348"/>
    <x v="0"/>
    <x v="0"/>
    <x v="0"/>
    <s v="Xerox 21"/>
    <n v="15.55"/>
    <n v="3"/>
    <n v="5.44"/>
  </r>
  <r>
    <s v="28-10-2017"/>
    <x v="3"/>
    <x v="9"/>
    <x v="348"/>
    <x v="0"/>
    <x v="2"/>
    <x v="9"/>
    <s v="Logitech Desktop MK120 Mouse and keyboard Combo"/>
    <n v="26.18"/>
    <n v="2"/>
    <n v="-3.27"/>
  </r>
  <r>
    <s v="28-10-2017"/>
    <x v="3"/>
    <x v="9"/>
    <x v="744"/>
    <x v="25"/>
    <x v="1"/>
    <x v="8"/>
    <s v="Computer Room Manger, 14&quot;"/>
    <n v="77.95"/>
    <n v="3"/>
    <n v="15.59"/>
  </r>
  <r>
    <s v="28-10-2017"/>
    <x v="3"/>
    <x v="9"/>
    <x v="744"/>
    <x v="25"/>
    <x v="0"/>
    <x v="2"/>
    <s v="Gould Plastics 18-Pocket Panel Bin, 34w x 5-1/4d x 20-1/2h"/>
    <n v="147.18"/>
    <n v="2"/>
    <n v="-29.44"/>
  </r>
  <r>
    <s v="28-10-2017"/>
    <x v="3"/>
    <x v="9"/>
    <x v="744"/>
    <x v="25"/>
    <x v="0"/>
    <x v="0"/>
    <s v="Xerox 1936"/>
    <n v="47.95"/>
    <n v="3"/>
    <n v="16.18"/>
  </r>
  <r>
    <s v="28-10-2017"/>
    <x v="3"/>
    <x v="9"/>
    <x v="52"/>
    <x v="32"/>
    <x v="0"/>
    <x v="1"/>
    <s v="Avery 519"/>
    <n v="21.93"/>
    <n v="3"/>
    <n v="10.31"/>
  </r>
  <r>
    <s v="29-10-2017"/>
    <x v="3"/>
    <x v="9"/>
    <x v="169"/>
    <x v="20"/>
    <x v="0"/>
    <x v="0"/>
    <s v="Things To Do Today Pad"/>
    <n v="46.96"/>
    <n v="8"/>
    <n v="22.54"/>
  </r>
  <r>
    <s v="30-10-2017"/>
    <x v="3"/>
    <x v="9"/>
    <x v="638"/>
    <x v="22"/>
    <x v="1"/>
    <x v="8"/>
    <s v="Magna Visual Magnetic Picture Hangers"/>
    <n v="9.64"/>
    <n v="2"/>
    <n v="3.66"/>
  </r>
  <r>
    <s v="30-10-2017"/>
    <x v="3"/>
    <x v="9"/>
    <x v="147"/>
    <x v="22"/>
    <x v="0"/>
    <x v="3"/>
    <s v="GBC Velobind Prepunched Cover Sets, Regency Series"/>
    <n v="88.75"/>
    <n v="3"/>
    <n v="27.74"/>
  </r>
  <r>
    <s v="30-10-2017"/>
    <x v="3"/>
    <x v="9"/>
    <x v="147"/>
    <x v="22"/>
    <x v="0"/>
    <x v="3"/>
    <s v="Cardinal Slant-D Ring Binders"/>
    <n v="13.9"/>
    <n v="2"/>
    <n v="5.21"/>
  </r>
  <r>
    <s v="30-10-2017"/>
    <x v="3"/>
    <x v="9"/>
    <x v="295"/>
    <x v="3"/>
    <x v="0"/>
    <x v="1"/>
    <s v="Avery 500"/>
    <n v="43.86"/>
    <n v="6"/>
    <n v="20.61"/>
  </r>
  <r>
    <s v="30-10-2017"/>
    <x v="3"/>
    <x v="9"/>
    <x v="295"/>
    <x v="3"/>
    <x v="2"/>
    <x v="6"/>
    <s v="Geemarc AmpliPOWER60"/>
    <n v="148.47999999999999"/>
    <n v="2"/>
    <n v="16.7"/>
  </r>
  <r>
    <s v="30-10-2017"/>
    <x v="3"/>
    <x v="9"/>
    <x v="295"/>
    <x v="3"/>
    <x v="0"/>
    <x v="0"/>
    <s v="&quot;While you Were Out&quot; Message Book, One Form per Page"/>
    <n v="7.42"/>
    <n v="2"/>
    <n v="3.71"/>
  </r>
  <r>
    <s v="30-10-2017"/>
    <x v="3"/>
    <x v="9"/>
    <x v="295"/>
    <x v="3"/>
    <x v="1"/>
    <x v="5"/>
    <s v="Global Leather Task Chair, Black"/>
    <n v="71.989999999999995"/>
    <n v="1"/>
    <n v="-0.9"/>
  </r>
  <r>
    <s v="30-10-2017"/>
    <x v="3"/>
    <x v="9"/>
    <x v="295"/>
    <x v="3"/>
    <x v="0"/>
    <x v="4"/>
    <s v="4009 Highlighters by Sanford"/>
    <n v="19.899999999999999"/>
    <n v="5"/>
    <n v="6.57"/>
  </r>
  <r>
    <s v="30-10-2017"/>
    <x v="3"/>
    <x v="9"/>
    <x v="295"/>
    <x v="3"/>
    <x v="0"/>
    <x v="12"/>
    <s v="Acco 7-Outlet Masterpiece Power Center, Wihtout Fax/Phone Line Protection"/>
    <n v="1702.12"/>
    <n v="14"/>
    <n v="510.64"/>
  </r>
  <r>
    <s v="30-10-2017"/>
    <x v="3"/>
    <x v="9"/>
    <x v="260"/>
    <x v="2"/>
    <x v="0"/>
    <x v="0"/>
    <s v="Xerox 231"/>
    <n v="20.74"/>
    <n v="4"/>
    <n v="7.26"/>
  </r>
  <r>
    <s v="30-10-2017"/>
    <x v="3"/>
    <x v="9"/>
    <x v="260"/>
    <x v="2"/>
    <x v="1"/>
    <x v="8"/>
    <s v="Stacking Tray, Side-Loading, Legal, Smoke"/>
    <n v="7.17"/>
    <n v="2"/>
    <n v="0.99"/>
  </r>
  <r>
    <s v="30-10-2017"/>
    <x v="3"/>
    <x v="9"/>
    <x v="260"/>
    <x v="2"/>
    <x v="0"/>
    <x v="2"/>
    <s v="Eldon Shelf Savers Cubes and Bins"/>
    <n v="11.17"/>
    <n v="2"/>
    <n v="-2.5099999999999998"/>
  </r>
  <r>
    <s v="30-10-2017"/>
    <x v="3"/>
    <x v="9"/>
    <x v="260"/>
    <x v="2"/>
    <x v="2"/>
    <x v="9"/>
    <s v="First Data FD10 PIN Pad"/>
    <n v="442.4"/>
    <n v="7"/>
    <n v="-55.3"/>
  </r>
  <r>
    <s v="30-10-2017"/>
    <x v="3"/>
    <x v="9"/>
    <x v="232"/>
    <x v="22"/>
    <x v="1"/>
    <x v="5"/>
    <s v="Novimex Fabric Task Chair"/>
    <n v="97.57"/>
    <n v="2"/>
    <n v="-6.1"/>
  </r>
  <r>
    <s v="30-10-2017"/>
    <x v="3"/>
    <x v="9"/>
    <x v="232"/>
    <x v="22"/>
    <x v="1"/>
    <x v="5"/>
    <s v="Global Super Steno Chair"/>
    <n v="614.27"/>
    <n v="8"/>
    <n v="-23.04"/>
  </r>
  <r>
    <s v="30-10-2017"/>
    <x v="3"/>
    <x v="9"/>
    <x v="232"/>
    <x v="22"/>
    <x v="1"/>
    <x v="11"/>
    <s v="Bestar Classic Bookcase"/>
    <n v="199.98"/>
    <n v="2"/>
    <n v="38"/>
  </r>
  <r>
    <s v="30-10-2017"/>
    <x v="3"/>
    <x v="9"/>
    <x v="371"/>
    <x v="0"/>
    <x v="1"/>
    <x v="8"/>
    <s v="DAX Metal Frame, Desktop, Stepped-Edge"/>
    <n v="16.190000000000001"/>
    <n v="2"/>
    <n v="-8.5"/>
  </r>
  <r>
    <s v="30-10-2017"/>
    <x v="3"/>
    <x v="9"/>
    <x v="371"/>
    <x v="0"/>
    <x v="1"/>
    <x v="13"/>
    <s v="Bevis Round Conference Table Top, X-Base"/>
    <n v="251.01"/>
    <n v="2"/>
    <n v="-68.13"/>
  </r>
  <r>
    <s v="30-10-2017"/>
    <x v="3"/>
    <x v="9"/>
    <x v="371"/>
    <x v="0"/>
    <x v="0"/>
    <x v="2"/>
    <s v="X-Rack File for Hanging Folders"/>
    <n v="54.19"/>
    <n v="6"/>
    <n v="4.0599999999999996"/>
  </r>
  <r>
    <s v="30-10-2017"/>
    <x v="3"/>
    <x v="9"/>
    <x v="476"/>
    <x v="5"/>
    <x v="0"/>
    <x v="2"/>
    <s v="Eldon Gobal File Keepers"/>
    <n v="105.98"/>
    <n v="7"/>
    <n v="4.24"/>
  </r>
  <r>
    <s v="30-10-2017"/>
    <x v="3"/>
    <x v="9"/>
    <x v="476"/>
    <x v="5"/>
    <x v="0"/>
    <x v="14"/>
    <s v="Acme 10&quot; Easy Grip Assistive Scissors"/>
    <n v="35.06"/>
    <n v="2"/>
    <n v="10.52"/>
  </r>
  <r>
    <s v="30-10-2017"/>
    <x v="3"/>
    <x v="9"/>
    <x v="476"/>
    <x v="5"/>
    <x v="1"/>
    <x v="5"/>
    <s v="Metal Folding Chairs, Beige, 4/Carton"/>
    <n v="33.94"/>
    <n v="1"/>
    <n v="9.16"/>
  </r>
  <r>
    <s v="30-10-2017"/>
    <x v="3"/>
    <x v="9"/>
    <x v="476"/>
    <x v="5"/>
    <x v="0"/>
    <x v="1"/>
    <s v="Smead Alpha-Z Color-Coded Name Labels First Letter Starter Set"/>
    <n v="30"/>
    <n v="8"/>
    <n v="14.4"/>
  </r>
  <r>
    <s v="31-10-2017"/>
    <x v="3"/>
    <x v="9"/>
    <x v="303"/>
    <x v="0"/>
    <x v="0"/>
    <x v="4"/>
    <s v="Newell 350"/>
    <n v="5.25"/>
    <n v="2"/>
    <n v="0.59"/>
  </r>
  <r>
    <s v="31-10-2017"/>
    <x v="3"/>
    <x v="9"/>
    <x v="563"/>
    <x v="1"/>
    <x v="2"/>
    <x v="6"/>
    <s v="ClearOne Communications CHAT 70 OC Speaker Phone"/>
    <n v="508.77"/>
    <n v="4"/>
    <n v="38.159999999999997"/>
  </r>
  <r>
    <s v="31-10-2017"/>
    <x v="3"/>
    <x v="9"/>
    <x v="563"/>
    <x v="1"/>
    <x v="0"/>
    <x v="10"/>
    <s v="#10 Gummed Flap White Envelopes, 100/Box"/>
    <n v="9.91"/>
    <n v="3"/>
    <n v="3.22"/>
  </r>
  <r>
    <s v="01-11-2017"/>
    <x v="3"/>
    <x v="10"/>
    <x v="582"/>
    <x v="22"/>
    <x v="0"/>
    <x v="3"/>
    <s v="GBC Standard Plastic Binding Systems' Combs"/>
    <n v="25.12"/>
    <n v="5"/>
    <n v="7.85"/>
  </r>
  <r>
    <s v="01-11-2017"/>
    <x v="3"/>
    <x v="10"/>
    <x v="582"/>
    <x v="22"/>
    <x v="1"/>
    <x v="13"/>
    <s v="Hon 94000 Series Round Tables"/>
    <n v="2665.62"/>
    <n v="9"/>
    <n v="239.91"/>
  </r>
  <r>
    <s v="01-11-2017"/>
    <x v="3"/>
    <x v="10"/>
    <x v="394"/>
    <x v="32"/>
    <x v="0"/>
    <x v="0"/>
    <s v="Xerox 1939"/>
    <n v="189.7"/>
    <n v="10"/>
    <n v="91.06"/>
  </r>
  <r>
    <s v="01-11-2017"/>
    <x v="3"/>
    <x v="10"/>
    <x v="394"/>
    <x v="32"/>
    <x v="0"/>
    <x v="0"/>
    <s v="Xerox 1893"/>
    <n v="40.99"/>
    <n v="1"/>
    <n v="20.09"/>
  </r>
  <r>
    <s v="02-11-2017"/>
    <x v="3"/>
    <x v="10"/>
    <x v="484"/>
    <x v="22"/>
    <x v="0"/>
    <x v="0"/>
    <s v="Wirebound Message Books, Four 2 3/4 x 5 Forms per Page, 200 Sets per Book"/>
    <n v="23.85"/>
    <n v="5"/>
    <n v="10.73"/>
  </r>
  <r>
    <s v="02-11-2017"/>
    <x v="3"/>
    <x v="10"/>
    <x v="666"/>
    <x v="42"/>
    <x v="0"/>
    <x v="7"/>
    <s v="Staples"/>
    <n v="18.239999999999998"/>
    <n v="3"/>
    <n v="9.1199999999999992"/>
  </r>
  <r>
    <s v="02-11-2017"/>
    <x v="3"/>
    <x v="10"/>
    <x v="666"/>
    <x v="42"/>
    <x v="0"/>
    <x v="4"/>
    <s v="Binney &amp; Smith Crayola Metallic Colored Pencils, 8-Color Set"/>
    <n v="27.78"/>
    <n v="6"/>
    <n v="9.17"/>
  </r>
  <r>
    <s v="02-11-2017"/>
    <x v="3"/>
    <x v="10"/>
    <x v="483"/>
    <x v="3"/>
    <x v="0"/>
    <x v="10"/>
    <s v="White Business Envelopes with Contemporary Seam, Recycled White Business Envelopes"/>
    <n v="76.58"/>
    <n v="7"/>
    <n v="38.29"/>
  </r>
  <r>
    <s v="02-11-2017"/>
    <x v="3"/>
    <x v="10"/>
    <x v="483"/>
    <x v="3"/>
    <x v="0"/>
    <x v="4"/>
    <s v="Nontoxic Chalk"/>
    <n v="8.8000000000000007"/>
    <n v="5"/>
    <n v="4.22"/>
  </r>
  <r>
    <s v="02-11-2017"/>
    <x v="3"/>
    <x v="10"/>
    <x v="483"/>
    <x v="3"/>
    <x v="0"/>
    <x v="3"/>
    <s v="GBC Therma-A-Bind 250T Electric Binding System"/>
    <n v="590.35"/>
    <n v="6"/>
    <n v="206.62"/>
  </r>
  <r>
    <s v="02-11-2017"/>
    <x v="3"/>
    <x v="10"/>
    <x v="483"/>
    <x v="3"/>
    <x v="0"/>
    <x v="7"/>
    <s v="Super Bands, 12/Pack"/>
    <n v="5.58"/>
    <n v="3"/>
    <n v="0.17"/>
  </r>
  <r>
    <s v="02-11-2017"/>
    <x v="3"/>
    <x v="10"/>
    <x v="483"/>
    <x v="3"/>
    <x v="1"/>
    <x v="8"/>
    <s v="Document Clip Frames"/>
    <n v="25.02"/>
    <n v="3"/>
    <n v="10.51"/>
  </r>
  <r>
    <s v="02-11-2017"/>
    <x v="3"/>
    <x v="10"/>
    <x v="483"/>
    <x v="3"/>
    <x v="0"/>
    <x v="2"/>
    <s v="Space Solutions Commercial Steel Shelving"/>
    <n v="452.55"/>
    <n v="7"/>
    <n v="22.63"/>
  </r>
  <r>
    <s v="02-11-2017"/>
    <x v="3"/>
    <x v="10"/>
    <x v="559"/>
    <x v="5"/>
    <x v="0"/>
    <x v="10"/>
    <s v="Letter or Legal Size Expandable Poly String Tie Envelopes"/>
    <n v="5.32"/>
    <n v="2"/>
    <n v="2.61"/>
  </r>
  <r>
    <s v="02-11-2017"/>
    <x v="3"/>
    <x v="10"/>
    <x v="559"/>
    <x v="5"/>
    <x v="1"/>
    <x v="5"/>
    <s v="Hon Deluxe Fabric Upholstered Stacking Chairs, Rounded Back"/>
    <n v="975.92"/>
    <n v="4"/>
    <n v="292.77999999999997"/>
  </r>
  <r>
    <s v="02-11-2017"/>
    <x v="3"/>
    <x v="10"/>
    <x v="559"/>
    <x v="5"/>
    <x v="2"/>
    <x v="9"/>
    <s v="Logitech diNovo Edge Keyboard"/>
    <n v="2249.91"/>
    <n v="9"/>
    <n v="517.48"/>
  </r>
  <r>
    <s v="02-11-2017"/>
    <x v="3"/>
    <x v="10"/>
    <x v="559"/>
    <x v="5"/>
    <x v="0"/>
    <x v="2"/>
    <s v="Super Decoflex Portable Personal File"/>
    <n v="59.92"/>
    <n v="4"/>
    <n v="16.78"/>
  </r>
  <r>
    <s v="02-11-2017"/>
    <x v="3"/>
    <x v="10"/>
    <x v="424"/>
    <x v="2"/>
    <x v="1"/>
    <x v="8"/>
    <s v="Eldon Image Series Black Desk Accessories"/>
    <n v="3.31"/>
    <n v="1"/>
    <n v="0.66"/>
  </r>
  <r>
    <s v="02-11-2017"/>
    <x v="3"/>
    <x v="10"/>
    <x v="424"/>
    <x v="2"/>
    <x v="0"/>
    <x v="12"/>
    <s v="Black &amp; Decker Filter for Double Action Dustbuster Cordless Vac BLDV7210"/>
    <n v="20.14"/>
    <n v="3"/>
    <n v="1.26"/>
  </r>
  <r>
    <s v="02-11-2017"/>
    <x v="3"/>
    <x v="10"/>
    <x v="424"/>
    <x v="2"/>
    <x v="0"/>
    <x v="10"/>
    <s v="Colored Envelopes"/>
    <n v="8.86"/>
    <n v="3"/>
    <n v="2.88"/>
  </r>
  <r>
    <s v="02-11-2017"/>
    <x v="3"/>
    <x v="10"/>
    <x v="424"/>
    <x v="2"/>
    <x v="2"/>
    <x v="6"/>
    <s v="Wilson Electronics DB Pro Signal Booster"/>
    <n v="859.2"/>
    <n v="4"/>
    <n v="-186.16"/>
  </r>
  <r>
    <s v="02-11-2017"/>
    <x v="3"/>
    <x v="10"/>
    <x v="733"/>
    <x v="27"/>
    <x v="0"/>
    <x v="0"/>
    <s v="Xerox 220"/>
    <n v="19.440000000000001"/>
    <n v="3"/>
    <n v="9.33"/>
  </r>
  <r>
    <s v="02-11-2017"/>
    <x v="3"/>
    <x v="10"/>
    <x v="278"/>
    <x v="10"/>
    <x v="0"/>
    <x v="14"/>
    <s v="Premier Automatic Letter Opener"/>
    <n v="384.59"/>
    <n v="2"/>
    <n v="-81.73"/>
  </r>
  <r>
    <s v="02-11-2017"/>
    <x v="3"/>
    <x v="10"/>
    <x v="106"/>
    <x v="3"/>
    <x v="0"/>
    <x v="12"/>
    <s v="Fellowes 8 Outlet Superior Workstation Surge Protector w/o Phone/Fax/Modem Protection"/>
    <n v="168.1"/>
    <n v="5"/>
    <n v="43.71"/>
  </r>
  <r>
    <s v="02-11-2017"/>
    <x v="3"/>
    <x v="10"/>
    <x v="480"/>
    <x v="1"/>
    <x v="0"/>
    <x v="4"/>
    <s v="Stanley Bostitch Contemporary Electric Pencil Sharpeners"/>
    <n v="54.34"/>
    <n v="4"/>
    <n v="5.43"/>
  </r>
  <r>
    <s v="02-11-2017"/>
    <x v="3"/>
    <x v="10"/>
    <x v="608"/>
    <x v="24"/>
    <x v="0"/>
    <x v="12"/>
    <s v="Black &amp; Decker Filter for Double Action Dustbuster Cordless Vac BLDV7210"/>
    <n v="83.9"/>
    <n v="10"/>
    <n v="20.98"/>
  </r>
  <r>
    <s v="02-11-2017"/>
    <x v="3"/>
    <x v="10"/>
    <x v="608"/>
    <x v="24"/>
    <x v="0"/>
    <x v="0"/>
    <s v="Adams Telephone Message Book W/Dividers/Space For Phone Numbers, 5 1/4&quot;X8 1/2&quot;, 300/Messages"/>
    <n v="11.76"/>
    <n v="2"/>
    <n v="5.76"/>
  </r>
  <r>
    <s v="02-11-2017"/>
    <x v="3"/>
    <x v="10"/>
    <x v="253"/>
    <x v="10"/>
    <x v="1"/>
    <x v="5"/>
    <s v="Office Star Flex Back Scooter Chair with White Frame"/>
    <n v="155.37"/>
    <n v="2"/>
    <n v="-35.51"/>
  </r>
  <r>
    <s v="02-11-2017"/>
    <x v="3"/>
    <x v="10"/>
    <x v="497"/>
    <x v="6"/>
    <x v="0"/>
    <x v="4"/>
    <s v="Newell 318"/>
    <n v="5.56"/>
    <n v="2"/>
    <n v="1.45"/>
  </r>
  <r>
    <s v="03-11-2017"/>
    <x v="3"/>
    <x v="10"/>
    <x v="351"/>
    <x v="15"/>
    <x v="1"/>
    <x v="8"/>
    <s v="Telescoping Adjustable Floor Lamp"/>
    <n v="15.99"/>
    <n v="1"/>
    <n v="1"/>
  </r>
  <r>
    <s v="03-11-2017"/>
    <x v="3"/>
    <x v="10"/>
    <x v="566"/>
    <x v="22"/>
    <x v="0"/>
    <x v="0"/>
    <s v="Xerox 191"/>
    <n v="139.86000000000001"/>
    <n v="7"/>
    <n v="65.73"/>
  </r>
  <r>
    <s v="03-11-2017"/>
    <x v="3"/>
    <x v="10"/>
    <x v="566"/>
    <x v="22"/>
    <x v="1"/>
    <x v="5"/>
    <s v="Global Deluxe Office Fabric Chairs"/>
    <n v="307.14"/>
    <n v="4"/>
    <n v="26.87"/>
  </r>
  <r>
    <s v="03-11-2017"/>
    <x v="3"/>
    <x v="10"/>
    <x v="520"/>
    <x v="4"/>
    <x v="0"/>
    <x v="1"/>
    <s v="Avery 476"/>
    <n v="12.39"/>
    <n v="3"/>
    <n v="5.7"/>
  </r>
  <r>
    <s v="03-11-2017"/>
    <x v="3"/>
    <x v="10"/>
    <x v="268"/>
    <x v="31"/>
    <x v="1"/>
    <x v="8"/>
    <s v="9-3/4 Diameter Round Wall Clock"/>
    <n v="41.37"/>
    <n v="3"/>
    <n v="17.38"/>
  </r>
  <r>
    <s v="03-11-2017"/>
    <x v="3"/>
    <x v="10"/>
    <x v="392"/>
    <x v="28"/>
    <x v="0"/>
    <x v="0"/>
    <s v="Xerox 1971"/>
    <n v="8.56"/>
    <n v="2"/>
    <n v="3.85"/>
  </r>
  <r>
    <s v="03-11-2017"/>
    <x v="3"/>
    <x v="10"/>
    <x v="392"/>
    <x v="28"/>
    <x v="0"/>
    <x v="2"/>
    <s v="Sterilite Officeware Hinged File Box"/>
    <n v="52.4"/>
    <n v="5"/>
    <n v="14.15"/>
  </r>
  <r>
    <s v="03-11-2017"/>
    <x v="3"/>
    <x v="10"/>
    <x v="392"/>
    <x v="28"/>
    <x v="0"/>
    <x v="1"/>
    <s v="Avery 513"/>
    <n v="14.94"/>
    <n v="3"/>
    <n v="6.87"/>
  </r>
  <r>
    <s v="03-11-2017"/>
    <x v="3"/>
    <x v="10"/>
    <x v="406"/>
    <x v="2"/>
    <x v="0"/>
    <x v="3"/>
    <s v="Mead 1st Gear 2&quot; Zipper Binder, Asst. Colors"/>
    <n v="11.67"/>
    <n v="3"/>
    <n v="-7.78"/>
  </r>
  <r>
    <s v="03-11-2017"/>
    <x v="3"/>
    <x v="10"/>
    <x v="67"/>
    <x v="22"/>
    <x v="2"/>
    <x v="9"/>
    <s v="HP Standard 104 key PS/2 Keyboard"/>
    <n v="43.5"/>
    <n v="3"/>
    <n v="10.88"/>
  </r>
  <r>
    <s v="03-11-2017"/>
    <x v="3"/>
    <x v="10"/>
    <x v="225"/>
    <x v="5"/>
    <x v="0"/>
    <x v="0"/>
    <s v="Xerox 1963"/>
    <n v="26.4"/>
    <n v="5"/>
    <n v="11.88"/>
  </r>
  <r>
    <s v="03-11-2017"/>
    <x v="3"/>
    <x v="10"/>
    <x v="194"/>
    <x v="3"/>
    <x v="0"/>
    <x v="0"/>
    <s v="Xerox 1992"/>
    <n v="35.880000000000003"/>
    <n v="6"/>
    <n v="17.579999999999998"/>
  </r>
  <r>
    <s v="03-11-2017"/>
    <x v="3"/>
    <x v="10"/>
    <x v="97"/>
    <x v="16"/>
    <x v="2"/>
    <x v="6"/>
    <s v="Polycom SoundPoint IP 450 VoIP phone"/>
    <n v="361.38"/>
    <n v="2"/>
    <n v="27.1"/>
  </r>
  <r>
    <s v="03-11-2017"/>
    <x v="3"/>
    <x v="10"/>
    <x v="510"/>
    <x v="2"/>
    <x v="2"/>
    <x v="9"/>
    <s v="Memorex 25GB 6X Branded Blu-Ray Recordable Disc, 15/Pack"/>
    <n v="40.78"/>
    <n v="3"/>
    <n v="0.51"/>
  </r>
  <r>
    <s v="03-11-2017"/>
    <x v="3"/>
    <x v="10"/>
    <x v="748"/>
    <x v="3"/>
    <x v="2"/>
    <x v="9"/>
    <s v="Microsoft Sculpt Comfort Mouse"/>
    <n v="199.75"/>
    <n v="5"/>
    <n v="87.89"/>
  </r>
  <r>
    <s v="03-11-2017"/>
    <x v="3"/>
    <x v="10"/>
    <x v="748"/>
    <x v="3"/>
    <x v="1"/>
    <x v="13"/>
    <s v="Chromcraft Round Conference Tables"/>
    <n v="1673.18"/>
    <n v="12"/>
    <n v="20.91"/>
  </r>
  <r>
    <s v="03-11-2017"/>
    <x v="3"/>
    <x v="10"/>
    <x v="176"/>
    <x v="25"/>
    <x v="0"/>
    <x v="0"/>
    <s v="Strathmore Photo Mount Cards"/>
    <n v="16.27"/>
    <n v="3"/>
    <n v="5.29"/>
  </r>
  <r>
    <s v="03-11-2017"/>
    <x v="3"/>
    <x v="10"/>
    <x v="4"/>
    <x v="22"/>
    <x v="0"/>
    <x v="3"/>
    <s v="Binder Posts"/>
    <n v="18.37"/>
    <n v="4"/>
    <n v="5.97"/>
  </r>
  <r>
    <s v="03-11-2017"/>
    <x v="3"/>
    <x v="10"/>
    <x v="100"/>
    <x v="3"/>
    <x v="1"/>
    <x v="13"/>
    <s v="SAFCO PlanMaster Boards, 60w x 37-1/2d, White Melamine"/>
    <n v="486.37"/>
    <n v="4"/>
    <n v="36.479999999999997"/>
  </r>
  <r>
    <s v="03-11-2017"/>
    <x v="3"/>
    <x v="10"/>
    <x v="610"/>
    <x v="16"/>
    <x v="2"/>
    <x v="16"/>
    <s v="Canon Image Class D660 Copier"/>
    <n v="959.98"/>
    <n v="2"/>
    <n v="311.99"/>
  </r>
  <r>
    <s v="03-11-2017"/>
    <x v="3"/>
    <x v="10"/>
    <x v="610"/>
    <x v="16"/>
    <x v="0"/>
    <x v="3"/>
    <s v="Avery Self-Adhesive Photo Pockets for Polaroid Photos"/>
    <n v="4.09"/>
    <n v="2"/>
    <n v="-3"/>
  </r>
  <r>
    <s v="03-11-2017"/>
    <x v="3"/>
    <x v="10"/>
    <x v="610"/>
    <x v="16"/>
    <x v="0"/>
    <x v="4"/>
    <s v="Hunt Boston Vacuum Mount KS Pencil Sharpener"/>
    <n v="55.98"/>
    <n v="2"/>
    <n v="4.2"/>
  </r>
  <r>
    <s v="03-11-2017"/>
    <x v="3"/>
    <x v="10"/>
    <x v="610"/>
    <x v="16"/>
    <x v="0"/>
    <x v="0"/>
    <s v="Xerox 1923"/>
    <n v="10.69"/>
    <n v="2"/>
    <n v="3.74"/>
  </r>
  <r>
    <s v="04-11-2017"/>
    <x v="3"/>
    <x v="10"/>
    <x v="241"/>
    <x v="25"/>
    <x v="2"/>
    <x v="15"/>
    <s v="Cubify CubeX 3D Printer Triple Head Print"/>
    <n v="7999.98"/>
    <n v="4"/>
    <n v="-3839.99"/>
  </r>
  <r>
    <s v="04-11-2017"/>
    <x v="3"/>
    <x v="10"/>
    <x v="241"/>
    <x v="25"/>
    <x v="0"/>
    <x v="12"/>
    <s v="Eureka The Boss Plus 12-Amp Hard Box Upright Vacuum, Red"/>
    <n v="167.44"/>
    <n v="2"/>
    <n v="14.65"/>
  </r>
  <r>
    <s v="04-11-2017"/>
    <x v="3"/>
    <x v="10"/>
    <x v="594"/>
    <x v="15"/>
    <x v="0"/>
    <x v="0"/>
    <s v="Adams Telephone Message Books, 5 1/4 x 11"/>
    <n v="9.66"/>
    <n v="2"/>
    <n v="3.26"/>
  </r>
  <r>
    <s v="04-11-2017"/>
    <x v="3"/>
    <x v="10"/>
    <x v="381"/>
    <x v="0"/>
    <x v="0"/>
    <x v="1"/>
    <s v="Alphabetical Labels for Top Tab Filing"/>
    <n v="23.68"/>
    <n v="2"/>
    <n v="8.8800000000000008"/>
  </r>
  <r>
    <s v="04-11-2017"/>
    <x v="3"/>
    <x v="10"/>
    <x v="254"/>
    <x v="25"/>
    <x v="1"/>
    <x v="13"/>
    <s v="Hon 5100 Series Wood Tables"/>
    <n v="523.76"/>
    <n v="3"/>
    <n v="-192.05"/>
  </r>
  <r>
    <s v="04-11-2017"/>
    <x v="3"/>
    <x v="10"/>
    <x v="254"/>
    <x v="25"/>
    <x v="2"/>
    <x v="6"/>
    <s v="Motorola Moto X"/>
    <n v="1359.96"/>
    <n v="5"/>
    <n v="119"/>
  </r>
  <r>
    <s v="04-11-2017"/>
    <x v="3"/>
    <x v="10"/>
    <x v="103"/>
    <x v="15"/>
    <x v="2"/>
    <x v="9"/>
    <s v="Logitech M510 Wireless Mouse"/>
    <n v="95.98"/>
    <n v="3"/>
    <n v="15.6"/>
  </r>
  <r>
    <s v="04-11-2017"/>
    <x v="3"/>
    <x v="10"/>
    <x v="103"/>
    <x v="15"/>
    <x v="2"/>
    <x v="6"/>
    <s v="iOttie XL Car Mount"/>
    <n v="143.93"/>
    <n v="9"/>
    <n v="-32.380000000000003"/>
  </r>
  <r>
    <s v="04-11-2017"/>
    <x v="3"/>
    <x v="10"/>
    <x v="103"/>
    <x v="15"/>
    <x v="0"/>
    <x v="3"/>
    <s v="Storex Dura Pro Binders"/>
    <n v="3.56"/>
    <n v="2"/>
    <n v="-2.97"/>
  </r>
  <r>
    <s v="04-11-2017"/>
    <x v="3"/>
    <x v="10"/>
    <x v="103"/>
    <x v="15"/>
    <x v="0"/>
    <x v="1"/>
    <s v="Avery 481"/>
    <n v="4.93"/>
    <n v="2"/>
    <n v="1.72"/>
  </r>
  <r>
    <s v="04-11-2017"/>
    <x v="3"/>
    <x v="10"/>
    <x v="365"/>
    <x v="0"/>
    <x v="0"/>
    <x v="3"/>
    <s v="GBC Standard Plastic Binding Systems' Combs"/>
    <n v="7.54"/>
    <n v="6"/>
    <n v="-13.19"/>
  </r>
  <r>
    <s v="04-11-2017"/>
    <x v="3"/>
    <x v="10"/>
    <x v="365"/>
    <x v="0"/>
    <x v="0"/>
    <x v="3"/>
    <s v="Self-Adhesive Ring Binder Labels"/>
    <n v="1.41"/>
    <n v="2"/>
    <n v="-2.3199999999999998"/>
  </r>
  <r>
    <s v="04-11-2017"/>
    <x v="3"/>
    <x v="10"/>
    <x v="365"/>
    <x v="0"/>
    <x v="0"/>
    <x v="3"/>
    <s v="Wilson Jones Impact Binders"/>
    <n v="4.1399999999999997"/>
    <n v="4"/>
    <n v="-6.42"/>
  </r>
  <r>
    <s v="04-11-2017"/>
    <x v="3"/>
    <x v="10"/>
    <x v="365"/>
    <x v="0"/>
    <x v="0"/>
    <x v="2"/>
    <s v="Rogers Deluxe File Chest"/>
    <n v="52.75"/>
    <n v="3"/>
    <n v="-12.53"/>
  </r>
  <r>
    <s v="04-11-2017"/>
    <x v="3"/>
    <x v="10"/>
    <x v="418"/>
    <x v="10"/>
    <x v="2"/>
    <x v="9"/>
    <s v="SanDisk Ultra 32 GB MicroSDHC Class 10 Memory Card"/>
    <n v="70.72"/>
    <n v="4"/>
    <n v="-6.19"/>
  </r>
  <r>
    <s v="04-11-2017"/>
    <x v="3"/>
    <x v="10"/>
    <x v="418"/>
    <x v="10"/>
    <x v="0"/>
    <x v="2"/>
    <s v="Carina 42&quot;Hx23 3/4&quot;W Media Storage Unit"/>
    <n v="194.35"/>
    <n v="3"/>
    <n v="-43.73"/>
  </r>
  <r>
    <s v="04-11-2017"/>
    <x v="3"/>
    <x v="10"/>
    <x v="307"/>
    <x v="13"/>
    <x v="0"/>
    <x v="4"/>
    <s v="Binney &amp; Smith inkTank Desk Highlighter, Chisel Tip, Yellow, 12/Box"/>
    <n v="4.3"/>
    <n v="2"/>
    <n v="1.42"/>
  </r>
  <r>
    <s v="05-11-2017"/>
    <x v="3"/>
    <x v="10"/>
    <x v="350"/>
    <x v="12"/>
    <x v="0"/>
    <x v="3"/>
    <s v="Avery Durable Slant Ring Binders, No Labels"/>
    <n v="2.39"/>
    <n v="2"/>
    <n v="-1.83"/>
  </r>
  <r>
    <s v="05-11-2017"/>
    <x v="3"/>
    <x v="10"/>
    <x v="350"/>
    <x v="12"/>
    <x v="0"/>
    <x v="2"/>
    <s v="Trav-L-File Heavy-Duty Shuttle II, Black"/>
    <n v="243.99"/>
    <n v="7"/>
    <n v="30.5"/>
  </r>
  <r>
    <s v="05-11-2017"/>
    <x v="3"/>
    <x v="10"/>
    <x v="141"/>
    <x v="31"/>
    <x v="2"/>
    <x v="9"/>
    <s v="NETGEAR AC1750 Dual Band Gigabit Smart WiFi Router"/>
    <n v="159.99"/>
    <n v="1"/>
    <n v="54.4"/>
  </r>
  <r>
    <s v="05-11-2017"/>
    <x v="3"/>
    <x v="10"/>
    <x v="743"/>
    <x v="20"/>
    <x v="2"/>
    <x v="9"/>
    <s v="Enermax Aurora Lite Keyboard"/>
    <n v="390.75"/>
    <n v="5"/>
    <n v="171.93"/>
  </r>
  <r>
    <s v="05-11-2017"/>
    <x v="3"/>
    <x v="10"/>
    <x v="611"/>
    <x v="1"/>
    <x v="0"/>
    <x v="3"/>
    <s v="Avery Recycled Flexi-View Covers for Binding Systems"/>
    <n v="16.03"/>
    <n v="5"/>
    <n v="-25.65"/>
  </r>
  <r>
    <s v="05-11-2017"/>
    <x v="3"/>
    <x v="10"/>
    <x v="551"/>
    <x v="0"/>
    <x v="2"/>
    <x v="6"/>
    <s v="Nortel Meridian M3904 Professional Digital phone"/>
    <n v="492.77"/>
    <n v="4"/>
    <n v="55.44"/>
  </r>
  <r>
    <s v="05-11-2017"/>
    <x v="3"/>
    <x v="10"/>
    <x v="266"/>
    <x v="3"/>
    <x v="0"/>
    <x v="0"/>
    <s v="Xerox 1996"/>
    <n v="12.96"/>
    <n v="2"/>
    <n v="6.22"/>
  </r>
  <r>
    <s v="05-11-2017"/>
    <x v="3"/>
    <x v="10"/>
    <x v="792"/>
    <x v="20"/>
    <x v="0"/>
    <x v="3"/>
    <s v="GBC Prestige Therm-A-Bind Covers"/>
    <n v="164.69"/>
    <n v="6"/>
    <n v="55.58"/>
  </r>
  <r>
    <s v="05-11-2017"/>
    <x v="3"/>
    <x v="10"/>
    <x v="792"/>
    <x v="20"/>
    <x v="1"/>
    <x v="13"/>
    <s v="Balt Split Level Computer Training Table"/>
    <n v="166.5"/>
    <n v="2"/>
    <n v="-66.599999999999994"/>
  </r>
  <r>
    <s v="05-11-2017"/>
    <x v="3"/>
    <x v="10"/>
    <x v="792"/>
    <x v="20"/>
    <x v="0"/>
    <x v="0"/>
    <s v="Xerox 202"/>
    <n v="12.96"/>
    <n v="2"/>
    <n v="6.22"/>
  </r>
  <r>
    <s v="05-11-2017"/>
    <x v="3"/>
    <x v="10"/>
    <x v="792"/>
    <x v="20"/>
    <x v="0"/>
    <x v="0"/>
    <s v="Eaton Premium Continuous-Feed Paper, 25% Cotton, Letter Size, White, 1000 Shts/Box"/>
    <n v="110.96"/>
    <n v="2"/>
    <n v="53.26"/>
  </r>
  <r>
    <s v="05-11-2017"/>
    <x v="3"/>
    <x v="10"/>
    <x v="792"/>
    <x v="20"/>
    <x v="2"/>
    <x v="6"/>
    <s v="Anker Astro 15000mAh USB Portable Charger"/>
    <n v="99.98"/>
    <n v="2"/>
    <n v="4"/>
  </r>
  <r>
    <s v="05-11-2017"/>
    <x v="3"/>
    <x v="10"/>
    <x v="792"/>
    <x v="20"/>
    <x v="0"/>
    <x v="3"/>
    <s v="Avery Premier Heavy-Duty Binder with Round Locking Rings"/>
    <n v="11.42"/>
    <n v="1"/>
    <n v="3.71"/>
  </r>
  <r>
    <s v="05-11-2017"/>
    <x v="3"/>
    <x v="10"/>
    <x v="792"/>
    <x v="20"/>
    <x v="1"/>
    <x v="5"/>
    <s v="Harbour Creations 67200 Series Stacking Chairs"/>
    <n v="128.12"/>
    <n v="2"/>
    <n v="24.2"/>
  </r>
  <r>
    <s v="05-11-2017"/>
    <x v="3"/>
    <x v="10"/>
    <x v="792"/>
    <x v="20"/>
    <x v="1"/>
    <x v="8"/>
    <s v="Career Cubicle Clock, 8 1/4&quot;, Black"/>
    <n v="101.4"/>
    <n v="5"/>
    <n v="38.53"/>
  </r>
  <r>
    <s v="05-11-2017"/>
    <x v="3"/>
    <x v="10"/>
    <x v="692"/>
    <x v="18"/>
    <x v="0"/>
    <x v="0"/>
    <s v="Ampad Gold Fibre Wirebound Steno Books, 6&quot; x 9&quot;, Gregg Ruled"/>
    <n v="4.41"/>
    <n v="1"/>
    <n v="2.0299999999999998"/>
  </r>
  <r>
    <s v="05-11-2017"/>
    <x v="3"/>
    <x v="10"/>
    <x v="692"/>
    <x v="18"/>
    <x v="0"/>
    <x v="0"/>
    <s v="Easy-staple paper"/>
    <n v="167.94"/>
    <n v="3"/>
    <n v="82.29"/>
  </r>
  <r>
    <s v="05-11-2017"/>
    <x v="3"/>
    <x v="10"/>
    <x v="692"/>
    <x v="18"/>
    <x v="0"/>
    <x v="0"/>
    <s v="Strathmore Photo Mount Cards"/>
    <n v="67.8"/>
    <n v="10"/>
    <n v="31.19"/>
  </r>
  <r>
    <s v="06-11-2017"/>
    <x v="3"/>
    <x v="10"/>
    <x v="680"/>
    <x v="11"/>
    <x v="0"/>
    <x v="3"/>
    <s v="Flexible Leather- Look Classic Collection Ring Binder"/>
    <n v="5.68"/>
    <n v="1"/>
    <n v="-3.79"/>
  </r>
  <r>
    <s v="06-11-2017"/>
    <x v="3"/>
    <x v="10"/>
    <x v="139"/>
    <x v="23"/>
    <x v="0"/>
    <x v="2"/>
    <s v="Decoflex Hanging Personal Folder File"/>
    <n v="46.26"/>
    <n v="3"/>
    <n v="12.03"/>
  </r>
  <r>
    <s v="06-11-2017"/>
    <x v="3"/>
    <x v="10"/>
    <x v="668"/>
    <x v="5"/>
    <x v="0"/>
    <x v="0"/>
    <s v="Xerox 1987"/>
    <n v="5.78"/>
    <n v="1"/>
    <n v="2.83"/>
  </r>
  <r>
    <s v="06-11-2017"/>
    <x v="3"/>
    <x v="10"/>
    <x v="456"/>
    <x v="3"/>
    <x v="0"/>
    <x v="10"/>
    <s v="#10- 4 1/8&quot; x 9 1/2&quot; Security-Tint Envelopes"/>
    <n v="15.28"/>
    <n v="2"/>
    <n v="7.49"/>
  </r>
  <r>
    <s v="06-11-2017"/>
    <x v="3"/>
    <x v="10"/>
    <x v="456"/>
    <x v="3"/>
    <x v="1"/>
    <x v="8"/>
    <s v="Dax Clear Box Frame"/>
    <n v="8.73"/>
    <n v="1"/>
    <n v="2.97"/>
  </r>
  <r>
    <s v="06-11-2017"/>
    <x v="3"/>
    <x v="10"/>
    <x v="456"/>
    <x v="3"/>
    <x v="0"/>
    <x v="4"/>
    <s v="SANFORD Liquid Accent Tank-Style Highlighters"/>
    <n v="5.68"/>
    <n v="2"/>
    <n v="1.76"/>
  </r>
  <r>
    <s v="06-11-2017"/>
    <x v="3"/>
    <x v="10"/>
    <x v="453"/>
    <x v="25"/>
    <x v="0"/>
    <x v="12"/>
    <s v="1.7 Cubic Foot Compact &quot;Cube&quot; Office Refrigerators"/>
    <n v="499.58"/>
    <n v="3"/>
    <n v="43.71"/>
  </r>
  <r>
    <s v="06-11-2017"/>
    <x v="3"/>
    <x v="10"/>
    <x v="453"/>
    <x v="25"/>
    <x v="0"/>
    <x v="0"/>
    <s v="Xerox 220"/>
    <n v="31.1"/>
    <n v="6"/>
    <n v="10.89"/>
  </r>
  <r>
    <s v="06-11-2017"/>
    <x v="3"/>
    <x v="10"/>
    <x v="453"/>
    <x v="25"/>
    <x v="0"/>
    <x v="3"/>
    <s v="Avery Durable Poly Binders"/>
    <n v="13.27"/>
    <n v="8"/>
    <n v="-10.62"/>
  </r>
  <r>
    <s v="06-11-2017"/>
    <x v="3"/>
    <x v="10"/>
    <x v="453"/>
    <x v="25"/>
    <x v="1"/>
    <x v="8"/>
    <s v="Executive Impressions 12&quot; Wall Clock"/>
    <n v="28.27"/>
    <n v="2"/>
    <n v="6.36"/>
  </r>
  <r>
    <s v="06-11-2017"/>
    <x v="3"/>
    <x v="10"/>
    <x v="453"/>
    <x v="25"/>
    <x v="0"/>
    <x v="2"/>
    <s v="Carina Double Wide Media Storage Towers in Natural &amp; Black"/>
    <n v="259.14"/>
    <n v="4"/>
    <n v="-51.83"/>
  </r>
  <r>
    <s v="06-11-2017"/>
    <x v="3"/>
    <x v="10"/>
    <x v="684"/>
    <x v="28"/>
    <x v="0"/>
    <x v="4"/>
    <s v="Newell 339"/>
    <n v="13.9"/>
    <n v="5"/>
    <n v="3.61"/>
  </r>
  <r>
    <s v="06-11-2017"/>
    <x v="3"/>
    <x v="10"/>
    <x v="684"/>
    <x v="28"/>
    <x v="0"/>
    <x v="0"/>
    <s v="Easy-staple paper"/>
    <n v="26.38"/>
    <n v="1"/>
    <n v="12.13"/>
  </r>
  <r>
    <s v="06-11-2017"/>
    <x v="3"/>
    <x v="10"/>
    <x v="505"/>
    <x v="2"/>
    <x v="1"/>
    <x v="5"/>
    <s v="Global Wood Trimmed Manager's Task Chair, Khaki"/>
    <n v="127.37"/>
    <n v="2"/>
    <n v="-30.93"/>
  </r>
  <r>
    <s v="06-11-2017"/>
    <x v="3"/>
    <x v="10"/>
    <x v="505"/>
    <x v="2"/>
    <x v="0"/>
    <x v="0"/>
    <s v="Xerox 191"/>
    <n v="47.95"/>
    <n v="3"/>
    <n v="16.18"/>
  </r>
  <r>
    <s v="06-11-2017"/>
    <x v="3"/>
    <x v="10"/>
    <x v="365"/>
    <x v="3"/>
    <x v="0"/>
    <x v="0"/>
    <s v="Xerox 191"/>
    <n v="59.94"/>
    <n v="3"/>
    <n v="28.17"/>
  </r>
  <r>
    <s v="06-11-2017"/>
    <x v="3"/>
    <x v="10"/>
    <x v="365"/>
    <x v="3"/>
    <x v="0"/>
    <x v="0"/>
    <s v="Easy-staple paper"/>
    <n v="45.36"/>
    <n v="4"/>
    <n v="22.23"/>
  </r>
  <r>
    <s v="06-11-2017"/>
    <x v="3"/>
    <x v="10"/>
    <x v="365"/>
    <x v="3"/>
    <x v="0"/>
    <x v="0"/>
    <s v="Astroparche Fine Business Paper"/>
    <n v="26.4"/>
    <n v="5"/>
    <n v="12.67"/>
  </r>
  <r>
    <s v="06-11-2017"/>
    <x v="3"/>
    <x v="10"/>
    <x v="365"/>
    <x v="3"/>
    <x v="0"/>
    <x v="1"/>
    <s v="Avery 503"/>
    <n v="41.4"/>
    <n v="4"/>
    <n v="19.87"/>
  </r>
  <r>
    <s v="06-11-2017"/>
    <x v="3"/>
    <x v="10"/>
    <x v="365"/>
    <x v="3"/>
    <x v="2"/>
    <x v="9"/>
    <s v="Kingston Digital DataTraveler 32GB USB 2.0"/>
    <n v="16.95"/>
    <n v="1"/>
    <n v="1.02"/>
  </r>
  <r>
    <s v="06-11-2017"/>
    <x v="3"/>
    <x v="10"/>
    <x v="778"/>
    <x v="20"/>
    <x v="0"/>
    <x v="0"/>
    <s v="Xerox 1906"/>
    <n v="318.95999999999998"/>
    <n v="9"/>
    <n v="149.91"/>
  </r>
  <r>
    <s v="06-11-2017"/>
    <x v="3"/>
    <x v="10"/>
    <x v="692"/>
    <x v="22"/>
    <x v="1"/>
    <x v="13"/>
    <s v="Hon 5100 Series Wood Tables"/>
    <n v="2036.86"/>
    <n v="7"/>
    <n v="366.63"/>
  </r>
  <r>
    <s v="06-11-2017"/>
    <x v="3"/>
    <x v="10"/>
    <x v="692"/>
    <x v="22"/>
    <x v="1"/>
    <x v="5"/>
    <s v="Hon 2090 Pillow Soft Series Mid Back Swivel/Tilt Chairs"/>
    <n v="449.57"/>
    <n v="2"/>
    <n v="-73.05"/>
  </r>
  <r>
    <s v="06-11-2017"/>
    <x v="3"/>
    <x v="10"/>
    <x v="692"/>
    <x v="22"/>
    <x v="2"/>
    <x v="9"/>
    <s v="SanDisk Cruzer 64 GB USB Flash Drive"/>
    <n v="108.96"/>
    <n v="3"/>
    <n v="32.69"/>
  </r>
  <r>
    <s v="06-11-2017"/>
    <x v="3"/>
    <x v="10"/>
    <x v="31"/>
    <x v="0"/>
    <x v="1"/>
    <x v="8"/>
    <s v="Linden 10&quot; Round Wall Clock, Black"/>
    <n v="30.56"/>
    <n v="5"/>
    <n v="-19.86"/>
  </r>
  <r>
    <s v="06-11-2017"/>
    <x v="3"/>
    <x v="10"/>
    <x v="757"/>
    <x v="0"/>
    <x v="0"/>
    <x v="3"/>
    <s v="Zipper Ring Binder Pockets"/>
    <n v="1.25"/>
    <n v="2"/>
    <n v="-1.93"/>
  </r>
  <r>
    <s v="06-11-2017"/>
    <x v="3"/>
    <x v="10"/>
    <x v="173"/>
    <x v="0"/>
    <x v="0"/>
    <x v="2"/>
    <s v="SimpliFile Personal File, Black Granite, 15w x 6-15/16d x 11-1/4h"/>
    <n v="18.16"/>
    <n v="2"/>
    <n v="1.82"/>
  </r>
  <r>
    <s v="07-11-2017"/>
    <x v="3"/>
    <x v="10"/>
    <x v="35"/>
    <x v="3"/>
    <x v="2"/>
    <x v="9"/>
    <s v="Anker Ultra-Slim Mini Bluetooth 3.0 Wireless Keyboard"/>
    <n v="59.97"/>
    <n v="3"/>
    <n v="13.79"/>
  </r>
  <r>
    <s v="07-11-2017"/>
    <x v="3"/>
    <x v="10"/>
    <x v="35"/>
    <x v="3"/>
    <x v="2"/>
    <x v="6"/>
    <s v="Plantronics CS 50-USB - headset - Convertible, Monaural"/>
    <n v="761.54"/>
    <n v="7"/>
    <n v="66.64"/>
  </r>
  <r>
    <s v="07-11-2017"/>
    <x v="3"/>
    <x v="10"/>
    <x v="287"/>
    <x v="2"/>
    <x v="2"/>
    <x v="6"/>
    <s v="Jabra Supreme Plus Driver Edition Headset"/>
    <n v="359.97"/>
    <n v="5"/>
    <n v="-71.989999999999995"/>
  </r>
  <r>
    <s v="07-11-2017"/>
    <x v="3"/>
    <x v="10"/>
    <x v="287"/>
    <x v="2"/>
    <x v="1"/>
    <x v="13"/>
    <s v="Bevis Rectangular Conference Tables"/>
    <n v="350.35"/>
    <n v="4"/>
    <n v="-140.13999999999999"/>
  </r>
  <r>
    <s v="07-11-2017"/>
    <x v="3"/>
    <x v="10"/>
    <x v="578"/>
    <x v="3"/>
    <x v="0"/>
    <x v="3"/>
    <s v="Avery Self-Adhesive Photo Pockets for Polaroid Photos"/>
    <n v="21.79"/>
    <n v="4"/>
    <n v="7.63"/>
  </r>
  <r>
    <s v="07-11-2017"/>
    <x v="3"/>
    <x v="10"/>
    <x v="578"/>
    <x v="3"/>
    <x v="2"/>
    <x v="9"/>
    <s v="Plantronics Audio 995 Wireless Stereo Headset"/>
    <n v="439.8"/>
    <n v="4"/>
    <n v="145.13"/>
  </r>
  <r>
    <s v="07-11-2017"/>
    <x v="3"/>
    <x v="10"/>
    <x v="500"/>
    <x v="7"/>
    <x v="0"/>
    <x v="12"/>
    <s v="Holmes Odor Grabber"/>
    <n v="100.94"/>
    <n v="7"/>
    <n v="33.31"/>
  </r>
  <r>
    <s v="07-11-2017"/>
    <x v="3"/>
    <x v="10"/>
    <x v="558"/>
    <x v="20"/>
    <x v="2"/>
    <x v="9"/>
    <s v="Maxell CD-R Discs"/>
    <n v="7.88"/>
    <n v="4"/>
    <n v="2.52"/>
  </r>
  <r>
    <s v="07-11-2017"/>
    <x v="3"/>
    <x v="10"/>
    <x v="549"/>
    <x v="36"/>
    <x v="1"/>
    <x v="5"/>
    <s v="Global Highback Leather Tilter in Burgundy"/>
    <n v="272.97000000000003"/>
    <n v="3"/>
    <n v="43.68"/>
  </r>
  <r>
    <s v="07-11-2017"/>
    <x v="3"/>
    <x v="10"/>
    <x v="574"/>
    <x v="39"/>
    <x v="0"/>
    <x v="3"/>
    <s v="Storex DuraTech Recycled Plastic Frosted Binders"/>
    <n v="38.159999999999997"/>
    <n v="9"/>
    <n v="19.079999999999998"/>
  </r>
  <r>
    <s v="08-11-2017"/>
    <x v="3"/>
    <x v="10"/>
    <x v="253"/>
    <x v="20"/>
    <x v="0"/>
    <x v="4"/>
    <s v="Panasonic KP-310 Heavy-Duty Electric Pencil Sharpener"/>
    <n v="109.9"/>
    <n v="5"/>
    <n v="32.97"/>
  </r>
  <r>
    <s v="08-11-2017"/>
    <x v="3"/>
    <x v="10"/>
    <x v="148"/>
    <x v="36"/>
    <x v="1"/>
    <x v="8"/>
    <s v="Howard Miller Distant Time Traveler Alarm Clock"/>
    <n v="274.2"/>
    <n v="10"/>
    <n v="112.42"/>
  </r>
  <r>
    <s v="09-11-2017"/>
    <x v="3"/>
    <x v="10"/>
    <x v="672"/>
    <x v="20"/>
    <x v="1"/>
    <x v="8"/>
    <s v="9-3/4 Diameter Round Wall Clock"/>
    <n v="96.53"/>
    <n v="7"/>
    <n v="40.54"/>
  </r>
  <r>
    <s v="09-11-2017"/>
    <x v="3"/>
    <x v="10"/>
    <x v="403"/>
    <x v="3"/>
    <x v="1"/>
    <x v="5"/>
    <s v="Global Leather Task Chair, Black"/>
    <n v="215.98"/>
    <n v="3"/>
    <n v="-2.7"/>
  </r>
  <r>
    <s v="09-11-2017"/>
    <x v="3"/>
    <x v="10"/>
    <x v="212"/>
    <x v="3"/>
    <x v="0"/>
    <x v="2"/>
    <s v="Safco Wire Cube Shelving System, For Use as 4 or 5 14&quot; Cubes, Black"/>
    <n v="63.56"/>
    <n v="2"/>
    <n v="3.18"/>
  </r>
  <r>
    <s v="09-11-2017"/>
    <x v="3"/>
    <x v="10"/>
    <x v="212"/>
    <x v="3"/>
    <x v="2"/>
    <x v="9"/>
    <s v="Razer Kraken 7.1 Surround Sound Over Ear USB Gaming Headset"/>
    <n v="99.99"/>
    <n v="1"/>
    <n v="44"/>
  </r>
  <r>
    <s v="09-11-2017"/>
    <x v="3"/>
    <x v="10"/>
    <x v="291"/>
    <x v="36"/>
    <x v="0"/>
    <x v="3"/>
    <s v="Wilson Jones Turn Tabs Binder Tool for Ring Binders"/>
    <n v="9.64"/>
    <n v="2"/>
    <n v="4.43"/>
  </r>
  <r>
    <s v="09-11-2017"/>
    <x v="3"/>
    <x v="10"/>
    <x v="291"/>
    <x v="36"/>
    <x v="2"/>
    <x v="9"/>
    <s v="Maxell iVDR EX 500GB Cartridge"/>
    <n v="826.62"/>
    <n v="3"/>
    <n v="355.45"/>
  </r>
  <r>
    <s v="09-11-2017"/>
    <x v="3"/>
    <x v="10"/>
    <x v="291"/>
    <x v="36"/>
    <x v="0"/>
    <x v="2"/>
    <s v="Adjustable Depth Letter/Legal Cart"/>
    <n v="1633.14"/>
    <n v="9"/>
    <n v="473.61"/>
  </r>
  <r>
    <s v="09-11-2017"/>
    <x v="3"/>
    <x v="10"/>
    <x v="291"/>
    <x v="36"/>
    <x v="0"/>
    <x v="2"/>
    <s v="Adjustable Depth Letter/Legal Cart"/>
    <n v="544.38"/>
    <n v="3"/>
    <n v="157.87"/>
  </r>
  <r>
    <s v="09-11-2017"/>
    <x v="3"/>
    <x v="10"/>
    <x v="264"/>
    <x v="3"/>
    <x v="1"/>
    <x v="8"/>
    <s v="Eldon Wave Desk Accessories"/>
    <n v="47.12"/>
    <n v="8"/>
    <n v="20.73"/>
  </r>
  <r>
    <s v="09-11-2017"/>
    <x v="3"/>
    <x v="10"/>
    <x v="458"/>
    <x v="3"/>
    <x v="1"/>
    <x v="5"/>
    <s v="Lifetime Advantage Folding Chairs, 4/Carton"/>
    <n v="523.39"/>
    <n v="3"/>
    <n v="52.34"/>
  </r>
  <r>
    <s v="09-11-2017"/>
    <x v="3"/>
    <x v="10"/>
    <x v="725"/>
    <x v="16"/>
    <x v="2"/>
    <x v="9"/>
    <s v="Logitech G602 Wireless Gaming Mouse"/>
    <n v="191.98"/>
    <n v="3"/>
    <n v="38.4"/>
  </r>
  <r>
    <s v="09-11-2017"/>
    <x v="3"/>
    <x v="10"/>
    <x v="725"/>
    <x v="16"/>
    <x v="2"/>
    <x v="6"/>
    <s v="Motorola L703CM"/>
    <n v="499.17"/>
    <n v="4"/>
    <n v="31.2"/>
  </r>
  <r>
    <s v="10-11-2017"/>
    <x v="3"/>
    <x v="10"/>
    <x v="518"/>
    <x v="12"/>
    <x v="0"/>
    <x v="3"/>
    <s v="Cardinal EasyOpen D-Ring Binders"/>
    <n v="38.39"/>
    <n v="14"/>
    <n v="-25.59"/>
  </r>
  <r>
    <s v="10-11-2017"/>
    <x v="3"/>
    <x v="10"/>
    <x v="518"/>
    <x v="12"/>
    <x v="2"/>
    <x v="15"/>
    <s v="DYMO CardScan Personal V9 Business Card Scanner"/>
    <n v="95.99"/>
    <n v="2"/>
    <n v="-64"/>
  </r>
  <r>
    <s v="10-11-2017"/>
    <x v="3"/>
    <x v="10"/>
    <x v="518"/>
    <x v="12"/>
    <x v="2"/>
    <x v="9"/>
    <s v="Case Logic 2.4GHz Wireless Keyboard"/>
    <n v="239.95"/>
    <n v="6"/>
    <n v="-35.99"/>
  </r>
  <r>
    <s v="10-11-2017"/>
    <x v="3"/>
    <x v="10"/>
    <x v="518"/>
    <x v="12"/>
    <x v="2"/>
    <x v="6"/>
    <s v="Adtran 1202752G1"/>
    <n v="201.58"/>
    <n v="2"/>
    <n v="15.12"/>
  </r>
  <r>
    <s v="10-11-2017"/>
    <x v="3"/>
    <x v="10"/>
    <x v="518"/>
    <x v="12"/>
    <x v="1"/>
    <x v="5"/>
    <s v="Hon 2090 Pillow Soft Series Mid Back Swivel/Tilt Chairs"/>
    <n v="899.14"/>
    <n v="4"/>
    <n v="-146.11000000000001"/>
  </r>
  <r>
    <s v="10-11-2017"/>
    <x v="3"/>
    <x v="10"/>
    <x v="136"/>
    <x v="20"/>
    <x v="0"/>
    <x v="3"/>
    <s v="Fellowes PB300 Plastic Comb Binding Machine"/>
    <n v="931.18"/>
    <n v="3"/>
    <n v="314.27"/>
  </r>
  <r>
    <s v="10-11-2017"/>
    <x v="3"/>
    <x v="10"/>
    <x v="136"/>
    <x v="20"/>
    <x v="2"/>
    <x v="6"/>
    <s v="Aastra 6757i CT Wireless VoIP phone"/>
    <n v="430.88"/>
    <n v="2"/>
    <n v="124.96"/>
  </r>
  <r>
    <s v="10-11-2017"/>
    <x v="3"/>
    <x v="10"/>
    <x v="615"/>
    <x v="0"/>
    <x v="1"/>
    <x v="8"/>
    <s v="Tenex Antistatic Computer Chair Mats"/>
    <n v="341.96"/>
    <n v="5"/>
    <n v="-427.45"/>
  </r>
  <r>
    <s v="10-11-2017"/>
    <x v="3"/>
    <x v="10"/>
    <x v="317"/>
    <x v="22"/>
    <x v="0"/>
    <x v="3"/>
    <s v="GBC Imprintable Covers"/>
    <n v="26.35"/>
    <n v="3"/>
    <n v="9.5500000000000007"/>
  </r>
  <r>
    <s v="10-11-2017"/>
    <x v="3"/>
    <x v="10"/>
    <x v="108"/>
    <x v="16"/>
    <x v="0"/>
    <x v="3"/>
    <s v="GBC VeloBinder Strips"/>
    <n v="11.52"/>
    <n v="5"/>
    <n v="-7.68"/>
  </r>
  <r>
    <s v="10-11-2017"/>
    <x v="3"/>
    <x v="10"/>
    <x v="586"/>
    <x v="3"/>
    <x v="0"/>
    <x v="4"/>
    <s v="12 Colored Short Pencils"/>
    <n v="7.8"/>
    <n v="3"/>
    <n v="2.11"/>
  </r>
  <r>
    <s v="10-11-2017"/>
    <x v="3"/>
    <x v="10"/>
    <x v="283"/>
    <x v="22"/>
    <x v="0"/>
    <x v="12"/>
    <s v="Eureka The Boss Lite 10-Amp Upright Vacuum, Blue"/>
    <n v="400.8"/>
    <n v="5"/>
    <n v="112.22"/>
  </r>
  <r>
    <s v="10-11-2017"/>
    <x v="3"/>
    <x v="10"/>
    <x v="283"/>
    <x v="22"/>
    <x v="0"/>
    <x v="3"/>
    <s v="GBC VeloBinder Manual Binding System"/>
    <n v="28.79"/>
    <n v="1"/>
    <n v="10.08"/>
  </r>
  <r>
    <s v="10-11-2017"/>
    <x v="3"/>
    <x v="10"/>
    <x v="258"/>
    <x v="3"/>
    <x v="2"/>
    <x v="9"/>
    <s v="Memorex Mini Travel Drive 16 GB USB 2.0 Flash Drive"/>
    <n v="111.79"/>
    <n v="7"/>
    <n v="43.6"/>
  </r>
  <r>
    <s v="10-11-2017"/>
    <x v="3"/>
    <x v="10"/>
    <x v="5"/>
    <x v="3"/>
    <x v="1"/>
    <x v="5"/>
    <s v="Global Leather &amp; Oak Executive Chair, Burgundy"/>
    <n v="241.42"/>
    <n v="2"/>
    <n v="-36.21"/>
  </r>
  <r>
    <s v="11-11-2017"/>
    <x v="3"/>
    <x v="10"/>
    <x v="210"/>
    <x v="0"/>
    <x v="0"/>
    <x v="1"/>
    <s v="Permanent Self-Adhesive File Folder Labels for Typewriters by Universal"/>
    <n v="10.44"/>
    <n v="5"/>
    <n v="3.39"/>
  </r>
  <r>
    <s v="11-11-2017"/>
    <x v="3"/>
    <x v="10"/>
    <x v="210"/>
    <x v="0"/>
    <x v="0"/>
    <x v="3"/>
    <s v="Deluxe Heavy-Duty Vinyl Round Ring Binder"/>
    <n v="18.34"/>
    <n v="4"/>
    <n v="-32.090000000000003"/>
  </r>
  <r>
    <s v="11-11-2017"/>
    <x v="3"/>
    <x v="10"/>
    <x v="770"/>
    <x v="10"/>
    <x v="0"/>
    <x v="0"/>
    <s v="Xerox 222"/>
    <n v="10.37"/>
    <n v="2"/>
    <n v="3.63"/>
  </r>
  <r>
    <s v="11-11-2017"/>
    <x v="3"/>
    <x v="10"/>
    <x v="41"/>
    <x v="3"/>
    <x v="0"/>
    <x v="12"/>
    <s v="Belkin 6 Outlet Metallic Surge Strip"/>
    <n v="10.89"/>
    <n v="1"/>
    <n v="2.83"/>
  </r>
  <r>
    <s v="11-11-2017"/>
    <x v="3"/>
    <x v="10"/>
    <x v="41"/>
    <x v="3"/>
    <x v="0"/>
    <x v="0"/>
    <s v="Xerox 201"/>
    <n v="19.440000000000001"/>
    <n v="3"/>
    <n v="9.33"/>
  </r>
  <r>
    <s v="11-11-2017"/>
    <x v="3"/>
    <x v="10"/>
    <x v="41"/>
    <x v="3"/>
    <x v="0"/>
    <x v="3"/>
    <s v="Ibico Plastic Spiral Binding Combs"/>
    <n v="121.6"/>
    <n v="5"/>
    <n v="39.520000000000003"/>
  </r>
  <r>
    <s v="11-11-2017"/>
    <x v="3"/>
    <x v="10"/>
    <x v="287"/>
    <x v="14"/>
    <x v="0"/>
    <x v="4"/>
    <s v="Boston 1799 Powerhouse Electric Pencil Sharpener"/>
    <n v="181.86"/>
    <n v="7"/>
    <n v="50.92"/>
  </r>
  <r>
    <s v="11-11-2017"/>
    <x v="3"/>
    <x v="10"/>
    <x v="494"/>
    <x v="30"/>
    <x v="0"/>
    <x v="7"/>
    <s v="Vinyl Coated Wire Paper Clips in Organizer Box, 800/Box"/>
    <n v="45.92"/>
    <n v="4"/>
    <n v="21.58"/>
  </r>
  <r>
    <s v="11-11-2017"/>
    <x v="3"/>
    <x v="10"/>
    <x v="651"/>
    <x v="21"/>
    <x v="0"/>
    <x v="3"/>
    <s v="Prestige Round Ring Binders"/>
    <n v="18.239999999999998"/>
    <n v="3"/>
    <n v="8.57"/>
  </r>
  <r>
    <s v="11-11-2017"/>
    <x v="3"/>
    <x v="10"/>
    <x v="711"/>
    <x v="20"/>
    <x v="0"/>
    <x v="2"/>
    <s v="Belkin OmniView SE Rackmount Kit"/>
    <n v="35.479999999999997"/>
    <n v="1"/>
    <n v="0"/>
  </r>
  <r>
    <s v="11-11-2017"/>
    <x v="3"/>
    <x v="10"/>
    <x v="653"/>
    <x v="16"/>
    <x v="0"/>
    <x v="12"/>
    <s v="Hoover Upright Vacuum With Dirt Cup"/>
    <n v="1158.1199999999999"/>
    <n v="5"/>
    <n v="130.29"/>
  </r>
  <r>
    <s v="11-11-2017"/>
    <x v="3"/>
    <x v="10"/>
    <x v="289"/>
    <x v="15"/>
    <x v="1"/>
    <x v="8"/>
    <s v="Executive Impressions 14&quot; Contract Wall Clock"/>
    <n v="88.92"/>
    <n v="5"/>
    <n v="14.45"/>
  </r>
  <r>
    <s v="11-11-2017"/>
    <x v="3"/>
    <x v="10"/>
    <x v="586"/>
    <x v="3"/>
    <x v="1"/>
    <x v="8"/>
    <s v="Dax Clear Box Frame"/>
    <n v="34.92"/>
    <n v="4"/>
    <n v="11.87"/>
  </r>
  <r>
    <s v="11-11-2017"/>
    <x v="3"/>
    <x v="10"/>
    <x v="190"/>
    <x v="0"/>
    <x v="2"/>
    <x v="6"/>
    <s v="OtterBox Commuter Series Case - iPhone 5 &amp; 5s"/>
    <n v="35.18"/>
    <n v="2"/>
    <n v="12.31"/>
  </r>
  <r>
    <s v="11-11-2017"/>
    <x v="3"/>
    <x v="10"/>
    <x v="506"/>
    <x v="19"/>
    <x v="0"/>
    <x v="14"/>
    <s v="Acme Titanium Bonded Scissors"/>
    <n v="25.5"/>
    <n v="3"/>
    <n v="6.63"/>
  </r>
  <r>
    <s v="12-11-2017"/>
    <x v="3"/>
    <x v="10"/>
    <x v="639"/>
    <x v="3"/>
    <x v="0"/>
    <x v="0"/>
    <s v="Xerox 4200 Series MultiUse Premium Copy Paper (20Lb. and 84 Bright)"/>
    <n v="10.56"/>
    <n v="2"/>
    <n v="4.75"/>
  </r>
  <r>
    <s v="12-11-2017"/>
    <x v="3"/>
    <x v="10"/>
    <x v="290"/>
    <x v="20"/>
    <x v="0"/>
    <x v="3"/>
    <s v="Avery Durable Slant Ring Binders, No Labels"/>
    <n v="15.92"/>
    <n v="5"/>
    <n v="5.37"/>
  </r>
  <r>
    <s v="12-11-2017"/>
    <x v="3"/>
    <x v="10"/>
    <x v="534"/>
    <x v="0"/>
    <x v="0"/>
    <x v="0"/>
    <s v="Wirebound Message Books, 5-1/2 x 4 Forms, 2 or 4 Forms per Page"/>
    <n v="16.059999999999999"/>
    <n v="3"/>
    <n v="5.82"/>
  </r>
  <r>
    <s v="12-11-2017"/>
    <x v="3"/>
    <x v="10"/>
    <x v="534"/>
    <x v="0"/>
    <x v="0"/>
    <x v="0"/>
    <s v="Xerox 197"/>
    <n v="223.06"/>
    <n v="9"/>
    <n v="69.709999999999994"/>
  </r>
  <r>
    <s v="12-11-2017"/>
    <x v="3"/>
    <x v="10"/>
    <x v="534"/>
    <x v="0"/>
    <x v="0"/>
    <x v="2"/>
    <s v="Tennsco Double-Tier Lockers"/>
    <n v="540.04999999999995"/>
    <n v="3"/>
    <n v="-47.25"/>
  </r>
  <r>
    <s v="12-11-2017"/>
    <x v="3"/>
    <x v="10"/>
    <x v="537"/>
    <x v="10"/>
    <x v="2"/>
    <x v="6"/>
    <s v="Jabra SPEAK 410 Multidevice Speakerphone"/>
    <n v="370.78"/>
    <n v="3"/>
    <n v="-92.7"/>
  </r>
  <r>
    <s v="12-11-2017"/>
    <x v="3"/>
    <x v="10"/>
    <x v="306"/>
    <x v="12"/>
    <x v="2"/>
    <x v="9"/>
    <s v="Memorex Micro Travel Drive 8 GB"/>
    <n v="41.6"/>
    <n v="4"/>
    <n v="13"/>
  </r>
  <r>
    <s v="12-11-2017"/>
    <x v="3"/>
    <x v="10"/>
    <x v="306"/>
    <x v="12"/>
    <x v="0"/>
    <x v="0"/>
    <s v="Xerox 1978"/>
    <n v="23.12"/>
    <n v="5"/>
    <n v="8.3800000000000008"/>
  </r>
  <r>
    <s v="12-11-2017"/>
    <x v="3"/>
    <x v="10"/>
    <x v="306"/>
    <x v="12"/>
    <x v="1"/>
    <x v="5"/>
    <s v="Harbour Creations 67200 Series Stacking Chairs"/>
    <n v="113.89"/>
    <n v="2"/>
    <n v="9.9700000000000006"/>
  </r>
  <r>
    <s v="12-11-2017"/>
    <x v="3"/>
    <x v="10"/>
    <x v="306"/>
    <x v="12"/>
    <x v="1"/>
    <x v="8"/>
    <s v="Tenex V2T-RE Standard Weight Series Chair Mat, 45&quot; x 53&quot;, Lip 25&quot; x 12&quot;"/>
    <n v="113.57"/>
    <n v="2"/>
    <n v="-5.68"/>
  </r>
  <r>
    <s v="12-11-2017"/>
    <x v="3"/>
    <x v="10"/>
    <x v="306"/>
    <x v="12"/>
    <x v="2"/>
    <x v="6"/>
    <s v="Cush Cases Heavy Duty Rugged Cover Case for Samsung Galaxy S5 - Purple"/>
    <n v="7.92"/>
    <n v="2"/>
    <n v="0.69"/>
  </r>
  <r>
    <s v="12-11-2017"/>
    <x v="3"/>
    <x v="10"/>
    <x v="306"/>
    <x v="12"/>
    <x v="2"/>
    <x v="6"/>
    <s v="Samsung Galaxy Mega 6.3"/>
    <n v="671.98"/>
    <n v="2"/>
    <n v="50.4"/>
  </r>
  <r>
    <s v="12-11-2017"/>
    <x v="3"/>
    <x v="10"/>
    <x v="471"/>
    <x v="0"/>
    <x v="0"/>
    <x v="3"/>
    <s v="Surelock Post Binders"/>
    <n v="30.56"/>
    <n v="5"/>
    <n v="-45.84"/>
  </r>
  <r>
    <s v="12-11-2017"/>
    <x v="3"/>
    <x v="10"/>
    <x v="471"/>
    <x v="0"/>
    <x v="0"/>
    <x v="2"/>
    <s v="Fellowes Neat Ideas Storage Cubes"/>
    <n v="77.95"/>
    <n v="3"/>
    <n v="-15.59"/>
  </r>
  <r>
    <s v="12-11-2017"/>
    <x v="3"/>
    <x v="10"/>
    <x v="471"/>
    <x v="0"/>
    <x v="2"/>
    <x v="6"/>
    <s v="Panasonic KX TS3282W Corded phone"/>
    <n v="67.989999999999995"/>
    <n v="1"/>
    <n v="8.5"/>
  </r>
  <r>
    <s v="12-11-2017"/>
    <x v="3"/>
    <x v="10"/>
    <x v="471"/>
    <x v="0"/>
    <x v="0"/>
    <x v="10"/>
    <s v="#10- 4 1/8&quot; x 9 1/2&quot; Security-Tint Envelopes"/>
    <n v="12.22"/>
    <n v="2"/>
    <n v="4.43"/>
  </r>
  <r>
    <s v="12-11-2017"/>
    <x v="3"/>
    <x v="10"/>
    <x v="471"/>
    <x v="0"/>
    <x v="2"/>
    <x v="9"/>
    <s v="Maxell LTO Ultrium - 800 GB"/>
    <n v="44.78"/>
    <n v="2"/>
    <n v="-0.56000000000000005"/>
  </r>
  <r>
    <s v="12-11-2017"/>
    <x v="3"/>
    <x v="10"/>
    <x v="471"/>
    <x v="0"/>
    <x v="1"/>
    <x v="8"/>
    <s v="Eldon Expressions Desk Accessory, Wood Photo Frame, Mahogany"/>
    <n v="22.85"/>
    <n v="3"/>
    <n v="-17.71"/>
  </r>
  <r>
    <s v="12-11-2017"/>
    <x v="3"/>
    <x v="10"/>
    <x v="472"/>
    <x v="10"/>
    <x v="0"/>
    <x v="0"/>
    <s v="Strathmore Photo Mount Cards"/>
    <n v="10.85"/>
    <n v="2"/>
    <n v="3.53"/>
  </r>
  <r>
    <s v="12-11-2017"/>
    <x v="3"/>
    <x v="10"/>
    <x v="472"/>
    <x v="10"/>
    <x v="2"/>
    <x v="9"/>
    <s v="Verbatim 25 GB 6x Blu-ray Single Layer Recordable Disc, 10/Pack"/>
    <n v="18.54"/>
    <n v="2"/>
    <n v="3.01"/>
  </r>
  <r>
    <s v="12-11-2017"/>
    <x v="3"/>
    <x v="10"/>
    <x v="349"/>
    <x v="22"/>
    <x v="0"/>
    <x v="1"/>
    <s v="Avery 483"/>
    <n v="9.9600000000000009"/>
    <n v="2"/>
    <n v="4.58"/>
  </r>
  <r>
    <s v="12-11-2017"/>
    <x v="3"/>
    <x v="10"/>
    <x v="349"/>
    <x v="22"/>
    <x v="0"/>
    <x v="4"/>
    <s v="Dixon Ticonderoga Maple Cedar Pencil, #2"/>
    <n v="9.2100000000000009"/>
    <n v="3"/>
    <n v="2.2999999999999998"/>
  </r>
  <r>
    <s v="12-11-2017"/>
    <x v="3"/>
    <x v="10"/>
    <x v="349"/>
    <x v="22"/>
    <x v="0"/>
    <x v="14"/>
    <s v="Acme Forged Steel Scissors with Black Enamel Handles"/>
    <n v="27.93"/>
    <n v="3"/>
    <n v="8.1"/>
  </r>
  <r>
    <s v="12-11-2017"/>
    <x v="3"/>
    <x v="10"/>
    <x v="458"/>
    <x v="3"/>
    <x v="0"/>
    <x v="3"/>
    <s v="Acco 3-Hole Punch"/>
    <n v="14.02"/>
    <n v="4"/>
    <n v="4.91"/>
  </r>
  <r>
    <s v="12-11-2017"/>
    <x v="3"/>
    <x v="10"/>
    <x v="337"/>
    <x v="22"/>
    <x v="0"/>
    <x v="7"/>
    <s v="Staples"/>
    <n v="18.239999999999998"/>
    <n v="3"/>
    <n v="9.1199999999999992"/>
  </r>
  <r>
    <s v="12-11-2017"/>
    <x v="3"/>
    <x v="10"/>
    <x v="337"/>
    <x v="22"/>
    <x v="0"/>
    <x v="12"/>
    <s v="Fellowes Superior 10 Outlet Split Surge Protector"/>
    <n v="76.12"/>
    <n v="2"/>
    <n v="22.07"/>
  </r>
  <r>
    <s v="12-11-2017"/>
    <x v="3"/>
    <x v="10"/>
    <x v="768"/>
    <x v="16"/>
    <x v="0"/>
    <x v="0"/>
    <s v="Xerox 1968"/>
    <n v="26.72"/>
    <n v="5"/>
    <n v="9.35"/>
  </r>
  <r>
    <s v="12-11-2017"/>
    <x v="3"/>
    <x v="10"/>
    <x v="351"/>
    <x v="12"/>
    <x v="2"/>
    <x v="9"/>
    <s v="SanDisk Ultra 16 GB MicroSDHC Class 10 Memory Card"/>
    <n v="62.35"/>
    <n v="6"/>
    <n v="-10.91"/>
  </r>
  <r>
    <s v="12-11-2017"/>
    <x v="3"/>
    <x v="10"/>
    <x v="287"/>
    <x v="3"/>
    <x v="0"/>
    <x v="0"/>
    <s v="Xerox 1899"/>
    <n v="11.56"/>
    <n v="2"/>
    <n v="5.66"/>
  </r>
  <r>
    <s v="12-11-2017"/>
    <x v="3"/>
    <x v="10"/>
    <x v="380"/>
    <x v="2"/>
    <x v="0"/>
    <x v="2"/>
    <s v="SAFCO Commercial Wire Shelving, Black"/>
    <n v="221.02"/>
    <n v="2"/>
    <n v="-55.26"/>
  </r>
  <r>
    <s v="13-11-2017"/>
    <x v="3"/>
    <x v="10"/>
    <x v="431"/>
    <x v="1"/>
    <x v="0"/>
    <x v="2"/>
    <s v="Safco Industrial Wire Shelving"/>
    <n v="230.38"/>
    <n v="3"/>
    <n v="-48.95"/>
  </r>
  <r>
    <s v="13-11-2017"/>
    <x v="3"/>
    <x v="10"/>
    <x v="5"/>
    <x v="0"/>
    <x v="0"/>
    <x v="12"/>
    <s v="Hoover Commercial Soft Guard Upright Vacuum And Disposable Filtration Bags"/>
    <n v="9.32"/>
    <n v="6"/>
    <n v="-24.71"/>
  </r>
  <r>
    <s v="13-11-2017"/>
    <x v="3"/>
    <x v="10"/>
    <x v="191"/>
    <x v="10"/>
    <x v="2"/>
    <x v="9"/>
    <s v="SanDisk Cruzer 32 GB USB Flash Drive"/>
    <n v="60.86"/>
    <n v="4"/>
    <n v="9.1300000000000008"/>
  </r>
  <r>
    <s v="13-11-2017"/>
    <x v="3"/>
    <x v="10"/>
    <x v="191"/>
    <x v="10"/>
    <x v="2"/>
    <x v="15"/>
    <s v="Epson TM-T88V Direct Thermal Printer - Monochrome - Desktop"/>
    <n v="653"/>
    <n v="7"/>
    <n v="-935.96"/>
  </r>
  <r>
    <s v="13-11-2017"/>
    <x v="3"/>
    <x v="10"/>
    <x v="191"/>
    <x v="10"/>
    <x v="0"/>
    <x v="3"/>
    <s v="Accohide Poly Flexible Ring Binders"/>
    <n v="11.22"/>
    <n v="10"/>
    <n v="-7.48"/>
  </r>
  <r>
    <s v="13-11-2017"/>
    <x v="3"/>
    <x v="10"/>
    <x v="525"/>
    <x v="20"/>
    <x v="2"/>
    <x v="9"/>
    <s v="KeyTronic 6101 Series - Keyboard - Black"/>
    <n v="163.96"/>
    <n v="4"/>
    <n v="70.5"/>
  </r>
  <r>
    <s v="13-11-2017"/>
    <x v="3"/>
    <x v="10"/>
    <x v="46"/>
    <x v="15"/>
    <x v="0"/>
    <x v="0"/>
    <s v="&quot;While you Were Out&quot; Message Book, One Form per Page"/>
    <n v="8.9"/>
    <n v="3"/>
    <n v="3.34"/>
  </r>
  <r>
    <s v="13-11-2017"/>
    <x v="3"/>
    <x v="10"/>
    <x v="46"/>
    <x v="15"/>
    <x v="0"/>
    <x v="2"/>
    <s v="Tennsco Double-Tier Lockers"/>
    <n v="720.06"/>
    <n v="4"/>
    <n v="-63.01"/>
  </r>
  <r>
    <s v="13-11-2017"/>
    <x v="3"/>
    <x v="10"/>
    <x v="207"/>
    <x v="22"/>
    <x v="1"/>
    <x v="5"/>
    <s v="Global Troy Executive Leather Low-Back Tilter"/>
    <n v="2404.6999999999998"/>
    <n v="6"/>
    <n v="150.29"/>
  </r>
  <r>
    <s v="13-11-2017"/>
    <x v="3"/>
    <x v="10"/>
    <x v="207"/>
    <x v="22"/>
    <x v="0"/>
    <x v="3"/>
    <s v="GBC DocuBind P50 Personal Binding Machine"/>
    <n v="563.02"/>
    <n v="11"/>
    <n v="190.02"/>
  </r>
  <r>
    <s v="13-11-2017"/>
    <x v="3"/>
    <x v="10"/>
    <x v="207"/>
    <x v="22"/>
    <x v="0"/>
    <x v="2"/>
    <s v="Space Solutions HD Industrial Steel Shelving."/>
    <n v="344.91"/>
    <n v="3"/>
    <n v="10.35"/>
  </r>
  <r>
    <s v="13-11-2017"/>
    <x v="3"/>
    <x v="10"/>
    <x v="207"/>
    <x v="22"/>
    <x v="0"/>
    <x v="1"/>
    <s v="Avery File Folder Labels"/>
    <n v="8.64"/>
    <n v="3"/>
    <n v="4.2300000000000004"/>
  </r>
  <r>
    <s v="13-11-2017"/>
    <x v="3"/>
    <x v="10"/>
    <x v="460"/>
    <x v="16"/>
    <x v="0"/>
    <x v="4"/>
    <s v="DIXON Oriole Pencils"/>
    <n v="2.06"/>
    <n v="1"/>
    <n v="0.15"/>
  </r>
  <r>
    <s v="13-11-2017"/>
    <x v="3"/>
    <x v="10"/>
    <x v="124"/>
    <x v="0"/>
    <x v="0"/>
    <x v="2"/>
    <s v="Eldon ProFile File 'N Store Portable File Tub Letter/Legal Size Black"/>
    <n v="61.79"/>
    <n v="4"/>
    <n v="6.18"/>
  </r>
  <r>
    <s v="13-11-2017"/>
    <x v="3"/>
    <x v="10"/>
    <x v="124"/>
    <x v="0"/>
    <x v="1"/>
    <x v="11"/>
    <s v="Bush Westfield Collection Bookcases, Fully Assembled"/>
    <n v="206"/>
    <n v="3"/>
    <n v="-27.26"/>
  </r>
  <r>
    <s v="13-11-2017"/>
    <x v="3"/>
    <x v="10"/>
    <x v="590"/>
    <x v="20"/>
    <x v="2"/>
    <x v="6"/>
    <s v="Nokia Lumia 925"/>
    <n v="629.95000000000005"/>
    <n v="5"/>
    <n v="163.79"/>
  </r>
  <r>
    <s v="13-11-2017"/>
    <x v="3"/>
    <x v="10"/>
    <x v="386"/>
    <x v="20"/>
    <x v="2"/>
    <x v="6"/>
    <s v="LF Elite 3D Dazzle Designer Hard Case Cover, Lf Stylus Pen and Wiper For Apple Iphone 5c Mini Lite"/>
    <n v="43.6"/>
    <n v="4"/>
    <n v="12.21"/>
  </r>
  <r>
    <s v="13-11-2017"/>
    <x v="3"/>
    <x v="10"/>
    <x v="386"/>
    <x v="20"/>
    <x v="1"/>
    <x v="8"/>
    <s v="Deflect-o EconoMat Nonstudded, No Bevel Mat"/>
    <n v="154.94999999999999"/>
    <n v="3"/>
    <n v="30.99"/>
  </r>
  <r>
    <s v="13-11-2017"/>
    <x v="3"/>
    <x v="10"/>
    <x v="313"/>
    <x v="20"/>
    <x v="0"/>
    <x v="2"/>
    <s v="Personal Folder Holder, Ebony"/>
    <n v="11.21"/>
    <n v="1"/>
    <n v="3.36"/>
  </r>
  <r>
    <s v="13-11-2017"/>
    <x v="3"/>
    <x v="10"/>
    <x v="92"/>
    <x v="33"/>
    <x v="2"/>
    <x v="9"/>
    <s v="Anker Ultrathin Bluetooth Wireless Keyboard Aluminum Cover with Stand"/>
    <n v="239.92"/>
    <n v="8"/>
    <n v="23.99"/>
  </r>
  <r>
    <s v="13-11-2017"/>
    <x v="3"/>
    <x v="10"/>
    <x v="145"/>
    <x v="3"/>
    <x v="2"/>
    <x v="9"/>
    <s v="Kensington K72356US Mouse-in-a-Box USB Desktop Mouse"/>
    <n v="82.95"/>
    <n v="5"/>
    <n v="29.03"/>
  </r>
  <r>
    <s v="13-11-2017"/>
    <x v="3"/>
    <x v="10"/>
    <x v="318"/>
    <x v="3"/>
    <x v="2"/>
    <x v="6"/>
    <s v="Samsung Replacement EH64AVFWE Premium Headset"/>
    <n v="22"/>
    <n v="5"/>
    <n v="1.38"/>
  </r>
  <r>
    <s v="14-11-2017"/>
    <x v="3"/>
    <x v="10"/>
    <x v="584"/>
    <x v="10"/>
    <x v="2"/>
    <x v="6"/>
    <s v="PureGear Roll-On Screen Protector"/>
    <n v="119.94"/>
    <n v="10"/>
    <n v="15.99"/>
  </r>
  <r>
    <s v="14-11-2017"/>
    <x v="3"/>
    <x v="10"/>
    <x v="584"/>
    <x v="10"/>
    <x v="0"/>
    <x v="3"/>
    <s v="Prestige Round Ring Binders"/>
    <n v="3.65"/>
    <n v="2"/>
    <n v="-2.8"/>
  </r>
  <r>
    <s v="14-11-2017"/>
    <x v="3"/>
    <x v="10"/>
    <x v="754"/>
    <x v="3"/>
    <x v="1"/>
    <x v="5"/>
    <s v="Global Leather Highback Executive Chair with Pneumatic Height Adjustment, Black"/>
    <n v="321.57"/>
    <n v="2"/>
    <n v="28.14"/>
  </r>
  <r>
    <s v="14-11-2017"/>
    <x v="3"/>
    <x v="10"/>
    <x v="251"/>
    <x v="20"/>
    <x v="0"/>
    <x v="3"/>
    <s v="3M Organizer Strips"/>
    <n v="8.64"/>
    <n v="2"/>
    <n v="3.02"/>
  </r>
  <r>
    <s v="14-11-2017"/>
    <x v="3"/>
    <x v="10"/>
    <x v="21"/>
    <x v="0"/>
    <x v="2"/>
    <x v="9"/>
    <s v="V7 USB Numeric Keypad"/>
    <n v="167.95"/>
    <n v="6"/>
    <n v="-27.29"/>
  </r>
  <r>
    <s v="14-11-2017"/>
    <x v="3"/>
    <x v="10"/>
    <x v="21"/>
    <x v="0"/>
    <x v="0"/>
    <x v="4"/>
    <s v="Boston Electric Pencil Sharpener, Model 1818, Charcoal Black"/>
    <n v="45.04"/>
    <n v="2"/>
    <n v="4.5"/>
  </r>
  <r>
    <s v="14-11-2017"/>
    <x v="3"/>
    <x v="10"/>
    <x v="203"/>
    <x v="20"/>
    <x v="0"/>
    <x v="2"/>
    <s v="Letter/Legal File Tote with Clear Snap-On Lid, Black Granite"/>
    <n v="96.36"/>
    <n v="6"/>
    <n v="25.05"/>
  </r>
  <r>
    <s v="14-11-2017"/>
    <x v="3"/>
    <x v="10"/>
    <x v="460"/>
    <x v="0"/>
    <x v="0"/>
    <x v="3"/>
    <s v="Wilson Jones Legal Size Ring Binders"/>
    <n v="21.99"/>
    <n v="5"/>
    <n v="-32.99"/>
  </r>
  <r>
    <s v="14-11-2017"/>
    <x v="3"/>
    <x v="10"/>
    <x v="299"/>
    <x v="28"/>
    <x v="0"/>
    <x v="10"/>
    <s v="Security-Tint Envelopes"/>
    <n v="15.28"/>
    <n v="2"/>
    <n v="7.49"/>
  </r>
  <r>
    <s v="14-11-2017"/>
    <x v="3"/>
    <x v="10"/>
    <x v="364"/>
    <x v="3"/>
    <x v="0"/>
    <x v="4"/>
    <s v="Newell 347"/>
    <n v="34.24"/>
    <n v="8"/>
    <n v="9.93"/>
  </r>
  <r>
    <s v="15-11-2017"/>
    <x v="3"/>
    <x v="10"/>
    <x v="613"/>
    <x v="16"/>
    <x v="1"/>
    <x v="8"/>
    <s v="Howard Miller 13-1/2&quot; Diameter Rosebrook Wall Clock"/>
    <n v="220.06"/>
    <n v="4"/>
    <n v="55.02"/>
  </r>
  <r>
    <s v="15-11-2017"/>
    <x v="3"/>
    <x v="10"/>
    <x v="613"/>
    <x v="16"/>
    <x v="1"/>
    <x v="8"/>
    <s v="Tenex 46&quot; x 60&quot; Computer Anti-Static Chairmat, Rectangular Shaped"/>
    <n v="339.14"/>
    <n v="4"/>
    <n v="0"/>
  </r>
  <r>
    <s v="16-11-2017"/>
    <x v="3"/>
    <x v="10"/>
    <x v="710"/>
    <x v="20"/>
    <x v="0"/>
    <x v="0"/>
    <s v="Tops Green Bar Computer Printout Paper"/>
    <n v="146.82"/>
    <n v="3"/>
    <n v="73.41"/>
  </r>
  <r>
    <s v="16-11-2017"/>
    <x v="3"/>
    <x v="10"/>
    <x v="72"/>
    <x v="3"/>
    <x v="0"/>
    <x v="2"/>
    <s v="Tennsco Regal Shelving Units"/>
    <n v="811.28"/>
    <n v="8"/>
    <n v="24.34"/>
  </r>
  <r>
    <s v="16-11-2017"/>
    <x v="3"/>
    <x v="10"/>
    <x v="213"/>
    <x v="3"/>
    <x v="2"/>
    <x v="15"/>
    <s v="Bady BDG101FRU Card Printer"/>
    <n v="1919.98"/>
    <n v="3"/>
    <n v="216"/>
  </r>
  <r>
    <s v="16-11-2017"/>
    <x v="3"/>
    <x v="10"/>
    <x v="144"/>
    <x v="3"/>
    <x v="0"/>
    <x v="2"/>
    <s v="Eldon Shelf Savers Cubes and Bins"/>
    <n v="48.86"/>
    <n v="7"/>
    <n v="0.98"/>
  </r>
  <r>
    <s v="16-11-2017"/>
    <x v="3"/>
    <x v="10"/>
    <x v="89"/>
    <x v="3"/>
    <x v="0"/>
    <x v="4"/>
    <s v="Newell 328"/>
    <n v="23.36"/>
    <n v="4"/>
    <n v="6.07"/>
  </r>
  <r>
    <s v="16-11-2017"/>
    <x v="3"/>
    <x v="10"/>
    <x v="772"/>
    <x v="20"/>
    <x v="2"/>
    <x v="15"/>
    <s v="Hewlett-Packard 300S Scientific Calculator"/>
    <n v="52.44"/>
    <n v="4"/>
    <n v="24.12"/>
  </r>
  <r>
    <s v="16-11-2017"/>
    <x v="3"/>
    <x v="10"/>
    <x v="393"/>
    <x v="22"/>
    <x v="0"/>
    <x v="0"/>
    <s v="Xerox 1933"/>
    <n v="73.680000000000007"/>
    <n v="6"/>
    <n v="34.630000000000003"/>
  </r>
  <r>
    <s v="16-11-2017"/>
    <x v="3"/>
    <x v="10"/>
    <x v="393"/>
    <x v="22"/>
    <x v="1"/>
    <x v="8"/>
    <s v="Tenex &quot;The Solids&quot; Textured Chair Mats"/>
    <n v="139.91999999999999"/>
    <n v="2"/>
    <n v="23.79"/>
  </r>
  <r>
    <s v="16-11-2017"/>
    <x v="3"/>
    <x v="10"/>
    <x v="393"/>
    <x v="22"/>
    <x v="2"/>
    <x v="6"/>
    <s v="Plantronics Encore H101 Dual Earpieces Headset"/>
    <n v="107.88"/>
    <n v="3"/>
    <n v="10.79"/>
  </r>
  <r>
    <s v="16-11-2017"/>
    <x v="3"/>
    <x v="10"/>
    <x v="393"/>
    <x v="22"/>
    <x v="0"/>
    <x v="2"/>
    <s v="Fellowes Bases and Tops For Staxonsteel/High-Stak Systems"/>
    <n v="33.29"/>
    <n v="1"/>
    <n v="7.99"/>
  </r>
  <r>
    <s v="16-11-2017"/>
    <x v="3"/>
    <x v="10"/>
    <x v="693"/>
    <x v="20"/>
    <x v="2"/>
    <x v="6"/>
    <s v="iOttie HLCRIO102 Car Mount"/>
    <n v="119.94"/>
    <n v="6"/>
    <n v="6"/>
  </r>
  <r>
    <s v="16-11-2017"/>
    <x v="3"/>
    <x v="10"/>
    <x v="2"/>
    <x v="3"/>
    <x v="1"/>
    <x v="8"/>
    <s v="DAX Cubicle Frames - 8x10"/>
    <n v="17.309999999999999"/>
    <n v="3"/>
    <n v="5.19"/>
  </r>
  <r>
    <s v="16-11-2017"/>
    <x v="3"/>
    <x v="10"/>
    <x v="291"/>
    <x v="10"/>
    <x v="0"/>
    <x v="3"/>
    <s v="Prestige Round Ring Binders"/>
    <n v="1.82"/>
    <n v="1"/>
    <n v="-1.4"/>
  </r>
  <r>
    <s v="16-11-2017"/>
    <x v="3"/>
    <x v="10"/>
    <x v="544"/>
    <x v="10"/>
    <x v="2"/>
    <x v="16"/>
    <s v="Hewlett Packard 610 Color Digital Copier / Printer"/>
    <n v="899.98"/>
    <n v="3"/>
    <n v="75"/>
  </r>
  <r>
    <s v="16-11-2017"/>
    <x v="3"/>
    <x v="10"/>
    <x v="544"/>
    <x v="10"/>
    <x v="0"/>
    <x v="4"/>
    <s v="Panasonic KP-380BK Classic Electric Pencil Sharpener"/>
    <n v="86.35"/>
    <n v="3"/>
    <n v="5.4"/>
  </r>
  <r>
    <s v="16-11-2017"/>
    <x v="3"/>
    <x v="10"/>
    <x v="544"/>
    <x v="10"/>
    <x v="2"/>
    <x v="9"/>
    <s v="Logitech Media Keyboard K200"/>
    <n v="139.96"/>
    <n v="5"/>
    <n v="-1.75"/>
  </r>
  <r>
    <s v="16-11-2017"/>
    <x v="3"/>
    <x v="10"/>
    <x v="164"/>
    <x v="3"/>
    <x v="1"/>
    <x v="8"/>
    <s v="Eldon Radial Chair Mat for Low to Medium Pile Carpets"/>
    <n v="119.94"/>
    <n v="3"/>
    <n v="23.99"/>
  </r>
  <r>
    <s v="16-11-2017"/>
    <x v="3"/>
    <x v="10"/>
    <x v="164"/>
    <x v="3"/>
    <x v="1"/>
    <x v="8"/>
    <s v="Eldon Image Series Black Desk Accessories"/>
    <n v="12.42"/>
    <n v="3"/>
    <n v="4.47"/>
  </r>
  <r>
    <s v="17-11-2017"/>
    <x v="3"/>
    <x v="10"/>
    <x v="349"/>
    <x v="6"/>
    <x v="0"/>
    <x v="12"/>
    <s v="Bionaire 99.97% HEPA Air Cleaner"/>
    <n v="35.04"/>
    <n v="2"/>
    <n v="12.26"/>
  </r>
  <r>
    <s v="17-11-2017"/>
    <x v="3"/>
    <x v="10"/>
    <x v="21"/>
    <x v="32"/>
    <x v="0"/>
    <x v="4"/>
    <s v="Stanley Bostitch Contemporary Electric Pencil Sharpeners"/>
    <n v="50.94"/>
    <n v="3"/>
    <n v="14.26"/>
  </r>
  <r>
    <s v="17-11-2017"/>
    <x v="3"/>
    <x v="10"/>
    <x v="733"/>
    <x v="0"/>
    <x v="1"/>
    <x v="11"/>
    <s v="Atlantic Metals Mobile 2-Shelf Bookcases, Custom Colors"/>
    <n v="327.73"/>
    <n v="2"/>
    <n v="-14.46"/>
  </r>
  <r>
    <s v="17-11-2017"/>
    <x v="3"/>
    <x v="10"/>
    <x v="19"/>
    <x v="7"/>
    <x v="2"/>
    <x v="16"/>
    <s v="Canon imageCLASS 2200 Advanced Copier"/>
    <n v="10499.97"/>
    <n v="3"/>
    <n v="5039.99"/>
  </r>
  <r>
    <s v="17-11-2017"/>
    <x v="3"/>
    <x v="10"/>
    <x v="709"/>
    <x v="1"/>
    <x v="2"/>
    <x v="9"/>
    <s v="Logitech Illuminated - Keyboard"/>
    <n v="239.96"/>
    <n v="5"/>
    <n v="83.99"/>
  </r>
  <r>
    <s v="17-11-2017"/>
    <x v="3"/>
    <x v="10"/>
    <x v="197"/>
    <x v="20"/>
    <x v="0"/>
    <x v="2"/>
    <s v="Deluxe Rollaway Locking File with Drawer"/>
    <n v="1247.6400000000001"/>
    <n v="3"/>
    <n v="349.34"/>
  </r>
  <r>
    <s v="17-11-2017"/>
    <x v="3"/>
    <x v="10"/>
    <x v="480"/>
    <x v="22"/>
    <x v="0"/>
    <x v="3"/>
    <s v="Cardinal Slant-D Ring Binder, Heavy Gauge Vinyl"/>
    <n v="13.9"/>
    <n v="2"/>
    <n v="4.5199999999999996"/>
  </r>
  <r>
    <s v="17-11-2017"/>
    <x v="3"/>
    <x v="10"/>
    <x v="121"/>
    <x v="11"/>
    <x v="0"/>
    <x v="0"/>
    <s v="Wirebound Message Forms, Four 2 3/4 x 5 Forms per Page, Pink Paper"/>
    <n v="19.61"/>
    <n v="3"/>
    <n v="6.62"/>
  </r>
  <r>
    <s v="17-11-2017"/>
    <x v="3"/>
    <x v="10"/>
    <x v="121"/>
    <x v="11"/>
    <x v="0"/>
    <x v="3"/>
    <s v="Avery Reinforcements for Hole-Punch Pages"/>
    <n v="4.16"/>
    <n v="7"/>
    <n v="-3.47"/>
  </r>
  <r>
    <s v="17-11-2017"/>
    <x v="3"/>
    <x v="10"/>
    <x v="584"/>
    <x v="25"/>
    <x v="0"/>
    <x v="0"/>
    <s v="Xerox 1938"/>
    <n v="268.24"/>
    <n v="7"/>
    <n v="93.88"/>
  </r>
  <r>
    <s v="17-11-2017"/>
    <x v="3"/>
    <x v="10"/>
    <x v="584"/>
    <x v="25"/>
    <x v="2"/>
    <x v="9"/>
    <s v="Plantronics S12 Corded Telephone Headset System"/>
    <n v="431.16"/>
    <n v="5"/>
    <n v="107.79"/>
  </r>
  <r>
    <s v="17-11-2017"/>
    <x v="3"/>
    <x v="10"/>
    <x v="757"/>
    <x v="20"/>
    <x v="0"/>
    <x v="0"/>
    <s v="Xerox 1905"/>
    <n v="38.880000000000003"/>
    <n v="6"/>
    <n v="18.66"/>
  </r>
  <r>
    <s v="17-11-2017"/>
    <x v="3"/>
    <x v="10"/>
    <x v="757"/>
    <x v="20"/>
    <x v="1"/>
    <x v="8"/>
    <s v="Howard Miller 13&quot; Diameter Goldtone Round Wall Clock"/>
    <n v="187.76"/>
    <n v="4"/>
    <n v="76.98"/>
  </r>
  <r>
    <s v="17-11-2017"/>
    <x v="3"/>
    <x v="10"/>
    <x v="335"/>
    <x v="36"/>
    <x v="0"/>
    <x v="3"/>
    <s v="Angle-D Binders with Locking Rings, Label Holders"/>
    <n v="43.8"/>
    <n v="6"/>
    <n v="20.59"/>
  </r>
  <r>
    <s v="17-11-2017"/>
    <x v="3"/>
    <x v="10"/>
    <x v="141"/>
    <x v="4"/>
    <x v="2"/>
    <x v="9"/>
    <s v="Logitech G430 Surround Sound Gaming Headset with Dolby 7.1 Technology"/>
    <n v="79.989999999999995"/>
    <n v="1"/>
    <n v="28.8"/>
  </r>
  <r>
    <s v="17-11-2017"/>
    <x v="3"/>
    <x v="10"/>
    <x v="141"/>
    <x v="4"/>
    <x v="2"/>
    <x v="6"/>
    <s v="Panasonic KX - TS880B Telephone"/>
    <n v="206.1"/>
    <n v="5"/>
    <n v="55.65"/>
  </r>
  <r>
    <s v="18-11-2017"/>
    <x v="3"/>
    <x v="10"/>
    <x v="792"/>
    <x v="22"/>
    <x v="0"/>
    <x v="2"/>
    <s v="Eldon Portable Mobile Manager"/>
    <n v="169.68"/>
    <n v="6"/>
    <n v="45.81"/>
  </r>
  <r>
    <s v="18-11-2017"/>
    <x v="3"/>
    <x v="10"/>
    <x v="792"/>
    <x v="22"/>
    <x v="2"/>
    <x v="9"/>
    <s v="Imation 16GB Mini TravelDrive USB 2.0 Flash Drive"/>
    <n v="132.52000000000001"/>
    <n v="4"/>
    <n v="54.33"/>
  </r>
  <r>
    <s v="18-11-2017"/>
    <x v="3"/>
    <x v="10"/>
    <x v="792"/>
    <x v="22"/>
    <x v="0"/>
    <x v="7"/>
    <s v="Binder Clips by OIC"/>
    <n v="2.96"/>
    <n v="2"/>
    <n v="1.42"/>
  </r>
  <r>
    <s v="18-11-2017"/>
    <x v="3"/>
    <x v="10"/>
    <x v="792"/>
    <x v="22"/>
    <x v="0"/>
    <x v="3"/>
    <s v="Wilson Jones 1&quot; Hanging DublLock Ring Binders"/>
    <n v="8.4499999999999993"/>
    <n v="2"/>
    <n v="2.96"/>
  </r>
  <r>
    <s v="18-11-2017"/>
    <x v="3"/>
    <x v="10"/>
    <x v="792"/>
    <x v="22"/>
    <x v="0"/>
    <x v="2"/>
    <s v="Fellowes Bankers Box Stor/Drawer Steel Plus"/>
    <n v="95.94"/>
    <n v="3"/>
    <n v="9.59"/>
  </r>
  <r>
    <s v="18-11-2017"/>
    <x v="3"/>
    <x v="10"/>
    <x v="638"/>
    <x v="10"/>
    <x v="0"/>
    <x v="4"/>
    <s v="BIC Liqua Brite Liner"/>
    <n v="38.86"/>
    <n v="7"/>
    <n v="7.77"/>
  </r>
  <r>
    <s v="18-11-2017"/>
    <x v="3"/>
    <x v="10"/>
    <x v="5"/>
    <x v="14"/>
    <x v="1"/>
    <x v="8"/>
    <s v="C-Line Magnetic Cubicle Keepers, Clear Polypropylene"/>
    <n v="19.760000000000002"/>
    <n v="4"/>
    <n v="8.3000000000000007"/>
  </r>
  <r>
    <s v="18-11-2017"/>
    <x v="3"/>
    <x v="10"/>
    <x v="721"/>
    <x v="16"/>
    <x v="0"/>
    <x v="0"/>
    <s v="Xerox 194"/>
    <n v="44.38"/>
    <n v="1"/>
    <n v="15.53"/>
  </r>
  <r>
    <s v="18-11-2017"/>
    <x v="3"/>
    <x v="10"/>
    <x v="721"/>
    <x v="16"/>
    <x v="0"/>
    <x v="14"/>
    <s v="Staple remover"/>
    <n v="2.94"/>
    <n v="1"/>
    <n v="-0.66"/>
  </r>
  <r>
    <s v="18-11-2017"/>
    <x v="3"/>
    <x v="10"/>
    <x v="610"/>
    <x v="20"/>
    <x v="2"/>
    <x v="6"/>
    <s v="Belkin SportFit Armband For iPhone 5s/5c, Fuchsia"/>
    <n v="74.95"/>
    <n v="5"/>
    <n v="36.729999999999997"/>
  </r>
  <r>
    <s v="18-11-2017"/>
    <x v="3"/>
    <x v="10"/>
    <x v="763"/>
    <x v="16"/>
    <x v="0"/>
    <x v="2"/>
    <s v="Tennsco Commercial Shelving"/>
    <n v="81.36"/>
    <n v="5"/>
    <n v="-19.32"/>
  </r>
  <r>
    <s v="18-11-2017"/>
    <x v="3"/>
    <x v="10"/>
    <x v="763"/>
    <x v="16"/>
    <x v="0"/>
    <x v="3"/>
    <s v="Ibico Plastic and Wire Spiral Binding Combs"/>
    <n v="20.23"/>
    <n v="8"/>
    <n v="-16.190000000000001"/>
  </r>
  <r>
    <s v="18-11-2017"/>
    <x v="3"/>
    <x v="10"/>
    <x v="763"/>
    <x v="16"/>
    <x v="0"/>
    <x v="12"/>
    <s v="Acco 7-Outlet Masterpiece Power Center, Wihtout Fax/Phone Line Protection"/>
    <n v="389.06"/>
    <n v="4"/>
    <n v="48.63"/>
  </r>
  <r>
    <s v="18-11-2017"/>
    <x v="3"/>
    <x v="10"/>
    <x v="763"/>
    <x v="16"/>
    <x v="0"/>
    <x v="0"/>
    <s v="Xerox 221"/>
    <n v="20.74"/>
    <n v="4"/>
    <n v="7.26"/>
  </r>
  <r>
    <s v="18-11-2017"/>
    <x v="3"/>
    <x v="10"/>
    <x v="763"/>
    <x v="16"/>
    <x v="0"/>
    <x v="0"/>
    <s v="Xerox 211"/>
    <n v="41.47"/>
    <n v="8"/>
    <n v="14.52"/>
  </r>
  <r>
    <s v="18-11-2017"/>
    <x v="3"/>
    <x v="10"/>
    <x v="446"/>
    <x v="1"/>
    <x v="0"/>
    <x v="10"/>
    <s v="Peel &amp; Seel Recycled Catalog Envelopes, Brown"/>
    <n v="55.58"/>
    <n v="6"/>
    <n v="20.84"/>
  </r>
  <r>
    <s v="18-11-2017"/>
    <x v="3"/>
    <x v="10"/>
    <x v="446"/>
    <x v="1"/>
    <x v="1"/>
    <x v="5"/>
    <s v="Global Highback Leather Tilter in Burgundy"/>
    <n v="127.39"/>
    <n v="2"/>
    <n v="-25.48"/>
  </r>
  <r>
    <s v="18-11-2017"/>
    <x v="3"/>
    <x v="10"/>
    <x v="555"/>
    <x v="21"/>
    <x v="0"/>
    <x v="2"/>
    <s v="Decoflex Hanging Personal Folder File, Blue"/>
    <n v="92.52"/>
    <n v="6"/>
    <n v="24.98"/>
  </r>
  <r>
    <s v="18-11-2017"/>
    <x v="3"/>
    <x v="10"/>
    <x v="555"/>
    <x v="21"/>
    <x v="0"/>
    <x v="2"/>
    <s v="Companion Letter/Legal File, Black"/>
    <n v="37.76"/>
    <n v="1"/>
    <n v="10.57"/>
  </r>
  <r>
    <s v="18-11-2017"/>
    <x v="3"/>
    <x v="10"/>
    <x v="555"/>
    <x v="21"/>
    <x v="0"/>
    <x v="1"/>
    <s v="Avery 487"/>
    <n v="7.38"/>
    <n v="2"/>
    <n v="3.47"/>
  </r>
  <r>
    <s v="18-11-2017"/>
    <x v="3"/>
    <x v="10"/>
    <x v="555"/>
    <x v="21"/>
    <x v="1"/>
    <x v="8"/>
    <s v="GE General Purpose, Extra Long Life, Showcase &amp; Floodlight Incandescent Bulbs"/>
    <n v="5.82"/>
    <n v="2"/>
    <n v="2.74"/>
  </r>
  <r>
    <s v="19-11-2017"/>
    <x v="3"/>
    <x v="10"/>
    <x v="657"/>
    <x v="1"/>
    <x v="1"/>
    <x v="13"/>
    <s v="BPI Conference Tables"/>
    <n v="219.08"/>
    <n v="3"/>
    <n v="-131.44999999999999"/>
  </r>
  <r>
    <s v="19-11-2017"/>
    <x v="3"/>
    <x v="10"/>
    <x v="775"/>
    <x v="20"/>
    <x v="0"/>
    <x v="3"/>
    <s v="Avery Printable Repositionable Plastic Tabs"/>
    <n v="41.28"/>
    <n v="6"/>
    <n v="13.93"/>
  </r>
  <r>
    <s v="19-11-2017"/>
    <x v="3"/>
    <x v="10"/>
    <x v="775"/>
    <x v="20"/>
    <x v="0"/>
    <x v="0"/>
    <s v="Xerox 1898"/>
    <n v="13.36"/>
    <n v="2"/>
    <n v="6.41"/>
  </r>
  <r>
    <s v="19-11-2017"/>
    <x v="3"/>
    <x v="10"/>
    <x v="375"/>
    <x v="3"/>
    <x v="2"/>
    <x v="6"/>
    <s v="Square Credit Card Reader"/>
    <n v="31.97"/>
    <n v="4"/>
    <n v="2.4"/>
  </r>
  <r>
    <s v="19-11-2017"/>
    <x v="3"/>
    <x v="10"/>
    <x v="69"/>
    <x v="0"/>
    <x v="0"/>
    <x v="0"/>
    <s v="Xerox 1901"/>
    <n v="16.899999999999999"/>
    <n v="4"/>
    <n v="5.28"/>
  </r>
  <r>
    <s v="19-11-2017"/>
    <x v="3"/>
    <x v="10"/>
    <x v="69"/>
    <x v="0"/>
    <x v="0"/>
    <x v="14"/>
    <s v="Acme Elite Stainless Steel Scissors"/>
    <n v="6.67"/>
    <n v="1"/>
    <n v="0.5"/>
  </r>
  <r>
    <s v="19-11-2017"/>
    <x v="3"/>
    <x v="10"/>
    <x v="69"/>
    <x v="0"/>
    <x v="0"/>
    <x v="4"/>
    <s v="Boston School Pro Electric Pencil Sharpener, 1670"/>
    <n v="99.14"/>
    <n v="4"/>
    <n v="8.67"/>
  </r>
  <r>
    <s v="19-11-2017"/>
    <x v="3"/>
    <x v="10"/>
    <x v="69"/>
    <x v="0"/>
    <x v="1"/>
    <x v="8"/>
    <s v="Telescoping Adjustable Floor Lamp"/>
    <n v="15.99"/>
    <n v="2"/>
    <n v="-13.99"/>
  </r>
  <r>
    <s v="19-11-2017"/>
    <x v="3"/>
    <x v="10"/>
    <x v="721"/>
    <x v="0"/>
    <x v="1"/>
    <x v="5"/>
    <s v="Office Star Flex Back Scooter Chair with White Frame"/>
    <n v="233.06"/>
    <n v="3"/>
    <n v="-53.27"/>
  </r>
  <r>
    <s v="19-11-2017"/>
    <x v="3"/>
    <x v="10"/>
    <x v="49"/>
    <x v="0"/>
    <x v="1"/>
    <x v="5"/>
    <s v="Lifetime Advantage Folding Chairs, 4/Carton"/>
    <n v="305.31"/>
    <n v="2"/>
    <n v="-8.7200000000000006"/>
  </r>
  <r>
    <s v="19-11-2017"/>
    <x v="3"/>
    <x v="10"/>
    <x v="579"/>
    <x v="5"/>
    <x v="1"/>
    <x v="8"/>
    <s v="3M Polarizing Task Lamp with Clamp Arm, Light Gray"/>
    <n v="821.88"/>
    <n v="6"/>
    <n v="213.69"/>
  </r>
  <r>
    <s v="19-11-2017"/>
    <x v="3"/>
    <x v="10"/>
    <x v="579"/>
    <x v="5"/>
    <x v="0"/>
    <x v="3"/>
    <s v="GBC Imprintable Covers"/>
    <n v="21.96"/>
    <n v="2"/>
    <n v="10.76"/>
  </r>
  <r>
    <s v="19-11-2017"/>
    <x v="3"/>
    <x v="10"/>
    <x v="260"/>
    <x v="3"/>
    <x v="0"/>
    <x v="2"/>
    <s v="File Shuttle II and Handi-File, Black"/>
    <n v="305.01"/>
    <n v="9"/>
    <n v="76.25"/>
  </r>
  <r>
    <s v="19-11-2017"/>
    <x v="3"/>
    <x v="10"/>
    <x v="260"/>
    <x v="3"/>
    <x v="1"/>
    <x v="8"/>
    <s v="Executive Impressions 13-1/2&quot; Indoor/Outdoor Wall Clock"/>
    <n v="18.7"/>
    <n v="1"/>
    <n v="7.11"/>
  </r>
  <r>
    <s v="19-11-2017"/>
    <x v="3"/>
    <x v="10"/>
    <x v="514"/>
    <x v="20"/>
    <x v="0"/>
    <x v="10"/>
    <s v="Staple envelope"/>
    <n v="16.739999999999998"/>
    <n v="3"/>
    <n v="8.3699999999999992"/>
  </r>
  <r>
    <s v="19-11-2017"/>
    <x v="3"/>
    <x v="10"/>
    <x v="514"/>
    <x v="20"/>
    <x v="0"/>
    <x v="12"/>
    <s v="Hoover Shoulder Vac Commercial Portable Vacuum"/>
    <n v="2504.7399999999998"/>
    <n v="7"/>
    <n v="626.19000000000005"/>
  </r>
  <r>
    <s v="19-11-2017"/>
    <x v="3"/>
    <x v="10"/>
    <x v="660"/>
    <x v="0"/>
    <x v="1"/>
    <x v="13"/>
    <s v="Bush Andora Conference Table, Maple/Graphite Gray Finish"/>
    <n v="718.12"/>
    <n v="6"/>
    <n v="-71.81"/>
  </r>
  <r>
    <s v="19-11-2017"/>
    <x v="3"/>
    <x v="10"/>
    <x v="660"/>
    <x v="0"/>
    <x v="0"/>
    <x v="4"/>
    <s v="Peel-Off China Markers"/>
    <n v="31.78"/>
    <n v="4"/>
    <n v="8.74"/>
  </r>
  <r>
    <s v="19-11-2017"/>
    <x v="3"/>
    <x v="10"/>
    <x v="118"/>
    <x v="6"/>
    <x v="0"/>
    <x v="7"/>
    <s v="OIC Binder Clips"/>
    <n v="25.06"/>
    <n v="7"/>
    <n v="12.53"/>
  </r>
  <r>
    <s v="19-11-2017"/>
    <x v="3"/>
    <x v="10"/>
    <x v="180"/>
    <x v="0"/>
    <x v="1"/>
    <x v="5"/>
    <s v="Global Wood Trimmed Manager's Task Chair, Khaki"/>
    <n v="191.06"/>
    <n v="3"/>
    <n v="-46.4"/>
  </r>
  <r>
    <s v="19-11-2017"/>
    <x v="3"/>
    <x v="10"/>
    <x v="180"/>
    <x v="0"/>
    <x v="0"/>
    <x v="4"/>
    <s v="Avery Hi-Liter GlideStik Fluorescent Highlighter, Yellow Ink"/>
    <n v="13.04"/>
    <n v="5"/>
    <n v="3.91"/>
  </r>
  <r>
    <s v="19-11-2017"/>
    <x v="3"/>
    <x v="10"/>
    <x v="180"/>
    <x v="0"/>
    <x v="0"/>
    <x v="3"/>
    <s v="Fellowes PB500 Electric Punch Plastic Comb Binding Machine with Manual Bind"/>
    <n v="1525.19"/>
    <n v="6"/>
    <n v="-2287.7800000000002"/>
  </r>
  <r>
    <s v="19-11-2017"/>
    <x v="3"/>
    <x v="10"/>
    <x v="54"/>
    <x v="10"/>
    <x v="0"/>
    <x v="3"/>
    <s v="Lock-Up Easel 'Spel-Binder'"/>
    <n v="59.91"/>
    <n v="7"/>
    <n v="-45.93"/>
  </r>
  <r>
    <s v="19-11-2017"/>
    <x v="3"/>
    <x v="10"/>
    <x v="77"/>
    <x v="6"/>
    <x v="0"/>
    <x v="4"/>
    <s v="Newell 349"/>
    <n v="22.96"/>
    <n v="7"/>
    <n v="6.66"/>
  </r>
  <r>
    <s v="19-11-2017"/>
    <x v="3"/>
    <x v="10"/>
    <x v="64"/>
    <x v="20"/>
    <x v="0"/>
    <x v="3"/>
    <s v="Acco Data Flex Cable Posts For Top &amp; Bottom Load Binders, 6&quot; Capacity"/>
    <n v="58.41"/>
    <n v="7"/>
    <n v="18.25"/>
  </r>
  <r>
    <s v="19-11-2017"/>
    <x v="3"/>
    <x v="10"/>
    <x v="64"/>
    <x v="20"/>
    <x v="1"/>
    <x v="13"/>
    <s v="Hon 61000 Series Interactive Training Tables"/>
    <n v="79.97"/>
    <n v="3"/>
    <n v="-29.32"/>
  </r>
  <r>
    <s v="20-11-2017"/>
    <x v="3"/>
    <x v="10"/>
    <x v="269"/>
    <x v="3"/>
    <x v="1"/>
    <x v="8"/>
    <s v="Coloredge Poster Frame"/>
    <n v="42.6"/>
    <n v="3"/>
    <n v="16.61"/>
  </r>
  <r>
    <s v="20-11-2017"/>
    <x v="3"/>
    <x v="10"/>
    <x v="269"/>
    <x v="3"/>
    <x v="0"/>
    <x v="3"/>
    <s v="GBC Prepunched Paper, 19-Hole, for Binding Systems, 24-lb"/>
    <n v="84.06"/>
    <n v="7"/>
    <n v="27.32"/>
  </r>
  <r>
    <s v="20-11-2017"/>
    <x v="3"/>
    <x v="10"/>
    <x v="54"/>
    <x v="25"/>
    <x v="0"/>
    <x v="4"/>
    <s v="Newell 336"/>
    <n v="23.97"/>
    <n v="7"/>
    <n v="2.7"/>
  </r>
  <r>
    <s v="20-11-2017"/>
    <x v="3"/>
    <x v="10"/>
    <x v="54"/>
    <x v="25"/>
    <x v="0"/>
    <x v="4"/>
    <s v="Staples in misc. colors"/>
    <n v="28.73"/>
    <n v="3"/>
    <n v="1.8"/>
  </r>
  <r>
    <s v="20-11-2017"/>
    <x v="3"/>
    <x v="10"/>
    <x v="542"/>
    <x v="10"/>
    <x v="1"/>
    <x v="8"/>
    <s v="Floodlight Indoor Halogen Bulbs, 1 Bulb per Pack, 60 Watts"/>
    <n v="77.599999999999994"/>
    <n v="5"/>
    <n v="28.13"/>
  </r>
  <r>
    <s v="20-11-2017"/>
    <x v="3"/>
    <x v="10"/>
    <x v="542"/>
    <x v="10"/>
    <x v="1"/>
    <x v="8"/>
    <s v="GE General Purpose, Extra Long Life, Showcase &amp; Floodlight Incandescent Bulbs"/>
    <n v="4.66"/>
    <n v="2"/>
    <n v="1.57"/>
  </r>
  <r>
    <s v="20-11-2017"/>
    <x v="3"/>
    <x v="10"/>
    <x v="75"/>
    <x v="3"/>
    <x v="1"/>
    <x v="5"/>
    <s v="Novimex High-Tech Fabric Mesh Task Chair"/>
    <n v="283.92"/>
    <n v="5"/>
    <n v="-46.14"/>
  </r>
  <r>
    <s v="20-11-2017"/>
    <x v="3"/>
    <x v="10"/>
    <x v="459"/>
    <x v="28"/>
    <x v="0"/>
    <x v="4"/>
    <s v="Sanford Uni-Blazer View Highlighters, Chisel Tip, Yellow"/>
    <n v="22"/>
    <n v="10"/>
    <n v="9.68"/>
  </r>
  <r>
    <s v="20-11-2017"/>
    <x v="3"/>
    <x v="10"/>
    <x v="101"/>
    <x v="20"/>
    <x v="0"/>
    <x v="0"/>
    <s v="Xerox 1968"/>
    <n v="46.76"/>
    <n v="7"/>
    <n v="22.44"/>
  </r>
  <r>
    <s v="20-11-2017"/>
    <x v="3"/>
    <x v="10"/>
    <x v="101"/>
    <x v="20"/>
    <x v="1"/>
    <x v="11"/>
    <s v="Sauder Camden County Collection Libraries, Planked Cherry Finish"/>
    <n v="183.97"/>
    <n v="2"/>
    <n v="-25.3"/>
  </r>
  <r>
    <s v="20-11-2017"/>
    <x v="3"/>
    <x v="10"/>
    <x v="101"/>
    <x v="20"/>
    <x v="2"/>
    <x v="6"/>
    <s v="Samsung Galaxy Mega 6.3"/>
    <n v="1259.97"/>
    <n v="3"/>
    <n v="327.58999999999997"/>
  </r>
  <r>
    <s v="20-11-2017"/>
    <x v="3"/>
    <x v="10"/>
    <x v="101"/>
    <x v="20"/>
    <x v="0"/>
    <x v="4"/>
    <s v="Boston KS Multi-Size Manual Pencil Sharpener"/>
    <n v="68.97"/>
    <n v="3"/>
    <n v="19.309999999999999"/>
  </r>
  <r>
    <s v="20-11-2017"/>
    <x v="3"/>
    <x v="10"/>
    <x v="414"/>
    <x v="15"/>
    <x v="1"/>
    <x v="5"/>
    <s v="Office Star - Mesh Screen back chair with Vinyl seat"/>
    <n v="209.57"/>
    <n v="2"/>
    <n v="-23.58"/>
  </r>
  <r>
    <s v="20-11-2017"/>
    <x v="3"/>
    <x v="10"/>
    <x v="90"/>
    <x v="5"/>
    <x v="1"/>
    <x v="8"/>
    <s v="9-3/4 Diameter Round Wall Clock"/>
    <n v="27.58"/>
    <n v="2"/>
    <n v="11.58"/>
  </r>
  <r>
    <s v="20-11-2017"/>
    <x v="3"/>
    <x v="10"/>
    <x v="121"/>
    <x v="20"/>
    <x v="2"/>
    <x v="9"/>
    <s v="Maxell 4.7GB DVD+R 5/Pack"/>
    <n v="2.97"/>
    <n v="3"/>
    <n v="1.34"/>
  </r>
  <r>
    <s v="20-11-2017"/>
    <x v="3"/>
    <x v="10"/>
    <x v="121"/>
    <x v="20"/>
    <x v="2"/>
    <x v="6"/>
    <s v="Apple iPhone 5S"/>
    <n v="569.99"/>
    <n v="1"/>
    <n v="171"/>
  </r>
  <r>
    <s v="20-11-2017"/>
    <x v="3"/>
    <x v="10"/>
    <x v="121"/>
    <x v="20"/>
    <x v="1"/>
    <x v="8"/>
    <s v="Tensor Brushed Steel Torchiere Floor Lamp"/>
    <n v="50.97"/>
    <n v="3"/>
    <n v="9.17"/>
  </r>
  <r>
    <s v="21-11-2017"/>
    <x v="3"/>
    <x v="10"/>
    <x v="157"/>
    <x v="22"/>
    <x v="1"/>
    <x v="13"/>
    <s v="Safco Drafting Table"/>
    <n v="70.98"/>
    <n v="1"/>
    <n v="20.58"/>
  </r>
  <r>
    <s v="21-11-2017"/>
    <x v="3"/>
    <x v="10"/>
    <x v="72"/>
    <x v="20"/>
    <x v="1"/>
    <x v="8"/>
    <s v="Howard Miller Distant Time Traveler Alarm Clock"/>
    <n v="27.42"/>
    <n v="1"/>
    <n v="11.24"/>
  </r>
  <r>
    <s v="21-11-2017"/>
    <x v="3"/>
    <x v="10"/>
    <x v="429"/>
    <x v="3"/>
    <x v="0"/>
    <x v="2"/>
    <s v="Eldon Portable Mobile Manager"/>
    <n v="56.56"/>
    <n v="2"/>
    <n v="15.27"/>
  </r>
  <r>
    <s v="21-11-2017"/>
    <x v="3"/>
    <x v="10"/>
    <x v="429"/>
    <x v="3"/>
    <x v="0"/>
    <x v="4"/>
    <s v="Newell 344"/>
    <n v="5.56"/>
    <n v="2"/>
    <n v="1.45"/>
  </r>
  <r>
    <s v="21-11-2017"/>
    <x v="3"/>
    <x v="10"/>
    <x v="429"/>
    <x v="3"/>
    <x v="0"/>
    <x v="7"/>
    <s v="Advantus T-Pin Paper Clips"/>
    <n v="9.02"/>
    <n v="2"/>
    <n v="3.52"/>
  </r>
  <r>
    <s v="21-11-2017"/>
    <x v="3"/>
    <x v="10"/>
    <x v="429"/>
    <x v="3"/>
    <x v="0"/>
    <x v="12"/>
    <s v="Acco Six-Outlet Power Strip, 4' Cord Length"/>
    <n v="8.6199999999999992"/>
    <n v="1"/>
    <n v="2.2400000000000002"/>
  </r>
  <r>
    <s v="21-11-2017"/>
    <x v="3"/>
    <x v="10"/>
    <x v="429"/>
    <x v="3"/>
    <x v="2"/>
    <x v="6"/>
    <s v="Mitel MiVoice 5330e IP Phone"/>
    <n v="659.98"/>
    <n v="3"/>
    <n v="49.5"/>
  </r>
  <r>
    <s v="21-11-2017"/>
    <x v="3"/>
    <x v="10"/>
    <x v="204"/>
    <x v="2"/>
    <x v="0"/>
    <x v="0"/>
    <s v="Xerox 1972"/>
    <n v="8.4499999999999993"/>
    <n v="2"/>
    <n v="2.64"/>
  </r>
  <r>
    <s v="21-11-2017"/>
    <x v="3"/>
    <x v="10"/>
    <x v="204"/>
    <x v="2"/>
    <x v="0"/>
    <x v="2"/>
    <s v="Recycled Eldon Regeneration Jumbo File"/>
    <n v="39.299999999999997"/>
    <n v="4"/>
    <n v="3.93"/>
  </r>
  <r>
    <s v="21-11-2017"/>
    <x v="3"/>
    <x v="10"/>
    <x v="225"/>
    <x v="3"/>
    <x v="0"/>
    <x v="4"/>
    <s v="Newell 332"/>
    <n v="11.76"/>
    <n v="4"/>
    <n v="3.18"/>
  </r>
  <r>
    <s v="21-11-2017"/>
    <x v="3"/>
    <x v="10"/>
    <x v="225"/>
    <x v="3"/>
    <x v="0"/>
    <x v="3"/>
    <s v="Canvas Sectional Post Binders"/>
    <n v="40.74"/>
    <n v="2"/>
    <n v="14.77"/>
  </r>
  <r>
    <s v="21-11-2017"/>
    <x v="3"/>
    <x v="10"/>
    <x v="74"/>
    <x v="22"/>
    <x v="0"/>
    <x v="3"/>
    <s v="Vinyl Sectional Post Binders"/>
    <n v="150.80000000000001"/>
    <n v="5"/>
    <n v="56.55"/>
  </r>
  <r>
    <s v="21-11-2017"/>
    <x v="3"/>
    <x v="10"/>
    <x v="74"/>
    <x v="22"/>
    <x v="2"/>
    <x v="15"/>
    <s v="3D Systems Cube Printer, 2nd Generation, White"/>
    <n v="1039.99"/>
    <n v="1"/>
    <n v="104"/>
  </r>
  <r>
    <s v="21-11-2017"/>
    <x v="3"/>
    <x v="10"/>
    <x v="74"/>
    <x v="22"/>
    <x v="0"/>
    <x v="0"/>
    <s v="Xerox 209"/>
    <n v="51.84"/>
    <n v="8"/>
    <n v="24.88"/>
  </r>
  <r>
    <s v="21-11-2017"/>
    <x v="3"/>
    <x v="10"/>
    <x v="742"/>
    <x v="0"/>
    <x v="2"/>
    <x v="6"/>
    <s v="Motorola HK250 Universal Bluetooth Headset"/>
    <n v="55.18"/>
    <n v="3"/>
    <n v="-12.41"/>
  </r>
  <r>
    <s v="22-11-2017"/>
    <x v="3"/>
    <x v="10"/>
    <x v="251"/>
    <x v="0"/>
    <x v="0"/>
    <x v="4"/>
    <s v="Newell 314"/>
    <n v="35.71"/>
    <n v="8"/>
    <n v="2.23"/>
  </r>
  <r>
    <s v="23-11-2017"/>
    <x v="3"/>
    <x v="10"/>
    <x v="744"/>
    <x v="25"/>
    <x v="2"/>
    <x v="9"/>
    <s v="Memorex Mini Travel Drive 8 GB USB 2.0 Flash Drive"/>
    <n v="74.11"/>
    <n v="8"/>
    <n v="17.600000000000001"/>
  </r>
  <r>
    <s v="23-11-2017"/>
    <x v="3"/>
    <x v="10"/>
    <x v="744"/>
    <x v="25"/>
    <x v="2"/>
    <x v="6"/>
    <s v="Speck Products Candyshell Flip Case"/>
    <n v="27.99"/>
    <n v="1"/>
    <n v="2.1"/>
  </r>
  <r>
    <s v="23-11-2017"/>
    <x v="3"/>
    <x v="10"/>
    <x v="744"/>
    <x v="25"/>
    <x v="0"/>
    <x v="4"/>
    <s v="Newell Chalk Holder"/>
    <n v="3.3"/>
    <n v="1"/>
    <n v="1.07"/>
  </r>
  <r>
    <s v="23-11-2017"/>
    <x v="3"/>
    <x v="10"/>
    <x v="362"/>
    <x v="14"/>
    <x v="1"/>
    <x v="8"/>
    <s v="Coloredge Poster Frame"/>
    <n v="28.4"/>
    <n v="2"/>
    <n v="11.08"/>
  </r>
  <r>
    <s v="23-11-2017"/>
    <x v="3"/>
    <x v="10"/>
    <x v="362"/>
    <x v="14"/>
    <x v="0"/>
    <x v="3"/>
    <s v="GBC VeloBinder Manual Binding System"/>
    <n v="287.92"/>
    <n v="8"/>
    <n v="138.19999999999999"/>
  </r>
  <r>
    <s v="23-11-2017"/>
    <x v="3"/>
    <x v="10"/>
    <x v="210"/>
    <x v="2"/>
    <x v="1"/>
    <x v="8"/>
    <s v="OIC Stacking Trays"/>
    <n v="24.05"/>
    <n v="9"/>
    <n v="7.21"/>
  </r>
  <r>
    <s v="23-11-2017"/>
    <x v="3"/>
    <x v="10"/>
    <x v="136"/>
    <x v="2"/>
    <x v="0"/>
    <x v="3"/>
    <s v="GBC Standard Therm-A-Bind Covers"/>
    <n v="7.48"/>
    <n v="1"/>
    <n v="-5.98"/>
  </r>
  <r>
    <s v="23-11-2017"/>
    <x v="3"/>
    <x v="10"/>
    <x v="616"/>
    <x v="1"/>
    <x v="1"/>
    <x v="8"/>
    <s v="Contemporary Wood/Metal Frame"/>
    <n v="6.46"/>
    <n v="1"/>
    <n v="-4.04"/>
  </r>
  <r>
    <s v="23-11-2017"/>
    <x v="3"/>
    <x v="10"/>
    <x v="616"/>
    <x v="1"/>
    <x v="0"/>
    <x v="1"/>
    <s v="Avery File Folder Labels"/>
    <n v="11.52"/>
    <n v="5"/>
    <n v="4.18"/>
  </r>
  <r>
    <s v="23-11-2017"/>
    <x v="3"/>
    <x v="10"/>
    <x v="616"/>
    <x v="1"/>
    <x v="2"/>
    <x v="6"/>
    <s v="Toshiba IPT2010-SD IP Telephone"/>
    <n v="222.38"/>
    <n v="2"/>
    <n v="16.68"/>
  </r>
  <r>
    <s v="23-11-2017"/>
    <x v="3"/>
    <x v="10"/>
    <x v="545"/>
    <x v="0"/>
    <x v="2"/>
    <x v="6"/>
    <s v="Panasonic KX TS208W Corded phone"/>
    <n v="195.96"/>
    <n v="5"/>
    <n v="19.600000000000001"/>
  </r>
  <r>
    <s v="23-11-2017"/>
    <x v="3"/>
    <x v="10"/>
    <x v="284"/>
    <x v="14"/>
    <x v="0"/>
    <x v="14"/>
    <s v="Staple remover"/>
    <n v="4.3600000000000003"/>
    <n v="2"/>
    <n v="0.17"/>
  </r>
  <r>
    <s v="23-11-2017"/>
    <x v="3"/>
    <x v="10"/>
    <x v="10"/>
    <x v="1"/>
    <x v="0"/>
    <x v="0"/>
    <s v="Xerox 1959"/>
    <n v="10.69"/>
    <n v="2"/>
    <n v="3.74"/>
  </r>
  <r>
    <s v="23-11-2017"/>
    <x v="3"/>
    <x v="10"/>
    <x v="359"/>
    <x v="0"/>
    <x v="0"/>
    <x v="0"/>
    <s v="Xerox 22"/>
    <n v="36.29"/>
    <n v="7"/>
    <n v="12.7"/>
  </r>
  <r>
    <s v="23-11-2017"/>
    <x v="3"/>
    <x v="10"/>
    <x v="359"/>
    <x v="0"/>
    <x v="0"/>
    <x v="0"/>
    <s v="Xerox 1942"/>
    <n v="78.3"/>
    <n v="2"/>
    <n v="29.36"/>
  </r>
  <r>
    <s v="23-11-2017"/>
    <x v="3"/>
    <x v="10"/>
    <x v="359"/>
    <x v="0"/>
    <x v="1"/>
    <x v="13"/>
    <s v="Lesro Round Back Collection Coffee Table, End Table"/>
    <n v="127.79"/>
    <n v="1"/>
    <n v="-31.03"/>
  </r>
  <r>
    <s v="23-11-2017"/>
    <x v="3"/>
    <x v="10"/>
    <x v="359"/>
    <x v="0"/>
    <x v="0"/>
    <x v="3"/>
    <s v="Aluminum Screw Posts"/>
    <n v="6.1"/>
    <n v="2"/>
    <n v="-9.16"/>
  </r>
  <r>
    <s v="24-11-2017"/>
    <x v="3"/>
    <x v="10"/>
    <x v="217"/>
    <x v="0"/>
    <x v="0"/>
    <x v="7"/>
    <s v="Advantus T-Pin Paper Clips"/>
    <n v="10.82"/>
    <n v="3"/>
    <n v="2.57"/>
  </r>
  <r>
    <s v="24-11-2017"/>
    <x v="3"/>
    <x v="10"/>
    <x v="477"/>
    <x v="20"/>
    <x v="0"/>
    <x v="0"/>
    <s v="Adams Telephone Message Book W/Dividers/Space For Phone Numbers, 5 1/4&quot;X8 1/2&quot;, 300/Messages"/>
    <n v="5.88"/>
    <n v="1"/>
    <n v="2.88"/>
  </r>
  <r>
    <s v="24-11-2017"/>
    <x v="3"/>
    <x v="10"/>
    <x v="477"/>
    <x v="20"/>
    <x v="1"/>
    <x v="5"/>
    <s v="Global Ergonomic Managers Chair"/>
    <n v="977.29"/>
    <n v="6"/>
    <n v="173.74"/>
  </r>
  <r>
    <s v="24-11-2017"/>
    <x v="3"/>
    <x v="10"/>
    <x v="138"/>
    <x v="9"/>
    <x v="2"/>
    <x v="6"/>
    <s v="Motorla HX550 Universal Bluetooth Headset"/>
    <n v="79.099999999999994"/>
    <n v="2"/>
    <n v="39.549999999999997"/>
  </r>
  <r>
    <s v="24-11-2017"/>
    <x v="3"/>
    <x v="10"/>
    <x v="138"/>
    <x v="9"/>
    <x v="0"/>
    <x v="3"/>
    <s v="Wilson Jones Ledger-Size, Piano-Hinge Binder, 2&quot;, Blue"/>
    <n v="327.84"/>
    <n v="8"/>
    <n v="157.36000000000001"/>
  </r>
  <r>
    <s v="24-11-2017"/>
    <x v="3"/>
    <x v="10"/>
    <x v="365"/>
    <x v="5"/>
    <x v="0"/>
    <x v="3"/>
    <s v="Avery Durable Binders"/>
    <n v="2.88"/>
    <n v="1"/>
    <n v="1.41"/>
  </r>
  <r>
    <s v="24-11-2017"/>
    <x v="3"/>
    <x v="10"/>
    <x v="365"/>
    <x v="5"/>
    <x v="0"/>
    <x v="2"/>
    <s v="Iceberg Mobile Mega Data/Printer Cart"/>
    <n v="1443.96"/>
    <n v="12"/>
    <n v="375.43"/>
  </r>
  <r>
    <s v="24-11-2017"/>
    <x v="3"/>
    <x v="10"/>
    <x v="20"/>
    <x v="12"/>
    <x v="0"/>
    <x v="3"/>
    <s v="GBC Recycled Grain Textured Covers"/>
    <n v="20.72"/>
    <n v="2"/>
    <n v="-15.2"/>
  </r>
  <r>
    <s v="24-11-2017"/>
    <x v="3"/>
    <x v="10"/>
    <x v="20"/>
    <x v="12"/>
    <x v="0"/>
    <x v="2"/>
    <s v="Fellowes Bankers Box Staxonsteel Drawer File/Stacking System"/>
    <n v="415.87"/>
    <n v="8"/>
    <n v="-41.59"/>
  </r>
  <r>
    <s v="24-11-2017"/>
    <x v="3"/>
    <x v="10"/>
    <x v="548"/>
    <x v="25"/>
    <x v="0"/>
    <x v="3"/>
    <s v="Avery Durable Slant Ring Binders"/>
    <n v="19.010000000000002"/>
    <n v="8"/>
    <n v="-12.67"/>
  </r>
  <r>
    <s v="24-11-2017"/>
    <x v="3"/>
    <x v="10"/>
    <x v="75"/>
    <x v="20"/>
    <x v="0"/>
    <x v="4"/>
    <s v="Crayola Anti Dust Chalk, 12/Pack"/>
    <n v="16.38"/>
    <n v="9"/>
    <n v="7.37"/>
  </r>
  <r>
    <s v="24-11-2017"/>
    <x v="3"/>
    <x v="10"/>
    <x v="75"/>
    <x v="20"/>
    <x v="0"/>
    <x v="10"/>
    <s v="Ames Color-File Green Diamond Border X-ray Mailers"/>
    <n v="167.96"/>
    <n v="2"/>
    <n v="78.94"/>
  </r>
  <r>
    <s v="24-11-2017"/>
    <x v="3"/>
    <x v="10"/>
    <x v="75"/>
    <x v="20"/>
    <x v="1"/>
    <x v="11"/>
    <s v="O'Sullivan Plantations 2-Door Library in Landvery Oak"/>
    <n v="321.57"/>
    <n v="2"/>
    <n v="-16.079999999999998"/>
  </r>
  <r>
    <s v="24-11-2017"/>
    <x v="3"/>
    <x v="10"/>
    <x v="75"/>
    <x v="20"/>
    <x v="0"/>
    <x v="0"/>
    <s v="Xerox 214"/>
    <n v="12.96"/>
    <n v="2"/>
    <n v="6.22"/>
  </r>
  <r>
    <s v="24-11-2017"/>
    <x v="3"/>
    <x v="10"/>
    <x v="190"/>
    <x v="3"/>
    <x v="0"/>
    <x v="4"/>
    <s v="BIC Liqua Brite Liner"/>
    <n v="27.76"/>
    <n v="4"/>
    <n v="9.99"/>
  </r>
  <r>
    <s v="24-11-2017"/>
    <x v="3"/>
    <x v="10"/>
    <x v="678"/>
    <x v="2"/>
    <x v="2"/>
    <x v="6"/>
    <s v="Blue Parrot B250XT Professional Grade Wireless Bluetooth Headset with"/>
    <n v="89.99"/>
    <n v="2"/>
    <n v="-15"/>
  </r>
  <r>
    <s v="24-11-2017"/>
    <x v="3"/>
    <x v="10"/>
    <x v="678"/>
    <x v="2"/>
    <x v="0"/>
    <x v="0"/>
    <s v="Xerox 1919"/>
    <n v="229.54"/>
    <n v="7"/>
    <n v="83.21"/>
  </r>
  <r>
    <s v="24-11-2017"/>
    <x v="3"/>
    <x v="10"/>
    <x v="196"/>
    <x v="42"/>
    <x v="0"/>
    <x v="2"/>
    <s v="Fellowes Bases and Tops For Staxonsteel/High-Stak Systems"/>
    <n v="33.29"/>
    <n v="1"/>
    <n v="7.99"/>
  </r>
  <r>
    <s v="24-11-2017"/>
    <x v="3"/>
    <x v="10"/>
    <x v="378"/>
    <x v="3"/>
    <x v="0"/>
    <x v="0"/>
    <s v="Southworth 100% Résumé Paper, 24lb."/>
    <n v="7.78"/>
    <n v="1"/>
    <n v="3.5"/>
  </r>
  <r>
    <s v="24-11-2017"/>
    <x v="3"/>
    <x v="10"/>
    <x v="739"/>
    <x v="0"/>
    <x v="0"/>
    <x v="12"/>
    <s v="Holmes Replacement Filter for HEPA Air Cleaner, Very Large Room, HEPA Filter"/>
    <n v="13.76"/>
    <n v="1"/>
    <n v="-24.77"/>
  </r>
  <r>
    <s v="24-11-2017"/>
    <x v="3"/>
    <x v="10"/>
    <x v="706"/>
    <x v="15"/>
    <x v="0"/>
    <x v="3"/>
    <s v="Mead 1st Gear 2&quot; Zipper Binder, Asst. Colors"/>
    <n v="11.67"/>
    <n v="3"/>
    <n v="-7.78"/>
  </r>
  <r>
    <s v="24-11-2017"/>
    <x v="3"/>
    <x v="10"/>
    <x v="706"/>
    <x v="15"/>
    <x v="0"/>
    <x v="10"/>
    <s v="Peel &amp; Seel Recycled Catalog Envelopes, Brown"/>
    <n v="64.849999999999994"/>
    <n v="7"/>
    <n v="24.32"/>
  </r>
  <r>
    <s v="24-11-2017"/>
    <x v="3"/>
    <x v="10"/>
    <x v="443"/>
    <x v="3"/>
    <x v="1"/>
    <x v="13"/>
    <s v="Hon Practical Foundations 30 x 60 Training Table, Light Gray/Charcoal"/>
    <n v="364.08"/>
    <n v="2"/>
    <n v="9.1"/>
  </r>
  <r>
    <s v="24-11-2017"/>
    <x v="3"/>
    <x v="10"/>
    <x v="443"/>
    <x v="3"/>
    <x v="1"/>
    <x v="13"/>
    <s v="Hon 61000 Series Interactive Training Tables"/>
    <n v="71.09"/>
    <n v="2"/>
    <n v="-1.78"/>
  </r>
  <r>
    <s v="24-11-2017"/>
    <x v="3"/>
    <x v="10"/>
    <x v="154"/>
    <x v="3"/>
    <x v="2"/>
    <x v="9"/>
    <s v="Memorex Mini Travel Drive 16 GB USB 2.0 Flash Drive"/>
    <n v="223.58"/>
    <n v="14"/>
    <n v="87.2"/>
  </r>
  <r>
    <s v="25-11-2017"/>
    <x v="3"/>
    <x v="10"/>
    <x v="381"/>
    <x v="14"/>
    <x v="0"/>
    <x v="2"/>
    <s v="Office Impressions Heavy Duty Welded Shelving &amp; Multimedia Storage Drawers"/>
    <n v="501.81"/>
    <n v="3"/>
    <n v="0"/>
  </r>
  <r>
    <s v="25-11-2017"/>
    <x v="3"/>
    <x v="10"/>
    <x v="32"/>
    <x v="3"/>
    <x v="1"/>
    <x v="11"/>
    <s v="Sauder Forest Hills Library, Woodland Oak Finish"/>
    <n v="359.5"/>
    <n v="3"/>
    <n v="-29.61"/>
  </r>
  <r>
    <s v="25-11-2017"/>
    <x v="3"/>
    <x v="10"/>
    <x v="32"/>
    <x v="3"/>
    <x v="0"/>
    <x v="2"/>
    <s v="Sterilite Officeware Hinged File Box"/>
    <n v="10.48"/>
    <n v="1"/>
    <n v="2.83"/>
  </r>
  <r>
    <s v="25-11-2017"/>
    <x v="3"/>
    <x v="10"/>
    <x v="615"/>
    <x v="3"/>
    <x v="2"/>
    <x v="6"/>
    <s v="PayAnywhere Card Reader"/>
    <n v="39.96"/>
    <n v="5"/>
    <n v="3.5"/>
  </r>
  <r>
    <s v="25-11-2017"/>
    <x v="3"/>
    <x v="10"/>
    <x v="615"/>
    <x v="3"/>
    <x v="0"/>
    <x v="0"/>
    <s v="Adams Telephone Message Book W/Dividers/Space For Phone Numbers, 5 1/4&quot;X8 1/2&quot;, 200/Messages"/>
    <n v="34.08"/>
    <n v="6"/>
    <n v="15.34"/>
  </r>
  <r>
    <s v="25-11-2017"/>
    <x v="3"/>
    <x v="10"/>
    <x v="16"/>
    <x v="4"/>
    <x v="0"/>
    <x v="0"/>
    <s v="Wirebound Message Book, 4 per Page"/>
    <n v="48.87"/>
    <n v="9"/>
    <n v="23.95"/>
  </r>
  <r>
    <s v="25-11-2017"/>
    <x v="3"/>
    <x v="10"/>
    <x v="742"/>
    <x v="16"/>
    <x v="1"/>
    <x v="11"/>
    <s v="O'Sullivan Manor Hill 2-Door Library in Brianna Oak"/>
    <n v="723.92"/>
    <n v="5"/>
    <n v="-81.44"/>
  </r>
  <r>
    <s v="25-11-2017"/>
    <x v="3"/>
    <x v="10"/>
    <x v="501"/>
    <x v="3"/>
    <x v="0"/>
    <x v="4"/>
    <s v="DIXON Oriole Pencils"/>
    <n v="5.16"/>
    <n v="2"/>
    <n v="1.34"/>
  </r>
  <r>
    <s v="25-11-2017"/>
    <x v="3"/>
    <x v="10"/>
    <x v="644"/>
    <x v="0"/>
    <x v="2"/>
    <x v="6"/>
    <s v="Blue Parrot B250XT Professional Grade Wireless Bluetooth Headset with"/>
    <n v="299.95999999999998"/>
    <n v="5"/>
    <n v="37.5"/>
  </r>
  <r>
    <s v="25-11-2017"/>
    <x v="3"/>
    <x v="10"/>
    <x v="644"/>
    <x v="0"/>
    <x v="0"/>
    <x v="12"/>
    <s v="Fellowes Command Center 5-outlet power strip"/>
    <n v="67.84"/>
    <n v="5"/>
    <n v="-179.78"/>
  </r>
  <r>
    <s v="25-11-2017"/>
    <x v="3"/>
    <x v="10"/>
    <x v="644"/>
    <x v="0"/>
    <x v="1"/>
    <x v="5"/>
    <s v="Hon Deluxe Fabric Upholstered Stacking Chairs"/>
    <n v="853.93"/>
    <n v="5"/>
    <n v="-24.4"/>
  </r>
  <r>
    <s v="25-11-2017"/>
    <x v="3"/>
    <x v="10"/>
    <x v="644"/>
    <x v="0"/>
    <x v="0"/>
    <x v="4"/>
    <s v="Avery Hi-Liter Smear-Safe Highlighters"/>
    <n v="18.690000000000001"/>
    <n v="4"/>
    <n v="3.74"/>
  </r>
  <r>
    <s v="25-11-2017"/>
    <x v="3"/>
    <x v="10"/>
    <x v="14"/>
    <x v="5"/>
    <x v="1"/>
    <x v="5"/>
    <s v="Office Star - Professional Matrix Back Chair with 2-to-1 Synchro Tilt and Mesh Fabric Seat"/>
    <n v="701.96"/>
    <n v="2"/>
    <n v="168.47"/>
  </r>
  <r>
    <s v="26-11-2017"/>
    <x v="3"/>
    <x v="10"/>
    <x v="462"/>
    <x v="24"/>
    <x v="1"/>
    <x v="8"/>
    <s v="Executive Impressions Supervisor Wall Clock"/>
    <n v="126.3"/>
    <n v="3"/>
    <n v="40.42"/>
  </r>
  <r>
    <s v="26-11-2017"/>
    <x v="3"/>
    <x v="10"/>
    <x v="462"/>
    <x v="24"/>
    <x v="2"/>
    <x v="9"/>
    <s v="SanDisk Cruzer 32 GB USB Flash Drive"/>
    <n v="38.04"/>
    <n v="2"/>
    <n v="12.17"/>
  </r>
  <r>
    <s v="26-11-2017"/>
    <x v="3"/>
    <x v="10"/>
    <x v="235"/>
    <x v="10"/>
    <x v="2"/>
    <x v="6"/>
    <s v="Motorola L804"/>
    <n v="220.75"/>
    <n v="8"/>
    <n v="-40.47"/>
  </r>
  <r>
    <s v="26-11-2017"/>
    <x v="3"/>
    <x v="10"/>
    <x v="512"/>
    <x v="4"/>
    <x v="0"/>
    <x v="4"/>
    <s v="Newell 347"/>
    <n v="12.84"/>
    <n v="3"/>
    <n v="3.72"/>
  </r>
  <r>
    <s v="26-11-2017"/>
    <x v="3"/>
    <x v="10"/>
    <x v="369"/>
    <x v="10"/>
    <x v="0"/>
    <x v="12"/>
    <s v="Holmes HEPA Air Purifier"/>
    <n v="52.27"/>
    <n v="3"/>
    <n v="9.8000000000000007"/>
  </r>
  <r>
    <s v="26-11-2017"/>
    <x v="3"/>
    <x v="10"/>
    <x v="369"/>
    <x v="10"/>
    <x v="0"/>
    <x v="12"/>
    <s v="Fellowes Superior 10 Outlet Split Surge Protector"/>
    <n v="213.14"/>
    <n v="7"/>
    <n v="23.98"/>
  </r>
  <r>
    <s v="26-11-2017"/>
    <x v="3"/>
    <x v="10"/>
    <x v="606"/>
    <x v="1"/>
    <x v="0"/>
    <x v="3"/>
    <s v="GBC Premium Transparent Covers with Diagonal Lined Pattern"/>
    <n v="33.57"/>
    <n v="8"/>
    <n v="-53.71"/>
  </r>
  <r>
    <s v="26-11-2017"/>
    <x v="3"/>
    <x v="10"/>
    <x v="215"/>
    <x v="20"/>
    <x v="0"/>
    <x v="12"/>
    <s v="Black &amp; Decker Filter for Double Action Dustbuster Cordless Vac BLDV7210"/>
    <n v="58.73"/>
    <n v="7"/>
    <n v="14.68"/>
  </r>
  <r>
    <s v="26-11-2017"/>
    <x v="3"/>
    <x v="10"/>
    <x v="215"/>
    <x v="20"/>
    <x v="0"/>
    <x v="3"/>
    <s v="Binding Machine Supplies"/>
    <n v="93.34"/>
    <n v="4"/>
    <n v="32.67"/>
  </r>
  <r>
    <s v="26-11-2017"/>
    <x v="3"/>
    <x v="10"/>
    <x v="722"/>
    <x v="18"/>
    <x v="1"/>
    <x v="13"/>
    <s v="KI Adjustable-Height Table"/>
    <n v="257.94"/>
    <n v="3"/>
    <n v="67.06"/>
  </r>
  <r>
    <s v="26-11-2017"/>
    <x v="3"/>
    <x v="10"/>
    <x v="722"/>
    <x v="18"/>
    <x v="2"/>
    <x v="6"/>
    <s v="Samsung Galaxy S4 Mini"/>
    <n v="1879.96"/>
    <n v="4"/>
    <n v="545.19000000000005"/>
  </r>
  <r>
    <s v="26-11-2017"/>
    <x v="3"/>
    <x v="10"/>
    <x v="722"/>
    <x v="18"/>
    <x v="1"/>
    <x v="8"/>
    <s v="DAX Wood Document Frame"/>
    <n v="27.46"/>
    <n v="2"/>
    <n v="9.89"/>
  </r>
  <r>
    <s v="26-11-2017"/>
    <x v="3"/>
    <x v="10"/>
    <x v="722"/>
    <x v="18"/>
    <x v="2"/>
    <x v="6"/>
    <s v="Innergie mMini Combo Duo USB Travel Charging Kit"/>
    <n v="89.98"/>
    <n v="2"/>
    <n v="43.19"/>
  </r>
  <r>
    <s v="26-11-2017"/>
    <x v="3"/>
    <x v="10"/>
    <x v="722"/>
    <x v="18"/>
    <x v="1"/>
    <x v="5"/>
    <s v="SAFCO Arco Folding Chair"/>
    <n v="828.6"/>
    <n v="3"/>
    <n v="240.29"/>
  </r>
  <r>
    <s v="26-11-2017"/>
    <x v="3"/>
    <x v="10"/>
    <x v="46"/>
    <x v="20"/>
    <x v="2"/>
    <x v="6"/>
    <s v="Plantronics Calisto P620-M USB Wireless Speakerphone System"/>
    <n v="979.95"/>
    <n v="5"/>
    <n v="264.58999999999997"/>
  </r>
  <r>
    <s v="26-11-2017"/>
    <x v="3"/>
    <x v="10"/>
    <x v="46"/>
    <x v="20"/>
    <x v="1"/>
    <x v="8"/>
    <s v="DataProducts Ampli Magnifier Task Lamp, Black,"/>
    <n v="135.30000000000001"/>
    <n v="5"/>
    <n v="37.880000000000003"/>
  </r>
  <r>
    <s v="27-11-2017"/>
    <x v="3"/>
    <x v="10"/>
    <x v="291"/>
    <x v="21"/>
    <x v="1"/>
    <x v="8"/>
    <s v="Howard Miller 13&quot; Diameter Goldtone Round Wall Clock"/>
    <n v="46.94"/>
    <n v="1"/>
    <n v="19.25"/>
  </r>
  <r>
    <s v="27-11-2017"/>
    <x v="3"/>
    <x v="10"/>
    <x v="291"/>
    <x v="21"/>
    <x v="2"/>
    <x v="9"/>
    <s v="Memorex Mini Travel Drive 16 GB USB 2.0 Flash Drive"/>
    <n v="143.72999999999999"/>
    <n v="9"/>
    <n v="56.05"/>
  </r>
  <r>
    <s v="27-11-2017"/>
    <x v="3"/>
    <x v="10"/>
    <x v="754"/>
    <x v="3"/>
    <x v="0"/>
    <x v="0"/>
    <s v="Tops White Computer Printout Paper"/>
    <n v="244.55"/>
    <n v="5"/>
    <n v="114.94"/>
  </r>
  <r>
    <s v="27-11-2017"/>
    <x v="3"/>
    <x v="10"/>
    <x v="754"/>
    <x v="3"/>
    <x v="2"/>
    <x v="9"/>
    <s v="Enermax Briskie RF Wireless Keyboard and Mouse Combo"/>
    <n v="166.16"/>
    <n v="8"/>
    <n v="59.82"/>
  </r>
  <r>
    <s v="27-11-2017"/>
    <x v="3"/>
    <x v="10"/>
    <x v="440"/>
    <x v="25"/>
    <x v="0"/>
    <x v="4"/>
    <s v="Pencil and Crayon Sharpener"/>
    <n v="8.76"/>
    <n v="5"/>
    <n v="0.77"/>
  </r>
  <r>
    <s v="27-11-2017"/>
    <x v="3"/>
    <x v="10"/>
    <x v="440"/>
    <x v="25"/>
    <x v="0"/>
    <x v="12"/>
    <s v="Belkin 5 Outlet SurgeMaster Power Centers"/>
    <n v="43.58"/>
    <n v="1"/>
    <n v="4.3600000000000003"/>
  </r>
  <r>
    <s v="27-11-2017"/>
    <x v="3"/>
    <x v="10"/>
    <x v="649"/>
    <x v="3"/>
    <x v="0"/>
    <x v="3"/>
    <s v="Premium Transparent Presentation Covers by GBC"/>
    <n v="117.49"/>
    <n v="7"/>
    <n v="41.12"/>
  </r>
  <r>
    <s v="27-11-2017"/>
    <x v="3"/>
    <x v="10"/>
    <x v="649"/>
    <x v="3"/>
    <x v="1"/>
    <x v="8"/>
    <s v="Eldon 200 Class Desk Accessories"/>
    <n v="18.84"/>
    <n v="3"/>
    <n v="6.03"/>
  </r>
  <r>
    <s v="27-11-2017"/>
    <x v="3"/>
    <x v="10"/>
    <x v="712"/>
    <x v="3"/>
    <x v="2"/>
    <x v="6"/>
    <s v="Griffin GC17055 Auxiliary Audio Cable"/>
    <n v="57.57"/>
    <n v="4"/>
    <n v="5.76"/>
  </r>
  <r>
    <s v="27-11-2017"/>
    <x v="3"/>
    <x v="10"/>
    <x v="218"/>
    <x v="20"/>
    <x v="0"/>
    <x v="4"/>
    <s v="American Pencil"/>
    <n v="6.99"/>
    <n v="3"/>
    <n v="2.0299999999999998"/>
  </r>
  <r>
    <s v="27-11-2017"/>
    <x v="3"/>
    <x v="10"/>
    <x v="218"/>
    <x v="20"/>
    <x v="0"/>
    <x v="3"/>
    <s v="Avery Flip-Chart Easel Binder, Black"/>
    <n v="107.42"/>
    <n v="6"/>
    <n v="36.26"/>
  </r>
  <r>
    <s v="27-11-2017"/>
    <x v="3"/>
    <x v="10"/>
    <x v="691"/>
    <x v="18"/>
    <x v="0"/>
    <x v="0"/>
    <s v="Xerox 1909"/>
    <n v="158.28"/>
    <n v="6"/>
    <n v="72.81"/>
  </r>
  <r>
    <s v="27-11-2017"/>
    <x v="3"/>
    <x v="10"/>
    <x v="691"/>
    <x v="18"/>
    <x v="0"/>
    <x v="3"/>
    <s v="GBC DocuBind P100 Manual Binding Machine"/>
    <n v="497.94"/>
    <n v="3"/>
    <n v="224.07"/>
  </r>
  <r>
    <s v="28-11-2017"/>
    <x v="3"/>
    <x v="10"/>
    <x v="237"/>
    <x v="2"/>
    <x v="1"/>
    <x v="8"/>
    <s v="Deflect-o RollaMat Studded, Beveled Mat for Medium Pile Carpeting"/>
    <n v="516.49"/>
    <n v="7"/>
    <n v="-12.91"/>
  </r>
  <r>
    <s v="28-11-2017"/>
    <x v="3"/>
    <x v="10"/>
    <x v="237"/>
    <x v="2"/>
    <x v="1"/>
    <x v="8"/>
    <s v="Luxo Professional Fluorescent Magnifier Lamp with Clamp-Mount Base"/>
    <n v="1007.23"/>
    <n v="6"/>
    <n v="75.540000000000006"/>
  </r>
  <r>
    <s v="28-11-2017"/>
    <x v="3"/>
    <x v="10"/>
    <x v="237"/>
    <x v="2"/>
    <x v="1"/>
    <x v="13"/>
    <s v="Riverside Furniture Oval Coffee Table, Oval End Table, End Table with Drawer"/>
    <n v="2065.3200000000002"/>
    <n v="12"/>
    <n v="-619.6"/>
  </r>
  <r>
    <s v="28-11-2017"/>
    <x v="3"/>
    <x v="10"/>
    <x v="237"/>
    <x v="2"/>
    <x v="0"/>
    <x v="0"/>
    <s v="Xerox 210"/>
    <n v="15.55"/>
    <n v="3"/>
    <n v="5.44"/>
  </r>
  <r>
    <s v="28-11-2017"/>
    <x v="3"/>
    <x v="10"/>
    <x v="237"/>
    <x v="2"/>
    <x v="0"/>
    <x v="0"/>
    <s v="Xerox 4200 Series MultiUse Premium Copy Paper (20Lb. and 84 Bright)"/>
    <n v="25.34"/>
    <n v="6"/>
    <n v="7.92"/>
  </r>
  <r>
    <s v="28-11-2017"/>
    <x v="3"/>
    <x v="10"/>
    <x v="356"/>
    <x v="26"/>
    <x v="0"/>
    <x v="0"/>
    <s v="Eaton Premium Continuous-Feed Paper, 25% Cotton, Letter Size, White, 1000 Shts/Box"/>
    <n v="88.77"/>
    <n v="2"/>
    <n v="31.07"/>
  </r>
  <r>
    <s v="28-11-2017"/>
    <x v="3"/>
    <x v="10"/>
    <x v="486"/>
    <x v="20"/>
    <x v="2"/>
    <x v="6"/>
    <s v="Google Nexus 5"/>
    <n v="1979.89"/>
    <n v="11"/>
    <n v="494.97"/>
  </r>
  <r>
    <s v="28-11-2017"/>
    <x v="3"/>
    <x v="10"/>
    <x v="486"/>
    <x v="20"/>
    <x v="0"/>
    <x v="10"/>
    <s v="Blue String-Tie &amp; Button Interoffice Envelopes, 10 x 13"/>
    <n v="79.959999999999994"/>
    <n v="2"/>
    <n v="35.979999999999997"/>
  </r>
  <r>
    <s v="28-11-2017"/>
    <x v="3"/>
    <x v="10"/>
    <x v="471"/>
    <x v="36"/>
    <x v="0"/>
    <x v="4"/>
    <s v="BIC Brite Liner Grip Highlighters"/>
    <n v="1.64"/>
    <n v="1"/>
    <n v="0.74"/>
  </r>
  <r>
    <s v="28-11-2017"/>
    <x v="3"/>
    <x v="10"/>
    <x v="471"/>
    <x v="36"/>
    <x v="1"/>
    <x v="8"/>
    <s v="Luxo Professional Fluorescent Magnifier Lamp with Clamp-Mount Base"/>
    <n v="1049.2"/>
    <n v="5"/>
    <n v="272.79000000000002"/>
  </r>
  <r>
    <s v="28-11-2017"/>
    <x v="3"/>
    <x v="10"/>
    <x v="471"/>
    <x v="36"/>
    <x v="1"/>
    <x v="8"/>
    <s v="Eldon Image Series Desk Accessories, Burgundy"/>
    <n v="20.9"/>
    <n v="5"/>
    <n v="7.52"/>
  </r>
  <r>
    <s v="28-11-2017"/>
    <x v="3"/>
    <x v="10"/>
    <x v="287"/>
    <x v="3"/>
    <x v="0"/>
    <x v="1"/>
    <s v="Round Specialty Laser Printer Labels"/>
    <n v="62.65"/>
    <n v="5"/>
    <n v="29.45"/>
  </r>
  <r>
    <s v="29-11-2017"/>
    <x v="3"/>
    <x v="10"/>
    <x v="207"/>
    <x v="15"/>
    <x v="1"/>
    <x v="5"/>
    <s v="Hon Deluxe Fabric Upholstered Stacking Chairs, Rounded Back"/>
    <n v="390.37"/>
    <n v="2"/>
    <n v="48.8"/>
  </r>
  <r>
    <s v="29-11-2017"/>
    <x v="3"/>
    <x v="10"/>
    <x v="207"/>
    <x v="15"/>
    <x v="1"/>
    <x v="8"/>
    <s v="Executive Impressions 13&quot; Chairman Wall Clock"/>
    <n v="101.52"/>
    <n v="5"/>
    <n v="19.04"/>
  </r>
  <r>
    <s v="30-11-2017"/>
    <x v="3"/>
    <x v="10"/>
    <x v="187"/>
    <x v="20"/>
    <x v="0"/>
    <x v="3"/>
    <s v="Lock-Up Easel 'Spel-Binder'"/>
    <n v="68.47"/>
    <n v="3"/>
    <n v="23.11"/>
  </r>
  <r>
    <s v="30-11-2017"/>
    <x v="3"/>
    <x v="10"/>
    <x v="187"/>
    <x v="20"/>
    <x v="1"/>
    <x v="5"/>
    <s v="SAFCO Arco Folding Chair"/>
    <n v="1242.9000000000001"/>
    <n v="5"/>
    <n v="262.39"/>
  </r>
  <r>
    <s v="30-11-2017"/>
    <x v="3"/>
    <x v="10"/>
    <x v="72"/>
    <x v="29"/>
    <x v="0"/>
    <x v="2"/>
    <s v="Home/Office Personal File Carts"/>
    <n v="173.8"/>
    <n v="5"/>
    <n v="43.45"/>
  </r>
  <r>
    <s v="30-11-2017"/>
    <x v="3"/>
    <x v="10"/>
    <x v="297"/>
    <x v="7"/>
    <x v="0"/>
    <x v="4"/>
    <s v="BOSTON Ranger #55 Pencil Sharpener, Black"/>
    <n v="155.94"/>
    <n v="6"/>
    <n v="45.22"/>
  </r>
  <r>
    <s v="30-11-2017"/>
    <x v="3"/>
    <x v="10"/>
    <x v="770"/>
    <x v="10"/>
    <x v="0"/>
    <x v="12"/>
    <s v="Kensington 7 Outlet MasterPiece Power Center with Fax/Phone Line Protection"/>
    <n v="663.94"/>
    <n v="4"/>
    <n v="82.99"/>
  </r>
  <r>
    <s v="30-11-2017"/>
    <x v="3"/>
    <x v="10"/>
    <x v="672"/>
    <x v="16"/>
    <x v="2"/>
    <x v="6"/>
    <s v="OtterBox Defender Series Case - Samsung Galaxy S4"/>
    <n v="71.98"/>
    <n v="3"/>
    <n v="9"/>
  </r>
  <r>
    <s v="30-11-2017"/>
    <x v="3"/>
    <x v="10"/>
    <x v="723"/>
    <x v="0"/>
    <x v="0"/>
    <x v="7"/>
    <s v="Binder Clips by OIC"/>
    <n v="2.37"/>
    <n v="2"/>
    <n v="0.83"/>
  </r>
  <r>
    <s v="30-11-2017"/>
    <x v="3"/>
    <x v="10"/>
    <x v="59"/>
    <x v="25"/>
    <x v="2"/>
    <x v="9"/>
    <s v="Logitech Wireless Gaming Headset G930"/>
    <n v="383.98"/>
    <n v="3"/>
    <n v="81.59"/>
  </r>
  <r>
    <s v="30-11-2017"/>
    <x v="3"/>
    <x v="10"/>
    <x v="59"/>
    <x v="25"/>
    <x v="1"/>
    <x v="13"/>
    <s v="Bush Advantage Collection Racetrack Conference Table"/>
    <n v="1781.68"/>
    <n v="7"/>
    <n v="-653.28"/>
  </r>
  <r>
    <s v="30-11-2017"/>
    <x v="3"/>
    <x v="10"/>
    <x v="665"/>
    <x v="20"/>
    <x v="0"/>
    <x v="2"/>
    <s v="Iris 3-Drawer Stacking Bin, Black"/>
    <n v="83.56"/>
    <n v="4"/>
    <n v="1.67"/>
  </r>
  <r>
    <s v="30-11-2017"/>
    <x v="3"/>
    <x v="10"/>
    <x v="665"/>
    <x v="20"/>
    <x v="2"/>
    <x v="6"/>
    <s v="Panasonic Business Telephones KX-T7736"/>
    <n v="546.05999999999995"/>
    <n v="3"/>
    <n v="163.82"/>
  </r>
  <r>
    <s v="30-11-2017"/>
    <x v="3"/>
    <x v="10"/>
    <x v="665"/>
    <x v="20"/>
    <x v="0"/>
    <x v="2"/>
    <s v="Fellowes Officeware Wire Shelving"/>
    <n v="269.49"/>
    <n v="3"/>
    <n v="5.39"/>
  </r>
  <r>
    <s v="30-11-2017"/>
    <x v="3"/>
    <x v="10"/>
    <x v="713"/>
    <x v="3"/>
    <x v="1"/>
    <x v="8"/>
    <s v="Contemporary Borderless Frame"/>
    <n v="25.83"/>
    <n v="3"/>
    <n v="9.56"/>
  </r>
  <r>
    <s v="30-11-2017"/>
    <x v="3"/>
    <x v="10"/>
    <x v="244"/>
    <x v="0"/>
    <x v="2"/>
    <x v="9"/>
    <s v="SanDisk Ultra 64 GB MicroSDHC Class 10 Memory Card"/>
    <n v="95.98"/>
    <n v="3"/>
    <n v="-10.8"/>
  </r>
  <r>
    <s v="30-11-2017"/>
    <x v="3"/>
    <x v="10"/>
    <x v="335"/>
    <x v="2"/>
    <x v="1"/>
    <x v="5"/>
    <s v="Global Commerce Series Low-Back Swivel/Tilt Chairs"/>
    <n v="1079.32"/>
    <n v="6"/>
    <n v="-15.42"/>
  </r>
  <r>
    <s v="01-12-2017"/>
    <x v="3"/>
    <x v="11"/>
    <x v="343"/>
    <x v="14"/>
    <x v="0"/>
    <x v="2"/>
    <s v="Tennsco Lockers, Gray"/>
    <n v="83.92"/>
    <n v="4"/>
    <n v="5.87"/>
  </r>
  <r>
    <s v="01-12-2017"/>
    <x v="3"/>
    <x v="11"/>
    <x v="343"/>
    <x v="14"/>
    <x v="2"/>
    <x v="6"/>
    <s v="Panasonic KX-TG6844B Expandable Digital Cordless Telephone"/>
    <n v="131.97999999999999"/>
    <n v="2"/>
    <n v="35.630000000000003"/>
  </r>
  <r>
    <s v="01-12-2017"/>
    <x v="3"/>
    <x v="11"/>
    <x v="343"/>
    <x v="14"/>
    <x v="0"/>
    <x v="3"/>
    <s v="Avery Durable Slant Ring Binders, No Labels"/>
    <n v="15.92"/>
    <n v="4"/>
    <n v="7.48"/>
  </r>
  <r>
    <s v="01-12-2017"/>
    <x v="3"/>
    <x v="11"/>
    <x v="343"/>
    <x v="14"/>
    <x v="0"/>
    <x v="7"/>
    <s v="Advantus Push Pins, Aluminum Head"/>
    <n v="52.29"/>
    <n v="9"/>
    <n v="16.21"/>
  </r>
  <r>
    <s v="01-12-2017"/>
    <x v="3"/>
    <x v="11"/>
    <x v="343"/>
    <x v="14"/>
    <x v="0"/>
    <x v="2"/>
    <s v="Gould Plastics 18-Pocket Panel Bin, 34w x 5-1/4d x 20-1/2h"/>
    <n v="91.99"/>
    <n v="1"/>
    <n v="3.68"/>
  </r>
  <r>
    <s v="01-12-2017"/>
    <x v="3"/>
    <x v="11"/>
    <x v="583"/>
    <x v="20"/>
    <x v="2"/>
    <x v="9"/>
    <s v="Sabrent 4-Port USB 2.0 Hub"/>
    <n v="20.37"/>
    <n v="3"/>
    <n v="6.93"/>
  </r>
  <r>
    <s v="01-12-2017"/>
    <x v="3"/>
    <x v="11"/>
    <x v="583"/>
    <x v="20"/>
    <x v="0"/>
    <x v="2"/>
    <s v="Safco Industrial Shelving"/>
    <n v="221.55"/>
    <n v="3"/>
    <n v="6.65"/>
  </r>
  <r>
    <s v="01-12-2017"/>
    <x v="3"/>
    <x v="11"/>
    <x v="583"/>
    <x v="20"/>
    <x v="0"/>
    <x v="3"/>
    <s v="Acco 3-Hole Punch"/>
    <n v="17.52"/>
    <n v="5"/>
    <n v="6.13"/>
  </r>
  <r>
    <s v="01-12-2017"/>
    <x v="3"/>
    <x v="11"/>
    <x v="265"/>
    <x v="26"/>
    <x v="2"/>
    <x v="6"/>
    <s v="GE 30524EE4"/>
    <n v="470.38"/>
    <n v="3"/>
    <n v="52.92"/>
  </r>
  <r>
    <s v="01-12-2017"/>
    <x v="3"/>
    <x v="11"/>
    <x v="265"/>
    <x v="26"/>
    <x v="2"/>
    <x v="6"/>
    <s v="AT&amp;T SB67148 SynJ"/>
    <n v="105.58"/>
    <n v="2"/>
    <n v="9.24"/>
  </r>
  <r>
    <s v="01-12-2017"/>
    <x v="3"/>
    <x v="11"/>
    <x v="265"/>
    <x v="26"/>
    <x v="0"/>
    <x v="12"/>
    <s v="Fellowes Basic Home/Office Series Surge Protectors"/>
    <n v="31.15"/>
    <n v="3"/>
    <n v="3.5"/>
  </r>
  <r>
    <s v="01-12-2017"/>
    <x v="3"/>
    <x v="11"/>
    <x v="265"/>
    <x v="26"/>
    <x v="0"/>
    <x v="3"/>
    <s v="Recycled Pressboard Report Cover with Reinforced Top Hinge"/>
    <n v="6.78"/>
    <n v="7"/>
    <n v="-4.75"/>
  </r>
  <r>
    <s v="01-12-2017"/>
    <x v="3"/>
    <x v="11"/>
    <x v="265"/>
    <x v="26"/>
    <x v="2"/>
    <x v="6"/>
    <s v="Jabra BIZ 2300 Duo QD Duo Corded Headset"/>
    <n v="406.37"/>
    <n v="4"/>
    <n v="30.48"/>
  </r>
  <r>
    <s v="01-12-2017"/>
    <x v="3"/>
    <x v="11"/>
    <x v="200"/>
    <x v="2"/>
    <x v="0"/>
    <x v="10"/>
    <s v="Quality Park Security Envelopes"/>
    <n v="104.68"/>
    <n v="5"/>
    <n v="35.33"/>
  </r>
  <r>
    <s v="01-12-2017"/>
    <x v="3"/>
    <x v="11"/>
    <x v="200"/>
    <x v="2"/>
    <x v="2"/>
    <x v="6"/>
    <s v="Belkin SportFit Armband For iPhone 5s/5c, Fuchsia"/>
    <n v="62.96"/>
    <n v="7"/>
    <n v="9.44"/>
  </r>
  <r>
    <s v="01-12-2017"/>
    <x v="3"/>
    <x v="11"/>
    <x v="605"/>
    <x v="0"/>
    <x v="2"/>
    <x v="6"/>
    <s v="Cisco SPA112 2 Port Phone Adapter"/>
    <n v="219.8"/>
    <n v="5"/>
    <n v="24.73"/>
  </r>
  <r>
    <s v="01-12-2017"/>
    <x v="3"/>
    <x v="11"/>
    <x v="605"/>
    <x v="0"/>
    <x v="1"/>
    <x v="5"/>
    <s v="DMI Arturo Collection Mission-style Design Wood Chair"/>
    <n v="317.06"/>
    <n v="3"/>
    <n v="-18.12"/>
  </r>
  <r>
    <s v="01-12-2017"/>
    <x v="3"/>
    <x v="11"/>
    <x v="786"/>
    <x v="3"/>
    <x v="0"/>
    <x v="0"/>
    <s v="Xerox 1905"/>
    <n v="45.36"/>
    <n v="7"/>
    <n v="21.77"/>
  </r>
  <r>
    <s v="01-12-2017"/>
    <x v="3"/>
    <x v="11"/>
    <x v="786"/>
    <x v="3"/>
    <x v="0"/>
    <x v="3"/>
    <s v="Cardinal HOLDit! Binder Insert Strips,Extra Strips"/>
    <n v="10.130000000000001"/>
    <n v="2"/>
    <n v="3.67"/>
  </r>
  <r>
    <s v="01-12-2017"/>
    <x v="3"/>
    <x v="11"/>
    <x v="565"/>
    <x v="2"/>
    <x v="0"/>
    <x v="2"/>
    <s v="Personal File Boxes with Fold-Down Carry Handle"/>
    <n v="37.39"/>
    <n v="3"/>
    <n v="2.34"/>
  </r>
  <r>
    <s v="01-12-2017"/>
    <x v="3"/>
    <x v="11"/>
    <x v="565"/>
    <x v="2"/>
    <x v="1"/>
    <x v="8"/>
    <s v="Ultra Door Kickplate, 8&quot;H x 34&quot;W"/>
    <n v="79.12"/>
    <n v="5"/>
    <n v="13.85"/>
  </r>
  <r>
    <s v="01-12-2017"/>
    <x v="3"/>
    <x v="11"/>
    <x v="525"/>
    <x v="37"/>
    <x v="0"/>
    <x v="0"/>
    <s v="Xerox 214"/>
    <n v="19.440000000000001"/>
    <n v="3"/>
    <n v="9.33"/>
  </r>
  <r>
    <s v="01-12-2017"/>
    <x v="3"/>
    <x v="11"/>
    <x v="525"/>
    <x v="37"/>
    <x v="1"/>
    <x v="5"/>
    <s v="Global Comet Stacking Armless Chair"/>
    <n v="897.15"/>
    <n v="3"/>
    <n v="251.2"/>
  </r>
  <r>
    <s v="01-12-2017"/>
    <x v="3"/>
    <x v="11"/>
    <x v="342"/>
    <x v="10"/>
    <x v="1"/>
    <x v="8"/>
    <s v="Magna Visual Magnetic Picture Hangers"/>
    <n v="7.71"/>
    <n v="2"/>
    <n v="1.74"/>
  </r>
  <r>
    <s v="01-12-2017"/>
    <x v="3"/>
    <x v="11"/>
    <x v="706"/>
    <x v="0"/>
    <x v="0"/>
    <x v="0"/>
    <s v="Xerox 201"/>
    <n v="10.37"/>
    <n v="2"/>
    <n v="3.63"/>
  </r>
  <r>
    <s v="01-12-2017"/>
    <x v="3"/>
    <x v="11"/>
    <x v="703"/>
    <x v="22"/>
    <x v="0"/>
    <x v="0"/>
    <s v="Xerox 1947"/>
    <n v="41.86"/>
    <n v="7"/>
    <n v="18.84"/>
  </r>
  <r>
    <s v="01-12-2017"/>
    <x v="3"/>
    <x v="11"/>
    <x v="703"/>
    <x v="22"/>
    <x v="1"/>
    <x v="11"/>
    <s v="Hon Metal Bookcases, Putty"/>
    <n v="141.96"/>
    <n v="2"/>
    <n v="41.17"/>
  </r>
  <r>
    <s v="01-12-2017"/>
    <x v="3"/>
    <x v="11"/>
    <x v="562"/>
    <x v="22"/>
    <x v="0"/>
    <x v="3"/>
    <s v="Ibico Presentation Index for Binding Systems"/>
    <n v="15.92"/>
    <n v="5"/>
    <n v="5.37"/>
  </r>
  <r>
    <s v="01-12-2017"/>
    <x v="3"/>
    <x v="11"/>
    <x v="562"/>
    <x v="22"/>
    <x v="1"/>
    <x v="8"/>
    <s v="Eldon Wave Desk Accessories"/>
    <n v="70.680000000000007"/>
    <n v="12"/>
    <n v="31.1"/>
  </r>
  <r>
    <s v="01-12-2017"/>
    <x v="3"/>
    <x v="11"/>
    <x v="562"/>
    <x v="22"/>
    <x v="0"/>
    <x v="2"/>
    <s v="Tennsco Stur-D-Stor Boltless Shelving, 5 Shelves, 24&quot; Deep, Sand"/>
    <n v="541.24"/>
    <n v="4"/>
    <n v="5.41"/>
  </r>
  <r>
    <s v="01-12-2017"/>
    <x v="3"/>
    <x v="11"/>
    <x v="770"/>
    <x v="3"/>
    <x v="1"/>
    <x v="8"/>
    <s v="Tenex &quot;The Solids&quot; Textured Chair Mats"/>
    <n v="629.64"/>
    <n v="9"/>
    <n v="107.04"/>
  </r>
  <r>
    <s v="01-12-2017"/>
    <x v="3"/>
    <x v="11"/>
    <x v="573"/>
    <x v="2"/>
    <x v="0"/>
    <x v="1"/>
    <s v="Avery 483"/>
    <n v="15.94"/>
    <n v="4"/>
    <n v="5.18"/>
  </r>
  <r>
    <s v="01-12-2017"/>
    <x v="3"/>
    <x v="11"/>
    <x v="573"/>
    <x v="2"/>
    <x v="0"/>
    <x v="3"/>
    <s v="Acco Pressboard Covers with Storage Hooks, 14 7/8&quot; x 11&quot;, Dark Blue"/>
    <n v="8"/>
    <n v="7"/>
    <n v="-5.6"/>
  </r>
  <r>
    <s v="01-12-2017"/>
    <x v="3"/>
    <x v="11"/>
    <x v="573"/>
    <x v="2"/>
    <x v="1"/>
    <x v="5"/>
    <s v="Global Commerce Series High-Back Swivel/Tilt Chairs"/>
    <n v="398.97"/>
    <n v="2"/>
    <n v="-28.5"/>
  </r>
  <r>
    <s v="02-12-2017"/>
    <x v="3"/>
    <x v="11"/>
    <x v="197"/>
    <x v="3"/>
    <x v="0"/>
    <x v="2"/>
    <s v="Fellowes Mobile File Cart, Black"/>
    <n v="559.62"/>
    <n v="9"/>
    <n v="151.1"/>
  </r>
  <r>
    <s v="02-12-2017"/>
    <x v="3"/>
    <x v="11"/>
    <x v="197"/>
    <x v="3"/>
    <x v="0"/>
    <x v="0"/>
    <s v="Xerox 1940"/>
    <n v="109.92"/>
    <n v="2"/>
    <n v="53.86"/>
  </r>
  <r>
    <s v="02-12-2017"/>
    <x v="3"/>
    <x v="11"/>
    <x v="197"/>
    <x v="3"/>
    <x v="0"/>
    <x v="0"/>
    <s v="Xerox 1962"/>
    <n v="8.56"/>
    <n v="2"/>
    <n v="3.85"/>
  </r>
  <r>
    <s v="02-12-2017"/>
    <x v="3"/>
    <x v="11"/>
    <x v="423"/>
    <x v="6"/>
    <x v="0"/>
    <x v="4"/>
    <s v="Newell 309"/>
    <n v="34.65"/>
    <n v="3"/>
    <n v="10.4"/>
  </r>
  <r>
    <s v="02-12-2017"/>
    <x v="3"/>
    <x v="11"/>
    <x v="55"/>
    <x v="0"/>
    <x v="0"/>
    <x v="12"/>
    <s v="3.6 Cubic Foot Counter Height Office Refrigerator"/>
    <n v="294.62"/>
    <n v="5"/>
    <n v="-766.01"/>
  </r>
  <r>
    <s v="02-12-2017"/>
    <x v="3"/>
    <x v="11"/>
    <x v="55"/>
    <x v="0"/>
    <x v="1"/>
    <x v="8"/>
    <s v="Advantus Panel Wall Acrylic Frame"/>
    <n v="8.75"/>
    <n v="4"/>
    <n v="-3.72"/>
  </r>
  <r>
    <s v="02-12-2017"/>
    <x v="3"/>
    <x v="11"/>
    <x v="521"/>
    <x v="16"/>
    <x v="0"/>
    <x v="4"/>
    <s v="Bulldog Vacuum Base Pencil Sharpener"/>
    <n v="47.96"/>
    <n v="5"/>
    <n v="4.2"/>
  </r>
  <r>
    <s v="02-12-2017"/>
    <x v="3"/>
    <x v="11"/>
    <x v="450"/>
    <x v="3"/>
    <x v="0"/>
    <x v="3"/>
    <s v="3-ring staple pack"/>
    <n v="9.02"/>
    <n v="6"/>
    <n v="3.16"/>
  </r>
  <r>
    <s v="02-12-2017"/>
    <x v="3"/>
    <x v="11"/>
    <x v="450"/>
    <x v="3"/>
    <x v="0"/>
    <x v="3"/>
    <s v="Satellite Sectional Post Binders"/>
    <n v="69.459999999999994"/>
    <n v="2"/>
    <n v="22.57"/>
  </r>
  <r>
    <s v="02-12-2017"/>
    <x v="3"/>
    <x v="11"/>
    <x v="450"/>
    <x v="3"/>
    <x v="0"/>
    <x v="0"/>
    <s v="Wirebound Message Book, 4 per Page"/>
    <n v="10.86"/>
    <n v="2"/>
    <n v="5.32"/>
  </r>
  <r>
    <s v="02-12-2017"/>
    <x v="3"/>
    <x v="11"/>
    <x v="450"/>
    <x v="3"/>
    <x v="0"/>
    <x v="12"/>
    <s v="Fellowes Advanced Computer Series Surge Protectors"/>
    <n v="79.47"/>
    <n v="3"/>
    <n v="22.25"/>
  </r>
  <r>
    <s v="02-12-2017"/>
    <x v="3"/>
    <x v="11"/>
    <x v="450"/>
    <x v="3"/>
    <x v="0"/>
    <x v="4"/>
    <s v="Prang Dustless Chalk Sticks"/>
    <n v="10.08"/>
    <n v="6"/>
    <n v="5.04"/>
  </r>
  <r>
    <s v="02-12-2017"/>
    <x v="3"/>
    <x v="11"/>
    <x v="474"/>
    <x v="16"/>
    <x v="0"/>
    <x v="3"/>
    <s v="Premier Elliptical Ring Binder, Black"/>
    <n v="45.66"/>
    <n v="5"/>
    <n v="-33.479999999999997"/>
  </r>
  <r>
    <s v="02-12-2017"/>
    <x v="3"/>
    <x v="11"/>
    <x v="60"/>
    <x v="2"/>
    <x v="0"/>
    <x v="3"/>
    <s v="GBC DocuBind 300 Electric Binding Machine"/>
    <n v="631.17999999999995"/>
    <n v="4"/>
    <n v="-462.86"/>
  </r>
  <r>
    <s v="02-12-2017"/>
    <x v="3"/>
    <x v="11"/>
    <x v="636"/>
    <x v="40"/>
    <x v="2"/>
    <x v="6"/>
    <s v="ClearOne CHATAttach 160 - speaker phone"/>
    <n v="2479.96"/>
    <n v="4"/>
    <n v="743.99"/>
  </r>
  <r>
    <s v="02-12-2017"/>
    <x v="3"/>
    <x v="11"/>
    <x v="653"/>
    <x v="3"/>
    <x v="2"/>
    <x v="6"/>
    <s v="Anker Astro 15000mAh USB Portable Charger"/>
    <n v="39.99"/>
    <n v="1"/>
    <n v="-8"/>
  </r>
  <r>
    <s v="02-12-2017"/>
    <x v="3"/>
    <x v="11"/>
    <x v="653"/>
    <x v="3"/>
    <x v="1"/>
    <x v="5"/>
    <s v="Office Star - Mid Back Dual function Ergonomic High Back Chair with 2-Way Adjustable Arms"/>
    <n v="1159.06"/>
    <n v="9"/>
    <n v="43.46"/>
  </r>
  <r>
    <s v="02-12-2017"/>
    <x v="3"/>
    <x v="11"/>
    <x v="653"/>
    <x v="3"/>
    <x v="0"/>
    <x v="4"/>
    <s v="Panasonic KP-380BK Classic Electric Pencil Sharpener"/>
    <n v="179.9"/>
    <n v="5"/>
    <n v="44.98"/>
  </r>
  <r>
    <s v="02-12-2017"/>
    <x v="3"/>
    <x v="11"/>
    <x v="297"/>
    <x v="6"/>
    <x v="1"/>
    <x v="5"/>
    <s v="Office Star - Professional Matrix Back Chair with 2-to-1 Synchro Tilt and Mesh Fabric Seat"/>
    <n v="701.96"/>
    <n v="2"/>
    <n v="168.47"/>
  </r>
  <r>
    <s v="02-12-2017"/>
    <x v="3"/>
    <x v="11"/>
    <x v="132"/>
    <x v="0"/>
    <x v="0"/>
    <x v="4"/>
    <s v="Manco Dry-Lighter Erasable Highlighter"/>
    <n v="12.16"/>
    <n v="5"/>
    <n v="2.13"/>
  </r>
  <r>
    <s v="02-12-2017"/>
    <x v="3"/>
    <x v="11"/>
    <x v="497"/>
    <x v="25"/>
    <x v="0"/>
    <x v="4"/>
    <s v="Sanford 52201 APSCO Electric Pencil Sharpener"/>
    <n v="32.78"/>
    <n v="1"/>
    <n v="2.46"/>
  </r>
  <r>
    <s v="02-12-2017"/>
    <x v="3"/>
    <x v="11"/>
    <x v="544"/>
    <x v="26"/>
    <x v="0"/>
    <x v="2"/>
    <s v="Letter Size Cart"/>
    <n v="114.29"/>
    <n v="1"/>
    <n v="12.86"/>
  </r>
  <r>
    <s v="02-12-2017"/>
    <x v="3"/>
    <x v="11"/>
    <x v="544"/>
    <x v="26"/>
    <x v="0"/>
    <x v="3"/>
    <s v="Aluminum Screw Posts"/>
    <n v="36.619999999999997"/>
    <n v="8"/>
    <n v="-24.42"/>
  </r>
  <r>
    <s v="02-12-2017"/>
    <x v="3"/>
    <x v="11"/>
    <x v="544"/>
    <x v="26"/>
    <x v="1"/>
    <x v="11"/>
    <s v="Hon 4-Shelf Metal Bookcases"/>
    <n v="242.35"/>
    <n v="8"/>
    <n v="-363.53"/>
  </r>
  <r>
    <s v="02-12-2017"/>
    <x v="3"/>
    <x v="11"/>
    <x v="544"/>
    <x v="26"/>
    <x v="2"/>
    <x v="6"/>
    <s v="Seidio BD2-HK3IPH5-BK DILEX Case and Holster Combo for Apple iPhone 5/5s - Black"/>
    <n v="49.62"/>
    <n v="2"/>
    <n v="4.96"/>
  </r>
  <r>
    <s v="02-12-2017"/>
    <x v="3"/>
    <x v="11"/>
    <x v="544"/>
    <x v="26"/>
    <x v="1"/>
    <x v="8"/>
    <s v="Tenex 46&quot; x 60&quot; Computer Anti-Static Chairmat, Rectangular Shaped"/>
    <n v="508.7"/>
    <n v="6"/>
    <n v="0"/>
  </r>
  <r>
    <s v="02-12-2017"/>
    <x v="3"/>
    <x v="11"/>
    <x v="544"/>
    <x v="26"/>
    <x v="2"/>
    <x v="6"/>
    <s v="Macally Suction Cup Mount"/>
    <n v="57.36"/>
    <n v="6"/>
    <n v="-14.34"/>
  </r>
  <r>
    <s v="02-12-2017"/>
    <x v="3"/>
    <x v="11"/>
    <x v="544"/>
    <x v="26"/>
    <x v="1"/>
    <x v="5"/>
    <s v="Hon GuestStacker Chair"/>
    <n v="906.68"/>
    <n v="5"/>
    <n v="68"/>
  </r>
  <r>
    <s v="02-12-2017"/>
    <x v="3"/>
    <x v="11"/>
    <x v="743"/>
    <x v="12"/>
    <x v="0"/>
    <x v="3"/>
    <s v="Vinyl Sectional Post Binders"/>
    <n v="67.86"/>
    <n v="6"/>
    <n v="-45.24"/>
  </r>
  <r>
    <s v="02-12-2017"/>
    <x v="3"/>
    <x v="11"/>
    <x v="442"/>
    <x v="10"/>
    <x v="0"/>
    <x v="4"/>
    <s v="Rogers Handheld Barrel Pencil Sharpener"/>
    <n v="19.73"/>
    <n v="9"/>
    <n v="1.73"/>
  </r>
  <r>
    <s v="02-12-2017"/>
    <x v="3"/>
    <x v="11"/>
    <x v="442"/>
    <x v="10"/>
    <x v="2"/>
    <x v="6"/>
    <s v="AT&amp;T CL2909"/>
    <n v="151.19"/>
    <n v="2"/>
    <n v="-25.2"/>
  </r>
  <r>
    <s v="02-12-2017"/>
    <x v="3"/>
    <x v="11"/>
    <x v="111"/>
    <x v="32"/>
    <x v="0"/>
    <x v="12"/>
    <s v="Belkin 8 Outlet Surge Protector"/>
    <n v="286.86"/>
    <n v="7"/>
    <n v="80.319999999999993"/>
  </r>
  <r>
    <s v="02-12-2017"/>
    <x v="3"/>
    <x v="11"/>
    <x v="111"/>
    <x v="32"/>
    <x v="2"/>
    <x v="6"/>
    <s v="GE 30524EE4"/>
    <n v="979.95"/>
    <n v="5"/>
    <n v="284.19"/>
  </r>
  <r>
    <s v="02-12-2017"/>
    <x v="3"/>
    <x v="11"/>
    <x v="111"/>
    <x v="32"/>
    <x v="0"/>
    <x v="14"/>
    <s v="Staple remover"/>
    <n v="4.3600000000000003"/>
    <n v="2"/>
    <n v="0.17"/>
  </r>
  <r>
    <s v="03-12-2017"/>
    <x v="3"/>
    <x v="11"/>
    <x v="787"/>
    <x v="20"/>
    <x v="0"/>
    <x v="3"/>
    <s v="GBC Premium Transparent Covers with Diagonal Lined Pattern"/>
    <n v="83.92"/>
    <n v="5"/>
    <n v="29.37"/>
  </r>
  <r>
    <s v="03-12-2017"/>
    <x v="3"/>
    <x v="11"/>
    <x v="787"/>
    <x v="20"/>
    <x v="0"/>
    <x v="3"/>
    <s v="SpineVue Locking Slant-D Ring Binders by Cardinal"/>
    <n v="14.62"/>
    <n v="2"/>
    <n v="5.12"/>
  </r>
  <r>
    <s v="03-12-2017"/>
    <x v="3"/>
    <x v="11"/>
    <x v="787"/>
    <x v="20"/>
    <x v="2"/>
    <x v="6"/>
    <s v="AT&amp;T 1080 Corded phone"/>
    <n v="136.99"/>
    <n v="1"/>
    <n v="36.99"/>
  </r>
  <r>
    <s v="03-12-2017"/>
    <x v="3"/>
    <x v="11"/>
    <x v="787"/>
    <x v="20"/>
    <x v="0"/>
    <x v="1"/>
    <s v="Avery 520"/>
    <n v="3.15"/>
    <n v="1"/>
    <n v="1.51"/>
  </r>
  <r>
    <s v="03-12-2017"/>
    <x v="3"/>
    <x v="11"/>
    <x v="460"/>
    <x v="3"/>
    <x v="0"/>
    <x v="0"/>
    <s v="Xerox 1888"/>
    <n v="166.44"/>
    <n v="3"/>
    <n v="79.89"/>
  </r>
  <r>
    <s v="03-12-2017"/>
    <x v="3"/>
    <x v="11"/>
    <x v="11"/>
    <x v="16"/>
    <x v="2"/>
    <x v="9"/>
    <s v="Kensington Orbit Wireless Mobile Trackball for PC and Mac"/>
    <n v="47.99"/>
    <n v="1"/>
    <n v="7.2"/>
  </r>
  <r>
    <s v="03-12-2017"/>
    <x v="3"/>
    <x v="11"/>
    <x v="550"/>
    <x v="25"/>
    <x v="0"/>
    <x v="12"/>
    <s v="Belkin F9H710-06 7 Outlet SurgeMaster Surge Protector"/>
    <n v="45.22"/>
    <n v="3"/>
    <n v="4.5199999999999996"/>
  </r>
  <r>
    <s v="03-12-2017"/>
    <x v="3"/>
    <x v="11"/>
    <x v="550"/>
    <x v="25"/>
    <x v="0"/>
    <x v="3"/>
    <s v="GBC Pre-Punched Binding Paper, Plastic, White, 8-1/2&quot; x 11&quot;"/>
    <n v="28.78"/>
    <n v="6"/>
    <n v="-21.11"/>
  </r>
  <r>
    <s v="03-12-2017"/>
    <x v="3"/>
    <x v="11"/>
    <x v="550"/>
    <x v="25"/>
    <x v="0"/>
    <x v="0"/>
    <s v="Rediform Wirebound &quot;Phone Memo&quot; Message Book, 11 x 5-3/4"/>
    <n v="24.45"/>
    <n v="4"/>
    <n v="8.86"/>
  </r>
  <r>
    <s v="03-12-2017"/>
    <x v="3"/>
    <x v="11"/>
    <x v="619"/>
    <x v="22"/>
    <x v="1"/>
    <x v="13"/>
    <s v="Bevis Oval Conference Table, Walnut"/>
    <n v="521.96"/>
    <n v="2"/>
    <n v="88.73"/>
  </r>
  <r>
    <s v="03-12-2017"/>
    <x v="3"/>
    <x v="11"/>
    <x v="20"/>
    <x v="0"/>
    <x v="1"/>
    <x v="8"/>
    <s v="Tensor Brushed Steel Torchiere Floor Lamp"/>
    <n v="13.59"/>
    <n v="2"/>
    <n v="-14.27"/>
  </r>
  <r>
    <s v="03-12-2017"/>
    <x v="3"/>
    <x v="11"/>
    <x v="786"/>
    <x v="0"/>
    <x v="0"/>
    <x v="0"/>
    <s v="Xerox 1998"/>
    <n v="10.37"/>
    <n v="2"/>
    <n v="3.63"/>
  </r>
  <r>
    <s v="03-12-2017"/>
    <x v="3"/>
    <x v="11"/>
    <x v="641"/>
    <x v="26"/>
    <x v="0"/>
    <x v="4"/>
    <s v="Newell 344"/>
    <n v="13.34"/>
    <n v="6"/>
    <n v="1"/>
  </r>
  <r>
    <s v="03-12-2017"/>
    <x v="3"/>
    <x v="11"/>
    <x v="641"/>
    <x v="26"/>
    <x v="2"/>
    <x v="9"/>
    <s v="Memorex Micro Travel Drive 16 GB"/>
    <n v="76.75"/>
    <n v="6"/>
    <n v="10.55"/>
  </r>
  <r>
    <s v="03-12-2017"/>
    <x v="3"/>
    <x v="11"/>
    <x v="641"/>
    <x v="26"/>
    <x v="2"/>
    <x v="9"/>
    <s v="Memorex Micro Travel Drive 16 GB"/>
    <n v="102.34"/>
    <n v="8"/>
    <n v="14.07"/>
  </r>
  <r>
    <s v="03-12-2017"/>
    <x v="3"/>
    <x v="11"/>
    <x v="641"/>
    <x v="26"/>
    <x v="0"/>
    <x v="0"/>
    <s v="Wirebound Four 2-3/4 x 5 Forms per Page, 400 Sets per Book"/>
    <n v="10.32"/>
    <n v="2"/>
    <n v="3.74"/>
  </r>
  <r>
    <s v="03-12-2017"/>
    <x v="3"/>
    <x v="11"/>
    <x v="641"/>
    <x v="26"/>
    <x v="0"/>
    <x v="14"/>
    <s v="Elite 5&quot; Scissors"/>
    <n v="47.32"/>
    <n v="7"/>
    <n v="5.92"/>
  </r>
  <r>
    <s v="03-12-2017"/>
    <x v="3"/>
    <x v="11"/>
    <x v="641"/>
    <x v="26"/>
    <x v="1"/>
    <x v="8"/>
    <s v="Staple-based wall hangings"/>
    <n v="23.38"/>
    <n v="3"/>
    <n v="7.01"/>
  </r>
  <r>
    <s v="03-12-2017"/>
    <x v="3"/>
    <x v="11"/>
    <x v="641"/>
    <x v="26"/>
    <x v="1"/>
    <x v="8"/>
    <s v="Eldon Image Series Desk Accessories, Burgundy"/>
    <n v="16.72"/>
    <n v="5"/>
    <n v="3.34"/>
  </r>
  <r>
    <s v="03-12-2017"/>
    <x v="3"/>
    <x v="11"/>
    <x v="641"/>
    <x v="26"/>
    <x v="1"/>
    <x v="8"/>
    <s v="DAX Two-Tone Silver Metal Document Frame"/>
    <n v="16.190000000000001"/>
    <n v="1"/>
    <n v="4.66"/>
  </r>
  <r>
    <s v="04-12-2017"/>
    <x v="3"/>
    <x v="11"/>
    <x v="773"/>
    <x v="2"/>
    <x v="0"/>
    <x v="3"/>
    <s v="Storex Dura Pro Binders"/>
    <n v="5.35"/>
    <n v="3"/>
    <n v="-4.46"/>
  </r>
  <r>
    <s v="04-12-2017"/>
    <x v="3"/>
    <x v="11"/>
    <x v="762"/>
    <x v="2"/>
    <x v="1"/>
    <x v="5"/>
    <s v="Safco Chair Connectors, 6/Carton"/>
    <n v="188.55"/>
    <n v="7"/>
    <n v="-2.69"/>
  </r>
  <r>
    <s v="04-12-2017"/>
    <x v="3"/>
    <x v="11"/>
    <x v="279"/>
    <x v="2"/>
    <x v="1"/>
    <x v="5"/>
    <s v="Global Chrome Stack Chair"/>
    <n v="239.96"/>
    <n v="10"/>
    <n v="-10.28"/>
  </r>
  <r>
    <s v="04-12-2017"/>
    <x v="3"/>
    <x v="11"/>
    <x v="279"/>
    <x v="2"/>
    <x v="1"/>
    <x v="8"/>
    <s v="Hand-Finished Solid Wood Document Frame"/>
    <n v="54.77"/>
    <n v="2"/>
    <n v="6.85"/>
  </r>
  <r>
    <s v="04-12-2017"/>
    <x v="3"/>
    <x v="11"/>
    <x v="279"/>
    <x v="2"/>
    <x v="0"/>
    <x v="4"/>
    <s v="DIXON Ticonderoga Erasable Checking Pencils"/>
    <n v="13.39"/>
    <n v="3"/>
    <n v="3.18"/>
  </r>
  <r>
    <s v="04-12-2017"/>
    <x v="3"/>
    <x v="11"/>
    <x v="279"/>
    <x v="2"/>
    <x v="0"/>
    <x v="0"/>
    <s v="Xerox 1956"/>
    <n v="23.92"/>
    <n v="5"/>
    <n v="8.67"/>
  </r>
  <r>
    <s v="04-12-2017"/>
    <x v="3"/>
    <x v="11"/>
    <x v="279"/>
    <x v="2"/>
    <x v="2"/>
    <x v="9"/>
    <s v="Logitech G13 Programmable Gameboard with LCD Display"/>
    <n v="255.97"/>
    <n v="4"/>
    <n v="-28.8"/>
  </r>
  <r>
    <s v="04-12-2017"/>
    <x v="3"/>
    <x v="11"/>
    <x v="710"/>
    <x v="1"/>
    <x v="0"/>
    <x v="2"/>
    <s v="Advantus Rolling Drawer Organizers"/>
    <n v="61.57"/>
    <n v="2"/>
    <n v="4.62"/>
  </r>
  <r>
    <s v="04-12-2017"/>
    <x v="3"/>
    <x v="11"/>
    <x v="633"/>
    <x v="28"/>
    <x v="0"/>
    <x v="4"/>
    <s v="Newell 310"/>
    <n v="8.8000000000000007"/>
    <n v="5"/>
    <n v="2.5499999999999998"/>
  </r>
  <r>
    <s v="04-12-2017"/>
    <x v="3"/>
    <x v="11"/>
    <x v="633"/>
    <x v="28"/>
    <x v="2"/>
    <x v="9"/>
    <s v="First Data TMFD35 PIN Pad"/>
    <n v="142.80000000000001"/>
    <n v="1"/>
    <n v="29.99"/>
  </r>
  <r>
    <s v="04-12-2017"/>
    <x v="3"/>
    <x v="11"/>
    <x v="633"/>
    <x v="28"/>
    <x v="2"/>
    <x v="9"/>
    <s v="Logitech G430 Surround Sound Gaming Headset with Dolby 7.1 Technology"/>
    <n v="399.95"/>
    <n v="5"/>
    <n v="143.97999999999999"/>
  </r>
  <r>
    <s v="04-12-2017"/>
    <x v="3"/>
    <x v="11"/>
    <x v="336"/>
    <x v="15"/>
    <x v="2"/>
    <x v="15"/>
    <s v="Okidata C610n Printer"/>
    <n v="649"/>
    <n v="2"/>
    <n v="-272.58"/>
  </r>
  <r>
    <s v="04-12-2017"/>
    <x v="3"/>
    <x v="11"/>
    <x v="374"/>
    <x v="10"/>
    <x v="0"/>
    <x v="0"/>
    <s v="IBM Multi-Purpose Copy Paper, 8 1/2 x 11&quot;, Case"/>
    <n v="74.349999999999994"/>
    <n v="3"/>
    <n v="23.24"/>
  </r>
  <r>
    <s v="04-12-2017"/>
    <x v="3"/>
    <x v="11"/>
    <x v="10"/>
    <x v="3"/>
    <x v="0"/>
    <x v="0"/>
    <s v="Adams Telephone Message Book W/Dividers/Space For Phone Numbers, 5 1/4&quot;X8 1/2&quot;, 300/Messages"/>
    <n v="11.76"/>
    <n v="2"/>
    <n v="5.76"/>
  </r>
  <r>
    <s v="04-12-2017"/>
    <x v="3"/>
    <x v="11"/>
    <x v="712"/>
    <x v="23"/>
    <x v="1"/>
    <x v="8"/>
    <s v="Tensor &quot;Hersey Kiss&quot; Styled Floor Lamp"/>
    <n v="12.99"/>
    <n v="1"/>
    <n v="1.56"/>
  </r>
  <r>
    <s v="04-12-2017"/>
    <x v="3"/>
    <x v="11"/>
    <x v="712"/>
    <x v="23"/>
    <x v="1"/>
    <x v="5"/>
    <s v="Global Value Steno Chair, Gray"/>
    <n v="182.22"/>
    <n v="3"/>
    <n v="45.56"/>
  </r>
  <r>
    <s v="04-12-2017"/>
    <x v="3"/>
    <x v="11"/>
    <x v="712"/>
    <x v="23"/>
    <x v="1"/>
    <x v="5"/>
    <s v="Global Low Back Tilter Chair"/>
    <n v="302.94"/>
    <n v="3"/>
    <n v="18.18"/>
  </r>
  <r>
    <s v="04-12-2017"/>
    <x v="3"/>
    <x v="11"/>
    <x v="124"/>
    <x v="2"/>
    <x v="1"/>
    <x v="8"/>
    <s v="C-Line Cubicle Keepers Polyproplyene Holder With Velcro Backings"/>
    <n v="11.35"/>
    <n v="3"/>
    <n v="2.7"/>
  </r>
  <r>
    <s v="05-12-2017"/>
    <x v="3"/>
    <x v="11"/>
    <x v="751"/>
    <x v="18"/>
    <x v="0"/>
    <x v="12"/>
    <s v="Kensington 6 Outlet Guardian Standard Surge Protector"/>
    <n v="61.44"/>
    <n v="3"/>
    <n v="16.59"/>
  </r>
  <r>
    <s v="05-12-2017"/>
    <x v="3"/>
    <x v="11"/>
    <x v="751"/>
    <x v="18"/>
    <x v="0"/>
    <x v="0"/>
    <s v="Southworth 100% Résumé Paper, 24lb."/>
    <n v="38.9"/>
    <n v="5"/>
    <n v="17.510000000000002"/>
  </r>
  <r>
    <s v="05-12-2017"/>
    <x v="3"/>
    <x v="11"/>
    <x v="751"/>
    <x v="18"/>
    <x v="2"/>
    <x v="9"/>
    <s v="Imation 16GB Mini TravelDrive USB 2.0 Flash Drive"/>
    <n v="99.39"/>
    <n v="3"/>
    <n v="40.75"/>
  </r>
  <r>
    <s v="05-12-2017"/>
    <x v="3"/>
    <x v="11"/>
    <x v="201"/>
    <x v="3"/>
    <x v="0"/>
    <x v="0"/>
    <s v="Xerox 1960"/>
    <n v="92.94"/>
    <n v="3"/>
    <n v="41.82"/>
  </r>
  <r>
    <s v="05-12-2017"/>
    <x v="3"/>
    <x v="11"/>
    <x v="87"/>
    <x v="45"/>
    <x v="2"/>
    <x v="9"/>
    <s v="Logitech ClearChat Comfort/USB Headset H390"/>
    <n v="205.03"/>
    <n v="7"/>
    <n v="67.66"/>
  </r>
  <r>
    <s v="05-12-2017"/>
    <x v="3"/>
    <x v="11"/>
    <x v="436"/>
    <x v="20"/>
    <x v="1"/>
    <x v="8"/>
    <s v="Eldon Expressions Wood and Plastic Desk Accessories, Cherry Wood"/>
    <n v="20.94"/>
    <n v="3"/>
    <n v="6.07"/>
  </r>
  <r>
    <s v="05-12-2017"/>
    <x v="3"/>
    <x v="11"/>
    <x v="436"/>
    <x v="20"/>
    <x v="1"/>
    <x v="8"/>
    <s v="Seth Thomas 14&quot; Putty-Colored Wall Clock"/>
    <n v="58.68"/>
    <n v="2"/>
    <n v="18.190000000000001"/>
  </r>
  <r>
    <s v="05-12-2017"/>
    <x v="3"/>
    <x v="11"/>
    <x v="436"/>
    <x v="20"/>
    <x v="0"/>
    <x v="12"/>
    <s v="Eureka The Boss Cordless Rechargeable Stick Vac"/>
    <n v="254.9"/>
    <n v="5"/>
    <n v="68.819999999999993"/>
  </r>
  <r>
    <s v="05-12-2017"/>
    <x v="3"/>
    <x v="11"/>
    <x v="513"/>
    <x v="22"/>
    <x v="0"/>
    <x v="3"/>
    <s v="GBC Wire Binding Combs"/>
    <n v="24.82"/>
    <n v="3"/>
    <n v="8.3800000000000008"/>
  </r>
  <r>
    <s v="05-12-2017"/>
    <x v="3"/>
    <x v="11"/>
    <x v="513"/>
    <x v="22"/>
    <x v="0"/>
    <x v="3"/>
    <s v="Zipper Ring Binder Pockets"/>
    <n v="14.98"/>
    <n v="6"/>
    <n v="5.43"/>
  </r>
  <r>
    <s v="05-12-2017"/>
    <x v="3"/>
    <x v="11"/>
    <x v="246"/>
    <x v="20"/>
    <x v="1"/>
    <x v="8"/>
    <s v="Magnifier Swing Arm Lamp"/>
    <n v="41.96"/>
    <n v="2"/>
    <n v="10.91"/>
  </r>
  <r>
    <s v="05-12-2017"/>
    <x v="3"/>
    <x v="11"/>
    <x v="246"/>
    <x v="20"/>
    <x v="0"/>
    <x v="1"/>
    <s v="Self-Adhesive Removable Labels"/>
    <n v="9.4499999999999993"/>
    <n v="3"/>
    <n v="4.54"/>
  </r>
  <r>
    <s v="05-12-2017"/>
    <x v="3"/>
    <x v="11"/>
    <x v="715"/>
    <x v="22"/>
    <x v="0"/>
    <x v="3"/>
    <s v="GBC Premium Transparent Covers with Diagonal Lined Pattern"/>
    <n v="83.92"/>
    <n v="5"/>
    <n v="29.37"/>
  </r>
  <r>
    <s v="05-12-2017"/>
    <x v="3"/>
    <x v="11"/>
    <x v="715"/>
    <x v="22"/>
    <x v="1"/>
    <x v="8"/>
    <s v="Eldon Radial Chair Mat for Low to Medium Pile Carpets"/>
    <n v="199.9"/>
    <n v="5"/>
    <n v="39.979999999999997"/>
  </r>
  <r>
    <s v="05-12-2017"/>
    <x v="3"/>
    <x v="11"/>
    <x v="715"/>
    <x v="22"/>
    <x v="2"/>
    <x v="6"/>
    <s v="Cyber Acoustics AC-202b Speech Recognition Stereo Headset"/>
    <n v="31.18"/>
    <n v="3"/>
    <n v="-7.01"/>
  </r>
  <r>
    <s v="05-12-2017"/>
    <x v="3"/>
    <x v="11"/>
    <x v="715"/>
    <x v="22"/>
    <x v="0"/>
    <x v="3"/>
    <s v="GBC VeloBinder Manual Binding System"/>
    <n v="172.75"/>
    <n v="6"/>
    <n v="60.46"/>
  </r>
  <r>
    <s v="05-12-2017"/>
    <x v="3"/>
    <x v="11"/>
    <x v="715"/>
    <x v="22"/>
    <x v="0"/>
    <x v="3"/>
    <s v="Fellowes Black Plastic Comb Bindings"/>
    <n v="9.3000000000000007"/>
    <n v="2"/>
    <n v="3.02"/>
  </r>
  <r>
    <s v="05-12-2017"/>
    <x v="3"/>
    <x v="11"/>
    <x v="540"/>
    <x v="20"/>
    <x v="0"/>
    <x v="0"/>
    <s v="Telephone Message Books with Fax/Mobile Section, 4 1/4&quot; x 6&quot;"/>
    <n v="21.6"/>
    <n v="6"/>
    <n v="9.94"/>
  </r>
  <r>
    <s v="05-12-2017"/>
    <x v="3"/>
    <x v="11"/>
    <x v="540"/>
    <x v="20"/>
    <x v="0"/>
    <x v="1"/>
    <s v="Avery 52"/>
    <n v="11.07"/>
    <n v="3"/>
    <n v="5.2"/>
  </r>
  <r>
    <s v="06-12-2017"/>
    <x v="3"/>
    <x v="11"/>
    <x v="396"/>
    <x v="3"/>
    <x v="0"/>
    <x v="2"/>
    <s v="Staple magnet"/>
    <n v="10.68"/>
    <n v="1"/>
    <n v="2.88"/>
  </r>
  <r>
    <s v="07-12-2017"/>
    <x v="3"/>
    <x v="11"/>
    <x v="558"/>
    <x v="3"/>
    <x v="2"/>
    <x v="6"/>
    <s v="Cisco SPA301"/>
    <n v="374.38"/>
    <n v="3"/>
    <n v="46.8"/>
  </r>
  <r>
    <s v="07-12-2017"/>
    <x v="3"/>
    <x v="11"/>
    <x v="171"/>
    <x v="0"/>
    <x v="0"/>
    <x v="7"/>
    <s v="Binder Clips by OIC"/>
    <n v="3.55"/>
    <n v="3"/>
    <n v="1.24"/>
  </r>
  <r>
    <s v="07-12-2017"/>
    <x v="3"/>
    <x v="11"/>
    <x v="171"/>
    <x v="0"/>
    <x v="0"/>
    <x v="0"/>
    <s v="Xerox 1995"/>
    <n v="15.55"/>
    <n v="3"/>
    <n v="5.44"/>
  </r>
  <r>
    <s v="07-12-2017"/>
    <x v="3"/>
    <x v="11"/>
    <x v="489"/>
    <x v="10"/>
    <x v="2"/>
    <x v="9"/>
    <s v="Logitech G602 Wireless Gaming Mouse"/>
    <n v="127.98"/>
    <n v="2"/>
    <n v="25.6"/>
  </r>
  <r>
    <s v="07-12-2017"/>
    <x v="3"/>
    <x v="11"/>
    <x v="587"/>
    <x v="6"/>
    <x v="1"/>
    <x v="8"/>
    <s v="DAX Wood Document Frame."/>
    <n v="82.38"/>
    <n v="6"/>
    <n v="25.54"/>
  </r>
  <r>
    <s v="07-12-2017"/>
    <x v="3"/>
    <x v="11"/>
    <x v="418"/>
    <x v="1"/>
    <x v="0"/>
    <x v="3"/>
    <s v="Ibico EPK-21 Electric Binding System"/>
    <n v="1889.99"/>
    <n v="5"/>
    <n v="-2929.48"/>
  </r>
  <r>
    <s v="07-12-2017"/>
    <x v="3"/>
    <x v="11"/>
    <x v="248"/>
    <x v="29"/>
    <x v="0"/>
    <x v="12"/>
    <s v="Eureka The Boss Lite 10-Amp Upright Vacuum, Blue"/>
    <n v="320.64"/>
    <n v="4"/>
    <n v="89.78"/>
  </r>
  <r>
    <s v="07-12-2017"/>
    <x v="3"/>
    <x v="11"/>
    <x v="248"/>
    <x v="29"/>
    <x v="2"/>
    <x v="9"/>
    <s v="Memorex Micro Travel Drive 8 GB"/>
    <n v="52"/>
    <n v="4"/>
    <n v="23.4"/>
  </r>
  <r>
    <s v="07-12-2017"/>
    <x v="3"/>
    <x v="11"/>
    <x v="492"/>
    <x v="3"/>
    <x v="0"/>
    <x v="0"/>
    <s v="REDIFORM Incoming/Outgoing Call Register, 11&quot; X 8 1/2&quot;, 100 Messages"/>
    <n v="50.04"/>
    <n v="6"/>
    <n v="25.02"/>
  </r>
  <r>
    <s v="08-12-2017"/>
    <x v="3"/>
    <x v="11"/>
    <x v="348"/>
    <x v="3"/>
    <x v="2"/>
    <x v="9"/>
    <s v="Sony 64GB Class 10 Micro SDHC R40 Memory Card"/>
    <n v="179.95"/>
    <n v="5"/>
    <n v="37.79"/>
  </r>
  <r>
    <s v="08-12-2017"/>
    <x v="3"/>
    <x v="11"/>
    <x v="348"/>
    <x v="3"/>
    <x v="2"/>
    <x v="16"/>
    <s v="Sharp AL-1530CS Digital Copier"/>
    <n v="1199.98"/>
    <n v="3"/>
    <n v="434.99"/>
  </r>
  <r>
    <s v="08-12-2017"/>
    <x v="3"/>
    <x v="11"/>
    <x v="348"/>
    <x v="3"/>
    <x v="0"/>
    <x v="0"/>
    <s v="Wirebound Message Book, 4 per Page"/>
    <n v="27.15"/>
    <n v="5"/>
    <n v="13.3"/>
  </r>
  <r>
    <s v="08-12-2017"/>
    <x v="3"/>
    <x v="11"/>
    <x v="348"/>
    <x v="3"/>
    <x v="1"/>
    <x v="13"/>
    <s v="Bevis Round Conference Table Top, X-Base"/>
    <n v="1004.02"/>
    <n v="7"/>
    <n v="-112.95"/>
  </r>
  <r>
    <s v="08-12-2017"/>
    <x v="3"/>
    <x v="11"/>
    <x v="348"/>
    <x v="3"/>
    <x v="0"/>
    <x v="0"/>
    <s v="Wirebound Service Call Books, 5 1/2&quot; x 4&quot;"/>
    <n v="9.68"/>
    <n v="1"/>
    <n v="4.6500000000000004"/>
  </r>
  <r>
    <s v="08-12-2017"/>
    <x v="3"/>
    <x v="11"/>
    <x v="348"/>
    <x v="3"/>
    <x v="0"/>
    <x v="1"/>
    <s v="Self-Adhesive Removable Labels"/>
    <n v="28.35"/>
    <n v="9"/>
    <n v="13.61"/>
  </r>
  <r>
    <s v="08-12-2017"/>
    <x v="3"/>
    <x v="11"/>
    <x v="348"/>
    <x v="3"/>
    <x v="0"/>
    <x v="0"/>
    <s v="Xerox 1908"/>
    <n v="55.98"/>
    <n v="1"/>
    <n v="27.43"/>
  </r>
  <r>
    <s v="08-12-2017"/>
    <x v="3"/>
    <x v="11"/>
    <x v="348"/>
    <x v="3"/>
    <x v="1"/>
    <x v="11"/>
    <s v="O'Sullivan 4-Shelf Bookcase in Odessa Pine"/>
    <n v="1336.83"/>
    <n v="13"/>
    <n v="31.45"/>
  </r>
  <r>
    <s v="08-12-2017"/>
    <x v="3"/>
    <x v="11"/>
    <x v="348"/>
    <x v="3"/>
    <x v="1"/>
    <x v="5"/>
    <s v="Novimex High-Tech Fabric Mesh Task Chair"/>
    <n v="113.57"/>
    <n v="2"/>
    <n v="-18.45"/>
  </r>
  <r>
    <s v="08-12-2017"/>
    <x v="3"/>
    <x v="11"/>
    <x v="16"/>
    <x v="20"/>
    <x v="1"/>
    <x v="8"/>
    <s v="C-Line Cubicle Keepers Polyproplyene Holder w/Velcro Back, 8-1/2x11, 25/Bx"/>
    <n v="109.48"/>
    <n v="2"/>
    <n v="33.94"/>
  </r>
  <r>
    <s v="08-12-2017"/>
    <x v="3"/>
    <x v="11"/>
    <x v="16"/>
    <x v="20"/>
    <x v="0"/>
    <x v="2"/>
    <s v="Safco Industrial Wire Shelving System"/>
    <n v="272.94"/>
    <n v="3"/>
    <n v="0"/>
  </r>
  <r>
    <s v="08-12-2017"/>
    <x v="3"/>
    <x v="11"/>
    <x v="16"/>
    <x v="20"/>
    <x v="0"/>
    <x v="0"/>
    <s v="Xerox 1996"/>
    <n v="19.440000000000001"/>
    <n v="3"/>
    <n v="9.33"/>
  </r>
  <r>
    <s v="08-12-2017"/>
    <x v="3"/>
    <x v="11"/>
    <x v="16"/>
    <x v="20"/>
    <x v="0"/>
    <x v="2"/>
    <s v="Iris Project Case"/>
    <n v="31.92"/>
    <n v="4"/>
    <n v="8.3000000000000007"/>
  </r>
  <r>
    <s v="08-12-2017"/>
    <x v="3"/>
    <x v="11"/>
    <x v="321"/>
    <x v="3"/>
    <x v="0"/>
    <x v="2"/>
    <s v="Akro-Mils 12-Gallon Tote"/>
    <n v="29.79"/>
    <n v="3"/>
    <n v="8.64"/>
  </r>
  <r>
    <s v="08-12-2017"/>
    <x v="3"/>
    <x v="11"/>
    <x v="321"/>
    <x v="3"/>
    <x v="1"/>
    <x v="8"/>
    <s v="Tenex Traditional Chairmats for Hard Floors, Average Lip, 36&quot; x 48&quot;"/>
    <n v="128.9"/>
    <n v="2"/>
    <n v="15.47"/>
  </r>
  <r>
    <s v="08-12-2017"/>
    <x v="3"/>
    <x v="11"/>
    <x v="321"/>
    <x v="3"/>
    <x v="0"/>
    <x v="0"/>
    <s v="Xerox 1968"/>
    <n v="60.12"/>
    <n v="9"/>
    <n v="28.86"/>
  </r>
  <r>
    <s v="08-12-2017"/>
    <x v="3"/>
    <x v="11"/>
    <x v="464"/>
    <x v="3"/>
    <x v="0"/>
    <x v="12"/>
    <s v="Belkin 8-Outlet Premiere SurgeMaster II Surge Protectors"/>
    <n v="69.48"/>
    <n v="1"/>
    <n v="20.84"/>
  </r>
  <r>
    <s v="08-12-2017"/>
    <x v="3"/>
    <x v="11"/>
    <x v="491"/>
    <x v="3"/>
    <x v="0"/>
    <x v="0"/>
    <s v="Standard Line While You Were Out Hardbound Telephone Message Book"/>
    <n v="87.92"/>
    <n v="4"/>
    <n v="40.44"/>
  </r>
  <r>
    <s v="08-12-2017"/>
    <x v="3"/>
    <x v="11"/>
    <x v="491"/>
    <x v="3"/>
    <x v="0"/>
    <x v="3"/>
    <s v="Performers Binder/Pad Holder, Black"/>
    <n v="22.42"/>
    <n v="1"/>
    <n v="8.41"/>
  </r>
  <r>
    <s v="08-12-2017"/>
    <x v="3"/>
    <x v="11"/>
    <x v="491"/>
    <x v="3"/>
    <x v="0"/>
    <x v="3"/>
    <s v="Vinyl Sectional Post Binders"/>
    <n v="90.48"/>
    <n v="3"/>
    <n v="33.93"/>
  </r>
  <r>
    <s v="08-12-2017"/>
    <x v="3"/>
    <x v="11"/>
    <x v="491"/>
    <x v="3"/>
    <x v="0"/>
    <x v="2"/>
    <s v="SAFCO Mobile Desk Side File, Wire Frame"/>
    <n v="42.76"/>
    <n v="1"/>
    <n v="11.12"/>
  </r>
  <r>
    <s v="08-12-2017"/>
    <x v="3"/>
    <x v="11"/>
    <x v="355"/>
    <x v="21"/>
    <x v="2"/>
    <x v="9"/>
    <s v="Logitech G105 Gaming Keyboard"/>
    <n v="178.11"/>
    <n v="3"/>
    <n v="32.06"/>
  </r>
  <r>
    <s v="08-12-2017"/>
    <x v="3"/>
    <x v="11"/>
    <x v="355"/>
    <x v="21"/>
    <x v="0"/>
    <x v="12"/>
    <s v="Hoover WindTunnel Plus Canister Vacuum"/>
    <n v="1089.75"/>
    <n v="3"/>
    <n v="305.13"/>
  </r>
  <r>
    <s v="08-12-2017"/>
    <x v="3"/>
    <x v="11"/>
    <x v="355"/>
    <x v="21"/>
    <x v="0"/>
    <x v="1"/>
    <s v="Avery 4027 File Folder Labels for Dot Matrix Printers, 5000 Labels per Box, White"/>
    <n v="61.06"/>
    <n v="2"/>
    <n v="28.09"/>
  </r>
  <r>
    <s v="08-12-2017"/>
    <x v="3"/>
    <x v="11"/>
    <x v="355"/>
    <x v="21"/>
    <x v="1"/>
    <x v="11"/>
    <s v="Sauder Camden County Collection Libraries, Planked Cherry Finish"/>
    <n v="459.92"/>
    <n v="4"/>
    <n v="41.39"/>
  </r>
  <r>
    <s v="08-12-2017"/>
    <x v="3"/>
    <x v="11"/>
    <x v="355"/>
    <x v="21"/>
    <x v="0"/>
    <x v="0"/>
    <s v="Adams Phone Message Book, 200 Message Capacity, 8 1/16 x 11"/>
    <n v="27.52"/>
    <n v="4"/>
    <n v="12.66"/>
  </r>
  <r>
    <s v="08-12-2017"/>
    <x v="3"/>
    <x v="11"/>
    <x v="249"/>
    <x v="43"/>
    <x v="0"/>
    <x v="2"/>
    <s v="Recycled Data-Pak for Archival Bound Computer Printouts, 12-1/2 x 12-1/2 x 16"/>
    <n v="592.74"/>
    <n v="6"/>
    <n v="160.04"/>
  </r>
  <r>
    <s v="08-12-2017"/>
    <x v="3"/>
    <x v="11"/>
    <x v="709"/>
    <x v="2"/>
    <x v="1"/>
    <x v="5"/>
    <s v="Global Deluxe Steno Chair"/>
    <n v="215.54"/>
    <n v="4"/>
    <n v="-58.5"/>
  </r>
  <r>
    <s v="08-12-2017"/>
    <x v="3"/>
    <x v="11"/>
    <x v="655"/>
    <x v="2"/>
    <x v="0"/>
    <x v="4"/>
    <s v="BIC Brite Liner Highlighters"/>
    <n v="13.25"/>
    <n v="4"/>
    <n v="3.64"/>
  </r>
  <r>
    <s v="08-12-2017"/>
    <x v="3"/>
    <x v="11"/>
    <x v="655"/>
    <x v="2"/>
    <x v="2"/>
    <x v="6"/>
    <s v="iHome FM Clock Radio with Lightning Dock"/>
    <n v="83.99"/>
    <n v="2"/>
    <n v="-21"/>
  </r>
  <r>
    <s v="09-12-2017"/>
    <x v="3"/>
    <x v="11"/>
    <x v="590"/>
    <x v="0"/>
    <x v="0"/>
    <x v="3"/>
    <s v="Economy Binders"/>
    <n v="1.25"/>
    <n v="3"/>
    <n v="-1.93"/>
  </r>
  <r>
    <s v="09-12-2017"/>
    <x v="3"/>
    <x v="11"/>
    <x v="590"/>
    <x v="0"/>
    <x v="1"/>
    <x v="8"/>
    <s v="6&quot; Cubicle Wall Clock, Black"/>
    <n v="9.7100000000000009"/>
    <n v="3"/>
    <n v="-5.82"/>
  </r>
  <r>
    <s v="09-12-2017"/>
    <x v="3"/>
    <x v="11"/>
    <x v="590"/>
    <x v="0"/>
    <x v="0"/>
    <x v="2"/>
    <s v="SimpliFile Personal File, Black Granite, 15w x 6-15/16d x 11-1/4h"/>
    <n v="27.24"/>
    <n v="3"/>
    <n v="2.72"/>
  </r>
  <r>
    <s v="09-12-2017"/>
    <x v="3"/>
    <x v="11"/>
    <x v="224"/>
    <x v="3"/>
    <x v="2"/>
    <x v="6"/>
    <s v="Nortel Business Series Terminal T7208 Digital phone"/>
    <n v="444.77"/>
    <n v="4"/>
    <n v="44.48"/>
  </r>
  <r>
    <s v="09-12-2017"/>
    <x v="3"/>
    <x v="11"/>
    <x v="305"/>
    <x v="10"/>
    <x v="0"/>
    <x v="2"/>
    <s v="Safco Commercial Shelving"/>
    <n v="37.21"/>
    <n v="1"/>
    <n v="-7.44"/>
  </r>
  <r>
    <s v="09-12-2017"/>
    <x v="3"/>
    <x v="11"/>
    <x v="305"/>
    <x v="10"/>
    <x v="0"/>
    <x v="10"/>
    <s v="Recycled Interoffice Envelopes with String and Button Closure, 10 x 13"/>
    <n v="57.58"/>
    <n v="3"/>
    <n v="21.59"/>
  </r>
  <r>
    <s v="09-12-2017"/>
    <x v="3"/>
    <x v="11"/>
    <x v="105"/>
    <x v="14"/>
    <x v="1"/>
    <x v="5"/>
    <s v="Global Executive Mid-Back Manager's Chair"/>
    <n v="872.94"/>
    <n v="3"/>
    <n v="226.96"/>
  </r>
  <r>
    <s v="09-12-2017"/>
    <x v="3"/>
    <x v="11"/>
    <x v="105"/>
    <x v="14"/>
    <x v="0"/>
    <x v="3"/>
    <s v="Wilson Jones Century Plastic Molded Ring Binders"/>
    <n v="41.54"/>
    <n v="2"/>
    <n v="19.52"/>
  </r>
  <r>
    <s v="09-12-2017"/>
    <x v="3"/>
    <x v="11"/>
    <x v="105"/>
    <x v="14"/>
    <x v="0"/>
    <x v="0"/>
    <s v="Xerox 1946"/>
    <n v="12.96"/>
    <n v="2"/>
    <n v="6.22"/>
  </r>
  <r>
    <s v="09-12-2017"/>
    <x v="3"/>
    <x v="11"/>
    <x v="221"/>
    <x v="18"/>
    <x v="0"/>
    <x v="0"/>
    <s v="Wirebound Message Books, Four 2 3/4 x 5 White Forms per Page"/>
    <n v="33.450000000000003"/>
    <n v="5"/>
    <n v="15.39"/>
  </r>
  <r>
    <s v="09-12-2017"/>
    <x v="3"/>
    <x v="11"/>
    <x v="221"/>
    <x v="18"/>
    <x v="0"/>
    <x v="3"/>
    <s v="Economy Binders"/>
    <n v="10.4"/>
    <n v="5"/>
    <n v="5.0999999999999996"/>
  </r>
  <r>
    <s v="09-12-2017"/>
    <x v="3"/>
    <x v="11"/>
    <x v="666"/>
    <x v="2"/>
    <x v="0"/>
    <x v="4"/>
    <s v="Crayola Colored Pencils"/>
    <n v="2.62"/>
    <n v="1"/>
    <n v="0.43"/>
  </r>
  <r>
    <s v="09-12-2017"/>
    <x v="3"/>
    <x v="11"/>
    <x v="622"/>
    <x v="14"/>
    <x v="2"/>
    <x v="9"/>
    <s v="Maxell Pro 80 Minute CD-R, 10/Pack"/>
    <n v="104.88"/>
    <n v="6"/>
    <n v="41.95"/>
  </r>
  <r>
    <s v="09-12-2017"/>
    <x v="3"/>
    <x v="11"/>
    <x v="622"/>
    <x v="14"/>
    <x v="0"/>
    <x v="4"/>
    <s v="BIC Liqua Brite Liner"/>
    <n v="34.700000000000003"/>
    <n v="5"/>
    <n v="12.49"/>
  </r>
  <r>
    <s v="09-12-2017"/>
    <x v="3"/>
    <x v="11"/>
    <x v="622"/>
    <x v="14"/>
    <x v="0"/>
    <x v="3"/>
    <s v="Ibico Plastic and Wire Spiral Binding Combs"/>
    <n v="33.72"/>
    <n v="4"/>
    <n v="15.51"/>
  </r>
  <r>
    <s v="09-12-2017"/>
    <x v="3"/>
    <x v="11"/>
    <x v="622"/>
    <x v="14"/>
    <x v="0"/>
    <x v="0"/>
    <s v="Easy-staple paper"/>
    <n v="14.94"/>
    <n v="3"/>
    <n v="7.02"/>
  </r>
  <r>
    <s v="09-12-2017"/>
    <x v="3"/>
    <x v="11"/>
    <x v="475"/>
    <x v="1"/>
    <x v="0"/>
    <x v="0"/>
    <s v="Xerox 1921"/>
    <n v="15.98"/>
    <n v="2"/>
    <n v="5"/>
  </r>
  <r>
    <s v="09-12-2017"/>
    <x v="3"/>
    <x v="11"/>
    <x v="538"/>
    <x v="3"/>
    <x v="0"/>
    <x v="4"/>
    <s v="Newell 314"/>
    <n v="11.16"/>
    <n v="2"/>
    <n v="2.79"/>
  </r>
  <r>
    <s v="09-12-2017"/>
    <x v="3"/>
    <x v="11"/>
    <x v="538"/>
    <x v="3"/>
    <x v="1"/>
    <x v="13"/>
    <s v="Bevis 36 x 72 Conference Tables"/>
    <n v="896.33"/>
    <n v="9"/>
    <n v="22.41"/>
  </r>
  <r>
    <s v="09-12-2017"/>
    <x v="3"/>
    <x v="11"/>
    <x v="538"/>
    <x v="3"/>
    <x v="0"/>
    <x v="12"/>
    <s v="Harmony Air Purifier"/>
    <n v="189"/>
    <n v="1"/>
    <n v="68.040000000000006"/>
  </r>
  <r>
    <s v="09-12-2017"/>
    <x v="3"/>
    <x v="11"/>
    <x v="352"/>
    <x v="1"/>
    <x v="0"/>
    <x v="0"/>
    <s v="Xerox 1884"/>
    <n v="143.86000000000001"/>
    <n v="9"/>
    <n v="48.55"/>
  </r>
  <r>
    <s v="09-12-2017"/>
    <x v="3"/>
    <x v="11"/>
    <x v="317"/>
    <x v="12"/>
    <x v="0"/>
    <x v="0"/>
    <s v="Multicolor Computer Printout Paper"/>
    <n v="419.4"/>
    <n v="5"/>
    <n v="146.79"/>
  </r>
  <r>
    <s v="09-12-2017"/>
    <x v="3"/>
    <x v="11"/>
    <x v="317"/>
    <x v="12"/>
    <x v="0"/>
    <x v="3"/>
    <s v="Acco Recycled 2&quot; Capacity Laser Printer Hanging Data Binders"/>
    <n v="13.01"/>
    <n v="3"/>
    <n v="-9.9700000000000006"/>
  </r>
  <r>
    <s v="09-12-2017"/>
    <x v="3"/>
    <x v="11"/>
    <x v="474"/>
    <x v="3"/>
    <x v="1"/>
    <x v="11"/>
    <s v="O'Sullivan 3-Shelf Heavy-Duty Bookcases"/>
    <n v="148.26"/>
    <n v="3"/>
    <n v="15.7"/>
  </r>
  <r>
    <s v="09-12-2017"/>
    <x v="3"/>
    <x v="11"/>
    <x v="154"/>
    <x v="5"/>
    <x v="0"/>
    <x v="3"/>
    <s v="XtraLife ClearVue Slant-D Ring Binder, White, 3&quot;"/>
    <n v="29.36"/>
    <n v="2"/>
    <n v="13.51"/>
  </r>
  <r>
    <s v="09-12-2017"/>
    <x v="3"/>
    <x v="11"/>
    <x v="154"/>
    <x v="5"/>
    <x v="0"/>
    <x v="12"/>
    <s v="Belkin F9M820V08 8 Outlet Surge"/>
    <n v="214.9"/>
    <n v="5"/>
    <n v="62.32"/>
  </r>
  <r>
    <s v="09-12-2017"/>
    <x v="3"/>
    <x v="11"/>
    <x v="154"/>
    <x v="5"/>
    <x v="0"/>
    <x v="3"/>
    <s v="Avery Durable Slant Ring Binders, No Labels"/>
    <n v="15.92"/>
    <n v="4"/>
    <n v="7.48"/>
  </r>
  <r>
    <s v="09-12-2017"/>
    <x v="3"/>
    <x v="11"/>
    <x v="154"/>
    <x v="5"/>
    <x v="2"/>
    <x v="9"/>
    <s v="Logitech ClearChat Comfort/USB Headset H390"/>
    <n v="146.44999999999999"/>
    <n v="5"/>
    <n v="48.33"/>
  </r>
  <r>
    <s v="09-12-2017"/>
    <x v="3"/>
    <x v="11"/>
    <x v="154"/>
    <x v="5"/>
    <x v="0"/>
    <x v="2"/>
    <s v="Eldon Gobal File Keepers"/>
    <n v="15.14"/>
    <n v="1"/>
    <n v="0.61"/>
  </r>
  <r>
    <s v="09-12-2017"/>
    <x v="3"/>
    <x v="11"/>
    <x v="154"/>
    <x v="5"/>
    <x v="0"/>
    <x v="1"/>
    <s v="Avery 492"/>
    <n v="5.76"/>
    <n v="2"/>
    <n v="2.65"/>
  </r>
  <r>
    <s v="09-12-2017"/>
    <x v="3"/>
    <x v="11"/>
    <x v="154"/>
    <x v="5"/>
    <x v="2"/>
    <x v="16"/>
    <s v="Canon Imageclass D680 Copier / Fax"/>
    <n v="1399.98"/>
    <n v="2"/>
    <n v="629.99"/>
  </r>
  <r>
    <s v="09-12-2017"/>
    <x v="3"/>
    <x v="11"/>
    <x v="310"/>
    <x v="2"/>
    <x v="0"/>
    <x v="3"/>
    <s v="Wilson Jones 1&quot; Hanging DublLock Ring Binders"/>
    <n v="11.09"/>
    <n v="7"/>
    <n v="-8.1300000000000008"/>
  </r>
  <r>
    <s v="09-12-2017"/>
    <x v="3"/>
    <x v="11"/>
    <x v="399"/>
    <x v="14"/>
    <x v="0"/>
    <x v="3"/>
    <s v="GBC Imprintable Covers"/>
    <n v="54.9"/>
    <n v="5"/>
    <n v="26.9"/>
  </r>
  <r>
    <s v="10-12-2017"/>
    <x v="3"/>
    <x v="11"/>
    <x v="624"/>
    <x v="3"/>
    <x v="0"/>
    <x v="3"/>
    <s v="Avery Hole Reinforcements"/>
    <n v="19.940000000000001"/>
    <n v="4"/>
    <n v="7.23"/>
  </r>
  <r>
    <s v="10-12-2017"/>
    <x v="3"/>
    <x v="11"/>
    <x v="624"/>
    <x v="3"/>
    <x v="0"/>
    <x v="3"/>
    <s v="Wilson Jones Ledger-Size, Piano-Hinge Binder, 2&quot;, Blue"/>
    <n v="65.569999999999993"/>
    <n v="2"/>
    <n v="22.95"/>
  </r>
  <r>
    <s v="10-12-2017"/>
    <x v="3"/>
    <x v="11"/>
    <x v="454"/>
    <x v="2"/>
    <x v="2"/>
    <x v="9"/>
    <s v="Memorex Froggy Flash Drive 8 GB"/>
    <n v="14.2"/>
    <n v="1"/>
    <n v="3.37"/>
  </r>
  <r>
    <s v="10-12-2017"/>
    <x v="3"/>
    <x v="11"/>
    <x v="471"/>
    <x v="40"/>
    <x v="0"/>
    <x v="3"/>
    <s v="Ibico Covers for Plastic or Wire Binding Elements"/>
    <n v="34.5"/>
    <n v="3"/>
    <n v="15.53"/>
  </r>
  <r>
    <s v="10-12-2017"/>
    <x v="3"/>
    <x v="11"/>
    <x v="283"/>
    <x v="17"/>
    <x v="1"/>
    <x v="13"/>
    <s v="Bretford Just In Time Height-Adjustable Multi-Task Work Tables"/>
    <n v="1669.6"/>
    <n v="4"/>
    <n v="116.87"/>
  </r>
  <r>
    <s v="10-12-2017"/>
    <x v="3"/>
    <x v="11"/>
    <x v="630"/>
    <x v="2"/>
    <x v="0"/>
    <x v="0"/>
    <s v="Xerox 210"/>
    <n v="10.37"/>
    <n v="2"/>
    <n v="3.63"/>
  </r>
  <r>
    <s v="10-12-2017"/>
    <x v="3"/>
    <x v="11"/>
    <x v="630"/>
    <x v="2"/>
    <x v="1"/>
    <x v="8"/>
    <s v="Electrix Halogen Magnifier Lamp"/>
    <n v="310.88"/>
    <n v="2"/>
    <n v="23.32"/>
  </r>
  <r>
    <s v="10-12-2017"/>
    <x v="3"/>
    <x v="11"/>
    <x v="393"/>
    <x v="37"/>
    <x v="0"/>
    <x v="10"/>
    <s v="Convenience Packs of Business Envelopes"/>
    <n v="10.86"/>
    <n v="3"/>
    <n v="5.0999999999999996"/>
  </r>
  <r>
    <s v="10-12-2017"/>
    <x v="3"/>
    <x v="11"/>
    <x v="393"/>
    <x v="37"/>
    <x v="0"/>
    <x v="12"/>
    <s v="Tripp Lite Isotel 6 Outlet Surge Protector with Fax/Modem Protection"/>
    <n v="426.79"/>
    <n v="7"/>
    <n v="123.77"/>
  </r>
  <r>
    <s v="10-12-2017"/>
    <x v="3"/>
    <x v="11"/>
    <x v="542"/>
    <x v="16"/>
    <x v="1"/>
    <x v="8"/>
    <s v="Staple-based wall hangings"/>
    <n v="19.100000000000001"/>
    <n v="3"/>
    <n v="5.73"/>
  </r>
  <r>
    <s v="10-12-2017"/>
    <x v="3"/>
    <x v="11"/>
    <x v="624"/>
    <x v="22"/>
    <x v="2"/>
    <x v="9"/>
    <s v="Logitech Desktop MK120 Mouse and keyboard Combo"/>
    <n v="49.08"/>
    <n v="3"/>
    <n v="4.91"/>
  </r>
  <r>
    <s v="10-12-2017"/>
    <x v="3"/>
    <x v="11"/>
    <x v="624"/>
    <x v="22"/>
    <x v="0"/>
    <x v="2"/>
    <s v="Fellowes Bankers Box Staxonsteel Drawer File/Stacking System"/>
    <n v="324.89999999999998"/>
    <n v="5"/>
    <n v="38.99"/>
  </r>
  <r>
    <s v="10-12-2017"/>
    <x v="3"/>
    <x v="11"/>
    <x v="624"/>
    <x v="22"/>
    <x v="0"/>
    <x v="4"/>
    <s v="Col-Erase Pencils with Erasers"/>
    <n v="18.239999999999998"/>
    <n v="3"/>
    <n v="5.29"/>
  </r>
  <r>
    <s v="10-12-2017"/>
    <x v="3"/>
    <x v="11"/>
    <x v="720"/>
    <x v="29"/>
    <x v="2"/>
    <x v="9"/>
    <s v="Razer Tiamat Over Ear 7.1 Surround Sound PC Gaming Headset"/>
    <n v="599.97"/>
    <n v="3"/>
    <n v="257.99"/>
  </r>
  <r>
    <s v="10-12-2017"/>
    <x v="3"/>
    <x v="11"/>
    <x v="720"/>
    <x v="29"/>
    <x v="2"/>
    <x v="6"/>
    <s v="Cyber Acoustics AC-202b Speech Recognition Stereo Headset"/>
    <n v="38.97"/>
    <n v="3"/>
    <n v="0.78"/>
  </r>
  <r>
    <s v="10-12-2017"/>
    <x v="3"/>
    <x v="11"/>
    <x v="720"/>
    <x v="29"/>
    <x v="0"/>
    <x v="3"/>
    <s v="Avery Metallic Poly Binders"/>
    <n v="45.84"/>
    <n v="8"/>
    <n v="22"/>
  </r>
  <r>
    <s v="10-12-2017"/>
    <x v="3"/>
    <x v="11"/>
    <x v="769"/>
    <x v="3"/>
    <x v="2"/>
    <x v="6"/>
    <s v="Jackery Bar Premium Fast-charging Portable Charger"/>
    <n v="95.84"/>
    <n v="4"/>
    <n v="34.74"/>
  </r>
  <r>
    <s v="10-12-2017"/>
    <x v="3"/>
    <x v="11"/>
    <x v="769"/>
    <x v="3"/>
    <x v="0"/>
    <x v="0"/>
    <s v="Xerox 225"/>
    <n v="12.96"/>
    <n v="2"/>
    <n v="6.22"/>
  </r>
  <r>
    <s v="10-12-2017"/>
    <x v="3"/>
    <x v="11"/>
    <x v="780"/>
    <x v="9"/>
    <x v="1"/>
    <x v="8"/>
    <s v="Eldon Expressions Wood Desk Accessories, Oak"/>
    <n v="14.76"/>
    <n v="2"/>
    <n v="4.28"/>
  </r>
  <r>
    <s v="10-12-2017"/>
    <x v="3"/>
    <x v="11"/>
    <x v="494"/>
    <x v="2"/>
    <x v="0"/>
    <x v="3"/>
    <s v="Heavy-Duty E-Z-D Binders"/>
    <n v="3.27"/>
    <n v="1"/>
    <n v="-2.5099999999999998"/>
  </r>
  <r>
    <s v="10-12-2017"/>
    <x v="3"/>
    <x v="11"/>
    <x v="494"/>
    <x v="2"/>
    <x v="1"/>
    <x v="8"/>
    <s v="Contract Clock, 14&quot;, Brown"/>
    <n v="87.92"/>
    <n v="5"/>
    <n v="15.39"/>
  </r>
  <r>
    <s v="11-12-2017"/>
    <x v="3"/>
    <x v="11"/>
    <x v="30"/>
    <x v="20"/>
    <x v="0"/>
    <x v="3"/>
    <s v="Angle-D Binders with Locking Rings, Label Holders"/>
    <n v="23.36"/>
    <n v="4"/>
    <n v="7.88"/>
  </r>
  <r>
    <s v="11-12-2017"/>
    <x v="3"/>
    <x v="11"/>
    <x v="30"/>
    <x v="20"/>
    <x v="2"/>
    <x v="9"/>
    <s v="Logitech LS21 Speaker System - PC Multimedia - 2.1-CH - Wired"/>
    <n v="39.979999999999997"/>
    <n v="2"/>
    <n v="13.59"/>
  </r>
  <r>
    <s v="11-12-2017"/>
    <x v="3"/>
    <x v="11"/>
    <x v="170"/>
    <x v="2"/>
    <x v="1"/>
    <x v="5"/>
    <s v="Leather Task Chair, Black"/>
    <n v="63.69"/>
    <n v="1"/>
    <n v="-9.1"/>
  </r>
  <r>
    <s v="11-12-2017"/>
    <x v="3"/>
    <x v="11"/>
    <x v="776"/>
    <x v="1"/>
    <x v="0"/>
    <x v="0"/>
    <s v="Xerox 21"/>
    <n v="10.37"/>
    <n v="2"/>
    <n v="3.63"/>
  </r>
  <r>
    <s v="11-12-2017"/>
    <x v="3"/>
    <x v="11"/>
    <x v="776"/>
    <x v="1"/>
    <x v="1"/>
    <x v="8"/>
    <s v="Electrix Halogen Magnifier Lamp"/>
    <n v="77.72"/>
    <n v="1"/>
    <n v="-66.06"/>
  </r>
  <r>
    <s v="11-12-2017"/>
    <x v="3"/>
    <x v="11"/>
    <x v="776"/>
    <x v="1"/>
    <x v="1"/>
    <x v="5"/>
    <s v="GuestStacker Chair with Chrome Finish Legs"/>
    <n v="520.46"/>
    <n v="2"/>
    <n v="-14.87"/>
  </r>
  <r>
    <s v="11-12-2017"/>
    <x v="3"/>
    <x v="11"/>
    <x v="549"/>
    <x v="32"/>
    <x v="2"/>
    <x v="6"/>
    <s v="Plantronics MX500i Earset"/>
    <n v="128.85"/>
    <n v="3"/>
    <n v="3.87"/>
  </r>
  <r>
    <s v="11-12-2017"/>
    <x v="3"/>
    <x v="11"/>
    <x v="756"/>
    <x v="1"/>
    <x v="2"/>
    <x v="9"/>
    <s v="Enermax Briskie RF Wireless Keyboard and Mouse Combo"/>
    <n v="116.31"/>
    <n v="7"/>
    <n v="23.26"/>
  </r>
  <r>
    <s v="11-12-2017"/>
    <x v="3"/>
    <x v="11"/>
    <x v="158"/>
    <x v="20"/>
    <x v="0"/>
    <x v="3"/>
    <s v="Clear Mylar Reinforcing Strips"/>
    <n v="14.95"/>
    <n v="1"/>
    <n v="5.05"/>
  </r>
  <r>
    <s v="11-12-2017"/>
    <x v="3"/>
    <x v="11"/>
    <x v="158"/>
    <x v="20"/>
    <x v="0"/>
    <x v="0"/>
    <s v="Xerox 1895"/>
    <n v="17.940000000000001"/>
    <n v="3"/>
    <n v="8.07"/>
  </r>
  <r>
    <s v="11-12-2017"/>
    <x v="3"/>
    <x v="11"/>
    <x v="158"/>
    <x v="20"/>
    <x v="2"/>
    <x v="6"/>
    <s v="Dexim XPower Skin Super-Thin Power Case for iPhone 5 - Black"/>
    <n v="116.98"/>
    <n v="2"/>
    <n v="29.25"/>
  </r>
  <r>
    <s v="11-12-2017"/>
    <x v="3"/>
    <x v="11"/>
    <x v="380"/>
    <x v="0"/>
    <x v="0"/>
    <x v="12"/>
    <s v="Hoover Commercial Lightweight Upright Vacuum"/>
    <n v="1.39"/>
    <n v="2"/>
    <n v="-3.76"/>
  </r>
  <r>
    <s v="11-12-2017"/>
    <x v="3"/>
    <x v="11"/>
    <x v="762"/>
    <x v="16"/>
    <x v="1"/>
    <x v="13"/>
    <s v="BoxOffice By Design Rectangular and Half-Moon Meeting Room Tables"/>
    <n v="721.88"/>
    <n v="6"/>
    <n v="-420"/>
  </r>
  <r>
    <s v="11-12-2017"/>
    <x v="3"/>
    <x v="11"/>
    <x v="762"/>
    <x v="16"/>
    <x v="2"/>
    <x v="6"/>
    <s v="Motorola HK250 Universal Bluetooth Headset"/>
    <n v="73.569999999999993"/>
    <n v="4"/>
    <n v="-16.55"/>
  </r>
  <r>
    <s v="11-12-2017"/>
    <x v="3"/>
    <x v="11"/>
    <x v="762"/>
    <x v="16"/>
    <x v="0"/>
    <x v="4"/>
    <s v="Stanley Bostitch Contemporary Electric Pencil Sharpeners"/>
    <n v="13.58"/>
    <n v="1"/>
    <n v="1.36"/>
  </r>
  <r>
    <s v="11-12-2017"/>
    <x v="3"/>
    <x v="11"/>
    <x v="762"/>
    <x v="16"/>
    <x v="1"/>
    <x v="5"/>
    <s v="Global Geo Office Task Chair, Gray"/>
    <n v="64.78"/>
    <n v="1"/>
    <n v="-12.15"/>
  </r>
  <r>
    <s v="11-12-2017"/>
    <x v="3"/>
    <x v="11"/>
    <x v="761"/>
    <x v="30"/>
    <x v="0"/>
    <x v="10"/>
    <s v="Pastel Pink Envelopes"/>
    <n v="7.28"/>
    <n v="1"/>
    <n v="3.49"/>
  </r>
  <r>
    <s v="11-12-2017"/>
    <x v="3"/>
    <x v="11"/>
    <x v="761"/>
    <x v="30"/>
    <x v="0"/>
    <x v="3"/>
    <s v="Wilson Jones Easy Flow II Sheet Lifters"/>
    <n v="5.4"/>
    <n v="3"/>
    <n v="2.59"/>
  </r>
  <r>
    <s v="11-12-2017"/>
    <x v="3"/>
    <x v="11"/>
    <x v="555"/>
    <x v="23"/>
    <x v="0"/>
    <x v="7"/>
    <s v="Stockwell Push Pins"/>
    <n v="6.54"/>
    <n v="3"/>
    <n v="2.16"/>
  </r>
  <r>
    <s v="11-12-2017"/>
    <x v="3"/>
    <x v="11"/>
    <x v="77"/>
    <x v="23"/>
    <x v="0"/>
    <x v="3"/>
    <s v="Fellowes Twister Kit, Gray/Clear, 3/pkg"/>
    <n v="40.200000000000003"/>
    <n v="5"/>
    <n v="18.09"/>
  </r>
  <r>
    <s v="11-12-2017"/>
    <x v="3"/>
    <x v="11"/>
    <x v="77"/>
    <x v="23"/>
    <x v="0"/>
    <x v="3"/>
    <s v="Ibico Ibimaster 300 Manual Binding System"/>
    <n v="735.98"/>
    <n v="2"/>
    <n v="331.19"/>
  </r>
  <r>
    <s v="11-12-2017"/>
    <x v="3"/>
    <x v="11"/>
    <x v="77"/>
    <x v="23"/>
    <x v="0"/>
    <x v="12"/>
    <s v="Bravo II Megaboss 12-Amp Hard Body Upright, Replacement Belts, 2 Belts per Pack"/>
    <n v="22.75"/>
    <n v="7"/>
    <n v="6.6"/>
  </r>
  <r>
    <s v="13-12-2017"/>
    <x v="3"/>
    <x v="11"/>
    <x v="363"/>
    <x v="22"/>
    <x v="0"/>
    <x v="2"/>
    <s v="Sterilite Officeware Hinged File Box"/>
    <n v="31.44"/>
    <n v="3"/>
    <n v="8.49"/>
  </r>
  <r>
    <s v="13-12-2017"/>
    <x v="3"/>
    <x v="11"/>
    <x v="244"/>
    <x v="20"/>
    <x v="1"/>
    <x v="11"/>
    <s v="Bush Andora Bookcase, Maple/Graphite Gray Finish"/>
    <n v="287.98"/>
    <n v="3"/>
    <n v="7.2"/>
  </r>
  <r>
    <s v="13-12-2017"/>
    <x v="3"/>
    <x v="11"/>
    <x v="287"/>
    <x v="3"/>
    <x v="0"/>
    <x v="1"/>
    <s v="Avery 49"/>
    <n v="8.64"/>
    <n v="3"/>
    <n v="4.2300000000000004"/>
  </r>
  <r>
    <s v="13-12-2017"/>
    <x v="3"/>
    <x v="11"/>
    <x v="287"/>
    <x v="3"/>
    <x v="0"/>
    <x v="0"/>
    <s v="Xerox 1996"/>
    <n v="38.880000000000003"/>
    <n v="6"/>
    <n v="18.66"/>
  </r>
  <r>
    <s v="13-12-2017"/>
    <x v="3"/>
    <x v="11"/>
    <x v="287"/>
    <x v="3"/>
    <x v="1"/>
    <x v="8"/>
    <s v="Eldon Executive Woodline II Desk Accessories, Mahogany"/>
    <n v="201.04"/>
    <n v="8"/>
    <n v="54.28"/>
  </r>
  <r>
    <s v="13-12-2017"/>
    <x v="3"/>
    <x v="11"/>
    <x v="287"/>
    <x v="3"/>
    <x v="0"/>
    <x v="0"/>
    <s v="Xerox 1975"/>
    <n v="12.96"/>
    <n v="2"/>
    <n v="6.35"/>
  </r>
  <r>
    <s v="14-12-2017"/>
    <x v="3"/>
    <x v="11"/>
    <x v="109"/>
    <x v="3"/>
    <x v="1"/>
    <x v="8"/>
    <s v="Eldon 400 Class Desk Accessories, Black Carbon"/>
    <n v="26.25"/>
    <n v="3"/>
    <n v="11.03"/>
  </r>
  <r>
    <s v="14-12-2017"/>
    <x v="3"/>
    <x v="11"/>
    <x v="109"/>
    <x v="3"/>
    <x v="0"/>
    <x v="3"/>
    <s v="Wilson Jones Clip &amp; Carry Folder Binder Tool for Ring Binders, Clear"/>
    <n v="64.959999999999994"/>
    <n v="14"/>
    <n v="22.74"/>
  </r>
  <r>
    <s v="14-12-2017"/>
    <x v="3"/>
    <x v="11"/>
    <x v="109"/>
    <x v="3"/>
    <x v="0"/>
    <x v="10"/>
    <s v="#10- 4 1/8&quot; x 9 1/2&quot; Recycled Envelopes"/>
    <n v="43.7"/>
    <n v="5"/>
    <n v="20.54"/>
  </r>
  <r>
    <s v="14-12-2017"/>
    <x v="3"/>
    <x v="11"/>
    <x v="146"/>
    <x v="1"/>
    <x v="2"/>
    <x v="9"/>
    <s v="Kensington Expert Mouse Optical USB Trackball for PC or Mac"/>
    <n v="227.98"/>
    <n v="3"/>
    <n v="28.5"/>
  </r>
  <r>
    <s v="14-12-2017"/>
    <x v="3"/>
    <x v="11"/>
    <x v="146"/>
    <x v="1"/>
    <x v="2"/>
    <x v="6"/>
    <s v="Samsung HM1900 Bluetooth Headset"/>
    <n v="52.68"/>
    <n v="3"/>
    <n v="19.760000000000002"/>
  </r>
  <r>
    <s v="14-12-2017"/>
    <x v="3"/>
    <x v="11"/>
    <x v="146"/>
    <x v="1"/>
    <x v="1"/>
    <x v="8"/>
    <s v="Master Caster Door Stop, Gray"/>
    <n v="2.0299999999999998"/>
    <n v="1"/>
    <n v="-1.32"/>
  </r>
  <r>
    <s v="14-12-2017"/>
    <x v="3"/>
    <x v="11"/>
    <x v="254"/>
    <x v="13"/>
    <x v="2"/>
    <x v="9"/>
    <s v="Microsoft Sculpt Comfort Mouse"/>
    <n v="159.80000000000001"/>
    <n v="4"/>
    <n v="70.31"/>
  </r>
  <r>
    <s v="14-12-2017"/>
    <x v="3"/>
    <x v="11"/>
    <x v="254"/>
    <x v="13"/>
    <x v="2"/>
    <x v="9"/>
    <s v="Kingston Digital DataTraveler 16GB USB 2.0"/>
    <n v="44.75"/>
    <n v="5"/>
    <n v="8.5"/>
  </r>
  <r>
    <s v="14-12-2017"/>
    <x v="3"/>
    <x v="11"/>
    <x v="164"/>
    <x v="0"/>
    <x v="1"/>
    <x v="13"/>
    <s v="Bretford CR4500 Series Slim Rectangular Table"/>
    <n v="974.99"/>
    <n v="4"/>
    <n v="-97.5"/>
  </r>
  <r>
    <s v="14-12-2017"/>
    <x v="3"/>
    <x v="11"/>
    <x v="56"/>
    <x v="1"/>
    <x v="1"/>
    <x v="8"/>
    <s v="Rubbermaid ClusterMat Chairmats, Mat Size- 66&quot; x 60&quot;, Lip 20&quot; x 11&quot; -90 Degree Angle"/>
    <n v="266.35000000000002"/>
    <n v="6"/>
    <n v="-292.99"/>
  </r>
  <r>
    <s v="14-12-2017"/>
    <x v="3"/>
    <x v="11"/>
    <x v="56"/>
    <x v="1"/>
    <x v="1"/>
    <x v="8"/>
    <s v="Howard Miller 13&quot; Diameter Goldtone Round Wall Clock"/>
    <n v="56.33"/>
    <n v="3"/>
    <n v="-26.76"/>
  </r>
  <r>
    <s v="14-12-2017"/>
    <x v="3"/>
    <x v="11"/>
    <x v="56"/>
    <x v="1"/>
    <x v="2"/>
    <x v="9"/>
    <s v="Logitech Desktop MK120 Mouse and keyboard Combo"/>
    <n v="39.26"/>
    <n v="3"/>
    <n v="-4.91"/>
  </r>
  <r>
    <s v="14-12-2017"/>
    <x v="3"/>
    <x v="11"/>
    <x v="56"/>
    <x v="1"/>
    <x v="0"/>
    <x v="4"/>
    <s v="Prismacolor Color Pencil Set"/>
    <n v="95.23"/>
    <n v="6"/>
    <n v="25"/>
  </r>
  <r>
    <s v="14-12-2017"/>
    <x v="3"/>
    <x v="11"/>
    <x v="151"/>
    <x v="32"/>
    <x v="2"/>
    <x v="16"/>
    <s v="Canon PC1080F Personal Copier"/>
    <n v="1199.98"/>
    <n v="2"/>
    <n v="467.99"/>
  </r>
  <r>
    <s v="14-12-2017"/>
    <x v="3"/>
    <x v="11"/>
    <x v="151"/>
    <x v="32"/>
    <x v="0"/>
    <x v="2"/>
    <s v="Safco Industrial Shelving"/>
    <n v="73.849999999999994"/>
    <n v="1"/>
    <n v="2.2200000000000002"/>
  </r>
  <r>
    <s v="14-12-2017"/>
    <x v="3"/>
    <x v="11"/>
    <x v="151"/>
    <x v="32"/>
    <x v="0"/>
    <x v="14"/>
    <s v="Acme Office Executive Series Stainless Steel Trimmers"/>
    <n v="25.71"/>
    <n v="3"/>
    <n v="6.68"/>
  </r>
  <r>
    <s v="14-12-2017"/>
    <x v="3"/>
    <x v="11"/>
    <x v="151"/>
    <x v="32"/>
    <x v="0"/>
    <x v="7"/>
    <s v="Acco Banker's Clasps, 5 3/4&quot;-Long"/>
    <n v="17.28"/>
    <n v="6"/>
    <n v="8.1199999999999992"/>
  </r>
  <r>
    <s v="14-12-2017"/>
    <x v="3"/>
    <x v="11"/>
    <x v="151"/>
    <x v="32"/>
    <x v="1"/>
    <x v="13"/>
    <s v="Bretford Rectangular Conference Table Tops"/>
    <n v="526.58000000000004"/>
    <n v="2"/>
    <n v="-52.66"/>
  </r>
  <r>
    <s v="15-12-2017"/>
    <x v="3"/>
    <x v="11"/>
    <x v="485"/>
    <x v="22"/>
    <x v="1"/>
    <x v="8"/>
    <s v="Master Giant Foot Doorstop, Safety Yellow"/>
    <n v="22.77"/>
    <n v="3"/>
    <n v="9.7899999999999991"/>
  </r>
  <r>
    <s v="15-12-2017"/>
    <x v="3"/>
    <x v="11"/>
    <x v="531"/>
    <x v="1"/>
    <x v="0"/>
    <x v="4"/>
    <s v="Newell 307"/>
    <n v="10.19"/>
    <n v="7"/>
    <n v="1.02"/>
  </r>
  <r>
    <s v="15-12-2017"/>
    <x v="3"/>
    <x v="11"/>
    <x v="580"/>
    <x v="3"/>
    <x v="0"/>
    <x v="0"/>
    <s v="Wirebound Message Books, Two 4 1/4&quot; x 5&quot; Forms per Page"/>
    <n v="22.83"/>
    <n v="3"/>
    <n v="10.73"/>
  </r>
  <r>
    <s v="15-12-2017"/>
    <x v="3"/>
    <x v="11"/>
    <x v="580"/>
    <x v="3"/>
    <x v="0"/>
    <x v="12"/>
    <s v="Hoover Commercial SteamVac"/>
    <n v="54.32"/>
    <n v="4"/>
    <n v="16.3"/>
  </r>
  <r>
    <s v="15-12-2017"/>
    <x v="3"/>
    <x v="11"/>
    <x v="580"/>
    <x v="3"/>
    <x v="2"/>
    <x v="6"/>
    <s v="Panasonic KX TS3282B Corded phone"/>
    <n v="196.78"/>
    <n v="3"/>
    <n v="14.76"/>
  </r>
  <r>
    <s v="16-12-2017"/>
    <x v="3"/>
    <x v="11"/>
    <x v="135"/>
    <x v="3"/>
    <x v="1"/>
    <x v="5"/>
    <s v="Global Deluxe Stacking Chair, Gray"/>
    <n v="81.569999999999993"/>
    <n v="2"/>
    <n v="9.18"/>
  </r>
  <r>
    <s v="16-12-2017"/>
    <x v="3"/>
    <x v="11"/>
    <x v="135"/>
    <x v="3"/>
    <x v="1"/>
    <x v="5"/>
    <s v="Global Value Steno Chair, Gray"/>
    <n v="97.18"/>
    <n v="2"/>
    <n v="6.07"/>
  </r>
  <r>
    <s v="16-12-2017"/>
    <x v="3"/>
    <x v="11"/>
    <x v="135"/>
    <x v="3"/>
    <x v="0"/>
    <x v="3"/>
    <s v="Prestige Round Ring Binders"/>
    <n v="24.32"/>
    <n v="5"/>
    <n v="8.2100000000000009"/>
  </r>
  <r>
    <s v="16-12-2017"/>
    <x v="3"/>
    <x v="11"/>
    <x v="135"/>
    <x v="3"/>
    <x v="1"/>
    <x v="8"/>
    <s v="DAX Two-Tone Rosewood/Black Document Frame, Desktop, 5 x 7"/>
    <n v="18.96"/>
    <n v="2"/>
    <n v="7.58"/>
  </r>
  <r>
    <s v="16-12-2017"/>
    <x v="3"/>
    <x v="11"/>
    <x v="177"/>
    <x v="39"/>
    <x v="0"/>
    <x v="3"/>
    <s v="Peel &amp; Stick Add-On Corner Pockets"/>
    <n v="10.8"/>
    <n v="5"/>
    <n v="5.18"/>
  </r>
  <r>
    <s v="16-12-2017"/>
    <x v="3"/>
    <x v="11"/>
    <x v="476"/>
    <x v="20"/>
    <x v="0"/>
    <x v="3"/>
    <s v="Acco Data Flex Cable Posts For Top &amp; Bottom Load Binders, 6&quot; Capacity"/>
    <n v="33.380000000000003"/>
    <n v="4"/>
    <n v="10.43"/>
  </r>
  <r>
    <s v="16-12-2017"/>
    <x v="3"/>
    <x v="11"/>
    <x v="81"/>
    <x v="3"/>
    <x v="0"/>
    <x v="0"/>
    <s v="Xerox 1898"/>
    <n v="13.36"/>
    <n v="2"/>
    <n v="6.41"/>
  </r>
  <r>
    <s v="16-12-2017"/>
    <x v="3"/>
    <x v="11"/>
    <x v="81"/>
    <x v="3"/>
    <x v="0"/>
    <x v="2"/>
    <s v="Safco Wire Cube Shelving System, For Use as 4 or 5 14&quot; Cubes, Black"/>
    <n v="158.9"/>
    <n v="5"/>
    <n v="7.95"/>
  </r>
  <r>
    <s v="16-12-2017"/>
    <x v="3"/>
    <x v="11"/>
    <x v="666"/>
    <x v="3"/>
    <x v="0"/>
    <x v="3"/>
    <s v="Accohide Poly Flexible Ring Binders"/>
    <n v="5.98"/>
    <n v="2"/>
    <n v="2.2400000000000002"/>
  </r>
  <r>
    <s v="16-12-2017"/>
    <x v="3"/>
    <x v="11"/>
    <x v="666"/>
    <x v="3"/>
    <x v="2"/>
    <x v="9"/>
    <s v="Imation Secure Drive + Hardware Encrypted USB flash drive - 16 GB"/>
    <n v="189.95"/>
    <n v="5"/>
    <n v="45.59"/>
  </r>
  <r>
    <s v="16-12-2017"/>
    <x v="3"/>
    <x v="11"/>
    <x v="666"/>
    <x v="3"/>
    <x v="2"/>
    <x v="9"/>
    <s v="Microsoft Natural Ergonomic Keyboard 4000"/>
    <n v="149.94999999999999"/>
    <n v="5"/>
    <n v="31.49"/>
  </r>
  <r>
    <s v="16-12-2017"/>
    <x v="3"/>
    <x v="11"/>
    <x v="666"/>
    <x v="3"/>
    <x v="0"/>
    <x v="4"/>
    <s v="Bulldog Table or Wall-Mount Pencil Sharpener"/>
    <n v="29.95"/>
    <n v="5"/>
    <n v="8.69"/>
  </r>
  <r>
    <s v="16-12-2017"/>
    <x v="3"/>
    <x v="11"/>
    <x v="666"/>
    <x v="3"/>
    <x v="0"/>
    <x v="1"/>
    <s v="Avery 475"/>
    <n v="44.4"/>
    <n v="3"/>
    <n v="22.2"/>
  </r>
  <r>
    <s v="17-12-2017"/>
    <x v="3"/>
    <x v="11"/>
    <x v="391"/>
    <x v="0"/>
    <x v="0"/>
    <x v="12"/>
    <s v="Eureka Sanitaire  Commercial Upright"/>
    <n v="66.28"/>
    <n v="2"/>
    <n v="-178.97"/>
  </r>
  <r>
    <s v="17-12-2017"/>
    <x v="3"/>
    <x v="11"/>
    <x v="391"/>
    <x v="3"/>
    <x v="0"/>
    <x v="3"/>
    <s v="Acco Pressboard Covers with Storage Hooks, 9 1/2&quot; x 11&quot;, Executive Red"/>
    <n v="15.24"/>
    <n v="5"/>
    <n v="5.14"/>
  </r>
  <r>
    <s v="17-12-2017"/>
    <x v="3"/>
    <x v="11"/>
    <x v="391"/>
    <x v="3"/>
    <x v="0"/>
    <x v="0"/>
    <s v="Ampad Gold Fibre Wirebound Steno Books, 6&quot; x 9&quot;, Gregg Ruled"/>
    <n v="13.23"/>
    <n v="3"/>
    <n v="6.09"/>
  </r>
  <r>
    <s v="17-12-2017"/>
    <x v="3"/>
    <x v="11"/>
    <x v="57"/>
    <x v="3"/>
    <x v="0"/>
    <x v="3"/>
    <s v="GBC Plastic Binding Combs"/>
    <n v="11.81"/>
    <n v="2"/>
    <n v="4.28"/>
  </r>
  <r>
    <s v="17-12-2017"/>
    <x v="3"/>
    <x v="11"/>
    <x v="58"/>
    <x v="18"/>
    <x v="0"/>
    <x v="0"/>
    <s v="Wirebound Message Books, 2 7/8&quot; x 5&quot;, 3 Forms per Page"/>
    <n v="28.16"/>
    <n v="4"/>
    <n v="13.24"/>
  </r>
  <r>
    <s v="17-12-2017"/>
    <x v="3"/>
    <x v="11"/>
    <x v="170"/>
    <x v="6"/>
    <x v="1"/>
    <x v="5"/>
    <s v="Hon Valutask Swivel Chairs"/>
    <n v="504.9"/>
    <n v="5"/>
    <n v="80.78"/>
  </r>
  <r>
    <s v="17-12-2017"/>
    <x v="3"/>
    <x v="11"/>
    <x v="656"/>
    <x v="6"/>
    <x v="0"/>
    <x v="2"/>
    <s v="Adjustable Depth Letter/Legal Cart"/>
    <n v="544.38"/>
    <n v="3"/>
    <n v="157.87"/>
  </r>
  <r>
    <s v="17-12-2017"/>
    <x v="3"/>
    <x v="11"/>
    <x v="305"/>
    <x v="3"/>
    <x v="0"/>
    <x v="2"/>
    <s v="Iceberg Mobile Mega Data/Printer Cart"/>
    <n v="481.32"/>
    <n v="4"/>
    <n v="125.14"/>
  </r>
  <r>
    <s v="17-12-2017"/>
    <x v="3"/>
    <x v="11"/>
    <x v="305"/>
    <x v="3"/>
    <x v="0"/>
    <x v="14"/>
    <s v="Fiskars Spring-Action Scissors"/>
    <n v="13.98"/>
    <n v="1"/>
    <n v="3.63"/>
  </r>
  <r>
    <s v="17-12-2017"/>
    <x v="3"/>
    <x v="11"/>
    <x v="372"/>
    <x v="20"/>
    <x v="0"/>
    <x v="2"/>
    <s v="Safco Steel Mobile File Cart"/>
    <n v="166.72"/>
    <n v="2"/>
    <n v="41.68"/>
  </r>
  <r>
    <s v="17-12-2017"/>
    <x v="3"/>
    <x v="11"/>
    <x v="372"/>
    <x v="20"/>
    <x v="0"/>
    <x v="3"/>
    <s v="GBC Wire Binding Combs"/>
    <n v="24.82"/>
    <n v="3"/>
    <n v="8.3800000000000008"/>
  </r>
  <r>
    <s v="17-12-2017"/>
    <x v="3"/>
    <x v="11"/>
    <x v="372"/>
    <x v="20"/>
    <x v="1"/>
    <x v="8"/>
    <s v="Deflect-o Glass Clear Studded Chair Mats"/>
    <n v="124.36"/>
    <n v="2"/>
    <n v="27.36"/>
  </r>
  <r>
    <s v="17-12-2017"/>
    <x v="3"/>
    <x v="11"/>
    <x v="679"/>
    <x v="21"/>
    <x v="0"/>
    <x v="2"/>
    <s v="Adjustable Personal File Tote"/>
    <n v="32.56"/>
    <n v="2"/>
    <n v="8.4700000000000006"/>
  </r>
  <r>
    <s v="18-12-2017"/>
    <x v="3"/>
    <x v="11"/>
    <x v="277"/>
    <x v="3"/>
    <x v="0"/>
    <x v="3"/>
    <s v="Binding Machine Supplies"/>
    <n v="46.67"/>
    <n v="2"/>
    <n v="16.34"/>
  </r>
  <r>
    <s v="18-12-2017"/>
    <x v="3"/>
    <x v="11"/>
    <x v="277"/>
    <x v="3"/>
    <x v="1"/>
    <x v="11"/>
    <s v="Bush Saratoga Collection 5-Shelf Bookcase, Hanover Cherry, *Special Order"/>
    <n v="119.83"/>
    <n v="1"/>
    <n v="-12.69"/>
  </r>
  <r>
    <s v="18-12-2017"/>
    <x v="3"/>
    <x v="11"/>
    <x v="277"/>
    <x v="3"/>
    <x v="2"/>
    <x v="9"/>
    <s v="Logitech Illuminated - Keyboard"/>
    <n v="119.98"/>
    <n v="2"/>
    <n v="57.59"/>
  </r>
  <r>
    <s v="18-12-2017"/>
    <x v="3"/>
    <x v="11"/>
    <x v="724"/>
    <x v="20"/>
    <x v="0"/>
    <x v="4"/>
    <s v="Staples in misc. colors"/>
    <n v="38.82"/>
    <n v="6"/>
    <n v="17.47"/>
  </r>
  <r>
    <s v="18-12-2017"/>
    <x v="3"/>
    <x v="11"/>
    <x v="724"/>
    <x v="20"/>
    <x v="1"/>
    <x v="5"/>
    <s v="Office Star - Contemporary Swivel Chair with Padded Adjustable Arms and Flex Back"/>
    <n v="1141.94"/>
    <n v="9"/>
    <n v="139.57"/>
  </r>
  <r>
    <s v="18-12-2017"/>
    <x v="3"/>
    <x v="11"/>
    <x v="724"/>
    <x v="20"/>
    <x v="0"/>
    <x v="12"/>
    <s v="Kensington 7 Outlet MasterPiece HOMEOFFICE Power Control Center"/>
    <n v="1704.56"/>
    <n v="13"/>
    <n v="511.37"/>
  </r>
  <r>
    <s v="18-12-2017"/>
    <x v="3"/>
    <x v="11"/>
    <x v="724"/>
    <x v="20"/>
    <x v="0"/>
    <x v="4"/>
    <s v="Sanford Pocket Accent Highlighters"/>
    <n v="3.2"/>
    <n v="2"/>
    <n v="1.38"/>
  </r>
  <r>
    <s v="18-12-2017"/>
    <x v="3"/>
    <x v="11"/>
    <x v="257"/>
    <x v="20"/>
    <x v="1"/>
    <x v="8"/>
    <s v="DAX Charcoal/Nickel-Tone Document Frame, 5 x 7"/>
    <n v="18.96"/>
    <n v="2"/>
    <n v="8.5299999999999994"/>
  </r>
  <r>
    <s v="18-12-2017"/>
    <x v="3"/>
    <x v="11"/>
    <x v="287"/>
    <x v="3"/>
    <x v="0"/>
    <x v="4"/>
    <s v="Newell 327"/>
    <n v="6.63"/>
    <n v="3"/>
    <n v="1.79"/>
  </r>
  <r>
    <s v="18-12-2017"/>
    <x v="3"/>
    <x v="11"/>
    <x v="287"/>
    <x v="3"/>
    <x v="0"/>
    <x v="0"/>
    <s v="Xerox 1996"/>
    <n v="12.96"/>
    <n v="2"/>
    <n v="6.22"/>
  </r>
  <r>
    <s v="18-12-2017"/>
    <x v="3"/>
    <x v="11"/>
    <x v="287"/>
    <x v="3"/>
    <x v="0"/>
    <x v="0"/>
    <s v="Xerox 213"/>
    <n v="32.4"/>
    <n v="5"/>
    <n v="15.55"/>
  </r>
  <r>
    <s v="18-12-2017"/>
    <x v="3"/>
    <x v="11"/>
    <x v="160"/>
    <x v="2"/>
    <x v="0"/>
    <x v="4"/>
    <s v="Avery Fluorescent Highlighter Four-Color Set"/>
    <n v="18.7"/>
    <n v="7"/>
    <n v="2.34"/>
  </r>
  <r>
    <s v="18-12-2017"/>
    <x v="3"/>
    <x v="11"/>
    <x v="769"/>
    <x v="25"/>
    <x v="0"/>
    <x v="4"/>
    <s v="Newell 310"/>
    <n v="12.67"/>
    <n v="9"/>
    <n v="1.43"/>
  </r>
  <r>
    <s v="18-12-2017"/>
    <x v="3"/>
    <x v="11"/>
    <x v="722"/>
    <x v="3"/>
    <x v="0"/>
    <x v="4"/>
    <s v="Newell 335"/>
    <n v="5.76"/>
    <n v="2"/>
    <n v="1.67"/>
  </r>
  <r>
    <s v="18-12-2017"/>
    <x v="3"/>
    <x v="11"/>
    <x v="443"/>
    <x v="10"/>
    <x v="0"/>
    <x v="3"/>
    <s v="Fellowes Twister Kit, Gray/Clear, 3/pkg"/>
    <n v="7.24"/>
    <n v="3"/>
    <n v="-6.03"/>
  </r>
  <r>
    <s v="18-12-2017"/>
    <x v="3"/>
    <x v="11"/>
    <x v="443"/>
    <x v="10"/>
    <x v="0"/>
    <x v="7"/>
    <s v="Ideal Clamps"/>
    <n v="4.82"/>
    <n v="3"/>
    <n v="1.75"/>
  </r>
  <r>
    <s v="18-12-2017"/>
    <x v="3"/>
    <x v="11"/>
    <x v="443"/>
    <x v="10"/>
    <x v="0"/>
    <x v="0"/>
    <s v="Xerox Color Copier Paper, 11&quot; x 17&quot;, Ream"/>
    <n v="91.36"/>
    <n v="5"/>
    <n v="29.69"/>
  </r>
  <r>
    <s v="18-12-2017"/>
    <x v="3"/>
    <x v="11"/>
    <x v="443"/>
    <x v="10"/>
    <x v="0"/>
    <x v="12"/>
    <s v="Kensington 4 Outlet MasterPiece Compact Power Control Center"/>
    <n v="130.11000000000001"/>
    <n v="2"/>
    <n v="13.01"/>
  </r>
  <r>
    <s v="18-12-2017"/>
    <x v="3"/>
    <x v="11"/>
    <x v="736"/>
    <x v="21"/>
    <x v="1"/>
    <x v="8"/>
    <s v="Tensor Track Tree Floor Lamp"/>
    <n v="99.95"/>
    <n v="5"/>
    <n v="22.99"/>
  </r>
  <r>
    <s v="18-12-2017"/>
    <x v="3"/>
    <x v="11"/>
    <x v="736"/>
    <x v="21"/>
    <x v="2"/>
    <x v="9"/>
    <s v="Maxell 74 Minute CDR, 10/Pack"/>
    <n v="29.34"/>
    <n v="3"/>
    <n v="10.86"/>
  </r>
  <r>
    <s v="19-12-2017"/>
    <x v="3"/>
    <x v="11"/>
    <x v="13"/>
    <x v="3"/>
    <x v="0"/>
    <x v="3"/>
    <s v="Deluxe Heavy-Duty Vinyl Round Ring Binder"/>
    <n v="36.67"/>
    <n v="2"/>
    <n v="11.46"/>
  </r>
  <r>
    <s v="19-12-2017"/>
    <x v="3"/>
    <x v="11"/>
    <x v="482"/>
    <x v="8"/>
    <x v="0"/>
    <x v="14"/>
    <s v="Martin Yale Chadless Opener Electric Letter Opener"/>
    <n v="1665.62"/>
    <n v="2"/>
    <n v="33.31"/>
  </r>
  <r>
    <s v="19-12-2017"/>
    <x v="3"/>
    <x v="11"/>
    <x v="578"/>
    <x v="26"/>
    <x v="1"/>
    <x v="8"/>
    <s v="OIC Stacking Trays"/>
    <n v="13.36"/>
    <n v="5"/>
    <n v="4.01"/>
  </r>
  <r>
    <s v="19-12-2017"/>
    <x v="3"/>
    <x v="11"/>
    <x v="578"/>
    <x v="26"/>
    <x v="0"/>
    <x v="2"/>
    <s v="Tennsco Industrial Shelving"/>
    <n v="78.260000000000005"/>
    <n v="2"/>
    <n v="-17.61"/>
  </r>
  <r>
    <s v="19-12-2017"/>
    <x v="3"/>
    <x v="11"/>
    <x v="578"/>
    <x v="26"/>
    <x v="1"/>
    <x v="11"/>
    <s v="O'Sullivan 2-Shelf Heavy-Duty Bookcases"/>
    <n v="102.02"/>
    <n v="7"/>
    <n v="-183.63"/>
  </r>
  <r>
    <s v="20-12-2017"/>
    <x v="3"/>
    <x v="11"/>
    <x v="78"/>
    <x v="20"/>
    <x v="0"/>
    <x v="0"/>
    <s v="Xerox 227"/>
    <n v="6.48"/>
    <n v="1"/>
    <n v="3.11"/>
  </r>
  <r>
    <s v="20-12-2017"/>
    <x v="3"/>
    <x v="11"/>
    <x v="78"/>
    <x v="20"/>
    <x v="0"/>
    <x v="3"/>
    <s v="Wilson Jones Leather-Like Binders with DublLock Round Rings"/>
    <n v="6.98"/>
    <n v="1"/>
    <n v="2.36"/>
  </r>
  <r>
    <s v="20-12-2017"/>
    <x v="3"/>
    <x v="11"/>
    <x v="553"/>
    <x v="20"/>
    <x v="0"/>
    <x v="0"/>
    <s v="Xerox 1908"/>
    <n v="279.89999999999998"/>
    <n v="5"/>
    <n v="137.15"/>
  </r>
  <r>
    <s v="20-12-2017"/>
    <x v="3"/>
    <x v="11"/>
    <x v="553"/>
    <x v="20"/>
    <x v="0"/>
    <x v="3"/>
    <s v="GBC Premium Transparent Covers with Diagonal Lined Pattern"/>
    <n v="50.35"/>
    <n v="3"/>
    <n v="17.62"/>
  </r>
  <r>
    <s v="20-12-2017"/>
    <x v="3"/>
    <x v="11"/>
    <x v="553"/>
    <x v="20"/>
    <x v="0"/>
    <x v="0"/>
    <s v="Xerox 188"/>
    <n v="34.020000000000003"/>
    <n v="3"/>
    <n v="16.670000000000002"/>
  </r>
  <r>
    <s v="21-12-2017"/>
    <x v="3"/>
    <x v="11"/>
    <x v="84"/>
    <x v="3"/>
    <x v="0"/>
    <x v="4"/>
    <s v="Newell 327"/>
    <n v="6.63"/>
    <n v="3"/>
    <n v="1.79"/>
  </r>
  <r>
    <s v="21-12-2017"/>
    <x v="3"/>
    <x v="11"/>
    <x v="84"/>
    <x v="3"/>
    <x v="0"/>
    <x v="4"/>
    <s v="Newell 317"/>
    <n v="5.88"/>
    <n v="2"/>
    <n v="1.71"/>
  </r>
  <r>
    <s v="21-12-2017"/>
    <x v="3"/>
    <x v="11"/>
    <x v="598"/>
    <x v="3"/>
    <x v="0"/>
    <x v="2"/>
    <s v="Letter Size Cart"/>
    <n v="1000.02"/>
    <n v="7"/>
    <n v="290.01"/>
  </r>
  <r>
    <s v="21-12-2017"/>
    <x v="3"/>
    <x v="11"/>
    <x v="622"/>
    <x v="23"/>
    <x v="2"/>
    <x v="6"/>
    <s v="Jabra SPEAK 410"/>
    <n v="281.97000000000003"/>
    <n v="3"/>
    <n v="78.95"/>
  </r>
  <r>
    <s v="21-12-2017"/>
    <x v="3"/>
    <x v="11"/>
    <x v="622"/>
    <x v="23"/>
    <x v="0"/>
    <x v="14"/>
    <s v="Acme Hot Forged Carbon Steel Scissors with Nickel-Plated Handles, 3 7/8&quot; Cut, 8&quot;L"/>
    <n v="69.5"/>
    <n v="5"/>
    <n v="20.16"/>
  </r>
  <r>
    <s v="21-12-2017"/>
    <x v="3"/>
    <x v="11"/>
    <x v="622"/>
    <x v="23"/>
    <x v="0"/>
    <x v="0"/>
    <s v="Xerox 1913"/>
    <n v="166.44"/>
    <n v="3"/>
    <n v="79.89"/>
  </r>
  <r>
    <s v="21-12-2017"/>
    <x v="3"/>
    <x v="11"/>
    <x v="449"/>
    <x v="5"/>
    <x v="2"/>
    <x v="9"/>
    <s v="Memorex Froggy Flash Drive 8 GB"/>
    <n v="71"/>
    <n v="4"/>
    <n v="27.69"/>
  </r>
  <r>
    <s v="21-12-2017"/>
    <x v="3"/>
    <x v="11"/>
    <x v="145"/>
    <x v="3"/>
    <x v="0"/>
    <x v="2"/>
    <s v="Fellowes Mobile File Cart, Black"/>
    <n v="124.36"/>
    <n v="2"/>
    <n v="33.58"/>
  </r>
  <r>
    <s v="21-12-2017"/>
    <x v="3"/>
    <x v="11"/>
    <x v="500"/>
    <x v="9"/>
    <x v="0"/>
    <x v="3"/>
    <s v="Ibico Presentation Index for Binding Systems"/>
    <n v="23.88"/>
    <n v="6"/>
    <n v="11.22"/>
  </r>
  <r>
    <s v="21-12-2017"/>
    <x v="3"/>
    <x v="11"/>
    <x v="81"/>
    <x v="40"/>
    <x v="1"/>
    <x v="8"/>
    <s v="Staple-based wall hangings"/>
    <n v="15.92"/>
    <n v="2"/>
    <n v="7"/>
  </r>
  <r>
    <s v="21-12-2017"/>
    <x v="3"/>
    <x v="11"/>
    <x v="760"/>
    <x v="18"/>
    <x v="0"/>
    <x v="2"/>
    <s v="Tennsco Single-Tier Lockers"/>
    <n v="375.34"/>
    <n v="1"/>
    <n v="18.77"/>
  </r>
  <r>
    <s v="22-12-2017"/>
    <x v="3"/>
    <x v="11"/>
    <x v="707"/>
    <x v="24"/>
    <x v="0"/>
    <x v="12"/>
    <s v="Sanyo 2.5 Cubic Foot Mid-Size Office Refrigerators"/>
    <n v="839.43"/>
    <n v="3"/>
    <n v="218.25"/>
  </r>
  <r>
    <s v="22-12-2017"/>
    <x v="3"/>
    <x v="11"/>
    <x v="355"/>
    <x v="16"/>
    <x v="0"/>
    <x v="10"/>
    <s v="Staple envelope"/>
    <n v="7.82"/>
    <n v="1"/>
    <n v="2.93"/>
  </r>
  <r>
    <s v="22-12-2017"/>
    <x v="3"/>
    <x v="11"/>
    <x v="633"/>
    <x v="14"/>
    <x v="2"/>
    <x v="9"/>
    <s v="Microsoft Wireless Mobile Mouse 4000"/>
    <n v="199.95"/>
    <n v="5"/>
    <n v="63.98"/>
  </r>
  <r>
    <s v="22-12-2017"/>
    <x v="3"/>
    <x v="11"/>
    <x v="633"/>
    <x v="14"/>
    <x v="1"/>
    <x v="5"/>
    <s v="Hon GuestStacker Chair"/>
    <n v="1586.69"/>
    <n v="7"/>
    <n v="412.54"/>
  </r>
  <r>
    <s v="22-12-2017"/>
    <x v="3"/>
    <x v="11"/>
    <x v="633"/>
    <x v="14"/>
    <x v="2"/>
    <x v="9"/>
    <s v="Logitech Gaming G510s - Keyboard"/>
    <n v="84.99"/>
    <n v="1"/>
    <n v="30.6"/>
  </r>
  <r>
    <s v="22-12-2017"/>
    <x v="3"/>
    <x v="11"/>
    <x v="633"/>
    <x v="14"/>
    <x v="1"/>
    <x v="13"/>
    <s v="Bevis 44 x 96 Conference Tables"/>
    <n v="411.8"/>
    <n v="2"/>
    <n v="70.010000000000005"/>
  </r>
  <r>
    <s v="22-12-2017"/>
    <x v="3"/>
    <x v="11"/>
    <x v="140"/>
    <x v="31"/>
    <x v="0"/>
    <x v="4"/>
    <s v="Design Ebony Sketching Pencil"/>
    <n v="4.17"/>
    <n v="3"/>
    <n v="1.08"/>
  </r>
  <r>
    <s v="22-12-2017"/>
    <x v="3"/>
    <x v="11"/>
    <x v="140"/>
    <x v="31"/>
    <x v="2"/>
    <x v="6"/>
    <s v="iKross Bluetooth Portable Keyboard + Cell Phone Stand Holder + Brush for Apple iPhone 5S 5C 5, 4S 4"/>
    <n v="67.040000000000006"/>
    <n v="4"/>
    <n v="6.7"/>
  </r>
  <r>
    <s v="22-12-2017"/>
    <x v="3"/>
    <x v="11"/>
    <x v="140"/>
    <x v="31"/>
    <x v="0"/>
    <x v="2"/>
    <s v="Eldon Simplefile Box Office"/>
    <n v="37.32"/>
    <n v="3"/>
    <n v="10.45"/>
  </r>
  <r>
    <s v="22-12-2017"/>
    <x v="3"/>
    <x v="11"/>
    <x v="140"/>
    <x v="31"/>
    <x v="0"/>
    <x v="1"/>
    <s v="Avery 517"/>
    <n v="18.45"/>
    <n v="5"/>
    <n v="8.67"/>
  </r>
  <r>
    <s v="22-12-2017"/>
    <x v="3"/>
    <x v="11"/>
    <x v="779"/>
    <x v="10"/>
    <x v="0"/>
    <x v="3"/>
    <s v="Angle-D Ring Binders"/>
    <n v="1.64"/>
    <n v="1"/>
    <n v="-1.31"/>
  </r>
  <r>
    <s v="22-12-2017"/>
    <x v="3"/>
    <x v="11"/>
    <x v="779"/>
    <x v="10"/>
    <x v="2"/>
    <x v="6"/>
    <s v="Panasonic KX-TG9541B DECT 6.0 Digital 2-Line Expandable Cordless Phone With Digital Answering System"/>
    <n v="629.96"/>
    <n v="7"/>
    <n v="94.49"/>
  </r>
  <r>
    <s v="22-12-2017"/>
    <x v="3"/>
    <x v="11"/>
    <x v="739"/>
    <x v="43"/>
    <x v="0"/>
    <x v="14"/>
    <s v="Premier Electric Letter Opener"/>
    <n v="695.16"/>
    <n v="6"/>
    <n v="34.76"/>
  </r>
  <r>
    <s v="22-12-2017"/>
    <x v="3"/>
    <x v="11"/>
    <x v="739"/>
    <x v="43"/>
    <x v="1"/>
    <x v="11"/>
    <s v="Bush Cubix Collection Bookcases, Fully Assembled"/>
    <n v="220.98"/>
    <n v="1"/>
    <n v="50.83"/>
  </r>
  <r>
    <s v="22-12-2017"/>
    <x v="3"/>
    <x v="11"/>
    <x v="769"/>
    <x v="0"/>
    <x v="0"/>
    <x v="0"/>
    <s v="Xerox 1931"/>
    <n v="25.92"/>
    <n v="5"/>
    <n v="9.07"/>
  </r>
  <r>
    <s v="22-12-2017"/>
    <x v="3"/>
    <x v="11"/>
    <x v="769"/>
    <x v="0"/>
    <x v="0"/>
    <x v="3"/>
    <s v="Cardinal HOLDit! Binder Insert Strips,Extra Strips"/>
    <n v="6.33"/>
    <n v="5"/>
    <n v="-9.81"/>
  </r>
  <r>
    <s v="22-12-2017"/>
    <x v="3"/>
    <x v="11"/>
    <x v="769"/>
    <x v="0"/>
    <x v="0"/>
    <x v="0"/>
    <s v="Xerox 1887"/>
    <n v="75.88"/>
    <n v="5"/>
    <n v="26.56"/>
  </r>
  <r>
    <s v="22-12-2017"/>
    <x v="3"/>
    <x v="11"/>
    <x v="253"/>
    <x v="33"/>
    <x v="1"/>
    <x v="5"/>
    <s v="Situations Contoured Folding Chairs, 4/Set"/>
    <n v="141.96"/>
    <n v="2"/>
    <n v="35.49"/>
  </r>
  <r>
    <s v="22-12-2017"/>
    <x v="3"/>
    <x v="11"/>
    <x v="769"/>
    <x v="12"/>
    <x v="1"/>
    <x v="13"/>
    <s v="Lesro Round Back Collection Coffee Table, End Table"/>
    <n v="182.55"/>
    <n v="2"/>
    <n v="-135.09"/>
  </r>
  <r>
    <s v="22-12-2017"/>
    <x v="3"/>
    <x v="11"/>
    <x v="626"/>
    <x v="3"/>
    <x v="2"/>
    <x v="9"/>
    <s v="Kensington Expert Mouse Optical USB Trackball for PC or Mac"/>
    <n v="474.95"/>
    <n v="5"/>
    <n v="142.49"/>
  </r>
  <r>
    <s v="22-12-2017"/>
    <x v="3"/>
    <x v="11"/>
    <x v="693"/>
    <x v="28"/>
    <x v="1"/>
    <x v="13"/>
    <s v="Office Impressions End Table, 20-1/2&quot;H x 24&quot;W x 20&quot;D"/>
    <n v="607.52"/>
    <n v="2"/>
    <n v="97.2"/>
  </r>
  <r>
    <s v="22-12-2017"/>
    <x v="3"/>
    <x v="11"/>
    <x v="693"/>
    <x v="28"/>
    <x v="0"/>
    <x v="2"/>
    <s v="Personal File Boxes with Fold-Down Carry Handle"/>
    <n v="31.16"/>
    <n v="2"/>
    <n v="7.79"/>
  </r>
  <r>
    <s v="22-12-2017"/>
    <x v="3"/>
    <x v="11"/>
    <x v="304"/>
    <x v="15"/>
    <x v="1"/>
    <x v="13"/>
    <s v="Bevis Round Bullnose 29&quot; High Table Top"/>
    <n v="934.96"/>
    <n v="6"/>
    <n v="-249.32"/>
  </r>
  <r>
    <s v="22-12-2017"/>
    <x v="3"/>
    <x v="11"/>
    <x v="304"/>
    <x v="15"/>
    <x v="2"/>
    <x v="9"/>
    <s v="Logitech ClearChat Comfort/USB Headset H390"/>
    <n v="46.86"/>
    <n v="2"/>
    <n v="7.62"/>
  </r>
  <r>
    <s v="22-12-2017"/>
    <x v="3"/>
    <x v="11"/>
    <x v="304"/>
    <x v="15"/>
    <x v="0"/>
    <x v="2"/>
    <s v="Crate-A-Files"/>
    <n v="26.16"/>
    <n v="3"/>
    <n v="1.96"/>
  </r>
  <r>
    <s v="22-12-2017"/>
    <x v="3"/>
    <x v="11"/>
    <x v="304"/>
    <x v="15"/>
    <x v="0"/>
    <x v="4"/>
    <s v="Newell 325"/>
    <n v="23.13"/>
    <n v="7"/>
    <n v="2.89"/>
  </r>
  <r>
    <s v="22-12-2017"/>
    <x v="3"/>
    <x v="11"/>
    <x v="304"/>
    <x v="15"/>
    <x v="0"/>
    <x v="12"/>
    <s v="Holmes Replacement Filter for HEPA Air Cleaner, Large Room"/>
    <n v="59.24"/>
    <n v="5"/>
    <n v="16.29"/>
  </r>
  <r>
    <s v="23-12-2017"/>
    <x v="3"/>
    <x v="11"/>
    <x v="333"/>
    <x v="3"/>
    <x v="0"/>
    <x v="4"/>
    <s v="Binney &amp; Smith Crayola Metallic Crayons, 16-Color Pack"/>
    <n v="13.48"/>
    <n v="4"/>
    <n v="5.93"/>
  </r>
  <r>
    <s v="23-12-2017"/>
    <x v="3"/>
    <x v="11"/>
    <x v="76"/>
    <x v="37"/>
    <x v="1"/>
    <x v="8"/>
    <s v="Tenex Traditional Chairmats for Medium Pile Carpet, Standard Lip, 36&quot; x 48&quot;"/>
    <n v="181.95"/>
    <n v="3"/>
    <n v="38.21"/>
  </r>
  <r>
    <s v="23-12-2017"/>
    <x v="3"/>
    <x v="11"/>
    <x v="13"/>
    <x v="0"/>
    <x v="0"/>
    <x v="0"/>
    <s v="Spiral Phone Message Books with Labels by Adams"/>
    <n v="28.67"/>
    <n v="8"/>
    <n v="10.39"/>
  </r>
  <r>
    <s v="23-12-2017"/>
    <x v="3"/>
    <x v="11"/>
    <x v="13"/>
    <x v="0"/>
    <x v="0"/>
    <x v="12"/>
    <s v="Acco 6 Outlet Guardian Premium Plus Surge Suppressor"/>
    <n v="29.31"/>
    <n v="8"/>
    <n v="-74.75"/>
  </r>
  <r>
    <s v="23-12-2017"/>
    <x v="3"/>
    <x v="11"/>
    <x v="536"/>
    <x v="15"/>
    <x v="1"/>
    <x v="8"/>
    <s v="Executive Impressions 14&quot; Two-Color Numerals Wall Clock"/>
    <n v="72.7"/>
    <n v="4"/>
    <n v="19.079999999999998"/>
  </r>
  <r>
    <s v="23-12-2017"/>
    <x v="3"/>
    <x v="11"/>
    <x v="536"/>
    <x v="15"/>
    <x v="0"/>
    <x v="4"/>
    <s v="Pencil and Crayon Sharpener"/>
    <n v="12.26"/>
    <n v="7"/>
    <n v="1.07"/>
  </r>
  <r>
    <s v="23-12-2017"/>
    <x v="3"/>
    <x v="11"/>
    <x v="536"/>
    <x v="15"/>
    <x v="0"/>
    <x v="2"/>
    <s v="Safco Industrial Wire Shelving System"/>
    <n v="218.35"/>
    <n v="3"/>
    <n v="-54.59"/>
  </r>
  <r>
    <s v="23-12-2017"/>
    <x v="3"/>
    <x v="11"/>
    <x v="407"/>
    <x v="13"/>
    <x v="0"/>
    <x v="2"/>
    <s v="Personal Filing Tote with Lid, Black/Gray"/>
    <n v="62.04"/>
    <n v="4"/>
    <n v="17.37"/>
  </r>
  <r>
    <s v="23-12-2017"/>
    <x v="3"/>
    <x v="11"/>
    <x v="407"/>
    <x v="13"/>
    <x v="2"/>
    <x v="6"/>
    <s v="Ativa D5772 2-Line 5.8GHz Digital Expandable Corded/Cordless Phone System with Answering &amp; Caller ID/Call Waiting, Black/Silver"/>
    <n v="494.97"/>
    <n v="3"/>
    <n v="148.49"/>
  </r>
  <r>
    <s v="23-12-2017"/>
    <x v="3"/>
    <x v="11"/>
    <x v="407"/>
    <x v="13"/>
    <x v="0"/>
    <x v="2"/>
    <s v="Gould Plastics 18-Pocket Panel Bin, 34w x 5-1/4d x 20-1/2h"/>
    <n v="367.96"/>
    <n v="4"/>
    <n v="14.72"/>
  </r>
  <r>
    <s v="23-12-2017"/>
    <x v="3"/>
    <x v="11"/>
    <x v="407"/>
    <x v="13"/>
    <x v="0"/>
    <x v="0"/>
    <s v="Ink Jet Note and Greeting Cards, 8-1/2&quot; x 5-1/2&quot; Card Size"/>
    <n v="44.96"/>
    <n v="2"/>
    <n v="20.68"/>
  </r>
  <r>
    <s v="23-12-2017"/>
    <x v="3"/>
    <x v="11"/>
    <x v="407"/>
    <x v="13"/>
    <x v="0"/>
    <x v="10"/>
    <s v="Tyvek Interoffice Envelopes, 9 1/2&quot; x 12 1/2&quot;, 100/Box"/>
    <n v="182.94"/>
    <n v="3"/>
    <n v="85.98"/>
  </r>
  <r>
    <s v="23-12-2017"/>
    <x v="3"/>
    <x v="11"/>
    <x v="403"/>
    <x v="1"/>
    <x v="0"/>
    <x v="3"/>
    <s v="Wilson Jones International Size A4 Ring Binders"/>
    <n v="13.84"/>
    <n v="4"/>
    <n v="-22.14"/>
  </r>
  <r>
    <s v="23-12-2017"/>
    <x v="3"/>
    <x v="11"/>
    <x v="403"/>
    <x v="1"/>
    <x v="0"/>
    <x v="0"/>
    <s v="Xerox 1940"/>
    <n v="175.87"/>
    <n v="4"/>
    <n v="63.75"/>
  </r>
  <r>
    <s v="23-12-2017"/>
    <x v="3"/>
    <x v="11"/>
    <x v="640"/>
    <x v="37"/>
    <x v="1"/>
    <x v="8"/>
    <s v="DAX Wood Document Frame"/>
    <n v="27.46"/>
    <n v="2"/>
    <n v="9.89"/>
  </r>
  <r>
    <s v="24-12-2017"/>
    <x v="3"/>
    <x v="11"/>
    <x v="503"/>
    <x v="20"/>
    <x v="0"/>
    <x v="12"/>
    <s v="Staple holder"/>
    <n v="35.909999999999997"/>
    <n v="3"/>
    <n v="9.6999999999999993"/>
  </r>
  <r>
    <s v="24-12-2017"/>
    <x v="3"/>
    <x v="11"/>
    <x v="539"/>
    <x v="20"/>
    <x v="0"/>
    <x v="3"/>
    <s v="Acco Four Pocket Poly Ring Binder with Label Holder, Smoke, 1&quot;"/>
    <n v="17.88"/>
    <n v="3"/>
    <n v="5.59"/>
  </r>
  <r>
    <s v="24-12-2017"/>
    <x v="3"/>
    <x v="11"/>
    <x v="545"/>
    <x v="22"/>
    <x v="0"/>
    <x v="2"/>
    <s v="Office Impressions Heavy Duty Welded Shelving &amp; Multimedia Storage Drawers"/>
    <n v="1003.62"/>
    <n v="6"/>
    <n v="0"/>
  </r>
  <r>
    <s v="24-12-2017"/>
    <x v="3"/>
    <x v="11"/>
    <x v="459"/>
    <x v="20"/>
    <x v="1"/>
    <x v="5"/>
    <s v="DMI Arturo Collection Mission-style Design Wood Chair"/>
    <n v="271.76"/>
    <n v="2"/>
    <n v="48.31"/>
  </r>
  <r>
    <s v="24-12-2017"/>
    <x v="3"/>
    <x v="11"/>
    <x v="459"/>
    <x v="20"/>
    <x v="0"/>
    <x v="3"/>
    <s v="DXL Angle-View Binders with Locking Rings, Black"/>
    <n v="14.38"/>
    <n v="3"/>
    <n v="4.8499999999999996"/>
  </r>
  <r>
    <s v="24-12-2017"/>
    <x v="3"/>
    <x v="11"/>
    <x v="689"/>
    <x v="20"/>
    <x v="1"/>
    <x v="8"/>
    <s v="Eldon Delta Triangular Chair Mat, 52&quot; x 58&quot;, Clear"/>
    <n v="37.93"/>
    <n v="1"/>
    <n v="6.83"/>
  </r>
  <r>
    <s v="24-12-2017"/>
    <x v="3"/>
    <x v="11"/>
    <x v="349"/>
    <x v="8"/>
    <x v="2"/>
    <x v="15"/>
    <s v="DYMO CardScan Personal V9 Business Card Scanner"/>
    <n v="479.97"/>
    <n v="3"/>
    <n v="239.99"/>
  </r>
  <r>
    <s v="24-12-2017"/>
    <x v="3"/>
    <x v="11"/>
    <x v="349"/>
    <x v="8"/>
    <x v="1"/>
    <x v="5"/>
    <s v="Iceberg Nesting Folding Chair, 19w x 6d x 43h"/>
    <n v="232.88"/>
    <n v="4"/>
    <n v="60.55"/>
  </r>
  <r>
    <s v="24-12-2017"/>
    <x v="3"/>
    <x v="11"/>
    <x v="508"/>
    <x v="3"/>
    <x v="2"/>
    <x v="16"/>
    <s v="Hewlett Packard LaserJet 3310 Copier"/>
    <n v="2879.95"/>
    <n v="6"/>
    <n v="1007.98"/>
  </r>
  <r>
    <s v="24-12-2017"/>
    <x v="3"/>
    <x v="11"/>
    <x v="508"/>
    <x v="3"/>
    <x v="0"/>
    <x v="3"/>
    <s v="Vinyl Sectional Post Binders"/>
    <n v="90.48"/>
    <n v="3"/>
    <n v="33.93"/>
  </r>
  <r>
    <s v="24-12-2017"/>
    <x v="3"/>
    <x v="11"/>
    <x v="594"/>
    <x v="12"/>
    <x v="1"/>
    <x v="8"/>
    <s v="Acrylic Self-Standing Desk Frames"/>
    <n v="8.5399999999999991"/>
    <n v="4"/>
    <n v="1.92"/>
  </r>
  <r>
    <s v="24-12-2017"/>
    <x v="3"/>
    <x v="11"/>
    <x v="594"/>
    <x v="12"/>
    <x v="1"/>
    <x v="5"/>
    <s v="Global Leather Executive Chair"/>
    <n v="842.38"/>
    <n v="3"/>
    <n v="105.3"/>
  </r>
  <r>
    <s v="24-12-2017"/>
    <x v="3"/>
    <x v="11"/>
    <x v="777"/>
    <x v="0"/>
    <x v="0"/>
    <x v="2"/>
    <s v="Economy Rollaway Files"/>
    <n v="264.32"/>
    <n v="2"/>
    <n v="19.82"/>
  </r>
  <r>
    <s v="24-12-2017"/>
    <x v="3"/>
    <x v="11"/>
    <x v="679"/>
    <x v="34"/>
    <x v="0"/>
    <x v="3"/>
    <s v="GBC Instant Index System for Binding Systems"/>
    <n v="21.31"/>
    <n v="3"/>
    <n v="7.99"/>
  </r>
  <r>
    <s v="24-12-2017"/>
    <x v="3"/>
    <x v="11"/>
    <x v="317"/>
    <x v="32"/>
    <x v="0"/>
    <x v="0"/>
    <s v="Xerox 214"/>
    <n v="19.440000000000001"/>
    <n v="3"/>
    <n v="9.33"/>
  </r>
  <r>
    <s v="24-12-2017"/>
    <x v="3"/>
    <x v="11"/>
    <x v="317"/>
    <x v="32"/>
    <x v="0"/>
    <x v="3"/>
    <s v="Avery Triangle Shaped Sheet Lifters, Black, 2/Pack"/>
    <n v="12.3"/>
    <n v="5"/>
    <n v="6.15"/>
  </r>
  <r>
    <s v="25-12-2017"/>
    <x v="3"/>
    <x v="11"/>
    <x v="755"/>
    <x v="20"/>
    <x v="1"/>
    <x v="8"/>
    <s v="Magnifier Swing Arm Lamp"/>
    <n v="41.96"/>
    <n v="2"/>
    <n v="10.91"/>
  </r>
  <r>
    <s v="25-12-2017"/>
    <x v="3"/>
    <x v="11"/>
    <x v="565"/>
    <x v="20"/>
    <x v="1"/>
    <x v="11"/>
    <s v="Bush Andora Bookcase, Maple/Graphite Gray Finish"/>
    <n v="191.98"/>
    <n v="2"/>
    <n v="4.8"/>
  </r>
  <r>
    <s v="25-12-2017"/>
    <x v="3"/>
    <x v="11"/>
    <x v="677"/>
    <x v="5"/>
    <x v="0"/>
    <x v="2"/>
    <s v="Fellowes Bankers Box Stor/Drawer Steel Plus"/>
    <n v="95.94"/>
    <n v="3"/>
    <n v="9.59"/>
  </r>
  <r>
    <s v="25-12-2017"/>
    <x v="3"/>
    <x v="11"/>
    <x v="677"/>
    <x v="5"/>
    <x v="1"/>
    <x v="5"/>
    <s v="Global Value Mid-Back Manager's Chair, Gray"/>
    <n v="304.45"/>
    <n v="5"/>
    <n v="76.11"/>
  </r>
  <r>
    <s v="25-12-2017"/>
    <x v="3"/>
    <x v="11"/>
    <x v="743"/>
    <x v="10"/>
    <x v="2"/>
    <x v="9"/>
    <s v="Maxell 4.7GB DVD-R"/>
    <n v="158.93"/>
    <n v="7"/>
    <n v="41.72"/>
  </r>
  <r>
    <s v="25-12-2017"/>
    <x v="3"/>
    <x v="11"/>
    <x v="743"/>
    <x v="10"/>
    <x v="0"/>
    <x v="3"/>
    <s v="Satellite Sectional Post Binders"/>
    <n v="13.02"/>
    <n v="1"/>
    <n v="-10.42"/>
  </r>
  <r>
    <s v="25-12-2017"/>
    <x v="3"/>
    <x v="11"/>
    <x v="743"/>
    <x v="10"/>
    <x v="1"/>
    <x v="13"/>
    <s v="Hon Rectangular Conference Tables"/>
    <n v="273.06"/>
    <n v="2"/>
    <n v="-104.67"/>
  </r>
  <r>
    <s v="25-12-2017"/>
    <x v="3"/>
    <x v="11"/>
    <x v="743"/>
    <x v="10"/>
    <x v="0"/>
    <x v="7"/>
    <s v="Staples"/>
    <n v="39.31"/>
    <n v="13"/>
    <n v="12.78"/>
  </r>
  <r>
    <s v="25-12-2017"/>
    <x v="3"/>
    <x v="11"/>
    <x v="772"/>
    <x v="33"/>
    <x v="0"/>
    <x v="0"/>
    <s v="14-7/8 x 11 Blue Bar Computer Printout Paper"/>
    <n v="96.08"/>
    <n v="2"/>
    <n v="46.12"/>
  </r>
  <r>
    <s v="25-12-2017"/>
    <x v="3"/>
    <x v="11"/>
    <x v="772"/>
    <x v="33"/>
    <x v="0"/>
    <x v="7"/>
    <s v="Assorted Color Push Pins"/>
    <n v="3.62"/>
    <n v="2"/>
    <n v="1.19"/>
  </r>
  <r>
    <s v="25-12-2017"/>
    <x v="3"/>
    <x v="11"/>
    <x v="772"/>
    <x v="33"/>
    <x v="0"/>
    <x v="0"/>
    <s v="Xerox 1915"/>
    <n v="629.1"/>
    <n v="6"/>
    <n v="301.97000000000003"/>
  </r>
  <r>
    <s v="25-12-2017"/>
    <x v="3"/>
    <x v="11"/>
    <x v="772"/>
    <x v="33"/>
    <x v="2"/>
    <x v="6"/>
    <s v="AT&amp;T 17929 Lendline Telephone"/>
    <n v="90.48"/>
    <n v="2"/>
    <n v="23.52"/>
  </r>
  <r>
    <s v="25-12-2017"/>
    <x v="3"/>
    <x v="11"/>
    <x v="470"/>
    <x v="3"/>
    <x v="0"/>
    <x v="3"/>
    <s v="GBC DocuBind P50 Personal Binding Machine"/>
    <n v="153.55000000000001"/>
    <n v="3"/>
    <n v="51.82"/>
  </r>
  <r>
    <s v="25-12-2017"/>
    <x v="3"/>
    <x v="11"/>
    <x v="470"/>
    <x v="3"/>
    <x v="0"/>
    <x v="2"/>
    <s v="Tennsco Stur-D-Stor Boltless Shelving, 5 Shelves, 24&quot; Deep, Sand"/>
    <n v="270.62"/>
    <n v="2"/>
    <n v="2.71"/>
  </r>
  <r>
    <s v="25-12-2017"/>
    <x v="3"/>
    <x v="11"/>
    <x v="186"/>
    <x v="22"/>
    <x v="0"/>
    <x v="3"/>
    <s v="Tuff Stuff Recycled Round Ring Binders"/>
    <n v="3.86"/>
    <n v="1"/>
    <n v="1.4"/>
  </r>
  <r>
    <s v="25-12-2017"/>
    <x v="3"/>
    <x v="11"/>
    <x v="41"/>
    <x v="0"/>
    <x v="0"/>
    <x v="3"/>
    <s v="Wilson Jones Legal Size Ring Binders"/>
    <n v="39.58"/>
    <n v="9"/>
    <n v="-59.37"/>
  </r>
  <r>
    <s v="25-12-2017"/>
    <x v="3"/>
    <x v="11"/>
    <x v="41"/>
    <x v="0"/>
    <x v="0"/>
    <x v="14"/>
    <s v="Staple remover"/>
    <n v="44.69"/>
    <n v="7"/>
    <n v="5.03"/>
  </r>
  <r>
    <s v="25-12-2017"/>
    <x v="3"/>
    <x v="11"/>
    <x v="41"/>
    <x v="0"/>
    <x v="0"/>
    <x v="4"/>
    <s v="Newell 34"/>
    <n v="31.74"/>
    <n v="2"/>
    <n v="2.38"/>
  </r>
  <r>
    <s v="25-12-2017"/>
    <x v="3"/>
    <x v="11"/>
    <x v="41"/>
    <x v="0"/>
    <x v="0"/>
    <x v="3"/>
    <s v="Wilson Jones Ledger-Size, Piano-Hinge Binder, 2&quot;, Blue"/>
    <n v="40.98"/>
    <n v="5"/>
    <n v="-65.569999999999993"/>
  </r>
  <r>
    <s v="25-12-2017"/>
    <x v="3"/>
    <x v="11"/>
    <x v="41"/>
    <x v="0"/>
    <x v="0"/>
    <x v="3"/>
    <s v="Wilson Jones 1&quot; Hanging DublLock Ring Binders"/>
    <n v="3.17"/>
    <n v="3"/>
    <n v="-5.07"/>
  </r>
  <r>
    <s v="25-12-2017"/>
    <x v="3"/>
    <x v="11"/>
    <x v="54"/>
    <x v="16"/>
    <x v="1"/>
    <x v="8"/>
    <s v="Eldon 400 Class Desk Accessories, Black Carbon"/>
    <n v="21"/>
    <n v="3"/>
    <n v="5.78"/>
  </r>
  <r>
    <s v="25-12-2017"/>
    <x v="3"/>
    <x v="11"/>
    <x v="54"/>
    <x v="16"/>
    <x v="2"/>
    <x v="15"/>
    <s v="Lexmark 20R1285 X6650 Wireless All-in-One Printer"/>
    <n v="120"/>
    <n v="2"/>
    <n v="-7.2"/>
  </r>
  <r>
    <s v="25-12-2017"/>
    <x v="3"/>
    <x v="11"/>
    <x v="99"/>
    <x v="23"/>
    <x v="2"/>
    <x v="9"/>
    <s v="Memorex Micro Travel Drive 4 GB"/>
    <n v="31.8"/>
    <n v="3"/>
    <n v="13.67"/>
  </r>
  <r>
    <s v="26-12-2017"/>
    <x v="3"/>
    <x v="11"/>
    <x v="487"/>
    <x v="30"/>
    <x v="0"/>
    <x v="0"/>
    <s v="Recycled Desk Saver Line &quot;While You Were Out&quot; Book, 5 1/2&quot; X 4&quot;"/>
    <n v="44.75"/>
    <n v="5"/>
    <n v="20.59"/>
  </r>
  <r>
    <s v="26-12-2017"/>
    <x v="3"/>
    <x v="11"/>
    <x v="492"/>
    <x v="10"/>
    <x v="0"/>
    <x v="3"/>
    <s v="Acco Economy Flexible Poly Round Ring Binder"/>
    <n v="3.13"/>
    <n v="2"/>
    <n v="-2.61"/>
  </r>
  <r>
    <s v="26-12-2017"/>
    <x v="3"/>
    <x v="11"/>
    <x v="515"/>
    <x v="40"/>
    <x v="0"/>
    <x v="2"/>
    <s v="Tennsco Single-Tier Lockers"/>
    <n v="750.68"/>
    <n v="2"/>
    <n v="37.53"/>
  </r>
  <r>
    <s v="26-12-2017"/>
    <x v="3"/>
    <x v="11"/>
    <x v="119"/>
    <x v="0"/>
    <x v="0"/>
    <x v="0"/>
    <s v="Xerox 1959"/>
    <n v="16.03"/>
    <n v="3"/>
    <n v="5.61"/>
  </r>
  <r>
    <s v="27-12-2017"/>
    <x v="3"/>
    <x v="11"/>
    <x v="696"/>
    <x v="10"/>
    <x v="2"/>
    <x v="6"/>
    <s v="AT&amp;T 1080 Corded phone"/>
    <n v="164.39"/>
    <n v="2"/>
    <n v="-35.619999999999997"/>
  </r>
  <r>
    <s v="27-12-2017"/>
    <x v="3"/>
    <x v="11"/>
    <x v="696"/>
    <x v="10"/>
    <x v="0"/>
    <x v="4"/>
    <s v="BIC Brite Liner Highlighters"/>
    <n v="13.25"/>
    <n v="4"/>
    <n v="3.64"/>
  </r>
  <r>
    <s v="28-12-2017"/>
    <x v="3"/>
    <x v="11"/>
    <x v="94"/>
    <x v="3"/>
    <x v="0"/>
    <x v="2"/>
    <s v="Adjustable Depth Letter/Legal Cart"/>
    <n v="725.84"/>
    <n v="4"/>
    <n v="210.49"/>
  </r>
  <r>
    <s v="28-12-2017"/>
    <x v="3"/>
    <x v="11"/>
    <x v="259"/>
    <x v="20"/>
    <x v="0"/>
    <x v="1"/>
    <s v="Avery 473"/>
    <n v="72.45"/>
    <n v="7"/>
    <n v="34.78"/>
  </r>
  <r>
    <s v="28-12-2017"/>
    <x v="3"/>
    <x v="11"/>
    <x v="259"/>
    <x v="20"/>
    <x v="0"/>
    <x v="7"/>
    <s v="OIC Bulk Pack Metal Binder Clips"/>
    <n v="13.96"/>
    <n v="4"/>
    <n v="6.42"/>
  </r>
  <r>
    <s v="28-12-2017"/>
    <x v="3"/>
    <x v="11"/>
    <x v="259"/>
    <x v="20"/>
    <x v="0"/>
    <x v="3"/>
    <s v="Storex Dura Pro Binders"/>
    <n v="33.26"/>
    <n v="7"/>
    <n v="11.23"/>
  </r>
  <r>
    <s v="28-12-2017"/>
    <x v="3"/>
    <x v="11"/>
    <x v="259"/>
    <x v="20"/>
    <x v="2"/>
    <x v="6"/>
    <s v="Cush Cases Heavy Duty Rugged Cover Case for Samsung Galaxy S5 - Purple"/>
    <n v="14.85"/>
    <n v="3"/>
    <n v="4.01"/>
  </r>
  <r>
    <s v="28-12-2017"/>
    <x v="3"/>
    <x v="11"/>
    <x v="714"/>
    <x v="0"/>
    <x v="0"/>
    <x v="4"/>
    <s v="Stanley Bostitch Contemporary Electric Pencil Sharpeners"/>
    <n v="27.17"/>
    <n v="2"/>
    <n v="2.72"/>
  </r>
  <r>
    <s v="28-12-2017"/>
    <x v="3"/>
    <x v="11"/>
    <x v="714"/>
    <x v="0"/>
    <x v="1"/>
    <x v="11"/>
    <s v="Bush Westfield Collection Bookcases, Medium Cherry Finish"/>
    <n v="78.849999999999994"/>
    <n v="2"/>
    <n v="-11.6"/>
  </r>
  <r>
    <s v="28-12-2017"/>
    <x v="3"/>
    <x v="11"/>
    <x v="312"/>
    <x v="22"/>
    <x v="1"/>
    <x v="8"/>
    <s v="3M Hangers With Command Adhesive"/>
    <n v="7.4"/>
    <n v="2"/>
    <n v="3.03"/>
  </r>
  <r>
    <s v="28-12-2017"/>
    <x v="3"/>
    <x v="11"/>
    <x v="200"/>
    <x v="15"/>
    <x v="0"/>
    <x v="2"/>
    <s v="Carina Double Wide Media Storage Towers in Natural &amp; Black"/>
    <n v="64.78"/>
    <n v="1"/>
    <n v="-12.96"/>
  </r>
  <r>
    <s v="28-12-2017"/>
    <x v="3"/>
    <x v="11"/>
    <x v="593"/>
    <x v="26"/>
    <x v="0"/>
    <x v="3"/>
    <s v="Avery Reinforcements for Hole-Punch Pages"/>
    <n v="1.19"/>
    <n v="2"/>
    <n v="-0.99"/>
  </r>
  <r>
    <s v="28-12-2017"/>
    <x v="3"/>
    <x v="11"/>
    <x v="739"/>
    <x v="3"/>
    <x v="1"/>
    <x v="5"/>
    <s v="Novimex Turbo Task Chair"/>
    <n v="340.7"/>
    <n v="6"/>
    <n v="-34.07"/>
  </r>
  <r>
    <s v="28-12-2017"/>
    <x v="3"/>
    <x v="11"/>
    <x v="604"/>
    <x v="1"/>
    <x v="0"/>
    <x v="3"/>
    <s v="Computer Printout Index Tabs"/>
    <n v="1.68"/>
    <n v="5"/>
    <n v="-2.69"/>
  </r>
  <r>
    <s v="28-12-2017"/>
    <x v="3"/>
    <x v="11"/>
    <x v="604"/>
    <x v="1"/>
    <x v="1"/>
    <x v="8"/>
    <s v="G.E. Longer-Life Indoor Recessed Floodlight Bulbs"/>
    <n v="7.97"/>
    <n v="3"/>
    <n v="-2.39"/>
  </r>
  <r>
    <s v="28-12-2017"/>
    <x v="3"/>
    <x v="11"/>
    <x v="604"/>
    <x v="1"/>
    <x v="1"/>
    <x v="5"/>
    <s v="Padded Folding Chairs, Black, 4/Carton"/>
    <n v="113.37"/>
    <n v="2"/>
    <n v="-3.24"/>
  </r>
  <r>
    <s v="28-12-2017"/>
    <x v="3"/>
    <x v="11"/>
    <x v="604"/>
    <x v="1"/>
    <x v="1"/>
    <x v="8"/>
    <s v="3M Hangers With Command Adhesive"/>
    <n v="2.96"/>
    <n v="2"/>
    <n v="-1.41"/>
  </r>
  <r>
    <s v="28-12-2017"/>
    <x v="3"/>
    <x v="11"/>
    <x v="431"/>
    <x v="47"/>
    <x v="0"/>
    <x v="4"/>
    <s v="Staples in misc. colors"/>
    <n v="2.48"/>
    <n v="1"/>
    <n v="0.87"/>
  </r>
  <r>
    <s v="28-12-2017"/>
    <x v="3"/>
    <x v="11"/>
    <x v="431"/>
    <x v="47"/>
    <x v="0"/>
    <x v="3"/>
    <s v="Wilson Jones Impact Binders"/>
    <n v="25.9"/>
    <n v="5"/>
    <n v="12.69"/>
  </r>
  <r>
    <s v="28-12-2017"/>
    <x v="3"/>
    <x v="11"/>
    <x v="743"/>
    <x v="31"/>
    <x v="0"/>
    <x v="2"/>
    <s v="Eldon Mobile Mega Data Cart  Mega Stackable  Add-On Trays"/>
    <n v="118.25"/>
    <n v="5"/>
    <n v="34.29"/>
  </r>
  <r>
    <s v="28-12-2017"/>
    <x v="3"/>
    <x v="11"/>
    <x v="743"/>
    <x v="31"/>
    <x v="0"/>
    <x v="0"/>
    <s v="Xerox 1953"/>
    <n v="4.28"/>
    <n v="1"/>
    <n v="1.93"/>
  </r>
  <r>
    <s v="29-12-2017"/>
    <x v="3"/>
    <x v="11"/>
    <x v="229"/>
    <x v="3"/>
    <x v="1"/>
    <x v="5"/>
    <s v="Global High-Back Leather Tilter, Burgundy"/>
    <n v="393.57"/>
    <n v="4"/>
    <n v="-44.28"/>
  </r>
  <r>
    <s v="29-12-2017"/>
    <x v="3"/>
    <x v="11"/>
    <x v="229"/>
    <x v="3"/>
    <x v="2"/>
    <x v="6"/>
    <s v="Adtran 1202752G1"/>
    <n v="302.38"/>
    <n v="3"/>
    <n v="22.68"/>
  </r>
  <r>
    <s v="29-12-2017"/>
    <x v="3"/>
    <x v="11"/>
    <x v="283"/>
    <x v="20"/>
    <x v="0"/>
    <x v="7"/>
    <s v="Ideal Clamps"/>
    <n v="6.03"/>
    <n v="3"/>
    <n v="2.95"/>
  </r>
  <r>
    <s v="29-12-2017"/>
    <x v="3"/>
    <x v="11"/>
    <x v="590"/>
    <x v="14"/>
    <x v="0"/>
    <x v="0"/>
    <s v="Xerox 1915"/>
    <n v="209.7"/>
    <n v="2"/>
    <n v="100.66"/>
  </r>
  <r>
    <s v="29-12-2017"/>
    <x v="3"/>
    <x v="11"/>
    <x v="624"/>
    <x v="3"/>
    <x v="1"/>
    <x v="8"/>
    <s v="Nu-Dell Executive Frame"/>
    <n v="101.12"/>
    <n v="8"/>
    <n v="37.409999999999997"/>
  </r>
  <r>
    <s v="29-12-2017"/>
    <x v="3"/>
    <x v="11"/>
    <x v="206"/>
    <x v="22"/>
    <x v="0"/>
    <x v="7"/>
    <s v="Acco Glide Clips"/>
    <n v="19.600000000000001"/>
    <n v="5"/>
    <n v="9.6"/>
  </r>
  <r>
    <s v="29-12-2017"/>
    <x v="3"/>
    <x v="11"/>
    <x v="206"/>
    <x v="22"/>
    <x v="1"/>
    <x v="8"/>
    <s v="Hand-Finished Solid Wood Document Frame"/>
    <n v="68.459999999999994"/>
    <n v="2"/>
    <n v="20.54"/>
  </r>
  <r>
    <s v="29-12-2017"/>
    <x v="3"/>
    <x v="11"/>
    <x v="175"/>
    <x v="5"/>
    <x v="1"/>
    <x v="5"/>
    <s v="DMI Arturo Collection Mission-style Design Wood Chair"/>
    <n v="1207.8399999999999"/>
    <n v="8"/>
    <n v="314.04000000000002"/>
  </r>
  <r>
    <s v="29-12-2017"/>
    <x v="3"/>
    <x v="11"/>
    <x v="175"/>
    <x v="5"/>
    <x v="0"/>
    <x v="3"/>
    <s v="GBC ProClick Spines for 32-Hole Punch"/>
    <n v="12.53"/>
    <n v="1"/>
    <n v="5.89"/>
  </r>
  <r>
    <s v="29-12-2017"/>
    <x v="3"/>
    <x v="11"/>
    <x v="175"/>
    <x v="5"/>
    <x v="0"/>
    <x v="4"/>
    <s v="Panasonic KP-350BK Electric Pencil Sharpener with Auto Stop"/>
    <n v="34.58"/>
    <n v="1"/>
    <n v="10.029999999999999"/>
  </r>
  <r>
    <s v="29-12-2017"/>
    <x v="3"/>
    <x v="11"/>
    <x v="175"/>
    <x v="5"/>
    <x v="1"/>
    <x v="5"/>
    <s v="Global Leather and Oak Executive Chair, Black"/>
    <n v="300.98"/>
    <n v="1"/>
    <n v="87.28"/>
  </r>
  <r>
    <s v="29-12-2017"/>
    <x v="3"/>
    <x v="11"/>
    <x v="175"/>
    <x v="5"/>
    <x v="1"/>
    <x v="5"/>
    <s v="Harbour Creations Steel Folding Chair"/>
    <n v="258.75"/>
    <n v="3"/>
    <n v="77.63"/>
  </r>
  <r>
    <s v="30-12-2017"/>
    <x v="3"/>
    <x v="11"/>
    <x v="684"/>
    <x v="18"/>
    <x v="0"/>
    <x v="12"/>
    <s v="Eureka The Boss Plus 12-Amp Hard Box Upright Vacuum, Red"/>
    <n v="209.3"/>
    <n v="2"/>
    <n v="56.51"/>
  </r>
  <r>
    <s v="30-12-2017"/>
    <x v="3"/>
    <x v="11"/>
    <x v="99"/>
    <x v="20"/>
    <x v="1"/>
    <x v="11"/>
    <s v="Bush Westfield Collection Bookcases, Fully Assembled"/>
    <n v="323.14"/>
    <n v="4"/>
    <n v="12.12"/>
  </r>
  <r>
    <s v="30-12-2017"/>
    <x v="3"/>
    <x v="11"/>
    <x v="99"/>
    <x v="20"/>
    <x v="2"/>
    <x v="6"/>
    <s v="Gear Head AU3700S Headset"/>
    <n v="90.93"/>
    <n v="7"/>
    <n v="2.73"/>
  </r>
  <r>
    <s v="30-12-2017"/>
    <x v="3"/>
    <x v="11"/>
    <x v="99"/>
    <x v="20"/>
    <x v="0"/>
    <x v="3"/>
    <s v="Wilson Jones Legal Size Ring Binders"/>
    <n v="52.78"/>
    <n v="3"/>
    <n v="19.79"/>
  </r>
  <r>
    <s v="30-12-2017"/>
    <x v="3"/>
    <x v="11"/>
    <x v="732"/>
    <x v="3"/>
    <x v="0"/>
    <x v="3"/>
    <s v="Cardinal Slant-D Ring Binder, Heavy Gauge Vinyl"/>
    <n v="13.9"/>
    <n v="2"/>
    <n v="4.5199999999999996"/>
  </r>
  <r>
    <s v="30-12-2017"/>
    <x v="3"/>
    <x v="11"/>
    <x v="732"/>
    <x v="3"/>
    <x v="0"/>
    <x v="3"/>
    <s v="GBC Binding covers"/>
    <n v="20.72"/>
    <n v="2"/>
    <n v="6.48"/>
  </r>
  <r>
    <s v="30-12-2017"/>
    <x v="3"/>
    <x v="11"/>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9">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ö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ö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ä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ö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ösisch"/>
  </r>
  <r>
    <x v="0"/>
    <s v="Darren Budd"/>
  </r>
  <r>
    <x v="0"/>
    <s v="Maris LaWare"/>
  </r>
  <r>
    <x v="0"/>
    <s v="Jeremy Lonsdale"/>
  </r>
  <r>
    <x v="0"/>
    <s v="Candace McMahon"/>
  </r>
  <r>
    <x v="0"/>
    <s v="Robert Marley"/>
  </r>
  <r>
    <x v="0"/>
    <s v="Jamie Frazer"/>
  </r>
  <r>
    <x v="0"/>
    <s v="Peter B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ö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ä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ö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ö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ö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ö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ä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ö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ö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ö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ö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ösisch"/>
  </r>
  <r>
    <x v="3"/>
    <s v="Joel Eaton"/>
  </r>
  <r>
    <x v="3"/>
    <s v="Edward Becker"/>
  </r>
  <r>
    <x v="3"/>
    <s v="Jesus Ocampo"/>
  </r>
  <r>
    <x v="3"/>
    <s v="Sharelle Roach"/>
  </r>
  <r>
    <x v="3"/>
    <s v="Bruce Geld"/>
  </r>
  <r>
    <x v="3"/>
    <s v="Pamela Stobb"/>
  </r>
  <r>
    <x v="3"/>
    <s v="Brendan Murry"/>
  </r>
  <r>
    <x v="3"/>
    <s v="Sarah Jordon"/>
  </r>
  <r>
    <x v="3"/>
    <s v="Brad Eason"/>
  </r>
  <r>
    <x v="3"/>
    <s v="Shirley Jackson"/>
  </r>
  <r>
    <x v="3"/>
    <s v="Resi Pö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068CF1B-20AC-7840-9A0B-86364CAC07D5}" name="Monthly Sales"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4">
  <location ref="A3:B15" firstHeaderRow="1" firstDataRow="1" firstDataCol="1"/>
  <pivotFields count="11">
    <pivotField showAll="0"/>
    <pivotField showAll="0">
      <items count="5">
        <item x="0"/>
        <item x="1"/>
        <item x="2"/>
        <item x="3"/>
        <item t="default"/>
      </items>
    </pivotField>
    <pivotField axis="axisRow"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pivotField showAll="0"/>
    <pivotField dataField="1" numFmtId="2" showAll="0"/>
    <pivotField numFmtId="1" showAll="0"/>
    <pivotField numFmtId="2"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dataFields>
  <chartFormats count="14">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2" count="1" selected="0">
            <x v="4"/>
          </reference>
        </references>
      </pivotArea>
    </chartFormat>
    <chartFormat chart="2" format="4">
      <pivotArea type="data" outline="0" fieldPosition="0">
        <references count="2">
          <reference field="4294967294" count="1" selected="0">
            <x v="0"/>
          </reference>
          <reference field="2" count="1" selected="0">
            <x v="2"/>
          </reference>
        </references>
      </pivotArea>
    </chartFormat>
    <chartFormat chart="2" format="5">
      <pivotArea type="data" outline="0" fieldPosition="0">
        <references count="2">
          <reference field="4294967294" count="1" selected="0">
            <x v="0"/>
          </reference>
          <reference field="2" count="1" selected="0">
            <x v="0"/>
          </reference>
        </references>
      </pivotArea>
    </chartFormat>
    <chartFormat chart="2" format="6">
      <pivotArea type="data" outline="0" fieldPosition="0">
        <references count="2">
          <reference field="4294967294" count="1" selected="0">
            <x v="0"/>
          </reference>
          <reference field="2" count="1" selected="0">
            <x v="1"/>
          </reference>
        </references>
      </pivotArea>
    </chartFormat>
    <chartFormat chart="2" format="7">
      <pivotArea type="data" outline="0" fieldPosition="0">
        <references count="2">
          <reference field="4294967294" count="1" selected="0">
            <x v="0"/>
          </reference>
          <reference field="2" count="1" selected="0">
            <x v="3"/>
          </reference>
        </references>
      </pivotArea>
    </chartFormat>
    <chartFormat chart="2" format="8">
      <pivotArea type="data" outline="0" fieldPosition="0">
        <references count="2">
          <reference field="4294967294" count="1" selected="0">
            <x v="0"/>
          </reference>
          <reference field="2" count="1" selected="0">
            <x v="5"/>
          </reference>
        </references>
      </pivotArea>
    </chartFormat>
    <chartFormat chart="2" format="9">
      <pivotArea type="data" outline="0" fieldPosition="0">
        <references count="2">
          <reference field="4294967294" count="1" selected="0">
            <x v="0"/>
          </reference>
          <reference field="2" count="1" selected="0">
            <x v="6"/>
          </reference>
        </references>
      </pivotArea>
    </chartFormat>
    <chartFormat chart="2" format="10">
      <pivotArea type="data" outline="0" fieldPosition="0">
        <references count="2">
          <reference field="4294967294" count="1" selected="0">
            <x v="0"/>
          </reference>
          <reference field="2" count="1" selected="0">
            <x v="7"/>
          </reference>
        </references>
      </pivotArea>
    </chartFormat>
    <chartFormat chart="2" format="11">
      <pivotArea type="data" outline="0" fieldPosition="0">
        <references count="2">
          <reference field="4294967294" count="1" selected="0">
            <x v="0"/>
          </reference>
          <reference field="2" count="1" selected="0">
            <x v="8"/>
          </reference>
        </references>
      </pivotArea>
    </chartFormat>
    <chartFormat chart="2" format="12">
      <pivotArea type="data" outline="0" fieldPosition="0">
        <references count="2">
          <reference field="4294967294" count="1" selected="0">
            <x v="0"/>
          </reference>
          <reference field="2" count="1" selected="0">
            <x v="9"/>
          </reference>
        </references>
      </pivotArea>
    </chartFormat>
    <chartFormat chart="2" format="13">
      <pivotArea type="data" outline="0" fieldPosition="0">
        <references count="2">
          <reference field="4294967294" count="1" selected="0">
            <x v="0"/>
          </reference>
          <reference field="2" count="1" selected="0">
            <x v="10"/>
          </reference>
        </references>
      </pivotArea>
    </chartFormat>
    <chartFormat chart="2" format="14">
      <pivotArea type="data" outline="0" fieldPosition="0">
        <references count="2">
          <reference field="4294967294" count="1" selected="0">
            <x v="0"/>
          </reference>
          <reference field="2" count="1" selected="0">
            <x v="11"/>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7E2D470-9CF6-1D4C-B01D-394A844D0458}" name="Sales By States"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
  <location ref="A2:B51" firstHeaderRow="1" firstDataRow="1" firstDataCol="1"/>
  <pivotFields count="11">
    <pivotField showAll="0"/>
    <pivotField showAll="0">
      <items count="5">
        <item x="0"/>
        <item x="1"/>
        <item x="2"/>
        <item x="3"/>
        <item t="default"/>
      </items>
    </pivotField>
    <pivotField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numFmtId="2" showAll="0"/>
    <pivotField numFmtId="1" showAll="0"/>
    <pivotField numFmtId="2" showAll="0"/>
  </pivotFields>
  <rowFields count="1">
    <field x="4"/>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rowItems>
  <colItems count="1">
    <i/>
  </colItems>
  <dataFields count="1">
    <dataField name="Sum of Sales" fld="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D3CC5C1-0DD0-8D49-8DAB-43823B9EAC4D}" name="Profit overgained by years"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
  <location ref="A3:D8" firstHeaderRow="1" firstDataRow="2" firstDataCol="1"/>
  <pivotFields count="11">
    <pivotField showAll="0"/>
    <pivotField axis="axisRow" showAll="0" sortType="ascending">
      <items count="5">
        <item x="0"/>
        <item x="1"/>
        <item x="2"/>
        <item x="3"/>
        <item t="default"/>
      </items>
    </pivotField>
    <pivotField showAll="0"/>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pivotFields>
  <rowFields count="1">
    <field x="1"/>
  </rowFields>
  <rowItems count="4">
    <i>
      <x/>
    </i>
    <i>
      <x v="1"/>
    </i>
    <i>
      <x v="2"/>
    </i>
    <i>
      <x v="3"/>
    </i>
  </rowItems>
  <colFields count="1">
    <field x="5"/>
  </colFields>
  <colItems count="3">
    <i>
      <x/>
    </i>
    <i>
      <x v="1"/>
    </i>
    <i>
      <x v="2"/>
    </i>
  </colItems>
  <dataFields count="1">
    <dataField name="Sum of Profit" fld="10" baseField="0" baseItem="0"/>
  </dataFields>
  <chartFormats count="8">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6" format="6" series="1">
      <pivotArea type="data" outline="0" fieldPosition="0">
        <references count="2">
          <reference field="4294967294" count="1" selected="0">
            <x v="0"/>
          </reference>
          <reference field="5" count="1" selected="0">
            <x v="0"/>
          </reference>
        </references>
      </pivotArea>
    </chartFormat>
    <chartFormat chart="6" format="7" series="1">
      <pivotArea type="data" outline="0" fieldPosition="0">
        <references count="2">
          <reference field="4294967294" count="1" selected="0">
            <x v="0"/>
          </reference>
          <reference field="5" count="1" selected="0">
            <x v="1"/>
          </reference>
        </references>
      </pivotArea>
    </chartFormat>
    <chartFormat chart="6" format="8" series="1">
      <pivotArea type="data" outline="0" fieldPosition="0">
        <references count="2">
          <reference field="4294967294" count="1" selected="0">
            <x v="0"/>
          </reference>
          <reference field="5" count="1" selected="0">
            <x v="2"/>
          </reference>
        </references>
      </pivotArea>
    </chartFormat>
    <chartFormat chart="6" format="9" series="1">
      <pivotArea type="data" outline="0" fieldPosition="0">
        <references count="1">
          <reference field="4294967294" count="1" selected="0">
            <x v="0"/>
          </reference>
        </references>
      </pivotArea>
    </chartFormat>
    <chartFormat chart="1" format="3"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0C1DEC8-FC26-8648-A38C-3151E1ABD2AF}" name="Sales by category"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20" firstHeaderRow="1" firstDataRow="1" firstDataCol="1"/>
  <pivotFields count="11">
    <pivotField showAll="0"/>
    <pivotField showAll="0">
      <items count="5">
        <item x="0"/>
        <item x="1"/>
        <item x="2"/>
        <item x="3"/>
        <item t="default"/>
      </items>
    </pivotField>
    <pivotField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7">
    <i>
      <x v="13"/>
    </i>
    <i>
      <x v="5"/>
    </i>
    <i>
      <x v="14"/>
    </i>
    <i>
      <x v="16"/>
    </i>
    <i>
      <x v="3"/>
    </i>
    <i>
      <x v="11"/>
    </i>
    <i>
      <x/>
    </i>
    <i>
      <x v="6"/>
    </i>
    <i>
      <x v="4"/>
    </i>
    <i>
      <x v="1"/>
    </i>
    <i>
      <x v="9"/>
    </i>
    <i>
      <x v="12"/>
    </i>
    <i>
      <x v="15"/>
    </i>
    <i>
      <x v="2"/>
    </i>
    <i>
      <x v="7"/>
    </i>
    <i>
      <x v="10"/>
    </i>
    <i>
      <x v="8"/>
    </i>
  </rowItems>
  <colItems count="1">
    <i/>
  </colItems>
  <dataFields count="1">
    <dataField name="Sum of Sales" fld="8" baseField="0" baseItem="0"/>
  </dataFields>
  <formats count="1">
    <format dxfId="11">
      <pivotArea collapsedLevelsAreSubtotals="1" fieldPosition="0">
        <references count="1">
          <reference field="6" count="0"/>
        </references>
      </pivotArea>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FDBEF16-5187-4546-B122-AB4B14CB18F5}" name="new sheeeeeet" cacheId="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5">
  <location ref="D2:E6" firstHeaderRow="1" firstDataRow="1" firstDataCol="1"/>
  <pivotFields count="2">
    <pivotField axis="axisRow"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2">
    <chartFormat chart="0" format="0"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9FFA7DD-1FD1-FD44-BCCC-94A5A83CC0C7}" name="Top 6 customers in profit"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5">
  <location ref="A3:B9" firstHeaderRow="1" firstDataRow="1" firstDataCol="1"/>
  <pivotFields count="11">
    <pivotField showAll="0"/>
    <pivotField showAll="0">
      <items count="5">
        <item x="0"/>
        <item x="1"/>
        <item x="2"/>
        <item x="3"/>
        <item t="default"/>
      </items>
    </pivotField>
    <pivotField showAll="0"/>
    <pivotField axis="axisRow" showAll="0" measureFilter="1"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numFmtId="2" showAll="0"/>
    <pivotField numFmtId="1" showAll="0"/>
    <pivotField dataField="1" numFmtId="2" showAll="0"/>
  </pivotFields>
  <rowFields count="1">
    <field x="3"/>
  </rowFields>
  <rowItems count="6">
    <i>
      <x v="730"/>
    </i>
    <i>
      <x v="622"/>
    </i>
    <i>
      <x v="671"/>
    </i>
    <i>
      <x v="334"/>
    </i>
    <i>
      <x v="6"/>
    </i>
    <i>
      <x v="757"/>
    </i>
  </rowItems>
  <colItems count="1">
    <i/>
  </colItems>
  <dataFields count="1">
    <dataField name="Sum of Profit" fld="10" baseField="0" baseItem="0"/>
  </dataFields>
  <chartFormats count="19">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3" count="1" selected="0">
            <x v="671"/>
          </reference>
        </references>
      </pivotArea>
    </chartFormat>
    <chartFormat chart="0" format="2">
      <pivotArea type="data" outline="0" fieldPosition="0">
        <references count="2">
          <reference field="4294967294" count="1" selected="0">
            <x v="0"/>
          </reference>
          <reference field="3" count="1" selected="0">
            <x v="334"/>
          </reference>
        </references>
      </pivotArea>
    </chartFormat>
    <chartFormat chart="0" format="3">
      <pivotArea type="data" outline="0" fieldPosition="0">
        <references count="2">
          <reference field="4294967294" count="1" selected="0">
            <x v="0"/>
          </reference>
          <reference field="3" count="1" selected="0">
            <x v="622"/>
          </reference>
        </references>
      </pivotArea>
    </chartFormat>
    <chartFormat chart="0" format="4">
      <pivotArea type="data" outline="0" fieldPosition="0">
        <references count="2">
          <reference field="4294967294" count="1" selected="0">
            <x v="0"/>
          </reference>
          <reference field="3" count="1" selected="0">
            <x v="730"/>
          </reference>
        </references>
      </pivotArea>
    </chartFormat>
    <chartFormat chart="0" format="5">
      <pivotArea type="data" outline="0" fieldPosition="0">
        <references count="2">
          <reference field="4294967294" count="1" selected="0">
            <x v="0"/>
          </reference>
          <reference field="3" count="1" selected="0">
            <x v="757"/>
          </reference>
        </references>
      </pivotArea>
    </chartFormat>
    <chartFormat chart="0" format="6">
      <pivotArea type="data" outline="0" fieldPosition="0">
        <references count="2">
          <reference field="4294967294" count="1" selected="0">
            <x v="0"/>
          </reference>
          <reference field="3" count="1" selected="0">
            <x v="6"/>
          </reference>
        </references>
      </pivotArea>
    </chartFormat>
    <chartFormat chart="4" format="14" series="1">
      <pivotArea type="data" outline="0" fieldPosition="0">
        <references count="1">
          <reference field="4294967294" count="1" selected="0">
            <x v="0"/>
          </reference>
        </references>
      </pivotArea>
    </chartFormat>
    <chartFormat chart="4" format="15">
      <pivotArea type="data" outline="0" fieldPosition="0">
        <references count="2">
          <reference field="4294967294" count="1" selected="0">
            <x v="0"/>
          </reference>
          <reference field="3" count="1" selected="0">
            <x v="730"/>
          </reference>
        </references>
      </pivotArea>
    </chartFormat>
    <chartFormat chart="4" format="16">
      <pivotArea type="data" outline="0" fieldPosition="0">
        <references count="2">
          <reference field="4294967294" count="1" selected="0">
            <x v="0"/>
          </reference>
          <reference field="3" count="1" selected="0">
            <x v="622"/>
          </reference>
        </references>
      </pivotArea>
    </chartFormat>
    <chartFormat chart="4" format="17">
      <pivotArea type="data" outline="0" fieldPosition="0">
        <references count="2">
          <reference field="4294967294" count="1" selected="0">
            <x v="0"/>
          </reference>
          <reference field="3" count="1" selected="0">
            <x v="671"/>
          </reference>
        </references>
      </pivotArea>
    </chartFormat>
    <chartFormat chart="4" format="18">
      <pivotArea type="data" outline="0" fieldPosition="0">
        <references count="2">
          <reference field="4294967294" count="1" selected="0">
            <x v="0"/>
          </reference>
          <reference field="3" count="1" selected="0">
            <x v="334"/>
          </reference>
        </references>
      </pivotArea>
    </chartFormat>
    <chartFormat chart="4" format="19">
      <pivotArea type="data" outline="0" fieldPosition="0">
        <references count="2">
          <reference field="4294967294" count="1" selected="0">
            <x v="0"/>
          </reference>
          <reference field="3" count="1" selected="0">
            <x v="6"/>
          </reference>
        </references>
      </pivotArea>
    </chartFormat>
    <chartFormat chart="4" format="20">
      <pivotArea type="data" outline="0" fieldPosition="0">
        <references count="2">
          <reference field="4294967294" count="1" selected="0">
            <x v="0"/>
          </reference>
          <reference field="3" count="1" selected="0">
            <x v="757"/>
          </reference>
        </references>
      </pivotArea>
    </chartFormat>
    <chartFormat chart="0" format="7">
      <pivotArea type="data" outline="0" fieldPosition="0">
        <references count="2">
          <reference field="4294967294" count="1" selected="0">
            <x v="0"/>
          </reference>
          <reference field="3" count="1" selected="0">
            <x v="758"/>
          </reference>
        </references>
      </pivotArea>
    </chartFormat>
    <chartFormat chart="0" format="8">
      <pivotArea type="data" outline="0" fieldPosition="0">
        <references count="2">
          <reference field="4294967294" count="1" selected="0">
            <x v="0"/>
          </reference>
          <reference field="3" count="1" selected="0">
            <x v="561"/>
          </reference>
        </references>
      </pivotArea>
    </chartFormat>
    <chartFormat chart="0" format="9">
      <pivotArea type="data" outline="0" fieldPosition="0">
        <references count="2">
          <reference field="4294967294" count="1" selected="0">
            <x v="0"/>
          </reference>
          <reference field="3" count="1" selected="0">
            <x v="199"/>
          </reference>
        </references>
      </pivotArea>
    </chartFormat>
    <chartFormat chart="0" format="10">
      <pivotArea type="data" outline="0" fieldPosition="0">
        <references count="2">
          <reference field="4294967294" count="1" selected="0">
            <x v="0"/>
          </reference>
          <reference field="3" count="1" selected="0">
            <x v="547"/>
          </reference>
        </references>
      </pivotArea>
    </chartFormat>
    <chartFormat chart="0" format="11">
      <pivotArea type="data" outline="0" fieldPosition="0">
        <references count="2">
          <reference field="4294967294" count="1" selected="0">
            <x v="0"/>
          </reference>
          <reference field="3" count="1" selected="0">
            <x v="486"/>
          </reference>
        </references>
      </pivotArea>
    </chartFormat>
  </chartFormats>
  <pivotTableStyleInfo showRowHeaders="1" showColHeaders="1" showRowStripes="0" showColStripes="0" showLastColumn="1"/>
  <filters count="1">
    <filter fld="3" type="count" evalOrder="-1" id="1" iMeasureFld="0">
      <autoFilter ref="A1">
        <filterColumn colId="0">
          <top10 val="6" filterVal="6"/>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2CC5D6CE-6653-2C41-9F83-63B75A66880F}" sourceName="Year">
  <pivotTables>
    <pivotTable tabId="2" name="Monthly Sales"/>
    <pivotTable tabId="4" name="Profit overgained by years"/>
    <pivotTable tabId="5" name="Sales by category"/>
    <pivotTable tabId="3" name="Sales By States"/>
    <pivotTable tabId="8" name="Top 6 customers in profit"/>
  </pivotTables>
  <data>
    <tabular pivotCacheId="1442823976">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2035EB4-CBB3-E240-B2FE-BFAB1347BC54}" sourceName="Category">
  <pivotTables>
    <pivotTable tabId="5" name="Sales by category"/>
    <pivotTable tabId="2" name="Monthly Sales"/>
    <pivotTable tabId="4" name="Profit overgained by years"/>
    <pivotTable tabId="3" name="Sales By States"/>
    <pivotTable tabId="8" name="Top 6 customers in profit"/>
  </pivotTables>
  <data>
    <tabular pivotCacheId="1442823976">
      <items count="3">
        <i x="1" s="1"/>
        <i x="0"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F47A687B-04D0-BC43-A265-CAF57937BD36}" sourceName="Year">
  <pivotTables>
    <pivotTable tabId="12" name="new sheeeeeet"/>
  </pivotTables>
  <data>
    <tabular pivotCacheId="611017213">
      <items count="4">
        <i x="0" s="1"/>
        <i x="1" s="1"/>
        <i x="2"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09360789-B065-0A4B-A986-F20ED7EE8B61}" cache="Slicer_Year" caption="Year" style="SlicerStyleOther2"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FBCB5CBD-8DE6-6443-8E7F-FB2BAE4C4711}" cache="Slicer_Category" caption="Category" rowHeight="230716"/>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2" xr10:uid="{EFA4F473-8955-BE47-BBBF-CC393A46532A}" cache="Slicer_Year1" caption="Year" rowHeight="230716"/>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FAD5D0E2-5D36-AA47-963D-48E94D80065D}" cache="Slicer_Year" caption="Year" columnCount="4" rowHeight="230716"/>
  <slicer name="Category 1" xr10:uid="{47DBD072-A3DB-4444-B211-FCBEE511F499}" cache="Slicer_Category" caption="Category" columnCount="3" style="SlicerStyleOther2" rowHeight="230716"/>
  <slicer name="Year 3" xr10:uid="{6B76BBB7-942D-084C-AB78-DA0799BD3328}" cache="Slicer_Year1" caption="Year" rowHeight="23071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microsoft.com/office/2007/relationships/slicer" Target="../slicers/slicer4.x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9995"/>
  <sheetViews>
    <sheetView zoomScale="125" workbookViewId="0">
      <pane ySplit="1" topLeftCell="A2" activePane="bottomLeft" state="frozen"/>
      <selection pane="bottomLeft" activeCell="B2" sqref="B2"/>
    </sheetView>
  </sheetViews>
  <sheetFormatPr baseColWidth="10" defaultColWidth="8.83203125" defaultRowHeight="15" x14ac:dyDescent="0.2"/>
  <cols>
    <col min="1" max="1" width="10.1640625" bestFit="1" customWidth="1"/>
    <col min="2" max="3" width="10.1640625" customWidth="1"/>
    <col min="4" max="4" width="19.33203125" bestFit="1" customWidth="1"/>
    <col min="5" max="5" width="16.5" bestFit="1" customWidth="1"/>
    <col min="6" max="6" width="12.1640625" bestFit="1" customWidth="1"/>
    <col min="7" max="7" width="11.1640625" bestFit="1" customWidth="1"/>
    <col min="8" max="8" width="21.6640625" customWidth="1"/>
    <col min="9" max="9" width="9.1640625" bestFit="1" customWidth="1"/>
    <col min="10" max="10" width="7.83203125" bestFit="1" customWidth="1"/>
    <col min="11" max="11" width="8.6640625" bestFit="1" customWidth="1"/>
  </cols>
  <sheetData>
    <row r="1" spans="1:11" x14ac:dyDescent="0.2">
      <c r="A1" s="1" t="s">
        <v>0</v>
      </c>
      <c r="B1" s="3" t="s">
        <v>3958</v>
      </c>
      <c r="C1" s="3" t="s">
        <v>3959</v>
      </c>
      <c r="D1" s="1" t="s">
        <v>1</v>
      </c>
      <c r="E1" s="1" t="s">
        <v>2</v>
      </c>
      <c r="F1" s="1" t="s">
        <v>3</v>
      </c>
      <c r="G1" s="1" t="s">
        <v>4</v>
      </c>
      <c r="H1" s="1" t="s">
        <v>5</v>
      </c>
      <c r="I1" s="1" t="s">
        <v>6</v>
      </c>
      <c r="J1" s="1" t="s">
        <v>7</v>
      </c>
      <c r="K1" s="1" t="s">
        <v>8</v>
      </c>
    </row>
    <row r="2" spans="1:11" x14ac:dyDescent="0.2">
      <c r="A2" t="s">
        <v>9</v>
      </c>
      <c r="B2" t="str">
        <f>TEXT(A2,"YYYY")</f>
        <v>2014</v>
      </c>
      <c r="C2" t="str">
        <f>TEXT(A2,"MMM")</f>
        <v>Jan</v>
      </c>
      <c r="D2" t="s">
        <v>10</v>
      </c>
      <c r="E2" t="s">
        <v>11</v>
      </c>
      <c r="F2" t="s">
        <v>12</v>
      </c>
      <c r="G2" t="s">
        <v>13</v>
      </c>
      <c r="H2" t="s">
        <v>14</v>
      </c>
      <c r="I2" s="4">
        <v>16.45</v>
      </c>
      <c r="J2" s="5">
        <v>2</v>
      </c>
      <c r="K2" s="4">
        <v>5.55</v>
      </c>
    </row>
    <row r="3" spans="1:11" x14ac:dyDescent="0.2">
      <c r="A3" t="s">
        <v>15</v>
      </c>
      <c r="B3" t="str">
        <f t="shared" ref="B3:B66" si="0">TEXT(A3,"YYYY")</f>
        <v>2014</v>
      </c>
      <c r="C3" t="str">
        <f t="shared" ref="C3:C66" si="1">TEXT(A3,"MMM")</f>
        <v>Jan</v>
      </c>
      <c r="D3" t="s">
        <v>16</v>
      </c>
      <c r="E3" t="s">
        <v>17</v>
      </c>
      <c r="F3" t="s">
        <v>12</v>
      </c>
      <c r="G3" t="s">
        <v>18</v>
      </c>
      <c r="H3" t="s">
        <v>19</v>
      </c>
      <c r="I3" s="4">
        <v>11.78</v>
      </c>
      <c r="J3" s="5">
        <v>3</v>
      </c>
      <c r="K3" s="4">
        <v>4.2699999999999996</v>
      </c>
    </row>
    <row r="4" spans="1:11" x14ac:dyDescent="0.2">
      <c r="A4" t="s">
        <v>15</v>
      </c>
      <c r="B4" t="str">
        <f t="shared" si="0"/>
        <v>2014</v>
      </c>
      <c r="C4" t="str">
        <f t="shared" si="1"/>
        <v>Jan</v>
      </c>
      <c r="D4" t="s">
        <v>16</v>
      </c>
      <c r="E4" t="s">
        <v>17</v>
      </c>
      <c r="F4" t="s">
        <v>12</v>
      </c>
      <c r="G4" t="s">
        <v>20</v>
      </c>
      <c r="H4" t="s">
        <v>21</v>
      </c>
      <c r="I4" s="4">
        <v>272.74</v>
      </c>
      <c r="J4" s="5">
        <v>3</v>
      </c>
      <c r="K4" s="4">
        <v>-64.77</v>
      </c>
    </row>
    <row r="5" spans="1:11" x14ac:dyDescent="0.2">
      <c r="A5" t="s">
        <v>15</v>
      </c>
      <c r="B5" t="str">
        <f t="shared" si="0"/>
        <v>2014</v>
      </c>
      <c r="C5" t="str">
        <f t="shared" si="1"/>
        <v>Jan</v>
      </c>
      <c r="D5" t="s">
        <v>16</v>
      </c>
      <c r="E5" t="s">
        <v>17</v>
      </c>
      <c r="F5" t="s">
        <v>12</v>
      </c>
      <c r="G5" t="s">
        <v>22</v>
      </c>
      <c r="H5" t="s">
        <v>23</v>
      </c>
      <c r="I5" s="4">
        <v>3.54</v>
      </c>
      <c r="J5" s="5">
        <v>2</v>
      </c>
      <c r="K5" s="4">
        <v>-5.49</v>
      </c>
    </row>
    <row r="6" spans="1:11" x14ac:dyDescent="0.2">
      <c r="A6" t="s">
        <v>24</v>
      </c>
      <c r="B6" t="str">
        <f t="shared" si="0"/>
        <v>2014</v>
      </c>
      <c r="C6" t="str">
        <f t="shared" si="1"/>
        <v>Jan</v>
      </c>
      <c r="D6" t="s">
        <v>25</v>
      </c>
      <c r="E6" t="s">
        <v>26</v>
      </c>
      <c r="F6" t="s">
        <v>12</v>
      </c>
      <c r="G6" t="s">
        <v>27</v>
      </c>
      <c r="H6" t="s">
        <v>28</v>
      </c>
      <c r="I6" s="4">
        <v>19.54</v>
      </c>
      <c r="J6" s="5">
        <v>3</v>
      </c>
      <c r="K6" s="4">
        <v>4.88</v>
      </c>
    </row>
    <row r="7" spans="1:11" x14ac:dyDescent="0.2">
      <c r="A7" t="s">
        <v>29</v>
      </c>
      <c r="B7" t="str">
        <f t="shared" si="0"/>
        <v>2014</v>
      </c>
      <c r="C7" t="str">
        <f t="shared" si="1"/>
        <v>Jan</v>
      </c>
      <c r="D7" t="s">
        <v>30</v>
      </c>
      <c r="E7" t="s">
        <v>31</v>
      </c>
      <c r="F7" t="s">
        <v>12</v>
      </c>
      <c r="G7" t="s">
        <v>13</v>
      </c>
      <c r="H7" t="s">
        <v>32</v>
      </c>
      <c r="I7" s="4">
        <v>19.440000000000001</v>
      </c>
      <c r="J7" s="5">
        <v>3</v>
      </c>
      <c r="K7" s="4">
        <v>9.33</v>
      </c>
    </row>
    <row r="8" spans="1:11" x14ac:dyDescent="0.2">
      <c r="A8" t="s">
        <v>29</v>
      </c>
      <c r="B8" t="str">
        <f t="shared" si="0"/>
        <v>2014</v>
      </c>
      <c r="C8" t="str">
        <f t="shared" si="1"/>
        <v>Jan</v>
      </c>
      <c r="D8" t="s">
        <v>33</v>
      </c>
      <c r="E8" t="s">
        <v>34</v>
      </c>
      <c r="F8" t="s">
        <v>12</v>
      </c>
      <c r="G8" t="s">
        <v>27</v>
      </c>
      <c r="H8" t="s">
        <v>35</v>
      </c>
      <c r="I8" s="4">
        <v>12.78</v>
      </c>
      <c r="J8" s="5">
        <v>3</v>
      </c>
      <c r="K8" s="4">
        <v>5.24</v>
      </c>
    </row>
    <row r="9" spans="1:11" x14ac:dyDescent="0.2">
      <c r="A9" t="s">
        <v>29</v>
      </c>
      <c r="B9" t="str">
        <f t="shared" si="0"/>
        <v>2014</v>
      </c>
      <c r="C9" t="str">
        <f t="shared" si="1"/>
        <v>Jan</v>
      </c>
      <c r="D9" t="s">
        <v>36</v>
      </c>
      <c r="E9" t="s">
        <v>37</v>
      </c>
      <c r="F9" t="s">
        <v>38</v>
      </c>
      <c r="G9" t="s">
        <v>39</v>
      </c>
      <c r="H9" t="s">
        <v>40</v>
      </c>
      <c r="I9" s="4">
        <v>2573.8200000000002</v>
      </c>
      <c r="J9" s="5">
        <v>9</v>
      </c>
      <c r="K9" s="4">
        <v>746.41</v>
      </c>
    </row>
    <row r="10" spans="1:11" x14ac:dyDescent="0.2">
      <c r="A10" t="s">
        <v>29</v>
      </c>
      <c r="B10" t="str">
        <f t="shared" si="0"/>
        <v>2014</v>
      </c>
      <c r="C10" t="str">
        <f t="shared" si="1"/>
        <v>Jan</v>
      </c>
      <c r="D10" t="s">
        <v>36</v>
      </c>
      <c r="E10" t="s">
        <v>37</v>
      </c>
      <c r="F10" t="s">
        <v>12</v>
      </c>
      <c r="G10" t="s">
        <v>22</v>
      </c>
      <c r="H10" t="s">
        <v>41</v>
      </c>
      <c r="I10" s="4">
        <v>609.98</v>
      </c>
      <c r="J10" s="5">
        <v>2</v>
      </c>
      <c r="K10" s="4">
        <v>274.49</v>
      </c>
    </row>
    <row r="11" spans="1:11" x14ac:dyDescent="0.2">
      <c r="A11" t="s">
        <v>29</v>
      </c>
      <c r="B11" t="str">
        <f t="shared" si="0"/>
        <v>2014</v>
      </c>
      <c r="C11" t="str">
        <f t="shared" si="1"/>
        <v>Jan</v>
      </c>
      <c r="D11" t="s">
        <v>36</v>
      </c>
      <c r="E11" t="s">
        <v>37</v>
      </c>
      <c r="F11" t="s">
        <v>12</v>
      </c>
      <c r="G11" t="s">
        <v>27</v>
      </c>
      <c r="H11" t="s">
        <v>42</v>
      </c>
      <c r="I11" s="4">
        <v>5.48</v>
      </c>
      <c r="J11" s="5">
        <v>2</v>
      </c>
      <c r="K11" s="4">
        <v>1.48</v>
      </c>
    </row>
    <row r="12" spans="1:11" x14ac:dyDescent="0.2">
      <c r="A12" t="s">
        <v>29</v>
      </c>
      <c r="B12" t="str">
        <f t="shared" si="0"/>
        <v>2014</v>
      </c>
      <c r="C12" t="str">
        <f t="shared" si="1"/>
        <v>Jan</v>
      </c>
      <c r="D12" t="s">
        <v>36</v>
      </c>
      <c r="E12" t="s">
        <v>37</v>
      </c>
      <c r="F12" t="s">
        <v>43</v>
      </c>
      <c r="G12" t="s">
        <v>44</v>
      </c>
      <c r="H12" t="s">
        <v>45</v>
      </c>
      <c r="I12" s="4">
        <v>391.98</v>
      </c>
      <c r="J12" s="5">
        <v>2</v>
      </c>
      <c r="K12" s="4">
        <v>113.67</v>
      </c>
    </row>
    <row r="13" spans="1:11" x14ac:dyDescent="0.2">
      <c r="A13" t="s">
        <v>29</v>
      </c>
      <c r="B13" t="str">
        <f t="shared" si="0"/>
        <v>2014</v>
      </c>
      <c r="C13" t="str">
        <f t="shared" si="1"/>
        <v>Jan</v>
      </c>
      <c r="D13" t="s">
        <v>36</v>
      </c>
      <c r="E13" t="s">
        <v>37</v>
      </c>
      <c r="F13" t="s">
        <v>43</v>
      </c>
      <c r="G13" t="s">
        <v>44</v>
      </c>
      <c r="H13" t="s">
        <v>46</v>
      </c>
      <c r="I13" s="4">
        <v>755.96</v>
      </c>
      <c r="J13" s="5">
        <v>4</v>
      </c>
      <c r="K13" s="4">
        <v>204.11</v>
      </c>
    </row>
    <row r="14" spans="1:11" x14ac:dyDescent="0.2">
      <c r="A14" t="s">
        <v>29</v>
      </c>
      <c r="B14" t="str">
        <f t="shared" si="0"/>
        <v>2014</v>
      </c>
      <c r="C14" t="str">
        <f t="shared" si="1"/>
        <v>Jan</v>
      </c>
      <c r="D14" t="s">
        <v>36</v>
      </c>
      <c r="E14" t="s">
        <v>37</v>
      </c>
      <c r="F14" t="s">
        <v>12</v>
      </c>
      <c r="G14" t="s">
        <v>47</v>
      </c>
      <c r="H14" t="s">
        <v>48</v>
      </c>
      <c r="I14" s="4">
        <v>31.12</v>
      </c>
      <c r="J14" s="5">
        <v>4</v>
      </c>
      <c r="K14" s="4">
        <v>0.31</v>
      </c>
    </row>
    <row r="15" spans="1:11" x14ac:dyDescent="0.2">
      <c r="A15" t="s">
        <v>29</v>
      </c>
      <c r="B15" t="str">
        <f t="shared" si="0"/>
        <v>2014</v>
      </c>
      <c r="C15" t="str">
        <f t="shared" si="1"/>
        <v>Jan</v>
      </c>
      <c r="D15" t="s">
        <v>36</v>
      </c>
      <c r="E15" t="s">
        <v>37</v>
      </c>
      <c r="F15" t="s">
        <v>12</v>
      </c>
      <c r="G15" t="s">
        <v>13</v>
      </c>
      <c r="H15" t="s">
        <v>49</v>
      </c>
      <c r="I15" s="4">
        <v>6.54</v>
      </c>
      <c r="J15" s="5">
        <v>1</v>
      </c>
      <c r="K15" s="4">
        <v>3.01</v>
      </c>
    </row>
    <row r="16" spans="1:11" x14ac:dyDescent="0.2">
      <c r="A16" t="s">
        <v>50</v>
      </c>
      <c r="B16" t="str">
        <f t="shared" si="0"/>
        <v>2014</v>
      </c>
      <c r="C16" t="str">
        <f t="shared" si="1"/>
        <v>Jan</v>
      </c>
      <c r="D16" t="s">
        <v>51</v>
      </c>
      <c r="E16" t="s">
        <v>11</v>
      </c>
      <c r="F16" t="s">
        <v>38</v>
      </c>
      <c r="G16" t="s">
        <v>52</v>
      </c>
      <c r="H16" t="s">
        <v>53</v>
      </c>
      <c r="I16" s="4">
        <v>76.73</v>
      </c>
      <c r="J16" s="5">
        <v>3</v>
      </c>
      <c r="K16" s="4">
        <v>-53.71</v>
      </c>
    </row>
    <row r="17" spans="1:11" x14ac:dyDescent="0.2">
      <c r="A17" t="s">
        <v>50</v>
      </c>
      <c r="B17" t="str">
        <f t="shared" si="0"/>
        <v>2014</v>
      </c>
      <c r="C17" t="str">
        <f t="shared" si="1"/>
        <v>Jan</v>
      </c>
      <c r="D17" t="s">
        <v>51</v>
      </c>
      <c r="E17" t="s">
        <v>11</v>
      </c>
      <c r="F17" t="s">
        <v>12</v>
      </c>
      <c r="G17" t="s">
        <v>22</v>
      </c>
      <c r="H17" t="s">
        <v>54</v>
      </c>
      <c r="I17" s="4">
        <v>10.43</v>
      </c>
      <c r="J17" s="5">
        <v>7</v>
      </c>
      <c r="K17" s="4">
        <v>-18.25</v>
      </c>
    </row>
    <row r="18" spans="1:11" x14ac:dyDescent="0.2">
      <c r="A18" t="s">
        <v>55</v>
      </c>
      <c r="B18" t="str">
        <f t="shared" si="0"/>
        <v>2014</v>
      </c>
      <c r="C18" t="str">
        <f t="shared" si="1"/>
        <v>Jan</v>
      </c>
      <c r="D18" t="s">
        <v>56</v>
      </c>
      <c r="E18" t="s">
        <v>11</v>
      </c>
      <c r="F18" t="s">
        <v>12</v>
      </c>
      <c r="G18" t="s">
        <v>27</v>
      </c>
      <c r="H18" t="s">
        <v>57</v>
      </c>
      <c r="I18" s="4">
        <v>9.34</v>
      </c>
      <c r="J18" s="5">
        <v>2</v>
      </c>
      <c r="K18" s="4">
        <v>1.17</v>
      </c>
    </row>
    <row r="19" spans="1:11" x14ac:dyDescent="0.2">
      <c r="A19" t="s">
        <v>55</v>
      </c>
      <c r="B19" t="str">
        <f t="shared" si="0"/>
        <v>2014</v>
      </c>
      <c r="C19" t="str">
        <f t="shared" si="1"/>
        <v>Jan</v>
      </c>
      <c r="D19" t="s">
        <v>56</v>
      </c>
      <c r="E19" t="s">
        <v>11</v>
      </c>
      <c r="F19" t="s">
        <v>43</v>
      </c>
      <c r="G19" t="s">
        <v>58</v>
      </c>
      <c r="H19" t="s">
        <v>59</v>
      </c>
      <c r="I19" s="4">
        <v>31.2</v>
      </c>
      <c r="J19" s="5">
        <v>3</v>
      </c>
      <c r="K19" s="4">
        <v>9.75</v>
      </c>
    </row>
    <row r="20" spans="1:11" x14ac:dyDescent="0.2">
      <c r="A20" t="s">
        <v>60</v>
      </c>
      <c r="B20" t="str">
        <f t="shared" si="0"/>
        <v>2014</v>
      </c>
      <c r="C20" t="str">
        <f t="shared" si="1"/>
        <v>Jan</v>
      </c>
      <c r="D20" t="s">
        <v>61</v>
      </c>
      <c r="E20" t="s">
        <v>62</v>
      </c>
      <c r="F20" t="s">
        <v>12</v>
      </c>
      <c r="G20" t="s">
        <v>18</v>
      </c>
      <c r="H20" t="s">
        <v>63</v>
      </c>
      <c r="I20" s="4">
        <v>2.89</v>
      </c>
      <c r="J20" s="5">
        <v>1</v>
      </c>
      <c r="K20" s="4">
        <v>1.36</v>
      </c>
    </row>
    <row r="21" spans="1:11" x14ac:dyDescent="0.2">
      <c r="A21" t="s">
        <v>60</v>
      </c>
      <c r="B21" t="str">
        <f t="shared" si="0"/>
        <v>2014</v>
      </c>
      <c r="C21" t="str">
        <f t="shared" si="1"/>
        <v>Jan</v>
      </c>
      <c r="D21" t="s">
        <v>61</v>
      </c>
      <c r="E21" t="s">
        <v>62</v>
      </c>
      <c r="F21" t="s">
        <v>38</v>
      </c>
      <c r="G21" t="s">
        <v>52</v>
      </c>
      <c r="H21" t="s">
        <v>64</v>
      </c>
      <c r="I21" s="4">
        <v>51.94</v>
      </c>
      <c r="J21" s="5">
        <v>1</v>
      </c>
      <c r="K21" s="4">
        <v>21.3</v>
      </c>
    </row>
    <row r="22" spans="1:11" x14ac:dyDescent="0.2">
      <c r="A22" t="s">
        <v>65</v>
      </c>
      <c r="B22" t="str">
        <f t="shared" si="0"/>
        <v>2014</v>
      </c>
      <c r="C22" t="str">
        <f t="shared" si="1"/>
        <v>Jan</v>
      </c>
      <c r="D22" t="s">
        <v>66</v>
      </c>
      <c r="E22" t="s">
        <v>67</v>
      </c>
      <c r="F22" t="s">
        <v>38</v>
      </c>
      <c r="G22" t="s">
        <v>52</v>
      </c>
      <c r="H22" t="s">
        <v>68</v>
      </c>
      <c r="I22" s="4">
        <v>9.94</v>
      </c>
      <c r="J22" s="5">
        <v>2</v>
      </c>
      <c r="K22" s="4">
        <v>3.08</v>
      </c>
    </row>
    <row r="23" spans="1:11" x14ac:dyDescent="0.2">
      <c r="A23" t="s">
        <v>69</v>
      </c>
      <c r="B23" t="str">
        <f t="shared" si="0"/>
        <v>2014</v>
      </c>
      <c r="C23" t="str">
        <f t="shared" si="1"/>
        <v>Jan</v>
      </c>
      <c r="D23" t="s">
        <v>70</v>
      </c>
      <c r="E23" t="s">
        <v>71</v>
      </c>
      <c r="F23" t="s">
        <v>12</v>
      </c>
      <c r="G23" t="s">
        <v>72</v>
      </c>
      <c r="H23" t="s">
        <v>73</v>
      </c>
      <c r="I23" s="4">
        <v>11.36</v>
      </c>
      <c r="J23" s="5">
        <v>2</v>
      </c>
      <c r="K23" s="4">
        <v>5.34</v>
      </c>
    </row>
    <row r="24" spans="1:11" x14ac:dyDescent="0.2">
      <c r="A24" t="s">
        <v>69</v>
      </c>
      <c r="B24" t="str">
        <f t="shared" si="0"/>
        <v>2014</v>
      </c>
      <c r="C24" t="str">
        <f t="shared" si="1"/>
        <v>Jan</v>
      </c>
      <c r="D24" t="s">
        <v>70</v>
      </c>
      <c r="E24" t="s">
        <v>71</v>
      </c>
      <c r="F24" t="s">
        <v>12</v>
      </c>
      <c r="G24" t="s">
        <v>72</v>
      </c>
      <c r="H24" t="s">
        <v>74</v>
      </c>
      <c r="I24" s="4">
        <v>50.94</v>
      </c>
      <c r="J24" s="5">
        <v>3</v>
      </c>
      <c r="K24" s="4">
        <v>25.47</v>
      </c>
    </row>
    <row r="25" spans="1:11" x14ac:dyDescent="0.2">
      <c r="A25" t="s">
        <v>69</v>
      </c>
      <c r="B25" t="str">
        <f t="shared" si="0"/>
        <v>2014</v>
      </c>
      <c r="C25" t="str">
        <f t="shared" si="1"/>
        <v>Jan</v>
      </c>
      <c r="D25" t="s">
        <v>70</v>
      </c>
      <c r="E25" t="s">
        <v>71</v>
      </c>
      <c r="F25" t="s">
        <v>43</v>
      </c>
      <c r="G25" t="s">
        <v>58</v>
      </c>
      <c r="H25" t="s">
        <v>75</v>
      </c>
      <c r="I25" s="4">
        <v>646.74</v>
      </c>
      <c r="J25" s="5">
        <v>6</v>
      </c>
      <c r="K25" s="4">
        <v>258.7</v>
      </c>
    </row>
    <row r="26" spans="1:11" x14ac:dyDescent="0.2">
      <c r="A26" t="s">
        <v>69</v>
      </c>
      <c r="B26" t="str">
        <f t="shared" si="0"/>
        <v>2014</v>
      </c>
      <c r="C26" t="str">
        <f t="shared" si="1"/>
        <v>Jan</v>
      </c>
      <c r="D26" t="s">
        <v>70</v>
      </c>
      <c r="E26" t="s">
        <v>71</v>
      </c>
      <c r="F26" t="s">
        <v>12</v>
      </c>
      <c r="G26" t="s">
        <v>22</v>
      </c>
      <c r="H26" t="s">
        <v>76</v>
      </c>
      <c r="I26" s="4">
        <v>5.64</v>
      </c>
      <c r="J26" s="5">
        <v>3</v>
      </c>
      <c r="K26" s="4">
        <v>2.71</v>
      </c>
    </row>
    <row r="27" spans="1:11" x14ac:dyDescent="0.2">
      <c r="A27" t="s">
        <v>69</v>
      </c>
      <c r="B27" t="str">
        <f t="shared" si="0"/>
        <v>2014</v>
      </c>
      <c r="C27" t="str">
        <f t="shared" si="1"/>
        <v>Jan</v>
      </c>
      <c r="D27" t="s">
        <v>70</v>
      </c>
      <c r="E27" t="s">
        <v>71</v>
      </c>
      <c r="F27" t="s">
        <v>12</v>
      </c>
      <c r="G27" t="s">
        <v>20</v>
      </c>
      <c r="H27" t="s">
        <v>77</v>
      </c>
      <c r="I27" s="4">
        <v>572.58000000000004</v>
      </c>
      <c r="J27" s="5">
        <v>6</v>
      </c>
      <c r="K27" s="4">
        <v>34.35</v>
      </c>
    </row>
    <row r="28" spans="1:11" x14ac:dyDescent="0.2">
      <c r="A28" t="s">
        <v>69</v>
      </c>
      <c r="B28" t="str">
        <f t="shared" si="0"/>
        <v>2014</v>
      </c>
      <c r="C28" t="str">
        <f t="shared" si="1"/>
        <v>Jan</v>
      </c>
      <c r="D28" t="s">
        <v>78</v>
      </c>
      <c r="E28" t="s">
        <v>79</v>
      </c>
      <c r="F28" t="s">
        <v>38</v>
      </c>
      <c r="G28" t="s">
        <v>39</v>
      </c>
      <c r="H28" t="s">
        <v>80</v>
      </c>
      <c r="I28" s="4">
        <v>545.94000000000005</v>
      </c>
      <c r="J28" s="5">
        <v>6</v>
      </c>
      <c r="K28" s="4">
        <v>87.35</v>
      </c>
    </row>
    <row r="29" spans="1:11" x14ac:dyDescent="0.2">
      <c r="A29" t="s">
        <v>69</v>
      </c>
      <c r="B29" t="str">
        <f t="shared" si="0"/>
        <v>2014</v>
      </c>
      <c r="C29" t="str">
        <f t="shared" si="1"/>
        <v>Jan</v>
      </c>
      <c r="D29" t="s">
        <v>81</v>
      </c>
      <c r="E29" t="s">
        <v>31</v>
      </c>
      <c r="F29" t="s">
        <v>12</v>
      </c>
      <c r="G29" t="s">
        <v>20</v>
      </c>
      <c r="H29" t="s">
        <v>82</v>
      </c>
      <c r="I29" s="4">
        <v>1325.85</v>
      </c>
      <c r="J29" s="5">
        <v>5</v>
      </c>
      <c r="K29" s="4">
        <v>238.65</v>
      </c>
    </row>
    <row r="30" spans="1:11" x14ac:dyDescent="0.2">
      <c r="A30" t="s">
        <v>69</v>
      </c>
      <c r="B30" t="str">
        <f t="shared" si="0"/>
        <v>2014</v>
      </c>
      <c r="C30" t="str">
        <f t="shared" si="1"/>
        <v>Jan</v>
      </c>
      <c r="D30" t="s">
        <v>81</v>
      </c>
      <c r="E30" t="s">
        <v>31</v>
      </c>
      <c r="F30" t="s">
        <v>38</v>
      </c>
      <c r="G30" t="s">
        <v>83</v>
      </c>
      <c r="H30" t="s">
        <v>84</v>
      </c>
      <c r="I30" s="4">
        <v>334</v>
      </c>
      <c r="J30" s="5">
        <v>3</v>
      </c>
      <c r="K30" s="4">
        <v>3.93</v>
      </c>
    </row>
    <row r="31" spans="1:11" x14ac:dyDescent="0.2">
      <c r="A31" t="s">
        <v>69</v>
      </c>
      <c r="B31" t="str">
        <f t="shared" si="0"/>
        <v>2014</v>
      </c>
      <c r="C31" t="str">
        <f t="shared" si="1"/>
        <v>Jan</v>
      </c>
      <c r="D31" t="s">
        <v>81</v>
      </c>
      <c r="E31" t="s">
        <v>31</v>
      </c>
      <c r="F31" t="s">
        <v>12</v>
      </c>
      <c r="G31" t="s">
        <v>27</v>
      </c>
      <c r="H31" t="s">
        <v>85</v>
      </c>
      <c r="I31" s="4">
        <v>19.899999999999999</v>
      </c>
      <c r="J31" s="5">
        <v>5</v>
      </c>
      <c r="K31" s="4">
        <v>6.57</v>
      </c>
    </row>
    <row r="32" spans="1:11" x14ac:dyDescent="0.2">
      <c r="A32" t="s">
        <v>69</v>
      </c>
      <c r="B32" t="str">
        <f t="shared" si="0"/>
        <v>2014</v>
      </c>
      <c r="C32" t="str">
        <f t="shared" si="1"/>
        <v>Jan</v>
      </c>
      <c r="D32" t="s">
        <v>86</v>
      </c>
      <c r="E32" t="s">
        <v>87</v>
      </c>
      <c r="F32" t="s">
        <v>12</v>
      </c>
      <c r="G32" t="s">
        <v>13</v>
      </c>
      <c r="H32" t="s">
        <v>88</v>
      </c>
      <c r="I32" s="4">
        <v>37.409999999999997</v>
      </c>
      <c r="J32" s="5">
        <v>7</v>
      </c>
      <c r="K32" s="4">
        <v>13.09</v>
      </c>
    </row>
    <row r="33" spans="1:11" x14ac:dyDescent="0.2">
      <c r="A33" t="s">
        <v>69</v>
      </c>
      <c r="B33" t="str">
        <f t="shared" si="0"/>
        <v>2014</v>
      </c>
      <c r="C33" t="str">
        <f t="shared" si="1"/>
        <v>Jan</v>
      </c>
      <c r="D33" t="s">
        <v>86</v>
      </c>
      <c r="E33" t="s">
        <v>87</v>
      </c>
      <c r="F33" t="s">
        <v>12</v>
      </c>
      <c r="G33" t="s">
        <v>22</v>
      </c>
      <c r="H33" t="s">
        <v>89</v>
      </c>
      <c r="I33" s="4">
        <v>3.44</v>
      </c>
      <c r="J33" s="5">
        <v>2</v>
      </c>
      <c r="K33" s="4">
        <v>-2.52</v>
      </c>
    </row>
    <row r="34" spans="1:11" x14ac:dyDescent="0.2">
      <c r="A34" t="s">
        <v>90</v>
      </c>
      <c r="B34" t="str">
        <f t="shared" si="0"/>
        <v>2014</v>
      </c>
      <c r="C34" t="str">
        <f t="shared" si="1"/>
        <v>Jan</v>
      </c>
      <c r="D34" t="s">
        <v>91</v>
      </c>
      <c r="E34" t="s">
        <v>26</v>
      </c>
      <c r="F34" t="s">
        <v>38</v>
      </c>
      <c r="G34" t="s">
        <v>83</v>
      </c>
      <c r="H34" t="s">
        <v>92</v>
      </c>
      <c r="I34" s="4">
        <v>61.96</v>
      </c>
      <c r="J34" s="5">
        <v>4</v>
      </c>
      <c r="K34" s="4">
        <v>-53.29</v>
      </c>
    </row>
    <row r="35" spans="1:11" x14ac:dyDescent="0.2">
      <c r="A35" t="s">
        <v>93</v>
      </c>
      <c r="B35" t="str">
        <f t="shared" si="0"/>
        <v>2014</v>
      </c>
      <c r="C35" t="str">
        <f t="shared" si="1"/>
        <v>Jan</v>
      </c>
      <c r="D35" t="s">
        <v>94</v>
      </c>
      <c r="E35" t="s">
        <v>34</v>
      </c>
      <c r="F35" t="s">
        <v>43</v>
      </c>
      <c r="G35" t="s">
        <v>58</v>
      </c>
      <c r="H35" t="s">
        <v>95</v>
      </c>
      <c r="I35" s="4">
        <v>149.94999999999999</v>
      </c>
      <c r="J35" s="5">
        <v>5</v>
      </c>
      <c r="K35" s="4">
        <v>65.98</v>
      </c>
    </row>
    <row r="36" spans="1:11" x14ac:dyDescent="0.2">
      <c r="A36" t="s">
        <v>96</v>
      </c>
      <c r="B36" t="str">
        <f t="shared" si="0"/>
        <v>2014</v>
      </c>
      <c r="C36" t="str">
        <f t="shared" si="1"/>
        <v>Jan</v>
      </c>
      <c r="D36" t="s">
        <v>97</v>
      </c>
      <c r="E36" t="s">
        <v>26</v>
      </c>
      <c r="F36" t="s">
        <v>38</v>
      </c>
      <c r="G36" t="s">
        <v>52</v>
      </c>
      <c r="H36" t="s">
        <v>98</v>
      </c>
      <c r="I36" s="4">
        <v>127.1</v>
      </c>
      <c r="J36" s="5">
        <v>6</v>
      </c>
      <c r="K36" s="4">
        <v>28.6</v>
      </c>
    </row>
    <row r="37" spans="1:11" x14ac:dyDescent="0.2">
      <c r="A37" t="s">
        <v>96</v>
      </c>
      <c r="B37" t="str">
        <f t="shared" si="0"/>
        <v>2014</v>
      </c>
      <c r="C37" t="str">
        <f t="shared" si="1"/>
        <v>Jan</v>
      </c>
      <c r="D37" t="s">
        <v>97</v>
      </c>
      <c r="E37" t="s">
        <v>26</v>
      </c>
      <c r="F37" t="s">
        <v>43</v>
      </c>
      <c r="G37" t="s">
        <v>44</v>
      </c>
      <c r="H37" t="s">
        <v>99</v>
      </c>
      <c r="I37" s="4">
        <v>124.2</v>
      </c>
      <c r="J37" s="5">
        <v>3</v>
      </c>
      <c r="K37" s="4">
        <v>-31.05</v>
      </c>
    </row>
    <row r="38" spans="1:11" x14ac:dyDescent="0.2">
      <c r="A38" t="s">
        <v>96</v>
      </c>
      <c r="B38" t="str">
        <f t="shared" si="0"/>
        <v>2014</v>
      </c>
      <c r="C38" t="str">
        <f t="shared" si="1"/>
        <v>Jan</v>
      </c>
      <c r="D38" t="s">
        <v>97</v>
      </c>
      <c r="E38" t="s">
        <v>26</v>
      </c>
      <c r="F38" t="s">
        <v>12</v>
      </c>
      <c r="G38" t="s">
        <v>22</v>
      </c>
      <c r="H38" t="s">
        <v>100</v>
      </c>
      <c r="I38" s="4">
        <v>18.59</v>
      </c>
      <c r="J38" s="5">
        <v>2</v>
      </c>
      <c r="K38" s="4">
        <v>-13.63</v>
      </c>
    </row>
    <row r="39" spans="1:11" x14ac:dyDescent="0.2">
      <c r="A39" t="s">
        <v>96</v>
      </c>
      <c r="B39" t="str">
        <f t="shared" si="0"/>
        <v>2014</v>
      </c>
      <c r="C39" t="str">
        <f t="shared" si="1"/>
        <v>Jan</v>
      </c>
      <c r="D39" t="s">
        <v>97</v>
      </c>
      <c r="E39" t="s">
        <v>26</v>
      </c>
      <c r="F39" t="s">
        <v>12</v>
      </c>
      <c r="G39" t="s">
        <v>18</v>
      </c>
      <c r="H39" t="s">
        <v>101</v>
      </c>
      <c r="I39" s="4">
        <v>30.07</v>
      </c>
      <c r="J39" s="5">
        <v>3</v>
      </c>
      <c r="K39" s="4">
        <v>10.15</v>
      </c>
    </row>
    <row r="40" spans="1:11" x14ac:dyDescent="0.2">
      <c r="A40" t="s">
        <v>102</v>
      </c>
      <c r="B40" t="str">
        <f t="shared" si="0"/>
        <v>2014</v>
      </c>
      <c r="C40" t="str">
        <f t="shared" si="1"/>
        <v>Jan</v>
      </c>
      <c r="D40" t="s">
        <v>103</v>
      </c>
      <c r="E40" t="s">
        <v>104</v>
      </c>
      <c r="F40" t="s">
        <v>12</v>
      </c>
      <c r="G40" t="s">
        <v>105</v>
      </c>
      <c r="H40" t="s">
        <v>106</v>
      </c>
      <c r="I40" s="4">
        <v>64.86</v>
      </c>
      <c r="J40" s="5">
        <v>4</v>
      </c>
      <c r="K40" s="4">
        <v>6.49</v>
      </c>
    </row>
    <row r="41" spans="1:11" x14ac:dyDescent="0.2">
      <c r="A41" t="s">
        <v>107</v>
      </c>
      <c r="B41" t="str">
        <f t="shared" si="0"/>
        <v>2014</v>
      </c>
      <c r="C41" t="str">
        <f t="shared" si="1"/>
        <v>Jan</v>
      </c>
      <c r="D41" t="s">
        <v>108</v>
      </c>
      <c r="E41" t="s">
        <v>109</v>
      </c>
      <c r="F41" t="s">
        <v>12</v>
      </c>
      <c r="G41" t="s">
        <v>22</v>
      </c>
      <c r="H41" t="s">
        <v>110</v>
      </c>
      <c r="I41" s="4">
        <v>32.340000000000003</v>
      </c>
      <c r="J41" s="5">
        <v>10</v>
      </c>
      <c r="K41" s="4">
        <v>-23.72</v>
      </c>
    </row>
    <row r="42" spans="1:11" x14ac:dyDescent="0.2">
      <c r="A42" t="s">
        <v>107</v>
      </c>
      <c r="B42" t="str">
        <f t="shared" si="0"/>
        <v>2014</v>
      </c>
      <c r="C42" t="str">
        <f t="shared" si="1"/>
        <v>Jan</v>
      </c>
      <c r="D42" t="s">
        <v>108</v>
      </c>
      <c r="E42" t="s">
        <v>109</v>
      </c>
      <c r="F42" t="s">
        <v>12</v>
      </c>
      <c r="G42" t="s">
        <v>13</v>
      </c>
      <c r="H42" t="s">
        <v>111</v>
      </c>
      <c r="I42" s="4">
        <v>56.06</v>
      </c>
      <c r="J42" s="5">
        <v>4</v>
      </c>
      <c r="K42" s="4">
        <v>19.62</v>
      </c>
    </row>
    <row r="43" spans="1:11" x14ac:dyDescent="0.2">
      <c r="A43" t="s">
        <v>107</v>
      </c>
      <c r="B43" t="str">
        <f t="shared" si="0"/>
        <v>2014</v>
      </c>
      <c r="C43" t="str">
        <f t="shared" si="1"/>
        <v>Jan</v>
      </c>
      <c r="D43" t="s">
        <v>108</v>
      </c>
      <c r="E43" t="s">
        <v>109</v>
      </c>
      <c r="F43" t="s">
        <v>12</v>
      </c>
      <c r="G43" t="s">
        <v>72</v>
      </c>
      <c r="H43" t="s">
        <v>112</v>
      </c>
      <c r="I43" s="4">
        <v>108.72</v>
      </c>
      <c r="J43" s="5">
        <v>5</v>
      </c>
      <c r="K43" s="4">
        <v>36.69</v>
      </c>
    </row>
    <row r="44" spans="1:11" x14ac:dyDescent="0.2">
      <c r="A44" t="s">
        <v>107</v>
      </c>
      <c r="B44" t="str">
        <f t="shared" si="0"/>
        <v>2014</v>
      </c>
      <c r="C44" t="str">
        <f t="shared" si="1"/>
        <v>Jan</v>
      </c>
      <c r="D44" t="s">
        <v>108</v>
      </c>
      <c r="E44" t="s">
        <v>109</v>
      </c>
      <c r="F44" t="s">
        <v>38</v>
      </c>
      <c r="G44" t="s">
        <v>83</v>
      </c>
      <c r="H44" t="s">
        <v>113</v>
      </c>
      <c r="I44" s="4">
        <v>181.47</v>
      </c>
      <c r="J44" s="5">
        <v>5</v>
      </c>
      <c r="K44" s="4">
        <v>-320.60000000000002</v>
      </c>
    </row>
    <row r="45" spans="1:11" x14ac:dyDescent="0.2">
      <c r="A45" t="s">
        <v>114</v>
      </c>
      <c r="B45" t="str">
        <f t="shared" si="0"/>
        <v>2014</v>
      </c>
      <c r="C45" t="str">
        <f t="shared" si="1"/>
        <v>Jan</v>
      </c>
      <c r="D45" t="s">
        <v>115</v>
      </c>
      <c r="E45" t="s">
        <v>116</v>
      </c>
      <c r="F45" t="s">
        <v>43</v>
      </c>
      <c r="G45" t="s">
        <v>44</v>
      </c>
      <c r="H45" t="s">
        <v>117</v>
      </c>
      <c r="I45" s="4">
        <v>699.93</v>
      </c>
      <c r="J45" s="5">
        <v>7</v>
      </c>
      <c r="K45" s="4">
        <v>181.98</v>
      </c>
    </row>
    <row r="46" spans="1:11" x14ac:dyDescent="0.2">
      <c r="A46" t="s">
        <v>114</v>
      </c>
      <c r="B46" t="str">
        <f t="shared" si="0"/>
        <v>2014</v>
      </c>
      <c r="C46" t="str">
        <f t="shared" si="1"/>
        <v>Jan</v>
      </c>
      <c r="D46" t="s">
        <v>115</v>
      </c>
      <c r="E46" t="s">
        <v>116</v>
      </c>
      <c r="F46" t="s">
        <v>12</v>
      </c>
      <c r="G46" t="s">
        <v>27</v>
      </c>
      <c r="H46" t="s">
        <v>118</v>
      </c>
      <c r="I46" s="4">
        <v>22.96</v>
      </c>
      <c r="J46" s="5">
        <v>7</v>
      </c>
      <c r="K46" s="4">
        <v>6.66</v>
      </c>
    </row>
    <row r="47" spans="1:11" x14ac:dyDescent="0.2">
      <c r="A47" t="s">
        <v>114</v>
      </c>
      <c r="B47" t="str">
        <f t="shared" si="0"/>
        <v>2014</v>
      </c>
      <c r="C47" t="str">
        <f t="shared" si="1"/>
        <v>Jan</v>
      </c>
      <c r="D47" t="s">
        <v>115</v>
      </c>
      <c r="E47" t="s">
        <v>116</v>
      </c>
      <c r="F47" t="s">
        <v>38</v>
      </c>
      <c r="G47" t="s">
        <v>52</v>
      </c>
      <c r="H47" t="s">
        <v>119</v>
      </c>
      <c r="I47" s="4">
        <v>38.6</v>
      </c>
      <c r="J47" s="5">
        <v>4</v>
      </c>
      <c r="K47" s="4">
        <v>11.58</v>
      </c>
    </row>
    <row r="48" spans="1:11" x14ac:dyDescent="0.2">
      <c r="A48" t="s">
        <v>114</v>
      </c>
      <c r="B48" t="str">
        <f t="shared" si="0"/>
        <v>2014</v>
      </c>
      <c r="C48" t="str">
        <f t="shared" si="1"/>
        <v>Jan</v>
      </c>
      <c r="D48" t="s">
        <v>115</v>
      </c>
      <c r="E48" t="s">
        <v>116</v>
      </c>
      <c r="F48" t="s">
        <v>12</v>
      </c>
      <c r="G48" t="s">
        <v>27</v>
      </c>
      <c r="H48" t="s">
        <v>120</v>
      </c>
      <c r="I48" s="4">
        <v>6.63</v>
      </c>
      <c r="J48" s="5">
        <v>3</v>
      </c>
      <c r="K48" s="4">
        <v>1.79</v>
      </c>
    </row>
    <row r="49" spans="1:11" x14ac:dyDescent="0.2">
      <c r="A49" t="s">
        <v>114</v>
      </c>
      <c r="B49" t="str">
        <f t="shared" si="0"/>
        <v>2014</v>
      </c>
      <c r="C49" t="str">
        <f t="shared" si="1"/>
        <v>Jan</v>
      </c>
      <c r="D49" t="s">
        <v>115</v>
      </c>
      <c r="E49" t="s">
        <v>116</v>
      </c>
      <c r="F49" t="s">
        <v>12</v>
      </c>
      <c r="G49" t="s">
        <v>72</v>
      </c>
      <c r="H49" t="s">
        <v>73</v>
      </c>
      <c r="I49" s="4">
        <v>23.34</v>
      </c>
      <c r="J49" s="5">
        <v>3</v>
      </c>
      <c r="K49" s="4">
        <v>10.97</v>
      </c>
    </row>
    <row r="50" spans="1:11" x14ac:dyDescent="0.2">
      <c r="A50" t="s">
        <v>114</v>
      </c>
      <c r="B50" t="str">
        <f t="shared" si="0"/>
        <v>2014</v>
      </c>
      <c r="C50" t="str">
        <f t="shared" si="1"/>
        <v>Jan</v>
      </c>
      <c r="D50" t="s">
        <v>115</v>
      </c>
      <c r="E50" t="s">
        <v>116</v>
      </c>
      <c r="F50" t="s">
        <v>38</v>
      </c>
      <c r="G50" t="s">
        <v>39</v>
      </c>
      <c r="H50" t="s">
        <v>121</v>
      </c>
      <c r="I50" s="4">
        <v>1067.94</v>
      </c>
      <c r="J50" s="5">
        <v>3</v>
      </c>
      <c r="K50" s="4">
        <v>224.27</v>
      </c>
    </row>
    <row r="51" spans="1:11" x14ac:dyDescent="0.2">
      <c r="A51" t="s">
        <v>114</v>
      </c>
      <c r="B51" t="str">
        <f t="shared" si="0"/>
        <v>2014</v>
      </c>
      <c r="C51" t="str">
        <f t="shared" si="1"/>
        <v>Jan</v>
      </c>
      <c r="D51" t="s">
        <v>122</v>
      </c>
      <c r="E51" t="s">
        <v>31</v>
      </c>
      <c r="F51" t="s">
        <v>12</v>
      </c>
      <c r="G51" t="s">
        <v>13</v>
      </c>
      <c r="H51" t="s">
        <v>123</v>
      </c>
      <c r="I51" s="4">
        <v>19.36</v>
      </c>
      <c r="J51" s="5">
        <v>2</v>
      </c>
      <c r="K51" s="4">
        <v>9.2899999999999991</v>
      </c>
    </row>
    <row r="52" spans="1:11" x14ac:dyDescent="0.2">
      <c r="A52" t="s">
        <v>114</v>
      </c>
      <c r="B52" t="str">
        <f t="shared" si="0"/>
        <v>2014</v>
      </c>
      <c r="C52" t="str">
        <f t="shared" si="1"/>
        <v>Jan</v>
      </c>
      <c r="D52" t="s">
        <v>122</v>
      </c>
      <c r="E52" t="s">
        <v>31</v>
      </c>
      <c r="F52" t="s">
        <v>38</v>
      </c>
      <c r="G52" t="s">
        <v>52</v>
      </c>
      <c r="H52" t="s">
        <v>119</v>
      </c>
      <c r="I52" s="4">
        <v>19.3</v>
      </c>
      <c r="J52" s="5">
        <v>2</v>
      </c>
      <c r="K52" s="4">
        <v>5.79</v>
      </c>
    </row>
    <row r="53" spans="1:11" x14ac:dyDescent="0.2">
      <c r="A53" t="s">
        <v>114</v>
      </c>
      <c r="B53" t="str">
        <f t="shared" si="0"/>
        <v>2014</v>
      </c>
      <c r="C53" t="str">
        <f t="shared" si="1"/>
        <v>Jan</v>
      </c>
      <c r="D53" t="s">
        <v>124</v>
      </c>
      <c r="E53" t="s">
        <v>125</v>
      </c>
      <c r="F53" t="s">
        <v>12</v>
      </c>
      <c r="G53" t="s">
        <v>20</v>
      </c>
      <c r="H53" t="s">
        <v>126</v>
      </c>
      <c r="I53" s="4">
        <v>13.98</v>
      </c>
      <c r="J53" s="5">
        <v>1</v>
      </c>
      <c r="K53" s="4">
        <v>4.05</v>
      </c>
    </row>
    <row r="54" spans="1:11" x14ac:dyDescent="0.2">
      <c r="A54" t="s">
        <v>114</v>
      </c>
      <c r="B54" t="str">
        <f t="shared" si="0"/>
        <v>2014</v>
      </c>
      <c r="C54" t="str">
        <f t="shared" si="1"/>
        <v>Jan</v>
      </c>
      <c r="D54" t="s">
        <v>124</v>
      </c>
      <c r="E54" t="s">
        <v>125</v>
      </c>
      <c r="F54" t="s">
        <v>38</v>
      </c>
      <c r="G54" t="s">
        <v>52</v>
      </c>
      <c r="H54" t="s">
        <v>127</v>
      </c>
      <c r="I54" s="4">
        <v>272.94</v>
      </c>
      <c r="J54" s="5">
        <v>3</v>
      </c>
      <c r="K54" s="4">
        <v>30.02</v>
      </c>
    </row>
    <row r="55" spans="1:11" x14ac:dyDescent="0.2">
      <c r="A55" t="s">
        <v>114</v>
      </c>
      <c r="B55" t="str">
        <f t="shared" si="0"/>
        <v>2014</v>
      </c>
      <c r="C55" t="str">
        <f t="shared" si="1"/>
        <v>Jan</v>
      </c>
      <c r="D55" t="s">
        <v>124</v>
      </c>
      <c r="E55" t="s">
        <v>125</v>
      </c>
      <c r="F55" t="s">
        <v>12</v>
      </c>
      <c r="G55" t="s">
        <v>22</v>
      </c>
      <c r="H55" t="s">
        <v>128</v>
      </c>
      <c r="I55" s="4">
        <v>19.05</v>
      </c>
      <c r="J55" s="5">
        <v>5</v>
      </c>
      <c r="K55" s="4">
        <v>8.9499999999999993</v>
      </c>
    </row>
    <row r="56" spans="1:11" x14ac:dyDescent="0.2">
      <c r="A56" t="s">
        <v>114</v>
      </c>
      <c r="B56" t="str">
        <f t="shared" si="0"/>
        <v>2014</v>
      </c>
      <c r="C56" t="str">
        <f t="shared" si="1"/>
        <v>Jan</v>
      </c>
      <c r="D56" t="s">
        <v>124</v>
      </c>
      <c r="E56" t="s">
        <v>125</v>
      </c>
      <c r="F56" t="s">
        <v>12</v>
      </c>
      <c r="G56" t="s">
        <v>105</v>
      </c>
      <c r="H56" t="s">
        <v>129</v>
      </c>
      <c r="I56" s="4">
        <v>247.72</v>
      </c>
      <c r="J56" s="5">
        <v>4</v>
      </c>
      <c r="K56" s="4">
        <v>93.58</v>
      </c>
    </row>
    <row r="57" spans="1:11" x14ac:dyDescent="0.2">
      <c r="A57" t="s">
        <v>114</v>
      </c>
      <c r="B57" t="str">
        <f t="shared" si="0"/>
        <v>2014</v>
      </c>
      <c r="C57" t="str">
        <f t="shared" si="1"/>
        <v>Jan</v>
      </c>
      <c r="D57" t="s">
        <v>124</v>
      </c>
      <c r="E57" t="s">
        <v>125</v>
      </c>
      <c r="F57" t="s">
        <v>12</v>
      </c>
      <c r="G57" t="s">
        <v>20</v>
      </c>
      <c r="H57" t="s">
        <v>130</v>
      </c>
      <c r="I57" s="4">
        <v>66.58</v>
      </c>
      <c r="J57" s="5">
        <v>2</v>
      </c>
      <c r="K57" s="4">
        <v>15.98</v>
      </c>
    </row>
    <row r="58" spans="1:11" x14ac:dyDescent="0.2">
      <c r="A58" t="s">
        <v>114</v>
      </c>
      <c r="B58" t="str">
        <f t="shared" si="0"/>
        <v>2014</v>
      </c>
      <c r="C58" t="str">
        <f t="shared" si="1"/>
        <v>Jan</v>
      </c>
      <c r="D58" t="s">
        <v>124</v>
      </c>
      <c r="E58" t="s">
        <v>125</v>
      </c>
      <c r="F58" t="s">
        <v>12</v>
      </c>
      <c r="G58" t="s">
        <v>27</v>
      </c>
      <c r="H58" t="s">
        <v>131</v>
      </c>
      <c r="I58" s="4">
        <v>43.92</v>
      </c>
      <c r="J58" s="5">
        <v>3</v>
      </c>
      <c r="K58" s="4">
        <v>12.74</v>
      </c>
    </row>
    <row r="59" spans="1:11" x14ac:dyDescent="0.2">
      <c r="A59" t="s">
        <v>114</v>
      </c>
      <c r="B59" t="str">
        <f t="shared" si="0"/>
        <v>2014</v>
      </c>
      <c r="C59" t="str">
        <f t="shared" si="1"/>
        <v>Jan</v>
      </c>
      <c r="D59" t="s">
        <v>124</v>
      </c>
      <c r="E59" t="s">
        <v>125</v>
      </c>
      <c r="F59" t="s">
        <v>38</v>
      </c>
      <c r="G59" t="s">
        <v>52</v>
      </c>
      <c r="H59" t="s">
        <v>132</v>
      </c>
      <c r="I59" s="4">
        <v>14.73</v>
      </c>
      <c r="J59" s="5">
        <v>3</v>
      </c>
      <c r="K59" s="4">
        <v>4.8600000000000003</v>
      </c>
    </row>
    <row r="60" spans="1:11" x14ac:dyDescent="0.2">
      <c r="A60" t="s">
        <v>114</v>
      </c>
      <c r="B60" t="str">
        <f t="shared" si="0"/>
        <v>2014</v>
      </c>
      <c r="C60" t="str">
        <f t="shared" si="1"/>
        <v>Jan</v>
      </c>
      <c r="D60" t="s">
        <v>124</v>
      </c>
      <c r="E60" t="s">
        <v>125</v>
      </c>
      <c r="F60" t="s">
        <v>12</v>
      </c>
      <c r="G60" t="s">
        <v>22</v>
      </c>
      <c r="H60" t="s">
        <v>133</v>
      </c>
      <c r="I60" s="4">
        <v>29.7</v>
      </c>
      <c r="J60" s="5">
        <v>5</v>
      </c>
      <c r="K60" s="4">
        <v>13.37</v>
      </c>
    </row>
    <row r="61" spans="1:11" x14ac:dyDescent="0.2">
      <c r="A61" t="s">
        <v>114</v>
      </c>
      <c r="B61" t="str">
        <f t="shared" si="0"/>
        <v>2014</v>
      </c>
      <c r="C61" t="str">
        <f t="shared" si="1"/>
        <v>Jan</v>
      </c>
      <c r="D61" t="s">
        <v>134</v>
      </c>
      <c r="E61" t="s">
        <v>135</v>
      </c>
      <c r="F61" t="s">
        <v>12</v>
      </c>
      <c r="G61" t="s">
        <v>22</v>
      </c>
      <c r="H61" t="s">
        <v>136</v>
      </c>
      <c r="I61" s="4">
        <v>67.19</v>
      </c>
      <c r="J61" s="5">
        <v>1</v>
      </c>
      <c r="K61" s="4">
        <v>-51.52</v>
      </c>
    </row>
    <row r="62" spans="1:11" x14ac:dyDescent="0.2">
      <c r="A62" t="s">
        <v>137</v>
      </c>
      <c r="B62" t="str">
        <f t="shared" si="0"/>
        <v>2014</v>
      </c>
      <c r="C62" t="str">
        <f t="shared" si="1"/>
        <v>Jan</v>
      </c>
      <c r="D62" t="s">
        <v>138</v>
      </c>
      <c r="E62" t="s">
        <v>139</v>
      </c>
      <c r="F62" t="s">
        <v>38</v>
      </c>
      <c r="G62" t="s">
        <v>52</v>
      </c>
      <c r="H62" t="s">
        <v>140</v>
      </c>
      <c r="I62" s="4">
        <v>25.25</v>
      </c>
      <c r="J62" s="5">
        <v>3</v>
      </c>
      <c r="K62" s="4">
        <v>4.0999999999999996</v>
      </c>
    </row>
    <row r="63" spans="1:11" x14ac:dyDescent="0.2">
      <c r="A63" t="s">
        <v>141</v>
      </c>
      <c r="B63" t="str">
        <f t="shared" si="0"/>
        <v>2014</v>
      </c>
      <c r="C63" t="str">
        <f t="shared" si="1"/>
        <v>Jan</v>
      </c>
      <c r="D63" t="s">
        <v>142</v>
      </c>
      <c r="E63" t="s">
        <v>143</v>
      </c>
      <c r="F63" t="s">
        <v>12</v>
      </c>
      <c r="G63" t="s">
        <v>13</v>
      </c>
      <c r="H63" t="s">
        <v>144</v>
      </c>
      <c r="I63" s="4">
        <v>40.08</v>
      </c>
      <c r="J63" s="5">
        <v>6</v>
      </c>
      <c r="K63" s="4">
        <v>19.239999999999998</v>
      </c>
    </row>
    <row r="64" spans="1:11" x14ac:dyDescent="0.2">
      <c r="A64" t="s">
        <v>141</v>
      </c>
      <c r="B64" t="str">
        <f t="shared" si="0"/>
        <v>2014</v>
      </c>
      <c r="C64" t="str">
        <f t="shared" si="1"/>
        <v>Jan</v>
      </c>
      <c r="D64" t="s">
        <v>145</v>
      </c>
      <c r="E64" t="s">
        <v>146</v>
      </c>
      <c r="F64" t="s">
        <v>12</v>
      </c>
      <c r="G64" t="s">
        <v>47</v>
      </c>
      <c r="H64" t="s">
        <v>147</v>
      </c>
      <c r="I64" s="4">
        <v>5.94</v>
      </c>
      <c r="J64" s="5">
        <v>3</v>
      </c>
      <c r="K64" s="4">
        <v>0</v>
      </c>
    </row>
    <row r="65" spans="1:11" x14ac:dyDescent="0.2">
      <c r="A65" t="s">
        <v>148</v>
      </c>
      <c r="B65" t="str">
        <f t="shared" si="0"/>
        <v>2014</v>
      </c>
      <c r="C65" t="str">
        <f t="shared" si="1"/>
        <v>Jan</v>
      </c>
      <c r="D65" t="s">
        <v>149</v>
      </c>
      <c r="E65" t="s">
        <v>62</v>
      </c>
      <c r="F65" t="s">
        <v>38</v>
      </c>
      <c r="G65" t="s">
        <v>52</v>
      </c>
      <c r="H65" t="s">
        <v>150</v>
      </c>
      <c r="I65" s="4">
        <v>62.82</v>
      </c>
      <c r="J65" s="5">
        <v>3</v>
      </c>
      <c r="K65" s="4">
        <v>30.78</v>
      </c>
    </row>
    <row r="66" spans="1:11" x14ac:dyDescent="0.2">
      <c r="A66" t="s">
        <v>148</v>
      </c>
      <c r="B66" t="str">
        <f t="shared" si="0"/>
        <v>2014</v>
      </c>
      <c r="C66" t="str">
        <f t="shared" si="1"/>
        <v>Jan</v>
      </c>
      <c r="D66" t="s">
        <v>149</v>
      </c>
      <c r="E66" t="s">
        <v>62</v>
      </c>
      <c r="F66" t="s">
        <v>12</v>
      </c>
      <c r="G66" t="s">
        <v>20</v>
      </c>
      <c r="H66" t="s">
        <v>151</v>
      </c>
      <c r="I66" s="4">
        <v>489.92</v>
      </c>
      <c r="J66" s="5">
        <v>8</v>
      </c>
      <c r="K66" s="4">
        <v>0</v>
      </c>
    </row>
    <row r="67" spans="1:11" x14ac:dyDescent="0.2">
      <c r="A67" t="s">
        <v>148</v>
      </c>
      <c r="B67" t="str">
        <f t="shared" ref="B67:B130" si="2">TEXT(A67,"YYYY")</f>
        <v>2014</v>
      </c>
      <c r="C67" t="str">
        <f t="shared" ref="C67:C130" si="3">TEXT(A67,"MMM")</f>
        <v>Jan</v>
      </c>
      <c r="D67" t="s">
        <v>149</v>
      </c>
      <c r="E67" t="s">
        <v>62</v>
      </c>
      <c r="F67" t="s">
        <v>12</v>
      </c>
      <c r="G67" t="s">
        <v>13</v>
      </c>
      <c r="H67" t="s">
        <v>152</v>
      </c>
      <c r="I67" s="4">
        <v>19.440000000000001</v>
      </c>
      <c r="J67" s="5">
        <v>3</v>
      </c>
      <c r="K67" s="4">
        <v>9.33</v>
      </c>
    </row>
    <row r="68" spans="1:11" x14ac:dyDescent="0.2">
      <c r="A68" t="s">
        <v>148</v>
      </c>
      <c r="B68" t="str">
        <f t="shared" si="2"/>
        <v>2014</v>
      </c>
      <c r="C68" t="str">
        <f t="shared" si="3"/>
        <v>Jan</v>
      </c>
      <c r="D68" t="s">
        <v>149</v>
      </c>
      <c r="E68" t="s">
        <v>62</v>
      </c>
      <c r="F68" t="s">
        <v>12</v>
      </c>
      <c r="G68" t="s">
        <v>13</v>
      </c>
      <c r="H68" t="s">
        <v>153</v>
      </c>
      <c r="I68" s="4">
        <v>16.68</v>
      </c>
      <c r="J68" s="5">
        <v>2</v>
      </c>
      <c r="K68" s="4">
        <v>8.34</v>
      </c>
    </row>
    <row r="69" spans="1:11" x14ac:dyDescent="0.2">
      <c r="A69" t="s">
        <v>148</v>
      </c>
      <c r="B69" t="str">
        <f t="shared" si="2"/>
        <v>2014</v>
      </c>
      <c r="C69" t="str">
        <f t="shared" si="3"/>
        <v>Jan</v>
      </c>
      <c r="D69" t="s">
        <v>149</v>
      </c>
      <c r="E69" t="s">
        <v>62</v>
      </c>
      <c r="F69" t="s">
        <v>43</v>
      </c>
      <c r="G69" t="s">
        <v>44</v>
      </c>
      <c r="H69" t="s">
        <v>154</v>
      </c>
      <c r="I69" s="4">
        <v>155.35</v>
      </c>
      <c r="J69" s="5">
        <v>13</v>
      </c>
      <c r="K69" s="4">
        <v>0</v>
      </c>
    </row>
    <row r="70" spans="1:11" x14ac:dyDescent="0.2">
      <c r="A70" t="s">
        <v>148</v>
      </c>
      <c r="B70" t="str">
        <f t="shared" si="2"/>
        <v>2014</v>
      </c>
      <c r="C70" t="str">
        <f t="shared" si="3"/>
        <v>Jan</v>
      </c>
      <c r="D70" t="s">
        <v>149</v>
      </c>
      <c r="E70" t="s">
        <v>62</v>
      </c>
      <c r="F70" t="s">
        <v>38</v>
      </c>
      <c r="G70" t="s">
        <v>52</v>
      </c>
      <c r="H70" t="s">
        <v>155</v>
      </c>
      <c r="I70" s="4">
        <v>12.42</v>
      </c>
      <c r="J70" s="5">
        <v>3</v>
      </c>
      <c r="K70" s="4">
        <v>4.47</v>
      </c>
    </row>
    <row r="71" spans="1:11" x14ac:dyDescent="0.2">
      <c r="A71" t="s">
        <v>148</v>
      </c>
      <c r="B71" t="str">
        <f t="shared" si="2"/>
        <v>2014</v>
      </c>
      <c r="C71" t="str">
        <f t="shared" si="3"/>
        <v>Jan</v>
      </c>
      <c r="D71" t="s">
        <v>149</v>
      </c>
      <c r="E71" t="s">
        <v>62</v>
      </c>
      <c r="F71" t="s">
        <v>43</v>
      </c>
      <c r="G71" t="s">
        <v>44</v>
      </c>
      <c r="H71" t="s">
        <v>156</v>
      </c>
      <c r="I71" s="4">
        <v>187.98</v>
      </c>
      <c r="J71" s="5">
        <v>2</v>
      </c>
      <c r="K71" s="4">
        <v>52.63</v>
      </c>
    </row>
    <row r="72" spans="1:11" x14ac:dyDescent="0.2">
      <c r="A72" t="s">
        <v>148</v>
      </c>
      <c r="B72" t="str">
        <f t="shared" si="2"/>
        <v>2014</v>
      </c>
      <c r="C72" t="str">
        <f t="shared" si="3"/>
        <v>Jan</v>
      </c>
      <c r="D72" t="s">
        <v>157</v>
      </c>
      <c r="E72" t="s">
        <v>158</v>
      </c>
      <c r="F72" t="s">
        <v>12</v>
      </c>
      <c r="G72" t="s">
        <v>22</v>
      </c>
      <c r="H72" t="s">
        <v>159</v>
      </c>
      <c r="I72" s="4">
        <v>10.68</v>
      </c>
      <c r="J72" s="5">
        <v>2</v>
      </c>
      <c r="K72" s="4">
        <v>5.0199999999999996</v>
      </c>
    </row>
    <row r="73" spans="1:11" x14ac:dyDescent="0.2">
      <c r="A73" t="s">
        <v>148</v>
      </c>
      <c r="B73" t="str">
        <f t="shared" si="2"/>
        <v>2014</v>
      </c>
      <c r="C73" t="str">
        <f t="shared" si="3"/>
        <v>Jan</v>
      </c>
      <c r="D73" t="s">
        <v>157</v>
      </c>
      <c r="E73" t="s">
        <v>158</v>
      </c>
      <c r="F73" t="s">
        <v>38</v>
      </c>
      <c r="G73" t="s">
        <v>83</v>
      </c>
      <c r="H73" t="s">
        <v>160</v>
      </c>
      <c r="I73" s="4">
        <v>141.96</v>
      </c>
      <c r="J73" s="5">
        <v>2</v>
      </c>
      <c r="K73" s="4">
        <v>39.75</v>
      </c>
    </row>
    <row r="74" spans="1:11" x14ac:dyDescent="0.2">
      <c r="A74" t="s">
        <v>161</v>
      </c>
      <c r="B74" t="str">
        <f t="shared" si="2"/>
        <v>2014</v>
      </c>
      <c r="C74" t="str">
        <f t="shared" si="3"/>
        <v>Jan</v>
      </c>
      <c r="D74" t="s">
        <v>162</v>
      </c>
      <c r="E74" t="s">
        <v>31</v>
      </c>
      <c r="F74" t="s">
        <v>12</v>
      </c>
      <c r="G74" t="s">
        <v>20</v>
      </c>
      <c r="H74" t="s">
        <v>163</v>
      </c>
      <c r="I74" s="4">
        <v>57.23</v>
      </c>
      <c r="J74" s="5">
        <v>1</v>
      </c>
      <c r="K74" s="4">
        <v>14.31</v>
      </c>
    </row>
    <row r="75" spans="1:11" x14ac:dyDescent="0.2">
      <c r="A75" t="s">
        <v>161</v>
      </c>
      <c r="B75" t="str">
        <f t="shared" si="2"/>
        <v>2014</v>
      </c>
      <c r="C75" t="str">
        <f t="shared" si="3"/>
        <v>Jan</v>
      </c>
      <c r="D75" t="s">
        <v>162</v>
      </c>
      <c r="E75" t="s">
        <v>31</v>
      </c>
      <c r="F75" t="s">
        <v>38</v>
      </c>
      <c r="G75" t="s">
        <v>164</v>
      </c>
      <c r="H75" t="s">
        <v>165</v>
      </c>
      <c r="I75" s="4">
        <v>333</v>
      </c>
      <c r="J75" s="5">
        <v>3</v>
      </c>
      <c r="K75" s="4">
        <v>-16.649999999999999</v>
      </c>
    </row>
    <row r="76" spans="1:11" x14ac:dyDescent="0.2">
      <c r="A76" t="s">
        <v>161</v>
      </c>
      <c r="B76" t="str">
        <f t="shared" si="2"/>
        <v>2014</v>
      </c>
      <c r="C76" t="str">
        <f t="shared" si="3"/>
        <v>Jan</v>
      </c>
      <c r="D76" t="s">
        <v>162</v>
      </c>
      <c r="E76" t="s">
        <v>31</v>
      </c>
      <c r="F76" t="s">
        <v>12</v>
      </c>
      <c r="G76" t="s">
        <v>27</v>
      </c>
      <c r="H76" t="s">
        <v>166</v>
      </c>
      <c r="I76" s="4">
        <v>36.44</v>
      </c>
      <c r="J76" s="5">
        <v>4</v>
      </c>
      <c r="K76" s="4">
        <v>12.03</v>
      </c>
    </row>
    <row r="77" spans="1:11" x14ac:dyDescent="0.2">
      <c r="A77" t="s">
        <v>167</v>
      </c>
      <c r="B77" t="str">
        <f t="shared" si="2"/>
        <v>2014</v>
      </c>
      <c r="C77" t="str">
        <f t="shared" si="3"/>
        <v>Jan</v>
      </c>
      <c r="D77" t="s">
        <v>168</v>
      </c>
      <c r="E77" t="s">
        <v>169</v>
      </c>
      <c r="F77" t="s">
        <v>12</v>
      </c>
      <c r="G77" t="s">
        <v>22</v>
      </c>
      <c r="H77" t="s">
        <v>170</v>
      </c>
      <c r="I77" s="4">
        <v>3.93</v>
      </c>
      <c r="J77" s="5">
        <v>1</v>
      </c>
      <c r="K77" s="4">
        <v>1.33</v>
      </c>
    </row>
    <row r="78" spans="1:11" x14ac:dyDescent="0.2">
      <c r="A78" t="s">
        <v>171</v>
      </c>
      <c r="B78" t="str">
        <f t="shared" si="2"/>
        <v>2014</v>
      </c>
      <c r="C78" t="str">
        <f t="shared" si="3"/>
        <v>Jan</v>
      </c>
      <c r="D78" t="s">
        <v>172</v>
      </c>
      <c r="E78" t="s">
        <v>125</v>
      </c>
      <c r="F78" t="s">
        <v>12</v>
      </c>
      <c r="G78" t="s">
        <v>13</v>
      </c>
      <c r="H78" t="s">
        <v>173</v>
      </c>
      <c r="I78" s="4">
        <v>10.56</v>
      </c>
      <c r="J78" s="5">
        <v>2</v>
      </c>
      <c r="K78" s="4">
        <v>4.75</v>
      </c>
    </row>
    <row r="79" spans="1:11" x14ac:dyDescent="0.2">
      <c r="A79" t="s">
        <v>171</v>
      </c>
      <c r="B79" t="str">
        <f t="shared" si="2"/>
        <v>2014</v>
      </c>
      <c r="C79" t="str">
        <f t="shared" si="3"/>
        <v>Jan</v>
      </c>
      <c r="D79" t="s">
        <v>172</v>
      </c>
      <c r="E79" t="s">
        <v>125</v>
      </c>
      <c r="F79" t="s">
        <v>12</v>
      </c>
      <c r="G79" t="s">
        <v>20</v>
      </c>
      <c r="H79" t="s">
        <v>174</v>
      </c>
      <c r="I79" s="4">
        <v>229.94</v>
      </c>
      <c r="J79" s="5">
        <v>2</v>
      </c>
      <c r="K79" s="4">
        <v>6.9</v>
      </c>
    </row>
    <row r="80" spans="1:11" x14ac:dyDescent="0.2">
      <c r="A80" t="s">
        <v>175</v>
      </c>
      <c r="B80" t="str">
        <f t="shared" si="2"/>
        <v>2014</v>
      </c>
      <c r="C80" t="str">
        <f t="shared" si="3"/>
        <v>Jan</v>
      </c>
      <c r="D80" t="s">
        <v>176</v>
      </c>
      <c r="E80" t="s">
        <v>31</v>
      </c>
      <c r="F80" t="s">
        <v>38</v>
      </c>
      <c r="G80" t="s">
        <v>83</v>
      </c>
      <c r="H80" t="s">
        <v>177</v>
      </c>
      <c r="I80" s="4">
        <v>290.67</v>
      </c>
      <c r="J80" s="5">
        <v>2</v>
      </c>
      <c r="K80" s="4">
        <v>3.42</v>
      </c>
    </row>
    <row r="81" spans="1:11" x14ac:dyDescent="0.2">
      <c r="A81" t="s">
        <v>178</v>
      </c>
      <c r="B81" t="str">
        <f t="shared" si="2"/>
        <v>2014</v>
      </c>
      <c r="C81" t="str">
        <f t="shared" si="3"/>
        <v>Feb</v>
      </c>
      <c r="D81" t="s">
        <v>179</v>
      </c>
      <c r="E81" t="s">
        <v>180</v>
      </c>
      <c r="F81" t="s">
        <v>43</v>
      </c>
      <c r="G81" t="s">
        <v>58</v>
      </c>
      <c r="H81" t="s">
        <v>181</v>
      </c>
      <c r="I81" s="4">
        <v>468.9</v>
      </c>
      <c r="J81" s="5">
        <v>6</v>
      </c>
      <c r="K81" s="4">
        <v>206.32</v>
      </c>
    </row>
    <row r="82" spans="1:11" x14ac:dyDescent="0.2">
      <c r="A82" t="s">
        <v>182</v>
      </c>
      <c r="B82" t="str">
        <f t="shared" si="2"/>
        <v>2014</v>
      </c>
      <c r="C82" t="str">
        <f t="shared" si="3"/>
        <v>Feb</v>
      </c>
      <c r="D82" t="s">
        <v>183</v>
      </c>
      <c r="E82" t="s">
        <v>31</v>
      </c>
      <c r="F82" t="s">
        <v>12</v>
      </c>
      <c r="G82" t="s">
        <v>47</v>
      </c>
      <c r="H82" t="s">
        <v>184</v>
      </c>
      <c r="I82" s="4">
        <v>12.35</v>
      </c>
      <c r="J82" s="5">
        <v>5</v>
      </c>
      <c r="K82" s="4">
        <v>5.8</v>
      </c>
    </row>
    <row r="83" spans="1:11" x14ac:dyDescent="0.2">
      <c r="A83" t="s">
        <v>182</v>
      </c>
      <c r="B83" t="str">
        <f t="shared" si="2"/>
        <v>2014</v>
      </c>
      <c r="C83" t="str">
        <f t="shared" si="3"/>
        <v>Feb</v>
      </c>
      <c r="D83" t="s">
        <v>185</v>
      </c>
      <c r="E83" t="s">
        <v>139</v>
      </c>
      <c r="F83" t="s">
        <v>12</v>
      </c>
      <c r="G83" t="s">
        <v>22</v>
      </c>
      <c r="H83" t="s">
        <v>186</v>
      </c>
      <c r="I83" s="4">
        <v>18.34</v>
      </c>
      <c r="J83" s="5">
        <v>2</v>
      </c>
      <c r="K83" s="4">
        <v>-12.22</v>
      </c>
    </row>
    <row r="84" spans="1:11" x14ac:dyDescent="0.2">
      <c r="A84" t="s">
        <v>182</v>
      </c>
      <c r="B84" t="str">
        <f t="shared" si="2"/>
        <v>2014</v>
      </c>
      <c r="C84" t="str">
        <f t="shared" si="3"/>
        <v>Feb</v>
      </c>
      <c r="D84" t="s">
        <v>185</v>
      </c>
      <c r="E84" t="s">
        <v>139</v>
      </c>
      <c r="F84" t="s">
        <v>43</v>
      </c>
      <c r="G84" t="s">
        <v>44</v>
      </c>
      <c r="H84" t="s">
        <v>187</v>
      </c>
      <c r="I84" s="4">
        <v>180.96</v>
      </c>
      <c r="J84" s="5">
        <v>5</v>
      </c>
      <c r="K84" s="4">
        <v>13.57</v>
      </c>
    </row>
    <row r="85" spans="1:11" x14ac:dyDescent="0.2">
      <c r="A85" t="s">
        <v>188</v>
      </c>
      <c r="B85" t="str">
        <f t="shared" si="2"/>
        <v>2014</v>
      </c>
      <c r="C85" t="str">
        <f t="shared" si="3"/>
        <v>Feb</v>
      </c>
      <c r="D85" t="s">
        <v>138</v>
      </c>
      <c r="E85" t="s">
        <v>189</v>
      </c>
      <c r="F85" t="s">
        <v>12</v>
      </c>
      <c r="G85" t="s">
        <v>22</v>
      </c>
      <c r="H85" t="s">
        <v>190</v>
      </c>
      <c r="I85" s="4">
        <v>83.84</v>
      </c>
      <c r="J85" s="5">
        <v>2</v>
      </c>
      <c r="K85" s="4">
        <v>27.25</v>
      </c>
    </row>
    <row r="86" spans="1:11" x14ac:dyDescent="0.2">
      <c r="A86" t="s">
        <v>188</v>
      </c>
      <c r="B86" t="str">
        <f t="shared" si="2"/>
        <v>2014</v>
      </c>
      <c r="C86" t="str">
        <f t="shared" si="3"/>
        <v>Feb</v>
      </c>
      <c r="D86" t="s">
        <v>138</v>
      </c>
      <c r="E86" t="s">
        <v>189</v>
      </c>
      <c r="F86" t="s">
        <v>12</v>
      </c>
      <c r="G86" t="s">
        <v>22</v>
      </c>
      <c r="H86" t="s">
        <v>191</v>
      </c>
      <c r="I86" s="4">
        <v>13.27</v>
      </c>
      <c r="J86" s="5">
        <v>3</v>
      </c>
      <c r="K86" s="4">
        <v>4.3099999999999996</v>
      </c>
    </row>
    <row r="87" spans="1:11" x14ac:dyDescent="0.2">
      <c r="A87" t="s">
        <v>192</v>
      </c>
      <c r="B87" t="str">
        <f t="shared" si="2"/>
        <v>2014</v>
      </c>
      <c r="C87" t="str">
        <f t="shared" si="3"/>
        <v>Feb</v>
      </c>
      <c r="D87" t="s">
        <v>193</v>
      </c>
      <c r="E87" t="s">
        <v>31</v>
      </c>
      <c r="F87" t="s">
        <v>12</v>
      </c>
      <c r="G87" t="s">
        <v>22</v>
      </c>
      <c r="H87" t="s">
        <v>194</v>
      </c>
      <c r="I87" s="4">
        <v>82.9</v>
      </c>
      <c r="J87" s="5">
        <v>3</v>
      </c>
      <c r="K87" s="4">
        <v>29.01</v>
      </c>
    </row>
    <row r="88" spans="1:11" x14ac:dyDescent="0.2">
      <c r="A88" t="s">
        <v>192</v>
      </c>
      <c r="B88" t="str">
        <f t="shared" si="2"/>
        <v>2014</v>
      </c>
      <c r="C88" t="str">
        <f t="shared" si="3"/>
        <v>Feb</v>
      </c>
      <c r="D88" t="s">
        <v>193</v>
      </c>
      <c r="E88" t="s">
        <v>31</v>
      </c>
      <c r="F88" t="s">
        <v>12</v>
      </c>
      <c r="G88" t="s">
        <v>13</v>
      </c>
      <c r="H88" t="s">
        <v>195</v>
      </c>
      <c r="I88" s="4">
        <v>34.24</v>
      </c>
      <c r="J88" s="5">
        <v>4</v>
      </c>
      <c r="K88" s="4">
        <v>16.09</v>
      </c>
    </row>
    <row r="89" spans="1:11" x14ac:dyDescent="0.2">
      <c r="A89" t="s">
        <v>192</v>
      </c>
      <c r="B89" t="str">
        <f t="shared" si="2"/>
        <v>2014</v>
      </c>
      <c r="C89" t="str">
        <f t="shared" si="3"/>
        <v>Feb</v>
      </c>
      <c r="D89" t="s">
        <v>196</v>
      </c>
      <c r="E89" t="s">
        <v>31</v>
      </c>
      <c r="F89" t="s">
        <v>12</v>
      </c>
      <c r="G89" t="s">
        <v>22</v>
      </c>
      <c r="H89" t="s">
        <v>110</v>
      </c>
      <c r="I89" s="4">
        <v>17.25</v>
      </c>
      <c r="J89" s="5">
        <v>2</v>
      </c>
      <c r="K89" s="4">
        <v>6.04</v>
      </c>
    </row>
    <row r="90" spans="1:11" x14ac:dyDescent="0.2">
      <c r="A90" t="s">
        <v>197</v>
      </c>
      <c r="B90" t="str">
        <f t="shared" si="2"/>
        <v>2014</v>
      </c>
      <c r="C90" t="str">
        <f t="shared" si="3"/>
        <v>Feb</v>
      </c>
      <c r="D90" t="s">
        <v>198</v>
      </c>
      <c r="E90" t="s">
        <v>62</v>
      </c>
      <c r="F90" t="s">
        <v>12</v>
      </c>
      <c r="G90" t="s">
        <v>18</v>
      </c>
      <c r="H90" t="s">
        <v>199</v>
      </c>
      <c r="I90" s="4">
        <v>15</v>
      </c>
      <c r="J90" s="5">
        <v>4</v>
      </c>
      <c r="K90" s="4">
        <v>7.2</v>
      </c>
    </row>
    <row r="91" spans="1:11" x14ac:dyDescent="0.2">
      <c r="A91" t="s">
        <v>197</v>
      </c>
      <c r="B91" t="str">
        <f t="shared" si="2"/>
        <v>2014</v>
      </c>
      <c r="C91" t="str">
        <f t="shared" si="3"/>
        <v>Feb</v>
      </c>
      <c r="D91" t="s">
        <v>198</v>
      </c>
      <c r="E91" t="s">
        <v>62</v>
      </c>
      <c r="F91" t="s">
        <v>43</v>
      </c>
      <c r="G91" t="s">
        <v>44</v>
      </c>
      <c r="H91" t="s">
        <v>200</v>
      </c>
      <c r="I91" s="4">
        <v>161.61000000000001</v>
      </c>
      <c r="J91" s="5">
        <v>1</v>
      </c>
      <c r="K91" s="4">
        <v>42.02</v>
      </c>
    </row>
    <row r="92" spans="1:11" x14ac:dyDescent="0.2">
      <c r="A92" t="s">
        <v>197</v>
      </c>
      <c r="B92" t="str">
        <f t="shared" si="2"/>
        <v>2014</v>
      </c>
      <c r="C92" t="str">
        <f t="shared" si="3"/>
        <v>Feb</v>
      </c>
      <c r="D92" t="s">
        <v>198</v>
      </c>
      <c r="E92" t="s">
        <v>62</v>
      </c>
      <c r="F92" t="s">
        <v>43</v>
      </c>
      <c r="G92" t="s">
        <v>44</v>
      </c>
      <c r="H92" t="s">
        <v>201</v>
      </c>
      <c r="I92" s="4">
        <v>144.94999999999999</v>
      </c>
      <c r="J92" s="5">
        <v>5</v>
      </c>
      <c r="K92" s="4">
        <v>42.04</v>
      </c>
    </row>
    <row r="93" spans="1:11" x14ac:dyDescent="0.2">
      <c r="A93" t="s">
        <v>197</v>
      </c>
      <c r="B93" t="str">
        <f t="shared" si="2"/>
        <v>2014</v>
      </c>
      <c r="C93" t="str">
        <f t="shared" si="3"/>
        <v>Feb</v>
      </c>
      <c r="D93" t="s">
        <v>97</v>
      </c>
      <c r="E93" t="s">
        <v>17</v>
      </c>
      <c r="F93" t="s">
        <v>12</v>
      </c>
      <c r="G93" t="s">
        <v>22</v>
      </c>
      <c r="H93" t="s">
        <v>202</v>
      </c>
      <c r="I93" s="4">
        <v>8.9499999999999993</v>
      </c>
      <c r="J93" s="5">
        <v>2</v>
      </c>
      <c r="K93" s="4">
        <v>-14.77</v>
      </c>
    </row>
    <row r="94" spans="1:11" x14ac:dyDescent="0.2">
      <c r="A94" t="s">
        <v>203</v>
      </c>
      <c r="B94" t="str">
        <f t="shared" si="2"/>
        <v>2014</v>
      </c>
      <c r="C94" t="str">
        <f t="shared" si="3"/>
        <v>Feb</v>
      </c>
      <c r="D94" t="s">
        <v>204</v>
      </c>
      <c r="E94" t="s">
        <v>205</v>
      </c>
      <c r="F94" t="s">
        <v>43</v>
      </c>
      <c r="G94" t="s">
        <v>58</v>
      </c>
      <c r="H94" t="s">
        <v>206</v>
      </c>
      <c r="I94" s="4">
        <v>115.36</v>
      </c>
      <c r="J94" s="5">
        <v>7</v>
      </c>
      <c r="K94" s="4">
        <v>49.6</v>
      </c>
    </row>
    <row r="95" spans="1:11" x14ac:dyDescent="0.2">
      <c r="A95" t="s">
        <v>203</v>
      </c>
      <c r="B95" t="str">
        <f t="shared" si="2"/>
        <v>2014</v>
      </c>
      <c r="C95" t="str">
        <f t="shared" si="3"/>
        <v>Feb</v>
      </c>
      <c r="D95" t="s">
        <v>70</v>
      </c>
      <c r="E95" t="s">
        <v>169</v>
      </c>
      <c r="F95" t="s">
        <v>12</v>
      </c>
      <c r="G95" t="s">
        <v>20</v>
      </c>
      <c r="H95" t="s">
        <v>207</v>
      </c>
      <c r="I95" s="4">
        <v>64.959999999999994</v>
      </c>
      <c r="J95" s="5">
        <v>4</v>
      </c>
      <c r="K95" s="4">
        <v>9.74</v>
      </c>
    </row>
    <row r="96" spans="1:11" x14ac:dyDescent="0.2">
      <c r="A96" t="s">
        <v>208</v>
      </c>
      <c r="B96" t="str">
        <f t="shared" si="2"/>
        <v>2014</v>
      </c>
      <c r="C96" t="str">
        <f t="shared" si="3"/>
        <v>Feb</v>
      </c>
      <c r="D96" t="s">
        <v>209</v>
      </c>
      <c r="E96" t="s">
        <v>143</v>
      </c>
      <c r="F96" t="s">
        <v>38</v>
      </c>
      <c r="G96" t="s">
        <v>52</v>
      </c>
      <c r="H96" t="s">
        <v>210</v>
      </c>
      <c r="I96" s="4">
        <v>14.56</v>
      </c>
      <c r="J96" s="5">
        <v>2</v>
      </c>
      <c r="K96" s="4">
        <v>5.53</v>
      </c>
    </row>
    <row r="97" spans="1:11" x14ac:dyDescent="0.2">
      <c r="A97" t="s">
        <v>211</v>
      </c>
      <c r="B97" t="str">
        <f t="shared" si="2"/>
        <v>2014</v>
      </c>
      <c r="C97" t="str">
        <f t="shared" si="3"/>
        <v>Feb</v>
      </c>
      <c r="D97" t="s">
        <v>212</v>
      </c>
      <c r="E97" t="s">
        <v>62</v>
      </c>
      <c r="F97" t="s">
        <v>43</v>
      </c>
      <c r="G97" t="s">
        <v>58</v>
      </c>
      <c r="H97" t="s">
        <v>181</v>
      </c>
      <c r="I97" s="4">
        <v>234.45</v>
      </c>
      <c r="J97" s="5">
        <v>3</v>
      </c>
      <c r="K97" s="4">
        <v>103.16</v>
      </c>
    </row>
    <row r="98" spans="1:11" x14ac:dyDescent="0.2">
      <c r="A98" t="s">
        <v>211</v>
      </c>
      <c r="B98" t="str">
        <f t="shared" si="2"/>
        <v>2014</v>
      </c>
      <c r="C98" t="str">
        <f t="shared" si="3"/>
        <v>Feb</v>
      </c>
      <c r="D98" t="s">
        <v>212</v>
      </c>
      <c r="E98" t="s">
        <v>62</v>
      </c>
      <c r="F98" t="s">
        <v>38</v>
      </c>
      <c r="G98" t="s">
        <v>164</v>
      </c>
      <c r="H98" t="s">
        <v>213</v>
      </c>
      <c r="I98" s="4">
        <v>1256.22</v>
      </c>
      <c r="J98" s="5">
        <v>6</v>
      </c>
      <c r="K98" s="4">
        <v>75.37</v>
      </c>
    </row>
    <row r="99" spans="1:11" x14ac:dyDescent="0.2">
      <c r="A99" t="s">
        <v>211</v>
      </c>
      <c r="B99" t="str">
        <f t="shared" si="2"/>
        <v>2014</v>
      </c>
      <c r="C99" t="str">
        <f t="shared" si="3"/>
        <v>Feb</v>
      </c>
      <c r="D99" t="s">
        <v>212</v>
      </c>
      <c r="E99" t="s">
        <v>62</v>
      </c>
      <c r="F99" t="s">
        <v>12</v>
      </c>
      <c r="G99" t="s">
        <v>22</v>
      </c>
      <c r="H99" t="s">
        <v>214</v>
      </c>
      <c r="I99" s="4">
        <v>17.46</v>
      </c>
      <c r="J99" s="5">
        <v>2</v>
      </c>
      <c r="K99" s="4">
        <v>8.2100000000000009</v>
      </c>
    </row>
    <row r="100" spans="1:11" x14ac:dyDescent="0.2">
      <c r="A100" t="s">
        <v>211</v>
      </c>
      <c r="B100" t="str">
        <f t="shared" si="2"/>
        <v>2014</v>
      </c>
      <c r="C100" t="str">
        <f t="shared" si="3"/>
        <v>Feb</v>
      </c>
      <c r="D100" t="s">
        <v>215</v>
      </c>
      <c r="E100" t="s">
        <v>216</v>
      </c>
      <c r="F100" t="s">
        <v>38</v>
      </c>
      <c r="G100" t="s">
        <v>39</v>
      </c>
      <c r="H100" t="s">
        <v>217</v>
      </c>
      <c r="I100" s="4">
        <v>60.89</v>
      </c>
      <c r="J100" s="5">
        <v>1</v>
      </c>
      <c r="K100" s="4">
        <v>15.22</v>
      </c>
    </row>
    <row r="101" spans="1:11" x14ac:dyDescent="0.2">
      <c r="A101" t="s">
        <v>211</v>
      </c>
      <c r="B101" t="str">
        <f t="shared" si="2"/>
        <v>2014</v>
      </c>
      <c r="C101" t="str">
        <f t="shared" si="3"/>
        <v>Feb</v>
      </c>
      <c r="D101" t="s">
        <v>215</v>
      </c>
      <c r="E101" t="s">
        <v>216</v>
      </c>
      <c r="F101" t="s">
        <v>12</v>
      </c>
      <c r="G101" t="s">
        <v>18</v>
      </c>
      <c r="H101" t="s">
        <v>218</v>
      </c>
      <c r="I101" s="4">
        <v>14.94</v>
      </c>
      <c r="J101" s="5">
        <v>3</v>
      </c>
      <c r="K101" s="4">
        <v>6.87</v>
      </c>
    </row>
    <row r="102" spans="1:11" x14ac:dyDescent="0.2">
      <c r="A102" t="s">
        <v>211</v>
      </c>
      <c r="B102" t="str">
        <f t="shared" si="2"/>
        <v>2014</v>
      </c>
      <c r="C102" t="str">
        <f t="shared" si="3"/>
        <v>Feb</v>
      </c>
      <c r="D102" t="s">
        <v>215</v>
      </c>
      <c r="E102" t="s">
        <v>216</v>
      </c>
      <c r="F102" t="s">
        <v>12</v>
      </c>
      <c r="G102" t="s">
        <v>22</v>
      </c>
      <c r="H102" t="s">
        <v>219</v>
      </c>
      <c r="I102" s="4">
        <v>9.64</v>
      </c>
      <c r="J102" s="5">
        <v>2</v>
      </c>
      <c r="K102" s="4">
        <v>4.43</v>
      </c>
    </row>
    <row r="103" spans="1:11" x14ac:dyDescent="0.2">
      <c r="A103" t="s">
        <v>211</v>
      </c>
      <c r="B103" t="str">
        <f t="shared" si="2"/>
        <v>2014</v>
      </c>
      <c r="C103" t="str">
        <f t="shared" si="3"/>
        <v>Feb</v>
      </c>
      <c r="D103" t="s">
        <v>215</v>
      </c>
      <c r="E103" t="s">
        <v>216</v>
      </c>
      <c r="F103" t="s">
        <v>38</v>
      </c>
      <c r="G103" t="s">
        <v>52</v>
      </c>
      <c r="H103" t="s">
        <v>220</v>
      </c>
      <c r="I103" s="4">
        <v>332.94</v>
      </c>
      <c r="J103" s="5">
        <v>3</v>
      </c>
      <c r="K103" s="4">
        <v>53.27</v>
      </c>
    </row>
    <row r="104" spans="1:11" x14ac:dyDescent="0.2">
      <c r="A104" t="s">
        <v>211</v>
      </c>
      <c r="B104" t="str">
        <f t="shared" si="2"/>
        <v>2014</v>
      </c>
      <c r="C104" t="str">
        <f t="shared" si="3"/>
        <v>Feb</v>
      </c>
      <c r="D104" t="s">
        <v>215</v>
      </c>
      <c r="E104" t="s">
        <v>216</v>
      </c>
      <c r="F104" t="s">
        <v>12</v>
      </c>
      <c r="G104" t="s">
        <v>22</v>
      </c>
      <c r="H104" t="s">
        <v>221</v>
      </c>
      <c r="I104" s="4">
        <v>51.9</v>
      </c>
      <c r="J104" s="5">
        <v>3</v>
      </c>
      <c r="K104" s="4">
        <v>24.39</v>
      </c>
    </row>
    <row r="105" spans="1:11" x14ac:dyDescent="0.2">
      <c r="A105" t="s">
        <v>211</v>
      </c>
      <c r="B105" t="str">
        <f t="shared" si="2"/>
        <v>2014</v>
      </c>
      <c r="C105" t="str">
        <f t="shared" si="3"/>
        <v>Feb</v>
      </c>
      <c r="D105" t="s">
        <v>215</v>
      </c>
      <c r="E105" t="s">
        <v>216</v>
      </c>
      <c r="F105" t="s">
        <v>12</v>
      </c>
      <c r="G105" t="s">
        <v>20</v>
      </c>
      <c r="H105" t="s">
        <v>222</v>
      </c>
      <c r="I105" s="4">
        <v>64.959999999999994</v>
      </c>
      <c r="J105" s="5">
        <v>2</v>
      </c>
      <c r="K105" s="4">
        <v>2.6</v>
      </c>
    </row>
    <row r="106" spans="1:11" x14ac:dyDescent="0.2">
      <c r="A106" t="s">
        <v>223</v>
      </c>
      <c r="B106" t="str">
        <f t="shared" si="2"/>
        <v>2014</v>
      </c>
      <c r="C106" t="str">
        <f t="shared" si="3"/>
        <v>Feb</v>
      </c>
      <c r="D106" t="s">
        <v>224</v>
      </c>
      <c r="E106" t="s">
        <v>31</v>
      </c>
      <c r="F106" t="s">
        <v>38</v>
      </c>
      <c r="G106" t="s">
        <v>39</v>
      </c>
      <c r="H106" t="s">
        <v>225</v>
      </c>
      <c r="I106" s="4">
        <v>129.57</v>
      </c>
      <c r="J106" s="5">
        <v>2</v>
      </c>
      <c r="K106" s="4">
        <v>-24.29</v>
      </c>
    </row>
    <row r="107" spans="1:11" x14ac:dyDescent="0.2">
      <c r="A107" t="s">
        <v>226</v>
      </c>
      <c r="B107" t="str">
        <f t="shared" si="2"/>
        <v>2014</v>
      </c>
      <c r="C107" t="str">
        <f t="shared" si="3"/>
        <v>Feb</v>
      </c>
      <c r="D107" t="s">
        <v>227</v>
      </c>
      <c r="E107" t="s">
        <v>11</v>
      </c>
      <c r="F107" t="s">
        <v>12</v>
      </c>
      <c r="G107" t="s">
        <v>13</v>
      </c>
      <c r="H107" t="s">
        <v>228</v>
      </c>
      <c r="I107" s="4">
        <v>16.18</v>
      </c>
      <c r="J107" s="5">
        <v>3</v>
      </c>
      <c r="K107" s="4">
        <v>6.07</v>
      </c>
    </row>
    <row r="108" spans="1:11" x14ac:dyDescent="0.2">
      <c r="A108" t="s">
        <v>226</v>
      </c>
      <c r="B108" t="str">
        <f t="shared" si="2"/>
        <v>2014</v>
      </c>
      <c r="C108" t="str">
        <f t="shared" si="3"/>
        <v>Feb</v>
      </c>
      <c r="D108" t="s">
        <v>229</v>
      </c>
      <c r="E108" t="s">
        <v>189</v>
      </c>
      <c r="F108" t="s">
        <v>43</v>
      </c>
      <c r="G108" t="s">
        <v>58</v>
      </c>
      <c r="H108" t="s">
        <v>230</v>
      </c>
      <c r="I108" s="4">
        <v>239.97</v>
      </c>
      <c r="J108" s="5">
        <v>3</v>
      </c>
      <c r="K108" s="4">
        <v>86.39</v>
      </c>
    </row>
    <row r="109" spans="1:11" x14ac:dyDescent="0.2">
      <c r="A109" t="s">
        <v>226</v>
      </c>
      <c r="B109" t="str">
        <f t="shared" si="2"/>
        <v>2014</v>
      </c>
      <c r="C109" t="str">
        <f t="shared" si="3"/>
        <v>Feb</v>
      </c>
      <c r="D109" t="s">
        <v>229</v>
      </c>
      <c r="E109" t="s">
        <v>189</v>
      </c>
      <c r="F109" t="s">
        <v>12</v>
      </c>
      <c r="G109" t="s">
        <v>105</v>
      </c>
      <c r="H109" t="s">
        <v>231</v>
      </c>
      <c r="I109" s="4">
        <v>81.96</v>
      </c>
      <c r="J109" s="5">
        <v>2</v>
      </c>
      <c r="K109" s="4">
        <v>22.95</v>
      </c>
    </row>
    <row r="110" spans="1:11" x14ac:dyDescent="0.2">
      <c r="A110" t="s">
        <v>226</v>
      </c>
      <c r="B110" t="str">
        <f t="shared" si="2"/>
        <v>2014</v>
      </c>
      <c r="C110" t="str">
        <f t="shared" si="3"/>
        <v>Feb</v>
      </c>
      <c r="D110" t="s">
        <v>229</v>
      </c>
      <c r="E110" t="s">
        <v>189</v>
      </c>
      <c r="F110" t="s">
        <v>12</v>
      </c>
      <c r="G110" t="s">
        <v>232</v>
      </c>
      <c r="H110" t="s">
        <v>233</v>
      </c>
      <c r="I110" s="4">
        <v>238.62</v>
      </c>
      <c r="J110" s="5">
        <v>2</v>
      </c>
      <c r="K110" s="4">
        <v>4.7699999999999996</v>
      </c>
    </row>
    <row r="111" spans="1:11" x14ac:dyDescent="0.2">
      <c r="A111" t="s">
        <v>234</v>
      </c>
      <c r="B111" t="str">
        <f t="shared" si="2"/>
        <v>2014</v>
      </c>
      <c r="C111" t="str">
        <f t="shared" si="3"/>
        <v>Feb</v>
      </c>
      <c r="D111" t="s">
        <v>235</v>
      </c>
      <c r="E111" t="s">
        <v>189</v>
      </c>
      <c r="F111" t="s">
        <v>12</v>
      </c>
      <c r="G111" t="s">
        <v>22</v>
      </c>
      <c r="H111" t="s">
        <v>236</v>
      </c>
      <c r="I111" s="4">
        <v>21.36</v>
      </c>
      <c r="J111" s="5">
        <v>5</v>
      </c>
      <c r="K111" s="4">
        <v>7.21</v>
      </c>
    </row>
    <row r="112" spans="1:11" x14ac:dyDescent="0.2">
      <c r="A112" t="s">
        <v>237</v>
      </c>
      <c r="B112" t="str">
        <f t="shared" si="2"/>
        <v>2014</v>
      </c>
      <c r="C112" t="str">
        <f t="shared" si="3"/>
        <v>Feb</v>
      </c>
      <c r="D112" t="s">
        <v>238</v>
      </c>
      <c r="E112" t="s">
        <v>11</v>
      </c>
      <c r="F112" t="s">
        <v>12</v>
      </c>
      <c r="G112" t="s">
        <v>22</v>
      </c>
      <c r="H112" t="s">
        <v>239</v>
      </c>
      <c r="I112" s="4">
        <v>1.08</v>
      </c>
      <c r="J112" s="5">
        <v>3</v>
      </c>
      <c r="K112" s="4">
        <v>-1.73</v>
      </c>
    </row>
    <row r="113" spans="1:11" x14ac:dyDescent="0.2">
      <c r="A113" t="s">
        <v>237</v>
      </c>
      <c r="B113" t="str">
        <f t="shared" si="2"/>
        <v>2014</v>
      </c>
      <c r="C113" t="str">
        <f t="shared" si="3"/>
        <v>Feb</v>
      </c>
      <c r="D113" t="s">
        <v>238</v>
      </c>
      <c r="E113" t="s">
        <v>11</v>
      </c>
      <c r="F113" t="s">
        <v>12</v>
      </c>
      <c r="G113" t="s">
        <v>105</v>
      </c>
      <c r="H113" t="s">
        <v>240</v>
      </c>
      <c r="I113" s="4">
        <v>7.96</v>
      </c>
      <c r="J113" s="5">
        <v>2</v>
      </c>
      <c r="K113" s="4">
        <v>-13.93</v>
      </c>
    </row>
    <row r="114" spans="1:11" x14ac:dyDescent="0.2">
      <c r="A114" t="s">
        <v>241</v>
      </c>
      <c r="B114" t="str">
        <f t="shared" si="2"/>
        <v>2014</v>
      </c>
      <c r="C114" t="str">
        <f t="shared" si="3"/>
        <v>Feb</v>
      </c>
      <c r="D114" t="s">
        <v>97</v>
      </c>
      <c r="E114" t="s">
        <v>17</v>
      </c>
      <c r="F114" t="s">
        <v>12</v>
      </c>
      <c r="G114" t="s">
        <v>27</v>
      </c>
      <c r="H114" t="s">
        <v>242</v>
      </c>
      <c r="I114" s="4">
        <v>54.21</v>
      </c>
      <c r="J114" s="5">
        <v>14</v>
      </c>
      <c r="K114" s="4">
        <v>8.81</v>
      </c>
    </row>
    <row r="115" spans="1:11" x14ac:dyDescent="0.2">
      <c r="A115" t="s">
        <v>243</v>
      </c>
      <c r="B115" t="str">
        <f t="shared" si="2"/>
        <v>2014</v>
      </c>
      <c r="C115" t="str">
        <f t="shared" si="3"/>
        <v>Feb</v>
      </c>
      <c r="D115" t="s">
        <v>244</v>
      </c>
      <c r="E115" t="s">
        <v>11</v>
      </c>
      <c r="F115" t="s">
        <v>38</v>
      </c>
      <c r="G115" t="s">
        <v>52</v>
      </c>
      <c r="H115" t="s">
        <v>245</v>
      </c>
      <c r="I115" s="4">
        <v>25.16</v>
      </c>
      <c r="J115" s="5">
        <v>5</v>
      </c>
      <c r="K115" s="4">
        <v>-11.32</v>
      </c>
    </row>
    <row r="116" spans="1:11" x14ac:dyDescent="0.2">
      <c r="A116" t="s">
        <v>243</v>
      </c>
      <c r="B116" t="str">
        <f t="shared" si="2"/>
        <v>2014</v>
      </c>
      <c r="C116" t="str">
        <f t="shared" si="3"/>
        <v>Feb</v>
      </c>
      <c r="D116" t="s">
        <v>246</v>
      </c>
      <c r="E116" t="s">
        <v>11</v>
      </c>
      <c r="F116" t="s">
        <v>12</v>
      </c>
      <c r="G116" t="s">
        <v>20</v>
      </c>
      <c r="H116" t="s">
        <v>247</v>
      </c>
      <c r="I116" s="4">
        <v>12.62</v>
      </c>
      <c r="J116" s="5">
        <v>2</v>
      </c>
      <c r="K116" s="4">
        <v>-2.52</v>
      </c>
    </row>
    <row r="117" spans="1:11" x14ac:dyDescent="0.2">
      <c r="A117" t="s">
        <v>248</v>
      </c>
      <c r="B117" t="str">
        <f t="shared" si="2"/>
        <v>2014</v>
      </c>
      <c r="C117" t="str">
        <f t="shared" si="3"/>
        <v>Feb</v>
      </c>
      <c r="D117" t="s">
        <v>249</v>
      </c>
      <c r="E117" t="s">
        <v>146</v>
      </c>
      <c r="F117" t="s">
        <v>43</v>
      </c>
      <c r="G117" t="s">
        <v>58</v>
      </c>
      <c r="H117" t="s">
        <v>250</v>
      </c>
      <c r="I117" s="4">
        <v>62.31</v>
      </c>
      <c r="J117" s="5">
        <v>3</v>
      </c>
      <c r="K117" s="4">
        <v>22.43</v>
      </c>
    </row>
    <row r="118" spans="1:11" x14ac:dyDescent="0.2">
      <c r="A118" t="s">
        <v>248</v>
      </c>
      <c r="B118" t="str">
        <f t="shared" si="2"/>
        <v>2014</v>
      </c>
      <c r="C118" t="str">
        <f t="shared" si="3"/>
        <v>Feb</v>
      </c>
      <c r="D118" t="s">
        <v>249</v>
      </c>
      <c r="E118" t="s">
        <v>146</v>
      </c>
      <c r="F118" t="s">
        <v>38</v>
      </c>
      <c r="G118" t="s">
        <v>52</v>
      </c>
      <c r="H118" t="s">
        <v>251</v>
      </c>
      <c r="I118" s="4">
        <v>20.32</v>
      </c>
      <c r="J118" s="5">
        <v>4</v>
      </c>
      <c r="K118" s="4">
        <v>6.91</v>
      </c>
    </row>
    <row r="119" spans="1:11" x14ac:dyDescent="0.2">
      <c r="A119" t="s">
        <v>248</v>
      </c>
      <c r="B119" t="str">
        <f t="shared" si="2"/>
        <v>2014</v>
      </c>
      <c r="C119" t="str">
        <f t="shared" si="3"/>
        <v>Feb</v>
      </c>
      <c r="D119" t="s">
        <v>252</v>
      </c>
      <c r="E119" t="s">
        <v>31</v>
      </c>
      <c r="F119" t="s">
        <v>12</v>
      </c>
      <c r="G119" t="s">
        <v>13</v>
      </c>
      <c r="H119" t="s">
        <v>253</v>
      </c>
      <c r="I119" s="4">
        <v>12.96</v>
      </c>
      <c r="J119" s="5">
        <v>2</v>
      </c>
      <c r="K119" s="4">
        <v>6.22</v>
      </c>
    </row>
    <row r="120" spans="1:11" x14ac:dyDescent="0.2">
      <c r="A120" t="s">
        <v>254</v>
      </c>
      <c r="B120" t="str">
        <f t="shared" si="2"/>
        <v>2014</v>
      </c>
      <c r="C120" t="str">
        <f t="shared" si="3"/>
        <v>Feb</v>
      </c>
      <c r="D120" t="s">
        <v>255</v>
      </c>
      <c r="E120" t="s">
        <v>17</v>
      </c>
      <c r="F120" t="s">
        <v>12</v>
      </c>
      <c r="G120" t="s">
        <v>22</v>
      </c>
      <c r="H120" t="s">
        <v>23</v>
      </c>
      <c r="I120" s="4">
        <v>8.85</v>
      </c>
      <c r="J120" s="5">
        <v>5</v>
      </c>
      <c r="K120" s="4">
        <v>-13.72</v>
      </c>
    </row>
    <row r="121" spans="1:11" x14ac:dyDescent="0.2">
      <c r="A121" t="s">
        <v>256</v>
      </c>
      <c r="B121" t="str">
        <f t="shared" si="2"/>
        <v>2014</v>
      </c>
      <c r="C121" t="str">
        <f t="shared" si="3"/>
        <v>Feb</v>
      </c>
      <c r="D121" t="s">
        <v>257</v>
      </c>
      <c r="E121" t="s">
        <v>31</v>
      </c>
      <c r="F121" t="s">
        <v>12</v>
      </c>
      <c r="G121" t="s">
        <v>13</v>
      </c>
      <c r="H121" t="s">
        <v>258</v>
      </c>
      <c r="I121" s="4">
        <v>19.440000000000001</v>
      </c>
      <c r="J121" s="5">
        <v>3</v>
      </c>
      <c r="K121" s="4">
        <v>9.33</v>
      </c>
    </row>
    <row r="122" spans="1:11" x14ac:dyDescent="0.2">
      <c r="A122" t="s">
        <v>259</v>
      </c>
      <c r="B122" t="str">
        <f t="shared" si="2"/>
        <v>2014</v>
      </c>
      <c r="C122" t="str">
        <f t="shared" si="3"/>
        <v>Feb</v>
      </c>
      <c r="D122" t="s">
        <v>260</v>
      </c>
      <c r="E122" t="s">
        <v>11</v>
      </c>
      <c r="F122" t="s">
        <v>12</v>
      </c>
      <c r="G122" t="s">
        <v>18</v>
      </c>
      <c r="H122" t="s">
        <v>261</v>
      </c>
      <c r="I122" s="4">
        <v>6.94</v>
      </c>
      <c r="J122" s="5">
        <v>3</v>
      </c>
      <c r="K122" s="4">
        <v>2.34</v>
      </c>
    </row>
    <row r="123" spans="1:11" x14ac:dyDescent="0.2">
      <c r="A123" t="s">
        <v>259</v>
      </c>
      <c r="B123" t="str">
        <f t="shared" si="2"/>
        <v>2014</v>
      </c>
      <c r="C123" t="str">
        <f t="shared" si="3"/>
        <v>Feb</v>
      </c>
      <c r="D123" t="s">
        <v>260</v>
      </c>
      <c r="E123" t="s">
        <v>11</v>
      </c>
      <c r="F123" t="s">
        <v>12</v>
      </c>
      <c r="G123" t="s">
        <v>22</v>
      </c>
      <c r="H123" t="s">
        <v>262</v>
      </c>
      <c r="I123" s="4">
        <v>4.43</v>
      </c>
      <c r="J123" s="5">
        <v>3</v>
      </c>
      <c r="K123" s="4">
        <v>-6.86</v>
      </c>
    </row>
    <row r="124" spans="1:11" x14ac:dyDescent="0.2">
      <c r="A124" t="s">
        <v>263</v>
      </c>
      <c r="B124" t="str">
        <f t="shared" si="2"/>
        <v>2014</v>
      </c>
      <c r="C124" t="str">
        <f t="shared" si="3"/>
        <v>Feb</v>
      </c>
      <c r="D124" t="s">
        <v>264</v>
      </c>
      <c r="E124" t="s">
        <v>104</v>
      </c>
      <c r="F124" t="s">
        <v>12</v>
      </c>
      <c r="G124" t="s">
        <v>13</v>
      </c>
      <c r="H124" t="s">
        <v>14</v>
      </c>
      <c r="I124" s="4">
        <v>32.9</v>
      </c>
      <c r="J124" s="5">
        <v>4</v>
      </c>
      <c r="K124" s="4">
        <v>11.1</v>
      </c>
    </row>
    <row r="125" spans="1:11" x14ac:dyDescent="0.2">
      <c r="A125" t="s">
        <v>263</v>
      </c>
      <c r="B125" t="str">
        <f t="shared" si="2"/>
        <v>2014</v>
      </c>
      <c r="C125" t="str">
        <f t="shared" si="3"/>
        <v>Feb</v>
      </c>
      <c r="D125" t="s">
        <v>264</v>
      </c>
      <c r="E125" t="s">
        <v>104</v>
      </c>
      <c r="F125" t="s">
        <v>12</v>
      </c>
      <c r="G125" t="s">
        <v>13</v>
      </c>
      <c r="H125" t="s">
        <v>265</v>
      </c>
      <c r="I125" s="4">
        <v>22.78</v>
      </c>
      <c r="J125" s="5">
        <v>3</v>
      </c>
      <c r="K125" s="4">
        <v>7.69</v>
      </c>
    </row>
    <row r="126" spans="1:11" x14ac:dyDescent="0.2">
      <c r="A126" t="s">
        <v>266</v>
      </c>
      <c r="B126" t="str">
        <f t="shared" si="2"/>
        <v>2014</v>
      </c>
      <c r="C126" t="str">
        <f t="shared" si="3"/>
        <v>Feb</v>
      </c>
      <c r="D126" t="s">
        <v>267</v>
      </c>
      <c r="E126" t="s">
        <v>87</v>
      </c>
      <c r="F126" t="s">
        <v>12</v>
      </c>
      <c r="G126" t="s">
        <v>27</v>
      </c>
      <c r="H126" t="s">
        <v>268</v>
      </c>
      <c r="I126" s="4">
        <v>19.46</v>
      </c>
      <c r="J126" s="5">
        <v>4</v>
      </c>
      <c r="K126" s="4">
        <v>3.4</v>
      </c>
    </row>
    <row r="127" spans="1:11" x14ac:dyDescent="0.2">
      <c r="A127" t="s">
        <v>269</v>
      </c>
      <c r="B127" t="str">
        <f t="shared" si="2"/>
        <v>2014</v>
      </c>
      <c r="C127" t="str">
        <f t="shared" si="3"/>
        <v>Mar</v>
      </c>
      <c r="D127" t="s">
        <v>270</v>
      </c>
      <c r="E127" t="s">
        <v>189</v>
      </c>
      <c r="F127" t="s">
        <v>38</v>
      </c>
      <c r="G127" t="s">
        <v>39</v>
      </c>
      <c r="H127" t="s">
        <v>40</v>
      </c>
      <c r="I127" s="4">
        <v>457.57</v>
      </c>
      <c r="J127" s="5">
        <v>2</v>
      </c>
      <c r="K127" s="4">
        <v>51.48</v>
      </c>
    </row>
    <row r="128" spans="1:11" x14ac:dyDescent="0.2">
      <c r="A128" t="s">
        <v>269</v>
      </c>
      <c r="B128" t="str">
        <f t="shared" si="2"/>
        <v>2014</v>
      </c>
      <c r="C128" t="str">
        <f t="shared" si="3"/>
        <v>Mar</v>
      </c>
      <c r="D128" t="s">
        <v>271</v>
      </c>
      <c r="E128" t="s">
        <v>169</v>
      </c>
      <c r="F128" t="s">
        <v>43</v>
      </c>
      <c r="G128" t="s">
        <v>44</v>
      </c>
      <c r="H128" t="s">
        <v>272</v>
      </c>
      <c r="I128" s="4">
        <v>5.94</v>
      </c>
      <c r="J128" s="5">
        <v>3</v>
      </c>
      <c r="K128" s="4">
        <v>1.6</v>
      </c>
    </row>
    <row r="129" spans="1:11" x14ac:dyDescent="0.2">
      <c r="A129" t="s">
        <v>269</v>
      </c>
      <c r="B129" t="str">
        <f t="shared" si="2"/>
        <v>2014</v>
      </c>
      <c r="C129" t="str">
        <f t="shared" si="3"/>
        <v>Mar</v>
      </c>
      <c r="D129" t="s">
        <v>273</v>
      </c>
      <c r="E129" t="s">
        <v>17</v>
      </c>
      <c r="F129" t="s">
        <v>38</v>
      </c>
      <c r="G129" t="s">
        <v>39</v>
      </c>
      <c r="H129" t="s">
        <v>274</v>
      </c>
      <c r="I129" s="4">
        <v>634.12</v>
      </c>
      <c r="J129" s="5">
        <v>6</v>
      </c>
      <c r="K129" s="4">
        <v>-172.12</v>
      </c>
    </row>
    <row r="130" spans="1:11" x14ac:dyDescent="0.2">
      <c r="A130" t="s">
        <v>269</v>
      </c>
      <c r="B130" t="str">
        <f t="shared" si="2"/>
        <v>2014</v>
      </c>
      <c r="C130" t="str">
        <f t="shared" si="3"/>
        <v>Mar</v>
      </c>
      <c r="D130" t="s">
        <v>273</v>
      </c>
      <c r="E130" t="s">
        <v>17</v>
      </c>
      <c r="F130" t="s">
        <v>12</v>
      </c>
      <c r="G130" t="s">
        <v>13</v>
      </c>
      <c r="H130" t="s">
        <v>275</v>
      </c>
      <c r="I130" s="4">
        <v>17.47</v>
      </c>
      <c r="J130" s="5">
        <v>3</v>
      </c>
      <c r="K130" s="4">
        <v>5.68</v>
      </c>
    </row>
    <row r="131" spans="1:11" x14ac:dyDescent="0.2">
      <c r="A131" t="s">
        <v>269</v>
      </c>
      <c r="B131" t="str">
        <f t="shared" ref="B131:B194" si="4">TEXT(A131,"YYYY")</f>
        <v>2014</v>
      </c>
      <c r="C131" t="str">
        <f t="shared" ref="C131:C194" si="5">TEXT(A131,"MMM")</f>
        <v>Mar</v>
      </c>
      <c r="D131" t="s">
        <v>276</v>
      </c>
      <c r="E131" t="s">
        <v>11</v>
      </c>
      <c r="F131" t="s">
        <v>12</v>
      </c>
      <c r="G131" t="s">
        <v>47</v>
      </c>
      <c r="H131" t="s">
        <v>277</v>
      </c>
      <c r="I131" s="4">
        <v>18.84</v>
      </c>
      <c r="J131" s="5">
        <v>5</v>
      </c>
      <c r="K131" s="4">
        <v>-3.53</v>
      </c>
    </row>
    <row r="132" spans="1:11" x14ac:dyDescent="0.2">
      <c r="A132" t="s">
        <v>269</v>
      </c>
      <c r="B132" t="str">
        <f t="shared" si="4"/>
        <v>2014</v>
      </c>
      <c r="C132" t="str">
        <f t="shared" si="5"/>
        <v>Mar</v>
      </c>
      <c r="D132" t="s">
        <v>276</v>
      </c>
      <c r="E132" t="s">
        <v>11</v>
      </c>
      <c r="F132" t="s">
        <v>38</v>
      </c>
      <c r="G132" t="s">
        <v>39</v>
      </c>
      <c r="H132" t="s">
        <v>278</v>
      </c>
      <c r="I132" s="4">
        <v>362.25</v>
      </c>
      <c r="J132" s="5">
        <v>6</v>
      </c>
      <c r="K132" s="4">
        <v>0</v>
      </c>
    </row>
    <row r="133" spans="1:11" x14ac:dyDescent="0.2">
      <c r="A133" t="s">
        <v>269</v>
      </c>
      <c r="B133" t="str">
        <f t="shared" si="4"/>
        <v>2014</v>
      </c>
      <c r="C133" t="str">
        <f t="shared" si="5"/>
        <v>Mar</v>
      </c>
      <c r="D133" t="s">
        <v>276</v>
      </c>
      <c r="E133" t="s">
        <v>11</v>
      </c>
      <c r="F133" t="s">
        <v>38</v>
      </c>
      <c r="G133" t="s">
        <v>52</v>
      </c>
      <c r="H133" t="s">
        <v>98</v>
      </c>
      <c r="I133" s="4">
        <v>63.55</v>
      </c>
      <c r="J133" s="5">
        <v>6</v>
      </c>
      <c r="K133" s="4">
        <v>-34.950000000000003</v>
      </c>
    </row>
    <row r="134" spans="1:11" x14ac:dyDescent="0.2">
      <c r="A134" t="s">
        <v>269</v>
      </c>
      <c r="B134" t="str">
        <f t="shared" si="4"/>
        <v>2014</v>
      </c>
      <c r="C134" t="str">
        <f t="shared" si="5"/>
        <v>Mar</v>
      </c>
      <c r="D134" t="s">
        <v>276</v>
      </c>
      <c r="E134" t="s">
        <v>11</v>
      </c>
      <c r="F134" t="s">
        <v>12</v>
      </c>
      <c r="G134" t="s">
        <v>20</v>
      </c>
      <c r="H134" t="s">
        <v>279</v>
      </c>
      <c r="I134" s="4">
        <v>129.55000000000001</v>
      </c>
      <c r="J134" s="5">
        <v>3</v>
      </c>
      <c r="K134" s="4">
        <v>-22.67</v>
      </c>
    </row>
    <row r="135" spans="1:11" x14ac:dyDescent="0.2">
      <c r="A135" t="s">
        <v>269</v>
      </c>
      <c r="B135" t="str">
        <f t="shared" si="4"/>
        <v>2014</v>
      </c>
      <c r="C135" t="str">
        <f t="shared" si="5"/>
        <v>Mar</v>
      </c>
      <c r="D135" t="s">
        <v>280</v>
      </c>
      <c r="E135" t="s">
        <v>11</v>
      </c>
      <c r="F135" t="s">
        <v>12</v>
      </c>
      <c r="G135" t="s">
        <v>20</v>
      </c>
      <c r="H135" t="s">
        <v>163</v>
      </c>
      <c r="I135" s="4">
        <v>137.35</v>
      </c>
      <c r="J135" s="5">
        <v>3</v>
      </c>
      <c r="K135" s="4">
        <v>8.58</v>
      </c>
    </row>
    <row r="136" spans="1:11" x14ac:dyDescent="0.2">
      <c r="A136" t="s">
        <v>269</v>
      </c>
      <c r="B136" t="str">
        <f t="shared" si="4"/>
        <v>2014</v>
      </c>
      <c r="C136" t="str">
        <f t="shared" si="5"/>
        <v>Mar</v>
      </c>
      <c r="D136" t="s">
        <v>280</v>
      </c>
      <c r="E136" t="s">
        <v>11</v>
      </c>
      <c r="F136" t="s">
        <v>38</v>
      </c>
      <c r="G136" t="s">
        <v>164</v>
      </c>
      <c r="H136" t="s">
        <v>281</v>
      </c>
      <c r="I136" s="4">
        <v>376.51</v>
      </c>
      <c r="J136" s="5">
        <v>3</v>
      </c>
      <c r="K136" s="4">
        <v>-43.03</v>
      </c>
    </row>
    <row r="137" spans="1:11" x14ac:dyDescent="0.2">
      <c r="A137" t="s">
        <v>282</v>
      </c>
      <c r="B137" t="str">
        <f t="shared" si="4"/>
        <v>2014</v>
      </c>
      <c r="C137" t="str">
        <f t="shared" si="5"/>
        <v>Mar</v>
      </c>
      <c r="D137" t="s">
        <v>283</v>
      </c>
      <c r="E137" t="s">
        <v>169</v>
      </c>
      <c r="F137" t="s">
        <v>12</v>
      </c>
      <c r="G137" t="s">
        <v>72</v>
      </c>
      <c r="H137" t="s">
        <v>73</v>
      </c>
      <c r="I137" s="4">
        <v>11.36</v>
      </c>
      <c r="J137" s="5">
        <v>2</v>
      </c>
      <c r="K137" s="4">
        <v>5.34</v>
      </c>
    </row>
    <row r="138" spans="1:11" x14ac:dyDescent="0.2">
      <c r="A138" t="s">
        <v>282</v>
      </c>
      <c r="B138" t="str">
        <f t="shared" si="4"/>
        <v>2014</v>
      </c>
      <c r="C138" t="str">
        <f t="shared" si="5"/>
        <v>Mar</v>
      </c>
      <c r="D138" t="s">
        <v>283</v>
      </c>
      <c r="E138" t="s">
        <v>169</v>
      </c>
      <c r="F138" t="s">
        <v>12</v>
      </c>
      <c r="G138" t="s">
        <v>13</v>
      </c>
      <c r="H138" t="s">
        <v>284</v>
      </c>
      <c r="I138" s="4">
        <v>36.4</v>
      </c>
      <c r="J138" s="5">
        <v>5</v>
      </c>
      <c r="K138" s="4">
        <v>17.47</v>
      </c>
    </row>
    <row r="139" spans="1:11" x14ac:dyDescent="0.2">
      <c r="A139" t="s">
        <v>282</v>
      </c>
      <c r="B139" t="str">
        <f t="shared" si="4"/>
        <v>2014</v>
      </c>
      <c r="C139" t="str">
        <f t="shared" si="5"/>
        <v>Mar</v>
      </c>
      <c r="D139" t="s">
        <v>285</v>
      </c>
      <c r="E139" t="s">
        <v>26</v>
      </c>
      <c r="F139" t="s">
        <v>12</v>
      </c>
      <c r="G139" t="s">
        <v>13</v>
      </c>
      <c r="H139" t="s">
        <v>286</v>
      </c>
      <c r="I139" s="4">
        <v>3.42</v>
      </c>
      <c r="J139" s="5">
        <v>1</v>
      </c>
      <c r="K139" s="4">
        <v>1.07</v>
      </c>
    </row>
    <row r="140" spans="1:11" x14ac:dyDescent="0.2">
      <c r="A140" t="s">
        <v>282</v>
      </c>
      <c r="B140" t="str">
        <f t="shared" si="4"/>
        <v>2014</v>
      </c>
      <c r="C140" t="str">
        <f t="shared" si="5"/>
        <v>Mar</v>
      </c>
      <c r="D140" t="s">
        <v>285</v>
      </c>
      <c r="E140" t="s">
        <v>26</v>
      </c>
      <c r="F140" t="s">
        <v>43</v>
      </c>
      <c r="G140" t="s">
        <v>58</v>
      </c>
      <c r="H140" t="s">
        <v>287</v>
      </c>
      <c r="I140" s="4">
        <v>151.19999999999999</v>
      </c>
      <c r="J140" s="5">
        <v>3</v>
      </c>
      <c r="K140" s="4">
        <v>32.130000000000003</v>
      </c>
    </row>
    <row r="141" spans="1:11" x14ac:dyDescent="0.2">
      <c r="A141" t="s">
        <v>288</v>
      </c>
      <c r="B141" t="str">
        <f t="shared" si="4"/>
        <v>2014</v>
      </c>
      <c r="C141" t="str">
        <f t="shared" si="5"/>
        <v>Mar</v>
      </c>
      <c r="D141" t="s">
        <v>289</v>
      </c>
      <c r="E141" t="s">
        <v>290</v>
      </c>
      <c r="F141" t="s">
        <v>12</v>
      </c>
      <c r="G141" t="s">
        <v>27</v>
      </c>
      <c r="H141" t="s">
        <v>268</v>
      </c>
      <c r="I141" s="4">
        <v>19.46</v>
      </c>
      <c r="J141" s="5">
        <v>4</v>
      </c>
      <c r="K141" s="4">
        <v>3.4</v>
      </c>
    </row>
    <row r="142" spans="1:11" x14ac:dyDescent="0.2">
      <c r="A142" t="s">
        <v>288</v>
      </c>
      <c r="B142" t="str">
        <f t="shared" si="4"/>
        <v>2014</v>
      </c>
      <c r="C142" t="str">
        <f t="shared" si="5"/>
        <v>Mar</v>
      </c>
      <c r="D142" t="s">
        <v>291</v>
      </c>
      <c r="E142" t="s">
        <v>169</v>
      </c>
      <c r="F142" t="s">
        <v>43</v>
      </c>
      <c r="G142" t="s">
        <v>44</v>
      </c>
      <c r="H142" t="s">
        <v>292</v>
      </c>
      <c r="I142" s="4">
        <v>9.99</v>
      </c>
      <c r="J142" s="5">
        <v>1</v>
      </c>
      <c r="K142" s="4">
        <v>4.5999999999999996</v>
      </c>
    </row>
    <row r="143" spans="1:11" x14ac:dyDescent="0.2">
      <c r="A143" t="s">
        <v>288</v>
      </c>
      <c r="B143" t="str">
        <f t="shared" si="4"/>
        <v>2014</v>
      </c>
      <c r="C143" t="str">
        <f t="shared" si="5"/>
        <v>Mar</v>
      </c>
      <c r="D143" t="s">
        <v>291</v>
      </c>
      <c r="E143" t="s">
        <v>169</v>
      </c>
      <c r="F143" t="s">
        <v>12</v>
      </c>
      <c r="G143" t="s">
        <v>22</v>
      </c>
      <c r="H143" t="s">
        <v>190</v>
      </c>
      <c r="I143" s="4">
        <v>125.76</v>
      </c>
      <c r="J143" s="5">
        <v>3</v>
      </c>
      <c r="K143" s="4">
        <v>40.869999999999997</v>
      </c>
    </row>
    <row r="144" spans="1:11" x14ac:dyDescent="0.2">
      <c r="A144" t="s">
        <v>288</v>
      </c>
      <c r="B144" t="str">
        <f t="shared" si="4"/>
        <v>2014</v>
      </c>
      <c r="C144" t="str">
        <f t="shared" si="5"/>
        <v>Mar</v>
      </c>
      <c r="D144" t="s">
        <v>291</v>
      </c>
      <c r="E144" t="s">
        <v>169</v>
      </c>
      <c r="F144" t="s">
        <v>12</v>
      </c>
      <c r="G144" t="s">
        <v>22</v>
      </c>
      <c r="H144" t="s">
        <v>293</v>
      </c>
      <c r="I144" s="4">
        <v>25.32</v>
      </c>
      <c r="J144" s="5">
        <v>5</v>
      </c>
      <c r="K144" s="4">
        <v>9.18</v>
      </c>
    </row>
    <row r="145" spans="1:11" x14ac:dyDescent="0.2">
      <c r="A145" t="s">
        <v>288</v>
      </c>
      <c r="B145" t="str">
        <f t="shared" si="4"/>
        <v>2014</v>
      </c>
      <c r="C145" t="str">
        <f t="shared" si="5"/>
        <v>Mar</v>
      </c>
      <c r="D145" t="s">
        <v>294</v>
      </c>
      <c r="E145" t="s">
        <v>87</v>
      </c>
      <c r="F145" t="s">
        <v>12</v>
      </c>
      <c r="G145" t="s">
        <v>18</v>
      </c>
      <c r="H145" t="s">
        <v>295</v>
      </c>
      <c r="I145" s="4">
        <v>15.12</v>
      </c>
      <c r="J145" s="5">
        <v>3</v>
      </c>
      <c r="K145" s="4">
        <v>4.91</v>
      </c>
    </row>
    <row r="146" spans="1:11" x14ac:dyDescent="0.2">
      <c r="A146" t="s">
        <v>288</v>
      </c>
      <c r="B146" t="str">
        <f t="shared" si="4"/>
        <v>2014</v>
      </c>
      <c r="C146" t="str">
        <f t="shared" si="5"/>
        <v>Mar</v>
      </c>
      <c r="D146" t="s">
        <v>294</v>
      </c>
      <c r="E146" t="s">
        <v>87</v>
      </c>
      <c r="F146" t="s">
        <v>38</v>
      </c>
      <c r="G146" t="s">
        <v>83</v>
      </c>
      <c r="H146" t="s">
        <v>113</v>
      </c>
      <c r="I146" s="4">
        <v>302.45</v>
      </c>
      <c r="J146" s="5">
        <v>5</v>
      </c>
      <c r="K146" s="4">
        <v>-199.62</v>
      </c>
    </row>
    <row r="147" spans="1:11" x14ac:dyDescent="0.2">
      <c r="A147" t="s">
        <v>288</v>
      </c>
      <c r="B147" t="str">
        <f t="shared" si="4"/>
        <v>2014</v>
      </c>
      <c r="C147" t="str">
        <f t="shared" si="5"/>
        <v>Mar</v>
      </c>
      <c r="D147" t="s">
        <v>294</v>
      </c>
      <c r="E147" t="s">
        <v>87</v>
      </c>
      <c r="F147" t="s">
        <v>12</v>
      </c>
      <c r="G147" t="s">
        <v>20</v>
      </c>
      <c r="H147" t="s">
        <v>296</v>
      </c>
      <c r="I147" s="4">
        <v>44.67</v>
      </c>
      <c r="J147" s="5">
        <v>8</v>
      </c>
      <c r="K147" s="4">
        <v>-10.050000000000001</v>
      </c>
    </row>
    <row r="148" spans="1:11" x14ac:dyDescent="0.2">
      <c r="A148" t="s">
        <v>288</v>
      </c>
      <c r="B148" t="str">
        <f t="shared" si="4"/>
        <v>2014</v>
      </c>
      <c r="C148" t="str">
        <f t="shared" si="5"/>
        <v>Mar</v>
      </c>
      <c r="D148" t="s">
        <v>297</v>
      </c>
      <c r="E148" t="s">
        <v>11</v>
      </c>
      <c r="F148" t="s">
        <v>12</v>
      </c>
      <c r="G148" t="s">
        <v>105</v>
      </c>
      <c r="H148" t="s">
        <v>298</v>
      </c>
      <c r="I148" s="4">
        <v>176.77</v>
      </c>
      <c r="J148" s="5">
        <v>3</v>
      </c>
      <c r="K148" s="4">
        <v>-459.61</v>
      </c>
    </row>
    <row r="149" spans="1:11" x14ac:dyDescent="0.2">
      <c r="A149" t="s">
        <v>288</v>
      </c>
      <c r="B149" t="str">
        <f t="shared" si="4"/>
        <v>2014</v>
      </c>
      <c r="C149" t="str">
        <f t="shared" si="5"/>
        <v>Mar</v>
      </c>
      <c r="D149" t="s">
        <v>299</v>
      </c>
      <c r="E149" t="s">
        <v>31</v>
      </c>
      <c r="F149" t="s">
        <v>38</v>
      </c>
      <c r="G149" t="s">
        <v>164</v>
      </c>
      <c r="H149" t="s">
        <v>300</v>
      </c>
      <c r="I149" s="4">
        <v>626.35</v>
      </c>
      <c r="J149" s="5">
        <v>3</v>
      </c>
      <c r="K149" s="4">
        <v>-23.49</v>
      </c>
    </row>
    <row r="150" spans="1:11" x14ac:dyDescent="0.2">
      <c r="A150" t="s">
        <v>301</v>
      </c>
      <c r="B150" t="str">
        <f t="shared" si="4"/>
        <v>2014</v>
      </c>
      <c r="C150" t="str">
        <f t="shared" si="5"/>
        <v>Mar</v>
      </c>
      <c r="D150" t="s">
        <v>302</v>
      </c>
      <c r="E150" t="s">
        <v>79</v>
      </c>
      <c r="F150" t="s">
        <v>12</v>
      </c>
      <c r="G150" t="s">
        <v>20</v>
      </c>
      <c r="H150" t="s">
        <v>303</v>
      </c>
      <c r="I150" s="4">
        <v>354.9</v>
      </c>
      <c r="J150" s="5">
        <v>5</v>
      </c>
      <c r="K150" s="4">
        <v>17.75</v>
      </c>
    </row>
    <row r="151" spans="1:11" x14ac:dyDescent="0.2">
      <c r="A151" t="s">
        <v>301</v>
      </c>
      <c r="B151" t="str">
        <f t="shared" si="4"/>
        <v>2014</v>
      </c>
      <c r="C151" t="str">
        <f t="shared" si="5"/>
        <v>Mar</v>
      </c>
      <c r="D151" t="s">
        <v>224</v>
      </c>
      <c r="E151" t="s">
        <v>139</v>
      </c>
      <c r="F151" t="s">
        <v>12</v>
      </c>
      <c r="G151" t="s">
        <v>27</v>
      </c>
      <c r="H151" t="s">
        <v>304</v>
      </c>
      <c r="I151" s="4">
        <v>15.55</v>
      </c>
      <c r="J151" s="5">
        <v>3</v>
      </c>
      <c r="K151" s="4">
        <v>2.33</v>
      </c>
    </row>
    <row r="152" spans="1:11" x14ac:dyDescent="0.2">
      <c r="A152" t="s">
        <v>305</v>
      </c>
      <c r="B152" t="str">
        <f t="shared" si="4"/>
        <v>2014</v>
      </c>
      <c r="C152" t="str">
        <f t="shared" si="5"/>
        <v>Mar</v>
      </c>
      <c r="D152" t="s">
        <v>306</v>
      </c>
      <c r="E152" t="s">
        <v>169</v>
      </c>
      <c r="F152" t="s">
        <v>12</v>
      </c>
      <c r="G152" t="s">
        <v>27</v>
      </c>
      <c r="H152" t="s">
        <v>307</v>
      </c>
      <c r="I152" s="4">
        <v>59.52</v>
      </c>
      <c r="J152" s="5">
        <v>3</v>
      </c>
      <c r="K152" s="4">
        <v>15.48</v>
      </c>
    </row>
    <row r="153" spans="1:11" x14ac:dyDescent="0.2">
      <c r="A153" t="s">
        <v>305</v>
      </c>
      <c r="B153" t="str">
        <f t="shared" si="4"/>
        <v>2014</v>
      </c>
      <c r="C153" t="str">
        <f t="shared" si="5"/>
        <v>Mar</v>
      </c>
      <c r="D153" t="s">
        <v>306</v>
      </c>
      <c r="E153" t="s">
        <v>169</v>
      </c>
      <c r="F153" t="s">
        <v>43</v>
      </c>
      <c r="G153" t="s">
        <v>58</v>
      </c>
      <c r="H153" t="s">
        <v>308</v>
      </c>
      <c r="I153" s="4">
        <v>479.97</v>
      </c>
      <c r="J153" s="5">
        <v>3</v>
      </c>
      <c r="K153" s="4">
        <v>177.59</v>
      </c>
    </row>
    <row r="154" spans="1:11" x14ac:dyDescent="0.2">
      <c r="A154" t="s">
        <v>305</v>
      </c>
      <c r="B154" t="str">
        <f t="shared" si="4"/>
        <v>2014</v>
      </c>
      <c r="C154" t="str">
        <f t="shared" si="5"/>
        <v>Mar</v>
      </c>
      <c r="D154" t="s">
        <v>306</v>
      </c>
      <c r="E154" t="s">
        <v>169</v>
      </c>
      <c r="F154" t="s">
        <v>12</v>
      </c>
      <c r="G154" t="s">
        <v>232</v>
      </c>
      <c r="H154" t="s">
        <v>309</v>
      </c>
      <c r="I154" s="4">
        <v>18.62</v>
      </c>
      <c r="J154" s="5">
        <v>2</v>
      </c>
      <c r="K154" s="4">
        <v>5.4</v>
      </c>
    </row>
    <row r="155" spans="1:11" x14ac:dyDescent="0.2">
      <c r="A155" t="s">
        <v>305</v>
      </c>
      <c r="B155" t="str">
        <f t="shared" si="4"/>
        <v>2014</v>
      </c>
      <c r="C155" t="str">
        <f t="shared" si="5"/>
        <v>Mar</v>
      </c>
      <c r="D155" t="s">
        <v>306</v>
      </c>
      <c r="E155" t="s">
        <v>169</v>
      </c>
      <c r="F155" t="s">
        <v>12</v>
      </c>
      <c r="G155" t="s">
        <v>22</v>
      </c>
      <c r="H155" t="s">
        <v>310</v>
      </c>
      <c r="I155" s="4">
        <v>49.63</v>
      </c>
      <c r="J155" s="5">
        <v>6</v>
      </c>
      <c r="K155" s="4">
        <v>16.75</v>
      </c>
    </row>
    <row r="156" spans="1:11" x14ac:dyDescent="0.2">
      <c r="A156" t="s">
        <v>305</v>
      </c>
      <c r="B156" t="str">
        <f t="shared" si="4"/>
        <v>2014</v>
      </c>
      <c r="C156" t="str">
        <f t="shared" si="5"/>
        <v>Mar</v>
      </c>
      <c r="D156" t="s">
        <v>306</v>
      </c>
      <c r="E156" t="s">
        <v>169</v>
      </c>
      <c r="F156" t="s">
        <v>12</v>
      </c>
      <c r="G156" t="s">
        <v>13</v>
      </c>
      <c r="H156" t="s">
        <v>311</v>
      </c>
      <c r="I156" s="4">
        <v>97.82</v>
      </c>
      <c r="J156" s="5">
        <v>2</v>
      </c>
      <c r="K156" s="4">
        <v>45.98</v>
      </c>
    </row>
    <row r="157" spans="1:11" x14ac:dyDescent="0.2">
      <c r="A157" t="s">
        <v>312</v>
      </c>
      <c r="B157" t="str">
        <f t="shared" si="4"/>
        <v>2014</v>
      </c>
      <c r="C157" t="str">
        <f t="shared" si="5"/>
        <v>Mar</v>
      </c>
      <c r="D157" t="s">
        <v>246</v>
      </c>
      <c r="E157" t="s">
        <v>189</v>
      </c>
      <c r="F157" t="s">
        <v>38</v>
      </c>
      <c r="G157" t="s">
        <v>39</v>
      </c>
      <c r="H157" t="s">
        <v>313</v>
      </c>
      <c r="I157" s="4">
        <v>48.71</v>
      </c>
      <c r="J157" s="5">
        <v>1</v>
      </c>
      <c r="K157" s="4">
        <v>5.48</v>
      </c>
    </row>
    <row r="158" spans="1:11" x14ac:dyDescent="0.2">
      <c r="A158" t="s">
        <v>312</v>
      </c>
      <c r="B158" t="str">
        <f t="shared" si="4"/>
        <v>2014</v>
      </c>
      <c r="C158" t="str">
        <f t="shared" si="5"/>
        <v>Mar</v>
      </c>
      <c r="D158" t="s">
        <v>246</v>
      </c>
      <c r="E158" t="s">
        <v>189</v>
      </c>
      <c r="F158" t="s">
        <v>12</v>
      </c>
      <c r="G158" t="s">
        <v>27</v>
      </c>
      <c r="H158" t="s">
        <v>314</v>
      </c>
      <c r="I158" s="4">
        <v>17.940000000000001</v>
      </c>
      <c r="J158" s="5">
        <v>3</v>
      </c>
      <c r="K158" s="4">
        <v>4.66</v>
      </c>
    </row>
    <row r="159" spans="1:11" x14ac:dyDescent="0.2">
      <c r="A159" t="s">
        <v>312</v>
      </c>
      <c r="B159" t="str">
        <f t="shared" si="4"/>
        <v>2014</v>
      </c>
      <c r="C159" t="str">
        <f t="shared" si="5"/>
        <v>Mar</v>
      </c>
      <c r="D159" t="s">
        <v>246</v>
      </c>
      <c r="E159" t="s">
        <v>189</v>
      </c>
      <c r="F159" t="s">
        <v>12</v>
      </c>
      <c r="G159" t="s">
        <v>20</v>
      </c>
      <c r="H159" t="s">
        <v>315</v>
      </c>
      <c r="I159" s="4">
        <v>242.94</v>
      </c>
      <c r="J159" s="5">
        <v>3</v>
      </c>
      <c r="K159" s="4">
        <v>4.8600000000000003</v>
      </c>
    </row>
    <row r="160" spans="1:11" x14ac:dyDescent="0.2">
      <c r="A160" t="s">
        <v>312</v>
      </c>
      <c r="B160" t="str">
        <f t="shared" si="4"/>
        <v>2014</v>
      </c>
      <c r="C160" t="str">
        <f t="shared" si="5"/>
        <v>Mar</v>
      </c>
      <c r="D160" t="s">
        <v>316</v>
      </c>
      <c r="E160" t="s">
        <v>189</v>
      </c>
      <c r="F160" t="s">
        <v>12</v>
      </c>
      <c r="G160" t="s">
        <v>22</v>
      </c>
      <c r="H160" t="s">
        <v>317</v>
      </c>
      <c r="I160" s="4">
        <v>107.65</v>
      </c>
      <c r="J160" s="5">
        <v>2</v>
      </c>
      <c r="K160" s="4">
        <v>33.64</v>
      </c>
    </row>
    <row r="161" spans="1:11" x14ac:dyDescent="0.2">
      <c r="A161" t="s">
        <v>312</v>
      </c>
      <c r="B161" t="str">
        <f t="shared" si="4"/>
        <v>2014</v>
      </c>
      <c r="C161" t="str">
        <f t="shared" si="5"/>
        <v>Mar</v>
      </c>
      <c r="D161" t="s">
        <v>318</v>
      </c>
      <c r="E161" t="s">
        <v>189</v>
      </c>
      <c r="F161" t="s">
        <v>12</v>
      </c>
      <c r="G161" t="s">
        <v>27</v>
      </c>
      <c r="H161" t="s">
        <v>319</v>
      </c>
      <c r="I161" s="4">
        <v>20.65</v>
      </c>
      <c r="J161" s="5">
        <v>5</v>
      </c>
      <c r="K161" s="4">
        <v>9.5</v>
      </c>
    </row>
    <row r="162" spans="1:11" x14ac:dyDescent="0.2">
      <c r="A162" t="s">
        <v>312</v>
      </c>
      <c r="B162" t="str">
        <f t="shared" si="4"/>
        <v>2014</v>
      </c>
      <c r="C162" t="str">
        <f t="shared" si="5"/>
        <v>Mar</v>
      </c>
      <c r="D162" t="s">
        <v>318</v>
      </c>
      <c r="E162" t="s">
        <v>189</v>
      </c>
      <c r="F162" t="s">
        <v>12</v>
      </c>
      <c r="G162" t="s">
        <v>20</v>
      </c>
      <c r="H162" t="s">
        <v>320</v>
      </c>
      <c r="I162" s="4">
        <v>204.9</v>
      </c>
      <c r="J162" s="5">
        <v>5</v>
      </c>
      <c r="K162" s="4">
        <v>0</v>
      </c>
    </row>
    <row r="163" spans="1:11" x14ac:dyDescent="0.2">
      <c r="A163" t="s">
        <v>312</v>
      </c>
      <c r="B163" t="str">
        <f t="shared" si="4"/>
        <v>2014</v>
      </c>
      <c r="C163" t="str">
        <f t="shared" si="5"/>
        <v>Mar</v>
      </c>
      <c r="D163" t="s">
        <v>318</v>
      </c>
      <c r="E163" t="s">
        <v>189</v>
      </c>
      <c r="F163" t="s">
        <v>38</v>
      </c>
      <c r="G163" t="s">
        <v>39</v>
      </c>
      <c r="H163" t="s">
        <v>321</v>
      </c>
      <c r="I163" s="4">
        <v>436.7</v>
      </c>
      <c r="J163" s="5">
        <v>6</v>
      </c>
      <c r="K163" s="4">
        <v>21.84</v>
      </c>
    </row>
    <row r="164" spans="1:11" x14ac:dyDescent="0.2">
      <c r="A164" t="s">
        <v>312</v>
      </c>
      <c r="B164" t="str">
        <f t="shared" si="4"/>
        <v>2014</v>
      </c>
      <c r="C164" t="str">
        <f t="shared" si="5"/>
        <v>Mar</v>
      </c>
      <c r="D164" t="s">
        <v>318</v>
      </c>
      <c r="E164" t="s">
        <v>189</v>
      </c>
      <c r="F164" t="s">
        <v>38</v>
      </c>
      <c r="G164" t="s">
        <v>39</v>
      </c>
      <c r="H164" t="s">
        <v>322</v>
      </c>
      <c r="I164" s="4">
        <v>481.57</v>
      </c>
      <c r="J164" s="5">
        <v>2</v>
      </c>
      <c r="K164" s="4">
        <v>54.18</v>
      </c>
    </row>
    <row r="165" spans="1:11" x14ac:dyDescent="0.2">
      <c r="A165" t="s">
        <v>323</v>
      </c>
      <c r="B165" t="str">
        <f t="shared" si="4"/>
        <v>2014</v>
      </c>
      <c r="C165" t="str">
        <f t="shared" si="5"/>
        <v>Mar</v>
      </c>
      <c r="D165" t="s">
        <v>324</v>
      </c>
      <c r="E165" t="s">
        <v>125</v>
      </c>
      <c r="F165" t="s">
        <v>12</v>
      </c>
      <c r="G165" t="s">
        <v>13</v>
      </c>
      <c r="H165" t="s">
        <v>325</v>
      </c>
      <c r="I165" s="4">
        <v>22.38</v>
      </c>
      <c r="J165" s="5">
        <v>2</v>
      </c>
      <c r="K165" s="4">
        <v>10.74</v>
      </c>
    </row>
    <row r="166" spans="1:11" x14ac:dyDescent="0.2">
      <c r="A166" t="s">
        <v>323</v>
      </c>
      <c r="B166" t="str">
        <f t="shared" si="4"/>
        <v>2014</v>
      </c>
      <c r="C166" t="str">
        <f t="shared" si="5"/>
        <v>Mar</v>
      </c>
      <c r="D166" t="s">
        <v>326</v>
      </c>
      <c r="E166" t="s">
        <v>327</v>
      </c>
      <c r="F166" t="s">
        <v>12</v>
      </c>
      <c r="G166" t="s">
        <v>20</v>
      </c>
      <c r="H166" t="s">
        <v>82</v>
      </c>
      <c r="I166" s="4">
        <v>636.41</v>
      </c>
      <c r="J166" s="5">
        <v>3</v>
      </c>
      <c r="K166" s="4">
        <v>-15.91</v>
      </c>
    </row>
    <row r="167" spans="1:11" x14ac:dyDescent="0.2">
      <c r="A167" t="s">
        <v>323</v>
      </c>
      <c r="B167" t="str">
        <f t="shared" si="4"/>
        <v>2014</v>
      </c>
      <c r="C167" t="str">
        <f t="shared" si="5"/>
        <v>Mar</v>
      </c>
      <c r="D167" t="s">
        <v>326</v>
      </c>
      <c r="E167" t="s">
        <v>327</v>
      </c>
      <c r="F167" t="s">
        <v>12</v>
      </c>
      <c r="G167" t="s">
        <v>27</v>
      </c>
      <c r="H167" t="s">
        <v>328</v>
      </c>
      <c r="I167" s="4">
        <v>83.17</v>
      </c>
      <c r="J167" s="5">
        <v>4</v>
      </c>
      <c r="K167" s="4">
        <v>9.36</v>
      </c>
    </row>
    <row r="168" spans="1:11" x14ac:dyDescent="0.2">
      <c r="A168" t="s">
        <v>329</v>
      </c>
      <c r="B168" t="str">
        <f t="shared" si="4"/>
        <v>2014</v>
      </c>
      <c r="C168" t="str">
        <f t="shared" si="5"/>
        <v>Mar</v>
      </c>
      <c r="D168" t="s">
        <v>330</v>
      </c>
      <c r="E168" t="s">
        <v>87</v>
      </c>
      <c r="F168" t="s">
        <v>38</v>
      </c>
      <c r="G168" t="s">
        <v>52</v>
      </c>
      <c r="H168" t="s">
        <v>331</v>
      </c>
      <c r="I168" s="4">
        <v>8.32</v>
      </c>
      <c r="J168" s="5">
        <v>5</v>
      </c>
      <c r="K168" s="4">
        <v>2.29</v>
      </c>
    </row>
    <row r="169" spans="1:11" x14ac:dyDescent="0.2">
      <c r="A169" t="s">
        <v>329</v>
      </c>
      <c r="B169" t="str">
        <f t="shared" si="4"/>
        <v>2014</v>
      </c>
      <c r="C169" t="str">
        <f t="shared" si="5"/>
        <v>Mar</v>
      </c>
      <c r="D169" t="s">
        <v>330</v>
      </c>
      <c r="E169" t="s">
        <v>87</v>
      </c>
      <c r="F169" t="s">
        <v>12</v>
      </c>
      <c r="G169" t="s">
        <v>47</v>
      </c>
      <c r="H169" t="s">
        <v>332</v>
      </c>
      <c r="I169" s="4">
        <v>10.46</v>
      </c>
      <c r="J169" s="5">
        <v>6</v>
      </c>
      <c r="K169" s="4">
        <v>1.7</v>
      </c>
    </row>
    <row r="170" spans="1:11" x14ac:dyDescent="0.2">
      <c r="A170" t="s">
        <v>329</v>
      </c>
      <c r="B170" t="str">
        <f t="shared" si="4"/>
        <v>2014</v>
      </c>
      <c r="C170" t="str">
        <f t="shared" si="5"/>
        <v>Mar</v>
      </c>
      <c r="D170" t="s">
        <v>333</v>
      </c>
      <c r="E170" t="s">
        <v>169</v>
      </c>
      <c r="F170" t="s">
        <v>12</v>
      </c>
      <c r="G170" t="s">
        <v>13</v>
      </c>
      <c r="H170" t="s">
        <v>334</v>
      </c>
      <c r="I170" s="4">
        <v>108.92</v>
      </c>
      <c r="J170" s="5">
        <v>14</v>
      </c>
      <c r="K170" s="4">
        <v>49.01</v>
      </c>
    </row>
    <row r="171" spans="1:11" x14ac:dyDescent="0.2">
      <c r="A171" t="s">
        <v>329</v>
      </c>
      <c r="B171" t="str">
        <f t="shared" si="4"/>
        <v>2014</v>
      </c>
      <c r="C171" t="str">
        <f t="shared" si="5"/>
        <v>Mar</v>
      </c>
      <c r="D171" t="s">
        <v>335</v>
      </c>
      <c r="E171" t="s">
        <v>37</v>
      </c>
      <c r="F171" t="s">
        <v>12</v>
      </c>
      <c r="G171" t="s">
        <v>105</v>
      </c>
      <c r="H171" t="s">
        <v>336</v>
      </c>
      <c r="I171" s="4">
        <v>146.76</v>
      </c>
      <c r="J171" s="5">
        <v>3</v>
      </c>
      <c r="K171" s="4">
        <v>38.159999999999997</v>
      </c>
    </row>
    <row r="172" spans="1:11" x14ac:dyDescent="0.2">
      <c r="A172" t="s">
        <v>329</v>
      </c>
      <c r="B172" t="str">
        <f t="shared" si="4"/>
        <v>2014</v>
      </c>
      <c r="C172" t="str">
        <f t="shared" si="5"/>
        <v>Mar</v>
      </c>
      <c r="D172" t="s">
        <v>335</v>
      </c>
      <c r="E172" t="s">
        <v>37</v>
      </c>
      <c r="F172" t="s">
        <v>43</v>
      </c>
      <c r="G172" t="s">
        <v>58</v>
      </c>
      <c r="H172" t="s">
        <v>206</v>
      </c>
      <c r="I172" s="4">
        <v>32.96</v>
      </c>
      <c r="J172" s="5">
        <v>2</v>
      </c>
      <c r="K172" s="4">
        <v>14.17</v>
      </c>
    </row>
    <row r="173" spans="1:11" x14ac:dyDescent="0.2">
      <c r="A173" t="s">
        <v>329</v>
      </c>
      <c r="B173" t="str">
        <f t="shared" si="4"/>
        <v>2014</v>
      </c>
      <c r="C173" t="str">
        <f t="shared" si="5"/>
        <v>Mar</v>
      </c>
      <c r="D173" t="s">
        <v>335</v>
      </c>
      <c r="E173" t="s">
        <v>37</v>
      </c>
      <c r="F173" t="s">
        <v>43</v>
      </c>
      <c r="G173" t="s">
        <v>44</v>
      </c>
      <c r="H173" t="s">
        <v>337</v>
      </c>
      <c r="I173" s="4">
        <v>587.97</v>
      </c>
      <c r="J173" s="5">
        <v>3</v>
      </c>
      <c r="K173" s="4">
        <v>164.63</v>
      </c>
    </row>
    <row r="174" spans="1:11" x14ac:dyDescent="0.2">
      <c r="A174" t="s">
        <v>329</v>
      </c>
      <c r="B174" t="str">
        <f t="shared" si="4"/>
        <v>2014</v>
      </c>
      <c r="C174" t="str">
        <f t="shared" si="5"/>
        <v>Mar</v>
      </c>
      <c r="D174" t="s">
        <v>335</v>
      </c>
      <c r="E174" t="s">
        <v>37</v>
      </c>
      <c r="F174" t="s">
        <v>12</v>
      </c>
      <c r="G174" t="s">
        <v>13</v>
      </c>
      <c r="H174" t="s">
        <v>338</v>
      </c>
      <c r="I174" s="4">
        <v>14.94</v>
      </c>
      <c r="J174" s="5">
        <v>3</v>
      </c>
      <c r="K174" s="4">
        <v>7.02</v>
      </c>
    </row>
    <row r="175" spans="1:11" x14ac:dyDescent="0.2">
      <c r="A175" t="s">
        <v>329</v>
      </c>
      <c r="B175" t="str">
        <f t="shared" si="4"/>
        <v>2014</v>
      </c>
      <c r="C175" t="str">
        <f t="shared" si="5"/>
        <v>Mar</v>
      </c>
      <c r="D175" t="s">
        <v>339</v>
      </c>
      <c r="E175" t="s">
        <v>31</v>
      </c>
      <c r="F175" t="s">
        <v>12</v>
      </c>
      <c r="G175" t="s">
        <v>27</v>
      </c>
      <c r="H175" t="s">
        <v>340</v>
      </c>
      <c r="I175" s="4">
        <v>7.98</v>
      </c>
      <c r="J175" s="5">
        <v>3</v>
      </c>
      <c r="K175" s="4">
        <v>2.0699999999999998</v>
      </c>
    </row>
    <row r="176" spans="1:11" x14ac:dyDescent="0.2">
      <c r="A176" t="s">
        <v>341</v>
      </c>
      <c r="B176" t="str">
        <f t="shared" si="4"/>
        <v>2014</v>
      </c>
      <c r="C176" t="str">
        <f t="shared" si="5"/>
        <v>Mar</v>
      </c>
      <c r="D176" t="s">
        <v>342</v>
      </c>
      <c r="E176" t="s">
        <v>31</v>
      </c>
      <c r="F176" t="s">
        <v>12</v>
      </c>
      <c r="G176" t="s">
        <v>13</v>
      </c>
      <c r="H176" t="s">
        <v>173</v>
      </c>
      <c r="I176" s="4">
        <v>10.56</v>
      </c>
      <c r="J176" s="5">
        <v>2</v>
      </c>
      <c r="K176" s="4">
        <v>4.75</v>
      </c>
    </row>
    <row r="177" spans="1:11" x14ac:dyDescent="0.2">
      <c r="A177" t="s">
        <v>341</v>
      </c>
      <c r="B177" t="str">
        <f t="shared" si="4"/>
        <v>2014</v>
      </c>
      <c r="C177" t="str">
        <f t="shared" si="5"/>
        <v>Mar</v>
      </c>
      <c r="D177" t="s">
        <v>342</v>
      </c>
      <c r="E177" t="s">
        <v>31</v>
      </c>
      <c r="F177" t="s">
        <v>12</v>
      </c>
      <c r="G177" t="s">
        <v>27</v>
      </c>
      <c r="H177" t="s">
        <v>343</v>
      </c>
      <c r="I177" s="4">
        <v>3.38</v>
      </c>
      <c r="J177" s="5">
        <v>1</v>
      </c>
      <c r="K177" s="4">
        <v>1.25</v>
      </c>
    </row>
    <row r="178" spans="1:11" x14ac:dyDescent="0.2">
      <c r="A178" t="s">
        <v>341</v>
      </c>
      <c r="B178" t="str">
        <f t="shared" si="4"/>
        <v>2014</v>
      </c>
      <c r="C178" t="str">
        <f t="shared" si="5"/>
        <v>Mar</v>
      </c>
      <c r="D178" t="s">
        <v>344</v>
      </c>
      <c r="E178" t="s">
        <v>62</v>
      </c>
      <c r="F178" t="s">
        <v>38</v>
      </c>
      <c r="G178" t="s">
        <v>39</v>
      </c>
      <c r="H178" t="s">
        <v>345</v>
      </c>
      <c r="I178" s="4">
        <v>1139.92</v>
      </c>
      <c r="J178" s="5">
        <v>4</v>
      </c>
      <c r="K178" s="4">
        <v>284.98</v>
      </c>
    </row>
    <row r="179" spans="1:11" x14ac:dyDescent="0.2">
      <c r="A179" t="s">
        <v>341</v>
      </c>
      <c r="B179" t="str">
        <f t="shared" si="4"/>
        <v>2014</v>
      </c>
      <c r="C179" t="str">
        <f t="shared" si="5"/>
        <v>Mar</v>
      </c>
      <c r="D179" t="s">
        <v>346</v>
      </c>
      <c r="E179" t="s">
        <v>347</v>
      </c>
      <c r="F179" t="s">
        <v>12</v>
      </c>
      <c r="G179" t="s">
        <v>22</v>
      </c>
      <c r="H179" t="s">
        <v>310</v>
      </c>
      <c r="I179" s="4">
        <v>33.090000000000003</v>
      </c>
      <c r="J179" s="5">
        <v>4</v>
      </c>
      <c r="K179" s="4">
        <v>11.17</v>
      </c>
    </row>
    <row r="180" spans="1:11" x14ac:dyDescent="0.2">
      <c r="A180" t="s">
        <v>341</v>
      </c>
      <c r="B180" t="str">
        <f t="shared" si="4"/>
        <v>2014</v>
      </c>
      <c r="C180" t="str">
        <f t="shared" si="5"/>
        <v>Mar</v>
      </c>
      <c r="D180" t="s">
        <v>346</v>
      </c>
      <c r="E180" t="s">
        <v>347</v>
      </c>
      <c r="F180" t="s">
        <v>12</v>
      </c>
      <c r="G180" t="s">
        <v>20</v>
      </c>
      <c r="H180" t="s">
        <v>348</v>
      </c>
      <c r="I180" s="4">
        <v>80.98</v>
      </c>
      <c r="J180" s="5">
        <v>1</v>
      </c>
      <c r="K180" s="4">
        <v>3.24</v>
      </c>
    </row>
    <row r="181" spans="1:11" x14ac:dyDescent="0.2">
      <c r="A181" t="s">
        <v>341</v>
      </c>
      <c r="B181" t="str">
        <f t="shared" si="4"/>
        <v>2014</v>
      </c>
      <c r="C181" t="str">
        <f t="shared" si="5"/>
        <v>Mar</v>
      </c>
      <c r="D181" t="s">
        <v>346</v>
      </c>
      <c r="E181" t="s">
        <v>347</v>
      </c>
      <c r="F181" t="s">
        <v>43</v>
      </c>
      <c r="G181" t="s">
        <v>58</v>
      </c>
      <c r="H181" t="s">
        <v>349</v>
      </c>
      <c r="I181" s="4">
        <v>82.8</v>
      </c>
      <c r="J181" s="5">
        <v>12</v>
      </c>
      <c r="K181" s="4">
        <v>6.62</v>
      </c>
    </row>
    <row r="182" spans="1:11" x14ac:dyDescent="0.2">
      <c r="A182" t="s">
        <v>341</v>
      </c>
      <c r="B182" t="str">
        <f t="shared" si="4"/>
        <v>2014</v>
      </c>
      <c r="C182" t="str">
        <f t="shared" si="5"/>
        <v>Mar</v>
      </c>
      <c r="D182" t="s">
        <v>346</v>
      </c>
      <c r="E182" t="s">
        <v>347</v>
      </c>
      <c r="F182" t="s">
        <v>12</v>
      </c>
      <c r="G182" t="s">
        <v>20</v>
      </c>
      <c r="H182" t="s">
        <v>350</v>
      </c>
      <c r="I182" s="4">
        <v>21.36</v>
      </c>
      <c r="J182" s="5">
        <v>2</v>
      </c>
      <c r="K182" s="4">
        <v>5.77</v>
      </c>
    </row>
    <row r="183" spans="1:11" x14ac:dyDescent="0.2">
      <c r="A183" t="s">
        <v>341</v>
      </c>
      <c r="B183" t="str">
        <f t="shared" si="4"/>
        <v>2014</v>
      </c>
      <c r="C183" t="str">
        <f t="shared" si="5"/>
        <v>Mar</v>
      </c>
      <c r="D183" t="s">
        <v>346</v>
      </c>
      <c r="E183" t="s">
        <v>347</v>
      </c>
      <c r="F183" t="s">
        <v>12</v>
      </c>
      <c r="G183" t="s">
        <v>22</v>
      </c>
      <c r="H183" t="s">
        <v>351</v>
      </c>
      <c r="I183" s="4">
        <v>62.05</v>
      </c>
      <c r="J183" s="5">
        <v>2</v>
      </c>
      <c r="K183" s="4">
        <v>20.170000000000002</v>
      </c>
    </row>
    <row r="184" spans="1:11" x14ac:dyDescent="0.2">
      <c r="A184" t="s">
        <v>341</v>
      </c>
      <c r="B184" t="str">
        <f t="shared" si="4"/>
        <v>2014</v>
      </c>
      <c r="C184" t="str">
        <f t="shared" si="5"/>
        <v>Mar</v>
      </c>
      <c r="D184" t="s">
        <v>352</v>
      </c>
      <c r="E184" t="s">
        <v>17</v>
      </c>
      <c r="F184" t="s">
        <v>43</v>
      </c>
      <c r="G184" t="s">
        <v>353</v>
      </c>
      <c r="H184" t="s">
        <v>354</v>
      </c>
      <c r="I184" s="4">
        <v>574.91</v>
      </c>
      <c r="J184" s="5">
        <v>2</v>
      </c>
      <c r="K184" s="4">
        <v>156.05000000000001</v>
      </c>
    </row>
    <row r="185" spans="1:11" x14ac:dyDescent="0.2">
      <c r="A185" t="s">
        <v>341</v>
      </c>
      <c r="B185" t="str">
        <f t="shared" si="4"/>
        <v>2014</v>
      </c>
      <c r="C185" t="str">
        <f t="shared" si="5"/>
        <v>Mar</v>
      </c>
      <c r="D185" t="s">
        <v>352</v>
      </c>
      <c r="E185" t="s">
        <v>17</v>
      </c>
      <c r="F185" t="s">
        <v>12</v>
      </c>
      <c r="G185" t="s">
        <v>13</v>
      </c>
      <c r="H185" t="s">
        <v>355</v>
      </c>
      <c r="I185" s="4">
        <v>8.4499999999999993</v>
      </c>
      <c r="J185" s="5">
        <v>2</v>
      </c>
      <c r="K185" s="4">
        <v>2.64</v>
      </c>
    </row>
    <row r="186" spans="1:11" x14ac:dyDescent="0.2">
      <c r="A186" t="s">
        <v>341</v>
      </c>
      <c r="B186" t="str">
        <f t="shared" si="4"/>
        <v>2014</v>
      </c>
      <c r="C186" t="str">
        <f t="shared" si="5"/>
        <v>Mar</v>
      </c>
      <c r="D186" t="s">
        <v>356</v>
      </c>
      <c r="E186" t="s">
        <v>139</v>
      </c>
      <c r="F186" t="s">
        <v>12</v>
      </c>
      <c r="G186" t="s">
        <v>13</v>
      </c>
      <c r="H186" t="s">
        <v>357</v>
      </c>
      <c r="I186" s="4">
        <v>91.06</v>
      </c>
      <c r="J186" s="5">
        <v>6</v>
      </c>
      <c r="K186" s="4">
        <v>31.87</v>
      </c>
    </row>
    <row r="187" spans="1:11" x14ac:dyDescent="0.2">
      <c r="A187" t="s">
        <v>358</v>
      </c>
      <c r="B187" t="str">
        <f t="shared" si="4"/>
        <v>2014</v>
      </c>
      <c r="C187" t="str">
        <f t="shared" si="5"/>
        <v>Mar</v>
      </c>
      <c r="D187" t="s">
        <v>359</v>
      </c>
      <c r="E187" t="s">
        <v>139</v>
      </c>
      <c r="F187" t="s">
        <v>12</v>
      </c>
      <c r="G187" t="s">
        <v>20</v>
      </c>
      <c r="H187" t="s">
        <v>360</v>
      </c>
      <c r="I187" s="4">
        <v>142.78</v>
      </c>
      <c r="J187" s="5">
        <v>1</v>
      </c>
      <c r="K187" s="4">
        <v>17.850000000000001</v>
      </c>
    </row>
    <row r="188" spans="1:11" x14ac:dyDescent="0.2">
      <c r="A188" t="s">
        <v>358</v>
      </c>
      <c r="B188" t="str">
        <f t="shared" si="4"/>
        <v>2014</v>
      </c>
      <c r="C188" t="str">
        <f t="shared" si="5"/>
        <v>Mar</v>
      </c>
      <c r="D188" t="s">
        <v>359</v>
      </c>
      <c r="E188" t="s">
        <v>139</v>
      </c>
      <c r="F188" t="s">
        <v>38</v>
      </c>
      <c r="G188" t="s">
        <v>52</v>
      </c>
      <c r="H188" t="s">
        <v>361</v>
      </c>
      <c r="I188" s="4">
        <v>45.7</v>
      </c>
      <c r="J188" s="5">
        <v>3</v>
      </c>
      <c r="K188" s="4">
        <v>5.14</v>
      </c>
    </row>
    <row r="189" spans="1:11" x14ac:dyDescent="0.2">
      <c r="A189" t="s">
        <v>358</v>
      </c>
      <c r="B189" t="str">
        <f t="shared" si="4"/>
        <v>2014</v>
      </c>
      <c r="C189" t="str">
        <f t="shared" si="5"/>
        <v>Mar</v>
      </c>
      <c r="D189" t="s">
        <v>359</v>
      </c>
      <c r="E189" t="s">
        <v>139</v>
      </c>
      <c r="F189" t="s">
        <v>12</v>
      </c>
      <c r="G189" t="s">
        <v>22</v>
      </c>
      <c r="H189" t="s">
        <v>362</v>
      </c>
      <c r="I189" s="4">
        <v>7.22</v>
      </c>
      <c r="J189" s="5">
        <v>3</v>
      </c>
      <c r="K189" s="4">
        <v>-5.53</v>
      </c>
    </row>
    <row r="190" spans="1:11" x14ac:dyDescent="0.2">
      <c r="A190" t="s">
        <v>358</v>
      </c>
      <c r="B190" t="str">
        <f t="shared" si="4"/>
        <v>2014</v>
      </c>
      <c r="C190" t="str">
        <f t="shared" si="5"/>
        <v>Mar</v>
      </c>
      <c r="D190" t="s">
        <v>359</v>
      </c>
      <c r="E190" t="s">
        <v>139</v>
      </c>
      <c r="F190" t="s">
        <v>12</v>
      </c>
      <c r="G190" t="s">
        <v>22</v>
      </c>
      <c r="H190" t="s">
        <v>363</v>
      </c>
      <c r="I190" s="4">
        <v>43.19</v>
      </c>
      <c r="J190" s="5">
        <v>4</v>
      </c>
      <c r="K190" s="4">
        <v>-31.67</v>
      </c>
    </row>
    <row r="191" spans="1:11" x14ac:dyDescent="0.2">
      <c r="A191" t="s">
        <v>358</v>
      </c>
      <c r="B191" t="str">
        <f t="shared" si="4"/>
        <v>2014</v>
      </c>
      <c r="C191" t="str">
        <f t="shared" si="5"/>
        <v>Mar</v>
      </c>
      <c r="D191" t="s">
        <v>359</v>
      </c>
      <c r="E191" t="s">
        <v>139</v>
      </c>
      <c r="F191" t="s">
        <v>12</v>
      </c>
      <c r="G191" t="s">
        <v>13</v>
      </c>
      <c r="H191" t="s">
        <v>364</v>
      </c>
      <c r="I191" s="4">
        <v>131.9</v>
      </c>
      <c r="J191" s="5">
        <v>3</v>
      </c>
      <c r="K191" s="4">
        <v>47.82</v>
      </c>
    </row>
    <row r="192" spans="1:11" x14ac:dyDescent="0.2">
      <c r="A192" t="s">
        <v>365</v>
      </c>
      <c r="B192" t="str">
        <f t="shared" si="4"/>
        <v>2014</v>
      </c>
      <c r="C192" t="str">
        <f t="shared" si="5"/>
        <v>Mar</v>
      </c>
      <c r="D192" t="s">
        <v>283</v>
      </c>
      <c r="E192" t="s">
        <v>290</v>
      </c>
      <c r="F192" t="s">
        <v>43</v>
      </c>
      <c r="G192" t="s">
        <v>44</v>
      </c>
      <c r="H192" t="s">
        <v>366</v>
      </c>
      <c r="I192" s="4">
        <v>471.92</v>
      </c>
      <c r="J192" s="5">
        <v>2</v>
      </c>
      <c r="K192" s="4">
        <v>29.5</v>
      </c>
    </row>
    <row r="193" spans="1:11" x14ac:dyDescent="0.2">
      <c r="A193" t="s">
        <v>367</v>
      </c>
      <c r="B193" t="str">
        <f t="shared" si="4"/>
        <v>2014</v>
      </c>
      <c r="C193" t="str">
        <f t="shared" si="5"/>
        <v>Mar</v>
      </c>
      <c r="D193" t="s">
        <v>368</v>
      </c>
      <c r="E193" t="s">
        <v>369</v>
      </c>
      <c r="F193" t="s">
        <v>12</v>
      </c>
      <c r="G193" t="s">
        <v>105</v>
      </c>
      <c r="H193" t="s">
        <v>370</v>
      </c>
      <c r="I193" s="4">
        <v>93.78</v>
      </c>
      <c r="J193" s="5">
        <v>2</v>
      </c>
      <c r="K193" s="4">
        <v>36.57</v>
      </c>
    </row>
    <row r="194" spans="1:11" x14ac:dyDescent="0.2">
      <c r="A194" t="s">
        <v>367</v>
      </c>
      <c r="B194" t="str">
        <f t="shared" si="4"/>
        <v>2014</v>
      </c>
      <c r="C194" t="str">
        <f t="shared" si="5"/>
        <v>Mar</v>
      </c>
      <c r="D194" t="s">
        <v>368</v>
      </c>
      <c r="E194" t="s">
        <v>369</v>
      </c>
      <c r="F194" t="s">
        <v>12</v>
      </c>
      <c r="G194" t="s">
        <v>13</v>
      </c>
      <c r="H194" t="s">
        <v>228</v>
      </c>
      <c r="I194" s="4">
        <v>47.18</v>
      </c>
      <c r="J194" s="5">
        <v>7</v>
      </c>
      <c r="K194" s="4">
        <v>23.59</v>
      </c>
    </row>
    <row r="195" spans="1:11" x14ac:dyDescent="0.2">
      <c r="A195" t="s">
        <v>367</v>
      </c>
      <c r="B195" t="str">
        <f t="shared" ref="B195:B258" si="6">TEXT(A195,"YYYY")</f>
        <v>2014</v>
      </c>
      <c r="C195" t="str">
        <f t="shared" ref="C195:C258" si="7">TEXT(A195,"MMM")</f>
        <v>Mar</v>
      </c>
      <c r="D195" t="s">
        <v>368</v>
      </c>
      <c r="E195" t="s">
        <v>369</v>
      </c>
      <c r="F195" t="s">
        <v>12</v>
      </c>
      <c r="G195" t="s">
        <v>27</v>
      </c>
      <c r="H195" t="s">
        <v>371</v>
      </c>
      <c r="I195" s="4">
        <v>19.68</v>
      </c>
      <c r="J195" s="5">
        <v>6</v>
      </c>
      <c r="K195" s="4">
        <v>5.71</v>
      </c>
    </row>
    <row r="196" spans="1:11" x14ac:dyDescent="0.2">
      <c r="A196" t="s">
        <v>367</v>
      </c>
      <c r="B196" t="str">
        <f t="shared" si="6"/>
        <v>2014</v>
      </c>
      <c r="C196" t="str">
        <f t="shared" si="7"/>
        <v>Mar</v>
      </c>
      <c r="D196" t="s">
        <v>368</v>
      </c>
      <c r="E196" t="s">
        <v>369</v>
      </c>
      <c r="F196" t="s">
        <v>12</v>
      </c>
      <c r="G196" t="s">
        <v>22</v>
      </c>
      <c r="H196" t="s">
        <v>159</v>
      </c>
      <c r="I196" s="4">
        <v>53.4</v>
      </c>
      <c r="J196" s="5">
        <v>10</v>
      </c>
      <c r="K196" s="4">
        <v>25.1</v>
      </c>
    </row>
    <row r="197" spans="1:11" x14ac:dyDescent="0.2">
      <c r="A197" t="s">
        <v>367</v>
      </c>
      <c r="B197" t="str">
        <f t="shared" si="6"/>
        <v>2014</v>
      </c>
      <c r="C197" t="str">
        <f t="shared" si="7"/>
        <v>Mar</v>
      </c>
      <c r="D197" t="s">
        <v>368</v>
      </c>
      <c r="E197" t="s">
        <v>369</v>
      </c>
      <c r="F197" t="s">
        <v>12</v>
      </c>
      <c r="G197" t="s">
        <v>22</v>
      </c>
      <c r="H197" t="s">
        <v>372</v>
      </c>
      <c r="I197" s="4">
        <v>35.880000000000003</v>
      </c>
      <c r="J197" s="5">
        <v>6</v>
      </c>
      <c r="K197" s="4">
        <v>17.22</v>
      </c>
    </row>
    <row r="198" spans="1:11" x14ac:dyDescent="0.2">
      <c r="A198" t="s">
        <v>367</v>
      </c>
      <c r="B198" t="str">
        <f t="shared" si="6"/>
        <v>2014</v>
      </c>
      <c r="C198" t="str">
        <f t="shared" si="7"/>
        <v>Mar</v>
      </c>
      <c r="D198" t="s">
        <v>373</v>
      </c>
      <c r="E198" t="s">
        <v>169</v>
      </c>
      <c r="F198" t="s">
        <v>38</v>
      </c>
      <c r="G198" t="s">
        <v>164</v>
      </c>
      <c r="H198" t="s">
        <v>374</v>
      </c>
      <c r="I198" s="4">
        <v>1579.75</v>
      </c>
      <c r="J198" s="5">
        <v>7</v>
      </c>
      <c r="K198" s="4">
        <v>-447.59</v>
      </c>
    </row>
    <row r="199" spans="1:11" x14ac:dyDescent="0.2">
      <c r="A199" t="s">
        <v>367</v>
      </c>
      <c r="B199" t="str">
        <f t="shared" si="6"/>
        <v>2014</v>
      </c>
      <c r="C199" t="str">
        <f t="shared" si="7"/>
        <v>Mar</v>
      </c>
      <c r="D199" t="s">
        <v>373</v>
      </c>
      <c r="E199" t="s">
        <v>169</v>
      </c>
      <c r="F199" t="s">
        <v>38</v>
      </c>
      <c r="G199" t="s">
        <v>164</v>
      </c>
      <c r="H199" t="s">
        <v>375</v>
      </c>
      <c r="I199" s="4">
        <v>1071.58</v>
      </c>
      <c r="J199" s="5">
        <v>4</v>
      </c>
      <c r="K199" s="4">
        <v>-553.65</v>
      </c>
    </row>
    <row r="200" spans="1:11" x14ac:dyDescent="0.2">
      <c r="A200" t="s">
        <v>367</v>
      </c>
      <c r="B200" t="str">
        <f t="shared" si="6"/>
        <v>2014</v>
      </c>
      <c r="C200" t="str">
        <f t="shared" si="7"/>
        <v>Mar</v>
      </c>
      <c r="D200" t="s">
        <v>373</v>
      </c>
      <c r="E200" t="s">
        <v>169</v>
      </c>
      <c r="F200" t="s">
        <v>38</v>
      </c>
      <c r="G200" t="s">
        <v>164</v>
      </c>
      <c r="H200" t="s">
        <v>376</v>
      </c>
      <c r="I200" s="4">
        <v>613.91</v>
      </c>
      <c r="J200" s="5">
        <v>3</v>
      </c>
      <c r="K200" s="4">
        <v>-122.78</v>
      </c>
    </row>
    <row r="201" spans="1:11" x14ac:dyDescent="0.2">
      <c r="A201" t="s">
        <v>367</v>
      </c>
      <c r="B201" t="str">
        <f t="shared" si="6"/>
        <v>2014</v>
      </c>
      <c r="C201" t="str">
        <f t="shared" si="7"/>
        <v>Mar</v>
      </c>
      <c r="D201" t="s">
        <v>373</v>
      </c>
      <c r="E201" t="s">
        <v>169</v>
      </c>
      <c r="F201" t="s">
        <v>12</v>
      </c>
      <c r="G201" t="s">
        <v>13</v>
      </c>
      <c r="H201" t="s">
        <v>377</v>
      </c>
      <c r="I201" s="4">
        <v>34.86</v>
      </c>
      <c r="J201" s="5">
        <v>7</v>
      </c>
      <c r="K201" s="4">
        <v>16.38</v>
      </c>
    </row>
    <row r="202" spans="1:11" x14ac:dyDescent="0.2">
      <c r="A202" t="s">
        <v>367</v>
      </c>
      <c r="B202" t="str">
        <f t="shared" si="6"/>
        <v>2014</v>
      </c>
      <c r="C202" t="str">
        <f t="shared" si="7"/>
        <v>Mar</v>
      </c>
      <c r="D202" t="s">
        <v>373</v>
      </c>
      <c r="E202" t="s">
        <v>169</v>
      </c>
      <c r="F202" t="s">
        <v>12</v>
      </c>
      <c r="G202" t="s">
        <v>13</v>
      </c>
      <c r="H202" t="s">
        <v>378</v>
      </c>
      <c r="I202" s="4">
        <v>155.04</v>
      </c>
      <c r="J202" s="5">
        <v>4</v>
      </c>
      <c r="K202" s="4">
        <v>75.97</v>
      </c>
    </row>
    <row r="203" spans="1:11" x14ac:dyDescent="0.2">
      <c r="A203" t="s">
        <v>367</v>
      </c>
      <c r="B203" t="str">
        <f t="shared" si="6"/>
        <v>2014</v>
      </c>
      <c r="C203" t="str">
        <f t="shared" si="7"/>
        <v>Mar</v>
      </c>
      <c r="D203" t="s">
        <v>379</v>
      </c>
      <c r="E203" t="s">
        <v>11</v>
      </c>
      <c r="F203" t="s">
        <v>12</v>
      </c>
      <c r="G203" t="s">
        <v>27</v>
      </c>
      <c r="H203" t="s">
        <v>380</v>
      </c>
      <c r="I203" s="4">
        <v>4.45</v>
      </c>
      <c r="J203" s="5">
        <v>2</v>
      </c>
      <c r="K203" s="4">
        <v>0.33</v>
      </c>
    </row>
    <row r="204" spans="1:11" x14ac:dyDescent="0.2">
      <c r="A204" t="s">
        <v>367</v>
      </c>
      <c r="B204" t="str">
        <f t="shared" si="6"/>
        <v>2014</v>
      </c>
      <c r="C204" t="str">
        <f t="shared" si="7"/>
        <v>Mar</v>
      </c>
      <c r="D204" t="s">
        <v>379</v>
      </c>
      <c r="E204" t="s">
        <v>11</v>
      </c>
      <c r="F204" t="s">
        <v>12</v>
      </c>
      <c r="G204" t="s">
        <v>13</v>
      </c>
      <c r="H204" t="s">
        <v>381</v>
      </c>
      <c r="I204" s="4">
        <v>5.18</v>
      </c>
      <c r="J204" s="5">
        <v>1</v>
      </c>
      <c r="K204" s="4">
        <v>1.88</v>
      </c>
    </row>
    <row r="205" spans="1:11" x14ac:dyDescent="0.2">
      <c r="A205" t="s">
        <v>367</v>
      </c>
      <c r="B205" t="str">
        <f t="shared" si="6"/>
        <v>2014</v>
      </c>
      <c r="C205" t="str">
        <f t="shared" si="7"/>
        <v>Mar</v>
      </c>
      <c r="D205" t="s">
        <v>379</v>
      </c>
      <c r="E205" t="s">
        <v>11</v>
      </c>
      <c r="F205" t="s">
        <v>12</v>
      </c>
      <c r="G205" t="s">
        <v>13</v>
      </c>
      <c r="H205" t="s">
        <v>382</v>
      </c>
      <c r="I205" s="4">
        <v>15.55</v>
      </c>
      <c r="J205" s="5">
        <v>3</v>
      </c>
      <c r="K205" s="4">
        <v>5.44</v>
      </c>
    </row>
    <row r="206" spans="1:11" x14ac:dyDescent="0.2">
      <c r="A206" t="s">
        <v>367</v>
      </c>
      <c r="B206" t="str">
        <f t="shared" si="6"/>
        <v>2014</v>
      </c>
      <c r="C206" t="str">
        <f t="shared" si="7"/>
        <v>Mar</v>
      </c>
      <c r="D206" t="s">
        <v>196</v>
      </c>
      <c r="E206" t="s">
        <v>383</v>
      </c>
      <c r="F206" t="s">
        <v>12</v>
      </c>
      <c r="G206" t="s">
        <v>22</v>
      </c>
      <c r="H206" t="s">
        <v>128</v>
      </c>
      <c r="I206" s="4">
        <v>11.43</v>
      </c>
      <c r="J206" s="5">
        <v>3</v>
      </c>
      <c r="K206" s="4">
        <v>5.37</v>
      </c>
    </row>
    <row r="207" spans="1:11" x14ac:dyDescent="0.2">
      <c r="A207" t="s">
        <v>367</v>
      </c>
      <c r="B207" t="str">
        <f t="shared" si="6"/>
        <v>2014</v>
      </c>
      <c r="C207" t="str">
        <f t="shared" si="7"/>
        <v>Mar</v>
      </c>
      <c r="D207" t="s">
        <v>196</v>
      </c>
      <c r="E207" t="s">
        <v>383</v>
      </c>
      <c r="F207" t="s">
        <v>12</v>
      </c>
      <c r="G207" t="s">
        <v>22</v>
      </c>
      <c r="H207" t="s">
        <v>384</v>
      </c>
      <c r="I207" s="4">
        <v>30.44</v>
      </c>
      <c r="J207" s="5">
        <v>2</v>
      </c>
      <c r="K207" s="4">
        <v>14.92</v>
      </c>
    </row>
    <row r="208" spans="1:11" x14ac:dyDescent="0.2">
      <c r="A208" t="s">
        <v>367</v>
      </c>
      <c r="B208" t="str">
        <f t="shared" si="6"/>
        <v>2014</v>
      </c>
      <c r="C208" t="str">
        <f t="shared" si="7"/>
        <v>Mar</v>
      </c>
      <c r="D208" t="s">
        <v>196</v>
      </c>
      <c r="E208" t="s">
        <v>383</v>
      </c>
      <c r="F208" t="s">
        <v>12</v>
      </c>
      <c r="G208" t="s">
        <v>13</v>
      </c>
      <c r="H208" t="s">
        <v>385</v>
      </c>
      <c r="I208" s="4">
        <v>12.96</v>
      </c>
      <c r="J208" s="5">
        <v>2</v>
      </c>
      <c r="K208" s="4">
        <v>6.35</v>
      </c>
    </row>
    <row r="209" spans="1:11" x14ac:dyDescent="0.2">
      <c r="A209" t="s">
        <v>367</v>
      </c>
      <c r="B209" t="str">
        <f t="shared" si="6"/>
        <v>2014</v>
      </c>
      <c r="C209" t="str">
        <f t="shared" si="7"/>
        <v>Mar</v>
      </c>
      <c r="D209" t="s">
        <v>196</v>
      </c>
      <c r="E209" t="s">
        <v>383</v>
      </c>
      <c r="F209" t="s">
        <v>12</v>
      </c>
      <c r="G209" t="s">
        <v>13</v>
      </c>
      <c r="H209" t="s">
        <v>386</v>
      </c>
      <c r="I209" s="4">
        <v>16</v>
      </c>
      <c r="J209" s="5">
        <v>4</v>
      </c>
      <c r="K209" s="4">
        <v>7.68</v>
      </c>
    </row>
    <row r="210" spans="1:11" x14ac:dyDescent="0.2">
      <c r="A210" t="s">
        <v>367</v>
      </c>
      <c r="B210" t="str">
        <f t="shared" si="6"/>
        <v>2014</v>
      </c>
      <c r="C210" t="str">
        <f t="shared" si="7"/>
        <v>Mar</v>
      </c>
      <c r="D210" t="s">
        <v>196</v>
      </c>
      <c r="E210" t="s">
        <v>383</v>
      </c>
      <c r="F210" t="s">
        <v>12</v>
      </c>
      <c r="G210" t="s">
        <v>105</v>
      </c>
      <c r="H210" t="s">
        <v>387</v>
      </c>
      <c r="I210" s="4">
        <v>32.67</v>
      </c>
      <c r="J210" s="5">
        <v>3</v>
      </c>
      <c r="K210" s="4">
        <v>8.49</v>
      </c>
    </row>
    <row r="211" spans="1:11" x14ac:dyDescent="0.2">
      <c r="A211" t="s">
        <v>367</v>
      </c>
      <c r="B211" t="str">
        <f t="shared" si="6"/>
        <v>2014</v>
      </c>
      <c r="C211" t="str">
        <f t="shared" si="7"/>
        <v>Mar</v>
      </c>
      <c r="D211" t="s">
        <v>388</v>
      </c>
      <c r="E211" t="s">
        <v>26</v>
      </c>
      <c r="F211" t="s">
        <v>12</v>
      </c>
      <c r="G211" t="s">
        <v>13</v>
      </c>
      <c r="H211" t="s">
        <v>389</v>
      </c>
      <c r="I211" s="4">
        <v>126.62</v>
      </c>
      <c r="J211" s="5">
        <v>6</v>
      </c>
      <c r="K211" s="4">
        <v>41.15</v>
      </c>
    </row>
    <row r="212" spans="1:11" x14ac:dyDescent="0.2">
      <c r="A212" t="s">
        <v>390</v>
      </c>
      <c r="B212" t="str">
        <f t="shared" si="6"/>
        <v>2014</v>
      </c>
      <c r="C212" t="str">
        <f t="shared" si="7"/>
        <v>Mar</v>
      </c>
      <c r="D212" t="s">
        <v>391</v>
      </c>
      <c r="E212" t="s">
        <v>139</v>
      </c>
      <c r="F212" t="s">
        <v>43</v>
      </c>
      <c r="G212" t="s">
        <v>353</v>
      </c>
      <c r="H212" t="s">
        <v>354</v>
      </c>
      <c r="I212" s="4">
        <v>821.3</v>
      </c>
      <c r="J212" s="5">
        <v>4</v>
      </c>
      <c r="K212" s="4">
        <v>-16.43</v>
      </c>
    </row>
    <row r="213" spans="1:11" x14ac:dyDescent="0.2">
      <c r="A213" t="s">
        <v>390</v>
      </c>
      <c r="B213" t="str">
        <f t="shared" si="6"/>
        <v>2014</v>
      </c>
      <c r="C213" t="str">
        <f t="shared" si="7"/>
        <v>Mar</v>
      </c>
      <c r="D213" t="s">
        <v>391</v>
      </c>
      <c r="E213" t="s">
        <v>139</v>
      </c>
      <c r="F213" t="s">
        <v>43</v>
      </c>
      <c r="G213" t="s">
        <v>353</v>
      </c>
      <c r="H213" t="s">
        <v>392</v>
      </c>
      <c r="I213" s="4">
        <v>22638.48</v>
      </c>
      <c r="J213" s="5">
        <v>6</v>
      </c>
      <c r="K213" s="4">
        <v>-1811.08</v>
      </c>
    </row>
    <row r="214" spans="1:11" x14ac:dyDescent="0.2">
      <c r="A214" t="s">
        <v>390</v>
      </c>
      <c r="B214" t="str">
        <f t="shared" si="6"/>
        <v>2014</v>
      </c>
      <c r="C214" t="str">
        <f t="shared" si="7"/>
        <v>Mar</v>
      </c>
      <c r="D214" t="s">
        <v>391</v>
      </c>
      <c r="E214" t="s">
        <v>139</v>
      </c>
      <c r="F214" t="s">
        <v>12</v>
      </c>
      <c r="G214" t="s">
        <v>13</v>
      </c>
      <c r="H214" t="s">
        <v>144</v>
      </c>
      <c r="I214" s="4">
        <v>21.38</v>
      </c>
      <c r="J214" s="5">
        <v>4</v>
      </c>
      <c r="K214" s="4">
        <v>7.48</v>
      </c>
    </row>
    <row r="215" spans="1:11" x14ac:dyDescent="0.2">
      <c r="A215" t="s">
        <v>390</v>
      </c>
      <c r="B215" t="str">
        <f t="shared" si="6"/>
        <v>2014</v>
      </c>
      <c r="C215" t="str">
        <f t="shared" si="7"/>
        <v>Mar</v>
      </c>
      <c r="D215" t="s">
        <v>391</v>
      </c>
      <c r="E215" t="s">
        <v>139</v>
      </c>
      <c r="F215" t="s">
        <v>12</v>
      </c>
      <c r="G215" t="s">
        <v>27</v>
      </c>
      <c r="H215" t="s">
        <v>393</v>
      </c>
      <c r="I215" s="4">
        <v>8.02</v>
      </c>
      <c r="J215" s="5">
        <v>3</v>
      </c>
      <c r="K215" s="4">
        <v>1</v>
      </c>
    </row>
    <row r="216" spans="1:11" x14ac:dyDescent="0.2">
      <c r="A216" t="s">
        <v>390</v>
      </c>
      <c r="B216" t="str">
        <f t="shared" si="6"/>
        <v>2014</v>
      </c>
      <c r="C216" t="str">
        <f t="shared" si="7"/>
        <v>Mar</v>
      </c>
      <c r="D216" t="s">
        <v>391</v>
      </c>
      <c r="E216" t="s">
        <v>139</v>
      </c>
      <c r="F216" t="s">
        <v>38</v>
      </c>
      <c r="G216" t="s">
        <v>52</v>
      </c>
      <c r="H216" t="s">
        <v>394</v>
      </c>
      <c r="I216" s="4">
        <v>30.77</v>
      </c>
      <c r="J216" s="5">
        <v>2</v>
      </c>
      <c r="K216" s="4">
        <v>8.08</v>
      </c>
    </row>
    <row r="217" spans="1:11" x14ac:dyDescent="0.2">
      <c r="A217" t="s">
        <v>390</v>
      </c>
      <c r="B217" t="str">
        <f t="shared" si="6"/>
        <v>2014</v>
      </c>
      <c r="C217" t="str">
        <f t="shared" si="7"/>
        <v>Mar</v>
      </c>
      <c r="D217" t="s">
        <v>391</v>
      </c>
      <c r="E217" t="s">
        <v>139</v>
      </c>
      <c r="F217" t="s">
        <v>12</v>
      </c>
      <c r="G217" t="s">
        <v>47</v>
      </c>
      <c r="H217" t="s">
        <v>184</v>
      </c>
      <c r="I217" s="4">
        <v>18.940000000000001</v>
      </c>
      <c r="J217" s="5">
        <v>3</v>
      </c>
      <c r="K217" s="4">
        <v>5.92</v>
      </c>
    </row>
    <row r="218" spans="1:11" x14ac:dyDescent="0.2">
      <c r="A218" t="s">
        <v>390</v>
      </c>
      <c r="B218" t="str">
        <f t="shared" si="6"/>
        <v>2014</v>
      </c>
      <c r="C218" t="str">
        <f t="shared" si="7"/>
        <v>Mar</v>
      </c>
      <c r="D218" t="s">
        <v>391</v>
      </c>
      <c r="E218" t="s">
        <v>139</v>
      </c>
      <c r="F218" t="s">
        <v>38</v>
      </c>
      <c r="G218" t="s">
        <v>52</v>
      </c>
      <c r="H218" t="s">
        <v>395</v>
      </c>
      <c r="I218" s="4">
        <v>122.35</v>
      </c>
      <c r="J218" s="5">
        <v>3</v>
      </c>
      <c r="K218" s="4">
        <v>15.29</v>
      </c>
    </row>
    <row r="219" spans="1:11" x14ac:dyDescent="0.2">
      <c r="A219" t="s">
        <v>390</v>
      </c>
      <c r="B219" t="str">
        <f t="shared" si="6"/>
        <v>2014</v>
      </c>
      <c r="C219" t="str">
        <f t="shared" si="7"/>
        <v>Mar</v>
      </c>
      <c r="D219" t="s">
        <v>396</v>
      </c>
      <c r="E219" t="s">
        <v>31</v>
      </c>
      <c r="F219" t="s">
        <v>38</v>
      </c>
      <c r="G219" t="s">
        <v>83</v>
      </c>
      <c r="H219" t="s">
        <v>397</v>
      </c>
      <c r="I219" s="4">
        <v>1198.33</v>
      </c>
      <c r="J219" s="5">
        <v>10</v>
      </c>
      <c r="K219" s="4">
        <v>70.489999999999995</v>
      </c>
    </row>
    <row r="220" spans="1:11" x14ac:dyDescent="0.2">
      <c r="A220" t="s">
        <v>390</v>
      </c>
      <c r="B220" t="str">
        <f t="shared" si="6"/>
        <v>2014</v>
      </c>
      <c r="C220" t="str">
        <f t="shared" si="7"/>
        <v>Mar</v>
      </c>
      <c r="D220" t="s">
        <v>398</v>
      </c>
      <c r="E220" t="s">
        <v>31</v>
      </c>
      <c r="F220" t="s">
        <v>38</v>
      </c>
      <c r="G220" t="s">
        <v>52</v>
      </c>
      <c r="H220" t="s">
        <v>399</v>
      </c>
      <c r="I220" s="4">
        <v>111</v>
      </c>
      <c r="J220" s="5">
        <v>2</v>
      </c>
      <c r="K220" s="4">
        <v>14.43</v>
      </c>
    </row>
    <row r="221" spans="1:11" x14ac:dyDescent="0.2">
      <c r="A221" t="s">
        <v>390</v>
      </c>
      <c r="B221" t="str">
        <f t="shared" si="6"/>
        <v>2014</v>
      </c>
      <c r="C221" t="str">
        <f t="shared" si="7"/>
        <v>Mar</v>
      </c>
      <c r="D221" t="s">
        <v>398</v>
      </c>
      <c r="E221" t="s">
        <v>31</v>
      </c>
      <c r="F221" t="s">
        <v>43</v>
      </c>
      <c r="G221" t="s">
        <v>353</v>
      </c>
      <c r="H221" t="s">
        <v>400</v>
      </c>
      <c r="I221" s="4">
        <v>1279.97</v>
      </c>
      <c r="J221" s="5">
        <v>4</v>
      </c>
      <c r="K221" s="4">
        <v>415.99</v>
      </c>
    </row>
    <row r="222" spans="1:11" x14ac:dyDescent="0.2">
      <c r="A222" t="s">
        <v>390</v>
      </c>
      <c r="B222" t="str">
        <f t="shared" si="6"/>
        <v>2014</v>
      </c>
      <c r="C222" t="str">
        <f t="shared" si="7"/>
        <v>Mar</v>
      </c>
      <c r="D222" t="s">
        <v>398</v>
      </c>
      <c r="E222" t="s">
        <v>31</v>
      </c>
      <c r="F222" t="s">
        <v>12</v>
      </c>
      <c r="G222" t="s">
        <v>20</v>
      </c>
      <c r="H222" t="s">
        <v>82</v>
      </c>
      <c r="I222" s="4">
        <v>1856.19</v>
      </c>
      <c r="J222" s="5">
        <v>7</v>
      </c>
      <c r="K222" s="4">
        <v>334.11</v>
      </c>
    </row>
    <row r="223" spans="1:11" x14ac:dyDescent="0.2">
      <c r="A223" t="s">
        <v>401</v>
      </c>
      <c r="B223" t="str">
        <f t="shared" si="6"/>
        <v>2014</v>
      </c>
      <c r="C223" t="str">
        <f t="shared" si="7"/>
        <v>Mar</v>
      </c>
      <c r="D223" t="s">
        <v>402</v>
      </c>
      <c r="E223" t="s">
        <v>139</v>
      </c>
      <c r="F223" t="s">
        <v>43</v>
      </c>
      <c r="G223" t="s">
        <v>44</v>
      </c>
      <c r="H223" t="s">
        <v>403</v>
      </c>
      <c r="I223" s="4">
        <v>323.98</v>
      </c>
      <c r="J223" s="5">
        <v>3</v>
      </c>
      <c r="K223" s="4">
        <v>28.35</v>
      </c>
    </row>
    <row r="224" spans="1:11" x14ac:dyDescent="0.2">
      <c r="A224" t="s">
        <v>401</v>
      </c>
      <c r="B224" t="str">
        <f t="shared" si="6"/>
        <v>2014</v>
      </c>
      <c r="C224" t="str">
        <f t="shared" si="7"/>
        <v>Mar</v>
      </c>
      <c r="D224" t="s">
        <v>402</v>
      </c>
      <c r="E224" t="s">
        <v>139</v>
      </c>
      <c r="F224" t="s">
        <v>12</v>
      </c>
      <c r="G224" t="s">
        <v>18</v>
      </c>
      <c r="H224" t="s">
        <v>404</v>
      </c>
      <c r="I224" s="4">
        <v>11.81</v>
      </c>
      <c r="J224" s="5">
        <v>4</v>
      </c>
      <c r="K224" s="4">
        <v>3.99</v>
      </c>
    </row>
    <row r="225" spans="1:11" x14ac:dyDescent="0.2">
      <c r="A225" t="s">
        <v>401</v>
      </c>
      <c r="B225" t="str">
        <f t="shared" si="6"/>
        <v>2014</v>
      </c>
      <c r="C225" t="str">
        <f t="shared" si="7"/>
        <v>Mar</v>
      </c>
      <c r="D225" t="s">
        <v>402</v>
      </c>
      <c r="E225" t="s">
        <v>139</v>
      </c>
      <c r="F225" t="s">
        <v>12</v>
      </c>
      <c r="G225" t="s">
        <v>20</v>
      </c>
      <c r="H225" t="s">
        <v>405</v>
      </c>
      <c r="I225" s="4">
        <v>26.16</v>
      </c>
      <c r="J225" s="5">
        <v>3</v>
      </c>
      <c r="K225" s="4">
        <v>1.96</v>
      </c>
    </row>
    <row r="226" spans="1:11" x14ac:dyDescent="0.2">
      <c r="A226" t="s">
        <v>401</v>
      </c>
      <c r="B226" t="str">
        <f t="shared" si="6"/>
        <v>2014</v>
      </c>
      <c r="C226" t="str">
        <f t="shared" si="7"/>
        <v>Mar</v>
      </c>
      <c r="D226" t="s">
        <v>402</v>
      </c>
      <c r="E226" t="s">
        <v>139</v>
      </c>
      <c r="F226" t="s">
        <v>12</v>
      </c>
      <c r="G226" t="s">
        <v>22</v>
      </c>
      <c r="H226" t="s">
        <v>202</v>
      </c>
      <c r="I226" s="4">
        <v>33.57</v>
      </c>
      <c r="J226" s="5">
        <v>5</v>
      </c>
      <c r="K226" s="4">
        <v>-25.74</v>
      </c>
    </row>
    <row r="227" spans="1:11" x14ac:dyDescent="0.2">
      <c r="A227" t="s">
        <v>401</v>
      </c>
      <c r="B227" t="str">
        <f t="shared" si="6"/>
        <v>2014</v>
      </c>
      <c r="C227" t="str">
        <f t="shared" si="7"/>
        <v>Mar</v>
      </c>
      <c r="D227" t="s">
        <v>402</v>
      </c>
      <c r="E227" t="s">
        <v>139</v>
      </c>
      <c r="F227" t="s">
        <v>38</v>
      </c>
      <c r="G227" t="s">
        <v>52</v>
      </c>
      <c r="H227" t="s">
        <v>331</v>
      </c>
      <c r="I227" s="4">
        <v>4.99</v>
      </c>
      <c r="J227" s="5">
        <v>3</v>
      </c>
      <c r="K227" s="4">
        <v>1.37</v>
      </c>
    </row>
    <row r="228" spans="1:11" x14ac:dyDescent="0.2">
      <c r="A228" t="s">
        <v>401</v>
      </c>
      <c r="B228" t="str">
        <f t="shared" si="6"/>
        <v>2014</v>
      </c>
      <c r="C228" t="str">
        <f t="shared" si="7"/>
        <v>Mar</v>
      </c>
      <c r="D228" t="s">
        <v>402</v>
      </c>
      <c r="E228" t="s">
        <v>139</v>
      </c>
      <c r="F228" t="s">
        <v>38</v>
      </c>
      <c r="G228" t="s">
        <v>52</v>
      </c>
      <c r="H228" t="s">
        <v>406</v>
      </c>
      <c r="I228" s="4">
        <v>20.02</v>
      </c>
      <c r="J228" s="5">
        <v>3</v>
      </c>
      <c r="K228" s="4">
        <v>5.5</v>
      </c>
    </row>
    <row r="229" spans="1:11" x14ac:dyDescent="0.2">
      <c r="A229" t="s">
        <v>401</v>
      </c>
      <c r="B229" t="str">
        <f t="shared" si="6"/>
        <v>2014</v>
      </c>
      <c r="C229" t="str">
        <f t="shared" si="7"/>
        <v>Mar</v>
      </c>
      <c r="D229" t="s">
        <v>402</v>
      </c>
      <c r="E229" t="s">
        <v>139</v>
      </c>
      <c r="F229" t="s">
        <v>43</v>
      </c>
      <c r="G229" t="s">
        <v>58</v>
      </c>
      <c r="H229" t="s">
        <v>407</v>
      </c>
      <c r="I229" s="4">
        <v>170.24</v>
      </c>
      <c r="J229" s="5">
        <v>2</v>
      </c>
      <c r="K229" s="4">
        <v>53.2</v>
      </c>
    </row>
    <row r="230" spans="1:11" x14ac:dyDescent="0.2">
      <c r="A230" t="s">
        <v>408</v>
      </c>
      <c r="B230" t="str">
        <f t="shared" si="6"/>
        <v>2014</v>
      </c>
      <c r="C230" t="str">
        <f t="shared" si="7"/>
        <v>Mar</v>
      </c>
      <c r="D230" t="s">
        <v>409</v>
      </c>
      <c r="E230" t="s">
        <v>87</v>
      </c>
      <c r="F230" t="s">
        <v>12</v>
      </c>
      <c r="G230" t="s">
        <v>27</v>
      </c>
      <c r="H230" t="s">
        <v>410</v>
      </c>
      <c r="I230" s="4">
        <v>7.41</v>
      </c>
      <c r="J230" s="5">
        <v>2</v>
      </c>
      <c r="K230" s="4">
        <v>1.2</v>
      </c>
    </row>
    <row r="231" spans="1:11" x14ac:dyDescent="0.2">
      <c r="A231" t="s">
        <v>408</v>
      </c>
      <c r="B231" t="str">
        <f t="shared" si="6"/>
        <v>2014</v>
      </c>
      <c r="C231" t="str">
        <f t="shared" si="7"/>
        <v>Mar</v>
      </c>
      <c r="D231" t="s">
        <v>409</v>
      </c>
      <c r="E231" t="s">
        <v>87</v>
      </c>
      <c r="F231" t="s">
        <v>12</v>
      </c>
      <c r="G231" t="s">
        <v>27</v>
      </c>
      <c r="H231" t="s">
        <v>411</v>
      </c>
      <c r="I231" s="4">
        <v>6.05</v>
      </c>
      <c r="J231" s="5">
        <v>3</v>
      </c>
      <c r="K231" s="4">
        <v>1.59</v>
      </c>
    </row>
    <row r="232" spans="1:11" x14ac:dyDescent="0.2">
      <c r="A232" t="s">
        <v>408</v>
      </c>
      <c r="B232" t="str">
        <f t="shared" si="6"/>
        <v>2014</v>
      </c>
      <c r="C232" t="str">
        <f t="shared" si="7"/>
        <v>Mar</v>
      </c>
      <c r="D232" t="s">
        <v>412</v>
      </c>
      <c r="E232" t="s">
        <v>290</v>
      </c>
      <c r="F232" t="s">
        <v>12</v>
      </c>
      <c r="G232" t="s">
        <v>20</v>
      </c>
      <c r="H232" t="s">
        <v>413</v>
      </c>
      <c r="I232" s="4">
        <v>16.27</v>
      </c>
      <c r="J232" s="5">
        <v>1</v>
      </c>
      <c r="K232" s="4">
        <v>-3.86</v>
      </c>
    </row>
    <row r="233" spans="1:11" x14ac:dyDescent="0.2">
      <c r="A233" t="s">
        <v>408</v>
      </c>
      <c r="B233" t="str">
        <f t="shared" si="6"/>
        <v>2014</v>
      </c>
      <c r="C233" t="str">
        <f t="shared" si="7"/>
        <v>Mar</v>
      </c>
      <c r="D233" t="s">
        <v>414</v>
      </c>
      <c r="E233" t="s">
        <v>62</v>
      </c>
      <c r="F233" t="s">
        <v>43</v>
      </c>
      <c r="G233" t="s">
        <v>44</v>
      </c>
      <c r="H233" t="s">
        <v>415</v>
      </c>
      <c r="I233" s="4">
        <v>3499.93</v>
      </c>
      <c r="J233" s="5">
        <v>7</v>
      </c>
      <c r="K233" s="4">
        <v>909.98</v>
      </c>
    </row>
    <row r="234" spans="1:11" x14ac:dyDescent="0.2">
      <c r="A234" t="s">
        <v>408</v>
      </c>
      <c r="B234" t="str">
        <f t="shared" si="6"/>
        <v>2014</v>
      </c>
      <c r="C234" t="str">
        <f t="shared" si="7"/>
        <v>Mar</v>
      </c>
      <c r="D234" t="s">
        <v>414</v>
      </c>
      <c r="E234" t="s">
        <v>62</v>
      </c>
      <c r="F234" t="s">
        <v>12</v>
      </c>
      <c r="G234" t="s">
        <v>18</v>
      </c>
      <c r="H234" t="s">
        <v>416</v>
      </c>
      <c r="I234" s="4">
        <v>14.4</v>
      </c>
      <c r="J234" s="5">
        <v>5</v>
      </c>
      <c r="K234" s="4">
        <v>6.62</v>
      </c>
    </row>
    <row r="235" spans="1:11" x14ac:dyDescent="0.2">
      <c r="A235" t="s">
        <v>408</v>
      </c>
      <c r="B235" t="str">
        <f t="shared" si="6"/>
        <v>2014</v>
      </c>
      <c r="C235" t="str">
        <f t="shared" si="7"/>
        <v>Mar</v>
      </c>
      <c r="D235" t="s">
        <v>414</v>
      </c>
      <c r="E235" t="s">
        <v>62</v>
      </c>
      <c r="F235" t="s">
        <v>12</v>
      </c>
      <c r="G235" t="s">
        <v>13</v>
      </c>
      <c r="H235" t="s">
        <v>417</v>
      </c>
      <c r="I235" s="4">
        <v>122.97</v>
      </c>
      <c r="J235" s="5">
        <v>3</v>
      </c>
      <c r="K235" s="4">
        <v>60.26</v>
      </c>
    </row>
    <row r="236" spans="1:11" x14ac:dyDescent="0.2">
      <c r="A236" t="s">
        <v>408</v>
      </c>
      <c r="B236" t="str">
        <f t="shared" si="6"/>
        <v>2014</v>
      </c>
      <c r="C236" t="str">
        <f t="shared" si="7"/>
        <v>Mar</v>
      </c>
      <c r="D236" t="s">
        <v>414</v>
      </c>
      <c r="E236" t="s">
        <v>62</v>
      </c>
      <c r="F236" t="s">
        <v>12</v>
      </c>
      <c r="G236" t="s">
        <v>27</v>
      </c>
      <c r="H236" t="s">
        <v>418</v>
      </c>
      <c r="I236" s="4">
        <v>9.32</v>
      </c>
      <c r="J236" s="5">
        <v>4</v>
      </c>
      <c r="K236" s="4">
        <v>2.7</v>
      </c>
    </row>
    <row r="237" spans="1:11" x14ac:dyDescent="0.2">
      <c r="A237" t="s">
        <v>408</v>
      </c>
      <c r="B237" t="str">
        <f t="shared" si="6"/>
        <v>2014</v>
      </c>
      <c r="C237" t="str">
        <f t="shared" si="7"/>
        <v>Mar</v>
      </c>
      <c r="D237" t="s">
        <v>414</v>
      </c>
      <c r="E237" t="s">
        <v>62</v>
      </c>
      <c r="F237" t="s">
        <v>12</v>
      </c>
      <c r="G237" t="s">
        <v>22</v>
      </c>
      <c r="H237" t="s">
        <v>419</v>
      </c>
      <c r="I237" s="4">
        <v>122.94</v>
      </c>
      <c r="J237" s="5">
        <v>3</v>
      </c>
      <c r="K237" s="4">
        <v>59.01</v>
      </c>
    </row>
    <row r="238" spans="1:11" x14ac:dyDescent="0.2">
      <c r="A238" t="s">
        <v>408</v>
      </c>
      <c r="B238" t="str">
        <f t="shared" si="6"/>
        <v>2014</v>
      </c>
      <c r="C238" t="str">
        <f t="shared" si="7"/>
        <v>Mar</v>
      </c>
      <c r="D238" t="s">
        <v>420</v>
      </c>
      <c r="E238" t="s">
        <v>135</v>
      </c>
      <c r="F238" t="s">
        <v>12</v>
      </c>
      <c r="G238" t="s">
        <v>18</v>
      </c>
      <c r="H238" t="s">
        <v>421</v>
      </c>
      <c r="I238" s="4">
        <v>59.2</v>
      </c>
      <c r="J238" s="5">
        <v>5</v>
      </c>
      <c r="K238" s="4">
        <v>22.2</v>
      </c>
    </row>
    <row r="239" spans="1:11" x14ac:dyDescent="0.2">
      <c r="A239" t="s">
        <v>408</v>
      </c>
      <c r="B239" t="str">
        <f t="shared" si="6"/>
        <v>2014</v>
      </c>
      <c r="C239" t="str">
        <f t="shared" si="7"/>
        <v>Mar</v>
      </c>
      <c r="D239" t="s">
        <v>420</v>
      </c>
      <c r="E239" t="s">
        <v>135</v>
      </c>
      <c r="F239" t="s">
        <v>38</v>
      </c>
      <c r="G239" t="s">
        <v>52</v>
      </c>
      <c r="H239" t="s">
        <v>422</v>
      </c>
      <c r="I239" s="4">
        <v>32.950000000000003</v>
      </c>
      <c r="J239" s="5">
        <v>3</v>
      </c>
      <c r="K239" s="4">
        <v>6.59</v>
      </c>
    </row>
    <row r="240" spans="1:11" x14ac:dyDescent="0.2">
      <c r="A240" t="s">
        <v>408</v>
      </c>
      <c r="B240" t="str">
        <f t="shared" si="6"/>
        <v>2014</v>
      </c>
      <c r="C240" t="str">
        <f t="shared" si="7"/>
        <v>Mar</v>
      </c>
      <c r="D240" t="s">
        <v>420</v>
      </c>
      <c r="E240" t="s">
        <v>135</v>
      </c>
      <c r="F240" t="s">
        <v>38</v>
      </c>
      <c r="G240" t="s">
        <v>39</v>
      </c>
      <c r="H240" t="s">
        <v>80</v>
      </c>
      <c r="I240" s="4">
        <v>218.38</v>
      </c>
      <c r="J240" s="5">
        <v>3</v>
      </c>
      <c r="K240" s="4">
        <v>-10.92</v>
      </c>
    </row>
    <row r="241" spans="1:11" x14ac:dyDescent="0.2">
      <c r="A241" t="s">
        <v>423</v>
      </c>
      <c r="B241" t="str">
        <f t="shared" si="6"/>
        <v>2014</v>
      </c>
      <c r="C241" t="str">
        <f t="shared" si="7"/>
        <v>Mar</v>
      </c>
      <c r="D241" t="s">
        <v>424</v>
      </c>
      <c r="E241" t="s">
        <v>290</v>
      </c>
      <c r="F241" t="s">
        <v>12</v>
      </c>
      <c r="G241" t="s">
        <v>22</v>
      </c>
      <c r="H241" t="s">
        <v>425</v>
      </c>
      <c r="I241" s="4">
        <v>7.64</v>
      </c>
      <c r="J241" s="5">
        <v>4</v>
      </c>
      <c r="K241" s="4">
        <v>-5.86</v>
      </c>
    </row>
    <row r="242" spans="1:11" x14ac:dyDescent="0.2">
      <c r="A242" t="s">
        <v>423</v>
      </c>
      <c r="B242" t="str">
        <f t="shared" si="6"/>
        <v>2014</v>
      </c>
      <c r="C242" t="str">
        <f t="shared" si="7"/>
        <v>Mar</v>
      </c>
      <c r="D242" t="s">
        <v>424</v>
      </c>
      <c r="E242" t="s">
        <v>290</v>
      </c>
      <c r="F242" t="s">
        <v>12</v>
      </c>
      <c r="G242" t="s">
        <v>22</v>
      </c>
      <c r="H242" t="s">
        <v>426</v>
      </c>
      <c r="I242" s="4">
        <v>51.47</v>
      </c>
      <c r="J242" s="5">
        <v>5</v>
      </c>
      <c r="K242" s="4">
        <v>-39.46</v>
      </c>
    </row>
    <row r="243" spans="1:11" x14ac:dyDescent="0.2">
      <c r="A243" t="s">
        <v>423</v>
      </c>
      <c r="B243" t="str">
        <f t="shared" si="6"/>
        <v>2014</v>
      </c>
      <c r="C243" t="str">
        <f t="shared" si="7"/>
        <v>Mar</v>
      </c>
      <c r="D243" t="s">
        <v>427</v>
      </c>
      <c r="E243" t="s">
        <v>109</v>
      </c>
      <c r="F243" t="s">
        <v>12</v>
      </c>
      <c r="G243" t="s">
        <v>13</v>
      </c>
      <c r="H243" t="s">
        <v>428</v>
      </c>
      <c r="I243" s="4">
        <v>74.349999999999994</v>
      </c>
      <c r="J243" s="5">
        <v>3</v>
      </c>
      <c r="K243" s="4">
        <v>23.24</v>
      </c>
    </row>
    <row r="244" spans="1:11" x14ac:dyDescent="0.2">
      <c r="A244" t="s">
        <v>423</v>
      </c>
      <c r="B244" t="str">
        <f t="shared" si="6"/>
        <v>2014</v>
      </c>
      <c r="C244" t="str">
        <f t="shared" si="7"/>
        <v>Mar</v>
      </c>
      <c r="D244" t="s">
        <v>427</v>
      </c>
      <c r="E244" t="s">
        <v>109</v>
      </c>
      <c r="F244" t="s">
        <v>38</v>
      </c>
      <c r="G244" t="s">
        <v>39</v>
      </c>
      <c r="H244" t="s">
        <v>429</v>
      </c>
      <c r="I244" s="4">
        <v>314.35000000000002</v>
      </c>
      <c r="J244" s="5">
        <v>3</v>
      </c>
      <c r="K244" s="4">
        <v>-35.36</v>
      </c>
    </row>
    <row r="245" spans="1:11" x14ac:dyDescent="0.2">
      <c r="A245" t="s">
        <v>423</v>
      </c>
      <c r="B245" t="str">
        <f t="shared" si="6"/>
        <v>2014</v>
      </c>
      <c r="C245" t="str">
        <f t="shared" si="7"/>
        <v>Mar</v>
      </c>
      <c r="D245" t="s">
        <v>430</v>
      </c>
      <c r="E245" t="s">
        <v>146</v>
      </c>
      <c r="F245" t="s">
        <v>12</v>
      </c>
      <c r="G245" t="s">
        <v>27</v>
      </c>
      <c r="H245" t="s">
        <v>28</v>
      </c>
      <c r="I245" s="4">
        <v>16.28</v>
      </c>
      <c r="J245" s="5">
        <v>2</v>
      </c>
      <c r="K245" s="4">
        <v>6.51</v>
      </c>
    </row>
    <row r="246" spans="1:11" x14ac:dyDescent="0.2">
      <c r="A246" t="s">
        <v>431</v>
      </c>
      <c r="B246" t="str">
        <f t="shared" si="6"/>
        <v>2014</v>
      </c>
      <c r="C246" t="str">
        <f t="shared" si="7"/>
        <v>Mar</v>
      </c>
      <c r="D246" t="s">
        <v>432</v>
      </c>
      <c r="E246" t="s">
        <v>31</v>
      </c>
      <c r="F246" t="s">
        <v>12</v>
      </c>
      <c r="G246" t="s">
        <v>20</v>
      </c>
      <c r="H246" t="s">
        <v>433</v>
      </c>
      <c r="I246" s="4">
        <v>330.4</v>
      </c>
      <c r="J246" s="5">
        <v>2</v>
      </c>
      <c r="K246" s="4">
        <v>85.9</v>
      </c>
    </row>
    <row r="247" spans="1:11" x14ac:dyDescent="0.2">
      <c r="A247" t="s">
        <v>431</v>
      </c>
      <c r="B247" t="str">
        <f t="shared" si="6"/>
        <v>2014</v>
      </c>
      <c r="C247" t="str">
        <f t="shared" si="7"/>
        <v>Mar</v>
      </c>
      <c r="D247" t="s">
        <v>432</v>
      </c>
      <c r="E247" t="s">
        <v>31</v>
      </c>
      <c r="F247" t="s">
        <v>43</v>
      </c>
      <c r="G247" t="s">
        <v>44</v>
      </c>
      <c r="H247" t="s">
        <v>434</v>
      </c>
      <c r="I247" s="4">
        <v>604.75</v>
      </c>
      <c r="J247" s="5">
        <v>6</v>
      </c>
      <c r="K247" s="4">
        <v>37.799999999999997</v>
      </c>
    </row>
    <row r="248" spans="1:11" x14ac:dyDescent="0.2">
      <c r="A248" t="s">
        <v>431</v>
      </c>
      <c r="B248" t="str">
        <f t="shared" si="6"/>
        <v>2014</v>
      </c>
      <c r="C248" t="str">
        <f t="shared" si="7"/>
        <v>Mar</v>
      </c>
      <c r="D248" t="s">
        <v>435</v>
      </c>
      <c r="E248" t="s">
        <v>139</v>
      </c>
      <c r="F248" t="s">
        <v>12</v>
      </c>
      <c r="G248" t="s">
        <v>18</v>
      </c>
      <c r="H248" t="s">
        <v>436</v>
      </c>
      <c r="I248" s="4">
        <v>9.91</v>
      </c>
      <c r="J248" s="5">
        <v>3</v>
      </c>
      <c r="K248" s="4">
        <v>3.22</v>
      </c>
    </row>
    <row r="249" spans="1:11" x14ac:dyDescent="0.2">
      <c r="A249" t="s">
        <v>437</v>
      </c>
      <c r="B249" t="str">
        <f t="shared" si="6"/>
        <v>2014</v>
      </c>
      <c r="C249" t="str">
        <f t="shared" si="7"/>
        <v>Mar</v>
      </c>
      <c r="D249" t="s">
        <v>438</v>
      </c>
      <c r="E249" t="s">
        <v>169</v>
      </c>
      <c r="F249" t="s">
        <v>12</v>
      </c>
      <c r="G249" t="s">
        <v>13</v>
      </c>
      <c r="H249" t="s">
        <v>439</v>
      </c>
      <c r="I249" s="4">
        <v>24.9</v>
      </c>
      <c r="J249" s="5">
        <v>5</v>
      </c>
      <c r="K249" s="4">
        <v>11.7</v>
      </c>
    </row>
    <row r="250" spans="1:11" x14ac:dyDescent="0.2">
      <c r="A250" t="s">
        <v>437</v>
      </c>
      <c r="B250" t="str">
        <f t="shared" si="6"/>
        <v>2014</v>
      </c>
      <c r="C250" t="str">
        <f t="shared" si="7"/>
        <v>Mar</v>
      </c>
      <c r="D250" t="s">
        <v>440</v>
      </c>
      <c r="E250" t="s">
        <v>31</v>
      </c>
      <c r="F250" t="s">
        <v>38</v>
      </c>
      <c r="G250" t="s">
        <v>52</v>
      </c>
      <c r="H250" t="s">
        <v>441</v>
      </c>
      <c r="I250" s="4">
        <v>40.479999999999997</v>
      </c>
      <c r="J250" s="5">
        <v>2</v>
      </c>
      <c r="K250" s="4">
        <v>14.57</v>
      </c>
    </row>
    <row r="251" spans="1:11" x14ac:dyDescent="0.2">
      <c r="A251" t="s">
        <v>442</v>
      </c>
      <c r="B251" t="str">
        <f t="shared" si="6"/>
        <v>2014</v>
      </c>
      <c r="C251" t="str">
        <f t="shared" si="7"/>
        <v>Mar</v>
      </c>
      <c r="D251" t="s">
        <v>379</v>
      </c>
      <c r="E251" t="s">
        <v>169</v>
      </c>
      <c r="F251" t="s">
        <v>38</v>
      </c>
      <c r="G251" t="s">
        <v>39</v>
      </c>
      <c r="H251" t="s">
        <v>443</v>
      </c>
      <c r="I251" s="4">
        <v>366.79</v>
      </c>
      <c r="J251" s="5">
        <v>7</v>
      </c>
      <c r="K251" s="4">
        <v>65.209999999999994</v>
      </c>
    </row>
    <row r="252" spans="1:11" x14ac:dyDescent="0.2">
      <c r="A252" t="s">
        <v>442</v>
      </c>
      <c r="B252" t="str">
        <f t="shared" si="6"/>
        <v>2014</v>
      </c>
      <c r="C252" t="str">
        <f t="shared" si="7"/>
        <v>Mar</v>
      </c>
      <c r="D252" t="s">
        <v>444</v>
      </c>
      <c r="E252" t="s">
        <v>31</v>
      </c>
      <c r="F252" t="s">
        <v>12</v>
      </c>
      <c r="G252" t="s">
        <v>27</v>
      </c>
      <c r="H252" t="s">
        <v>371</v>
      </c>
      <c r="I252" s="4">
        <v>6.56</v>
      </c>
      <c r="J252" s="5">
        <v>2</v>
      </c>
      <c r="K252" s="4">
        <v>1.9</v>
      </c>
    </row>
    <row r="253" spans="1:11" x14ac:dyDescent="0.2">
      <c r="A253" t="s">
        <v>442</v>
      </c>
      <c r="B253" t="str">
        <f t="shared" si="6"/>
        <v>2014</v>
      </c>
      <c r="C253" t="str">
        <f t="shared" si="7"/>
        <v>Mar</v>
      </c>
      <c r="D253" t="s">
        <v>444</v>
      </c>
      <c r="E253" t="s">
        <v>31</v>
      </c>
      <c r="F253" t="s">
        <v>12</v>
      </c>
      <c r="G253" t="s">
        <v>27</v>
      </c>
      <c r="H253" t="s">
        <v>445</v>
      </c>
      <c r="I253" s="4">
        <v>14.88</v>
      </c>
      <c r="J253" s="5">
        <v>2</v>
      </c>
      <c r="K253" s="4">
        <v>3.72</v>
      </c>
    </row>
    <row r="254" spans="1:11" x14ac:dyDescent="0.2">
      <c r="A254" t="s">
        <v>442</v>
      </c>
      <c r="B254" t="str">
        <f t="shared" si="6"/>
        <v>2014</v>
      </c>
      <c r="C254" t="str">
        <f t="shared" si="7"/>
        <v>Mar</v>
      </c>
      <c r="D254" t="s">
        <v>444</v>
      </c>
      <c r="E254" t="s">
        <v>31</v>
      </c>
      <c r="F254" t="s">
        <v>43</v>
      </c>
      <c r="G254" t="s">
        <v>58</v>
      </c>
      <c r="H254" t="s">
        <v>446</v>
      </c>
      <c r="I254" s="4">
        <v>45.48</v>
      </c>
      <c r="J254" s="5">
        <v>4</v>
      </c>
      <c r="K254" s="4">
        <v>15.92</v>
      </c>
    </row>
    <row r="255" spans="1:11" x14ac:dyDescent="0.2">
      <c r="A255" t="s">
        <v>442</v>
      </c>
      <c r="B255" t="str">
        <f t="shared" si="6"/>
        <v>2014</v>
      </c>
      <c r="C255" t="str">
        <f t="shared" si="7"/>
        <v>Mar</v>
      </c>
      <c r="D255" t="s">
        <v>444</v>
      </c>
      <c r="E255" t="s">
        <v>31</v>
      </c>
      <c r="F255" t="s">
        <v>12</v>
      </c>
      <c r="G255" t="s">
        <v>27</v>
      </c>
      <c r="H255" t="s">
        <v>447</v>
      </c>
      <c r="I255" s="4">
        <v>25.44</v>
      </c>
      <c r="J255" s="5">
        <v>6</v>
      </c>
      <c r="K255" s="4">
        <v>9.92</v>
      </c>
    </row>
    <row r="256" spans="1:11" x14ac:dyDescent="0.2">
      <c r="A256" t="s">
        <v>448</v>
      </c>
      <c r="B256" t="str">
        <f t="shared" si="6"/>
        <v>2014</v>
      </c>
      <c r="C256" t="str">
        <f t="shared" si="7"/>
        <v>Mar</v>
      </c>
      <c r="D256" t="s">
        <v>449</v>
      </c>
      <c r="E256" t="s">
        <v>31</v>
      </c>
      <c r="F256" t="s">
        <v>43</v>
      </c>
      <c r="G256" t="s">
        <v>58</v>
      </c>
      <c r="H256" t="s">
        <v>450</v>
      </c>
      <c r="I256" s="4">
        <v>66.3</v>
      </c>
      <c r="J256" s="5">
        <v>3</v>
      </c>
      <c r="K256" s="4">
        <v>8.6199999999999992</v>
      </c>
    </row>
    <row r="257" spans="1:11" x14ac:dyDescent="0.2">
      <c r="A257" t="s">
        <v>448</v>
      </c>
      <c r="B257" t="str">
        <f t="shared" si="6"/>
        <v>2014</v>
      </c>
      <c r="C257" t="str">
        <f t="shared" si="7"/>
        <v>Mar</v>
      </c>
      <c r="D257" t="s">
        <v>451</v>
      </c>
      <c r="E257" t="s">
        <v>31</v>
      </c>
      <c r="F257" t="s">
        <v>12</v>
      </c>
      <c r="G257" t="s">
        <v>27</v>
      </c>
      <c r="H257" t="s">
        <v>452</v>
      </c>
      <c r="I257" s="4">
        <v>3.36</v>
      </c>
      <c r="J257" s="5">
        <v>2</v>
      </c>
      <c r="K257" s="4">
        <v>0.84</v>
      </c>
    </row>
    <row r="258" spans="1:11" x14ac:dyDescent="0.2">
      <c r="A258" t="s">
        <v>448</v>
      </c>
      <c r="B258" t="str">
        <f t="shared" si="6"/>
        <v>2014</v>
      </c>
      <c r="C258" t="str">
        <f t="shared" si="7"/>
        <v>Mar</v>
      </c>
      <c r="D258" t="s">
        <v>451</v>
      </c>
      <c r="E258" t="s">
        <v>31</v>
      </c>
      <c r="F258" t="s">
        <v>12</v>
      </c>
      <c r="G258" t="s">
        <v>22</v>
      </c>
      <c r="H258" t="s">
        <v>214</v>
      </c>
      <c r="I258" s="4">
        <v>27.94</v>
      </c>
      <c r="J258" s="5">
        <v>4</v>
      </c>
      <c r="K258" s="4">
        <v>9.43</v>
      </c>
    </row>
    <row r="259" spans="1:11" x14ac:dyDescent="0.2">
      <c r="A259" t="s">
        <v>448</v>
      </c>
      <c r="B259" t="str">
        <f t="shared" ref="B259:B322" si="8">TEXT(A259,"YYYY")</f>
        <v>2014</v>
      </c>
      <c r="C259" t="str">
        <f t="shared" ref="C259:C322" si="9">TEXT(A259,"MMM")</f>
        <v>Mar</v>
      </c>
      <c r="D259" t="s">
        <v>451</v>
      </c>
      <c r="E259" t="s">
        <v>31</v>
      </c>
      <c r="F259" t="s">
        <v>43</v>
      </c>
      <c r="G259" t="s">
        <v>44</v>
      </c>
      <c r="H259" t="s">
        <v>453</v>
      </c>
      <c r="I259" s="4">
        <v>28.78</v>
      </c>
      <c r="J259" s="5">
        <v>2</v>
      </c>
      <c r="K259" s="4">
        <v>2.88</v>
      </c>
    </row>
    <row r="260" spans="1:11" x14ac:dyDescent="0.2">
      <c r="A260" t="s">
        <v>448</v>
      </c>
      <c r="B260" t="str">
        <f t="shared" si="8"/>
        <v>2014</v>
      </c>
      <c r="C260" t="str">
        <f t="shared" si="9"/>
        <v>Mar</v>
      </c>
      <c r="D260" t="s">
        <v>454</v>
      </c>
      <c r="E260" t="s">
        <v>31</v>
      </c>
      <c r="F260" t="s">
        <v>12</v>
      </c>
      <c r="G260" t="s">
        <v>18</v>
      </c>
      <c r="H260" t="s">
        <v>455</v>
      </c>
      <c r="I260" s="4">
        <v>18.75</v>
      </c>
      <c r="J260" s="5">
        <v>5</v>
      </c>
      <c r="K260" s="4">
        <v>9</v>
      </c>
    </row>
    <row r="261" spans="1:11" x14ac:dyDescent="0.2">
      <c r="A261" t="s">
        <v>456</v>
      </c>
      <c r="B261" t="str">
        <f t="shared" si="8"/>
        <v>2014</v>
      </c>
      <c r="C261" t="str">
        <f t="shared" si="9"/>
        <v>Mar</v>
      </c>
      <c r="D261" t="s">
        <v>457</v>
      </c>
      <c r="E261" t="s">
        <v>458</v>
      </c>
      <c r="F261" t="s">
        <v>12</v>
      </c>
      <c r="G261" t="s">
        <v>72</v>
      </c>
      <c r="H261" t="s">
        <v>459</v>
      </c>
      <c r="I261" s="4">
        <v>6.12</v>
      </c>
      <c r="J261" s="5">
        <v>3</v>
      </c>
      <c r="K261" s="4">
        <v>2.88</v>
      </c>
    </row>
    <row r="262" spans="1:11" x14ac:dyDescent="0.2">
      <c r="A262" t="s">
        <v>456</v>
      </c>
      <c r="B262" t="str">
        <f t="shared" si="8"/>
        <v>2014</v>
      </c>
      <c r="C262" t="str">
        <f t="shared" si="9"/>
        <v>Mar</v>
      </c>
      <c r="D262" t="s">
        <v>457</v>
      </c>
      <c r="E262" t="s">
        <v>458</v>
      </c>
      <c r="F262" t="s">
        <v>38</v>
      </c>
      <c r="G262" t="s">
        <v>164</v>
      </c>
      <c r="H262" t="s">
        <v>460</v>
      </c>
      <c r="I262" s="4">
        <v>1184.72</v>
      </c>
      <c r="J262" s="5">
        <v>4</v>
      </c>
      <c r="K262" s="4">
        <v>106.62</v>
      </c>
    </row>
    <row r="263" spans="1:11" x14ac:dyDescent="0.2">
      <c r="A263" t="s">
        <v>456</v>
      </c>
      <c r="B263" t="str">
        <f t="shared" si="8"/>
        <v>2014</v>
      </c>
      <c r="C263" t="str">
        <f t="shared" si="9"/>
        <v>Mar</v>
      </c>
      <c r="D263" t="s">
        <v>461</v>
      </c>
      <c r="E263" t="s">
        <v>462</v>
      </c>
      <c r="F263" t="s">
        <v>43</v>
      </c>
      <c r="G263" t="s">
        <v>44</v>
      </c>
      <c r="H263" t="s">
        <v>463</v>
      </c>
      <c r="I263" s="4">
        <v>302.38</v>
      </c>
      <c r="J263" s="5">
        <v>3</v>
      </c>
      <c r="K263" s="4">
        <v>22.68</v>
      </c>
    </row>
    <row r="264" spans="1:11" x14ac:dyDescent="0.2">
      <c r="A264" t="s">
        <v>456</v>
      </c>
      <c r="B264" t="str">
        <f t="shared" si="8"/>
        <v>2014</v>
      </c>
      <c r="C264" t="str">
        <f t="shared" si="9"/>
        <v>Mar</v>
      </c>
      <c r="D264" t="s">
        <v>464</v>
      </c>
      <c r="E264" t="s">
        <v>87</v>
      </c>
      <c r="F264" t="s">
        <v>38</v>
      </c>
      <c r="G264" t="s">
        <v>164</v>
      </c>
      <c r="H264" t="s">
        <v>465</v>
      </c>
      <c r="I264" s="4">
        <v>330.59</v>
      </c>
      <c r="J264" s="5">
        <v>1</v>
      </c>
      <c r="K264" s="4">
        <v>-143.25</v>
      </c>
    </row>
    <row r="265" spans="1:11" x14ac:dyDescent="0.2">
      <c r="A265" t="s">
        <v>466</v>
      </c>
      <c r="B265" t="str">
        <f t="shared" si="8"/>
        <v>2014</v>
      </c>
      <c r="C265" t="str">
        <f t="shared" si="9"/>
        <v>Mar</v>
      </c>
      <c r="D265" t="s">
        <v>467</v>
      </c>
      <c r="E265" t="s">
        <v>11</v>
      </c>
      <c r="F265" t="s">
        <v>38</v>
      </c>
      <c r="G265" t="s">
        <v>164</v>
      </c>
      <c r="H265" t="s">
        <v>468</v>
      </c>
      <c r="I265" s="4">
        <v>890.84</v>
      </c>
      <c r="J265" s="5">
        <v>3</v>
      </c>
      <c r="K265" s="4">
        <v>-152.72</v>
      </c>
    </row>
    <row r="266" spans="1:11" x14ac:dyDescent="0.2">
      <c r="A266" t="s">
        <v>469</v>
      </c>
      <c r="B266" t="str">
        <f t="shared" si="8"/>
        <v>2014</v>
      </c>
      <c r="C266" t="str">
        <f t="shared" si="9"/>
        <v>Mar</v>
      </c>
      <c r="D266" t="s">
        <v>470</v>
      </c>
      <c r="E266" t="s">
        <v>169</v>
      </c>
      <c r="F266" t="s">
        <v>12</v>
      </c>
      <c r="G266" t="s">
        <v>27</v>
      </c>
      <c r="H266" t="s">
        <v>471</v>
      </c>
      <c r="I266" s="4">
        <v>49.65</v>
      </c>
      <c r="J266" s="5">
        <v>5</v>
      </c>
      <c r="K266" s="4">
        <v>20.85</v>
      </c>
    </row>
    <row r="267" spans="1:11" x14ac:dyDescent="0.2">
      <c r="A267" t="s">
        <v>469</v>
      </c>
      <c r="B267" t="str">
        <f t="shared" si="8"/>
        <v>2014</v>
      </c>
      <c r="C267" t="str">
        <f t="shared" si="9"/>
        <v>Mar</v>
      </c>
      <c r="D267" t="s">
        <v>472</v>
      </c>
      <c r="E267" t="s">
        <v>189</v>
      </c>
      <c r="F267" t="s">
        <v>12</v>
      </c>
      <c r="G267" t="s">
        <v>20</v>
      </c>
      <c r="H267" t="s">
        <v>473</v>
      </c>
      <c r="I267" s="4">
        <v>15.84</v>
      </c>
      <c r="J267" s="5">
        <v>3</v>
      </c>
      <c r="K267" s="4">
        <v>0</v>
      </c>
    </row>
    <row r="268" spans="1:11" x14ac:dyDescent="0.2">
      <c r="A268" t="s">
        <v>469</v>
      </c>
      <c r="B268" t="str">
        <f t="shared" si="8"/>
        <v>2014</v>
      </c>
      <c r="C268" t="str">
        <f t="shared" si="9"/>
        <v>Mar</v>
      </c>
      <c r="D268" t="s">
        <v>472</v>
      </c>
      <c r="E268" t="s">
        <v>189</v>
      </c>
      <c r="F268" t="s">
        <v>12</v>
      </c>
      <c r="G268" t="s">
        <v>18</v>
      </c>
      <c r="H268" t="s">
        <v>474</v>
      </c>
      <c r="I268" s="4">
        <v>44.4</v>
      </c>
      <c r="J268" s="5">
        <v>3</v>
      </c>
      <c r="K268" s="4">
        <v>22.2</v>
      </c>
    </row>
    <row r="269" spans="1:11" x14ac:dyDescent="0.2">
      <c r="A269" t="s">
        <v>469</v>
      </c>
      <c r="B269" t="str">
        <f t="shared" si="8"/>
        <v>2014</v>
      </c>
      <c r="C269" t="str">
        <f t="shared" si="9"/>
        <v>Mar</v>
      </c>
      <c r="D269" t="s">
        <v>475</v>
      </c>
      <c r="E269" t="s">
        <v>169</v>
      </c>
      <c r="F269" t="s">
        <v>12</v>
      </c>
      <c r="G269" t="s">
        <v>27</v>
      </c>
      <c r="H269" t="s">
        <v>476</v>
      </c>
      <c r="I269" s="4">
        <v>10.5</v>
      </c>
      <c r="J269" s="5">
        <v>5</v>
      </c>
      <c r="K269" s="4">
        <v>2.94</v>
      </c>
    </row>
    <row r="270" spans="1:11" x14ac:dyDescent="0.2">
      <c r="A270" t="s">
        <v>469</v>
      </c>
      <c r="B270" t="str">
        <f t="shared" si="8"/>
        <v>2014</v>
      </c>
      <c r="C270" t="str">
        <f t="shared" si="9"/>
        <v>Mar</v>
      </c>
      <c r="D270" t="s">
        <v>215</v>
      </c>
      <c r="E270" t="s">
        <v>31</v>
      </c>
      <c r="F270" t="s">
        <v>38</v>
      </c>
      <c r="G270" t="s">
        <v>83</v>
      </c>
      <c r="H270" t="s">
        <v>477</v>
      </c>
      <c r="I270" s="4">
        <v>205.67</v>
      </c>
      <c r="J270" s="5">
        <v>2</v>
      </c>
      <c r="K270" s="4">
        <v>-12.1</v>
      </c>
    </row>
    <row r="271" spans="1:11" x14ac:dyDescent="0.2">
      <c r="A271" t="s">
        <v>469</v>
      </c>
      <c r="B271" t="str">
        <f t="shared" si="8"/>
        <v>2014</v>
      </c>
      <c r="C271" t="str">
        <f t="shared" si="9"/>
        <v>Mar</v>
      </c>
      <c r="D271" t="s">
        <v>478</v>
      </c>
      <c r="E271" t="s">
        <v>11</v>
      </c>
      <c r="F271" t="s">
        <v>12</v>
      </c>
      <c r="G271" t="s">
        <v>72</v>
      </c>
      <c r="H271" t="s">
        <v>479</v>
      </c>
      <c r="I271" s="4">
        <v>335.72</v>
      </c>
      <c r="J271" s="5">
        <v>5</v>
      </c>
      <c r="K271" s="4">
        <v>113.31</v>
      </c>
    </row>
    <row r="272" spans="1:11" x14ac:dyDescent="0.2">
      <c r="A272" t="s">
        <v>469</v>
      </c>
      <c r="B272" t="str">
        <f t="shared" si="8"/>
        <v>2014</v>
      </c>
      <c r="C272" t="str">
        <f t="shared" si="9"/>
        <v>Mar</v>
      </c>
      <c r="D272" t="s">
        <v>478</v>
      </c>
      <c r="E272" t="s">
        <v>11</v>
      </c>
      <c r="F272" t="s">
        <v>43</v>
      </c>
      <c r="G272" t="s">
        <v>44</v>
      </c>
      <c r="H272" t="s">
        <v>480</v>
      </c>
      <c r="I272" s="4">
        <v>251.94</v>
      </c>
      <c r="J272" s="5">
        <v>7</v>
      </c>
      <c r="K272" s="4">
        <v>88.18</v>
      </c>
    </row>
    <row r="273" spans="1:11" x14ac:dyDescent="0.2">
      <c r="A273" t="s">
        <v>469</v>
      </c>
      <c r="B273" t="str">
        <f t="shared" si="8"/>
        <v>2014</v>
      </c>
      <c r="C273" t="str">
        <f t="shared" si="9"/>
        <v>Mar</v>
      </c>
      <c r="D273" t="s">
        <v>478</v>
      </c>
      <c r="E273" t="s">
        <v>11</v>
      </c>
      <c r="F273" t="s">
        <v>38</v>
      </c>
      <c r="G273" t="s">
        <v>39</v>
      </c>
      <c r="H273" t="s">
        <v>481</v>
      </c>
      <c r="I273" s="4">
        <v>127.3</v>
      </c>
      <c r="J273" s="5">
        <v>7</v>
      </c>
      <c r="K273" s="4">
        <v>-9.09</v>
      </c>
    </row>
    <row r="274" spans="1:11" x14ac:dyDescent="0.2">
      <c r="A274" t="s">
        <v>469</v>
      </c>
      <c r="B274" t="str">
        <f t="shared" si="8"/>
        <v>2014</v>
      </c>
      <c r="C274" t="str">
        <f t="shared" si="9"/>
        <v>Mar</v>
      </c>
      <c r="D274" t="s">
        <v>482</v>
      </c>
      <c r="E274" t="s">
        <v>369</v>
      </c>
      <c r="F274" t="s">
        <v>12</v>
      </c>
      <c r="G274" t="s">
        <v>20</v>
      </c>
      <c r="H274" t="s">
        <v>483</v>
      </c>
      <c r="I274" s="4">
        <v>129.30000000000001</v>
      </c>
      <c r="J274" s="5">
        <v>2</v>
      </c>
      <c r="K274" s="4">
        <v>6.47</v>
      </c>
    </row>
    <row r="275" spans="1:11" x14ac:dyDescent="0.2">
      <c r="A275" t="s">
        <v>484</v>
      </c>
      <c r="B275" t="str">
        <f t="shared" si="8"/>
        <v>2014</v>
      </c>
      <c r="C275" t="str">
        <f t="shared" si="9"/>
        <v>Mar</v>
      </c>
      <c r="D275" t="s">
        <v>485</v>
      </c>
      <c r="E275" t="s">
        <v>31</v>
      </c>
      <c r="F275" t="s">
        <v>12</v>
      </c>
      <c r="G275" t="s">
        <v>22</v>
      </c>
      <c r="H275" t="s">
        <v>486</v>
      </c>
      <c r="I275" s="4">
        <v>673.57</v>
      </c>
      <c r="J275" s="5">
        <v>2</v>
      </c>
      <c r="K275" s="4">
        <v>252.59</v>
      </c>
    </row>
    <row r="276" spans="1:11" x14ac:dyDescent="0.2">
      <c r="A276" t="s">
        <v>484</v>
      </c>
      <c r="B276" t="str">
        <f t="shared" si="8"/>
        <v>2014</v>
      </c>
      <c r="C276" t="str">
        <f t="shared" si="9"/>
        <v>Mar</v>
      </c>
      <c r="D276" t="s">
        <v>485</v>
      </c>
      <c r="E276" t="s">
        <v>31</v>
      </c>
      <c r="F276" t="s">
        <v>12</v>
      </c>
      <c r="G276" t="s">
        <v>105</v>
      </c>
      <c r="H276" t="s">
        <v>487</v>
      </c>
      <c r="I276" s="4">
        <v>52.98</v>
      </c>
      <c r="J276" s="5">
        <v>2</v>
      </c>
      <c r="K276" s="4">
        <v>14.83</v>
      </c>
    </row>
    <row r="277" spans="1:11" x14ac:dyDescent="0.2">
      <c r="A277" t="s">
        <v>484</v>
      </c>
      <c r="B277" t="str">
        <f t="shared" si="8"/>
        <v>2014</v>
      </c>
      <c r="C277" t="str">
        <f t="shared" si="9"/>
        <v>Mar</v>
      </c>
      <c r="D277" t="s">
        <v>488</v>
      </c>
      <c r="E277" t="s">
        <v>26</v>
      </c>
      <c r="F277" t="s">
        <v>12</v>
      </c>
      <c r="G277" t="s">
        <v>22</v>
      </c>
      <c r="H277" t="s">
        <v>489</v>
      </c>
      <c r="I277" s="4">
        <v>0.85</v>
      </c>
      <c r="J277" s="5">
        <v>1</v>
      </c>
      <c r="K277" s="4">
        <v>-0.6</v>
      </c>
    </row>
    <row r="278" spans="1:11" x14ac:dyDescent="0.2">
      <c r="A278" t="s">
        <v>484</v>
      </c>
      <c r="B278" t="str">
        <f t="shared" si="8"/>
        <v>2014</v>
      </c>
      <c r="C278" t="str">
        <f t="shared" si="9"/>
        <v>Mar</v>
      </c>
      <c r="D278" t="s">
        <v>490</v>
      </c>
      <c r="E278" t="s">
        <v>17</v>
      </c>
      <c r="F278" t="s">
        <v>12</v>
      </c>
      <c r="G278" t="s">
        <v>22</v>
      </c>
      <c r="H278" t="s">
        <v>491</v>
      </c>
      <c r="I278" s="4">
        <v>8.1300000000000008</v>
      </c>
      <c r="J278" s="5">
        <v>7</v>
      </c>
      <c r="K278" s="4">
        <v>-13.83</v>
      </c>
    </row>
    <row r="279" spans="1:11" x14ac:dyDescent="0.2">
      <c r="A279" t="s">
        <v>484</v>
      </c>
      <c r="B279" t="str">
        <f t="shared" si="8"/>
        <v>2014</v>
      </c>
      <c r="C279" t="str">
        <f t="shared" si="9"/>
        <v>Mar</v>
      </c>
      <c r="D279" t="s">
        <v>490</v>
      </c>
      <c r="E279" t="s">
        <v>17</v>
      </c>
      <c r="F279" t="s">
        <v>43</v>
      </c>
      <c r="G279" t="s">
        <v>58</v>
      </c>
      <c r="H279" t="s">
        <v>492</v>
      </c>
      <c r="I279" s="4">
        <v>79.98</v>
      </c>
      <c r="J279" s="5">
        <v>2</v>
      </c>
      <c r="K279" s="4">
        <v>14</v>
      </c>
    </row>
    <row r="280" spans="1:11" x14ac:dyDescent="0.2">
      <c r="A280" t="s">
        <v>484</v>
      </c>
      <c r="B280" t="str">
        <f t="shared" si="8"/>
        <v>2014</v>
      </c>
      <c r="C280" t="str">
        <f t="shared" si="9"/>
        <v>Mar</v>
      </c>
      <c r="D280" t="s">
        <v>493</v>
      </c>
      <c r="E280" t="s">
        <v>139</v>
      </c>
      <c r="F280" t="s">
        <v>12</v>
      </c>
      <c r="G280" t="s">
        <v>22</v>
      </c>
      <c r="H280" t="s">
        <v>494</v>
      </c>
      <c r="I280" s="4">
        <v>1.87</v>
      </c>
      <c r="J280" s="5">
        <v>1</v>
      </c>
      <c r="K280" s="4">
        <v>-1.31</v>
      </c>
    </row>
    <row r="281" spans="1:11" x14ac:dyDescent="0.2">
      <c r="A281" t="s">
        <v>484</v>
      </c>
      <c r="B281" t="str">
        <f t="shared" si="8"/>
        <v>2014</v>
      </c>
      <c r="C281" t="str">
        <f t="shared" si="9"/>
        <v>Mar</v>
      </c>
      <c r="D281" t="s">
        <v>495</v>
      </c>
      <c r="E281" t="s">
        <v>139</v>
      </c>
      <c r="F281" t="s">
        <v>38</v>
      </c>
      <c r="G281" t="s">
        <v>39</v>
      </c>
      <c r="H281" t="s">
        <v>496</v>
      </c>
      <c r="I281" s="4">
        <v>1125.49</v>
      </c>
      <c r="J281" s="5">
        <v>7</v>
      </c>
      <c r="K281" s="4">
        <v>98.48</v>
      </c>
    </row>
    <row r="282" spans="1:11" x14ac:dyDescent="0.2">
      <c r="A282" t="s">
        <v>484</v>
      </c>
      <c r="B282" t="str">
        <f t="shared" si="8"/>
        <v>2014</v>
      </c>
      <c r="C282" t="str">
        <f t="shared" si="9"/>
        <v>Mar</v>
      </c>
      <c r="D282" t="s">
        <v>495</v>
      </c>
      <c r="E282" t="s">
        <v>139</v>
      </c>
      <c r="F282" t="s">
        <v>12</v>
      </c>
      <c r="G282" t="s">
        <v>22</v>
      </c>
      <c r="H282" t="s">
        <v>497</v>
      </c>
      <c r="I282" s="4">
        <v>12.65</v>
      </c>
      <c r="J282" s="5">
        <v>5</v>
      </c>
      <c r="K282" s="4">
        <v>-10.119999999999999</v>
      </c>
    </row>
    <row r="283" spans="1:11" x14ac:dyDescent="0.2">
      <c r="A283" t="s">
        <v>484</v>
      </c>
      <c r="B283" t="str">
        <f t="shared" si="8"/>
        <v>2014</v>
      </c>
      <c r="C283" t="str">
        <f t="shared" si="9"/>
        <v>Mar</v>
      </c>
      <c r="D283" t="s">
        <v>495</v>
      </c>
      <c r="E283" t="s">
        <v>139</v>
      </c>
      <c r="F283" t="s">
        <v>12</v>
      </c>
      <c r="G283" t="s">
        <v>27</v>
      </c>
      <c r="H283" t="s">
        <v>411</v>
      </c>
      <c r="I283" s="4">
        <v>4.03</v>
      </c>
      <c r="J283" s="5">
        <v>2</v>
      </c>
      <c r="K283" s="4">
        <v>1.06</v>
      </c>
    </row>
    <row r="284" spans="1:11" x14ac:dyDescent="0.2">
      <c r="A284" t="s">
        <v>498</v>
      </c>
      <c r="B284" t="str">
        <f t="shared" si="8"/>
        <v>2014</v>
      </c>
      <c r="C284" t="str">
        <f t="shared" si="9"/>
        <v>Apr</v>
      </c>
      <c r="D284" t="s">
        <v>470</v>
      </c>
      <c r="E284" t="s">
        <v>31</v>
      </c>
      <c r="F284" t="s">
        <v>12</v>
      </c>
      <c r="G284" t="s">
        <v>18</v>
      </c>
      <c r="H284" t="s">
        <v>474</v>
      </c>
      <c r="I284" s="4">
        <v>29.6</v>
      </c>
      <c r="J284" s="5">
        <v>2</v>
      </c>
      <c r="K284" s="4">
        <v>14.8</v>
      </c>
    </row>
    <row r="285" spans="1:11" x14ac:dyDescent="0.2">
      <c r="A285" t="s">
        <v>498</v>
      </c>
      <c r="B285" t="str">
        <f t="shared" si="8"/>
        <v>2014</v>
      </c>
      <c r="C285" t="str">
        <f t="shared" si="9"/>
        <v>Apr</v>
      </c>
      <c r="D285" t="s">
        <v>470</v>
      </c>
      <c r="E285" t="s">
        <v>31</v>
      </c>
      <c r="F285" t="s">
        <v>12</v>
      </c>
      <c r="G285" t="s">
        <v>22</v>
      </c>
      <c r="H285" t="s">
        <v>499</v>
      </c>
      <c r="I285" s="4">
        <v>17.09</v>
      </c>
      <c r="J285" s="5">
        <v>4</v>
      </c>
      <c r="K285" s="4">
        <v>5.55</v>
      </c>
    </row>
    <row r="286" spans="1:11" x14ac:dyDescent="0.2">
      <c r="A286" t="s">
        <v>498</v>
      </c>
      <c r="B286" t="str">
        <f t="shared" si="8"/>
        <v>2014</v>
      </c>
      <c r="C286" t="str">
        <f t="shared" si="9"/>
        <v>Apr</v>
      </c>
      <c r="D286" t="s">
        <v>500</v>
      </c>
      <c r="E286" t="s">
        <v>501</v>
      </c>
      <c r="F286" t="s">
        <v>12</v>
      </c>
      <c r="G286" t="s">
        <v>20</v>
      </c>
      <c r="H286" t="s">
        <v>502</v>
      </c>
      <c r="I286" s="4">
        <v>66.959999999999994</v>
      </c>
      <c r="J286" s="5">
        <v>4</v>
      </c>
      <c r="K286" s="4">
        <v>2.68</v>
      </c>
    </row>
    <row r="287" spans="1:11" x14ac:dyDescent="0.2">
      <c r="A287" t="s">
        <v>498</v>
      </c>
      <c r="B287" t="str">
        <f t="shared" si="8"/>
        <v>2014</v>
      </c>
      <c r="C287" t="str">
        <f t="shared" si="9"/>
        <v>Apr</v>
      </c>
      <c r="D287" t="s">
        <v>500</v>
      </c>
      <c r="E287" t="s">
        <v>501</v>
      </c>
      <c r="F287" t="s">
        <v>12</v>
      </c>
      <c r="G287" t="s">
        <v>22</v>
      </c>
      <c r="H287" t="s">
        <v>503</v>
      </c>
      <c r="I287" s="4">
        <v>6.24</v>
      </c>
      <c r="J287" s="5">
        <v>2</v>
      </c>
      <c r="K287" s="4">
        <v>3.06</v>
      </c>
    </row>
    <row r="288" spans="1:11" x14ac:dyDescent="0.2">
      <c r="A288" t="s">
        <v>504</v>
      </c>
      <c r="B288" t="str">
        <f t="shared" si="8"/>
        <v>2014</v>
      </c>
      <c r="C288" t="str">
        <f t="shared" si="9"/>
        <v>Apr</v>
      </c>
      <c r="D288" t="s">
        <v>505</v>
      </c>
      <c r="E288" t="s">
        <v>34</v>
      </c>
      <c r="F288" t="s">
        <v>12</v>
      </c>
      <c r="G288" t="s">
        <v>13</v>
      </c>
      <c r="H288" t="s">
        <v>506</v>
      </c>
      <c r="I288" s="4">
        <v>15.84</v>
      </c>
      <c r="J288" s="5">
        <v>3</v>
      </c>
      <c r="K288" s="4">
        <v>7.13</v>
      </c>
    </row>
    <row r="289" spans="1:11" x14ac:dyDescent="0.2">
      <c r="A289" t="s">
        <v>504</v>
      </c>
      <c r="B289" t="str">
        <f t="shared" si="8"/>
        <v>2014</v>
      </c>
      <c r="C289" t="str">
        <f t="shared" si="9"/>
        <v>Apr</v>
      </c>
      <c r="D289" t="s">
        <v>505</v>
      </c>
      <c r="E289" t="s">
        <v>34</v>
      </c>
      <c r="F289" t="s">
        <v>43</v>
      </c>
      <c r="G289" t="s">
        <v>44</v>
      </c>
      <c r="H289" t="s">
        <v>507</v>
      </c>
      <c r="I289" s="4">
        <v>1049.93</v>
      </c>
      <c r="J289" s="5">
        <v>7</v>
      </c>
      <c r="K289" s="4">
        <v>293.98</v>
      </c>
    </row>
    <row r="290" spans="1:11" x14ac:dyDescent="0.2">
      <c r="A290" t="s">
        <v>504</v>
      </c>
      <c r="B290" t="str">
        <f t="shared" si="8"/>
        <v>2014</v>
      </c>
      <c r="C290" t="str">
        <f t="shared" si="9"/>
        <v>Apr</v>
      </c>
      <c r="D290" t="s">
        <v>505</v>
      </c>
      <c r="E290" t="s">
        <v>34</v>
      </c>
      <c r="F290" t="s">
        <v>12</v>
      </c>
      <c r="G290" t="s">
        <v>105</v>
      </c>
      <c r="H290" t="s">
        <v>508</v>
      </c>
      <c r="I290" s="4">
        <v>154.9</v>
      </c>
      <c r="J290" s="5">
        <v>5</v>
      </c>
      <c r="K290" s="4">
        <v>40.270000000000003</v>
      </c>
    </row>
    <row r="291" spans="1:11" x14ac:dyDescent="0.2">
      <c r="A291" t="s">
        <v>504</v>
      </c>
      <c r="B291" t="str">
        <f t="shared" si="8"/>
        <v>2014</v>
      </c>
      <c r="C291" t="str">
        <f t="shared" si="9"/>
        <v>Apr</v>
      </c>
      <c r="D291" t="s">
        <v>297</v>
      </c>
      <c r="E291" t="s">
        <v>11</v>
      </c>
      <c r="F291" t="s">
        <v>12</v>
      </c>
      <c r="G291" t="s">
        <v>13</v>
      </c>
      <c r="H291" t="s">
        <v>509</v>
      </c>
      <c r="I291" s="4">
        <v>26.72</v>
      </c>
      <c r="J291" s="5">
        <v>5</v>
      </c>
      <c r="K291" s="4">
        <v>9.35</v>
      </c>
    </row>
    <row r="292" spans="1:11" x14ac:dyDescent="0.2">
      <c r="A292" t="s">
        <v>504</v>
      </c>
      <c r="B292" t="str">
        <f t="shared" si="8"/>
        <v>2014</v>
      </c>
      <c r="C292" t="str">
        <f t="shared" si="9"/>
        <v>Apr</v>
      </c>
      <c r="D292" t="s">
        <v>297</v>
      </c>
      <c r="E292" t="s">
        <v>11</v>
      </c>
      <c r="F292" t="s">
        <v>12</v>
      </c>
      <c r="G292" t="s">
        <v>13</v>
      </c>
      <c r="H292" t="s">
        <v>510</v>
      </c>
      <c r="I292" s="4">
        <v>33.49</v>
      </c>
      <c r="J292" s="5">
        <v>7</v>
      </c>
      <c r="K292" s="4">
        <v>10.47</v>
      </c>
    </row>
    <row r="293" spans="1:11" x14ac:dyDescent="0.2">
      <c r="A293" t="s">
        <v>504</v>
      </c>
      <c r="B293" t="str">
        <f t="shared" si="8"/>
        <v>2014</v>
      </c>
      <c r="C293" t="str">
        <f t="shared" si="9"/>
        <v>Apr</v>
      </c>
      <c r="D293" t="s">
        <v>511</v>
      </c>
      <c r="E293" t="s">
        <v>62</v>
      </c>
      <c r="F293" t="s">
        <v>38</v>
      </c>
      <c r="G293" t="s">
        <v>52</v>
      </c>
      <c r="H293" t="s">
        <v>512</v>
      </c>
      <c r="I293" s="4">
        <v>177.68</v>
      </c>
      <c r="J293" s="5">
        <v>2</v>
      </c>
      <c r="K293" s="4">
        <v>46.2</v>
      </c>
    </row>
    <row r="294" spans="1:11" x14ac:dyDescent="0.2">
      <c r="A294" t="s">
        <v>513</v>
      </c>
      <c r="B294" t="str">
        <f t="shared" si="8"/>
        <v>2014</v>
      </c>
      <c r="C294" t="str">
        <f t="shared" si="9"/>
        <v>Apr</v>
      </c>
      <c r="D294" t="s">
        <v>514</v>
      </c>
      <c r="E294" t="s">
        <v>31</v>
      </c>
      <c r="F294" t="s">
        <v>12</v>
      </c>
      <c r="G294" t="s">
        <v>72</v>
      </c>
      <c r="H294" t="s">
        <v>73</v>
      </c>
      <c r="I294" s="4">
        <v>11.16</v>
      </c>
      <c r="J294" s="5">
        <v>2</v>
      </c>
      <c r="K294" s="4">
        <v>5.58</v>
      </c>
    </row>
    <row r="295" spans="1:11" x14ac:dyDescent="0.2">
      <c r="A295" t="s">
        <v>513</v>
      </c>
      <c r="B295" t="str">
        <f t="shared" si="8"/>
        <v>2014</v>
      </c>
      <c r="C295" t="str">
        <f t="shared" si="9"/>
        <v>Apr</v>
      </c>
      <c r="D295" t="s">
        <v>514</v>
      </c>
      <c r="E295" t="s">
        <v>31</v>
      </c>
      <c r="F295" t="s">
        <v>43</v>
      </c>
      <c r="G295" t="s">
        <v>58</v>
      </c>
      <c r="H295" t="s">
        <v>250</v>
      </c>
      <c r="I295" s="4">
        <v>62.31</v>
      </c>
      <c r="J295" s="5">
        <v>3</v>
      </c>
      <c r="K295" s="4">
        <v>22.43</v>
      </c>
    </row>
    <row r="296" spans="1:11" x14ac:dyDescent="0.2">
      <c r="A296" t="s">
        <v>513</v>
      </c>
      <c r="B296" t="str">
        <f t="shared" si="8"/>
        <v>2014</v>
      </c>
      <c r="C296" t="str">
        <f t="shared" si="9"/>
        <v>Apr</v>
      </c>
      <c r="D296" t="s">
        <v>514</v>
      </c>
      <c r="E296" t="s">
        <v>31</v>
      </c>
      <c r="F296" t="s">
        <v>43</v>
      </c>
      <c r="G296" t="s">
        <v>58</v>
      </c>
      <c r="H296" t="s">
        <v>230</v>
      </c>
      <c r="I296" s="4">
        <v>159.97999999999999</v>
      </c>
      <c r="J296" s="5">
        <v>2</v>
      </c>
      <c r="K296" s="4">
        <v>57.59</v>
      </c>
    </row>
    <row r="297" spans="1:11" x14ac:dyDescent="0.2">
      <c r="A297" t="s">
        <v>515</v>
      </c>
      <c r="B297" t="str">
        <f t="shared" si="8"/>
        <v>2014</v>
      </c>
      <c r="C297" t="str">
        <f t="shared" si="9"/>
        <v>Apr</v>
      </c>
      <c r="D297" t="s">
        <v>516</v>
      </c>
      <c r="E297" t="s">
        <v>31</v>
      </c>
      <c r="F297" t="s">
        <v>12</v>
      </c>
      <c r="G297" t="s">
        <v>18</v>
      </c>
      <c r="H297" t="s">
        <v>517</v>
      </c>
      <c r="I297" s="4">
        <v>18.899999999999999</v>
      </c>
      <c r="J297" s="5">
        <v>6</v>
      </c>
      <c r="K297" s="4">
        <v>9.07</v>
      </c>
    </row>
    <row r="298" spans="1:11" x14ac:dyDescent="0.2">
      <c r="A298" t="s">
        <v>515</v>
      </c>
      <c r="B298" t="str">
        <f t="shared" si="8"/>
        <v>2014</v>
      </c>
      <c r="C298" t="str">
        <f t="shared" si="9"/>
        <v>Apr</v>
      </c>
      <c r="D298" t="s">
        <v>440</v>
      </c>
      <c r="E298" t="s">
        <v>125</v>
      </c>
      <c r="F298" t="s">
        <v>38</v>
      </c>
      <c r="G298" t="s">
        <v>52</v>
      </c>
      <c r="H298" t="s">
        <v>518</v>
      </c>
      <c r="I298" s="4">
        <v>5.47</v>
      </c>
      <c r="J298" s="5">
        <v>1</v>
      </c>
      <c r="K298" s="4">
        <v>2.35</v>
      </c>
    </row>
    <row r="299" spans="1:11" x14ac:dyDescent="0.2">
      <c r="A299" t="s">
        <v>515</v>
      </c>
      <c r="B299" t="str">
        <f t="shared" si="8"/>
        <v>2014</v>
      </c>
      <c r="C299" t="str">
        <f t="shared" si="9"/>
        <v>Apr</v>
      </c>
      <c r="D299" t="s">
        <v>440</v>
      </c>
      <c r="E299" t="s">
        <v>125</v>
      </c>
      <c r="F299" t="s">
        <v>12</v>
      </c>
      <c r="G299" t="s">
        <v>27</v>
      </c>
      <c r="H299" t="s">
        <v>519</v>
      </c>
      <c r="I299" s="4">
        <v>79.36</v>
      </c>
      <c r="J299" s="5">
        <v>4</v>
      </c>
      <c r="K299" s="4">
        <v>23.81</v>
      </c>
    </row>
    <row r="300" spans="1:11" x14ac:dyDescent="0.2">
      <c r="A300" t="s">
        <v>515</v>
      </c>
      <c r="B300" t="str">
        <f t="shared" si="8"/>
        <v>2014</v>
      </c>
      <c r="C300" t="str">
        <f t="shared" si="9"/>
        <v>Apr</v>
      </c>
      <c r="D300" t="s">
        <v>520</v>
      </c>
      <c r="E300" t="s">
        <v>31</v>
      </c>
      <c r="F300" t="s">
        <v>12</v>
      </c>
      <c r="G300" t="s">
        <v>22</v>
      </c>
      <c r="H300" t="s">
        <v>521</v>
      </c>
      <c r="I300" s="4">
        <v>7.18</v>
      </c>
      <c r="J300" s="5">
        <v>2</v>
      </c>
      <c r="K300" s="4">
        <v>2.25</v>
      </c>
    </row>
    <row r="301" spans="1:11" x14ac:dyDescent="0.2">
      <c r="A301" t="s">
        <v>515</v>
      </c>
      <c r="B301" t="str">
        <f t="shared" si="8"/>
        <v>2014</v>
      </c>
      <c r="C301" t="str">
        <f t="shared" si="9"/>
        <v>Apr</v>
      </c>
      <c r="D301" t="s">
        <v>522</v>
      </c>
      <c r="E301" t="s">
        <v>71</v>
      </c>
      <c r="F301" t="s">
        <v>12</v>
      </c>
      <c r="G301" t="s">
        <v>20</v>
      </c>
      <c r="H301" t="s">
        <v>523</v>
      </c>
      <c r="I301" s="4">
        <v>232.55</v>
      </c>
      <c r="J301" s="5">
        <v>5</v>
      </c>
      <c r="K301" s="4">
        <v>9.3000000000000007</v>
      </c>
    </row>
    <row r="302" spans="1:11" x14ac:dyDescent="0.2">
      <c r="A302" t="s">
        <v>515</v>
      </c>
      <c r="B302" t="str">
        <f t="shared" si="8"/>
        <v>2014</v>
      </c>
      <c r="C302" t="str">
        <f t="shared" si="9"/>
        <v>Apr</v>
      </c>
      <c r="D302" t="s">
        <v>522</v>
      </c>
      <c r="E302" t="s">
        <v>71</v>
      </c>
      <c r="F302" t="s">
        <v>43</v>
      </c>
      <c r="G302" t="s">
        <v>58</v>
      </c>
      <c r="H302" t="s">
        <v>524</v>
      </c>
      <c r="I302" s="4">
        <v>99.98</v>
      </c>
      <c r="J302" s="5">
        <v>2</v>
      </c>
      <c r="K302" s="4">
        <v>42.99</v>
      </c>
    </row>
    <row r="303" spans="1:11" x14ac:dyDescent="0.2">
      <c r="A303" t="s">
        <v>515</v>
      </c>
      <c r="B303" t="str">
        <f t="shared" si="8"/>
        <v>2014</v>
      </c>
      <c r="C303" t="str">
        <f t="shared" si="9"/>
        <v>Apr</v>
      </c>
      <c r="D303" t="s">
        <v>522</v>
      </c>
      <c r="E303" t="s">
        <v>71</v>
      </c>
      <c r="F303" t="s">
        <v>12</v>
      </c>
      <c r="G303" t="s">
        <v>13</v>
      </c>
      <c r="H303" t="s">
        <v>525</v>
      </c>
      <c r="I303" s="4">
        <v>19.440000000000001</v>
      </c>
      <c r="J303" s="5">
        <v>3</v>
      </c>
      <c r="K303" s="4">
        <v>9.33</v>
      </c>
    </row>
    <row r="304" spans="1:11" x14ac:dyDescent="0.2">
      <c r="A304" t="s">
        <v>515</v>
      </c>
      <c r="B304" t="str">
        <f t="shared" si="8"/>
        <v>2014</v>
      </c>
      <c r="C304" t="str">
        <f t="shared" si="9"/>
        <v>Apr</v>
      </c>
      <c r="D304" t="s">
        <v>522</v>
      </c>
      <c r="E304" t="s">
        <v>71</v>
      </c>
      <c r="F304" t="s">
        <v>12</v>
      </c>
      <c r="G304" t="s">
        <v>13</v>
      </c>
      <c r="H304" t="s">
        <v>381</v>
      </c>
      <c r="I304" s="4">
        <v>12.96</v>
      </c>
      <c r="J304" s="5">
        <v>2</v>
      </c>
      <c r="K304" s="4">
        <v>6.35</v>
      </c>
    </row>
    <row r="305" spans="1:11" x14ac:dyDescent="0.2">
      <c r="A305" t="s">
        <v>526</v>
      </c>
      <c r="B305" t="str">
        <f t="shared" si="8"/>
        <v>2014</v>
      </c>
      <c r="C305" t="str">
        <f t="shared" si="9"/>
        <v>Apr</v>
      </c>
      <c r="D305" t="s">
        <v>527</v>
      </c>
      <c r="E305" t="s">
        <v>169</v>
      </c>
      <c r="F305" t="s">
        <v>12</v>
      </c>
      <c r="G305" t="s">
        <v>13</v>
      </c>
      <c r="H305" t="s">
        <v>528</v>
      </c>
      <c r="I305" s="4">
        <v>55.48</v>
      </c>
      <c r="J305" s="5">
        <v>1</v>
      </c>
      <c r="K305" s="4">
        <v>26.63</v>
      </c>
    </row>
    <row r="306" spans="1:11" x14ac:dyDescent="0.2">
      <c r="A306" t="s">
        <v>526</v>
      </c>
      <c r="B306" t="str">
        <f t="shared" si="8"/>
        <v>2014</v>
      </c>
      <c r="C306" t="str">
        <f t="shared" si="9"/>
        <v>Apr</v>
      </c>
      <c r="D306" t="s">
        <v>529</v>
      </c>
      <c r="E306" t="s">
        <v>62</v>
      </c>
      <c r="F306" t="s">
        <v>12</v>
      </c>
      <c r="G306" t="s">
        <v>27</v>
      </c>
      <c r="H306" t="s">
        <v>530</v>
      </c>
      <c r="I306" s="4">
        <v>22.96</v>
      </c>
      <c r="J306" s="5">
        <v>7</v>
      </c>
      <c r="K306" s="4">
        <v>7.58</v>
      </c>
    </row>
    <row r="307" spans="1:11" x14ac:dyDescent="0.2">
      <c r="A307" t="s">
        <v>526</v>
      </c>
      <c r="B307" t="str">
        <f t="shared" si="8"/>
        <v>2014</v>
      </c>
      <c r="C307" t="str">
        <f t="shared" si="9"/>
        <v>Apr</v>
      </c>
      <c r="D307" t="s">
        <v>529</v>
      </c>
      <c r="E307" t="s">
        <v>62</v>
      </c>
      <c r="F307" t="s">
        <v>43</v>
      </c>
      <c r="G307" t="s">
        <v>44</v>
      </c>
      <c r="H307" t="s">
        <v>201</v>
      </c>
      <c r="I307" s="4">
        <v>28.99</v>
      </c>
      <c r="J307" s="5">
        <v>1</v>
      </c>
      <c r="K307" s="4">
        <v>8.41</v>
      </c>
    </row>
    <row r="308" spans="1:11" x14ac:dyDescent="0.2">
      <c r="A308" t="s">
        <v>526</v>
      </c>
      <c r="B308" t="str">
        <f t="shared" si="8"/>
        <v>2014</v>
      </c>
      <c r="C308" t="str">
        <f t="shared" si="9"/>
        <v>Apr</v>
      </c>
      <c r="D308" t="s">
        <v>529</v>
      </c>
      <c r="E308" t="s">
        <v>62</v>
      </c>
      <c r="F308" t="s">
        <v>12</v>
      </c>
      <c r="G308" t="s">
        <v>13</v>
      </c>
      <c r="H308" t="s">
        <v>385</v>
      </c>
      <c r="I308" s="4">
        <v>12.96</v>
      </c>
      <c r="J308" s="5">
        <v>2</v>
      </c>
      <c r="K308" s="4">
        <v>6.35</v>
      </c>
    </row>
    <row r="309" spans="1:11" x14ac:dyDescent="0.2">
      <c r="A309" t="s">
        <v>526</v>
      </c>
      <c r="B309" t="str">
        <f t="shared" si="8"/>
        <v>2014</v>
      </c>
      <c r="C309" t="str">
        <f t="shared" si="9"/>
        <v>Apr</v>
      </c>
      <c r="D309" t="s">
        <v>529</v>
      </c>
      <c r="E309" t="s">
        <v>62</v>
      </c>
      <c r="F309" t="s">
        <v>12</v>
      </c>
      <c r="G309" t="s">
        <v>27</v>
      </c>
      <c r="H309" t="s">
        <v>531</v>
      </c>
      <c r="I309" s="4">
        <v>22.96</v>
      </c>
      <c r="J309" s="5">
        <v>7</v>
      </c>
      <c r="K309" s="4">
        <v>6.66</v>
      </c>
    </row>
    <row r="310" spans="1:11" x14ac:dyDescent="0.2">
      <c r="A310" t="s">
        <v>526</v>
      </c>
      <c r="B310" t="str">
        <f t="shared" si="8"/>
        <v>2014</v>
      </c>
      <c r="C310" t="str">
        <f t="shared" si="9"/>
        <v>Apr</v>
      </c>
      <c r="D310" t="s">
        <v>529</v>
      </c>
      <c r="E310" t="s">
        <v>62</v>
      </c>
      <c r="F310" t="s">
        <v>12</v>
      </c>
      <c r="G310" t="s">
        <v>232</v>
      </c>
      <c r="H310" t="s">
        <v>532</v>
      </c>
      <c r="I310" s="4">
        <v>4164.05</v>
      </c>
      <c r="J310" s="5">
        <v>5</v>
      </c>
      <c r="K310" s="4">
        <v>83.28</v>
      </c>
    </row>
    <row r="311" spans="1:11" x14ac:dyDescent="0.2">
      <c r="A311" t="s">
        <v>526</v>
      </c>
      <c r="B311" t="str">
        <f t="shared" si="8"/>
        <v>2014</v>
      </c>
      <c r="C311" t="str">
        <f t="shared" si="9"/>
        <v>Apr</v>
      </c>
      <c r="D311" t="s">
        <v>533</v>
      </c>
      <c r="E311" t="s">
        <v>17</v>
      </c>
      <c r="F311" t="s">
        <v>12</v>
      </c>
      <c r="G311" t="s">
        <v>20</v>
      </c>
      <c r="H311" t="s">
        <v>534</v>
      </c>
      <c r="I311" s="4">
        <v>49.63</v>
      </c>
      <c r="J311" s="5">
        <v>4</v>
      </c>
      <c r="K311" s="4">
        <v>3.72</v>
      </c>
    </row>
    <row r="312" spans="1:11" x14ac:dyDescent="0.2">
      <c r="A312" t="s">
        <v>526</v>
      </c>
      <c r="B312" t="str">
        <f t="shared" si="8"/>
        <v>2014</v>
      </c>
      <c r="C312" t="str">
        <f t="shared" si="9"/>
        <v>Apr</v>
      </c>
      <c r="D312" t="s">
        <v>533</v>
      </c>
      <c r="E312" t="s">
        <v>17</v>
      </c>
      <c r="F312" t="s">
        <v>12</v>
      </c>
      <c r="G312" t="s">
        <v>20</v>
      </c>
      <c r="H312" t="s">
        <v>535</v>
      </c>
      <c r="I312" s="4">
        <v>52.1</v>
      </c>
      <c r="J312" s="5">
        <v>4</v>
      </c>
      <c r="K312" s="4">
        <v>3.91</v>
      </c>
    </row>
    <row r="313" spans="1:11" x14ac:dyDescent="0.2">
      <c r="A313" t="s">
        <v>526</v>
      </c>
      <c r="B313" t="str">
        <f t="shared" si="8"/>
        <v>2014</v>
      </c>
      <c r="C313" t="str">
        <f t="shared" si="9"/>
        <v>Apr</v>
      </c>
      <c r="D313" t="s">
        <v>536</v>
      </c>
      <c r="E313" t="s">
        <v>125</v>
      </c>
      <c r="F313" t="s">
        <v>12</v>
      </c>
      <c r="G313" t="s">
        <v>27</v>
      </c>
      <c r="H313" t="s">
        <v>537</v>
      </c>
      <c r="I313" s="4">
        <v>26.7</v>
      </c>
      <c r="J313" s="5">
        <v>2</v>
      </c>
      <c r="K313" s="4">
        <v>7.48</v>
      </c>
    </row>
    <row r="314" spans="1:11" x14ac:dyDescent="0.2">
      <c r="A314" t="s">
        <v>526</v>
      </c>
      <c r="B314" t="str">
        <f t="shared" si="8"/>
        <v>2014</v>
      </c>
      <c r="C314" t="str">
        <f t="shared" si="9"/>
        <v>Apr</v>
      </c>
      <c r="D314" t="s">
        <v>536</v>
      </c>
      <c r="E314" t="s">
        <v>125</v>
      </c>
      <c r="F314" t="s">
        <v>12</v>
      </c>
      <c r="G314" t="s">
        <v>22</v>
      </c>
      <c r="H314" t="s">
        <v>538</v>
      </c>
      <c r="I314" s="4">
        <v>40.200000000000003</v>
      </c>
      <c r="J314" s="5">
        <v>5</v>
      </c>
      <c r="K314" s="4">
        <v>18.09</v>
      </c>
    </row>
    <row r="315" spans="1:11" x14ac:dyDescent="0.2">
      <c r="A315" t="s">
        <v>526</v>
      </c>
      <c r="B315" t="str">
        <f t="shared" si="8"/>
        <v>2014</v>
      </c>
      <c r="C315" t="str">
        <f t="shared" si="9"/>
        <v>Apr</v>
      </c>
      <c r="D315" t="s">
        <v>536</v>
      </c>
      <c r="E315" t="s">
        <v>125</v>
      </c>
      <c r="F315" t="s">
        <v>12</v>
      </c>
      <c r="G315" t="s">
        <v>27</v>
      </c>
      <c r="H315" t="s">
        <v>410</v>
      </c>
      <c r="I315" s="4">
        <v>13.89</v>
      </c>
      <c r="J315" s="5">
        <v>3</v>
      </c>
      <c r="K315" s="4">
        <v>4.58</v>
      </c>
    </row>
    <row r="316" spans="1:11" x14ac:dyDescent="0.2">
      <c r="A316" t="s">
        <v>526</v>
      </c>
      <c r="B316" t="str">
        <f t="shared" si="8"/>
        <v>2014</v>
      </c>
      <c r="C316" t="str">
        <f t="shared" si="9"/>
        <v>Apr</v>
      </c>
      <c r="D316" t="s">
        <v>536</v>
      </c>
      <c r="E316" t="s">
        <v>125</v>
      </c>
      <c r="F316" t="s">
        <v>12</v>
      </c>
      <c r="G316" t="s">
        <v>20</v>
      </c>
      <c r="H316" t="s">
        <v>174</v>
      </c>
      <c r="I316" s="4">
        <v>689.82</v>
      </c>
      <c r="J316" s="5">
        <v>6</v>
      </c>
      <c r="K316" s="4">
        <v>20.69</v>
      </c>
    </row>
    <row r="317" spans="1:11" x14ac:dyDescent="0.2">
      <c r="A317" t="s">
        <v>526</v>
      </c>
      <c r="B317" t="str">
        <f t="shared" si="8"/>
        <v>2014</v>
      </c>
      <c r="C317" t="str">
        <f t="shared" si="9"/>
        <v>Apr</v>
      </c>
      <c r="D317" t="s">
        <v>539</v>
      </c>
      <c r="E317" t="s">
        <v>37</v>
      </c>
      <c r="F317" t="s">
        <v>12</v>
      </c>
      <c r="G317" t="s">
        <v>22</v>
      </c>
      <c r="H317" t="s">
        <v>540</v>
      </c>
      <c r="I317" s="4">
        <v>115.36</v>
      </c>
      <c r="J317" s="5">
        <v>7</v>
      </c>
      <c r="K317" s="4">
        <v>56.53</v>
      </c>
    </row>
    <row r="318" spans="1:11" x14ac:dyDescent="0.2">
      <c r="A318" t="s">
        <v>541</v>
      </c>
      <c r="B318" t="str">
        <f t="shared" si="8"/>
        <v>2014</v>
      </c>
      <c r="C318" t="str">
        <f t="shared" si="9"/>
        <v>Apr</v>
      </c>
      <c r="D318" t="s">
        <v>542</v>
      </c>
      <c r="E318" t="s">
        <v>26</v>
      </c>
      <c r="F318" t="s">
        <v>12</v>
      </c>
      <c r="G318" t="s">
        <v>22</v>
      </c>
      <c r="H318" t="s">
        <v>543</v>
      </c>
      <c r="I318" s="4">
        <v>44.91</v>
      </c>
      <c r="J318" s="5">
        <v>6</v>
      </c>
      <c r="K318" s="4">
        <v>-35.93</v>
      </c>
    </row>
    <row r="319" spans="1:11" x14ac:dyDescent="0.2">
      <c r="A319" t="s">
        <v>541</v>
      </c>
      <c r="B319" t="str">
        <f t="shared" si="8"/>
        <v>2014</v>
      </c>
      <c r="C319" t="str">
        <f t="shared" si="9"/>
        <v>Apr</v>
      </c>
      <c r="D319" t="s">
        <v>149</v>
      </c>
      <c r="E319" t="s">
        <v>26</v>
      </c>
      <c r="F319" t="s">
        <v>12</v>
      </c>
      <c r="G319" t="s">
        <v>232</v>
      </c>
      <c r="H319" t="s">
        <v>544</v>
      </c>
      <c r="I319" s="4">
        <v>10.3</v>
      </c>
      <c r="J319" s="5">
        <v>1</v>
      </c>
      <c r="K319" s="4">
        <v>-2.19</v>
      </c>
    </row>
    <row r="320" spans="1:11" x14ac:dyDescent="0.2">
      <c r="A320" t="s">
        <v>541</v>
      </c>
      <c r="B320" t="str">
        <f t="shared" si="8"/>
        <v>2014</v>
      </c>
      <c r="C320" t="str">
        <f t="shared" si="9"/>
        <v>Apr</v>
      </c>
      <c r="D320" t="s">
        <v>149</v>
      </c>
      <c r="E320" t="s">
        <v>26</v>
      </c>
      <c r="F320" t="s">
        <v>38</v>
      </c>
      <c r="G320" t="s">
        <v>164</v>
      </c>
      <c r="H320" t="s">
        <v>545</v>
      </c>
      <c r="I320" s="4">
        <v>154.76</v>
      </c>
      <c r="J320" s="5">
        <v>3</v>
      </c>
      <c r="K320" s="4">
        <v>-36.11</v>
      </c>
    </row>
    <row r="321" spans="1:11" x14ac:dyDescent="0.2">
      <c r="A321" t="s">
        <v>541</v>
      </c>
      <c r="B321" t="str">
        <f t="shared" si="8"/>
        <v>2014</v>
      </c>
      <c r="C321" t="str">
        <f t="shared" si="9"/>
        <v>Apr</v>
      </c>
      <c r="D321" t="s">
        <v>149</v>
      </c>
      <c r="E321" t="s">
        <v>26</v>
      </c>
      <c r="F321" t="s">
        <v>43</v>
      </c>
      <c r="G321" t="s">
        <v>58</v>
      </c>
      <c r="H321" t="s">
        <v>546</v>
      </c>
      <c r="I321" s="4">
        <v>116.78</v>
      </c>
      <c r="J321" s="5">
        <v>2</v>
      </c>
      <c r="K321" s="4">
        <v>21.9</v>
      </c>
    </row>
    <row r="322" spans="1:11" x14ac:dyDescent="0.2">
      <c r="A322" t="s">
        <v>541</v>
      </c>
      <c r="B322" t="str">
        <f t="shared" si="8"/>
        <v>2014</v>
      </c>
      <c r="C322" t="str">
        <f t="shared" si="9"/>
        <v>Apr</v>
      </c>
      <c r="D322" t="s">
        <v>547</v>
      </c>
      <c r="E322" t="s">
        <v>189</v>
      </c>
      <c r="F322" t="s">
        <v>38</v>
      </c>
      <c r="G322" t="s">
        <v>164</v>
      </c>
      <c r="H322" t="s">
        <v>548</v>
      </c>
      <c r="I322" s="4">
        <v>653.54999999999995</v>
      </c>
      <c r="J322" s="5">
        <v>3</v>
      </c>
      <c r="K322" s="4">
        <v>111.1</v>
      </c>
    </row>
    <row r="323" spans="1:11" x14ac:dyDescent="0.2">
      <c r="A323" t="s">
        <v>541</v>
      </c>
      <c r="B323" t="str">
        <f t="shared" ref="B323:B386" si="10">TEXT(A323,"YYYY")</f>
        <v>2014</v>
      </c>
      <c r="C323" t="str">
        <f t="shared" ref="C323:C386" si="11">TEXT(A323,"MMM")</f>
        <v>Apr</v>
      </c>
      <c r="D323" t="s">
        <v>547</v>
      </c>
      <c r="E323" t="s">
        <v>189</v>
      </c>
      <c r="F323" t="s">
        <v>43</v>
      </c>
      <c r="G323" t="s">
        <v>58</v>
      </c>
      <c r="H323" t="s">
        <v>549</v>
      </c>
      <c r="I323" s="4">
        <v>33.9</v>
      </c>
      <c r="J323" s="5">
        <v>2</v>
      </c>
      <c r="K323" s="4">
        <v>2.0299999999999998</v>
      </c>
    </row>
    <row r="324" spans="1:11" x14ac:dyDescent="0.2">
      <c r="A324" t="s">
        <v>541</v>
      </c>
      <c r="B324" t="str">
        <f t="shared" si="10"/>
        <v>2014</v>
      </c>
      <c r="C324" t="str">
        <f t="shared" si="11"/>
        <v>Apr</v>
      </c>
      <c r="D324" t="s">
        <v>550</v>
      </c>
      <c r="E324" t="s">
        <v>31</v>
      </c>
      <c r="F324" t="s">
        <v>38</v>
      </c>
      <c r="G324" t="s">
        <v>52</v>
      </c>
      <c r="H324" t="s">
        <v>551</v>
      </c>
      <c r="I324" s="4">
        <v>91.96</v>
      </c>
      <c r="J324" s="5">
        <v>2</v>
      </c>
      <c r="K324" s="4">
        <v>15.63</v>
      </c>
    </row>
    <row r="325" spans="1:11" x14ac:dyDescent="0.2">
      <c r="A325" t="s">
        <v>541</v>
      </c>
      <c r="B325" t="str">
        <f t="shared" si="10"/>
        <v>2014</v>
      </c>
      <c r="C325" t="str">
        <f t="shared" si="11"/>
        <v>Apr</v>
      </c>
      <c r="D325" t="s">
        <v>550</v>
      </c>
      <c r="E325" t="s">
        <v>31</v>
      </c>
      <c r="F325" t="s">
        <v>38</v>
      </c>
      <c r="G325" t="s">
        <v>52</v>
      </c>
      <c r="H325" t="s">
        <v>552</v>
      </c>
      <c r="I325" s="4">
        <v>33.11</v>
      </c>
      <c r="J325" s="5">
        <v>7</v>
      </c>
      <c r="K325" s="4">
        <v>12.91</v>
      </c>
    </row>
    <row r="326" spans="1:11" x14ac:dyDescent="0.2">
      <c r="A326" t="s">
        <v>541</v>
      </c>
      <c r="B326" t="str">
        <f t="shared" si="10"/>
        <v>2014</v>
      </c>
      <c r="C326" t="str">
        <f t="shared" si="11"/>
        <v>Apr</v>
      </c>
      <c r="D326" t="s">
        <v>550</v>
      </c>
      <c r="E326" t="s">
        <v>31</v>
      </c>
      <c r="F326" t="s">
        <v>12</v>
      </c>
      <c r="G326" t="s">
        <v>13</v>
      </c>
      <c r="H326" t="s">
        <v>553</v>
      </c>
      <c r="I326" s="4">
        <v>19.440000000000001</v>
      </c>
      <c r="J326" s="5">
        <v>3</v>
      </c>
      <c r="K326" s="4">
        <v>9.33</v>
      </c>
    </row>
    <row r="327" spans="1:11" x14ac:dyDescent="0.2">
      <c r="A327" t="s">
        <v>541</v>
      </c>
      <c r="B327" t="str">
        <f t="shared" si="10"/>
        <v>2014</v>
      </c>
      <c r="C327" t="str">
        <f t="shared" si="11"/>
        <v>Apr</v>
      </c>
      <c r="D327" t="s">
        <v>550</v>
      </c>
      <c r="E327" t="s">
        <v>31</v>
      </c>
      <c r="F327" t="s">
        <v>12</v>
      </c>
      <c r="G327" t="s">
        <v>13</v>
      </c>
      <c r="H327" t="s">
        <v>554</v>
      </c>
      <c r="I327" s="4">
        <v>55.48</v>
      </c>
      <c r="J327" s="5">
        <v>1</v>
      </c>
      <c r="K327" s="4">
        <v>26.63</v>
      </c>
    </row>
    <row r="328" spans="1:11" x14ac:dyDescent="0.2">
      <c r="A328" t="s">
        <v>541</v>
      </c>
      <c r="B328" t="str">
        <f t="shared" si="10"/>
        <v>2014</v>
      </c>
      <c r="C328" t="str">
        <f t="shared" si="11"/>
        <v>Apr</v>
      </c>
      <c r="D328" t="s">
        <v>555</v>
      </c>
      <c r="E328" t="s">
        <v>31</v>
      </c>
      <c r="F328" t="s">
        <v>12</v>
      </c>
      <c r="G328" t="s">
        <v>27</v>
      </c>
      <c r="H328" t="s">
        <v>556</v>
      </c>
      <c r="I328" s="4">
        <v>70.95</v>
      </c>
      <c r="J328" s="5">
        <v>3</v>
      </c>
      <c r="K328" s="4">
        <v>18.45</v>
      </c>
    </row>
    <row r="329" spans="1:11" x14ac:dyDescent="0.2">
      <c r="A329" t="s">
        <v>541</v>
      </c>
      <c r="B329" t="str">
        <f t="shared" si="10"/>
        <v>2014</v>
      </c>
      <c r="C329" t="str">
        <f t="shared" si="11"/>
        <v>Apr</v>
      </c>
      <c r="D329" t="s">
        <v>555</v>
      </c>
      <c r="E329" t="s">
        <v>31</v>
      </c>
      <c r="F329" t="s">
        <v>12</v>
      </c>
      <c r="G329" t="s">
        <v>22</v>
      </c>
      <c r="H329" t="s">
        <v>557</v>
      </c>
      <c r="I329" s="4">
        <v>65.569999999999993</v>
      </c>
      <c r="J329" s="5">
        <v>2</v>
      </c>
      <c r="K329" s="4">
        <v>23.77</v>
      </c>
    </row>
    <row r="330" spans="1:11" x14ac:dyDescent="0.2">
      <c r="A330" t="s">
        <v>541</v>
      </c>
      <c r="B330" t="str">
        <f t="shared" si="10"/>
        <v>2014</v>
      </c>
      <c r="C330" t="str">
        <f t="shared" si="11"/>
        <v>Apr</v>
      </c>
      <c r="D330" t="s">
        <v>555</v>
      </c>
      <c r="E330" t="s">
        <v>31</v>
      </c>
      <c r="F330" t="s">
        <v>43</v>
      </c>
      <c r="G330" t="s">
        <v>58</v>
      </c>
      <c r="H330" t="s">
        <v>558</v>
      </c>
      <c r="I330" s="4">
        <v>299.97000000000003</v>
      </c>
      <c r="J330" s="5">
        <v>3</v>
      </c>
      <c r="K330" s="4">
        <v>131.99</v>
      </c>
    </row>
    <row r="331" spans="1:11" x14ac:dyDescent="0.2">
      <c r="A331" t="s">
        <v>559</v>
      </c>
      <c r="B331" t="str">
        <f t="shared" si="10"/>
        <v>2014</v>
      </c>
      <c r="C331" t="str">
        <f t="shared" si="11"/>
        <v>Apr</v>
      </c>
      <c r="D331" t="s">
        <v>560</v>
      </c>
      <c r="E331" t="s">
        <v>561</v>
      </c>
      <c r="F331" t="s">
        <v>38</v>
      </c>
      <c r="G331" t="s">
        <v>52</v>
      </c>
      <c r="H331" t="s">
        <v>562</v>
      </c>
      <c r="I331" s="4">
        <v>8.9600000000000009</v>
      </c>
      <c r="J331" s="5">
        <v>2</v>
      </c>
      <c r="K331" s="4">
        <v>2.78</v>
      </c>
    </row>
    <row r="332" spans="1:11" x14ac:dyDescent="0.2">
      <c r="A332" t="s">
        <v>559</v>
      </c>
      <c r="B332" t="str">
        <f t="shared" si="10"/>
        <v>2014</v>
      </c>
      <c r="C332" t="str">
        <f t="shared" si="11"/>
        <v>Apr</v>
      </c>
      <c r="D332" t="s">
        <v>563</v>
      </c>
      <c r="E332" t="s">
        <v>79</v>
      </c>
      <c r="F332" t="s">
        <v>43</v>
      </c>
      <c r="G332" t="s">
        <v>44</v>
      </c>
      <c r="H332" t="s">
        <v>463</v>
      </c>
      <c r="I332" s="4">
        <v>629.95000000000005</v>
      </c>
      <c r="J332" s="5">
        <v>5</v>
      </c>
      <c r="K332" s="4">
        <v>163.79</v>
      </c>
    </row>
    <row r="333" spans="1:11" x14ac:dyDescent="0.2">
      <c r="A333" t="s">
        <v>559</v>
      </c>
      <c r="B333" t="str">
        <f t="shared" si="10"/>
        <v>2014</v>
      </c>
      <c r="C333" t="str">
        <f t="shared" si="11"/>
        <v>Apr</v>
      </c>
      <c r="D333" t="s">
        <v>563</v>
      </c>
      <c r="E333" t="s">
        <v>79</v>
      </c>
      <c r="F333" t="s">
        <v>12</v>
      </c>
      <c r="G333" t="s">
        <v>13</v>
      </c>
      <c r="H333" t="s">
        <v>564</v>
      </c>
      <c r="I333" s="4">
        <v>122.97</v>
      </c>
      <c r="J333" s="5">
        <v>3</v>
      </c>
      <c r="K333" s="4">
        <v>60.26</v>
      </c>
    </row>
    <row r="334" spans="1:11" x14ac:dyDescent="0.2">
      <c r="A334" t="s">
        <v>559</v>
      </c>
      <c r="B334" t="str">
        <f t="shared" si="10"/>
        <v>2014</v>
      </c>
      <c r="C334" t="str">
        <f t="shared" si="11"/>
        <v>Apr</v>
      </c>
      <c r="D334" t="s">
        <v>565</v>
      </c>
      <c r="E334" t="s">
        <v>34</v>
      </c>
      <c r="F334" t="s">
        <v>12</v>
      </c>
      <c r="G334" t="s">
        <v>13</v>
      </c>
      <c r="H334" t="s">
        <v>566</v>
      </c>
      <c r="I334" s="4">
        <v>58.32</v>
      </c>
      <c r="J334" s="5">
        <v>9</v>
      </c>
      <c r="K334" s="4">
        <v>27.99</v>
      </c>
    </row>
    <row r="335" spans="1:11" x14ac:dyDescent="0.2">
      <c r="A335" t="s">
        <v>559</v>
      </c>
      <c r="B335" t="str">
        <f t="shared" si="10"/>
        <v>2014</v>
      </c>
      <c r="C335" t="str">
        <f t="shared" si="11"/>
        <v>Apr</v>
      </c>
      <c r="D335" t="s">
        <v>565</v>
      </c>
      <c r="E335" t="s">
        <v>34</v>
      </c>
      <c r="F335" t="s">
        <v>43</v>
      </c>
      <c r="G335" t="s">
        <v>44</v>
      </c>
      <c r="H335" t="s">
        <v>567</v>
      </c>
      <c r="I335" s="4">
        <v>200.97</v>
      </c>
      <c r="J335" s="5">
        <v>3</v>
      </c>
      <c r="K335" s="4">
        <v>50.24</v>
      </c>
    </row>
    <row r="336" spans="1:11" x14ac:dyDescent="0.2">
      <c r="A336" t="s">
        <v>568</v>
      </c>
      <c r="B336" t="str">
        <f t="shared" si="10"/>
        <v>2014</v>
      </c>
      <c r="C336" t="str">
        <f t="shared" si="11"/>
        <v>Apr</v>
      </c>
      <c r="D336" t="s">
        <v>569</v>
      </c>
      <c r="E336" t="s">
        <v>109</v>
      </c>
      <c r="F336" t="s">
        <v>12</v>
      </c>
      <c r="G336" t="s">
        <v>47</v>
      </c>
      <c r="H336" t="s">
        <v>570</v>
      </c>
      <c r="I336" s="4">
        <v>2.37</v>
      </c>
      <c r="J336" s="5">
        <v>2</v>
      </c>
      <c r="K336" s="4">
        <v>0.83</v>
      </c>
    </row>
    <row r="337" spans="1:11" x14ac:dyDescent="0.2">
      <c r="A337" t="s">
        <v>568</v>
      </c>
      <c r="B337" t="str">
        <f t="shared" si="10"/>
        <v>2014</v>
      </c>
      <c r="C337" t="str">
        <f t="shared" si="11"/>
        <v>Apr</v>
      </c>
      <c r="D337" t="s">
        <v>569</v>
      </c>
      <c r="E337" t="s">
        <v>109</v>
      </c>
      <c r="F337" t="s">
        <v>12</v>
      </c>
      <c r="G337" t="s">
        <v>13</v>
      </c>
      <c r="H337" t="s">
        <v>571</v>
      </c>
      <c r="I337" s="4">
        <v>19.010000000000002</v>
      </c>
      <c r="J337" s="5">
        <v>3</v>
      </c>
      <c r="K337" s="4">
        <v>6.89</v>
      </c>
    </row>
    <row r="338" spans="1:11" x14ac:dyDescent="0.2">
      <c r="A338" t="s">
        <v>568</v>
      </c>
      <c r="B338" t="str">
        <f t="shared" si="10"/>
        <v>2014</v>
      </c>
      <c r="C338" t="str">
        <f t="shared" si="11"/>
        <v>Apr</v>
      </c>
      <c r="D338" t="s">
        <v>572</v>
      </c>
      <c r="E338" t="s">
        <v>561</v>
      </c>
      <c r="F338" t="s">
        <v>38</v>
      </c>
      <c r="G338" t="s">
        <v>164</v>
      </c>
      <c r="H338" t="s">
        <v>573</v>
      </c>
      <c r="I338" s="4">
        <v>1215.92</v>
      </c>
      <c r="J338" s="5">
        <v>8</v>
      </c>
      <c r="K338" s="4">
        <v>316.14</v>
      </c>
    </row>
    <row r="339" spans="1:11" x14ac:dyDescent="0.2">
      <c r="A339" t="s">
        <v>568</v>
      </c>
      <c r="B339" t="str">
        <f t="shared" si="10"/>
        <v>2014</v>
      </c>
      <c r="C339" t="str">
        <f t="shared" si="11"/>
        <v>Apr</v>
      </c>
      <c r="D339" t="s">
        <v>574</v>
      </c>
      <c r="E339" t="s">
        <v>109</v>
      </c>
      <c r="F339" t="s">
        <v>12</v>
      </c>
      <c r="G339" t="s">
        <v>47</v>
      </c>
      <c r="H339" t="s">
        <v>48</v>
      </c>
      <c r="I339" s="4">
        <v>49.79</v>
      </c>
      <c r="J339" s="5">
        <v>8</v>
      </c>
      <c r="K339" s="4">
        <v>-11.83</v>
      </c>
    </row>
    <row r="340" spans="1:11" x14ac:dyDescent="0.2">
      <c r="A340" t="s">
        <v>568</v>
      </c>
      <c r="B340" t="str">
        <f t="shared" si="10"/>
        <v>2014</v>
      </c>
      <c r="C340" t="str">
        <f t="shared" si="11"/>
        <v>Apr</v>
      </c>
      <c r="D340" t="s">
        <v>209</v>
      </c>
      <c r="E340" t="s">
        <v>31</v>
      </c>
      <c r="F340" t="s">
        <v>38</v>
      </c>
      <c r="G340" t="s">
        <v>164</v>
      </c>
      <c r="H340" t="s">
        <v>575</v>
      </c>
      <c r="I340" s="4">
        <v>99.59</v>
      </c>
      <c r="J340" s="5">
        <v>1</v>
      </c>
      <c r="K340" s="4">
        <v>2.4900000000000002</v>
      </c>
    </row>
    <row r="341" spans="1:11" x14ac:dyDescent="0.2">
      <c r="A341" t="s">
        <v>568</v>
      </c>
      <c r="B341" t="str">
        <f t="shared" si="10"/>
        <v>2014</v>
      </c>
      <c r="C341" t="str">
        <f t="shared" si="11"/>
        <v>Apr</v>
      </c>
      <c r="D341" t="s">
        <v>209</v>
      </c>
      <c r="E341" t="s">
        <v>31</v>
      </c>
      <c r="F341" t="s">
        <v>43</v>
      </c>
      <c r="G341" t="s">
        <v>58</v>
      </c>
      <c r="H341" t="s">
        <v>576</v>
      </c>
      <c r="I341" s="4">
        <v>399.96</v>
      </c>
      <c r="J341" s="5">
        <v>4</v>
      </c>
      <c r="K341" s="4">
        <v>139.99</v>
      </c>
    </row>
    <row r="342" spans="1:11" x14ac:dyDescent="0.2">
      <c r="A342" t="s">
        <v>568</v>
      </c>
      <c r="B342" t="str">
        <f t="shared" si="10"/>
        <v>2014</v>
      </c>
      <c r="C342" t="str">
        <f t="shared" si="11"/>
        <v>Apr</v>
      </c>
      <c r="D342" t="s">
        <v>577</v>
      </c>
      <c r="E342" t="s">
        <v>87</v>
      </c>
      <c r="F342" t="s">
        <v>38</v>
      </c>
      <c r="G342" t="s">
        <v>164</v>
      </c>
      <c r="H342" t="s">
        <v>578</v>
      </c>
      <c r="I342" s="4">
        <v>172.11</v>
      </c>
      <c r="J342" s="5">
        <v>1</v>
      </c>
      <c r="K342" s="4">
        <v>-94.66</v>
      </c>
    </row>
    <row r="343" spans="1:11" x14ac:dyDescent="0.2">
      <c r="A343" t="s">
        <v>579</v>
      </c>
      <c r="B343" t="str">
        <f t="shared" si="10"/>
        <v>2014</v>
      </c>
      <c r="C343" t="str">
        <f t="shared" si="11"/>
        <v>Apr</v>
      </c>
      <c r="D343" t="s">
        <v>580</v>
      </c>
      <c r="E343" t="s">
        <v>139</v>
      </c>
      <c r="F343" t="s">
        <v>12</v>
      </c>
      <c r="G343" t="s">
        <v>47</v>
      </c>
      <c r="H343" t="s">
        <v>581</v>
      </c>
      <c r="I343" s="4">
        <v>6.91</v>
      </c>
      <c r="J343" s="5">
        <v>3</v>
      </c>
      <c r="K343" s="4">
        <v>2.33</v>
      </c>
    </row>
    <row r="344" spans="1:11" x14ac:dyDescent="0.2">
      <c r="A344" t="s">
        <v>579</v>
      </c>
      <c r="B344" t="str">
        <f t="shared" si="10"/>
        <v>2014</v>
      </c>
      <c r="C344" t="str">
        <f t="shared" si="11"/>
        <v>Apr</v>
      </c>
      <c r="D344" t="s">
        <v>580</v>
      </c>
      <c r="E344" t="s">
        <v>139</v>
      </c>
      <c r="F344" t="s">
        <v>43</v>
      </c>
      <c r="G344" t="s">
        <v>58</v>
      </c>
      <c r="H344" t="s">
        <v>308</v>
      </c>
      <c r="I344" s="4">
        <v>383.98</v>
      </c>
      <c r="J344" s="5">
        <v>3</v>
      </c>
      <c r="K344" s="4">
        <v>81.59</v>
      </c>
    </row>
    <row r="345" spans="1:11" x14ac:dyDescent="0.2">
      <c r="A345" t="s">
        <v>579</v>
      </c>
      <c r="B345" t="str">
        <f t="shared" si="10"/>
        <v>2014</v>
      </c>
      <c r="C345" t="str">
        <f t="shared" si="11"/>
        <v>Apr</v>
      </c>
      <c r="D345" t="s">
        <v>580</v>
      </c>
      <c r="E345" t="s">
        <v>139</v>
      </c>
      <c r="F345" t="s">
        <v>12</v>
      </c>
      <c r="G345" t="s">
        <v>13</v>
      </c>
      <c r="H345" t="s">
        <v>582</v>
      </c>
      <c r="I345" s="4">
        <v>10.37</v>
      </c>
      <c r="J345" s="5">
        <v>2</v>
      </c>
      <c r="K345" s="4">
        <v>3.63</v>
      </c>
    </row>
    <row r="346" spans="1:11" x14ac:dyDescent="0.2">
      <c r="A346" t="s">
        <v>579</v>
      </c>
      <c r="B346" t="str">
        <f t="shared" si="10"/>
        <v>2014</v>
      </c>
      <c r="C346" t="str">
        <f t="shared" si="11"/>
        <v>Apr</v>
      </c>
      <c r="D346" t="s">
        <v>580</v>
      </c>
      <c r="E346" t="s">
        <v>139</v>
      </c>
      <c r="F346" t="s">
        <v>43</v>
      </c>
      <c r="G346" t="s">
        <v>58</v>
      </c>
      <c r="H346" t="s">
        <v>583</v>
      </c>
      <c r="I346" s="4">
        <v>335.94</v>
      </c>
      <c r="J346" s="5">
        <v>7</v>
      </c>
      <c r="K346" s="4">
        <v>41.99</v>
      </c>
    </row>
    <row r="347" spans="1:11" x14ac:dyDescent="0.2">
      <c r="A347" t="s">
        <v>579</v>
      </c>
      <c r="B347" t="str">
        <f t="shared" si="10"/>
        <v>2014</v>
      </c>
      <c r="C347" t="str">
        <f t="shared" si="11"/>
        <v>Apr</v>
      </c>
      <c r="D347" t="s">
        <v>584</v>
      </c>
      <c r="E347" t="s">
        <v>585</v>
      </c>
      <c r="F347" t="s">
        <v>12</v>
      </c>
      <c r="G347" t="s">
        <v>22</v>
      </c>
      <c r="H347" t="s">
        <v>586</v>
      </c>
      <c r="I347" s="4">
        <v>9.58</v>
      </c>
      <c r="J347" s="5">
        <v>1</v>
      </c>
      <c r="K347" s="4">
        <v>3.35</v>
      </c>
    </row>
    <row r="348" spans="1:11" x14ac:dyDescent="0.2">
      <c r="A348" t="s">
        <v>579</v>
      </c>
      <c r="B348" t="str">
        <f t="shared" si="10"/>
        <v>2014</v>
      </c>
      <c r="C348" t="str">
        <f t="shared" si="11"/>
        <v>Apr</v>
      </c>
      <c r="D348" t="s">
        <v>587</v>
      </c>
      <c r="E348" t="s">
        <v>11</v>
      </c>
      <c r="F348" t="s">
        <v>43</v>
      </c>
      <c r="G348" t="s">
        <v>44</v>
      </c>
      <c r="H348" t="s">
        <v>588</v>
      </c>
      <c r="I348" s="4">
        <v>758.35</v>
      </c>
      <c r="J348" s="5">
        <v>6</v>
      </c>
      <c r="K348" s="4">
        <v>265.42</v>
      </c>
    </row>
    <row r="349" spans="1:11" x14ac:dyDescent="0.2">
      <c r="A349" t="s">
        <v>579</v>
      </c>
      <c r="B349" t="str">
        <f t="shared" si="10"/>
        <v>2014</v>
      </c>
      <c r="C349" t="str">
        <f t="shared" si="11"/>
        <v>Apr</v>
      </c>
      <c r="D349" t="s">
        <v>589</v>
      </c>
      <c r="E349" t="s">
        <v>590</v>
      </c>
      <c r="F349" t="s">
        <v>12</v>
      </c>
      <c r="G349" t="s">
        <v>20</v>
      </c>
      <c r="H349" t="s">
        <v>591</v>
      </c>
      <c r="I349" s="4">
        <v>87.08</v>
      </c>
      <c r="J349" s="5">
        <v>7</v>
      </c>
      <c r="K349" s="4">
        <v>24.38</v>
      </c>
    </row>
    <row r="350" spans="1:11" x14ac:dyDescent="0.2">
      <c r="A350" t="s">
        <v>579</v>
      </c>
      <c r="B350" t="str">
        <f t="shared" si="10"/>
        <v>2014</v>
      </c>
      <c r="C350" t="str">
        <f t="shared" si="11"/>
        <v>Apr</v>
      </c>
      <c r="D350" t="s">
        <v>589</v>
      </c>
      <c r="E350" t="s">
        <v>590</v>
      </c>
      <c r="F350" t="s">
        <v>43</v>
      </c>
      <c r="G350" t="s">
        <v>44</v>
      </c>
      <c r="H350" t="s">
        <v>592</v>
      </c>
      <c r="I350" s="4">
        <v>105.58</v>
      </c>
      <c r="J350" s="5">
        <v>2</v>
      </c>
      <c r="K350" s="4">
        <v>9.24</v>
      </c>
    </row>
    <row r="351" spans="1:11" x14ac:dyDescent="0.2">
      <c r="A351" t="s">
        <v>579</v>
      </c>
      <c r="B351" t="str">
        <f t="shared" si="10"/>
        <v>2014</v>
      </c>
      <c r="C351" t="str">
        <f t="shared" si="11"/>
        <v>Apr</v>
      </c>
      <c r="D351" t="s">
        <v>589</v>
      </c>
      <c r="E351" t="s">
        <v>590</v>
      </c>
      <c r="F351" t="s">
        <v>43</v>
      </c>
      <c r="G351" t="s">
        <v>58</v>
      </c>
      <c r="H351" t="s">
        <v>593</v>
      </c>
      <c r="I351" s="4">
        <v>217.44</v>
      </c>
      <c r="J351" s="5">
        <v>6</v>
      </c>
      <c r="K351" s="4">
        <v>91.32</v>
      </c>
    </row>
    <row r="352" spans="1:11" x14ac:dyDescent="0.2">
      <c r="A352" t="s">
        <v>594</v>
      </c>
      <c r="B352" t="str">
        <f t="shared" si="10"/>
        <v>2014</v>
      </c>
      <c r="C352" t="str">
        <f t="shared" si="11"/>
        <v>Apr</v>
      </c>
      <c r="D352" t="s">
        <v>595</v>
      </c>
      <c r="E352" t="s">
        <v>31</v>
      </c>
      <c r="F352" t="s">
        <v>43</v>
      </c>
      <c r="G352" t="s">
        <v>44</v>
      </c>
      <c r="H352" t="s">
        <v>596</v>
      </c>
      <c r="I352" s="4">
        <v>1075.0899999999999</v>
      </c>
      <c r="J352" s="5">
        <v>14</v>
      </c>
      <c r="K352" s="4">
        <v>94.07</v>
      </c>
    </row>
    <row r="353" spans="1:11" x14ac:dyDescent="0.2">
      <c r="A353" t="s">
        <v>594</v>
      </c>
      <c r="B353" t="str">
        <f t="shared" si="10"/>
        <v>2014</v>
      </c>
      <c r="C353" t="str">
        <f t="shared" si="11"/>
        <v>Apr</v>
      </c>
      <c r="D353" t="s">
        <v>595</v>
      </c>
      <c r="E353" t="s">
        <v>31</v>
      </c>
      <c r="F353" t="s">
        <v>43</v>
      </c>
      <c r="G353" t="s">
        <v>44</v>
      </c>
      <c r="H353" t="s">
        <v>597</v>
      </c>
      <c r="I353" s="4">
        <v>438.37</v>
      </c>
      <c r="J353" s="5">
        <v>4</v>
      </c>
      <c r="K353" s="4">
        <v>38.36</v>
      </c>
    </row>
    <row r="354" spans="1:11" x14ac:dyDescent="0.2">
      <c r="A354" t="s">
        <v>594</v>
      </c>
      <c r="B354" t="str">
        <f t="shared" si="10"/>
        <v>2014</v>
      </c>
      <c r="C354" t="str">
        <f t="shared" si="11"/>
        <v>Apr</v>
      </c>
      <c r="D354" t="s">
        <v>595</v>
      </c>
      <c r="E354" t="s">
        <v>31</v>
      </c>
      <c r="F354" t="s">
        <v>12</v>
      </c>
      <c r="G354" t="s">
        <v>22</v>
      </c>
      <c r="H354" t="s">
        <v>598</v>
      </c>
      <c r="I354" s="4">
        <v>18.09</v>
      </c>
      <c r="J354" s="5">
        <v>7</v>
      </c>
      <c r="K354" s="4">
        <v>6.56</v>
      </c>
    </row>
    <row r="355" spans="1:11" x14ac:dyDescent="0.2">
      <c r="A355" t="s">
        <v>594</v>
      </c>
      <c r="B355" t="str">
        <f t="shared" si="10"/>
        <v>2014</v>
      </c>
      <c r="C355" t="str">
        <f t="shared" si="11"/>
        <v>Apr</v>
      </c>
      <c r="D355" t="s">
        <v>595</v>
      </c>
      <c r="E355" t="s">
        <v>31</v>
      </c>
      <c r="F355" t="s">
        <v>38</v>
      </c>
      <c r="G355" t="s">
        <v>83</v>
      </c>
      <c r="H355" t="s">
        <v>477</v>
      </c>
      <c r="I355" s="4">
        <v>308.5</v>
      </c>
      <c r="J355" s="5">
        <v>3</v>
      </c>
      <c r="K355" s="4">
        <v>-18.149999999999999</v>
      </c>
    </row>
    <row r="356" spans="1:11" x14ac:dyDescent="0.2">
      <c r="A356" t="s">
        <v>594</v>
      </c>
      <c r="B356" t="str">
        <f t="shared" si="10"/>
        <v>2014</v>
      </c>
      <c r="C356" t="str">
        <f t="shared" si="11"/>
        <v>Apr</v>
      </c>
      <c r="D356" t="s">
        <v>599</v>
      </c>
      <c r="E356" t="s">
        <v>146</v>
      </c>
      <c r="F356" t="s">
        <v>12</v>
      </c>
      <c r="G356" t="s">
        <v>13</v>
      </c>
      <c r="H356" t="s">
        <v>600</v>
      </c>
      <c r="I356" s="4">
        <v>32.4</v>
      </c>
      <c r="J356" s="5">
        <v>5</v>
      </c>
      <c r="K356" s="4">
        <v>15.55</v>
      </c>
    </row>
    <row r="357" spans="1:11" x14ac:dyDescent="0.2">
      <c r="A357" t="s">
        <v>594</v>
      </c>
      <c r="B357" t="str">
        <f t="shared" si="10"/>
        <v>2014</v>
      </c>
      <c r="C357" t="str">
        <f t="shared" si="11"/>
        <v>Apr</v>
      </c>
      <c r="D357" t="s">
        <v>601</v>
      </c>
      <c r="E357" t="s">
        <v>31</v>
      </c>
      <c r="F357" t="s">
        <v>12</v>
      </c>
      <c r="G357" t="s">
        <v>27</v>
      </c>
      <c r="H357" t="s">
        <v>602</v>
      </c>
      <c r="I357" s="4">
        <v>39.68</v>
      </c>
      <c r="J357" s="5">
        <v>2</v>
      </c>
      <c r="K357" s="4">
        <v>16.27</v>
      </c>
    </row>
    <row r="358" spans="1:11" x14ac:dyDescent="0.2">
      <c r="A358" t="s">
        <v>603</v>
      </c>
      <c r="B358" t="str">
        <f t="shared" si="10"/>
        <v>2014</v>
      </c>
      <c r="C358" t="str">
        <f t="shared" si="11"/>
        <v>Apr</v>
      </c>
      <c r="D358" t="s">
        <v>449</v>
      </c>
      <c r="E358" t="s">
        <v>26</v>
      </c>
      <c r="F358" t="s">
        <v>12</v>
      </c>
      <c r="G358" t="s">
        <v>27</v>
      </c>
      <c r="H358" t="s">
        <v>604</v>
      </c>
      <c r="I358" s="4">
        <v>17.86</v>
      </c>
      <c r="J358" s="5">
        <v>4</v>
      </c>
      <c r="K358" s="4">
        <v>1.1200000000000001</v>
      </c>
    </row>
    <row r="359" spans="1:11" x14ac:dyDescent="0.2">
      <c r="A359" t="s">
        <v>603</v>
      </c>
      <c r="B359" t="str">
        <f t="shared" si="10"/>
        <v>2014</v>
      </c>
      <c r="C359" t="str">
        <f t="shared" si="11"/>
        <v>Apr</v>
      </c>
      <c r="D359" t="s">
        <v>449</v>
      </c>
      <c r="E359" t="s">
        <v>26</v>
      </c>
      <c r="F359" t="s">
        <v>12</v>
      </c>
      <c r="G359" t="s">
        <v>22</v>
      </c>
      <c r="H359" t="s">
        <v>605</v>
      </c>
      <c r="I359" s="4">
        <v>509.97</v>
      </c>
      <c r="J359" s="5">
        <v>10</v>
      </c>
      <c r="K359" s="4">
        <v>-407.98</v>
      </c>
    </row>
    <row r="360" spans="1:11" x14ac:dyDescent="0.2">
      <c r="A360" t="s">
        <v>603</v>
      </c>
      <c r="B360" t="str">
        <f t="shared" si="10"/>
        <v>2014</v>
      </c>
      <c r="C360" t="str">
        <f t="shared" si="11"/>
        <v>Apr</v>
      </c>
      <c r="D360" t="s">
        <v>449</v>
      </c>
      <c r="E360" t="s">
        <v>26</v>
      </c>
      <c r="F360" t="s">
        <v>12</v>
      </c>
      <c r="G360" t="s">
        <v>47</v>
      </c>
      <c r="H360" t="s">
        <v>184</v>
      </c>
      <c r="I360" s="4">
        <v>30.99</v>
      </c>
      <c r="J360" s="5">
        <v>13</v>
      </c>
      <c r="K360" s="4">
        <v>10.07</v>
      </c>
    </row>
    <row r="361" spans="1:11" x14ac:dyDescent="0.2">
      <c r="A361" t="s">
        <v>603</v>
      </c>
      <c r="B361" t="str">
        <f t="shared" si="10"/>
        <v>2014</v>
      </c>
      <c r="C361" t="str">
        <f t="shared" si="11"/>
        <v>Apr</v>
      </c>
      <c r="D361" t="s">
        <v>449</v>
      </c>
      <c r="E361" t="s">
        <v>26</v>
      </c>
      <c r="F361" t="s">
        <v>43</v>
      </c>
      <c r="G361" t="s">
        <v>44</v>
      </c>
      <c r="H361" t="s">
        <v>606</v>
      </c>
      <c r="I361" s="4">
        <v>71.930000000000007</v>
      </c>
      <c r="J361" s="5">
        <v>12</v>
      </c>
      <c r="K361" s="4">
        <v>8.39</v>
      </c>
    </row>
    <row r="362" spans="1:11" x14ac:dyDescent="0.2">
      <c r="A362" t="s">
        <v>603</v>
      </c>
      <c r="B362" t="str">
        <f t="shared" si="10"/>
        <v>2014</v>
      </c>
      <c r="C362" t="str">
        <f t="shared" si="11"/>
        <v>Apr</v>
      </c>
      <c r="D362" t="s">
        <v>607</v>
      </c>
      <c r="E362" t="s">
        <v>608</v>
      </c>
      <c r="F362" t="s">
        <v>12</v>
      </c>
      <c r="G362" t="s">
        <v>18</v>
      </c>
      <c r="H362" t="s">
        <v>609</v>
      </c>
      <c r="I362" s="4">
        <v>7.83</v>
      </c>
      <c r="J362" s="5">
        <v>3</v>
      </c>
      <c r="K362" s="4">
        <v>3.6</v>
      </c>
    </row>
    <row r="363" spans="1:11" x14ac:dyDescent="0.2">
      <c r="A363" t="s">
        <v>610</v>
      </c>
      <c r="B363" t="str">
        <f t="shared" si="10"/>
        <v>2014</v>
      </c>
      <c r="C363" t="str">
        <f t="shared" si="11"/>
        <v>Apr</v>
      </c>
      <c r="D363" t="s">
        <v>611</v>
      </c>
      <c r="E363" t="s">
        <v>31</v>
      </c>
      <c r="F363" t="s">
        <v>12</v>
      </c>
      <c r="G363" t="s">
        <v>105</v>
      </c>
      <c r="H363" t="s">
        <v>612</v>
      </c>
      <c r="I363" s="4">
        <v>106.96</v>
      </c>
      <c r="J363" s="5">
        <v>2</v>
      </c>
      <c r="K363" s="4">
        <v>31.02</v>
      </c>
    </row>
    <row r="364" spans="1:11" x14ac:dyDescent="0.2">
      <c r="A364" t="s">
        <v>610</v>
      </c>
      <c r="B364" t="str">
        <f t="shared" si="10"/>
        <v>2014</v>
      </c>
      <c r="C364" t="str">
        <f t="shared" si="11"/>
        <v>Apr</v>
      </c>
      <c r="D364" t="s">
        <v>611</v>
      </c>
      <c r="E364" t="s">
        <v>31</v>
      </c>
      <c r="F364" t="s">
        <v>38</v>
      </c>
      <c r="G364" t="s">
        <v>52</v>
      </c>
      <c r="H364" t="s">
        <v>613</v>
      </c>
      <c r="I364" s="4">
        <v>187.76</v>
      </c>
      <c r="J364" s="5">
        <v>4</v>
      </c>
      <c r="K364" s="4">
        <v>76.98</v>
      </c>
    </row>
    <row r="365" spans="1:11" x14ac:dyDescent="0.2">
      <c r="A365" t="s">
        <v>614</v>
      </c>
      <c r="B365" t="str">
        <f t="shared" si="10"/>
        <v>2014</v>
      </c>
      <c r="C365" t="str">
        <f t="shared" si="11"/>
        <v>Apr</v>
      </c>
      <c r="D365" t="s">
        <v>615</v>
      </c>
      <c r="E365" t="s">
        <v>290</v>
      </c>
      <c r="F365" t="s">
        <v>12</v>
      </c>
      <c r="G365" t="s">
        <v>27</v>
      </c>
      <c r="H365" t="s">
        <v>28</v>
      </c>
      <c r="I365" s="4">
        <v>39.07</v>
      </c>
      <c r="J365" s="5">
        <v>6</v>
      </c>
      <c r="K365" s="4">
        <v>9.77</v>
      </c>
    </row>
    <row r="366" spans="1:11" x14ac:dyDescent="0.2">
      <c r="A366" t="s">
        <v>616</v>
      </c>
      <c r="B366" t="str">
        <f t="shared" si="10"/>
        <v>2014</v>
      </c>
      <c r="C366" t="str">
        <f t="shared" si="11"/>
        <v>Apr</v>
      </c>
      <c r="D366" t="s">
        <v>617</v>
      </c>
      <c r="E366" t="s">
        <v>31</v>
      </c>
      <c r="F366" t="s">
        <v>43</v>
      </c>
      <c r="G366" t="s">
        <v>353</v>
      </c>
      <c r="H366" t="s">
        <v>618</v>
      </c>
      <c r="I366" s="4">
        <v>287.97000000000003</v>
      </c>
      <c r="J366" s="5">
        <v>4</v>
      </c>
      <c r="K366" s="4">
        <v>97.19</v>
      </c>
    </row>
    <row r="367" spans="1:11" x14ac:dyDescent="0.2">
      <c r="A367" t="s">
        <v>616</v>
      </c>
      <c r="B367" t="str">
        <f t="shared" si="10"/>
        <v>2014</v>
      </c>
      <c r="C367" t="str">
        <f t="shared" si="11"/>
        <v>Apr</v>
      </c>
      <c r="D367" t="s">
        <v>617</v>
      </c>
      <c r="E367" t="s">
        <v>31</v>
      </c>
      <c r="F367" t="s">
        <v>12</v>
      </c>
      <c r="G367" t="s">
        <v>27</v>
      </c>
      <c r="H367" t="s">
        <v>118</v>
      </c>
      <c r="I367" s="4">
        <v>13.12</v>
      </c>
      <c r="J367" s="5">
        <v>4</v>
      </c>
      <c r="K367" s="4">
        <v>3.8</v>
      </c>
    </row>
    <row r="368" spans="1:11" x14ac:dyDescent="0.2">
      <c r="A368" t="s">
        <v>616</v>
      </c>
      <c r="B368" t="str">
        <f t="shared" si="10"/>
        <v>2014</v>
      </c>
      <c r="C368" t="str">
        <f t="shared" si="11"/>
        <v>Apr</v>
      </c>
      <c r="D368" t="s">
        <v>617</v>
      </c>
      <c r="E368" t="s">
        <v>31</v>
      </c>
      <c r="F368" t="s">
        <v>12</v>
      </c>
      <c r="G368" t="s">
        <v>27</v>
      </c>
      <c r="H368" t="s">
        <v>619</v>
      </c>
      <c r="I368" s="4">
        <v>10.75</v>
      </c>
      <c r="J368" s="5">
        <v>5</v>
      </c>
      <c r="K368" s="4">
        <v>3.55</v>
      </c>
    </row>
    <row r="369" spans="1:11" x14ac:dyDescent="0.2">
      <c r="A369" t="s">
        <v>616</v>
      </c>
      <c r="B369" t="str">
        <f t="shared" si="10"/>
        <v>2014</v>
      </c>
      <c r="C369" t="str">
        <f t="shared" si="11"/>
        <v>Apr</v>
      </c>
      <c r="D369" t="s">
        <v>617</v>
      </c>
      <c r="E369" t="s">
        <v>31</v>
      </c>
      <c r="F369" t="s">
        <v>12</v>
      </c>
      <c r="G369" t="s">
        <v>47</v>
      </c>
      <c r="H369" t="s">
        <v>620</v>
      </c>
      <c r="I369" s="4">
        <v>11.62</v>
      </c>
      <c r="J369" s="5">
        <v>2</v>
      </c>
      <c r="K369" s="4">
        <v>3.6</v>
      </c>
    </row>
    <row r="370" spans="1:11" x14ac:dyDescent="0.2">
      <c r="A370" t="s">
        <v>616</v>
      </c>
      <c r="B370" t="str">
        <f t="shared" si="10"/>
        <v>2014</v>
      </c>
      <c r="C370" t="str">
        <f t="shared" si="11"/>
        <v>Apr</v>
      </c>
      <c r="D370" t="s">
        <v>470</v>
      </c>
      <c r="E370" t="s">
        <v>11</v>
      </c>
      <c r="F370" t="s">
        <v>12</v>
      </c>
      <c r="G370" t="s">
        <v>27</v>
      </c>
      <c r="H370" t="s">
        <v>621</v>
      </c>
      <c r="I370" s="4">
        <v>2.69</v>
      </c>
      <c r="J370" s="5">
        <v>2</v>
      </c>
      <c r="K370" s="4">
        <v>1.01</v>
      </c>
    </row>
    <row r="371" spans="1:11" x14ac:dyDescent="0.2">
      <c r="A371" t="s">
        <v>616</v>
      </c>
      <c r="B371" t="str">
        <f t="shared" si="10"/>
        <v>2014</v>
      </c>
      <c r="C371" t="str">
        <f t="shared" si="11"/>
        <v>Apr</v>
      </c>
      <c r="D371" t="s">
        <v>470</v>
      </c>
      <c r="E371" t="s">
        <v>11</v>
      </c>
      <c r="F371" t="s">
        <v>38</v>
      </c>
      <c r="G371" t="s">
        <v>39</v>
      </c>
      <c r="H371" t="s">
        <v>622</v>
      </c>
      <c r="I371" s="4">
        <v>317.06</v>
      </c>
      <c r="J371" s="5">
        <v>3</v>
      </c>
      <c r="K371" s="4">
        <v>-18.12</v>
      </c>
    </row>
    <row r="372" spans="1:11" x14ac:dyDescent="0.2">
      <c r="A372" t="s">
        <v>616</v>
      </c>
      <c r="B372" t="str">
        <f t="shared" si="10"/>
        <v>2014</v>
      </c>
      <c r="C372" t="str">
        <f t="shared" si="11"/>
        <v>Apr</v>
      </c>
      <c r="D372" t="s">
        <v>470</v>
      </c>
      <c r="E372" t="s">
        <v>11</v>
      </c>
      <c r="F372" t="s">
        <v>12</v>
      </c>
      <c r="G372" t="s">
        <v>72</v>
      </c>
      <c r="H372" t="s">
        <v>623</v>
      </c>
      <c r="I372" s="4">
        <v>149.35</v>
      </c>
      <c r="J372" s="5">
        <v>3</v>
      </c>
      <c r="K372" s="4">
        <v>50.41</v>
      </c>
    </row>
    <row r="373" spans="1:11" x14ac:dyDescent="0.2">
      <c r="A373" t="s">
        <v>616</v>
      </c>
      <c r="B373" t="str">
        <f t="shared" si="10"/>
        <v>2014</v>
      </c>
      <c r="C373" t="str">
        <f t="shared" si="11"/>
        <v>Apr</v>
      </c>
      <c r="D373" t="s">
        <v>470</v>
      </c>
      <c r="E373" t="s">
        <v>11</v>
      </c>
      <c r="F373" t="s">
        <v>43</v>
      </c>
      <c r="G373" t="s">
        <v>58</v>
      </c>
      <c r="H373" t="s">
        <v>624</v>
      </c>
      <c r="I373" s="4">
        <v>227.98</v>
      </c>
      <c r="J373" s="5">
        <v>3</v>
      </c>
      <c r="K373" s="4">
        <v>28.5</v>
      </c>
    </row>
    <row r="374" spans="1:11" x14ac:dyDescent="0.2">
      <c r="A374" t="s">
        <v>625</v>
      </c>
      <c r="B374" t="str">
        <f t="shared" si="10"/>
        <v>2014</v>
      </c>
      <c r="C374" t="str">
        <f t="shared" si="11"/>
        <v>Apr</v>
      </c>
      <c r="D374" t="s">
        <v>626</v>
      </c>
      <c r="E374" t="s">
        <v>31</v>
      </c>
      <c r="F374" t="s">
        <v>38</v>
      </c>
      <c r="G374" t="s">
        <v>52</v>
      </c>
      <c r="H374" t="s">
        <v>627</v>
      </c>
      <c r="I374" s="4">
        <v>76.14</v>
      </c>
      <c r="J374" s="5">
        <v>3</v>
      </c>
      <c r="K374" s="4">
        <v>26.65</v>
      </c>
    </row>
    <row r="375" spans="1:11" x14ac:dyDescent="0.2">
      <c r="A375" t="s">
        <v>625</v>
      </c>
      <c r="B375" t="str">
        <f t="shared" si="10"/>
        <v>2014</v>
      </c>
      <c r="C375" t="str">
        <f t="shared" si="11"/>
        <v>Apr</v>
      </c>
      <c r="D375" t="s">
        <v>628</v>
      </c>
      <c r="E375" t="s">
        <v>62</v>
      </c>
      <c r="F375" t="s">
        <v>12</v>
      </c>
      <c r="G375" t="s">
        <v>22</v>
      </c>
      <c r="H375" t="s">
        <v>629</v>
      </c>
      <c r="I375" s="4">
        <v>58.05</v>
      </c>
      <c r="J375" s="5">
        <v>3</v>
      </c>
      <c r="K375" s="4">
        <v>26.7</v>
      </c>
    </row>
    <row r="376" spans="1:11" x14ac:dyDescent="0.2">
      <c r="A376" t="s">
        <v>625</v>
      </c>
      <c r="B376" t="str">
        <f t="shared" si="10"/>
        <v>2014</v>
      </c>
      <c r="C376" t="str">
        <f t="shared" si="11"/>
        <v>Apr</v>
      </c>
      <c r="D376" t="s">
        <v>628</v>
      </c>
      <c r="E376" t="s">
        <v>62</v>
      </c>
      <c r="F376" t="s">
        <v>12</v>
      </c>
      <c r="G376" t="s">
        <v>13</v>
      </c>
      <c r="H376" t="s">
        <v>630</v>
      </c>
      <c r="I376" s="4">
        <v>71.28</v>
      </c>
      <c r="J376" s="5">
        <v>11</v>
      </c>
      <c r="K376" s="4">
        <v>34.21</v>
      </c>
    </row>
    <row r="377" spans="1:11" x14ac:dyDescent="0.2">
      <c r="A377" t="s">
        <v>631</v>
      </c>
      <c r="B377" t="str">
        <f t="shared" si="10"/>
        <v>2014</v>
      </c>
      <c r="C377" t="str">
        <f t="shared" si="11"/>
        <v>Apr</v>
      </c>
      <c r="D377" t="s">
        <v>66</v>
      </c>
      <c r="E377" t="s">
        <v>11</v>
      </c>
      <c r="F377" t="s">
        <v>38</v>
      </c>
      <c r="G377" t="s">
        <v>164</v>
      </c>
      <c r="H377" t="s">
        <v>632</v>
      </c>
      <c r="I377" s="4">
        <v>744.1</v>
      </c>
      <c r="J377" s="5">
        <v>5</v>
      </c>
      <c r="K377" s="4">
        <v>-95.67</v>
      </c>
    </row>
    <row r="378" spans="1:11" x14ac:dyDescent="0.2">
      <c r="A378" t="s">
        <v>631</v>
      </c>
      <c r="B378" t="str">
        <f t="shared" si="10"/>
        <v>2014</v>
      </c>
      <c r="C378" t="str">
        <f t="shared" si="11"/>
        <v>Apr</v>
      </c>
      <c r="D378" t="s">
        <v>66</v>
      </c>
      <c r="E378" t="s">
        <v>11</v>
      </c>
      <c r="F378" t="s">
        <v>12</v>
      </c>
      <c r="G378" t="s">
        <v>20</v>
      </c>
      <c r="H378" t="s">
        <v>633</v>
      </c>
      <c r="I378" s="4">
        <v>44.84</v>
      </c>
      <c r="J378" s="5">
        <v>5</v>
      </c>
      <c r="K378" s="4">
        <v>5.61</v>
      </c>
    </row>
    <row r="379" spans="1:11" x14ac:dyDescent="0.2">
      <c r="A379" t="s">
        <v>631</v>
      </c>
      <c r="B379" t="str">
        <f t="shared" si="10"/>
        <v>2014</v>
      </c>
      <c r="C379" t="str">
        <f t="shared" si="11"/>
        <v>Apr</v>
      </c>
      <c r="D379" t="s">
        <v>66</v>
      </c>
      <c r="E379" t="s">
        <v>11</v>
      </c>
      <c r="F379" t="s">
        <v>38</v>
      </c>
      <c r="G379" t="s">
        <v>164</v>
      </c>
      <c r="H379" t="s">
        <v>578</v>
      </c>
      <c r="I379" s="4">
        <v>401.59</v>
      </c>
      <c r="J379" s="5">
        <v>2</v>
      </c>
      <c r="K379" s="4">
        <v>-131.94999999999999</v>
      </c>
    </row>
    <row r="380" spans="1:11" x14ac:dyDescent="0.2">
      <c r="A380" t="s">
        <v>631</v>
      </c>
      <c r="B380" t="str">
        <f t="shared" si="10"/>
        <v>2014</v>
      </c>
      <c r="C380" t="str">
        <f t="shared" si="11"/>
        <v>Apr</v>
      </c>
      <c r="D380" t="s">
        <v>634</v>
      </c>
      <c r="E380" t="s">
        <v>31</v>
      </c>
      <c r="F380" t="s">
        <v>38</v>
      </c>
      <c r="G380" t="s">
        <v>52</v>
      </c>
      <c r="H380" t="s">
        <v>635</v>
      </c>
      <c r="I380" s="4">
        <v>59.92</v>
      </c>
      <c r="J380" s="5">
        <v>4</v>
      </c>
      <c r="K380" s="4">
        <v>27.56</v>
      </c>
    </row>
    <row r="381" spans="1:11" x14ac:dyDescent="0.2">
      <c r="A381" t="s">
        <v>636</v>
      </c>
      <c r="B381" t="str">
        <f t="shared" si="10"/>
        <v>2014</v>
      </c>
      <c r="C381" t="str">
        <f t="shared" si="11"/>
        <v>Apr</v>
      </c>
      <c r="D381" t="s">
        <v>637</v>
      </c>
      <c r="E381" t="s">
        <v>31</v>
      </c>
      <c r="F381" t="s">
        <v>12</v>
      </c>
      <c r="G381" t="s">
        <v>22</v>
      </c>
      <c r="H381" t="s">
        <v>638</v>
      </c>
      <c r="I381" s="4">
        <v>16.52</v>
      </c>
      <c r="J381" s="5">
        <v>5</v>
      </c>
      <c r="K381" s="4">
        <v>5.58</v>
      </c>
    </row>
    <row r="382" spans="1:11" x14ac:dyDescent="0.2">
      <c r="A382" t="s">
        <v>636</v>
      </c>
      <c r="B382" t="str">
        <f t="shared" si="10"/>
        <v>2014</v>
      </c>
      <c r="C382" t="str">
        <f t="shared" si="11"/>
        <v>Apr</v>
      </c>
      <c r="D382" t="s">
        <v>639</v>
      </c>
      <c r="E382" t="s">
        <v>37</v>
      </c>
      <c r="F382" t="s">
        <v>12</v>
      </c>
      <c r="G382" t="s">
        <v>20</v>
      </c>
      <c r="H382" t="s">
        <v>640</v>
      </c>
      <c r="I382" s="4">
        <v>828.84</v>
      </c>
      <c r="J382" s="5">
        <v>6</v>
      </c>
      <c r="K382" s="4">
        <v>0</v>
      </c>
    </row>
    <row r="383" spans="1:11" x14ac:dyDescent="0.2">
      <c r="A383" t="s">
        <v>641</v>
      </c>
      <c r="B383" t="str">
        <f t="shared" si="10"/>
        <v>2014</v>
      </c>
      <c r="C383" t="str">
        <f t="shared" si="11"/>
        <v>Apr</v>
      </c>
      <c r="D383" t="s">
        <v>642</v>
      </c>
      <c r="E383" t="s">
        <v>169</v>
      </c>
      <c r="F383" t="s">
        <v>12</v>
      </c>
      <c r="G383" t="s">
        <v>72</v>
      </c>
      <c r="H383" t="s">
        <v>73</v>
      </c>
      <c r="I383" s="4">
        <v>247.84</v>
      </c>
      <c r="J383" s="5">
        <v>8</v>
      </c>
      <c r="K383" s="4">
        <v>121.44</v>
      </c>
    </row>
    <row r="384" spans="1:11" x14ac:dyDescent="0.2">
      <c r="A384" t="s">
        <v>641</v>
      </c>
      <c r="B384" t="str">
        <f t="shared" si="10"/>
        <v>2014</v>
      </c>
      <c r="C384" t="str">
        <f t="shared" si="11"/>
        <v>Apr</v>
      </c>
      <c r="D384" t="s">
        <v>642</v>
      </c>
      <c r="E384" t="s">
        <v>169</v>
      </c>
      <c r="F384" t="s">
        <v>12</v>
      </c>
      <c r="G384" t="s">
        <v>22</v>
      </c>
      <c r="H384" t="s">
        <v>643</v>
      </c>
      <c r="I384" s="4">
        <v>9.91</v>
      </c>
      <c r="J384" s="5">
        <v>3</v>
      </c>
      <c r="K384" s="4">
        <v>3.35</v>
      </c>
    </row>
    <row r="385" spans="1:11" x14ac:dyDescent="0.2">
      <c r="A385" t="s">
        <v>644</v>
      </c>
      <c r="B385" t="str">
        <f t="shared" si="10"/>
        <v>2014</v>
      </c>
      <c r="C385" t="str">
        <f t="shared" si="11"/>
        <v>Apr</v>
      </c>
      <c r="D385" t="s">
        <v>645</v>
      </c>
      <c r="E385" t="s">
        <v>26</v>
      </c>
      <c r="F385" t="s">
        <v>12</v>
      </c>
      <c r="G385" t="s">
        <v>22</v>
      </c>
      <c r="H385" t="s">
        <v>646</v>
      </c>
      <c r="I385" s="4">
        <v>2.5</v>
      </c>
      <c r="J385" s="5">
        <v>3</v>
      </c>
      <c r="K385" s="4">
        <v>-1.75</v>
      </c>
    </row>
    <row r="386" spans="1:11" x14ac:dyDescent="0.2">
      <c r="A386" t="s">
        <v>644</v>
      </c>
      <c r="B386" t="str">
        <f t="shared" si="10"/>
        <v>2014</v>
      </c>
      <c r="C386" t="str">
        <f t="shared" si="11"/>
        <v>Apr</v>
      </c>
      <c r="D386" t="s">
        <v>647</v>
      </c>
      <c r="E386" t="s">
        <v>87</v>
      </c>
      <c r="F386" t="s">
        <v>38</v>
      </c>
      <c r="G386" t="s">
        <v>39</v>
      </c>
      <c r="H386" t="s">
        <v>496</v>
      </c>
      <c r="I386" s="4">
        <v>281.37</v>
      </c>
      <c r="J386" s="5">
        <v>2</v>
      </c>
      <c r="K386" s="4">
        <v>-12.06</v>
      </c>
    </row>
    <row r="387" spans="1:11" x14ac:dyDescent="0.2">
      <c r="A387" t="s">
        <v>644</v>
      </c>
      <c r="B387" t="str">
        <f t="shared" ref="B387:B450" si="12">TEXT(A387,"YYYY")</f>
        <v>2014</v>
      </c>
      <c r="C387" t="str">
        <f t="shared" ref="C387:C450" si="13">TEXT(A387,"MMM")</f>
        <v>Apr</v>
      </c>
      <c r="D387" t="s">
        <v>647</v>
      </c>
      <c r="E387" t="s">
        <v>87</v>
      </c>
      <c r="F387" t="s">
        <v>38</v>
      </c>
      <c r="G387" t="s">
        <v>39</v>
      </c>
      <c r="H387" t="s">
        <v>496</v>
      </c>
      <c r="I387" s="4">
        <v>281.37</v>
      </c>
      <c r="J387" s="5">
        <v>2</v>
      </c>
      <c r="K387" s="4">
        <v>-12.06</v>
      </c>
    </row>
    <row r="388" spans="1:11" x14ac:dyDescent="0.2">
      <c r="A388" t="s">
        <v>644</v>
      </c>
      <c r="B388" t="str">
        <f t="shared" si="12"/>
        <v>2014</v>
      </c>
      <c r="C388" t="str">
        <f t="shared" si="13"/>
        <v>Apr</v>
      </c>
      <c r="D388" t="s">
        <v>647</v>
      </c>
      <c r="E388" t="s">
        <v>87</v>
      </c>
      <c r="F388" t="s">
        <v>12</v>
      </c>
      <c r="G388" t="s">
        <v>22</v>
      </c>
      <c r="H388" t="s">
        <v>503</v>
      </c>
      <c r="I388" s="4">
        <v>7.49</v>
      </c>
      <c r="J388" s="5">
        <v>8</v>
      </c>
      <c r="K388" s="4">
        <v>-5.24</v>
      </c>
    </row>
    <row r="389" spans="1:11" x14ac:dyDescent="0.2">
      <c r="A389" t="s">
        <v>644</v>
      </c>
      <c r="B389" t="str">
        <f t="shared" si="12"/>
        <v>2014</v>
      </c>
      <c r="C389" t="str">
        <f t="shared" si="13"/>
        <v>Apr</v>
      </c>
      <c r="D389" t="s">
        <v>647</v>
      </c>
      <c r="E389" t="s">
        <v>87</v>
      </c>
      <c r="F389" t="s">
        <v>38</v>
      </c>
      <c r="G389" t="s">
        <v>52</v>
      </c>
      <c r="H389" t="s">
        <v>648</v>
      </c>
      <c r="I389" s="4">
        <v>22.34</v>
      </c>
      <c r="J389" s="5">
        <v>4</v>
      </c>
      <c r="K389" s="4">
        <v>7.82</v>
      </c>
    </row>
    <row r="390" spans="1:11" x14ac:dyDescent="0.2">
      <c r="A390" t="s">
        <v>644</v>
      </c>
      <c r="B390" t="str">
        <f t="shared" si="12"/>
        <v>2014</v>
      </c>
      <c r="C390" t="str">
        <f t="shared" si="13"/>
        <v>Apr</v>
      </c>
      <c r="D390" t="s">
        <v>209</v>
      </c>
      <c r="E390" t="s">
        <v>31</v>
      </c>
      <c r="F390" t="s">
        <v>12</v>
      </c>
      <c r="G390" t="s">
        <v>13</v>
      </c>
      <c r="H390" t="s">
        <v>311</v>
      </c>
      <c r="I390" s="4">
        <v>48.91</v>
      </c>
      <c r="J390" s="5">
        <v>1</v>
      </c>
      <c r="K390" s="4">
        <v>22.99</v>
      </c>
    </row>
    <row r="391" spans="1:11" x14ac:dyDescent="0.2">
      <c r="A391" t="s">
        <v>649</v>
      </c>
      <c r="B391" t="str">
        <f t="shared" si="12"/>
        <v>2014</v>
      </c>
      <c r="C391" t="str">
        <f t="shared" si="13"/>
        <v>Apr</v>
      </c>
      <c r="D391" t="s">
        <v>650</v>
      </c>
      <c r="E391" t="s">
        <v>11</v>
      </c>
      <c r="F391" t="s">
        <v>12</v>
      </c>
      <c r="G391" t="s">
        <v>13</v>
      </c>
      <c r="H391" t="s">
        <v>651</v>
      </c>
      <c r="I391" s="4">
        <v>10.37</v>
      </c>
      <c r="J391" s="5">
        <v>2</v>
      </c>
      <c r="K391" s="4">
        <v>3.63</v>
      </c>
    </row>
    <row r="392" spans="1:11" x14ac:dyDescent="0.2">
      <c r="A392" t="s">
        <v>649</v>
      </c>
      <c r="B392" t="str">
        <f t="shared" si="12"/>
        <v>2014</v>
      </c>
      <c r="C392" t="str">
        <f t="shared" si="13"/>
        <v>Apr</v>
      </c>
      <c r="D392" t="s">
        <v>650</v>
      </c>
      <c r="E392" t="s">
        <v>11</v>
      </c>
      <c r="F392" t="s">
        <v>12</v>
      </c>
      <c r="G392" t="s">
        <v>27</v>
      </c>
      <c r="H392" t="s">
        <v>652</v>
      </c>
      <c r="I392" s="4">
        <v>6.24</v>
      </c>
      <c r="J392" s="5">
        <v>3</v>
      </c>
      <c r="K392" s="4">
        <v>0.55000000000000004</v>
      </c>
    </row>
    <row r="393" spans="1:11" x14ac:dyDescent="0.2">
      <c r="A393" t="s">
        <v>649</v>
      </c>
      <c r="B393" t="str">
        <f t="shared" si="12"/>
        <v>2014</v>
      </c>
      <c r="C393" t="str">
        <f t="shared" si="13"/>
        <v>Apr</v>
      </c>
      <c r="D393" t="s">
        <v>653</v>
      </c>
      <c r="E393" t="s">
        <v>290</v>
      </c>
      <c r="F393" t="s">
        <v>43</v>
      </c>
      <c r="G393" t="s">
        <v>44</v>
      </c>
      <c r="H393" t="s">
        <v>654</v>
      </c>
      <c r="I393" s="4">
        <v>302.38</v>
      </c>
      <c r="J393" s="5">
        <v>3</v>
      </c>
      <c r="K393" s="4">
        <v>37.799999999999997</v>
      </c>
    </row>
    <row r="394" spans="1:11" x14ac:dyDescent="0.2">
      <c r="A394" t="s">
        <v>649</v>
      </c>
      <c r="B394" t="str">
        <f t="shared" si="12"/>
        <v>2014</v>
      </c>
      <c r="C394" t="str">
        <f t="shared" si="13"/>
        <v>Apr</v>
      </c>
      <c r="D394" t="s">
        <v>655</v>
      </c>
      <c r="E394" t="s">
        <v>31</v>
      </c>
      <c r="F394" t="s">
        <v>38</v>
      </c>
      <c r="G394" t="s">
        <v>52</v>
      </c>
      <c r="H394" t="s">
        <v>656</v>
      </c>
      <c r="I394" s="4">
        <v>303.25</v>
      </c>
      <c r="J394" s="5">
        <v>5</v>
      </c>
      <c r="K394" s="4">
        <v>63.68</v>
      </c>
    </row>
    <row r="395" spans="1:11" x14ac:dyDescent="0.2">
      <c r="A395" t="s">
        <v>649</v>
      </c>
      <c r="B395" t="str">
        <f t="shared" si="12"/>
        <v>2014</v>
      </c>
      <c r="C395" t="str">
        <f t="shared" si="13"/>
        <v>Apr</v>
      </c>
      <c r="D395" t="s">
        <v>655</v>
      </c>
      <c r="E395" t="s">
        <v>31</v>
      </c>
      <c r="F395" t="s">
        <v>12</v>
      </c>
      <c r="G395" t="s">
        <v>105</v>
      </c>
      <c r="H395" t="s">
        <v>657</v>
      </c>
      <c r="I395" s="4">
        <v>270.72000000000003</v>
      </c>
      <c r="J395" s="5">
        <v>3</v>
      </c>
      <c r="K395" s="4">
        <v>78.510000000000005</v>
      </c>
    </row>
    <row r="396" spans="1:11" x14ac:dyDescent="0.2">
      <c r="A396" t="s">
        <v>649</v>
      </c>
      <c r="B396" t="str">
        <f t="shared" si="12"/>
        <v>2014</v>
      </c>
      <c r="C396" t="str">
        <f t="shared" si="13"/>
        <v>Apr</v>
      </c>
      <c r="D396" t="s">
        <v>655</v>
      </c>
      <c r="E396" t="s">
        <v>31</v>
      </c>
      <c r="F396" t="s">
        <v>38</v>
      </c>
      <c r="G396" t="s">
        <v>39</v>
      </c>
      <c r="H396" t="s">
        <v>658</v>
      </c>
      <c r="I396" s="4">
        <v>1487.04</v>
      </c>
      <c r="J396" s="5">
        <v>5</v>
      </c>
      <c r="K396" s="4">
        <v>148.69999999999999</v>
      </c>
    </row>
    <row r="397" spans="1:11" x14ac:dyDescent="0.2">
      <c r="A397" t="s">
        <v>659</v>
      </c>
      <c r="B397" t="str">
        <f t="shared" si="12"/>
        <v>2014</v>
      </c>
      <c r="C397" t="str">
        <f t="shared" si="13"/>
        <v>Apr</v>
      </c>
      <c r="D397" t="s">
        <v>660</v>
      </c>
      <c r="E397" t="s">
        <v>31</v>
      </c>
      <c r="F397" t="s">
        <v>38</v>
      </c>
      <c r="G397" t="s">
        <v>39</v>
      </c>
      <c r="H397" t="s">
        <v>661</v>
      </c>
      <c r="I397" s="4">
        <v>230.28</v>
      </c>
      <c r="J397" s="5">
        <v>3</v>
      </c>
      <c r="K397" s="4">
        <v>23.03</v>
      </c>
    </row>
    <row r="398" spans="1:11" x14ac:dyDescent="0.2">
      <c r="A398" t="s">
        <v>659</v>
      </c>
      <c r="B398" t="str">
        <f t="shared" si="12"/>
        <v>2014</v>
      </c>
      <c r="C398" t="str">
        <f t="shared" si="13"/>
        <v>Apr</v>
      </c>
      <c r="D398" t="s">
        <v>660</v>
      </c>
      <c r="E398" t="s">
        <v>31</v>
      </c>
      <c r="F398" t="s">
        <v>12</v>
      </c>
      <c r="G398" t="s">
        <v>22</v>
      </c>
      <c r="H398" t="s">
        <v>662</v>
      </c>
      <c r="I398" s="4">
        <v>18.29</v>
      </c>
      <c r="J398" s="5">
        <v>6</v>
      </c>
      <c r="K398" s="4">
        <v>5.72</v>
      </c>
    </row>
    <row r="399" spans="1:11" x14ac:dyDescent="0.2">
      <c r="A399" t="s">
        <v>659</v>
      </c>
      <c r="B399" t="str">
        <f t="shared" si="12"/>
        <v>2014</v>
      </c>
      <c r="C399" t="str">
        <f t="shared" si="13"/>
        <v>Apr</v>
      </c>
      <c r="D399" t="s">
        <v>663</v>
      </c>
      <c r="E399" t="s">
        <v>31</v>
      </c>
      <c r="F399" t="s">
        <v>12</v>
      </c>
      <c r="G399" t="s">
        <v>27</v>
      </c>
      <c r="H399" t="s">
        <v>664</v>
      </c>
      <c r="I399" s="4">
        <v>21.4</v>
      </c>
      <c r="J399" s="5">
        <v>5</v>
      </c>
      <c r="K399" s="4">
        <v>6.21</v>
      </c>
    </row>
    <row r="400" spans="1:11" x14ac:dyDescent="0.2">
      <c r="A400" t="s">
        <v>659</v>
      </c>
      <c r="B400" t="str">
        <f t="shared" si="12"/>
        <v>2014</v>
      </c>
      <c r="C400" t="str">
        <f t="shared" si="13"/>
        <v>Apr</v>
      </c>
      <c r="D400" t="s">
        <v>663</v>
      </c>
      <c r="E400" t="s">
        <v>31</v>
      </c>
      <c r="F400" t="s">
        <v>12</v>
      </c>
      <c r="G400" t="s">
        <v>18</v>
      </c>
      <c r="H400" t="s">
        <v>295</v>
      </c>
      <c r="I400" s="4">
        <v>12.6</v>
      </c>
      <c r="J400" s="5">
        <v>2</v>
      </c>
      <c r="K400" s="4">
        <v>5.8</v>
      </c>
    </row>
    <row r="401" spans="1:11" x14ac:dyDescent="0.2">
      <c r="A401" t="s">
        <v>665</v>
      </c>
      <c r="B401" t="str">
        <f t="shared" si="12"/>
        <v>2014</v>
      </c>
      <c r="C401" t="str">
        <f t="shared" si="13"/>
        <v>Apr</v>
      </c>
      <c r="D401" t="s">
        <v>666</v>
      </c>
      <c r="E401" t="s">
        <v>608</v>
      </c>
      <c r="F401" t="s">
        <v>12</v>
      </c>
      <c r="G401" t="s">
        <v>22</v>
      </c>
      <c r="H401" t="s">
        <v>667</v>
      </c>
      <c r="I401" s="4">
        <v>20.86</v>
      </c>
      <c r="J401" s="5">
        <v>2</v>
      </c>
      <c r="K401" s="4">
        <v>9.39</v>
      </c>
    </row>
    <row r="402" spans="1:11" x14ac:dyDescent="0.2">
      <c r="A402" t="s">
        <v>665</v>
      </c>
      <c r="B402" t="str">
        <f t="shared" si="12"/>
        <v>2014</v>
      </c>
      <c r="C402" t="str">
        <f t="shared" si="13"/>
        <v>Apr</v>
      </c>
      <c r="D402" t="s">
        <v>666</v>
      </c>
      <c r="E402" t="s">
        <v>608</v>
      </c>
      <c r="F402" t="s">
        <v>12</v>
      </c>
      <c r="G402" t="s">
        <v>20</v>
      </c>
      <c r="H402" t="s">
        <v>668</v>
      </c>
      <c r="I402" s="4">
        <v>497.61</v>
      </c>
      <c r="J402" s="5">
        <v>9</v>
      </c>
      <c r="K402" s="4">
        <v>129.38</v>
      </c>
    </row>
    <row r="403" spans="1:11" x14ac:dyDescent="0.2">
      <c r="A403" t="s">
        <v>665</v>
      </c>
      <c r="B403" t="str">
        <f t="shared" si="12"/>
        <v>2014</v>
      </c>
      <c r="C403" t="str">
        <f t="shared" si="13"/>
        <v>Apr</v>
      </c>
      <c r="D403" t="s">
        <v>666</v>
      </c>
      <c r="E403" t="s">
        <v>608</v>
      </c>
      <c r="F403" t="s">
        <v>12</v>
      </c>
      <c r="G403" t="s">
        <v>27</v>
      </c>
      <c r="H403" t="s">
        <v>669</v>
      </c>
      <c r="I403" s="4">
        <v>5.34</v>
      </c>
      <c r="J403" s="5">
        <v>2</v>
      </c>
      <c r="K403" s="4">
        <v>1.5</v>
      </c>
    </row>
    <row r="404" spans="1:11" x14ac:dyDescent="0.2">
      <c r="A404" t="s">
        <v>665</v>
      </c>
      <c r="B404" t="str">
        <f t="shared" si="12"/>
        <v>2014</v>
      </c>
      <c r="C404" t="str">
        <f t="shared" si="13"/>
        <v>Apr</v>
      </c>
      <c r="D404" t="s">
        <v>666</v>
      </c>
      <c r="E404" t="s">
        <v>608</v>
      </c>
      <c r="F404" t="s">
        <v>12</v>
      </c>
      <c r="G404" t="s">
        <v>18</v>
      </c>
      <c r="H404" t="s">
        <v>670</v>
      </c>
      <c r="I404" s="4">
        <v>3.15</v>
      </c>
      <c r="J404" s="5">
        <v>1</v>
      </c>
      <c r="K404" s="4">
        <v>1.51</v>
      </c>
    </row>
    <row r="405" spans="1:11" x14ac:dyDescent="0.2">
      <c r="A405" t="s">
        <v>665</v>
      </c>
      <c r="B405" t="str">
        <f t="shared" si="12"/>
        <v>2014</v>
      </c>
      <c r="C405" t="str">
        <f t="shared" si="13"/>
        <v>Apr</v>
      </c>
      <c r="D405" t="s">
        <v>671</v>
      </c>
      <c r="E405" t="s">
        <v>87</v>
      </c>
      <c r="F405" t="s">
        <v>12</v>
      </c>
      <c r="G405" t="s">
        <v>18</v>
      </c>
      <c r="H405" t="s">
        <v>672</v>
      </c>
      <c r="I405" s="4">
        <v>6.91</v>
      </c>
      <c r="J405" s="5">
        <v>3</v>
      </c>
      <c r="K405" s="4">
        <v>2.5099999999999998</v>
      </c>
    </row>
    <row r="406" spans="1:11" x14ac:dyDescent="0.2">
      <c r="A406" t="s">
        <v>665</v>
      </c>
      <c r="B406" t="str">
        <f t="shared" si="12"/>
        <v>2014</v>
      </c>
      <c r="C406" t="str">
        <f t="shared" si="13"/>
        <v>Apr</v>
      </c>
      <c r="D406" t="s">
        <v>671</v>
      </c>
      <c r="E406" t="s">
        <v>87</v>
      </c>
      <c r="F406" t="s">
        <v>12</v>
      </c>
      <c r="G406" t="s">
        <v>20</v>
      </c>
      <c r="H406" t="s">
        <v>673</v>
      </c>
      <c r="I406" s="4">
        <v>27.1</v>
      </c>
      <c r="J406" s="5">
        <v>3</v>
      </c>
      <c r="K406" s="4">
        <v>2.0299999999999998</v>
      </c>
    </row>
    <row r="407" spans="1:11" x14ac:dyDescent="0.2">
      <c r="A407" t="s">
        <v>665</v>
      </c>
      <c r="B407" t="str">
        <f t="shared" si="12"/>
        <v>2014</v>
      </c>
      <c r="C407" t="str">
        <f t="shared" si="13"/>
        <v>Apr</v>
      </c>
      <c r="D407" t="s">
        <v>671</v>
      </c>
      <c r="E407" t="s">
        <v>87</v>
      </c>
      <c r="F407" t="s">
        <v>12</v>
      </c>
      <c r="G407" t="s">
        <v>20</v>
      </c>
      <c r="H407" t="s">
        <v>674</v>
      </c>
      <c r="I407" s="4">
        <v>177.57</v>
      </c>
      <c r="J407" s="5">
        <v>2</v>
      </c>
      <c r="K407" s="4">
        <v>-37.729999999999997</v>
      </c>
    </row>
    <row r="408" spans="1:11" x14ac:dyDescent="0.2">
      <c r="A408" t="s">
        <v>665</v>
      </c>
      <c r="B408" t="str">
        <f t="shared" si="12"/>
        <v>2014</v>
      </c>
      <c r="C408" t="str">
        <f t="shared" si="13"/>
        <v>Apr</v>
      </c>
      <c r="D408" t="s">
        <v>675</v>
      </c>
      <c r="E408" t="s">
        <v>31</v>
      </c>
      <c r="F408" t="s">
        <v>43</v>
      </c>
      <c r="G408" t="s">
        <v>44</v>
      </c>
      <c r="H408" t="s">
        <v>676</v>
      </c>
      <c r="I408" s="4">
        <v>1679.96</v>
      </c>
      <c r="J408" s="5">
        <v>5</v>
      </c>
      <c r="K408" s="4">
        <v>126</v>
      </c>
    </row>
    <row r="409" spans="1:11" x14ac:dyDescent="0.2">
      <c r="A409" t="s">
        <v>665</v>
      </c>
      <c r="B409" t="str">
        <f t="shared" si="12"/>
        <v>2014</v>
      </c>
      <c r="C409" t="str">
        <f t="shared" si="13"/>
        <v>Apr</v>
      </c>
      <c r="D409" t="s">
        <v>677</v>
      </c>
      <c r="E409" t="s">
        <v>169</v>
      </c>
      <c r="F409" t="s">
        <v>43</v>
      </c>
      <c r="G409" t="s">
        <v>58</v>
      </c>
      <c r="H409" t="s">
        <v>230</v>
      </c>
      <c r="I409" s="4">
        <v>159.97999999999999</v>
      </c>
      <c r="J409" s="5">
        <v>2</v>
      </c>
      <c r="K409" s="4">
        <v>57.59</v>
      </c>
    </row>
    <row r="410" spans="1:11" x14ac:dyDescent="0.2">
      <c r="A410" t="s">
        <v>678</v>
      </c>
      <c r="B410" t="str">
        <f t="shared" si="12"/>
        <v>2014</v>
      </c>
      <c r="C410" t="str">
        <f t="shared" si="13"/>
        <v>Apr</v>
      </c>
      <c r="D410" t="s">
        <v>679</v>
      </c>
      <c r="E410" t="s">
        <v>169</v>
      </c>
      <c r="F410" t="s">
        <v>38</v>
      </c>
      <c r="G410" t="s">
        <v>52</v>
      </c>
      <c r="H410" t="s">
        <v>680</v>
      </c>
      <c r="I410" s="4">
        <v>17.46</v>
      </c>
      <c r="J410" s="5">
        <v>2</v>
      </c>
      <c r="K410" s="4">
        <v>5.94</v>
      </c>
    </row>
    <row r="411" spans="1:11" x14ac:dyDescent="0.2">
      <c r="A411" t="s">
        <v>678</v>
      </c>
      <c r="B411" t="str">
        <f t="shared" si="12"/>
        <v>2014</v>
      </c>
      <c r="C411" t="str">
        <f t="shared" si="13"/>
        <v>Apr</v>
      </c>
      <c r="D411" t="s">
        <v>681</v>
      </c>
      <c r="E411" t="s">
        <v>71</v>
      </c>
      <c r="F411" t="s">
        <v>38</v>
      </c>
      <c r="G411" t="s">
        <v>39</v>
      </c>
      <c r="H411" t="s">
        <v>481</v>
      </c>
      <c r="I411" s="4">
        <v>51.96</v>
      </c>
      <c r="J411" s="5">
        <v>2</v>
      </c>
      <c r="K411" s="4">
        <v>12.99</v>
      </c>
    </row>
    <row r="412" spans="1:11" x14ac:dyDescent="0.2">
      <c r="A412" t="s">
        <v>678</v>
      </c>
      <c r="B412" t="str">
        <f t="shared" si="12"/>
        <v>2014</v>
      </c>
      <c r="C412" t="str">
        <f t="shared" si="13"/>
        <v>Apr</v>
      </c>
      <c r="D412" t="s">
        <v>681</v>
      </c>
      <c r="E412" t="s">
        <v>71</v>
      </c>
      <c r="F412" t="s">
        <v>12</v>
      </c>
      <c r="G412" t="s">
        <v>22</v>
      </c>
      <c r="H412" t="s">
        <v>372</v>
      </c>
      <c r="I412" s="4">
        <v>17.940000000000001</v>
      </c>
      <c r="J412" s="5">
        <v>3</v>
      </c>
      <c r="K412" s="4">
        <v>8.61</v>
      </c>
    </row>
    <row r="413" spans="1:11" x14ac:dyDescent="0.2">
      <c r="A413" t="s">
        <v>678</v>
      </c>
      <c r="B413" t="str">
        <f t="shared" si="12"/>
        <v>2014</v>
      </c>
      <c r="C413" t="str">
        <f t="shared" si="13"/>
        <v>Apr</v>
      </c>
      <c r="D413" t="s">
        <v>682</v>
      </c>
      <c r="E413" t="s">
        <v>135</v>
      </c>
      <c r="F413" t="s">
        <v>38</v>
      </c>
      <c r="G413" t="s">
        <v>39</v>
      </c>
      <c r="H413" t="s">
        <v>683</v>
      </c>
      <c r="I413" s="4">
        <v>561.58000000000004</v>
      </c>
      <c r="J413" s="5">
        <v>2</v>
      </c>
      <c r="K413" s="4">
        <v>70.2</v>
      </c>
    </row>
    <row r="414" spans="1:11" x14ac:dyDescent="0.2">
      <c r="A414" t="s">
        <v>678</v>
      </c>
      <c r="B414" t="str">
        <f t="shared" si="12"/>
        <v>2014</v>
      </c>
      <c r="C414" t="str">
        <f t="shared" si="13"/>
        <v>Apr</v>
      </c>
      <c r="D414" t="s">
        <v>682</v>
      </c>
      <c r="E414" t="s">
        <v>135</v>
      </c>
      <c r="F414" t="s">
        <v>12</v>
      </c>
      <c r="G414" t="s">
        <v>20</v>
      </c>
      <c r="H414" t="s">
        <v>684</v>
      </c>
      <c r="I414" s="4">
        <v>99.92</v>
      </c>
      <c r="J414" s="5">
        <v>5</v>
      </c>
      <c r="K414" s="4">
        <v>-1.25</v>
      </c>
    </row>
    <row r="415" spans="1:11" x14ac:dyDescent="0.2">
      <c r="A415" t="s">
        <v>678</v>
      </c>
      <c r="B415" t="str">
        <f t="shared" si="12"/>
        <v>2014</v>
      </c>
      <c r="C415" t="str">
        <f t="shared" si="13"/>
        <v>Apr</v>
      </c>
      <c r="D415" t="s">
        <v>685</v>
      </c>
      <c r="E415" t="s">
        <v>67</v>
      </c>
      <c r="F415" t="s">
        <v>43</v>
      </c>
      <c r="G415" t="s">
        <v>44</v>
      </c>
      <c r="H415" t="s">
        <v>686</v>
      </c>
      <c r="I415" s="4">
        <v>19.98</v>
      </c>
      <c r="J415" s="5">
        <v>2</v>
      </c>
      <c r="K415" s="4">
        <v>5.19</v>
      </c>
    </row>
    <row r="416" spans="1:11" x14ac:dyDescent="0.2">
      <c r="A416" t="s">
        <v>687</v>
      </c>
      <c r="B416" t="str">
        <f t="shared" si="12"/>
        <v>2014</v>
      </c>
      <c r="C416" t="str">
        <f t="shared" si="13"/>
        <v>Apr</v>
      </c>
      <c r="D416" t="s">
        <v>255</v>
      </c>
      <c r="E416" t="s">
        <v>383</v>
      </c>
      <c r="F416" t="s">
        <v>43</v>
      </c>
      <c r="G416" t="s">
        <v>58</v>
      </c>
      <c r="H416" t="s">
        <v>688</v>
      </c>
      <c r="I416" s="4">
        <v>47.79</v>
      </c>
      <c r="J416" s="5">
        <v>3</v>
      </c>
      <c r="K416" s="4">
        <v>16.25</v>
      </c>
    </row>
    <row r="417" spans="1:11" x14ac:dyDescent="0.2">
      <c r="A417" t="s">
        <v>687</v>
      </c>
      <c r="B417" t="str">
        <f t="shared" si="12"/>
        <v>2014</v>
      </c>
      <c r="C417" t="str">
        <f t="shared" si="13"/>
        <v>Apr</v>
      </c>
      <c r="D417" t="s">
        <v>689</v>
      </c>
      <c r="E417" t="s">
        <v>37</v>
      </c>
      <c r="F417" t="s">
        <v>12</v>
      </c>
      <c r="G417" t="s">
        <v>27</v>
      </c>
      <c r="H417" t="s">
        <v>690</v>
      </c>
      <c r="I417" s="4">
        <v>174.95</v>
      </c>
      <c r="J417" s="5">
        <v>5</v>
      </c>
      <c r="K417" s="4">
        <v>45.49</v>
      </c>
    </row>
    <row r="418" spans="1:11" x14ac:dyDescent="0.2">
      <c r="A418" t="s">
        <v>687</v>
      </c>
      <c r="B418" t="str">
        <f t="shared" si="12"/>
        <v>2014</v>
      </c>
      <c r="C418" t="str">
        <f t="shared" si="13"/>
        <v>Apr</v>
      </c>
      <c r="D418" t="s">
        <v>689</v>
      </c>
      <c r="E418" t="s">
        <v>37</v>
      </c>
      <c r="F418" t="s">
        <v>12</v>
      </c>
      <c r="G418" t="s">
        <v>20</v>
      </c>
      <c r="H418" t="s">
        <v>433</v>
      </c>
      <c r="I418" s="4">
        <v>826</v>
      </c>
      <c r="J418" s="5">
        <v>5</v>
      </c>
      <c r="K418" s="4">
        <v>214.76</v>
      </c>
    </row>
    <row r="419" spans="1:11" x14ac:dyDescent="0.2">
      <c r="A419" t="s">
        <v>691</v>
      </c>
      <c r="B419" t="str">
        <f t="shared" si="12"/>
        <v>2014</v>
      </c>
      <c r="C419" t="str">
        <f t="shared" si="13"/>
        <v>May</v>
      </c>
      <c r="D419" t="s">
        <v>692</v>
      </c>
      <c r="E419" t="s">
        <v>87</v>
      </c>
      <c r="F419" t="s">
        <v>12</v>
      </c>
      <c r="G419" t="s">
        <v>105</v>
      </c>
      <c r="H419" t="s">
        <v>387</v>
      </c>
      <c r="I419" s="4">
        <v>26.14</v>
      </c>
      <c r="J419" s="5">
        <v>3</v>
      </c>
      <c r="K419" s="4">
        <v>1.96</v>
      </c>
    </row>
    <row r="420" spans="1:11" x14ac:dyDescent="0.2">
      <c r="A420" t="s">
        <v>691</v>
      </c>
      <c r="B420" t="str">
        <f t="shared" si="12"/>
        <v>2014</v>
      </c>
      <c r="C420" t="str">
        <f t="shared" si="13"/>
        <v>May</v>
      </c>
      <c r="D420" t="s">
        <v>693</v>
      </c>
      <c r="E420" t="s">
        <v>139</v>
      </c>
      <c r="F420" t="s">
        <v>43</v>
      </c>
      <c r="G420" t="s">
        <v>694</v>
      </c>
      <c r="H420" t="s">
        <v>695</v>
      </c>
      <c r="I420" s="4">
        <v>479.98</v>
      </c>
      <c r="J420" s="5">
        <v>2</v>
      </c>
      <c r="K420" s="4">
        <v>90</v>
      </c>
    </row>
    <row r="421" spans="1:11" x14ac:dyDescent="0.2">
      <c r="A421" t="s">
        <v>696</v>
      </c>
      <c r="B421" t="str">
        <f t="shared" si="12"/>
        <v>2014</v>
      </c>
      <c r="C421" t="str">
        <f t="shared" si="13"/>
        <v>May</v>
      </c>
      <c r="D421" t="s">
        <v>697</v>
      </c>
      <c r="E421" t="s">
        <v>180</v>
      </c>
      <c r="F421" t="s">
        <v>12</v>
      </c>
      <c r="G421" t="s">
        <v>18</v>
      </c>
      <c r="H421" t="s">
        <v>698</v>
      </c>
      <c r="I421" s="4">
        <v>21.56</v>
      </c>
      <c r="J421" s="5">
        <v>7</v>
      </c>
      <c r="K421" s="4">
        <v>10.35</v>
      </c>
    </row>
    <row r="422" spans="1:11" x14ac:dyDescent="0.2">
      <c r="A422" t="s">
        <v>696</v>
      </c>
      <c r="B422" t="str">
        <f t="shared" si="12"/>
        <v>2014</v>
      </c>
      <c r="C422" t="str">
        <f t="shared" si="13"/>
        <v>May</v>
      </c>
      <c r="D422" t="s">
        <v>699</v>
      </c>
      <c r="E422" t="s">
        <v>169</v>
      </c>
      <c r="F422" t="s">
        <v>12</v>
      </c>
      <c r="G422" t="s">
        <v>22</v>
      </c>
      <c r="H422" t="s">
        <v>700</v>
      </c>
      <c r="I422" s="4">
        <v>40.18</v>
      </c>
      <c r="J422" s="5">
        <v>3</v>
      </c>
      <c r="K422" s="4">
        <v>14.56</v>
      </c>
    </row>
    <row r="423" spans="1:11" x14ac:dyDescent="0.2">
      <c r="A423" t="s">
        <v>696</v>
      </c>
      <c r="B423" t="str">
        <f t="shared" si="12"/>
        <v>2014</v>
      </c>
      <c r="C423" t="str">
        <f t="shared" si="13"/>
        <v>May</v>
      </c>
      <c r="D423" t="s">
        <v>699</v>
      </c>
      <c r="E423" t="s">
        <v>169</v>
      </c>
      <c r="F423" t="s">
        <v>12</v>
      </c>
      <c r="G423" t="s">
        <v>22</v>
      </c>
      <c r="H423" t="s">
        <v>701</v>
      </c>
      <c r="I423" s="4">
        <v>10.9</v>
      </c>
      <c r="J423" s="5">
        <v>3</v>
      </c>
      <c r="K423" s="4">
        <v>3.95</v>
      </c>
    </row>
    <row r="424" spans="1:11" x14ac:dyDescent="0.2">
      <c r="A424" t="s">
        <v>702</v>
      </c>
      <c r="B424" t="str">
        <f t="shared" si="12"/>
        <v>2014</v>
      </c>
      <c r="C424" t="str">
        <f t="shared" si="13"/>
        <v>May</v>
      </c>
      <c r="D424" t="s">
        <v>703</v>
      </c>
      <c r="E424" t="s">
        <v>125</v>
      </c>
      <c r="F424" t="s">
        <v>12</v>
      </c>
      <c r="G424" t="s">
        <v>22</v>
      </c>
      <c r="H424" t="s">
        <v>704</v>
      </c>
      <c r="I424" s="4">
        <v>46.8</v>
      </c>
      <c r="J424" s="5">
        <v>4</v>
      </c>
      <c r="K424" s="4">
        <v>21.06</v>
      </c>
    </row>
    <row r="425" spans="1:11" x14ac:dyDescent="0.2">
      <c r="A425" t="s">
        <v>702</v>
      </c>
      <c r="B425" t="str">
        <f t="shared" si="12"/>
        <v>2014</v>
      </c>
      <c r="C425" t="str">
        <f t="shared" si="13"/>
        <v>May</v>
      </c>
      <c r="D425" t="s">
        <v>705</v>
      </c>
      <c r="E425" t="s">
        <v>706</v>
      </c>
      <c r="F425" t="s">
        <v>38</v>
      </c>
      <c r="G425" t="s">
        <v>52</v>
      </c>
      <c r="H425" t="s">
        <v>422</v>
      </c>
      <c r="I425" s="4">
        <v>27.46</v>
      </c>
      <c r="J425" s="5">
        <v>2</v>
      </c>
      <c r="K425" s="4">
        <v>9.89</v>
      </c>
    </row>
    <row r="426" spans="1:11" x14ac:dyDescent="0.2">
      <c r="A426" t="s">
        <v>702</v>
      </c>
      <c r="B426" t="str">
        <f t="shared" si="12"/>
        <v>2014</v>
      </c>
      <c r="C426" t="str">
        <f t="shared" si="13"/>
        <v>May</v>
      </c>
      <c r="D426" t="s">
        <v>482</v>
      </c>
      <c r="E426" t="s">
        <v>11</v>
      </c>
      <c r="F426" t="s">
        <v>12</v>
      </c>
      <c r="G426" t="s">
        <v>27</v>
      </c>
      <c r="H426" t="s">
        <v>556</v>
      </c>
      <c r="I426" s="4">
        <v>37.840000000000003</v>
      </c>
      <c r="J426" s="5">
        <v>2</v>
      </c>
      <c r="K426" s="4">
        <v>2.84</v>
      </c>
    </row>
    <row r="427" spans="1:11" x14ac:dyDescent="0.2">
      <c r="A427" t="s">
        <v>702</v>
      </c>
      <c r="B427" t="str">
        <f t="shared" si="12"/>
        <v>2014</v>
      </c>
      <c r="C427" t="str">
        <f t="shared" si="13"/>
        <v>May</v>
      </c>
      <c r="D427" t="s">
        <v>482</v>
      </c>
      <c r="E427" t="s">
        <v>11</v>
      </c>
      <c r="F427" t="s">
        <v>12</v>
      </c>
      <c r="G427" t="s">
        <v>47</v>
      </c>
      <c r="H427" t="s">
        <v>707</v>
      </c>
      <c r="I427" s="4">
        <v>5.47</v>
      </c>
      <c r="J427" s="5">
        <v>6</v>
      </c>
      <c r="K427" s="4">
        <v>1.85</v>
      </c>
    </row>
    <row r="428" spans="1:11" x14ac:dyDescent="0.2">
      <c r="A428" t="s">
        <v>702</v>
      </c>
      <c r="B428" t="str">
        <f t="shared" si="12"/>
        <v>2014</v>
      </c>
      <c r="C428" t="str">
        <f t="shared" si="13"/>
        <v>May</v>
      </c>
      <c r="D428" t="s">
        <v>708</v>
      </c>
      <c r="E428" t="s">
        <v>189</v>
      </c>
      <c r="F428" t="s">
        <v>38</v>
      </c>
      <c r="G428" t="s">
        <v>52</v>
      </c>
      <c r="H428" t="s">
        <v>709</v>
      </c>
      <c r="I428" s="4">
        <v>12.18</v>
      </c>
      <c r="J428" s="5">
        <v>7</v>
      </c>
      <c r="K428" s="4">
        <v>3.9</v>
      </c>
    </row>
    <row r="429" spans="1:11" x14ac:dyDescent="0.2">
      <c r="A429" t="s">
        <v>702</v>
      </c>
      <c r="B429" t="str">
        <f t="shared" si="12"/>
        <v>2014</v>
      </c>
      <c r="C429" t="str">
        <f t="shared" si="13"/>
        <v>May</v>
      </c>
      <c r="D429" t="s">
        <v>708</v>
      </c>
      <c r="E429" t="s">
        <v>189</v>
      </c>
      <c r="F429" t="s">
        <v>12</v>
      </c>
      <c r="G429" t="s">
        <v>105</v>
      </c>
      <c r="H429" t="s">
        <v>710</v>
      </c>
      <c r="I429" s="4">
        <v>57.68</v>
      </c>
      <c r="J429" s="5">
        <v>4</v>
      </c>
      <c r="K429" s="4">
        <v>19.03</v>
      </c>
    </row>
    <row r="430" spans="1:11" x14ac:dyDescent="0.2">
      <c r="A430" t="s">
        <v>711</v>
      </c>
      <c r="B430" t="str">
        <f t="shared" si="12"/>
        <v>2014</v>
      </c>
      <c r="C430" t="str">
        <f t="shared" si="13"/>
        <v>May</v>
      </c>
      <c r="D430" t="s">
        <v>712</v>
      </c>
      <c r="E430" t="s">
        <v>37</v>
      </c>
      <c r="F430" t="s">
        <v>12</v>
      </c>
      <c r="G430" t="s">
        <v>13</v>
      </c>
      <c r="H430" t="s">
        <v>713</v>
      </c>
      <c r="I430" s="4">
        <v>9.42</v>
      </c>
      <c r="J430" s="5">
        <v>3</v>
      </c>
      <c r="K430" s="4">
        <v>4.24</v>
      </c>
    </row>
    <row r="431" spans="1:11" x14ac:dyDescent="0.2">
      <c r="A431" t="s">
        <v>711</v>
      </c>
      <c r="B431" t="str">
        <f t="shared" si="12"/>
        <v>2014</v>
      </c>
      <c r="C431" t="str">
        <f t="shared" si="13"/>
        <v>May</v>
      </c>
      <c r="D431" t="s">
        <v>712</v>
      </c>
      <c r="E431" t="s">
        <v>37</v>
      </c>
      <c r="F431" t="s">
        <v>12</v>
      </c>
      <c r="G431" t="s">
        <v>27</v>
      </c>
      <c r="H431" t="s">
        <v>714</v>
      </c>
      <c r="I431" s="4">
        <v>6.56</v>
      </c>
      <c r="J431" s="5">
        <v>2</v>
      </c>
      <c r="K431" s="4">
        <v>1.9</v>
      </c>
    </row>
    <row r="432" spans="1:11" x14ac:dyDescent="0.2">
      <c r="A432" t="s">
        <v>711</v>
      </c>
      <c r="B432" t="str">
        <f t="shared" si="12"/>
        <v>2014</v>
      </c>
      <c r="C432" t="str">
        <f t="shared" si="13"/>
        <v>May</v>
      </c>
      <c r="D432" t="s">
        <v>712</v>
      </c>
      <c r="E432" t="s">
        <v>37</v>
      </c>
      <c r="F432" t="s">
        <v>12</v>
      </c>
      <c r="G432" t="s">
        <v>13</v>
      </c>
      <c r="H432" t="s">
        <v>715</v>
      </c>
      <c r="I432" s="4">
        <v>24.56</v>
      </c>
      <c r="J432" s="5">
        <v>2</v>
      </c>
      <c r="K432" s="4">
        <v>11.54</v>
      </c>
    </row>
    <row r="433" spans="1:11" x14ac:dyDescent="0.2">
      <c r="A433" t="s">
        <v>711</v>
      </c>
      <c r="B433" t="str">
        <f t="shared" si="12"/>
        <v>2014</v>
      </c>
      <c r="C433" t="str">
        <f t="shared" si="13"/>
        <v>May</v>
      </c>
      <c r="D433" t="s">
        <v>716</v>
      </c>
      <c r="E433" t="s">
        <v>11</v>
      </c>
      <c r="F433" t="s">
        <v>38</v>
      </c>
      <c r="G433" t="s">
        <v>39</v>
      </c>
      <c r="H433" t="s">
        <v>217</v>
      </c>
      <c r="I433" s="4">
        <v>127.87</v>
      </c>
      <c r="J433" s="5">
        <v>3</v>
      </c>
      <c r="K433" s="4">
        <v>-9.1300000000000008</v>
      </c>
    </row>
    <row r="434" spans="1:11" x14ac:dyDescent="0.2">
      <c r="A434" t="s">
        <v>711</v>
      </c>
      <c r="B434" t="str">
        <f t="shared" si="12"/>
        <v>2014</v>
      </c>
      <c r="C434" t="str">
        <f t="shared" si="13"/>
        <v>May</v>
      </c>
      <c r="D434" t="s">
        <v>500</v>
      </c>
      <c r="E434" t="s">
        <v>17</v>
      </c>
      <c r="F434" t="s">
        <v>12</v>
      </c>
      <c r="G434" t="s">
        <v>20</v>
      </c>
      <c r="H434" t="s">
        <v>717</v>
      </c>
      <c r="I434" s="4">
        <v>45.25</v>
      </c>
      <c r="J434" s="5">
        <v>2</v>
      </c>
      <c r="K434" s="4">
        <v>3.96</v>
      </c>
    </row>
    <row r="435" spans="1:11" x14ac:dyDescent="0.2">
      <c r="A435" t="s">
        <v>711</v>
      </c>
      <c r="B435" t="str">
        <f t="shared" si="12"/>
        <v>2014</v>
      </c>
      <c r="C435" t="str">
        <f t="shared" si="13"/>
        <v>May</v>
      </c>
      <c r="D435" t="s">
        <v>718</v>
      </c>
      <c r="E435" t="s">
        <v>62</v>
      </c>
      <c r="F435" t="s">
        <v>12</v>
      </c>
      <c r="G435" t="s">
        <v>22</v>
      </c>
      <c r="H435" t="s">
        <v>133</v>
      </c>
      <c r="I435" s="4">
        <v>11.88</v>
      </c>
      <c r="J435" s="5">
        <v>2</v>
      </c>
      <c r="K435" s="4">
        <v>5.35</v>
      </c>
    </row>
    <row r="436" spans="1:11" x14ac:dyDescent="0.2">
      <c r="A436" t="s">
        <v>711</v>
      </c>
      <c r="B436" t="str">
        <f t="shared" si="12"/>
        <v>2014</v>
      </c>
      <c r="C436" t="str">
        <f t="shared" si="13"/>
        <v>May</v>
      </c>
      <c r="D436" t="s">
        <v>718</v>
      </c>
      <c r="E436" t="s">
        <v>62</v>
      </c>
      <c r="F436" t="s">
        <v>12</v>
      </c>
      <c r="G436" t="s">
        <v>13</v>
      </c>
      <c r="H436" t="s">
        <v>719</v>
      </c>
      <c r="I436" s="4">
        <v>35.44</v>
      </c>
      <c r="J436" s="5">
        <v>1</v>
      </c>
      <c r="K436" s="4">
        <v>16.66</v>
      </c>
    </row>
    <row r="437" spans="1:11" x14ac:dyDescent="0.2">
      <c r="A437" t="s">
        <v>720</v>
      </c>
      <c r="B437" t="str">
        <f t="shared" si="12"/>
        <v>2014</v>
      </c>
      <c r="C437" t="str">
        <f t="shared" si="13"/>
        <v>May</v>
      </c>
      <c r="D437" t="s">
        <v>721</v>
      </c>
      <c r="E437" t="s">
        <v>31</v>
      </c>
      <c r="F437" t="s">
        <v>12</v>
      </c>
      <c r="G437" t="s">
        <v>22</v>
      </c>
      <c r="H437" t="s">
        <v>722</v>
      </c>
      <c r="I437" s="4">
        <v>140.74</v>
      </c>
      <c r="J437" s="5">
        <v>8</v>
      </c>
      <c r="K437" s="4">
        <v>52.78</v>
      </c>
    </row>
    <row r="438" spans="1:11" x14ac:dyDescent="0.2">
      <c r="A438" t="s">
        <v>720</v>
      </c>
      <c r="B438" t="str">
        <f t="shared" si="12"/>
        <v>2014</v>
      </c>
      <c r="C438" t="str">
        <f t="shared" si="13"/>
        <v>May</v>
      </c>
      <c r="D438" t="s">
        <v>723</v>
      </c>
      <c r="E438" t="s">
        <v>31</v>
      </c>
      <c r="F438" t="s">
        <v>12</v>
      </c>
      <c r="G438" t="s">
        <v>18</v>
      </c>
      <c r="H438" t="s">
        <v>261</v>
      </c>
      <c r="I438" s="4">
        <v>5.78</v>
      </c>
      <c r="J438" s="5">
        <v>2</v>
      </c>
      <c r="K438" s="4">
        <v>2.72</v>
      </c>
    </row>
    <row r="439" spans="1:11" x14ac:dyDescent="0.2">
      <c r="A439" t="s">
        <v>720</v>
      </c>
      <c r="B439" t="str">
        <f t="shared" si="12"/>
        <v>2014</v>
      </c>
      <c r="C439" t="str">
        <f t="shared" si="13"/>
        <v>May</v>
      </c>
      <c r="D439" t="s">
        <v>723</v>
      </c>
      <c r="E439" t="s">
        <v>31</v>
      </c>
      <c r="F439" t="s">
        <v>12</v>
      </c>
      <c r="G439" t="s">
        <v>27</v>
      </c>
      <c r="H439" t="s">
        <v>724</v>
      </c>
      <c r="I439" s="4">
        <v>107.94</v>
      </c>
      <c r="J439" s="5">
        <v>6</v>
      </c>
      <c r="K439" s="4">
        <v>30.22</v>
      </c>
    </row>
    <row r="440" spans="1:11" x14ac:dyDescent="0.2">
      <c r="A440" t="s">
        <v>725</v>
      </c>
      <c r="B440" t="str">
        <f t="shared" si="12"/>
        <v>2014</v>
      </c>
      <c r="C440" t="str">
        <f t="shared" si="13"/>
        <v>May</v>
      </c>
      <c r="D440" t="s">
        <v>726</v>
      </c>
      <c r="E440" t="s">
        <v>501</v>
      </c>
      <c r="F440" t="s">
        <v>12</v>
      </c>
      <c r="G440" t="s">
        <v>22</v>
      </c>
      <c r="H440" t="s">
        <v>727</v>
      </c>
      <c r="I440" s="4">
        <v>16.14</v>
      </c>
      <c r="J440" s="5">
        <v>3</v>
      </c>
      <c r="K440" s="4">
        <v>7.91</v>
      </c>
    </row>
    <row r="441" spans="1:11" x14ac:dyDescent="0.2">
      <c r="A441" t="s">
        <v>725</v>
      </c>
      <c r="B441" t="str">
        <f t="shared" si="12"/>
        <v>2014</v>
      </c>
      <c r="C441" t="str">
        <f t="shared" si="13"/>
        <v>May</v>
      </c>
      <c r="D441" t="s">
        <v>726</v>
      </c>
      <c r="E441" t="s">
        <v>501</v>
      </c>
      <c r="F441" t="s">
        <v>38</v>
      </c>
      <c r="G441" t="s">
        <v>164</v>
      </c>
      <c r="H441" t="s">
        <v>165</v>
      </c>
      <c r="I441" s="4">
        <v>194.25</v>
      </c>
      <c r="J441" s="5">
        <v>2</v>
      </c>
      <c r="K441" s="4">
        <v>-38.85</v>
      </c>
    </row>
    <row r="442" spans="1:11" x14ac:dyDescent="0.2">
      <c r="A442" t="s">
        <v>725</v>
      </c>
      <c r="B442" t="str">
        <f t="shared" si="12"/>
        <v>2014</v>
      </c>
      <c r="C442" t="str">
        <f t="shared" si="13"/>
        <v>May</v>
      </c>
      <c r="D442" t="s">
        <v>726</v>
      </c>
      <c r="E442" t="s">
        <v>501</v>
      </c>
      <c r="F442" t="s">
        <v>12</v>
      </c>
      <c r="G442" t="s">
        <v>27</v>
      </c>
      <c r="H442" t="s">
        <v>728</v>
      </c>
      <c r="I442" s="4">
        <v>8.64</v>
      </c>
      <c r="J442" s="5">
        <v>3</v>
      </c>
      <c r="K442" s="4">
        <v>2.5099999999999998</v>
      </c>
    </row>
    <row r="443" spans="1:11" x14ac:dyDescent="0.2">
      <c r="A443" t="s">
        <v>725</v>
      </c>
      <c r="B443" t="str">
        <f t="shared" si="12"/>
        <v>2014</v>
      </c>
      <c r="C443" t="str">
        <f t="shared" si="13"/>
        <v>May</v>
      </c>
      <c r="D443" t="s">
        <v>726</v>
      </c>
      <c r="E443" t="s">
        <v>501</v>
      </c>
      <c r="F443" t="s">
        <v>38</v>
      </c>
      <c r="G443" t="s">
        <v>39</v>
      </c>
      <c r="H443" t="s">
        <v>729</v>
      </c>
      <c r="I443" s="4">
        <v>872.32</v>
      </c>
      <c r="J443" s="5">
        <v>4</v>
      </c>
      <c r="K443" s="4">
        <v>244.25</v>
      </c>
    </row>
    <row r="444" spans="1:11" x14ac:dyDescent="0.2">
      <c r="A444" t="s">
        <v>730</v>
      </c>
      <c r="B444" t="str">
        <f t="shared" si="12"/>
        <v>2014</v>
      </c>
      <c r="C444" t="str">
        <f t="shared" si="13"/>
        <v>May</v>
      </c>
      <c r="D444" t="s">
        <v>326</v>
      </c>
      <c r="E444" t="s">
        <v>26</v>
      </c>
      <c r="F444" t="s">
        <v>43</v>
      </c>
      <c r="G444" t="s">
        <v>694</v>
      </c>
      <c r="H444" t="s">
        <v>731</v>
      </c>
      <c r="I444" s="4">
        <v>1799.97</v>
      </c>
      <c r="J444" s="5">
        <v>5</v>
      </c>
      <c r="K444" s="4">
        <v>240</v>
      </c>
    </row>
    <row r="445" spans="1:11" x14ac:dyDescent="0.2">
      <c r="A445" t="s">
        <v>732</v>
      </c>
      <c r="B445" t="str">
        <f t="shared" si="12"/>
        <v>2014</v>
      </c>
      <c r="C445" t="str">
        <f t="shared" si="13"/>
        <v>May</v>
      </c>
      <c r="D445" t="s">
        <v>733</v>
      </c>
      <c r="E445" t="s">
        <v>31</v>
      </c>
      <c r="F445" t="s">
        <v>43</v>
      </c>
      <c r="G445" t="s">
        <v>58</v>
      </c>
      <c r="H445" t="s">
        <v>549</v>
      </c>
      <c r="I445" s="4">
        <v>67.8</v>
      </c>
      <c r="J445" s="5">
        <v>4</v>
      </c>
      <c r="K445" s="4">
        <v>4.07</v>
      </c>
    </row>
    <row r="446" spans="1:11" x14ac:dyDescent="0.2">
      <c r="A446" t="s">
        <v>732</v>
      </c>
      <c r="B446" t="str">
        <f t="shared" si="12"/>
        <v>2014</v>
      </c>
      <c r="C446" t="str">
        <f t="shared" si="13"/>
        <v>May</v>
      </c>
      <c r="D446" t="s">
        <v>733</v>
      </c>
      <c r="E446" t="s">
        <v>31</v>
      </c>
      <c r="F446" t="s">
        <v>43</v>
      </c>
      <c r="G446" t="s">
        <v>58</v>
      </c>
      <c r="H446" t="s">
        <v>734</v>
      </c>
      <c r="I446" s="4">
        <v>167.97</v>
      </c>
      <c r="J446" s="5">
        <v>3</v>
      </c>
      <c r="K446" s="4">
        <v>40.31</v>
      </c>
    </row>
    <row r="447" spans="1:11" x14ac:dyDescent="0.2">
      <c r="A447" t="s">
        <v>732</v>
      </c>
      <c r="B447" t="str">
        <f t="shared" si="12"/>
        <v>2014</v>
      </c>
      <c r="C447" t="str">
        <f t="shared" si="13"/>
        <v>May</v>
      </c>
      <c r="D447" t="s">
        <v>735</v>
      </c>
      <c r="E447" t="s">
        <v>37</v>
      </c>
      <c r="F447" t="s">
        <v>12</v>
      </c>
      <c r="G447" t="s">
        <v>20</v>
      </c>
      <c r="H447" t="s">
        <v>736</v>
      </c>
      <c r="I447" s="4">
        <v>83.25</v>
      </c>
      <c r="J447" s="5">
        <v>3</v>
      </c>
      <c r="K447" s="4">
        <v>14.99</v>
      </c>
    </row>
    <row r="448" spans="1:11" x14ac:dyDescent="0.2">
      <c r="A448" t="s">
        <v>732</v>
      </c>
      <c r="B448" t="str">
        <f t="shared" si="12"/>
        <v>2014</v>
      </c>
      <c r="C448" t="str">
        <f t="shared" si="13"/>
        <v>May</v>
      </c>
      <c r="D448" t="s">
        <v>735</v>
      </c>
      <c r="E448" t="s">
        <v>37</v>
      </c>
      <c r="F448" t="s">
        <v>12</v>
      </c>
      <c r="G448" t="s">
        <v>18</v>
      </c>
      <c r="H448" t="s">
        <v>517</v>
      </c>
      <c r="I448" s="4">
        <v>9.4499999999999993</v>
      </c>
      <c r="J448" s="5">
        <v>3</v>
      </c>
      <c r="K448" s="4">
        <v>4.54</v>
      </c>
    </row>
    <row r="449" spans="1:11" x14ac:dyDescent="0.2">
      <c r="A449" t="s">
        <v>732</v>
      </c>
      <c r="B449" t="str">
        <f t="shared" si="12"/>
        <v>2014</v>
      </c>
      <c r="C449" t="str">
        <f t="shared" si="13"/>
        <v>May</v>
      </c>
      <c r="D449" t="s">
        <v>735</v>
      </c>
      <c r="E449" t="s">
        <v>37</v>
      </c>
      <c r="F449" t="s">
        <v>12</v>
      </c>
      <c r="G449" t="s">
        <v>18</v>
      </c>
      <c r="H449" t="s">
        <v>737</v>
      </c>
      <c r="I449" s="4">
        <v>20.65</v>
      </c>
      <c r="J449" s="5">
        <v>5</v>
      </c>
      <c r="K449" s="4">
        <v>9.5</v>
      </c>
    </row>
    <row r="450" spans="1:11" x14ac:dyDescent="0.2">
      <c r="A450" t="s">
        <v>732</v>
      </c>
      <c r="B450" t="str">
        <f t="shared" si="12"/>
        <v>2014</v>
      </c>
      <c r="C450" t="str">
        <f t="shared" si="13"/>
        <v>May</v>
      </c>
      <c r="D450" t="s">
        <v>735</v>
      </c>
      <c r="E450" t="s">
        <v>37</v>
      </c>
      <c r="F450" t="s">
        <v>12</v>
      </c>
      <c r="G450" t="s">
        <v>13</v>
      </c>
      <c r="H450" t="s">
        <v>738</v>
      </c>
      <c r="I450" s="4">
        <v>45.36</v>
      </c>
      <c r="J450" s="5">
        <v>7</v>
      </c>
      <c r="K450" s="4">
        <v>21.77</v>
      </c>
    </row>
    <row r="451" spans="1:11" x14ac:dyDescent="0.2">
      <c r="A451" t="s">
        <v>739</v>
      </c>
      <c r="B451" t="str">
        <f t="shared" ref="B451:B514" si="14">TEXT(A451,"YYYY")</f>
        <v>2014</v>
      </c>
      <c r="C451" t="str">
        <f t="shared" ref="C451:C514" si="15">TEXT(A451,"MMM")</f>
        <v>May</v>
      </c>
      <c r="D451" t="s">
        <v>675</v>
      </c>
      <c r="E451" t="s">
        <v>189</v>
      </c>
      <c r="F451" t="s">
        <v>12</v>
      </c>
      <c r="G451" t="s">
        <v>72</v>
      </c>
      <c r="H451" t="s">
        <v>740</v>
      </c>
      <c r="I451" s="4">
        <v>158.13</v>
      </c>
      <c r="J451" s="5">
        <v>3</v>
      </c>
      <c r="K451" s="4">
        <v>77.48</v>
      </c>
    </row>
    <row r="452" spans="1:11" x14ac:dyDescent="0.2">
      <c r="A452" t="s">
        <v>739</v>
      </c>
      <c r="B452" t="str">
        <f t="shared" si="14"/>
        <v>2014</v>
      </c>
      <c r="C452" t="str">
        <f t="shared" si="15"/>
        <v>May</v>
      </c>
      <c r="D452" t="s">
        <v>675</v>
      </c>
      <c r="E452" t="s">
        <v>189</v>
      </c>
      <c r="F452" t="s">
        <v>43</v>
      </c>
      <c r="G452" t="s">
        <v>44</v>
      </c>
      <c r="H452" t="s">
        <v>741</v>
      </c>
      <c r="I452" s="4">
        <v>43.6</v>
      </c>
      <c r="J452" s="5">
        <v>5</v>
      </c>
      <c r="K452" s="4">
        <v>4.3600000000000003</v>
      </c>
    </row>
    <row r="453" spans="1:11" x14ac:dyDescent="0.2">
      <c r="A453" t="s">
        <v>739</v>
      </c>
      <c r="B453" t="str">
        <f t="shared" si="14"/>
        <v>2014</v>
      </c>
      <c r="C453" t="str">
        <f t="shared" si="15"/>
        <v>May</v>
      </c>
      <c r="D453" t="s">
        <v>742</v>
      </c>
      <c r="E453" t="s">
        <v>26</v>
      </c>
      <c r="F453" t="s">
        <v>38</v>
      </c>
      <c r="G453" t="s">
        <v>83</v>
      </c>
      <c r="H453" t="s">
        <v>743</v>
      </c>
      <c r="I453" s="4">
        <v>349.97</v>
      </c>
      <c r="J453" s="5">
        <v>7</v>
      </c>
      <c r="K453" s="4">
        <v>-216.98</v>
      </c>
    </row>
    <row r="454" spans="1:11" x14ac:dyDescent="0.2">
      <c r="A454" t="s">
        <v>739</v>
      </c>
      <c r="B454" t="str">
        <f t="shared" si="14"/>
        <v>2014</v>
      </c>
      <c r="C454" t="str">
        <f t="shared" si="15"/>
        <v>May</v>
      </c>
      <c r="D454" t="s">
        <v>742</v>
      </c>
      <c r="E454" t="s">
        <v>26</v>
      </c>
      <c r="F454" t="s">
        <v>12</v>
      </c>
      <c r="G454" t="s">
        <v>27</v>
      </c>
      <c r="H454" t="s">
        <v>744</v>
      </c>
      <c r="I454" s="4">
        <v>22.32</v>
      </c>
      <c r="J454" s="5">
        <v>5</v>
      </c>
      <c r="K454" s="4">
        <v>5.3</v>
      </c>
    </row>
    <row r="455" spans="1:11" x14ac:dyDescent="0.2">
      <c r="A455" t="s">
        <v>739</v>
      </c>
      <c r="B455" t="str">
        <f t="shared" si="14"/>
        <v>2014</v>
      </c>
      <c r="C455" t="str">
        <f t="shared" si="15"/>
        <v>May</v>
      </c>
      <c r="D455" t="s">
        <v>745</v>
      </c>
      <c r="E455" t="s">
        <v>31</v>
      </c>
      <c r="F455" t="s">
        <v>12</v>
      </c>
      <c r="G455" t="s">
        <v>13</v>
      </c>
      <c r="H455" t="s">
        <v>746</v>
      </c>
      <c r="I455" s="4">
        <v>39.96</v>
      </c>
      <c r="J455" s="5">
        <v>2</v>
      </c>
      <c r="K455" s="4">
        <v>19.18</v>
      </c>
    </row>
    <row r="456" spans="1:11" x14ac:dyDescent="0.2">
      <c r="A456" t="s">
        <v>739</v>
      </c>
      <c r="B456" t="str">
        <f t="shared" si="14"/>
        <v>2014</v>
      </c>
      <c r="C456" t="str">
        <f t="shared" si="15"/>
        <v>May</v>
      </c>
      <c r="D456" t="s">
        <v>745</v>
      </c>
      <c r="E456" t="s">
        <v>31</v>
      </c>
      <c r="F456" t="s">
        <v>43</v>
      </c>
      <c r="G456" t="s">
        <v>44</v>
      </c>
      <c r="H456" t="s">
        <v>747</v>
      </c>
      <c r="I456" s="4">
        <v>1432</v>
      </c>
      <c r="J456" s="5">
        <v>5</v>
      </c>
      <c r="K456" s="4">
        <v>125.3</v>
      </c>
    </row>
    <row r="457" spans="1:11" x14ac:dyDescent="0.2">
      <c r="A457" t="s">
        <v>739</v>
      </c>
      <c r="B457" t="str">
        <f t="shared" si="14"/>
        <v>2014</v>
      </c>
      <c r="C457" t="str">
        <f t="shared" si="15"/>
        <v>May</v>
      </c>
      <c r="D457" t="s">
        <v>745</v>
      </c>
      <c r="E457" t="s">
        <v>31</v>
      </c>
      <c r="F457" t="s">
        <v>12</v>
      </c>
      <c r="G457" t="s">
        <v>232</v>
      </c>
      <c r="H457" t="s">
        <v>748</v>
      </c>
      <c r="I457" s="4">
        <v>41.04</v>
      </c>
      <c r="J457" s="5">
        <v>6</v>
      </c>
      <c r="K457" s="4">
        <v>11.08</v>
      </c>
    </row>
    <row r="458" spans="1:11" x14ac:dyDescent="0.2">
      <c r="A458" t="s">
        <v>739</v>
      </c>
      <c r="B458" t="str">
        <f t="shared" si="14"/>
        <v>2014</v>
      </c>
      <c r="C458" t="str">
        <f t="shared" si="15"/>
        <v>May</v>
      </c>
      <c r="D458" t="s">
        <v>745</v>
      </c>
      <c r="E458" t="s">
        <v>31</v>
      </c>
      <c r="F458" t="s">
        <v>38</v>
      </c>
      <c r="G458" t="s">
        <v>39</v>
      </c>
      <c r="H458" t="s">
        <v>749</v>
      </c>
      <c r="I458" s="4">
        <v>256.77999999999997</v>
      </c>
      <c r="J458" s="5">
        <v>1</v>
      </c>
      <c r="K458" s="4">
        <v>32.1</v>
      </c>
    </row>
    <row r="459" spans="1:11" x14ac:dyDescent="0.2">
      <c r="A459" t="s">
        <v>750</v>
      </c>
      <c r="B459" t="str">
        <f t="shared" si="14"/>
        <v>2014</v>
      </c>
      <c r="C459" t="str">
        <f t="shared" si="15"/>
        <v>May</v>
      </c>
      <c r="D459" t="s">
        <v>751</v>
      </c>
      <c r="E459" t="s">
        <v>11</v>
      </c>
      <c r="F459" t="s">
        <v>43</v>
      </c>
      <c r="G459" t="s">
        <v>58</v>
      </c>
      <c r="H459" t="s">
        <v>752</v>
      </c>
      <c r="I459" s="4">
        <v>58.11</v>
      </c>
      <c r="J459" s="5">
        <v>2</v>
      </c>
      <c r="K459" s="4">
        <v>7.26</v>
      </c>
    </row>
    <row r="460" spans="1:11" x14ac:dyDescent="0.2">
      <c r="A460" t="s">
        <v>750</v>
      </c>
      <c r="B460" t="str">
        <f t="shared" si="14"/>
        <v>2014</v>
      </c>
      <c r="C460" t="str">
        <f t="shared" si="15"/>
        <v>May</v>
      </c>
      <c r="D460" t="s">
        <v>751</v>
      </c>
      <c r="E460" t="s">
        <v>11</v>
      </c>
      <c r="F460" t="s">
        <v>43</v>
      </c>
      <c r="G460" t="s">
        <v>44</v>
      </c>
      <c r="H460" t="s">
        <v>753</v>
      </c>
      <c r="I460" s="4">
        <v>100.79</v>
      </c>
      <c r="J460" s="5">
        <v>1</v>
      </c>
      <c r="K460" s="4">
        <v>6.3</v>
      </c>
    </row>
    <row r="461" spans="1:11" x14ac:dyDescent="0.2">
      <c r="A461" t="s">
        <v>750</v>
      </c>
      <c r="B461" t="str">
        <f t="shared" si="14"/>
        <v>2014</v>
      </c>
      <c r="C461" t="str">
        <f t="shared" si="15"/>
        <v>May</v>
      </c>
      <c r="D461" t="s">
        <v>751</v>
      </c>
      <c r="E461" t="s">
        <v>11</v>
      </c>
      <c r="F461" t="s">
        <v>38</v>
      </c>
      <c r="G461" t="s">
        <v>52</v>
      </c>
      <c r="H461" t="s">
        <v>754</v>
      </c>
      <c r="I461" s="4">
        <v>66.11</v>
      </c>
      <c r="J461" s="5">
        <v>4</v>
      </c>
      <c r="K461" s="4">
        <v>-84.29</v>
      </c>
    </row>
    <row r="462" spans="1:11" x14ac:dyDescent="0.2">
      <c r="A462" t="s">
        <v>750</v>
      </c>
      <c r="B462" t="str">
        <f t="shared" si="14"/>
        <v>2014</v>
      </c>
      <c r="C462" t="str">
        <f t="shared" si="15"/>
        <v>May</v>
      </c>
      <c r="D462" t="s">
        <v>755</v>
      </c>
      <c r="E462" t="s">
        <v>11</v>
      </c>
      <c r="F462" t="s">
        <v>43</v>
      </c>
      <c r="G462" t="s">
        <v>58</v>
      </c>
      <c r="H462" t="s">
        <v>756</v>
      </c>
      <c r="I462" s="4">
        <v>46.86</v>
      </c>
      <c r="J462" s="5">
        <v>2</v>
      </c>
      <c r="K462" s="4">
        <v>7.62</v>
      </c>
    </row>
    <row r="463" spans="1:11" x14ac:dyDescent="0.2">
      <c r="A463" t="s">
        <v>750</v>
      </c>
      <c r="B463" t="str">
        <f t="shared" si="14"/>
        <v>2014</v>
      </c>
      <c r="C463" t="str">
        <f t="shared" si="15"/>
        <v>May</v>
      </c>
      <c r="D463" t="s">
        <v>757</v>
      </c>
      <c r="E463" t="s">
        <v>169</v>
      </c>
      <c r="F463" t="s">
        <v>12</v>
      </c>
      <c r="G463" t="s">
        <v>105</v>
      </c>
      <c r="H463" t="s">
        <v>758</v>
      </c>
      <c r="I463" s="4">
        <v>35.909999999999997</v>
      </c>
      <c r="J463" s="5">
        <v>3</v>
      </c>
      <c r="K463" s="4">
        <v>9.6999999999999993</v>
      </c>
    </row>
    <row r="464" spans="1:11" x14ac:dyDescent="0.2">
      <c r="A464" t="s">
        <v>750</v>
      </c>
      <c r="B464" t="str">
        <f t="shared" si="14"/>
        <v>2014</v>
      </c>
      <c r="C464" t="str">
        <f t="shared" si="15"/>
        <v>May</v>
      </c>
      <c r="D464" t="s">
        <v>759</v>
      </c>
      <c r="E464" t="s">
        <v>11</v>
      </c>
      <c r="F464" t="s">
        <v>38</v>
      </c>
      <c r="G464" t="s">
        <v>39</v>
      </c>
      <c r="H464" t="s">
        <v>760</v>
      </c>
      <c r="I464" s="4">
        <v>1212.96</v>
      </c>
      <c r="J464" s="5">
        <v>8</v>
      </c>
      <c r="K464" s="4">
        <v>-69.31</v>
      </c>
    </row>
    <row r="465" spans="1:11" x14ac:dyDescent="0.2">
      <c r="A465" t="s">
        <v>750</v>
      </c>
      <c r="B465" t="str">
        <f t="shared" si="14"/>
        <v>2014</v>
      </c>
      <c r="C465" t="str">
        <f t="shared" si="15"/>
        <v>May</v>
      </c>
      <c r="D465" t="s">
        <v>761</v>
      </c>
      <c r="E465" t="s">
        <v>17</v>
      </c>
      <c r="F465" t="s">
        <v>12</v>
      </c>
      <c r="G465" t="s">
        <v>13</v>
      </c>
      <c r="H465" t="s">
        <v>275</v>
      </c>
      <c r="I465" s="4">
        <v>17.47</v>
      </c>
      <c r="J465" s="5">
        <v>3</v>
      </c>
      <c r="K465" s="4">
        <v>5.68</v>
      </c>
    </row>
    <row r="466" spans="1:11" x14ac:dyDescent="0.2">
      <c r="A466" t="s">
        <v>750</v>
      </c>
      <c r="B466" t="str">
        <f t="shared" si="14"/>
        <v>2014</v>
      </c>
      <c r="C466" t="str">
        <f t="shared" si="15"/>
        <v>May</v>
      </c>
      <c r="D466" t="s">
        <v>761</v>
      </c>
      <c r="E466" t="s">
        <v>17</v>
      </c>
      <c r="F466" t="s">
        <v>12</v>
      </c>
      <c r="G466" t="s">
        <v>22</v>
      </c>
      <c r="H466" t="s">
        <v>762</v>
      </c>
      <c r="I466" s="4">
        <v>104.58</v>
      </c>
      <c r="J466" s="5">
        <v>9</v>
      </c>
      <c r="K466" s="4">
        <v>-172.56</v>
      </c>
    </row>
    <row r="467" spans="1:11" x14ac:dyDescent="0.2">
      <c r="A467" t="s">
        <v>763</v>
      </c>
      <c r="B467" t="str">
        <f t="shared" si="14"/>
        <v>2014</v>
      </c>
      <c r="C467" t="str">
        <f t="shared" si="15"/>
        <v>May</v>
      </c>
      <c r="D467" t="s">
        <v>115</v>
      </c>
      <c r="E467" t="s">
        <v>180</v>
      </c>
      <c r="F467" t="s">
        <v>38</v>
      </c>
      <c r="G467" t="s">
        <v>52</v>
      </c>
      <c r="H467" t="s">
        <v>68</v>
      </c>
      <c r="I467" s="4">
        <v>34.79</v>
      </c>
      <c r="J467" s="5">
        <v>7</v>
      </c>
      <c r="K467" s="4">
        <v>10.78</v>
      </c>
    </row>
    <row r="468" spans="1:11" x14ac:dyDescent="0.2">
      <c r="A468" t="s">
        <v>763</v>
      </c>
      <c r="B468" t="str">
        <f t="shared" si="14"/>
        <v>2014</v>
      </c>
      <c r="C468" t="str">
        <f t="shared" si="15"/>
        <v>May</v>
      </c>
      <c r="D468" t="s">
        <v>326</v>
      </c>
      <c r="E468" t="s">
        <v>501</v>
      </c>
      <c r="F468" t="s">
        <v>38</v>
      </c>
      <c r="G468" t="s">
        <v>164</v>
      </c>
      <c r="H468" t="s">
        <v>764</v>
      </c>
      <c r="I468" s="4">
        <v>700.06</v>
      </c>
      <c r="J468" s="5">
        <v>3</v>
      </c>
      <c r="K468" s="4">
        <v>-130.01</v>
      </c>
    </row>
    <row r="469" spans="1:11" x14ac:dyDescent="0.2">
      <c r="A469" t="s">
        <v>765</v>
      </c>
      <c r="B469" t="str">
        <f t="shared" si="14"/>
        <v>2014</v>
      </c>
      <c r="C469" t="str">
        <f t="shared" si="15"/>
        <v>May</v>
      </c>
      <c r="D469" t="s">
        <v>766</v>
      </c>
      <c r="E469" t="s">
        <v>347</v>
      </c>
      <c r="F469" t="s">
        <v>12</v>
      </c>
      <c r="G469" t="s">
        <v>20</v>
      </c>
      <c r="H469" t="s">
        <v>736</v>
      </c>
      <c r="I469" s="4">
        <v>55.5</v>
      </c>
      <c r="J469" s="5">
        <v>2</v>
      </c>
      <c r="K469" s="4">
        <v>9.99</v>
      </c>
    </row>
    <row r="470" spans="1:11" x14ac:dyDescent="0.2">
      <c r="A470" t="s">
        <v>765</v>
      </c>
      <c r="B470" t="str">
        <f t="shared" si="14"/>
        <v>2014</v>
      </c>
      <c r="C470" t="str">
        <f t="shared" si="15"/>
        <v>May</v>
      </c>
      <c r="D470" t="s">
        <v>767</v>
      </c>
      <c r="E470" t="s">
        <v>139</v>
      </c>
      <c r="F470" t="s">
        <v>12</v>
      </c>
      <c r="G470" t="s">
        <v>47</v>
      </c>
      <c r="H470" t="s">
        <v>184</v>
      </c>
      <c r="I470" s="4">
        <v>7.1</v>
      </c>
      <c r="J470" s="5">
        <v>2</v>
      </c>
      <c r="K470" s="4">
        <v>2.4</v>
      </c>
    </row>
    <row r="471" spans="1:11" x14ac:dyDescent="0.2">
      <c r="A471" t="s">
        <v>765</v>
      </c>
      <c r="B471" t="str">
        <f t="shared" si="14"/>
        <v>2014</v>
      </c>
      <c r="C471" t="str">
        <f t="shared" si="15"/>
        <v>May</v>
      </c>
      <c r="D471" t="s">
        <v>767</v>
      </c>
      <c r="E471" t="s">
        <v>139</v>
      </c>
      <c r="F471" t="s">
        <v>12</v>
      </c>
      <c r="G471" t="s">
        <v>22</v>
      </c>
      <c r="H471" t="s">
        <v>768</v>
      </c>
      <c r="I471" s="4">
        <v>398.35</v>
      </c>
      <c r="J471" s="5">
        <v>8</v>
      </c>
      <c r="K471" s="4">
        <v>-331.96</v>
      </c>
    </row>
    <row r="472" spans="1:11" x14ac:dyDescent="0.2">
      <c r="A472" t="s">
        <v>765</v>
      </c>
      <c r="B472" t="str">
        <f t="shared" si="14"/>
        <v>2014</v>
      </c>
      <c r="C472" t="str">
        <f t="shared" si="15"/>
        <v>May</v>
      </c>
      <c r="D472" t="s">
        <v>769</v>
      </c>
      <c r="E472" t="s">
        <v>31</v>
      </c>
      <c r="F472" t="s">
        <v>43</v>
      </c>
      <c r="G472" t="s">
        <v>58</v>
      </c>
      <c r="H472" t="s">
        <v>770</v>
      </c>
      <c r="I472" s="4">
        <v>149.97</v>
      </c>
      <c r="J472" s="5">
        <v>3</v>
      </c>
      <c r="K472" s="4">
        <v>52.49</v>
      </c>
    </row>
    <row r="473" spans="1:11" x14ac:dyDescent="0.2">
      <c r="A473" t="s">
        <v>765</v>
      </c>
      <c r="B473" t="str">
        <f t="shared" si="14"/>
        <v>2014</v>
      </c>
      <c r="C473" t="str">
        <f t="shared" si="15"/>
        <v>May</v>
      </c>
      <c r="D473" t="s">
        <v>642</v>
      </c>
      <c r="E473" t="s">
        <v>31</v>
      </c>
      <c r="F473" t="s">
        <v>38</v>
      </c>
      <c r="G473" t="s">
        <v>39</v>
      </c>
      <c r="H473" t="s">
        <v>443</v>
      </c>
      <c r="I473" s="4">
        <v>279.45999999999998</v>
      </c>
      <c r="J473" s="5">
        <v>6</v>
      </c>
      <c r="K473" s="4">
        <v>20.96</v>
      </c>
    </row>
    <row r="474" spans="1:11" x14ac:dyDescent="0.2">
      <c r="A474" t="s">
        <v>765</v>
      </c>
      <c r="B474" t="str">
        <f t="shared" si="14"/>
        <v>2014</v>
      </c>
      <c r="C474" t="str">
        <f t="shared" si="15"/>
        <v>May</v>
      </c>
      <c r="D474" t="s">
        <v>642</v>
      </c>
      <c r="E474" t="s">
        <v>31</v>
      </c>
      <c r="F474" t="s">
        <v>12</v>
      </c>
      <c r="G474" t="s">
        <v>13</v>
      </c>
      <c r="H474" t="s">
        <v>386</v>
      </c>
      <c r="I474" s="4">
        <v>8</v>
      </c>
      <c r="J474" s="5">
        <v>2</v>
      </c>
      <c r="K474" s="4">
        <v>3.84</v>
      </c>
    </row>
    <row r="475" spans="1:11" x14ac:dyDescent="0.2">
      <c r="A475" t="s">
        <v>771</v>
      </c>
      <c r="B475" t="str">
        <f t="shared" si="14"/>
        <v>2014</v>
      </c>
      <c r="C475" t="str">
        <f t="shared" si="15"/>
        <v>May</v>
      </c>
      <c r="D475" t="s">
        <v>772</v>
      </c>
      <c r="E475" t="s">
        <v>139</v>
      </c>
      <c r="F475" t="s">
        <v>38</v>
      </c>
      <c r="G475" t="s">
        <v>52</v>
      </c>
      <c r="H475" t="s">
        <v>773</v>
      </c>
      <c r="I475" s="4">
        <v>310.88</v>
      </c>
      <c r="J475" s="5">
        <v>2</v>
      </c>
      <c r="K475" s="4">
        <v>23.32</v>
      </c>
    </row>
    <row r="476" spans="1:11" x14ac:dyDescent="0.2">
      <c r="A476" t="s">
        <v>774</v>
      </c>
      <c r="B476" t="str">
        <f t="shared" si="14"/>
        <v>2014</v>
      </c>
      <c r="C476" t="str">
        <f t="shared" si="15"/>
        <v>May</v>
      </c>
      <c r="D476" t="s">
        <v>775</v>
      </c>
      <c r="E476" t="s">
        <v>31</v>
      </c>
      <c r="F476" t="s">
        <v>38</v>
      </c>
      <c r="G476" t="s">
        <v>39</v>
      </c>
      <c r="H476" t="s">
        <v>443</v>
      </c>
      <c r="I476" s="4">
        <v>232.88</v>
      </c>
      <c r="J476" s="5">
        <v>5</v>
      </c>
      <c r="K476" s="4">
        <v>17.47</v>
      </c>
    </row>
    <row r="477" spans="1:11" x14ac:dyDescent="0.2">
      <c r="A477" t="s">
        <v>774</v>
      </c>
      <c r="B477" t="str">
        <f t="shared" si="14"/>
        <v>2014</v>
      </c>
      <c r="C477" t="str">
        <f t="shared" si="15"/>
        <v>May</v>
      </c>
      <c r="D477" t="s">
        <v>776</v>
      </c>
      <c r="E477" t="s">
        <v>31</v>
      </c>
      <c r="F477" t="s">
        <v>43</v>
      </c>
      <c r="G477" t="s">
        <v>58</v>
      </c>
      <c r="H477" t="s">
        <v>777</v>
      </c>
      <c r="I477" s="4">
        <v>56.4</v>
      </c>
      <c r="J477" s="5">
        <v>3</v>
      </c>
      <c r="K477" s="4">
        <v>3.38</v>
      </c>
    </row>
    <row r="478" spans="1:11" x14ac:dyDescent="0.2">
      <c r="A478" t="s">
        <v>778</v>
      </c>
      <c r="B478" t="str">
        <f t="shared" si="14"/>
        <v>2014</v>
      </c>
      <c r="C478" t="str">
        <f t="shared" si="15"/>
        <v>May</v>
      </c>
      <c r="D478" t="s">
        <v>779</v>
      </c>
      <c r="E478" t="s">
        <v>180</v>
      </c>
      <c r="F478" t="s">
        <v>12</v>
      </c>
      <c r="G478" t="s">
        <v>22</v>
      </c>
      <c r="H478" t="s">
        <v>186</v>
      </c>
      <c r="I478" s="4">
        <v>91.68</v>
      </c>
      <c r="J478" s="5">
        <v>3</v>
      </c>
      <c r="K478" s="4">
        <v>45.84</v>
      </c>
    </row>
    <row r="479" spans="1:11" x14ac:dyDescent="0.2">
      <c r="A479" t="s">
        <v>780</v>
      </c>
      <c r="B479" t="str">
        <f t="shared" si="14"/>
        <v>2014</v>
      </c>
      <c r="C479" t="str">
        <f t="shared" si="15"/>
        <v>May</v>
      </c>
      <c r="D479" t="s">
        <v>781</v>
      </c>
      <c r="E479" t="s">
        <v>87</v>
      </c>
      <c r="F479" t="s">
        <v>43</v>
      </c>
      <c r="G479" t="s">
        <v>44</v>
      </c>
      <c r="H479" t="s">
        <v>782</v>
      </c>
      <c r="I479" s="4">
        <v>779.8</v>
      </c>
      <c r="J479" s="5">
        <v>2</v>
      </c>
      <c r="K479" s="4">
        <v>-168.96</v>
      </c>
    </row>
    <row r="480" spans="1:11" x14ac:dyDescent="0.2">
      <c r="A480" t="s">
        <v>780</v>
      </c>
      <c r="B480" t="str">
        <f t="shared" si="14"/>
        <v>2014</v>
      </c>
      <c r="C480" t="str">
        <f t="shared" si="15"/>
        <v>May</v>
      </c>
      <c r="D480" t="s">
        <v>783</v>
      </c>
      <c r="E480" t="s">
        <v>87</v>
      </c>
      <c r="F480" t="s">
        <v>38</v>
      </c>
      <c r="G480" t="s">
        <v>52</v>
      </c>
      <c r="H480" t="s">
        <v>784</v>
      </c>
      <c r="I480" s="4">
        <v>149.22999999999999</v>
      </c>
      <c r="J480" s="5">
        <v>3</v>
      </c>
      <c r="K480" s="4">
        <v>3.73</v>
      </c>
    </row>
    <row r="481" spans="1:11" x14ac:dyDescent="0.2">
      <c r="A481" t="s">
        <v>780</v>
      </c>
      <c r="B481" t="str">
        <f t="shared" si="14"/>
        <v>2014</v>
      </c>
      <c r="C481" t="str">
        <f t="shared" si="15"/>
        <v>May</v>
      </c>
      <c r="D481" t="s">
        <v>783</v>
      </c>
      <c r="E481" t="s">
        <v>87</v>
      </c>
      <c r="F481" t="s">
        <v>12</v>
      </c>
      <c r="G481" t="s">
        <v>13</v>
      </c>
      <c r="H481" t="s">
        <v>785</v>
      </c>
      <c r="I481" s="4">
        <v>15.94</v>
      </c>
      <c r="J481" s="5">
        <v>4</v>
      </c>
      <c r="K481" s="4">
        <v>5.78</v>
      </c>
    </row>
    <row r="482" spans="1:11" x14ac:dyDescent="0.2">
      <c r="A482" t="s">
        <v>780</v>
      </c>
      <c r="B482" t="str">
        <f t="shared" si="14"/>
        <v>2014</v>
      </c>
      <c r="C482" t="str">
        <f t="shared" si="15"/>
        <v>May</v>
      </c>
      <c r="D482" t="s">
        <v>786</v>
      </c>
      <c r="E482" t="s">
        <v>11</v>
      </c>
      <c r="F482" t="s">
        <v>12</v>
      </c>
      <c r="G482" t="s">
        <v>13</v>
      </c>
      <c r="H482" t="s">
        <v>785</v>
      </c>
      <c r="I482" s="4">
        <v>3.98</v>
      </c>
      <c r="J482" s="5">
        <v>1</v>
      </c>
      <c r="K482" s="4">
        <v>1.44</v>
      </c>
    </row>
    <row r="483" spans="1:11" x14ac:dyDescent="0.2">
      <c r="A483" t="s">
        <v>787</v>
      </c>
      <c r="B483" t="str">
        <f t="shared" si="14"/>
        <v>2014</v>
      </c>
      <c r="C483" t="str">
        <f t="shared" si="15"/>
        <v>May</v>
      </c>
      <c r="D483" t="s">
        <v>788</v>
      </c>
      <c r="E483" t="s">
        <v>125</v>
      </c>
      <c r="F483" t="s">
        <v>12</v>
      </c>
      <c r="G483" t="s">
        <v>22</v>
      </c>
      <c r="H483" t="s">
        <v>789</v>
      </c>
      <c r="I483" s="4">
        <v>57.42</v>
      </c>
      <c r="J483" s="5">
        <v>9</v>
      </c>
      <c r="K483" s="4">
        <v>26.41</v>
      </c>
    </row>
    <row r="484" spans="1:11" x14ac:dyDescent="0.2">
      <c r="A484" t="s">
        <v>787</v>
      </c>
      <c r="B484" t="str">
        <f t="shared" si="14"/>
        <v>2014</v>
      </c>
      <c r="C484" t="str">
        <f t="shared" si="15"/>
        <v>May</v>
      </c>
      <c r="D484" t="s">
        <v>790</v>
      </c>
      <c r="E484" t="s">
        <v>62</v>
      </c>
      <c r="F484" t="s">
        <v>12</v>
      </c>
      <c r="G484" t="s">
        <v>232</v>
      </c>
      <c r="H484" t="s">
        <v>748</v>
      </c>
      <c r="I484" s="4">
        <v>34.200000000000003</v>
      </c>
      <c r="J484" s="5">
        <v>5</v>
      </c>
      <c r="K484" s="4">
        <v>9.23</v>
      </c>
    </row>
    <row r="485" spans="1:11" x14ac:dyDescent="0.2">
      <c r="A485" t="s">
        <v>791</v>
      </c>
      <c r="B485" t="str">
        <f t="shared" si="14"/>
        <v>2014</v>
      </c>
      <c r="C485" t="str">
        <f t="shared" si="15"/>
        <v>May</v>
      </c>
      <c r="D485" t="s">
        <v>792</v>
      </c>
      <c r="E485" t="s">
        <v>793</v>
      </c>
      <c r="F485" t="s">
        <v>12</v>
      </c>
      <c r="G485" t="s">
        <v>105</v>
      </c>
      <c r="H485" t="s">
        <v>794</v>
      </c>
      <c r="I485" s="4">
        <v>33.28</v>
      </c>
      <c r="J485" s="5">
        <v>4</v>
      </c>
      <c r="K485" s="4">
        <v>9.32</v>
      </c>
    </row>
    <row r="486" spans="1:11" x14ac:dyDescent="0.2">
      <c r="A486" t="s">
        <v>791</v>
      </c>
      <c r="B486" t="str">
        <f t="shared" si="14"/>
        <v>2014</v>
      </c>
      <c r="C486" t="str">
        <f t="shared" si="15"/>
        <v>May</v>
      </c>
      <c r="D486" t="s">
        <v>792</v>
      </c>
      <c r="E486" t="s">
        <v>793</v>
      </c>
      <c r="F486" t="s">
        <v>12</v>
      </c>
      <c r="G486" t="s">
        <v>27</v>
      </c>
      <c r="H486" t="s">
        <v>795</v>
      </c>
      <c r="I486" s="4">
        <v>38.520000000000003</v>
      </c>
      <c r="J486" s="5">
        <v>9</v>
      </c>
      <c r="K486" s="4">
        <v>11.94</v>
      </c>
    </row>
    <row r="487" spans="1:11" x14ac:dyDescent="0.2">
      <c r="A487" t="s">
        <v>791</v>
      </c>
      <c r="B487" t="str">
        <f t="shared" si="14"/>
        <v>2014</v>
      </c>
      <c r="C487" t="str">
        <f t="shared" si="15"/>
        <v>May</v>
      </c>
      <c r="D487" t="s">
        <v>792</v>
      </c>
      <c r="E487" t="s">
        <v>793</v>
      </c>
      <c r="F487" t="s">
        <v>38</v>
      </c>
      <c r="G487" t="s">
        <v>52</v>
      </c>
      <c r="H487" t="s">
        <v>796</v>
      </c>
      <c r="I487" s="4">
        <v>139.86000000000001</v>
      </c>
      <c r="J487" s="5">
        <v>7</v>
      </c>
      <c r="K487" s="4">
        <v>60.14</v>
      </c>
    </row>
    <row r="488" spans="1:11" x14ac:dyDescent="0.2">
      <c r="A488" t="s">
        <v>791</v>
      </c>
      <c r="B488" t="str">
        <f t="shared" si="14"/>
        <v>2014</v>
      </c>
      <c r="C488" t="str">
        <f t="shared" si="15"/>
        <v>May</v>
      </c>
      <c r="D488" t="s">
        <v>797</v>
      </c>
      <c r="E488" t="s">
        <v>11</v>
      </c>
      <c r="F488" t="s">
        <v>38</v>
      </c>
      <c r="G488" t="s">
        <v>52</v>
      </c>
      <c r="H488" t="s">
        <v>798</v>
      </c>
      <c r="I488" s="4">
        <v>10.33</v>
      </c>
      <c r="J488" s="5">
        <v>3</v>
      </c>
      <c r="K488" s="4">
        <v>-5.94</v>
      </c>
    </row>
    <row r="489" spans="1:11" x14ac:dyDescent="0.2">
      <c r="A489" t="s">
        <v>791</v>
      </c>
      <c r="B489" t="str">
        <f t="shared" si="14"/>
        <v>2014</v>
      </c>
      <c r="C489" t="str">
        <f t="shared" si="15"/>
        <v>May</v>
      </c>
      <c r="D489" t="s">
        <v>797</v>
      </c>
      <c r="E489" t="s">
        <v>11</v>
      </c>
      <c r="F489" t="s">
        <v>12</v>
      </c>
      <c r="G489" t="s">
        <v>13</v>
      </c>
      <c r="H489" t="s">
        <v>600</v>
      </c>
      <c r="I489" s="4">
        <v>10.37</v>
      </c>
      <c r="J489" s="5">
        <v>2</v>
      </c>
      <c r="K489" s="4">
        <v>3.63</v>
      </c>
    </row>
    <row r="490" spans="1:11" x14ac:dyDescent="0.2">
      <c r="A490" t="s">
        <v>791</v>
      </c>
      <c r="B490" t="str">
        <f t="shared" si="14"/>
        <v>2014</v>
      </c>
      <c r="C490" t="str">
        <f t="shared" si="15"/>
        <v>May</v>
      </c>
      <c r="D490" t="s">
        <v>797</v>
      </c>
      <c r="E490" t="s">
        <v>11</v>
      </c>
      <c r="F490" t="s">
        <v>43</v>
      </c>
      <c r="G490" t="s">
        <v>58</v>
      </c>
      <c r="H490" t="s">
        <v>799</v>
      </c>
      <c r="I490" s="4">
        <v>20.78</v>
      </c>
      <c r="J490" s="5">
        <v>2</v>
      </c>
      <c r="K490" s="4">
        <v>-3.64</v>
      </c>
    </row>
    <row r="491" spans="1:11" x14ac:dyDescent="0.2">
      <c r="A491" t="s">
        <v>791</v>
      </c>
      <c r="B491" t="str">
        <f t="shared" si="14"/>
        <v>2014</v>
      </c>
      <c r="C491" t="str">
        <f t="shared" si="15"/>
        <v>May</v>
      </c>
      <c r="D491" t="s">
        <v>797</v>
      </c>
      <c r="E491" t="s">
        <v>11</v>
      </c>
      <c r="F491" t="s">
        <v>12</v>
      </c>
      <c r="G491" t="s">
        <v>20</v>
      </c>
      <c r="H491" t="s">
        <v>502</v>
      </c>
      <c r="I491" s="4">
        <v>66.959999999999994</v>
      </c>
      <c r="J491" s="5">
        <v>5</v>
      </c>
      <c r="K491" s="4">
        <v>-13.39</v>
      </c>
    </row>
    <row r="492" spans="1:11" x14ac:dyDescent="0.2">
      <c r="A492" t="s">
        <v>800</v>
      </c>
      <c r="B492" t="str">
        <f t="shared" si="14"/>
        <v>2014</v>
      </c>
      <c r="C492" t="str">
        <f t="shared" si="15"/>
        <v>May</v>
      </c>
      <c r="D492" t="s">
        <v>801</v>
      </c>
      <c r="E492" t="s">
        <v>62</v>
      </c>
      <c r="F492" t="s">
        <v>12</v>
      </c>
      <c r="G492" t="s">
        <v>22</v>
      </c>
      <c r="H492" t="s">
        <v>802</v>
      </c>
      <c r="I492" s="4">
        <v>2715.93</v>
      </c>
      <c r="J492" s="5">
        <v>7</v>
      </c>
      <c r="K492" s="4">
        <v>1276.49</v>
      </c>
    </row>
    <row r="493" spans="1:11" x14ac:dyDescent="0.2">
      <c r="A493" t="s">
        <v>800</v>
      </c>
      <c r="B493" t="str">
        <f t="shared" si="14"/>
        <v>2014</v>
      </c>
      <c r="C493" t="str">
        <f t="shared" si="15"/>
        <v>May</v>
      </c>
      <c r="D493" t="s">
        <v>801</v>
      </c>
      <c r="E493" t="s">
        <v>62</v>
      </c>
      <c r="F493" t="s">
        <v>43</v>
      </c>
      <c r="G493" t="s">
        <v>44</v>
      </c>
      <c r="H493" t="s">
        <v>803</v>
      </c>
      <c r="I493" s="4">
        <v>617.97</v>
      </c>
      <c r="J493" s="5">
        <v>3</v>
      </c>
      <c r="K493" s="4">
        <v>173.03</v>
      </c>
    </row>
    <row r="494" spans="1:11" x14ac:dyDescent="0.2">
      <c r="A494" t="s">
        <v>800</v>
      </c>
      <c r="B494" t="str">
        <f t="shared" si="14"/>
        <v>2014</v>
      </c>
      <c r="C494" t="str">
        <f t="shared" si="15"/>
        <v>May</v>
      </c>
      <c r="D494" t="s">
        <v>804</v>
      </c>
      <c r="E494" t="s">
        <v>31</v>
      </c>
      <c r="F494" t="s">
        <v>12</v>
      </c>
      <c r="G494" t="s">
        <v>27</v>
      </c>
      <c r="H494" t="s">
        <v>85</v>
      </c>
      <c r="I494" s="4">
        <v>31.84</v>
      </c>
      <c r="J494" s="5">
        <v>8</v>
      </c>
      <c r="K494" s="4">
        <v>10.51</v>
      </c>
    </row>
    <row r="495" spans="1:11" x14ac:dyDescent="0.2">
      <c r="A495" t="s">
        <v>800</v>
      </c>
      <c r="B495" t="str">
        <f t="shared" si="14"/>
        <v>2014</v>
      </c>
      <c r="C495" t="str">
        <f t="shared" si="15"/>
        <v>May</v>
      </c>
      <c r="D495" t="s">
        <v>805</v>
      </c>
      <c r="E495" t="s">
        <v>501</v>
      </c>
      <c r="F495" t="s">
        <v>12</v>
      </c>
      <c r="G495" t="s">
        <v>22</v>
      </c>
      <c r="H495" t="s">
        <v>806</v>
      </c>
      <c r="I495" s="4">
        <v>447.86</v>
      </c>
      <c r="J495" s="5">
        <v>7</v>
      </c>
      <c r="K495" s="4">
        <v>219.45</v>
      </c>
    </row>
    <row r="496" spans="1:11" x14ac:dyDescent="0.2">
      <c r="A496" t="s">
        <v>800</v>
      </c>
      <c r="B496" t="str">
        <f t="shared" si="14"/>
        <v>2014</v>
      </c>
      <c r="C496" t="str">
        <f t="shared" si="15"/>
        <v>May</v>
      </c>
      <c r="D496" t="s">
        <v>805</v>
      </c>
      <c r="E496" t="s">
        <v>501</v>
      </c>
      <c r="F496" t="s">
        <v>12</v>
      </c>
      <c r="G496" t="s">
        <v>13</v>
      </c>
      <c r="H496" t="s">
        <v>807</v>
      </c>
      <c r="I496" s="4">
        <v>17.940000000000001</v>
      </c>
      <c r="J496" s="5">
        <v>3</v>
      </c>
      <c r="K496" s="4">
        <v>8.7899999999999991</v>
      </c>
    </row>
    <row r="497" spans="1:11" x14ac:dyDescent="0.2">
      <c r="A497" t="s">
        <v>800</v>
      </c>
      <c r="B497" t="str">
        <f t="shared" si="14"/>
        <v>2014</v>
      </c>
      <c r="C497" t="str">
        <f t="shared" si="15"/>
        <v>May</v>
      </c>
      <c r="D497" t="s">
        <v>805</v>
      </c>
      <c r="E497" t="s">
        <v>501</v>
      </c>
      <c r="F497" t="s">
        <v>12</v>
      </c>
      <c r="G497" t="s">
        <v>105</v>
      </c>
      <c r="H497" t="s">
        <v>231</v>
      </c>
      <c r="I497" s="4">
        <v>245.88</v>
      </c>
      <c r="J497" s="5">
        <v>6</v>
      </c>
      <c r="K497" s="4">
        <v>68.849999999999994</v>
      </c>
    </row>
    <row r="498" spans="1:11" x14ac:dyDescent="0.2">
      <c r="A498" t="s">
        <v>800</v>
      </c>
      <c r="B498" t="str">
        <f t="shared" si="14"/>
        <v>2014</v>
      </c>
      <c r="C498" t="str">
        <f t="shared" si="15"/>
        <v>May</v>
      </c>
      <c r="D498" t="s">
        <v>685</v>
      </c>
      <c r="E498" t="s">
        <v>11</v>
      </c>
      <c r="F498" t="s">
        <v>12</v>
      </c>
      <c r="G498" t="s">
        <v>72</v>
      </c>
      <c r="H498" t="s">
        <v>73</v>
      </c>
      <c r="I498" s="4">
        <v>56.06</v>
      </c>
      <c r="J498" s="5">
        <v>6</v>
      </c>
      <c r="K498" s="4">
        <v>21.02</v>
      </c>
    </row>
    <row r="499" spans="1:11" x14ac:dyDescent="0.2">
      <c r="A499" t="s">
        <v>800</v>
      </c>
      <c r="B499" t="str">
        <f t="shared" si="14"/>
        <v>2014</v>
      </c>
      <c r="C499" t="str">
        <f t="shared" si="15"/>
        <v>May</v>
      </c>
      <c r="D499" t="s">
        <v>685</v>
      </c>
      <c r="E499" t="s">
        <v>11</v>
      </c>
      <c r="F499" t="s">
        <v>38</v>
      </c>
      <c r="G499" t="s">
        <v>39</v>
      </c>
      <c r="H499" t="s">
        <v>808</v>
      </c>
      <c r="I499" s="4">
        <v>107.77</v>
      </c>
      <c r="J499" s="5">
        <v>2</v>
      </c>
      <c r="K499" s="4">
        <v>-29.25</v>
      </c>
    </row>
    <row r="500" spans="1:11" x14ac:dyDescent="0.2">
      <c r="A500" t="s">
        <v>800</v>
      </c>
      <c r="B500" t="str">
        <f t="shared" si="14"/>
        <v>2014</v>
      </c>
      <c r="C500" t="str">
        <f t="shared" si="15"/>
        <v>May</v>
      </c>
      <c r="D500" t="s">
        <v>685</v>
      </c>
      <c r="E500" t="s">
        <v>11</v>
      </c>
      <c r="F500" t="s">
        <v>12</v>
      </c>
      <c r="G500" t="s">
        <v>13</v>
      </c>
      <c r="H500" t="s">
        <v>809</v>
      </c>
      <c r="I500" s="4">
        <v>4.83</v>
      </c>
      <c r="J500" s="5">
        <v>1</v>
      </c>
      <c r="K500" s="4">
        <v>1.63</v>
      </c>
    </row>
    <row r="501" spans="1:11" x14ac:dyDescent="0.2">
      <c r="A501" t="s">
        <v>800</v>
      </c>
      <c r="B501" t="str">
        <f t="shared" si="14"/>
        <v>2014</v>
      </c>
      <c r="C501" t="str">
        <f t="shared" si="15"/>
        <v>May</v>
      </c>
      <c r="D501" t="s">
        <v>685</v>
      </c>
      <c r="E501" t="s">
        <v>11</v>
      </c>
      <c r="F501" t="s">
        <v>12</v>
      </c>
      <c r="G501" t="s">
        <v>22</v>
      </c>
      <c r="H501" t="s">
        <v>810</v>
      </c>
      <c r="I501" s="4">
        <v>18.239999999999998</v>
      </c>
      <c r="J501" s="5">
        <v>3</v>
      </c>
      <c r="K501" s="4">
        <v>-31.01</v>
      </c>
    </row>
    <row r="502" spans="1:11" x14ac:dyDescent="0.2">
      <c r="A502" t="s">
        <v>811</v>
      </c>
      <c r="B502" t="str">
        <f t="shared" si="14"/>
        <v>2014</v>
      </c>
      <c r="C502" t="str">
        <f t="shared" si="15"/>
        <v>May</v>
      </c>
      <c r="D502" t="s">
        <v>812</v>
      </c>
      <c r="E502" t="s">
        <v>561</v>
      </c>
      <c r="F502" t="s">
        <v>43</v>
      </c>
      <c r="G502" t="s">
        <v>44</v>
      </c>
      <c r="H502" t="s">
        <v>813</v>
      </c>
      <c r="I502" s="4">
        <v>135.97999999999999</v>
      </c>
      <c r="J502" s="5">
        <v>2</v>
      </c>
      <c r="K502" s="4">
        <v>34</v>
      </c>
    </row>
    <row r="503" spans="1:11" x14ac:dyDescent="0.2">
      <c r="A503" t="s">
        <v>811</v>
      </c>
      <c r="B503" t="str">
        <f t="shared" si="14"/>
        <v>2014</v>
      </c>
      <c r="C503" t="str">
        <f t="shared" si="15"/>
        <v>May</v>
      </c>
      <c r="D503" t="s">
        <v>812</v>
      </c>
      <c r="E503" t="s">
        <v>561</v>
      </c>
      <c r="F503" t="s">
        <v>43</v>
      </c>
      <c r="G503" t="s">
        <v>44</v>
      </c>
      <c r="H503" t="s">
        <v>814</v>
      </c>
      <c r="I503" s="4">
        <v>44.95</v>
      </c>
      <c r="J503" s="5">
        <v>1</v>
      </c>
      <c r="K503" s="4">
        <v>12.59</v>
      </c>
    </row>
    <row r="504" spans="1:11" x14ac:dyDescent="0.2">
      <c r="A504" t="s">
        <v>815</v>
      </c>
      <c r="B504" t="str">
        <f t="shared" si="14"/>
        <v>2014</v>
      </c>
      <c r="C504" t="str">
        <f t="shared" si="15"/>
        <v>May</v>
      </c>
      <c r="D504" t="s">
        <v>692</v>
      </c>
      <c r="E504" t="s">
        <v>26</v>
      </c>
      <c r="F504" t="s">
        <v>12</v>
      </c>
      <c r="G504" t="s">
        <v>22</v>
      </c>
      <c r="H504" t="s">
        <v>816</v>
      </c>
      <c r="I504" s="4">
        <v>3.28</v>
      </c>
      <c r="J504" s="5">
        <v>2</v>
      </c>
      <c r="K504" s="4">
        <v>-2.63</v>
      </c>
    </row>
    <row r="505" spans="1:11" x14ac:dyDescent="0.2">
      <c r="A505" t="s">
        <v>815</v>
      </c>
      <c r="B505" t="str">
        <f t="shared" si="14"/>
        <v>2014</v>
      </c>
      <c r="C505" t="str">
        <f t="shared" si="15"/>
        <v>May</v>
      </c>
      <c r="D505" t="s">
        <v>692</v>
      </c>
      <c r="E505" t="s">
        <v>26</v>
      </c>
      <c r="F505" t="s">
        <v>12</v>
      </c>
      <c r="G505" t="s">
        <v>27</v>
      </c>
      <c r="H505" t="s">
        <v>817</v>
      </c>
      <c r="I505" s="4">
        <v>21.17</v>
      </c>
      <c r="J505" s="5">
        <v>9</v>
      </c>
      <c r="K505" s="4">
        <v>2.38</v>
      </c>
    </row>
    <row r="506" spans="1:11" x14ac:dyDescent="0.2">
      <c r="A506" t="s">
        <v>815</v>
      </c>
      <c r="B506" t="str">
        <f t="shared" si="14"/>
        <v>2014</v>
      </c>
      <c r="C506" t="str">
        <f t="shared" si="15"/>
        <v>May</v>
      </c>
      <c r="D506" t="s">
        <v>692</v>
      </c>
      <c r="E506" t="s">
        <v>26</v>
      </c>
      <c r="F506" t="s">
        <v>43</v>
      </c>
      <c r="G506" t="s">
        <v>44</v>
      </c>
      <c r="H506" t="s">
        <v>818</v>
      </c>
      <c r="I506" s="4">
        <v>55.19</v>
      </c>
      <c r="J506" s="5">
        <v>2</v>
      </c>
      <c r="K506" s="4">
        <v>-10.119999999999999</v>
      </c>
    </row>
    <row r="507" spans="1:11" x14ac:dyDescent="0.2">
      <c r="A507" t="s">
        <v>815</v>
      </c>
      <c r="B507" t="str">
        <f t="shared" si="14"/>
        <v>2014</v>
      </c>
      <c r="C507" t="str">
        <f t="shared" si="15"/>
        <v>May</v>
      </c>
      <c r="D507" t="s">
        <v>94</v>
      </c>
      <c r="E507" t="s">
        <v>189</v>
      </c>
      <c r="F507" t="s">
        <v>12</v>
      </c>
      <c r="G507" t="s">
        <v>13</v>
      </c>
      <c r="H507" t="s">
        <v>819</v>
      </c>
      <c r="I507" s="4">
        <v>12.96</v>
      </c>
      <c r="J507" s="5">
        <v>2</v>
      </c>
      <c r="K507" s="4">
        <v>6.22</v>
      </c>
    </row>
    <row r="508" spans="1:11" x14ac:dyDescent="0.2">
      <c r="A508" t="s">
        <v>815</v>
      </c>
      <c r="B508" t="str">
        <f t="shared" si="14"/>
        <v>2014</v>
      </c>
      <c r="C508" t="str">
        <f t="shared" si="15"/>
        <v>May</v>
      </c>
      <c r="D508" t="s">
        <v>820</v>
      </c>
      <c r="E508" t="s">
        <v>169</v>
      </c>
      <c r="F508" t="s">
        <v>12</v>
      </c>
      <c r="G508" t="s">
        <v>22</v>
      </c>
      <c r="H508" t="s">
        <v>521</v>
      </c>
      <c r="I508" s="4">
        <v>17.96</v>
      </c>
      <c r="J508" s="5">
        <v>5</v>
      </c>
      <c r="K508" s="4">
        <v>5.84</v>
      </c>
    </row>
    <row r="509" spans="1:11" x14ac:dyDescent="0.2">
      <c r="A509" t="s">
        <v>815</v>
      </c>
      <c r="B509" t="str">
        <f t="shared" si="14"/>
        <v>2014</v>
      </c>
      <c r="C509" t="str">
        <f t="shared" si="15"/>
        <v>May</v>
      </c>
      <c r="D509" t="s">
        <v>820</v>
      </c>
      <c r="E509" t="s">
        <v>169</v>
      </c>
      <c r="F509" t="s">
        <v>12</v>
      </c>
      <c r="G509" t="s">
        <v>232</v>
      </c>
      <c r="H509" t="s">
        <v>821</v>
      </c>
      <c r="I509" s="4">
        <v>5.04</v>
      </c>
      <c r="J509" s="5">
        <v>2</v>
      </c>
      <c r="K509" s="4">
        <v>0.15</v>
      </c>
    </row>
    <row r="510" spans="1:11" x14ac:dyDescent="0.2">
      <c r="A510" t="s">
        <v>815</v>
      </c>
      <c r="B510" t="str">
        <f t="shared" si="14"/>
        <v>2014</v>
      </c>
      <c r="C510" t="str">
        <f t="shared" si="15"/>
        <v>May</v>
      </c>
      <c r="D510" t="s">
        <v>820</v>
      </c>
      <c r="E510" t="s">
        <v>169</v>
      </c>
      <c r="F510" t="s">
        <v>12</v>
      </c>
      <c r="G510" t="s">
        <v>105</v>
      </c>
      <c r="H510" t="s">
        <v>822</v>
      </c>
      <c r="I510" s="4">
        <v>208.16</v>
      </c>
      <c r="J510" s="5">
        <v>1</v>
      </c>
      <c r="K510" s="4">
        <v>56.2</v>
      </c>
    </row>
    <row r="511" spans="1:11" x14ac:dyDescent="0.2">
      <c r="A511" t="s">
        <v>823</v>
      </c>
      <c r="B511" t="str">
        <f t="shared" si="14"/>
        <v>2014</v>
      </c>
      <c r="C511" t="str">
        <f t="shared" si="15"/>
        <v>May</v>
      </c>
      <c r="D511" t="s">
        <v>824</v>
      </c>
      <c r="E511" t="s">
        <v>608</v>
      </c>
      <c r="F511" t="s">
        <v>12</v>
      </c>
      <c r="G511" t="s">
        <v>13</v>
      </c>
      <c r="H511" t="s">
        <v>825</v>
      </c>
      <c r="I511" s="4">
        <v>116.28</v>
      </c>
      <c r="J511" s="5">
        <v>3</v>
      </c>
      <c r="K511" s="4">
        <v>56.98</v>
      </c>
    </row>
    <row r="512" spans="1:11" x14ac:dyDescent="0.2">
      <c r="A512" t="s">
        <v>826</v>
      </c>
      <c r="B512" t="str">
        <f t="shared" si="14"/>
        <v>2014</v>
      </c>
      <c r="C512" t="str">
        <f t="shared" si="15"/>
        <v>May</v>
      </c>
      <c r="D512" t="s">
        <v>827</v>
      </c>
      <c r="E512" t="s">
        <v>17</v>
      </c>
      <c r="F512" t="s">
        <v>12</v>
      </c>
      <c r="G512" t="s">
        <v>105</v>
      </c>
      <c r="H512" t="s">
        <v>828</v>
      </c>
      <c r="I512" s="4">
        <v>75.599999999999994</v>
      </c>
      <c r="J512" s="5">
        <v>2</v>
      </c>
      <c r="K512" s="4">
        <v>-166.32</v>
      </c>
    </row>
    <row r="513" spans="1:11" x14ac:dyDescent="0.2">
      <c r="A513" t="s">
        <v>826</v>
      </c>
      <c r="B513" t="str">
        <f t="shared" si="14"/>
        <v>2014</v>
      </c>
      <c r="C513" t="str">
        <f t="shared" si="15"/>
        <v>May</v>
      </c>
      <c r="D513" t="s">
        <v>827</v>
      </c>
      <c r="E513" t="s">
        <v>17</v>
      </c>
      <c r="F513" t="s">
        <v>38</v>
      </c>
      <c r="G513" t="s">
        <v>52</v>
      </c>
      <c r="H513" t="s">
        <v>829</v>
      </c>
      <c r="I513" s="4">
        <v>29.32</v>
      </c>
      <c r="J513" s="5">
        <v>2</v>
      </c>
      <c r="K513" s="4">
        <v>-24.19</v>
      </c>
    </row>
    <row r="514" spans="1:11" x14ac:dyDescent="0.2">
      <c r="A514" t="s">
        <v>826</v>
      </c>
      <c r="B514" t="str">
        <f t="shared" si="14"/>
        <v>2014</v>
      </c>
      <c r="C514" t="str">
        <f t="shared" si="15"/>
        <v>May</v>
      </c>
      <c r="D514" t="s">
        <v>830</v>
      </c>
      <c r="E514" t="s">
        <v>169</v>
      </c>
      <c r="F514" t="s">
        <v>12</v>
      </c>
      <c r="G514" t="s">
        <v>13</v>
      </c>
      <c r="H514" t="s">
        <v>831</v>
      </c>
      <c r="I514" s="4">
        <v>14.62</v>
      </c>
      <c r="J514" s="5">
        <v>2</v>
      </c>
      <c r="K514" s="4">
        <v>6.73</v>
      </c>
    </row>
    <row r="515" spans="1:11" x14ac:dyDescent="0.2">
      <c r="A515" t="s">
        <v>832</v>
      </c>
      <c r="B515" t="str">
        <f t="shared" ref="B515:B578" si="16">TEXT(A515,"YYYY")</f>
        <v>2014</v>
      </c>
      <c r="C515" t="str">
        <f t="shared" ref="C515:C578" si="17">TEXT(A515,"MMM")</f>
        <v>May</v>
      </c>
      <c r="D515" t="s">
        <v>229</v>
      </c>
      <c r="E515" t="s">
        <v>31</v>
      </c>
      <c r="F515" t="s">
        <v>38</v>
      </c>
      <c r="G515" t="s">
        <v>83</v>
      </c>
      <c r="H515" t="s">
        <v>833</v>
      </c>
      <c r="I515" s="4">
        <v>290.67</v>
      </c>
      <c r="J515" s="5">
        <v>2</v>
      </c>
      <c r="K515" s="4">
        <v>27.36</v>
      </c>
    </row>
    <row r="516" spans="1:11" x14ac:dyDescent="0.2">
      <c r="A516" t="s">
        <v>832</v>
      </c>
      <c r="B516" t="str">
        <f t="shared" si="16"/>
        <v>2014</v>
      </c>
      <c r="C516" t="str">
        <f t="shared" si="17"/>
        <v>May</v>
      </c>
      <c r="D516" t="s">
        <v>229</v>
      </c>
      <c r="E516" t="s">
        <v>31</v>
      </c>
      <c r="F516" t="s">
        <v>43</v>
      </c>
      <c r="G516" t="s">
        <v>44</v>
      </c>
      <c r="H516" t="s">
        <v>834</v>
      </c>
      <c r="I516" s="4">
        <v>201.58</v>
      </c>
      <c r="J516" s="5">
        <v>2</v>
      </c>
      <c r="K516" s="4">
        <v>20.16</v>
      </c>
    </row>
    <row r="517" spans="1:11" x14ac:dyDescent="0.2">
      <c r="A517" t="s">
        <v>832</v>
      </c>
      <c r="B517" t="str">
        <f t="shared" si="16"/>
        <v>2014</v>
      </c>
      <c r="C517" t="str">
        <f t="shared" si="17"/>
        <v>May</v>
      </c>
      <c r="D517" t="s">
        <v>229</v>
      </c>
      <c r="E517" t="s">
        <v>31</v>
      </c>
      <c r="F517" t="s">
        <v>43</v>
      </c>
      <c r="G517" t="s">
        <v>44</v>
      </c>
      <c r="H517" t="s">
        <v>835</v>
      </c>
      <c r="I517" s="4">
        <v>83.98</v>
      </c>
      <c r="J517" s="5">
        <v>2</v>
      </c>
      <c r="K517" s="4">
        <v>31.49</v>
      </c>
    </row>
    <row r="518" spans="1:11" x14ac:dyDescent="0.2">
      <c r="A518" t="s">
        <v>832</v>
      </c>
      <c r="B518" t="str">
        <f t="shared" si="16"/>
        <v>2014</v>
      </c>
      <c r="C518" t="str">
        <f t="shared" si="17"/>
        <v>May</v>
      </c>
      <c r="D518" t="s">
        <v>836</v>
      </c>
      <c r="E518" t="s">
        <v>31</v>
      </c>
      <c r="F518" t="s">
        <v>38</v>
      </c>
      <c r="G518" t="s">
        <v>39</v>
      </c>
      <c r="H518" t="s">
        <v>837</v>
      </c>
      <c r="I518" s="4">
        <v>225.3</v>
      </c>
      <c r="J518" s="5">
        <v>2</v>
      </c>
      <c r="K518" s="4">
        <v>22.53</v>
      </c>
    </row>
    <row r="519" spans="1:11" x14ac:dyDescent="0.2">
      <c r="A519" t="s">
        <v>832</v>
      </c>
      <c r="B519" t="str">
        <f t="shared" si="16"/>
        <v>2014</v>
      </c>
      <c r="C519" t="str">
        <f t="shared" si="17"/>
        <v>May</v>
      </c>
      <c r="D519" t="s">
        <v>838</v>
      </c>
      <c r="E519" t="s">
        <v>347</v>
      </c>
      <c r="F519" t="s">
        <v>12</v>
      </c>
      <c r="G519" t="s">
        <v>13</v>
      </c>
      <c r="H519" t="s">
        <v>123</v>
      </c>
      <c r="I519" s="4">
        <v>48.4</v>
      </c>
      <c r="J519" s="5">
        <v>5</v>
      </c>
      <c r="K519" s="4">
        <v>23.23</v>
      </c>
    </row>
    <row r="520" spans="1:11" x14ac:dyDescent="0.2">
      <c r="A520" t="s">
        <v>832</v>
      </c>
      <c r="B520" t="str">
        <f t="shared" si="16"/>
        <v>2014</v>
      </c>
      <c r="C520" t="str">
        <f t="shared" si="17"/>
        <v>May</v>
      </c>
      <c r="D520" t="s">
        <v>589</v>
      </c>
      <c r="E520" t="s">
        <v>17</v>
      </c>
      <c r="F520" t="s">
        <v>12</v>
      </c>
      <c r="G520" t="s">
        <v>20</v>
      </c>
      <c r="H520" t="s">
        <v>839</v>
      </c>
      <c r="I520" s="4">
        <v>102.62</v>
      </c>
      <c r="J520" s="5">
        <v>3</v>
      </c>
      <c r="K520" s="4">
        <v>7.7</v>
      </c>
    </row>
    <row r="521" spans="1:11" x14ac:dyDescent="0.2">
      <c r="A521" t="s">
        <v>832</v>
      </c>
      <c r="B521" t="str">
        <f t="shared" si="16"/>
        <v>2014</v>
      </c>
      <c r="C521" t="str">
        <f t="shared" si="17"/>
        <v>May</v>
      </c>
      <c r="D521" t="s">
        <v>589</v>
      </c>
      <c r="E521" t="s">
        <v>17</v>
      </c>
      <c r="F521" t="s">
        <v>38</v>
      </c>
      <c r="G521" t="s">
        <v>39</v>
      </c>
      <c r="H521" t="s">
        <v>840</v>
      </c>
      <c r="I521" s="4">
        <v>359.77</v>
      </c>
      <c r="J521" s="5">
        <v>2</v>
      </c>
      <c r="K521" s="4">
        <v>-5.14</v>
      </c>
    </row>
    <row r="522" spans="1:11" x14ac:dyDescent="0.2">
      <c r="A522" t="s">
        <v>832</v>
      </c>
      <c r="B522" t="str">
        <f t="shared" si="16"/>
        <v>2014</v>
      </c>
      <c r="C522" t="str">
        <f t="shared" si="17"/>
        <v>May</v>
      </c>
      <c r="D522" t="s">
        <v>589</v>
      </c>
      <c r="E522" t="s">
        <v>17</v>
      </c>
      <c r="F522" t="s">
        <v>12</v>
      </c>
      <c r="G522" t="s">
        <v>27</v>
      </c>
      <c r="H522" t="s">
        <v>744</v>
      </c>
      <c r="I522" s="4">
        <v>13.39</v>
      </c>
      <c r="J522" s="5">
        <v>3</v>
      </c>
      <c r="K522" s="4">
        <v>3.18</v>
      </c>
    </row>
    <row r="523" spans="1:11" x14ac:dyDescent="0.2">
      <c r="A523" t="s">
        <v>841</v>
      </c>
      <c r="B523" t="str">
        <f t="shared" si="16"/>
        <v>2014</v>
      </c>
      <c r="C523" t="str">
        <f t="shared" si="17"/>
        <v>May</v>
      </c>
      <c r="D523" t="s">
        <v>842</v>
      </c>
      <c r="E523" t="s">
        <v>31</v>
      </c>
      <c r="F523" t="s">
        <v>38</v>
      </c>
      <c r="G523" t="s">
        <v>164</v>
      </c>
      <c r="H523" t="s">
        <v>843</v>
      </c>
      <c r="I523" s="4">
        <v>567.12</v>
      </c>
      <c r="J523" s="5">
        <v>10</v>
      </c>
      <c r="K523" s="4">
        <v>-28.36</v>
      </c>
    </row>
    <row r="524" spans="1:11" x14ac:dyDescent="0.2">
      <c r="A524" t="s">
        <v>841</v>
      </c>
      <c r="B524" t="str">
        <f t="shared" si="16"/>
        <v>2014</v>
      </c>
      <c r="C524" t="str">
        <f t="shared" si="17"/>
        <v>May</v>
      </c>
      <c r="D524" t="s">
        <v>842</v>
      </c>
      <c r="E524" t="s">
        <v>31</v>
      </c>
      <c r="F524" t="s">
        <v>12</v>
      </c>
      <c r="G524" t="s">
        <v>20</v>
      </c>
      <c r="H524" t="s">
        <v>844</v>
      </c>
      <c r="I524" s="4">
        <v>359.32</v>
      </c>
      <c r="J524" s="5">
        <v>4</v>
      </c>
      <c r="K524" s="4">
        <v>7.19</v>
      </c>
    </row>
    <row r="525" spans="1:11" x14ac:dyDescent="0.2">
      <c r="A525" t="s">
        <v>841</v>
      </c>
      <c r="B525" t="str">
        <f t="shared" si="16"/>
        <v>2014</v>
      </c>
      <c r="C525" t="str">
        <f t="shared" si="17"/>
        <v>May</v>
      </c>
      <c r="D525" t="s">
        <v>653</v>
      </c>
      <c r="E525" t="s">
        <v>31</v>
      </c>
      <c r="F525" t="s">
        <v>43</v>
      </c>
      <c r="G525" t="s">
        <v>44</v>
      </c>
      <c r="H525" t="s">
        <v>845</v>
      </c>
      <c r="I525" s="4">
        <v>1113.5</v>
      </c>
      <c r="J525" s="5">
        <v>12</v>
      </c>
      <c r="K525" s="4">
        <v>125.27</v>
      </c>
    </row>
    <row r="526" spans="1:11" x14ac:dyDescent="0.2">
      <c r="A526" t="s">
        <v>841</v>
      </c>
      <c r="B526" t="str">
        <f t="shared" si="16"/>
        <v>2014</v>
      </c>
      <c r="C526" t="str">
        <f t="shared" si="17"/>
        <v>May</v>
      </c>
      <c r="D526" t="s">
        <v>653</v>
      </c>
      <c r="E526" t="s">
        <v>31</v>
      </c>
      <c r="F526" t="s">
        <v>43</v>
      </c>
      <c r="G526" t="s">
        <v>58</v>
      </c>
      <c r="H526" t="s">
        <v>846</v>
      </c>
      <c r="I526" s="4">
        <v>99.99</v>
      </c>
      <c r="J526" s="5">
        <v>1</v>
      </c>
      <c r="K526" s="4">
        <v>38</v>
      </c>
    </row>
    <row r="527" spans="1:11" x14ac:dyDescent="0.2">
      <c r="A527" t="s">
        <v>841</v>
      </c>
      <c r="B527" t="str">
        <f t="shared" si="16"/>
        <v>2014</v>
      </c>
      <c r="C527" t="str">
        <f t="shared" si="17"/>
        <v>May</v>
      </c>
      <c r="D527" t="s">
        <v>847</v>
      </c>
      <c r="E527" t="s">
        <v>17</v>
      </c>
      <c r="F527" t="s">
        <v>12</v>
      </c>
      <c r="G527" t="s">
        <v>22</v>
      </c>
      <c r="H527" t="s">
        <v>848</v>
      </c>
      <c r="I527" s="4">
        <v>17.46</v>
      </c>
      <c r="J527" s="5">
        <v>6</v>
      </c>
      <c r="K527" s="4">
        <v>-30.56</v>
      </c>
    </row>
    <row r="528" spans="1:11" x14ac:dyDescent="0.2">
      <c r="A528" t="s">
        <v>849</v>
      </c>
      <c r="B528" t="str">
        <f t="shared" si="16"/>
        <v>2014</v>
      </c>
      <c r="C528" t="str">
        <f t="shared" si="17"/>
        <v>May</v>
      </c>
      <c r="D528" t="s">
        <v>850</v>
      </c>
      <c r="E528" t="s">
        <v>189</v>
      </c>
      <c r="F528" t="s">
        <v>43</v>
      </c>
      <c r="G528" t="s">
        <v>44</v>
      </c>
      <c r="H528" t="s">
        <v>851</v>
      </c>
      <c r="I528" s="4">
        <v>57.41</v>
      </c>
      <c r="J528" s="5">
        <v>6</v>
      </c>
      <c r="K528" s="4">
        <v>5.74</v>
      </c>
    </row>
    <row r="529" spans="1:11" x14ac:dyDescent="0.2">
      <c r="A529" t="s">
        <v>849</v>
      </c>
      <c r="B529" t="str">
        <f t="shared" si="16"/>
        <v>2014</v>
      </c>
      <c r="C529" t="str">
        <f t="shared" si="17"/>
        <v>May</v>
      </c>
      <c r="D529" t="s">
        <v>850</v>
      </c>
      <c r="E529" t="s">
        <v>189</v>
      </c>
      <c r="F529" t="s">
        <v>43</v>
      </c>
      <c r="G529" t="s">
        <v>58</v>
      </c>
      <c r="H529" t="s">
        <v>349</v>
      </c>
      <c r="I529" s="4">
        <v>27.6</v>
      </c>
      <c r="J529" s="5">
        <v>4</v>
      </c>
      <c r="K529" s="4">
        <v>2.21</v>
      </c>
    </row>
    <row r="530" spans="1:11" x14ac:dyDescent="0.2">
      <c r="A530" t="s">
        <v>849</v>
      </c>
      <c r="B530" t="str">
        <f t="shared" si="16"/>
        <v>2014</v>
      </c>
      <c r="C530" t="str">
        <f t="shared" si="17"/>
        <v>May</v>
      </c>
      <c r="D530" t="s">
        <v>852</v>
      </c>
      <c r="E530" t="s">
        <v>189</v>
      </c>
      <c r="F530" t="s">
        <v>12</v>
      </c>
      <c r="G530" t="s">
        <v>22</v>
      </c>
      <c r="H530" t="s">
        <v>853</v>
      </c>
      <c r="I530" s="4">
        <v>136.96</v>
      </c>
      <c r="J530" s="5">
        <v>4</v>
      </c>
      <c r="K530" s="4">
        <v>51.36</v>
      </c>
    </row>
    <row r="531" spans="1:11" x14ac:dyDescent="0.2">
      <c r="A531" t="s">
        <v>854</v>
      </c>
      <c r="B531" t="str">
        <f t="shared" si="16"/>
        <v>2014</v>
      </c>
      <c r="C531" t="str">
        <f t="shared" si="17"/>
        <v>May</v>
      </c>
      <c r="D531" t="s">
        <v>855</v>
      </c>
      <c r="E531" t="s">
        <v>62</v>
      </c>
      <c r="F531" t="s">
        <v>12</v>
      </c>
      <c r="G531" t="s">
        <v>13</v>
      </c>
      <c r="H531" t="s">
        <v>856</v>
      </c>
      <c r="I531" s="4">
        <v>13.62</v>
      </c>
      <c r="J531" s="5">
        <v>3</v>
      </c>
      <c r="K531" s="4">
        <v>6.13</v>
      </c>
    </row>
    <row r="532" spans="1:11" x14ac:dyDescent="0.2">
      <c r="A532" t="s">
        <v>854</v>
      </c>
      <c r="B532" t="str">
        <f t="shared" si="16"/>
        <v>2014</v>
      </c>
      <c r="C532" t="str">
        <f t="shared" si="17"/>
        <v>May</v>
      </c>
      <c r="D532" t="s">
        <v>857</v>
      </c>
      <c r="E532" t="s">
        <v>17</v>
      </c>
      <c r="F532" t="s">
        <v>38</v>
      </c>
      <c r="G532" t="s">
        <v>164</v>
      </c>
      <c r="H532" t="s">
        <v>858</v>
      </c>
      <c r="I532" s="4">
        <v>355.46</v>
      </c>
      <c r="J532" s="5">
        <v>3</v>
      </c>
      <c r="K532" s="4">
        <v>-184.84</v>
      </c>
    </row>
    <row r="533" spans="1:11" x14ac:dyDescent="0.2">
      <c r="A533" t="s">
        <v>854</v>
      </c>
      <c r="B533" t="str">
        <f t="shared" si="16"/>
        <v>2014</v>
      </c>
      <c r="C533" t="str">
        <f t="shared" si="17"/>
        <v>May</v>
      </c>
      <c r="D533" t="s">
        <v>859</v>
      </c>
      <c r="E533" t="s">
        <v>169</v>
      </c>
      <c r="F533" t="s">
        <v>12</v>
      </c>
      <c r="G533" t="s">
        <v>22</v>
      </c>
      <c r="H533" t="s">
        <v>722</v>
      </c>
      <c r="I533" s="4">
        <v>70.37</v>
      </c>
      <c r="J533" s="5">
        <v>4</v>
      </c>
      <c r="K533" s="4">
        <v>26.39</v>
      </c>
    </row>
    <row r="534" spans="1:11" x14ac:dyDescent="0.2">
      <c r="A534" t="s">
        <v>854</v>
      </c>
      <c r="B534" t="str">
        <f t="shared" si="16"/>
        <v>2014</v>
      </c>
      <c r="C534" t="str">
        <f t="shared" si="17"/>
        <v>May</v>
      </c>
      <c r="D534" t="s">
        <v>860</v>
      </c>
      <c r="E534" t="s">
        <v>169</v>
      </c>
      <c r="F534" t="s">
        <v>12</v>
      </c>
      <c r="G534" t="s">
        <v>22</v>
      </c>
      <c r="H534" t="s">
        <v>861</v>
      </c>
      <c r="I534" s="4">
        <v>25.58</v>
      </c>
      <c r="J534" s="5">
        <v>2</v>
      </c>
      <c r="K534" s="4">
        <v>8.9499999999999993</v>
      </c>
    </row>
    <row r="535" spans="1:11" x14ac:dyDescent="0.2">
      <c r="A535" t="s">
        <v>854</v>
      </c>
      <c r="B535" t="str">
        <f t="shared" si="16"/>
        <v>2014</v>
      </c>
      <c r="C535" t="str">
        <f t="shared" si="17"/>
        <v>May</v>
      </c>
      <c r="D535" t="s">
        <v>860</v>
      </c>
      <c r="E535" t="s">
        <v>169</v>
      </c>
      <c r="F535" t="s">
        <v>43</v>
      </c>
      <c r="G535" t="s">
        <v>44</v>
      </c>
      <c r="H535" t="s">
        <v>862</v>
      </c>
      <c r="I535" s="4">
        <v>464</v>
      </c>
      <c r="J535" s="5">
        <v>5</v>
      </c>
      <c r="K535" s="4">
        <v>134.56</v>
      </c>
    </row>
    <row r="536" spans="1:11" x14ac:dyDescent="0.2">
      <c r="A536" t="s">
        <v>854</v>
      </c>
      <c r="B536" t="str">
        <f t="shared" si="16"/>
        <v>2014</v>
      </c>
      <c r="C536" t="str">
        <f t="shared" si="17"/>
        <v>May</v>
      </c>
      <c r="D536" t="s">
        <v>860</v>
      </c>
      <c r="E536" t="s">
        <v>169</v>
      </c>
      <c r="F536" t="s">
        <v>12</v>
      </c>
      <c r="G536" t="s">
        <v>105</v>
      </c>
      <c r="H536" t="s">
        <v>863</v>
      </c>
      <c r="I536" s="4">
        <v>235.95</v>
      </c>
      <c r="J536" s="5">
        <v>3</v>
      </c>
      <c r="K536" s="4">
        <v>77.86</v>
      </c>
    </row>
    <row r="537" spans="1:11" x14ac:dyDescent="0.2">
      <c r="A537" t="s">
        <v>854</v>
      </c>
      <c r="B537" t="str">
        <f t="shared" si="16"/>
        <v>2014</v>
      </c>
      <c r="C537" t="str">
        <f t="shared" si="17"/>
        <v>May</v>
      </c>
      <c r="D537" t="s">
        <v>860</v>
      </c>
      <c r="E537" t="s">
        <v>169</v>
      </c>
      <c r="F537" t="s">
        <v>12</v>
      </c>
      <c r="G537" t="s">
        <v>13</v>
      </c>
      <c r="H537" t="s">
        <v>864</v>
      </c>
      <c r="I537" s="4">
        <v>39.96</v>
      </c>
      <c r="J537" s="5">
        <v>4</v>
      </c>
      <c r="K537" s="4">
        <v>17.98</v>
      </c>
    </row>
    <row r="538" spans="1:11" x14ac:dyDescent="0.2">
      <c r="A538" t="s">
        <v>854</v>
      </c>
      <c r="B538" t="str">
        <f t="shared" si="16"/>
        <v>2014</v>
      </c>
      <c r="C538" t="str">
        <f t="shared" si="17"/>
        <v>May</v>
      </c>
      <c r="D538" t="s">
        <v>865</v>
      </c>
      <c r="E538" t="s">
        <v>17</v>
      </c>
      <c r="F538" t="s">
        <v>43</v>
      </c>
      <c r="G538" t="s">
        <v>694</v>
      </c>
      <c r="H538" t="s">
        <v>695</v>
      </c>
      <c r="I538" s="4">
        <v>719.98</v>
      </c>
      <c r="J538" s="5">
        <v>3</v>
      </c>
      <c r="K538" s="4">
        <v>135</v>
      </c>
    </row>
    <row r="539" spans="1:11" x14ac:dyDescent="0.2">
      <c r="A539" t="s">
        <v>866</v>
      </c>
      <c r="B539" t="str">
        <f t="shared" si="16"/>
        <v>2014</v>
      </c>
      <c r="C539" t="str">
        <f t="shared" si="17"/>
        <v>May</v>
      </c>
      <c r="D539" t="s">
        <v>867</v>
      </c>
      <c r="E539" t="s">
        <v>383</v>
      </c>
      <c r="F539" t="s">
        <v>43</v>
      </c>
      <c r="G539" t="s">
        <v>44</v>
      </c>
      <c r="H539" t="s">
        <v>868</v>
      </c>
      <c r="I539" s="4">
        <v>659.97</v>
      </c>
      <c r="J539" s="5">
        <v>3</v>
      </c>
      <c r="K539" s="4">
        <v>197.99</v>
      </c>
    </row>
    <row r="540" spans="1:11" x14ac:dyDescent="0.2">
      <c r="A540" t="s">
        <v>866</v>
      </c>
      <c r="B540" t="str">
        <f t="shared" si="16"/>
        <v>2014</v>
      </c>
      <c r="C540" t="str">
        <f t="shared" si="17"/>
        <v>May</v>
      </c>
      <c r="D540" t="s">
        <v>867</v>
      </c>
      <c r="E540" t="s">
        <v>383</v>
      </c>
      <c r="F540" t="s">
        <v>43</v>
      </c>
      <c r="G540" t="s">
        <v>44</v>
      </c>
      <c r="H540" t="s">
        <v>869</v>
      </c>
      <c r="I540" s="4">
        <v>113.73</v>
      </c>
      <c r="J540" s="5">
        <v>3</v>
      </c>
      <c r="K540" s="4">
        <v>32.979999999999997</v>
      </c>
    </row>
    <row r="541" spans="1:11" x14ac:dyDescent="0.2">
      <c r="A541" t="s">
        <v>870</v>
      </c>
      <c r="B541" t="str">
        <f t="shared" si="16"/>
        <v>2014</v>
      </c>
      <c r="C541" t="str">
        <f t="shared" si="17"/>
        <v>Jun</v>
      </c>
      <c r="D541" t="s">
        <v>871</v>
      </c>
      <c r="E541" t="s">
        <v>369</v>
      </c>
      <c r="F541" t="s">
        <v>38</v>
      </c>
      <c r="G541" t="s">
        <v>39</v>
      </c>
      <c r="H541" t="s">
        <v>40</v>
      </c>
      <c r="I541" s="4">
        <v>2001.86</v>
      </c>
      <c r="J541" s="5">
        <v>7</v>
      </c>
      <c r="K541" s="4">
        <v>580.54</v>
      </c>
    </row>
    <row r="542" spans="1:11" x14ac:dyDescent="0.2">
      <c r="A542" t="s">
        <v>870</v>
      </c>
      <c r="B542" t="str">
        <f t="shared" si="16"/>
        <v>2014</v>
      </c>
      <c r="C542" t="str">
        <f t="shared" si="17"/>
        <v>Jun</v>
      </c>
      <c r="D542" t="s">
        <v>871</v>
      </c>
      <c r="E542" t="s">
        <v>369</v>
      </c>
      <c r="F542" t="s">
        <v>12</v>
      </c>
      <c r="G542" t="s">
        <v>20</v>
      </c>
      <c r="H542" t="s">
        <v>872</v>
      </c>
      <c r="I542" s="4">
        <v>166.72</v>
      </c>
      <c r="J542" s="5">
        <v>2</v>
      </c>
      <c r="K542" s="4">
        <v>41.68</v>
      </c>
    </row>
    <row r="543" spans="1:11" x14ac:dyDescent="0.2">
      <c r="A543" t="s">
        <v>870</v>
      </c>
      <c r="B543" t="str">
        <f t="shared" si="16"/>
        <v>2014</v>
      </c>
      <c r="C543" t="str">
        <f t="shared" si="17"/>
        <v>Jun</v>
      </c>
      <c r="D543" t="s">
        <v>871</v>
      </c>
      <c r="E543" t="s">
        <v>369</v>
      </c>
      <c r="F543" t="s">
        <v>12</v>
      </c>
      <c r="G543" t="s">
        <v>13</v>
      </c>
      <c r="H543" t="s">
        <v>873</v>
      </c>
      <c r="I543" s="4">
        <v>47.88</v>
      </c>
      <c r="J543" s="5">
        <v>6</v>
      </c>
      <c r="K543" s="4">
        <v>23.94</v>
      </c>
    </row>
    <row r="544" spans="1:11" x14ac:dyDescent="0.2">
      <c r="A544" t="s">
        <v>870</v>
      </c>
      <c r="B544" t="str">
        <f t="shared" si="16"/>
        <v>2014</v>
      </c>
      <c r="C544" t="str">
        <f t="shared" si="17"/>
        <v>Jun</v>
      </c>
      <c r="D544" t="s">
        <v>871</v>
      </c>
      <c r="E544" t="s">
        <v>369</v>
      </c>
      <c r="F544" t="s">
        <v>12</v>
      </c>
      <c r="G544" t="s">
        <v>105</v>
      </c>
      <c r="H544" t="s">
        <v>874</v>
      </c>
      <c r="I544" s="4">
        <v>1503.25</v>
      </c>
      <c r="J544" s="5">
        <v>5</v>
      </c>
      <c r="K544" s="4">
        <v>496.07</v>
      </c>
    </row>
    <row r="545" spans="1:11" x14ac:dyDescent="0.2">
      <c r="A545" t="s">
        <v>870</v>
      </c>
      <c r="B545" t="str">
        <f t="shared" si="16"/>
        <v>2014</v>
      </c>
      <c r="C545" t="str">
        <f t="shared" si="17"/>
        <v>Jun</v>
      </c>
      <c r="D545" t="s">
        <v>871</v>
      </c>
      <c r="E545" t="s">
        <v>369</v>
      </c>
      <c r="F545" t="s">
        <v>12</v>
      </c>
      <c r="G545" t="s">
        <v>13</v>
      </c>
      <c r="H545" t="s">
        <v>875</v>
      </c>
      <c r="I545" s="4">
        <v>25.92</v>
      </c>
      <c r="J545" s="5">
        <v>4</v>
      </c>
      <c r="K545" s="4">
        <v>12.44</v>
      </c>
    </row>
    <row r="546" spans="1:11" x14ac:dyDescent="0.2">
      <c r="A546" t="s">
        <v>870</v>
      </c>
      <c r="B546" t="str">
        <f t="shared" si="16"/>
        <v>2014</v>
      </c>
      <c r="C546" t="str">
        <f t="shared" si="17"/>
        <v>Jun</v>
      </c>
      <c r="D546" t="s">
        <v>876</v>
      </c>
      <c r="E546" t="s">
        <v>205</v>
      </c>
      <c r="F546" t="s">
        <v>12</v>
      </c>
      <c r="G546" t="s">
        <v>22</v>
      </c>
      <c r="H546" t="s">
        <v>877</v>
      </c>
      <c r="I546" s="4">
        <v>45.48</v>
      </c>
      <c r="J546" s="5">
        <v>3</v>
      </c>
      <c r="K546" s="4">
        <v>20.92</v>
      </c>
    </row>
    <row r="547" spans="1:11" x14ac:dyDescent="0.2">
      <c r="A547" t="s">
        <v>870</v>
      </c>
      <c r="B547" t="str">
        <f t="shared" si="16"/>
        <v>2014</v>
      </c>
      <c r="C547" t="str">
        <f t="shared" si="17"/>
        <v>Jun</v>
      </c>
      <c r="D547" t="s">
        <v>876</v>
      </c>
      <c r="E547" t="s">
        <v>205</v>
      </c>
      <c r="F547" t="s">
        <v>12</v>
      </c>
      <c r="G547" t="s">
        <v>27</v>
      </c>
      <c r="H547" t="s">
        <v>878</v>
      </c>
      <c r="I547" s="4">
        <v>289.2</v>
      </c>
      <c r="J547" s="5">
        <v>6</v>
      </c>
      <c r="K547" s="4">
        <v>83.87</v>
      </c>
    </row>
    <row r="548" spans="1:11" x14ac:dyDescent="0.2">
      <c r="A548" t="s">
        <v>870</v>
      </c>
      <c r="B548" t="str">
        <f t="shared" si="16"/>
        <v>2014</v>
      </c>
      <c r="C548" t="str">
        <f t="shared" si="17"/>
        <v>Jun</v>
      </c>
      <c r="D548" t="s">
        <v>879</v>
      </c>
      <c r="E548" t="s">
        <v>116</v>
      </c>
      <c r="F548" t="s">
        <v>38</v>
      </c>
      <c r="G548" t="s">
        <v>52</v>
      </c>
      <c r="H548" t="s">
        <v>880</v>
      </c>
      <c r="I548" s="4">
        <v>22.2</v>
      </c>
      <c r="J548" s="5">
        <v>6</v>
      </c>
      <c r="K548" s="4">
        <v>9.1</v>
      </c>
    </row>
    <row r="549" spans="1:11" x14ac:dyDescent="0.2">
      <c r="A549" t="s">
        <v>870</v>
      </c>
      <c r="B549" t="str">
        <f t="shared" si="16"/>
        <v>2014</v>
      </c>
      <c r="C549" t="str">
        <f t="shared" si="17"/>
        <v>Jun</v>
      </c>
      <c r="D549" t="s">
        <v>879</v>
      </c>
      <c r="E549" t="s">
        <v>116</v>
      </c>
      <c r="F549" t="s">
        <v>43</v>
      </c>
      <c r="G549" t="s">
        <v>44</v>
      </c>
      <c r="H549" t="s">
        <v>881</v>
      </c>
      <c r="I549" s="4">
        <v>881.93</v>
      </c>
      <c r="J549" s="5">
        <v>7</v>
      </c>
      <c r="K549" s="4">
        <v>229.3</v>
      </c>
    </row>
    <row r="550" spans="1:11" x14ac:dyDescent="0.2">
      <c r="A550" t="s">
        <v>870</v>
      </c>
      <c r="B550" t="str">
        <f t="shared" si="16"/>
        <v>2014</v>
      </c>
      <c r="C550" t="str">
        <f t="shared" si="17"/>
        <v>Jun</v>
      </c>
      <c r="D550" t="s">
        <v>388</v>
      </c>
      <c r="E550" t="s">
        <v>125</v>
      </c>
      <c r="F550" t="s">
        <v>12</v>
      </c>
      <c r="G550" t="s">
        <v>22</v>
      </c>
      <c r="H550" t="s">
        <v>882</v>
      </c>
      <c r="I550" s="4">
        <v>138.56</v>
      </c>
      <c r="J550" s="5">
        <v>4</v>
      </c>
      <c r="K550" s="4">
        <v>66.510000000000005</v>
      </c>
    </row>
    <row r="551" spans="1:11" x14ac:dyDescent="0.2">
      <c r="A551" t="s">
        <v>870</v>
      </c>
      <c r="B551" t="str">
        <f t="shared" si="16"/>
        <v>2014</v>
      </c>
      <c r="C551" t="str">
        <f t="shared" si="17"/>
        <v>Jun</v>
      </c>
      <c r="D551" t="s">
        <v>388</v>
      </c>
      <c r="E551" t="s">
        <v>125</v>
      </c>
      <c r="F551" t="s">
        <v>12</v>
      </c>
      <c r="G551" t="s">
        <v>105</v>
      </c>
      <c r="H551" t="s">
        <v>883</v>
      </c>
      <c r="I551" s="4">
        <v>65.52</v>
      </c>
      <c r="J551" s="5">
        <v>5</v>
      </c>
      <c r="K551" s="4">
        <v>12.38</v>
      </c>
    </row>
    <row r="552" spans="1:11" x14ac:dyDescent="0.2">
      <c r="A552" t="s">
        <v>884</v>
      </c>
      <c r="B552" t="str">
        <f t="shared" si="16"/>
        <v>2014</v>
      </c>
      <c r="C552" t="str">
        <f t="shared" si="17"/>
        <v>Jun</v>
      </c>
      <c r="D552" t="s">
        <v>344</v>
      </c>
      <c r="E552" t="s">
        <v>347</v>
      </c>
      <c r="F552" t="s">
        <v>12</v>
      </c>
      <c r="G552" t="s">
        <v>22</v>
      </c>
      <c r="H552" t="s">
        <v>885</v>
      </c>
      <c r="I552" s="4">
        <v>59.81</v>
      </c>
      <c r="J552" s="5">
        <v>3</v>
      </c>
      <c r="K552" s="4">
        <v>19.440000000000001</v>
      </c>
    </row>
    <row r="553" spans="1:11" x14ac:dyDescent="0.2">
      <c r="A553" t="s">
        <v>884</v>
      </c>
      <c r="B553" t="str">
        <f t="shared" si="16"/>
        <v>2014</v>
      </c>
      <c r="C553" t="str">
        <f t="shared" si="17"/>
        <v>Jun</v>
      </c>
      <c r="D553" t="s">
        <v>344</v>
      </c>
      <c r="E553" t="s">
        <v>347</v>
      </c>
      <c r="F553" t="s">
        <v>38</v>
      </c>
      <c r="G553" t="s">
        <v>52</v>
      </c>
      <c r="H553" t="s">
        <v>886</v>
      </c>
      <c r="I553" s="4">
        <v>73.319999999999993</v>
      </c>
      <c r="J553" s="5">
        <v>6</v>
      </c>
      <c r="K553" s="4">
        <v>22</v>
      </c>
    </row>
    <row r="554" spans="1:11" x14ac:dyDescent="0.2">
      <c r="A554" t="s">
        <v>884</v>
      </c>
      <c r="B554" t="str">
        <f t="shared" si="16"/>
        <v>2014</v>
      </c>
      <c r="C554" t="str">
        <f t="shared" si="17"/>
        <v>Jun</v>
      </c>
      <c r="D554" t="s">
        <v>599</v>
      </c>
      <c r="E554" t="s">
        <v>34</v>
      </c>
      <c r="F554" t="s">
        <v>12</v>
      </c>
      <c r="G554" t="s">
        <v>27</v>
      </c>
      <c r="H554" t="s">
        <v>795</v>
      </c>
      <c r="I554" s="4">
        <v>8.56</v>
      </c>
      <c r="J554" s="5">
        <v>2</v>
      </c>
      <c r="K554" s="4">
        <v>2.65</v>
      </c>
    </row>
    <row r="555" spans="1:11" x14ac:dyDescent="0.2">
      <c r="A555" t="s">
        <v>884</v>
      </c>
      <c r="B555" t="str">
        <f t="shared" si="16"/>
        <v>2014</v>
      </c>
      <c r="C555" t="str">
        <f t="shared" si="17"/>
        <v>Jun</v>
      </c>
      <c r="D555" t="s">
        <v>599</v>
      </c>
      <c r="E555" t="s">
        <v>34</v>
      </c>
      <c r="F555" t="s">
        <v>43</v>
      </c>
      <c r="G555" t="s">
        <v>44</v>
      </c>
      <c r="H555" t="s">
        <v>887</v>
      </c>
      <c r="I555" s="4">
        <v>239.97</v>
      </c>
      <c r="J555" s="5">
        <v>3</v>
      </c>
      <c r="K555" s="4">
        <v>67.19</v>
      </c>
    </row>
    <row r="556" spans="1:11" x14ac:dyDescent="0.2">
      <c r="A556" t="s">
        <v>884</v>
      </c>
      <c r="B556" t="str">
        <f t="shared" si="16"/>
        <v>2014</v>
      </c>
      <c r="C556" t="str">
        <f t="shared" si="17"/>
        <v>Jun</v>
      </c>
      <c r="D556" t="s">
        <v>599</v>
      </c>
      <c r="E556" t="s">
        <v>34</v>
      </c>
      <c r="F556" t="s">
        <v>12</v>
      </c>
      <c r="G556" t="s">
        <v>20</v>
      </c>
      <c r="H556" t="s">
        <v>360</v>
      </c>
      <c r="I556" s="4">
        <v>356.94</v>
      </c>
      <c r="J556" s="5">
        <v>2</v>
      </c>
      <c r="K556" s="4">
        <v>107.08</v>
      </c>
    </row>
    <row r="557" spans="1:11" x14ac:dyDescent="0.2">
      <c r="A557" t="s">
        <v>888</v>
      </c>
      <c r="B557" t="str">
        <f t="shared" si="16"/>
        <v>2014</v>
      </c>
      <c r="C557" t="str">
        <f t="shared" si="17"/>
        <v>Jun</v>
      </c>
      <c r="D557" t="s">
        <v>889</v>
      </c>
      <c r="E557" t="s">
        <v>189</v>
      </c>
      <c r="F557" t="s">
        <v>38</v>
      </c>
      <c r="G557" t="s">
        <v>164</v>
      </c>
      <c r="H557" t="s">
        <v>545</v>
      </c>
      <c r="I557" s="4">
        <v>515.88</v>
      </c>
      <c r="J557" s="5">
        <v>6</v>
      </c>
      <c r="K557" s="4">
        <v>113.49</v>
      </c>
    </row>
    <row r="558" spans="1:11" x14ac:dyDescent="0.2">
      <c r="A558" t="s">
        <v>888</v>
      </c>
      <c r="B558" t="str">
        <f t="shared" si="16"/>
        <v>2014</v>
      </c>
      <c r="C558" t="str">
        <f t="shared" si="17"/>
        <v>Jun</v>
      </c>
      <c r="D558" t="s">
        <v>890</v>
      </c>
      <c r="E558" t="s">
        <v>125</v>
      </c>
      <c r="F558" t="s">
        <v>12</v>
      </c>
      <c r="G558" t="s">
        <v>72</v>
      </c>
      <c r="H558" t="s">
        <v>891</v>
      </c>
      <c r="I558" s="4">
        <v>15.28</v>
      </c>
      <c r="J558" s="5">
        <v>2</v>
      </c>
      <c r="K558" s="4">
        <v>7.49</v>
      </c>
    </row>
    <row r="559" spans="1:11" x14ac:dyDescent="0.2">
      <c r="A559" t="s">
        <v>888</v>
      </c>
      <c r="B559" t="str">
        <f t="shared" si="16"/>
        <v>2014</v>
      </c>
      <c r="C559" t="str">
        <f t="shared" si="17"/>
        <v>Jun</v>
      </c>
      <c r="D559" t="s">
        <v>892</v>
      </c>
      <c r="E559" t="s">
        <v>17</v>
      </c>
      <c r="F559" t="s">
        <v>12</v>
      </c>
      <c r="G559" t="s">
        <v>18</v>
      </c>
      <c r="H559" t="s">
        <v>893</v>
      </c>
      <c r="I559" s="4">
        <v>15.94</v>
      </c>
      <c r="J559" s="5">
        <v>4</v>
      </c>
      <c r="K559" s="4">
        <v>5.18</v>
      </c>
    </row>
    <row r="560" spans="1:11" x14ac:dyDescent="0.2">
      <c r="A560" t="s">
        <v>888</v>
      </c>
      <c r="B560" t="str">
        <f t="shared" si="16"/>
        <v>2014</v>
      </c>
      <c r="C560" t="str">
        <f t="shared" si="17"/>
        <v>Jun</v>
      </c>
      <c r="D560" t="s">
        <v>892</v>
      </c>
      <c r="E560" t="s">
        <v>17</v>
      </c>
      <c r="F560" t="s">
        <v>38</v>
      </c>
      <c r="G560" t="s">
        <v>52</v>
      </c>
      <c r="H560" t="s">
        <v>894</v>
      </c>
      <c r="I560" s="4">
        <v>61.54</v>
      </c>
      <c r="J560" s="5">
        <v>7</v>
      </c>
      <c r="K560" s="4">
        <v>-40</v>
      </c>
    </row>
    <row r="561" spans="1:11" x14ac:dyDescent="0.2">
      <c r="A561" t="s">
        <v>888</v>
      </c>
      <c r="B561" t="str">
        <f t="shared" si="16"/>
        <v>2014</v>
      </c>
      <c r="C561" t="str">
        <f t="shared" si="17"/>
        <v>Jun</v>
      </c>
      <c r="D561" t="s">
        <v>892</v>
      </c>
      <c r="E561" t="s">
        <v>17</v>
      </c>
      <c r="F561" t="s">
        <v>12</v>
      </c>
      <c r="G561" t="s">
        <v>20</v>
      </c>
      <c r="H561" t="s">
        <v>668</v>
      </c>
      <c r="I561" s="4">
        <v>132.69999999999999</v>
      </c>
      <c r="J561" s="5">
        <v>3</v>
      </c>
      <c r="K561" s="4">
        <v>9.9499999999999993</v>
      </c>
    </row>
    <row r="562" spans="1:11" x14ac:dyDescent="0.2">
      <c r="A562" t="s">
        <v>895</v>
      </c>
      <c r="B562" t="str">
        <f t="shared" si="16"/>
        <v>2014</v>
      </c>
      <c r="C562" t="str">
        <f t="shared" si="17"/>
        <v>Jun</v>
      </c>
      <c r="D562" t="s">
        <v>478</v>
      </c>
      <c r="E562" t="s">
        <v>87</v>
      </c>
      <c r="F562" t="s">
        <v>12</v>
      </c>
      <c r="G562" t="s">
        <v>13</v>
      </c>
      <c r="H562" t="s">
        <v>719</v>
      </c>
      <c r="I562" s="4">
        <v>16.22</v>
      </c>
      <c r="J562" s="5">
        <v>2</v>
      </c>
      <c r="K562" s="4">
        <v>5.88</v>
      </c>
    </row>
    <row r="563" spans="1:11" x14ac:dyDescent="0.2">
      <c r="A563" t="s">
        <v>895</v>
      </c>
      <c r="B563" t="str">
        <f t="shared" si="16"/>
        <v>2014</v>
      </c>
      <c r="C563" t="str">
        <f t="shared" si="17"/>
        <v>Jun</v>
      </c>
      <c r="D563" t="s">
        <v>896</v>
      </c>
      <c r="E563" t="s">
        <v>169</v>
      </c>
      <c r="F563" t="s">
        <v>38</v>
      </c>
      <c r="G563" t="s">
        <v>52</v>
      </c>
      <c r="H563" t="s">
        <v>897</v>
      </c>
      <c r="I563" s="4">
        <v>56.96</v>
      </c>
      <c r="J563" s="5">
        <v>2</v>
      </c>
      <c r="K563" s="4">
        <v>21.08</v>
      </c>
    </row>
    <row r="564" spans="1:11" x14ac:dyDescent="0.2">
      <c r="A564" t="s">
        <v>895</v>
      </c>
      <c r="B564" t="str">
        <f t="shared" si="16"/>
        <v>2014</v>
      </c>
      <c r="C564" t="str">
        <f t="shared" si="17"/>
        <v>Jun</v>
      </c>
      <c r="D564" t="s">
        <v>896</v>
      </c>
      <c r="E564" t="s">
        <v>169</v>
      </c>
      <c r="F564" t="s">
        <v>12</v>
      </c>
      <c r="G564" t="s">
        <v>105</v>
      </c>
      <c r="H564" t="s">
        <v>898</v>
      </c>
      <c r="I564" s="4">
        <v>15.56</v>
      </c>
      <c r="J564" s="5">
        <v>4</v>
      </c>
      <c r="K564" s="4">
        <v>4.05</v>
      </c>
    </row>
    <row r="565" spans="1:11" x14ac:dyDescent="0.2">
      <c r="A565" t="s">
        <v>895</v>
      </c>
      <c r="B565" t="str">
        <f t="shared" si="16"/>
        <v>2014</v>
      </c>
      <c r="C565" t="str">
        <f t="shared" si="17"/>
        <v>Jun</v>
      </c>
      <c r="D565" t="s">
        <v>896</v>
      </c>
      <c r="E565" t="s">
        <v>169</v>
      </c>
      <c r="F565" t="s">
        <v>38</v>
      </c>
      <c r="G565" t="s">
        <v>83</v>
      </c>
      <c r="H565" t="s">
        <v>899</v>
      </c>
      <c r="I565" s="4">
        <v>353.57</v>
      </c>
      <c r="J565" s="5">
        <v>2</v>
      </c>
      <c r="K565" s="4">
        <v>-44.2</v>
      </c>
    </row>
    <row r="566" spans="1:11" x14ac:dyDescent="0.2">
      <c r="A566" t="s">
        <v>895</v>
      </c>
      <c r="B566" t="str">
        <f t="shared" si="16"/>
        <v>2014</v>
      </c>
      <c r="C566" t="str">
        <f t="shared" si="17"/>
        <v>Jun</v>
      </c>
      <c r="D566" t="s">
        <v>896</v>
      </c>
      <c r="E566" t="s">
        <v>169</v>
      </c>
      <c r="F566" t="s">
        <v>38</v>
      </c>
      <c r="G566" t="s">
        <v>52</v>
      </c>
      <c r="H566" t="s">
        <v>648</v>
      </c>
      <c r="I566" s="4">
        <v>13.96</v>
      </c>
      <c r="J566" s="5">
        <v>2</v>
      </c>
      <c r="K566" s="4">
        <v>6.7</v>
      </c>
    </row>
    <row r="567" spans="1:11" x14ac:dyDescent="0.2">
      <c r="A567" t="s">
        <v>900</v>
      </c>
      <c r="B567" t="str">
        <f t="shared" si="16"/>
        <v>2014</v>
      </c>
      <c r="C567" t="str">
        <f t="shared" si="17"/>
        <v>Jun</v>
      </c>
      <c r="D567" t="s">
        <v>901</v>
      </c>
      <c r="E567" t="s">
        <v>169</v>
      </c>
      <c r="F567" t="s">
        <v>12</v>
      </c>
      <c r="G567" t="s">
        <v>27</v>
      </c>
      <c r="H567" t="s">
        <v>902</v>
      </c>
      <c r="I567" s="4">
        <v>13.36</v>
      </c>
      <c r="J567" s="5">
        <v>2</v>
      </c>
      <c r="K567" s="4">
        <v>4.9400000000000004</v>
      </c>
    </row>
    <row r="568" spans="1:11" x14ac:dyDescent="0.2">
      <c r="A568" t="s">
        <v>900</v>
      </c>
      <c r="B568" t="str">
        <f t="shared" si="16"/>
        <v>2014</v>
      </c>
      <c r="C568" t="str">
        <f t="shared" si="17"/>
        <v>Jun</v>
      </c>
      <c r="D568" t="s">
        <v>903</v>
      </c>
      <c r="E568" t="s">
        <v>169</v>
      </c>
      <c r="F568" t="s">
        <v>12</v>
      </c>
      <c r="G568" t="s">
        <v>22</v>
      </c>
      <c r="H568" t="s">
        <v>904</v>
      </c>
      <c r="I568" s="4">
        <v>149.54</v>
      </c>
      <c r="J568" s="5">
        <v>9</v>
      </c>
      <c r="K568" s="4">
        <v>50.47</v>
      </c>
    </row>
    <row r="569" spans="1:11" x14ac:dyDescent="0.2">
      <c r="A569" t="s">
        <v>900</v>
      </c>
      <c r="B569" t="str">
        <f t="shared" si="16"/>
        <v>2014</v>
      </c>
      <c r="C569" t="str">
        <f t="shared" si="17"/>
        <v>Jun</v>
      </c>
      <c r="D569" t="s">
        <v>903</v>
      </c>
      <c r="E569" t="s">
        <v>169</v>
      </c>
      <c r="F569" t="s">
        <v>12</v>
      </c>
      <c r="G569" t="s">
        <v>232</v>
      </c>
      <c r="H569" t="s">
        <v>905</v>
      </c>
      <c r="I569" s="4">
        <v>17.14</v>
      </c>
      <c r="J569" s="5">
        <v>2</v>
      </c>
      <c r="K569" s="4">
        <v>4.46</v>
      </c>
    </row>
    <row r="570" spans="1:11" x14ac:dyDescent="0.2">
      <c r="A570" t="s">
        <v>900</v>
      </c>
      <c r="B570" t="str">
        <f t="shared" si="16"/>
        <v>2014</v>
      </c>
      <c r="C570" t="str">
        <f t="shared" si="17"/>
        <v>Jun</v>
      </c>
      <c r="D570" t="s">
        <v>903</v>
      </c>
      <c r="E570" t="s">
        <v>169</v>
      </c>
      <c r="F570" t="s">
        <v>38</v>
      </c>
      <c r="G570" t="s">
        <v>164</v>
      </c>
      <c r="H570" t="s">
        <v>906</v>
      </c>
      <c r="I570" s="4">
        <v>991.76</v>
      </c>
      <c r="J570" s="5">
        <v>3</v>
      </c>
      <c r="K570" s="4">
        <v>-347.12</v>
      </c>
    </row>
    <row r="571" spans="1:11" x14ac:dyDescent="0.2">
      <c r="A571" t="s">
        <v>900</v>
      </c>
      <c r="B571" t="str">
        <f t="shared" si="16"/>
        <v>2014</v>
      </c>
      <c r="C571" t="str">
        <f t="shared" si="17"/>
        <v>Jun</v>
      </c>
      <c r="D571" t="s">
        <v>907</v>
      </c>
      <c r="E571" t="s">
        <v>17</v>
      </c>
      <c r="F571" t="s">
        <v>12</v>
      </c>
      <c r="G571" t="s">
        <v>22</v>
      </c>
      <c r="H571" t="s">
        <v>557</v>
      </c>
      <c r="I571" s="4">
        <v>24.59</v>
      </c>
      <c r="J571" s="5">
        <v>3</v>
      </c>
      <c r="K571" s="4">
        <v>-38.11</v>
      </c>
    </row>
    <row r="572" spans="1:11" x14ac:dyDescent="0.2">
      <c r="A572" t="s">
        <v>900</v>
      </c>
      <c r="B572" t="str">
        <f t="shared" si="16"/>
        <v>2014</v>
      </c>
      <c r="C572" t="str">
        <f t="shared" si="17"/>
        <v>Jun</v>
      </c>
      <c r="D572" t="s">
        <v>907</v>
      </c>
      <c r="E572" t="s">
        <v>17</v>
      </c>
      <c r="F572" t="s">
        <v>12</v>
      </c>
      <c r="G572" t="s">
        <v>72</v>
      </c>
      <c r="H572" t="s">
        <v>908</v>
      </c>
      <c r="I572" s="4">
        <v>13.98</v>
      </c>
      <c r="J572" s="5">
        <v>2</v>
      </c>
      <c r="K572" s="4">
        <v>4.72</v>
      </c>
    </row>
    <row r="573" spans="1:11" x14ac:dyDescent="0.2">
      <c r="A573" t="s">
        <v>900</v>
      </c>
      <c r="B573" t="str">
        <f t="shared" si="16"/>
        <v>2014</v>
      </c>
      <c r="C573" t="str">
        <f t="shared" si="17"/>
        <v>Jun</v>
      </c>
      <c r="D573" t="s">
        <v>909</v>
      </c>
      <c r="E573" t="s">
        <v>11</v>
      </c>
      <c r="F573" t="s">
        <v>12</v>
      </c>
      <c r="G573" t="s">
        <v>18</v>
      </c>
      <c r="H573" t="s">
        <v>101</v>
      </c>
      <c r="I573" s="4">
        <v>100.24</v>
      </c>
      <c r="J573" s="5">
        <v>10</v>
      </c>
      <c r="K573" s="4">
        <v>33.83</v>
      </c>
    </row>
    <row r="574" spans="1:11" x14ac:dyDescent="0.2">
      <c r="A574" t="s">
        <v>900</v>
      </c>
      <c r="B574" t="str">
        <f t="shared" si="16"/>
        <v>2014</v>
      </c>
      <c r="C574" t="str">
        <f t="shared" si="17"/>
        <v>Jun</v>
      </c>
      <c r="D574" t="s">
        <v>599</v>
      </c>
      <c r="E574" t="s">
        <v>139</v>
      </c>
      <c r="F574" t="s">
        <v>12</v>
      </c>
      <c r="G574" t="s">
        <v>22</v>
      </c>
      <c r="H574" t="s">
        <v>910</v>
      </c>
      <c r="I574" s="4">
        <v>1.37</v>
      </c>
      <c r="J574" s="5">
        <v>1</v>
      </c>
      <c r="K574" s="4">
        <v>-0.91</v>
      </c>
    </row>
    <row r="575" spans="1:11" x14ac:dyDescent="0.2">
      <c r="A575" t="s">
        <v>900</v>
      </c>
      <c r="B575" t="str">
        <f t="shared" si="16"/>
        <v>2014</v>
      </c>
      <c r="C575" t="str">
        <f t="shared" si="17"/>
        <v>Jun</v>
      </c>
      <c r="D575" t="s">
        <v>599</v>
      </c>
      <c r="E575" t="s">
        <v>139</v>
      </c>
      <c r="F575" t="s">
        <v>12</v>
      </c>
      <c r="G575" t="s">
        <v>13</v>
      </c>
      <c r="H575" t="s">
        <v>825</v>
      </c>
      <c r="I575" s="4">
        <v>62.02</v>
      </c>
      <c r="J575" s="5">
        <v>2</v>
      </c>
      <c r="K575" s="4">
        <v>22.48</v>
      </c>
    </row>
    <row r="576" spans="1:11" x14ac:dyDescent="0.2">
      <c r="A576" t="s">
        <v>911</v>
      </c>
      <c r="B576" t="str">
        <f t="shared" si="16"/>
        <v>2014</v>
      </c>
      <c r="C576" t="str">
        <f t="shared" si="17"/>
        <v>Jun</v>
      </c>
      <c r="D576" t="s">
        <v>912</v>
      </c>
      <c r="E576" t="s">
        <v>17</v>
      </c>
      <c r="F576" t="s">
        <v>12</v>
      </c>
      <c r="G576" t="s">
        <v>22</v>
      </c>
      <c r="H576" t="s">
        <v>904</v>
      </c>
      <c r="I576" s="4">
        <v>12.46</v>
      </c>
      <c r="J576" s="5">
        <v>3</v>
      </c>
      <c r="K576" s="4">
        <v>-20.56</v>
      </c>
    </row>
    <row r="577" spans="1:11" x14ac:dyDescent="0.2">
      <c r="A577" t="s">
        <v>911</v>
      </c>
      <c r="B577" t="str">
        <f t="shared" si="16"/>
        <v>2014</v>
      </c>
      <c r="C577" t="str">
        <f t="shared" si="17"/>
        <v>Jun</v>
      </c>
      <c r="D577" t="s">
        <v>913</v>
      </c>
      <c r="E577" t="s">
        <v>17</v>
      </c>
      <c r="F577" t="s">
        <v>38</v>
      </c>
      <c r="G577" t="s">
        <v>164</v>
      </c>
      <c r="H577" t="s">
        <v>914</v>
      </c>
      <c r="I577" s="4">
        <v>268.94</v>
      </c>
      <c r="J577" s="5">
        <v>3</v>
      </c>
      <c r="K577" s="4">
        <v>-209.77</v>
      </c>
    </row>
    <row r="578" spans="1:11" x14ac:dyDescent="0.2">
      <c r="A578" t="s">
        <v>915</v>
      </c>
      <c r="B578" t="str">
        <f t="shared" si="16"/>
        <v>2014</v>
      </c>
      <c r="C578" t="str">
        <f t="shared" si="17"/>
        <v>Jun</v>
      </c>
      <c r="D578" t="s">
        <v>916</v>
      </c>
      <c r="E578" t="s">
        <v>189</v>
      </c>
      <c r="F578" t="s">
        <v>38</v>
      </c>
      <c r="G578" t="s">
        <v>39</v>
      </c>
      <c r="H578" t="s">
        <v>917</v>
      </c>
      <c r="I578" s="4">
        <v>585.54999999999995</v>
      </c>
      <c r="J578" s="5">
        <v>3</v>
      </c>
      <c r="K578" s="4">
        <v>73.19</v>
      </c>
    </row>
    <row r="579" spans="1:11" x14ac:dyDescent="0.2">
      <c r="A579" t="s">
        <v>915</v>
      </c>
      <c r="B579" t="str">
        <f t="shared" ref="B579:B642" si="18">TEXT(A579,"YYYY")</f>
        <v>2014</v>
      </c>
      <c r="C579" t="str">
        <f t="shared" ref="C579:C642" si="19">TEXT(A579,"MMM")</f>
        <v>Jun</v>
      </c>
      <c r="D579" t="s">
        <v>514</v>
      </c>
      <c r="E579" t="s">
        <v>135</v>
      </c>
      <c r="F579" t="s">
        <v>38</v>
      </c>
      <c r="G579" t="s">
        <v>39</v>
      </c>
      <c r="H579" t="s">
        <v>918</v>
      </c>
      <c r="I579" s="4">
        <v>170.35</v>
      </c>
      <c r="J579" s="5">
        <v>3</v>
      </c>
      <c r="K579" s="4">
        <v>10.65</v>
      </c>
    </row>
    <row r="580" spans="1:11" x14ac:dyDescent="0.2">
      <c r="A580" t="s">
        <v>915</v>
      </c>
      <c r="B580" t="str">
        <f t="shared" si="18"/>
        <v>2014</v>
      </c>
      <c r="C580" t="str">
        <f t="shared" si="19"/>
        <v>Jun</v>
      </c>
      <c r="D580" t="s">
        <v>919</v>
      </c>
      <c r="E580" t="s">
        <v>169</v>
      </c>
      <c r="F580" t="s">
        <v>12</v>
      </c>
      <c r="G580" t="s">
        <v>22</v>
      </c>
      <c r="H580" t="s">
        <v>853</v>
      </c>
      <c r="I580" s="4">
        <v>68.48</v>
      </c>
      <c r="J580" s="5">
        <v>2</v>
      </c>
      <c r="K580" s="4">
        <v>25.68</v>
      </c>
    </row>
    <row r="581" spans="1:11" x14ac:dyDescent="0.2">
      <c r="A581" t="s">
        <v>915</v>
      </c>
      <c r="B581" t="str">
        <f t="shared" si="18"/>
        <v>2014</v>
      </c>
      <c r="C581" t="str">
        <f t="shared" si="19"/>
        <v>Jun</v>
      </c>
      <c r="D581" t="s">
        <v>919</v>
      </c>
      <c r="E581" t="s">
        <v>169</v>
      </c>
      <c r="F581" t="s">
        <v>12</v>
      </c>
      <c r="G581" t="s">
        <v>20</v>
      </c>
      <c r="H581" t="s">
        <v>920</v>
      </c>
      <c r="I581" s="4">
        <v>1676.88</v>
      </c>
      <c r="J581" s="5">
        <v>6</v>
      </c>
      <c r="K581" s="4">
        <v>83.84</v>
      </c>
    </row>
    <row r="582" spans="1:11" x14ac:dyDescent="0.2">
      <c r="A582" t="s">
        <v>921</v>
      </c>
      <c r="B582" t="str">
        <f t="shared" si="18"/>
        <v>2014</v>
      </c>
      <c r="C582" t="str">
        <f t="shared" si="19"/>
        <v>Jun</v>
      </c>
      <c r="D582" t="s">
        <v>922</v>
      </c>
      <c r="E582" t="s">
        <v>31</v>
      </c>
      <c r="F582" t="s">
        <v>38</v>
      </c>
      <c r="G582" t="s">
        <v>52</v>
      </c>
      <c r="H582" t="s">
        <v>923</v>
      </c>
      <c r="I582" s="4">
        <v>48.86</v>
      </c>
      <c r="J582" s="5">
        <v>7</v>
      </c>
      <c r="K582" s="4">
        <v>14.17</v>
      </c>
    </row>
    <row r="583" spans="1:11" x14ac:dyDescent="0.2">
      <c r="A583" t="s">
        <v>921</v>
      </c>
      <c r="B583" t="str">
        <f t="shared" si="18"/>
        <v>2014</v>
      </c>
      <c r="C583" t="str">
        <f t="shared" si="19"/>
        <v>Jun</v>
      </c>
      <c r="D583" t="s">
        <v>922</v>
      </c>
      <c r="E583" t="s">
        <v>31</v>
      </c>
      <c r="F583" t="s">
        <v>12</v>
      </c>
      <c r="G583" t="s">
        <v>27</v>
      </c>
      <c r="H583" t="s">
        <v>924</v>
      </c>
      <c r="I583" s="4">
        <v>7.28</v>
      </c>
      <c r="J583" s="5">
        <v>4</v>
      </c>
      <c r="K583" s="4">
        <v>1.97</v>
      </c>
    </row>
    <row r="584" spans="1:11" x14ac:dyDescent="0.2">
      <c r="A584" t="s">
        <v>921</v>
      </c>
      <c r="B584" t="str">
        <f t="shared" si="18"/>
        <v>2014</v>
      </c>
      <c r="C584" t="str">
        <f t="shared" si="19"/>
        <v>Jun</v>
      </c>
      <c r="D584" t="s">
        <v>922</v>
      </c>
      <c r="E584" t="s">
        <v>31</v>
      </c>
      <c r="F584" t="s">
        <v>43</v>
      </c>
      <c r="G584" t="s">
        <v>44</v>
      </c>
      <c r="H584" t="s">
        <v>925</v>
      </c>
      <c r="I584" s="4">
        <v>907.15</v>
      </c>
      <c r="J584" s="5">
        <v>6</v>
      </c>
      <c r="K584" s="4">
        <v>90.72</v>
      </c>
    </row>
    <row r="585" spans="1:11" x14ac:dyDescent="0.2">
      <c r="A585" t="s">
        <v>921</v>
      </c>
      <c r="B585" t="str">
        <f t="shared" si="18"/>
        <v>2014</v>
      </c>
      <c r="C585" t="str">
        <f t="shared" si="19"/>
        <v>Jun</v>
      </c>
      <c r="D585" t="s">
        <v>922</v>
      </c>
      <c r="E585" t="s">
        <v>31</v>
      </c>
      <c r="F585" t="s">
        <v>12</v>
      </c>
      <c r="G585" t="s">
        <v>22</v>
      </c>
      <c r="H585" t="s">
        <v>926</v>
      </c>
      <c r="I585" s="4">
        <v>18.5</v>
      </c>
      <c r="J585" s="5">
        <v>3</v>
      </c>
      <c r="K585" s="4">
        <v>5.78</v>
      </c>
    </row>
    <row r="586" spans="1:11" x14ac:dyDescent="0.2">
      <c r="A586" t="s">
        <v>921</v>
      </c>
      <c r="B586" t="str">
        <f t="shared" si="18"/>
        <v>2014</v>
      </c>
      <c r="C586" t="str">
        <f t="shared" si="19"/>
        <v>Jun</v>
      </c>
      <c r="D586" t="s">
        <v>922</v>
      </c>
      <c r="E586" t="s">
        <v>31</v>
      </c>
      <c r="F586" t="s">
        <v>12</v>
      </c>
      <c r="G586" t="s">
        <v>105</v>
      </c>
      <c r="H586" t="s">
        <v>927</v>
      </c>
      <c r="I586" s="4">
        <v>114.9</v>
      </c>
      <c r="J586" s="5">
        <v>5</v>
      </c>
      <c r="K586" s="4">
        <v>34.47</v>
      </c>
    </row>
    <row r="587" spans="1:11" x14ac:dyDescent="0.2">
      <c r="A587" t="s">
        <v>921</v>
      </c>
      <c r="B587" t="str">
        <f t="shared" si="18"/>
        <v>2014</v>
      </c>
      <c r="C587" t="str">
        <f t="shared" si="19"/>
        <v>Jun</v>
      </c>
      <c r="D587" t="s">
        <v>922</v>
      </c>
      <c r="E587" t="s">
        <v>31</v>
      </c>
      <c r="F587" t="s">
        <v>38</v>
      </c>
      <c r="G587" t="s">
        <v>164</v>
      </c>
      <c r="H587" t="s">
        <v>858</v>
      </c>
      <c r="I587" s="4">
        <v>1706.18</v>
      </c>
      <c r="J587" s="5">
        <v>9</v>
      </c>
      <c r="K587" s="4">
        <v>85.31</v>
      </c>
    </row>
    <row r="588" spans="1:11" x14ac:dyDescent="0.2">
      <c r="A588" t="s">
        <v>921</v>
      </c>
      <c r="B588" t="str">
        <f t="shared" si="18"/>
        <v>2014</v>
      </c>
      <c r="C588" t="str">
        <f t="shared" si="19"/>
        <v>Jun</v>
      </c>
      <c r="D588" t="s">
        <v>922</v>
      </c>
      <c r="E588" t="s">
        <v>31</v>
      </c>
      <c r="F588" t="s">
        <v>43</v>
      </c>
      <c r="G588" t="s">
        <v>44</v>
      </c>
      <c r="H588" t="s">
        <v>928</v>
      </c>
      <c r="I588" s="4">
        <v>911.42</v>
      </c>
      <c r="J588" s="5">
        <v>4</v>
      </c>
      <c r="K588" s="4">
        <v>68.36</v>
      </c>
    </row>
    <row r="589" spans="1:11" x14ac:dyDescent="0.2">
      <c r="A589" t="s">
        <v>921</v>
      </c>
      <c r="B589" t="str">
        <f t="shared" si="18"/>
        <v>2014</v>
      </c>
      <c r="C589" t="str">
        <f t="shared" si="19"/>
        <v>Jun</v>
      </c>
      <c r="D589" t="s">
        <v>929</v>
      </c>
      <c r="E589" t="s">
        <v>11</v>
      </c>
      <c r="F589" t="s">
        <v>43</v>
      </c>
      <c r="G589" t="s">
        <v>44</v>
      </c>
      <c r="H589" t="s">
        <v>686</v>
      </c>
      <c r="I589" s="4">
        <v>7.99</v>
      </c>
      <c r="J589" s="5">
        <v>1</v>
      </c>
      <c r="K589" s="4">
        <v>0.6</v>
      </c>
    </row>
    <row r="590" spans="1:11" x14ac:dyDescent="0.2">
      <c r="A590" t="s">
        <v>921</v>
      </c>
      <c r="B590" t="str">
        <f t="shared" si="18"/>
        <v>2014</v>
      </c>
      <c r="C590" t="str">
        <f t="shared" si="19"/>
        <v>Jun</v>
      </c>
      <c r="D590" t="s">
        <v>929</v>
      </c>
      <c r="E590" t="s">
        <v>11</v>
      </c>
      <c r="F590" t="s">
        <v>43</v>
      </c>
      <c r="G590" t="s">
        <v>58</v>
      </c>
      <c r="H590" t="s">
        <v>930</v>
      </c>
      <c r="I590" s="4">
        <v>63.98</v>
      </c>
      <c r="J590" s="5">
        <v>2</v>
      </c>
      <c r="K590" s="4">
        <v>10.4</v>
      </c>
    </row>
    <row r="591" spans="1:11" x14ac:dyDescent="0.2">
      <c r="A591" t="s">
        <v>921</v>
      </c>
      <c r="B591" t="str">
        <f t="shared" si="18"/>
        <v>2014</v>
      </c>
      <c r="C591" t="str">
        <f t="shared" si="19"/>
        <v>Jun</v>
      </c>
      <c r="D591" t="s">
        <v>929</v>
      </c>
      <c r="E591" t="s">
        <v>11</v>
      </c>
      <c r="F591" t="s">
        <v>12</v>
      </c>
      <c r="G591" t="s">
        <v>27</v>
      </c>
      <c r="H591" t="s">
        <v>931</v>
      </c>
      <c r="I591" s="4">
        <v>70.37</v>
      </c>
      <c r="J591" s="5">
        <v>2</v>
      </c>
      <c r="K591" s="4">
        <v>6.16</v>
      </c>
    </row>
    <row r="592" spans="1:11" x14ac:dyDescent="0.2">
      <c r="A592" t="s">
        <v>921</v>
      </c>
      <c r="B592" t="str">
        <f t="shared" si="18"/>
        <v>2014</v>
      </c>
      <c r="C592" t="str">
        <f t="shared" si="19"/>
        <v>Jun</v>
      </c>
      <c r="D592" t="s">
        <v>932</v>
      </c>
      <c r="E592" t="s">
        <v>31</v>
      </c>
      <c r="F592" t="s">
        <v>12</v>
      </c>
      <c r="G592" t="s">
        <v>232</v>
      </c>
      <c r="H592" t="s">
        <v>933</v>
      </c>
      <c r="I592" s="4">
        <v>7.36</v>
      </c>
      <c r="J592" s="5">
        <v>2</v>
      </c>
      <c r="K592" s="4">
        <v>0.15</v>
      </c>
    </row>
    <row r="593" spans="1:11" x14ac:dyDescent="0.2">
      <c r="A593" t="s">
        <v>921</v>
      </c>
      <c r="B593" t="str">
        <f t="shared" si="18"/>
        <v>2014</v>
      </c>
      <c r="C593" t="str">
        <f t="shared" si="19"/>
        <v>Jun</v>
      </c>
      <c r="D593" t="s">
        <v>932</v>
      </c>
      <c r="E593" t="s">
        <v>31</v>
      </c>
      <c r="F593" t="s">
        <v>12</v>
      </c>
      <c r="G593" t="s">
        <v>27</v>
      </c>
      <c r="H593" t="s">
        <v>934</v>
      </c>
      <c r="I593" s="4">
        <v>23.1</v>
      </c>
      <c r="J593" s="5">
        <v>2</v>
      </c>
      <c r="K593" s="4">
        <v>10.63</v>
      </c>
    </row>
    <row r="594" spans="1:11" x14ac:dyDescent="0.2">
      <c r="A594" t="s">
        <v>921</v>
      </c>
      <c r="B594" t="str">
        <f t="shared" si="18"/>
        <v>2014</v>
      </c>
      <c r="C594" t="str">
        <f t="shared" si="19"/>
        <v>Jun</v>
      </c>
      <c r="D594" t="s">
        <v>935</v>
      </c>
      <c r="E594" t="s">
        <v>62</v>
      </c>
      <c r="F594" t="s">
        <v>38</v>
      </c>
      <c r="G594" t="s">
        <v>164</v>
      </c>
      <c r="H594" t="s">
        <v>936</v>
      </c>
      <c r="I594" s="4">
        <v>1441.3</v>
      </c>
      <c r="J594" s="5">
        <v>7</v>
      </c>
      <c r="K594" s="4">
        <v>245.02</v>
      </c>
    </row>
    <row r="595" spans="1:11" x14ac:dyDescent="0.2">
      <c r="A595" t="s">
        <v>921</v>
      </c>
      <c r="B595" t="str">
        <f t="shared" si="18"/>
        <v>2014</v>
      </c>
      <c r="C595" t="str">
        <f t="shared" si="19"/>
        <v>Jun</v>
      </c>
      <c r="D595" t="s">
        <v>412</v>
      </c>
      <c r="E595" t="s">
        <v>143</v>
      </c>
      <c r="F595" t="s">
        <v>12</v>
      </c>
      <c r="G595" t="s">
        <v>27</v>
      </c>
      <c r="H595" t="s">
        <v>937</v>
      </c>
      <c r="I595" s="4">
        <v>18.059999999999999</v>
      </c>
      <c r="J595" s="5">
        <v>7</v>
      </c>
      <c r="K595" s="4">
        <v>4.7</v>
      </c>
    </row>
    <row r="596" spans="1:11" x14ac:dyDescent="0.2">
      <c r="A596" t="s">
        <v>921</v>
      </c>
      <c r="B596" t="str">
        <f t="shared" si="18"/>
        <v>2014</v>
      </c>
      <c r="C596" t="str">
        <f t="shared" si="19"/>
        <v>Jun</v>
      </c>
      <c r="D596" t="s">
        <v>412</v>
      </c>
      <c r="E596" t="s">
        <v>143</v>
      </c>
      <c r="F596" t="s">
        <v>12</v>
      </c>
      <c r="G596" t="s">
        <v>13</v>
      </c>
      <c r="H596" t="s">
        <v>389</v>
      </c>
      <c r="I596" s="4">
        <v>79.14</v>
      </c>
      <c r="J596" s="5">
        <v>3</v>
      </c>
      <c r="K596" s="4">
        <v>36.4</v>
      </c>
    </row>
    <row r="597" spans="1:11" x14ac:dyDescent="0.2">
      <c r="A597" t="s">
        <v>921</v>
      </c>
      <c r="B597" t="str">
        <f t="shared" si="18"/>
        <v>2014</v>
      </c>
      <c r="C597" t="str">
        <f t="shared" si="19"/>
        <v>Jun</v>
      </c>
      <c r="D597" t="s">
        <v>412</v>
      </c>
      <c r="E597" t="s">
        <v>143</v>
      </c>
      <c r="F597" t="s">
        <v>38</v>
      </c>
      <c r="G597" t="s">
        <v>52</v>
      </c>
      <c r="H597" t="s">
        <v>938</v>
      </c>
      <c r="I597" s="4">
        <v>37.4</v>
      </c>
      <c r="J597" s="5">
        <v>2</v>
      </c>
      <c r="K597" s="4">
        <v>14.21</v>
      </c>
    </row>
    <row r="598" spans="1:11" x14ac:dyDescent="0.2">
      <c r="A598" t="s">
        <v>939</v>
      </c>
      <c r="B598" t="str">
        <f t="shared" si="18"/>
        <v>2014</v>
      </c>
      <c r="C598" t="str">
        <f t="shared" si="19"/>
        <v>Jun</v>
      </c>
      <c r="D598" t="s">
        <v>940</v>
      </c>
      <c r="E598" t="s">
        <v>125</v>
      </c>
      <c r="F598" t="s">
        <v>12</v>
      </c>
      <c r="G598" t="s">
        <v>18</v>
      </c>
      <c r="H598" t="s">
        <v>941</v>
      </c>
      <c r="I598" s="4">
        <v>491.55</v>
      </c>
      <c r="J598" s="5">
        <v>5</v>
      </c>
      <c r="K598" s="4">
        <v>240.86</v>
      </c>
    </row>
    <row r="599" spans="1:11" x14ac:dyDescent="0.2">
      <c r="A599" t="s">
        <v>942</v>
      </c>
      <c r="B599" t="str">
        <f t="shared" si="18"/>
        <v>2014</v>
      </c>
      <c r="C599" t="str">
        <f t="shared" si="19"/>
        <v>Jun</v>
      </c>
      <c r="D599" t="s">
        <v>335</v>
      </c>
      <c r="E599" t="s">
        <v>31</v>
      </c>
      <c r="F599" t="s">
        <v>12</v>
      </c>
      <c r="G599" t="s">
        <v>27</v>
      </c>
      <c r="H599" t="s">
        <v>242</v>
      </c>
      <c r="I599" s="4">
        <v>14.52</v>
      </c>
      <c r="J599" s="5">
        <v>3</v>
      </c>
      <c r="K599" s="4">
        <v>4.79</v>
      </c>
    </row>
    <row r="600" spans="1:11" x14ac:dyDescent="0.2">
      <c r="A600" t="s">
        <v>943</v>
      </c>
      <c r="B600" t="str">
        <f t="shared" si="18"/>
        <v>2014</v>
      </c>
      <c r="C600" t="str">
        <f t="shared" si="19"/>
        <v>Jun</v>
      </c>
      <c r="D600" t="s">
        <v>944</v>
      </c>
      <c r="E600" t="s">
        <v>125</v>
      </c>
      <c r="F600" t="s">
        <v>38</v>
      </c>
      <c r="G600" t="s">
        <v>83</v>
      </c>
      <c r="H600" t="s">
        <v>945</v>
      </c>
      <c r="I600" s="4">
        <v>212.94</v>
      </c>
      <c r="J600" s="5">
        <v>3</v>
      </c>
      <c r="K600" s="4">
        <v>57.49</v>
      </c>
    </row>
    <row r="601" spans="1:11" x14ac:dyDescent="0.2">
      <c r="A601" t="s">
        <v>946</v>
      </c>
      <c r="B601" t="str">
        <f t="shared" si="18"/>
        <v>2014</v>
      </c>
      <c r="C601" t="str">
        <f t="shared" si="19"/>
        <v>Jun</v>
      </c>
      <c r="D601" t="s">
        <v>947</v>
      </c>
      <c r="E601" t="s">
        <v>11</v>
      </c>
      <c r="F601" t="s">
        <v>38</v>
      </c>
      <c r="G601" t="s">
        <v>164</v>
      </c>
      <c r="H601" t="s">
        <v>948</v>
      </c>
      <c r="I601" s="4">
        <v>99.92</v>
      </c>
      <c r="J601" s="5">
        <v>2</v>
      </c>
      <c r="K601" s="4">
        <v>-18.559999999999999</v>
      </c>
    </row>
    <row r="602" spans="1:11" x14ac:dyDescent="0.2">
      <c r="A602" t="s">
        <v>946</v>
      </c>
      <c r="B602" t="str">
        <f t="shared" si="18"/>
        <v>2014</v>
      </c>
      <c r="C602" t="str">
        <f t="shared" si="19"/>
        <v>Jun</v>
      </c>
      <c r="D602" t="s">
        <v>947</v>
      </c>
      <c r="E602" t="s">
        <v>11</v>
      </c>
      <c r="F602" t="s">
        <v>38</v>
      </c>
      <c r="G602" t="s">
        <v>39</v>
      </c>
      <c r="H602" t="s">
        <v>345</v>
      </c>
      <c r="I602" s="4">
        <v>797.94</v>
      </c>
      <c r="J602" s="5">
        <v>4</v>
      </c>
      <c r="K602" s="4">
        <v>-57</v>
      </c>
    </row>
    <row r="603" spans="1:11" x14ac:dyDescent="0.2">
      <c r="A603" t="s">
        <v>946</v>
      </c>
      <c r="B603" t="str">
        <f t="shared" si="18"/>
        <v>2014</v>
      </c>
      <c r="C603" t="str">
        <f t="shared" si="19"/>
        <v>Jun</v>
      </c>
      <c r="D603" t="s">
        <v>947</v>
      </c>
      <c r="E603" t="s">
        <v>11</v>
      </c>
      <c r="F603" t="s">
        <v>12</v>
      </c>
      <c r="G603" t="s">
        <v>22</v>
      </c>
      <c r="H603" t="s">
        <v>949</v>
      </c>
      <c r="I603" s="4">
        <v>8.57</v>
      </c>
      <c r="J603" s="5">
        <v>3</v>
      </c>
      <c r="K603" s="4">
        <v>-14.57</v>
      </c>
    </row>
    <row r="604" spans="1:11" x14ac:dyDescent="0.2">
      <c r="A604" t="s">
        <v>946</v>
      </c>
      <c r="B604" t="str">
        <f t="shared" si="18"/>
        <v>2014</v>
      </c>
      <c r="C604" t="str">
        <f t="shared" si="19"/>
        <v>Jun</v>
      </c>
      <c r="D604" t="s">
        <v>950</v>
      </c>
      <c r="E604" t="s">
        <v>11</v>
      </c>
      <c r="F604" t="s">
        <v>12</v>
      </c>
      <c r="G604" t="s">
        <v>13</v>
      </c>
      <c r="H604" t="s">
        <v>951</v>
      </c>
      <c r="I604" s="4">
        <v>36.54</v>
      </c>
      <c r="J604" s="5">
        <v>2</v>
      </c>
      <c r="K604" s="4">
        <v>11.88</v>
      </c>
    </row>
    <row r="605" spans="1:11" x14ac:dyDescent="0.2">
      <c r="A605" t="s">
        <v>952</v>
      </c>
      <c r="B605" t="str">
        <f t="shared" si="18"/>
        <v>2014</v>
      </c>
      <c r="C605" t="str">
        <f t="shared" si="19"/>
        <v>Jun</v>
      </c>
      <c r="D605" t="s">
        <v>953</v>
      </c>
      <c r="E605" t="s">
        <v>146</v>
      </c>
      <c r="F605" t="s">
        <v>38</v>
      </c>
      <c r="G605" t="s">
        <v>39</v>
      </c>
      <c r="H605" t="s">
        <v>225</v>
      </c>
      <c r="I605" s="4">
        <v>647.84</v>
      </c>
      <c r="J605" s="5">
        <v>8</v>
      </c>
      <c r="K605" s="4">
        <v>32.39</v>
      </c>
    </row>
    <row r="606" spans="1:11" x14ac:dyDescent="0.2">
      <c r="A606" t="s">
        <v>952</v>
      </c>
      <c r="B606" t="str">
        <f t="shared" si="18"/>
        <v>2014</v>
      </c>
      <c r="C606" t="str">
        <f t="shared" si="19"/>
        <v>Jun</v>
      </c>
      <c r="D606" t="s">
        <v>330</v>
      </c>
      <c r="E606" t="s">
        <v>169</v>
      </c>
      <c r="F606" t="s">
        <v>12</v>
      </c>
      <c r="G606" t="s">
        <v>72</v>
      </c>
      <c r="H606" t="s">
        <v>73</v>
      </c>
      <c r="I606" s="4">
        <v>41.4</v>
      </c>
      <c r="J606" s="5">
        <v>5</v>
      </c>
      <c r="K606" s="4">
        <v>19.46</v>
      </c>
    </row>
    <row r="607" spans="1:11" x14ac:dyDescent="0.2">
      <c r="A607" t="s">
        <v>952</v>
      </c>
      <c r="B607" t="str">
        <f t="shared" si="18"/>
        <v>2014</v>
      </c>
      <c r="C607" t="str">
        <f t="shared" si="19"/>
        <v>Jun</v>
      </c>
      <c r="D607" t="s">
        <v>330</v>
      </c>
      <c r="E607" t="s">
        <v>169</v>
      </c>
      <c r="F607" t="s">
        <v>12</v>
      </c>
      <c r="G607" t="s">
        <v>27</v>
      </c>
      <c r="H607" t="s">
        <v>954</v>
      </c>
      <c r="I607" s="4">
        <v>35</v>
      </c>
      <c r="J607" s="5">
        <v>4</v>
      </c>
      <c r="K607" s="4">
        <v>10.5</v>
      </c>
    </row>
    <row r="608" spans="1:11" x14ac:dyDescent="0.2">
      <c r="A608" t="s">
        <v>952</v>
      </c>
      <c r="B608" t="str">
        <f t="shared" si="18"/>
        <v>2014</v>
      </c>
      <c r="C608" t="str">
        <f t="shared" si="19"/>
        <v>Jun</v>
      </c>
      <c r="D608" t="s">
        <v>330</v>
      </c>
      <c r="E608" t="s">
        <v>169</v>
      </c>
      <c r="F608" t="s">
        <v>12</v>
      </c>
      <c r="G608" t="s">
        <v>22</v>
      </c>
      <c r="H608" t="s">
        <v>540</v>
      </c>
      <c r="I608" s="4">
        <v>39.549999999999997</v>
      </c>
      <c r="J608" s="5">
        <v>3</v>
      </c>
      <c r="K608" s="4">
        <v>14.34</v>
      </c>
    </row>
    <row r="609" spans="1:11" x14ac:dyDescent="0.2">
      <c r="A609" t="s">
        <v>955</v>
      </c>
      <c r="B609" t="str">
        <f t="shared" si="18"/>
        <v>2014</v>
      </c>
      <c r="C609" t="str">
        <f t="shared" si="19"/>
        <v>Jun</v>
      </c>
      <c r="D609" t="s">
        <v>956</v>
      </c>
      <c r="E609" t="s">
        <v>67</v>
      </c>
      <c r="F609" t="s">
        <v>43</v>
      </c>
      <c r="G609" t="s">
        <v>353</v>
      </c>
      <c r="H609" t="s">
        <v>957</v>
      </c>
      <c r="I609" s="4">
        <v>65.97</v>
      </c>
      <c r="J609" s="5">
        <v>3</v>
      </c>
      <c r="K609" s="4">
        <v>31.01</v>
      </c>
    </row>
    <row r="610" spans="1:11" x14ac:dyDescent="0.2">
      <c r="A610" t="s">
        <v>955</v>
      </c>
      <c r="B610" t="str">
        <f t="shared" si="18"/>
        <v>2014</v>
      </c>
      <c r="C610" t="str">
        <f t="shared" si="19"/>
        <v>Jun</v>
      </c>
      <c r="D610" t="s">
        <v>958</v>
      </c>
      <c r="E610" t="s">
        <v>189</v>
      </c>
      <c r="F610" t="s">
        <v>38</v>
      </c>
      <c r="G610" t="s">
        <v>52</v>
      </c>
      <c r="H610" t="s">
        <v>331</v>
      </c>
      <c r="I610" s="4">
        <v>6.24</v>
      </c>
      <c r="J610" s="5">
        <v>3</v>
      </c>
      <c r="K610" s="4">
        <v>2.62</v>
      </c>
    </row>
    <row r="611" spans="1:11" x14ac:dyDescent="0.2">
      <c r="A611" t="s">
        <v>955</v>
      </c>
      <c r="B611" t="str">
        <f t="shared" si="18"/>
        <v>2014</v>
      </c>
      <c r="C611" t="str">
        <f t="shared" si="19"/>
        <v>Jun</v>
      </c>
      <c r="D611" t="s">
        <v>958</v>
      </c>
      <c r="E611" t="s">
        <v>189</v>
      </c>
      <c r="F611" t="s">
        <v>12</v>
      </c>
      <c r="G611" t="s">
        <v>47</v>
      </c>
      <c r="H611" t="s">
        <v>959</v>
      </c>
      <c r="I611" s="4">
        <v>17.899999999999999</v>
      </c>
      <c r="J611" s="5">
        <v>5</v>
      </c>
      <c r="K611" s="4">
        <v>8.9499999999999993</v>
      </c>
    </row>
    <row r="612" spans="1:11" x14ac:dyDescent="0.2">
      <c r="A612" t="s">
        <v>955</v>
      </c>
      <c r="B612" t="str">
        <f t="shared" si="18"/>
        <v>2014</v>
      </c>
      <c r="C612" t="str">
        <f t="shared" si="19"/>
        <v>Jun</v>
      </c>
      <c r="D612" t="s">
        <v>958</v>
      </c>
      <c r="E612" t="s">
        <v>189</v>
      </c>
      <c r="F612" t="s">
        <v>12</v>
      </c>
      <c r="G612" t="s">
        <v>22</v>
      </c>
      <c r="H612" t="s">
        <v>960</v>
      </c>
      <c r="I612" s="4">
        <v>3266.38</v>
      </c>
      <c r="J612" s="5">
        <v>3</v>
      </c>
      <c r="K612" s="4">
        <v>1061.57</v>
      </c>
    </row>
    <row r="613" spans="1:11" x14ac:dyDescent="0.2">
      <c r="A613" t="s">
        <v>955</v>
      </c>
      <c r="B613" t="str">
        <f t="shared" si="18"/>
        <v>2014</v>
      </c>
      <c r="C613" t="str">
        <f t="shared" si="19"/>
        <v>Jun</v>
      </c>
      <c r="D613" t="s">
        <v>961</v>
      </c>
      <c r="E613" t="s">
        <v>17</v>
      </c>
      <c r="F613" t="s">
        <v>12</v>
      </c>
      <c r="G613" t="s">
        <v>13</v>
      </c>
      <c r="H613" t="s">
        <v>962</v>
      </c>
      <c r="I613" s="4">
        <v>62.02</v>
      </c>
      <c r="J613" s="5">
        <v>2</v>
      </c>
      <c r="K613" s="4">
        <v>22.48</v>
      </c>
    </row>
    <row r="614" spans="1:11" x14ac:dyDescent="0.2">
      <c r="A614" t="s">
        <v>963</v>
      </c>
      <c r="B614" t="str">
        <f t="shared" si="18"/>
        <v>2014</v>
      </c>
      <c r="C614" t="str">
        <f t="shared" si="19"/>
        <v>Jun</v>
      </c>
      <c r="D614" t="s">
        <v>964</v>
      </c>
      <c r="E614" t="s">
        <v>31</v>
      </c>
      <c r="F614" t="s">
        <v>43</v>
      </c>
      <c r="G614" t="s">
        <v>44</v>
      </c>
      <c r="H614" t="s">
        <v>965</v>
      </c>
      <c r="I614" s="4">
        <v>139.80000000000001</v>
      </c>
      <c r="J614" s="5">
        <v>5</v>
      </c>
      <c r="K614" s="4">
        <v>12.23</v>
      </c>
    </row>
    <row r="615" spans="1:11" x14ac:dyDescent="0.2">
      <c r="A615" t="s">
        <v>966</v>
      </c>
      <c r="B615" t="str">
        <f t="shared" si="18"/>
        <v>2014</v>
      </c>
      <c r="C615" t="str">
        <f t="shared" si="19"/>
        <v>Jun</v>
      </c>
      <c r="D615" t="s">
        <v>297</v>
      </c>
      <c r="E615" t="s">
        <v>11</v>
      </c>
      <c r="F615" t="s">
        <v>43</v>
      </c>
      <c r="G615" t="s">
        <v>44</v>
      </c>
      <c r="H615" t="s">
        <v>967</v>
      </c>
      <c r="I615" s="4">
        <v>201.58</v>
      </c>
      <c r="J615" s="5">
        <v>2</v>
      </c>
      <c r="K615" s="4">
        <v>20.16</v>
      </c>
    </row>
    <row r="616" spans="1:11" x14ac:dyDescent="0.2">
      <c r="A616" t="s">
        <v>966</v>
      </c>
      <c r="B616" t="str">
        <f t="shared" si="18"/>
        <v>2014</v>
      </c>
      <c r="C616" t="str">
        <f t="shared" si="19"/>
        <v>Jun</v>
      </c>
      <c r="D616" t="s">
        <v>297</v>
      </c>
      <c r="E616" t="s">
        <v>11</v>
      </c>
      <c r="F616" t="s">
        <v>12</v>
      </c>
      <c r="G616" t="s">
        <v>22</v>
      </c>
      <c r="H616" t="s">
        <v>968</v>
      </c>
      <c r="I616" s="4">
        <v>3.39</v>
      </c>
      <c r="J616" s="5">
        <v>4</v>
      </c>
      <c r="K616" s="4">
        <v>-5.09</v>
      </c>
    </row>
    <row r="617" spans="1:11" x14ac:dyDescent="0.2">
      <c r="A617" t="s">
        <v>966</v>
      </c>
      <c r="B617" t="str">
        <f t="shared" si="18"/>
        <v>2014</v>
      </c>
      <c r="C617" t="str">
        <f t="shared" si="19"/>
        <v>Jun</v>
      </c>
      <c r="D617" t="s">
        <v>297</v>
      </c>
      <c r="E617" t="s">
        <v>11</v>
      </c>
      <c r="F617" t="s">
        <v>38</v>
      </c>
      <c r="G617" t="s">
        <v>83</v>
      </c>
      <c r="H617" t="s">
        <v>969</v>
      </c>
      <c r="I617" s="4">
        <v>193.07</v>
      </c>
      <c r="J617" s="5">
        <v>4</v>
      </c>
      <c r="K617" s="4">
        <v>-19.87</v>
      </c>
    </row>
    <row r="618" spans="1:11" x14ac:dyDescent="0.2">
      <c r="A618" t="s">
        <v>966</v>
      </c>
      <c r="B618" t="str">
        <f t="shared" si="18"/>
        <v>2014</v>
      </c>
      <c r="C618" t="str">
        <f t="shared" si="19"/>
        <v>Jun</v>
      </c>
      <c r="D618" t="s">
        <v>297</v>
      </c>
      <c r="E618" t="s">
        <v>11</v>
      </c>
      <c r="F618" t="s">
        <v>12</v>
      </c>
      <c r="G618" t="s">
        <v>13</v>
      </c>
      <c r="H618" t="s">
        <v>970</v>
      </c>
      <c r="I618" s="4">
        <v>15.55</v>
      </c>
      <c r="J618" s="5">
        <v>3</v>
      </c>
      <c r="K618" s="4">
        <v>5.44</v>
      </c>
    </row>
    <row r="619" spans="1:11" x14ac:dyDescent="0.2">
      <c r="A619" t="s">
        <v>966</v>
      </c>
      <c r="B619" t="str">
        <f t="shared" si="18"/>
        <v>2014</v>
      </c>
      <c r="C619" t="str">
        <f t="shared" si="19"/>
        <v>Jun</v>
      </c>
      <c r="D619" t="s">
        <v>297</v>
      </c>
      <c r="E619" t="s">
        <v>11</v>
      </c>
      <c r="F619" t="s">
        <v>12</v>
      </c>
      <c r="G619" t="s">
        <v>13</v>
      </c>
      <c r="H619" t="s">
        <v>284</v>
      </c>
      <c r="I619" s="4">
        <v>11.65</v>
      </c>
      <c r="J619" s="5">
        <v>2</v>
      </c>
      <c r="K619" s="4">
        <v>4.08</v>
      </c>
    </row>
    <row r="620" spans="1:11" x14ac:dyDescent="0.2">
      <c r="A620" t="s">
        <v>966</v>
      </c>
      <c r="B620" t="str">
        <f t="shared" si="18"/>
        <v>2014</v>
      </c>
      <c r="C620" t="str">
        <f t="shared" si="19"/>
        <v>Jun</v>
      </c>
      <c r="D620" t="s">
        <v>297</v>
      </c>
      <c r="E620" t="s">
        <v>11</v>
      </c>
      <c r="F620" t="s">
        <v>43</v>
      </c>
      <c r="G620" t="s">
        <v>353</v>
      </c>
      <c r="H620" t="s">
        <v>971</v>
      </c>
      <c r="I620" s="4">
        <v>418.8</v>
      </c>
      <c r="J620" s="5">
        <v>2</v>
      </c>
      <c r="K620" s="4">
        <v>-97.72</v>
      </c>
    </row>
    <row r="621" spans="1:11" x14ac:dyDescent="0.2">
      <c r="A621" t="s">
        <v>966</v>
      </c>
      <c r="B621" t="str">
        <f t="shared" si="18"/>
        <v>2014</v>
      </c>
      <c r="C621" t="str">
        <f t="shared" si="19"/>
        <v>Jun</v>
      </c>
      <c r="D621" t="s">
        <v>297</v>
      </c>
      <c r="E621" t="s">
        <v>11</v>
      </c>
      <c r="F621" t="s">
        <v>12</v>
      </c>
      <c r="G621" t="s">
        <v>20</v>
      </c>
      <c r="H621" t="s">
        <v>972</v>
      </c>
      <c r="I621" s="4">
        <v>509.49</v>
      </c>
      <c r="J621" s="5">
        <v>7</v>
      </c>
      <c r="K621" s="4">
        <v>-127.37</v>
      </c>
    </row>
    <row r="622" spans="1:11" x14ac:dyDescent="0.2">
      <c r="A622" t="s">
        <v>966</v>
      </c>
      <c r="B622" t="str">
        <f t="shared" si="18"/>
        <v>2014</v>
      </c>
      <c r="C622" t="str">
        <f t="shared" si="19"/>
        <v>Jun</v>
      </c>
      <c r="D622" t="s">
        <v>973</v>
      </c>
      <c r="E622" t="s">
        <v>974</v>
      </c>
      <c r="F622" t="s">
        <v>12</v>
      </c>
      <c r="G622" t="s">
        <v>105</v>
      </c>
      <c r="H622" t="s">
        <v>863</v>
      </c>
      <c r="I622" s="4">
        <v>471.9</v>
      </c>
      <c r="J622" s="5">
        <v>6</v>
      </c>
      <c r="K622" s="4">
        <v>155.72999999999999</v>
      </c>
    </row>
    <row r="623" spans="1:11" x14ac:dyDescent="0.2">
      <c r="A623" t="s">
        <v>966</v>
      </c>
      <c r="B623" t="str">
        <f t="shared" si="18"/>
        <v>2014</v>
      </c>
      <c r="C623" t="str">
        <f t="shared" si="19"/>
        <v>Jun</v>
      </c>
      <c r="D623" t="s">
        <v>973</v>
      </c>
      <c r="E623" t="s">
        <v>974</v>
      </c>
      <c r="F623" t="s">
        <v>12</v>
      </c>
      <c r="G623" t="s">
        <v>27</v>
      </c>
      <c r="H623" t="s">
        <v>975</v>
      </c>
      <c r="I623" s="4">
        <v>3.52</v>
      </c>
      <c r="J623" s="5">
        <v>2</v>
      </c>
      <c r="K623" s="4">
        <v>1.69</v>
      </c>
    </row>
    <row r="624" spans="1:11" x14ac:dyDescent="0.2">
      <c r="A624" t="s">
        <v>976</v>
      </c>
      <c r="B624" t="str">
        <f t="shared" si="18"/>
        <v>2014</v>
      </c>
      <c r="C624" t="str">
        <f t="shared" si="19"/>
        <v>Jun</v>
      </c>
      <c r="D624" t="s">
        <v>769</v>
      </c>
      <c r="E624" t="s">
        <v>62</v>
      </c>
      <c r="F624" t="s">
        <v>38</v>
      </c>
      <c r="G624" t="s">
        <v>52</v>
      </c>
      <c r="H624" t="s">
        <v>977</v>
      </c>
      <c r="I624" s="4">
        <v>104.01</v>
      </c>
      <c r="J624" s="5">
        <v>1</v>
      </c>
      <c r="K624" s="4">
        <v>14.56</v>
      </c>
    </row>
    <row r="625" spans="1:11" x14ac:dyDescent="0.2">
      <c r="A625" t="s">
        <v>976</v>
      </c>
      <c r="B625" t="str">
        <f t="shared" si="18"/>
        <v>2014</v>
      </c>
      <c r="C625" t="str">
        <f t="shared" si="19"/>
        <v>Jun</v>
      </c>
      <c r="D625" t="s">
        <v>769</v>
      </c>
      <c r="E625" t="s">
        <v>62</v>
      </c>
      <c r="F625" t="s">
        <v>43</v>
      </c>
      <c r="G625" t="s">
        <v>44</v>
      </c>
      <c r="H625" t="s">
        <v>928</v>
      </c>
      <c r="I625" s="4">
        <v>284.82</v>
      </c>
      <c r="J625" s="5">
        <v>1</v>
      </c>
      <c r="K625" s="4">
        <v>74.05</v>
      </c>
    </row>
    <row r="626" spans="1:11" x14ac:dyDescent="0.2">
      <c r="A626" t="s">
        <v>976</v>
      </c>
      <c r="B626" t="str">
        <f t="shared" si="18"/>
        <v>2014</v>
      </c>
      <c r="C626" t="str">
        <f t="shared" si="19"/>
        <v>Jun</v>
      </c>
      <c r="D626" t="s">
        <v>769</v>
      </c>
      <c r="E626" t="s">
        <v>62</v>
      </c>
      <c r="F626" t="s">
        <v>12</v>
      </c>
      <c r="G626" t="s">
        <v>20</v>
      </c>
      <c r="H626" t="s">
        <v>978</v>
      </c>
      <c r="I626" s="4">
        <v>36.840000000000003</v>
      </c>
      <c r="J626" s="5">
        <v>3</v>
      </c>
      <c r="K626" s="4">
        <v>10.32</v>
      </c>
    </row>
    <row r="627" spans="1:11" x14ac:dyDescent="0.2">
      <c r="A627" t="s">
        <v>976</v>
      </c>
      <c r="B627" t="str">
        <f t="shared" si="18"/>
        <v>2014</v>
      </c>
      <c r="C627" t="str">
        <f t="shared" si="19"/>
        <v>Jun</v>
      </c>
      <c r="D627" t="s">
        <v>270</v>
      </c>
      <c r="E627" t="s">
        <v>205</v>
      </c>
      <c r="F627" t="s">
        <v>43</v>
      </c>
      <c r="G627" t="s">
        <v>44</v>
      </c>
      <c r="H627" t="s">
        <v>46</v>
      </c>
      <c r="I627" s="4">
        <v>1322.93</v>
      </c>
      <c r="J627" s="5">
        <v>7</v>
      </c>
      <c r="K627" s="4">
        <v>357.19</v>
      </c>
    </row>
    <row r="628" spans="1:11" x14ac:dyDescent="0.2">
      <c r="A628" t="s">
        <v>976</v>
      </c>
      <c r="B628" t="str">
        <f t="shared" si="18"/>
        <v>2014</v>
      </c>
      <c r="C628" t="str">
        <f t="shared" si="19"/>
        <v>Jun</v>
      </c>
      <c r="D628" t="s">
        <v>270</v>
      </c>
      <c r="E628" t="s">
        <v>205</v>
      </c>
      <c r="F628" t="s">
        <v>12</v>
      </c>
      <c r="G628" t="s">
        <v>27</v>
      </c>
      <c r="H628" t="s">
        <v>979</v>
      </c>
      <c r="I628" s="4">
        <v>3.76</v>
      </c>
      <c r="J628" s="5">
        <v>2</v>
      </c>
      <c r="K628" s="4">
        <v>1.0900000000000001</v>
      </c>
    </row>
    <row r="629" spans="1:11" x14ac:dyDescent="0.2">
      <c r="A629" t="s">
        <v>976</v>
      </c>
      <c r="B629" t="str">
        <f t="shared" si="18"/>
        <v>2014</v>
      </c>
      <c r="C629" t="str">
        <f t="shared" si="19"/>
        <v>Jun</v>
      </c>
      <c r="D629" t="s">
        <v>755</v>
      </c>
      <c r="E629" t="s">
        <v>706</v>
      </c>
      <c r="F629" t="s">
        <v>12</v>
      </c>
      <c r="G629" t="s">
        <v>27</v>
      </c>
      <c r="H629" t="s">
        <v>980</v>
      </c>
      <c r="I629" s="4">
        <v>21.4</v>
      </c>
      <c r="J629" s="5">
        <v>5</v>
      </c>
      <c r="K629" s="4">
        <v>6.21</v>
      </c>
    </row>
    <row r="630" spans="1:11" x14ac:dyDescent="0.2">
      <c r="A630" t="s">
        <v>976</v>
      </c>
      <c r="B630" t="str">
        <f t="shared" si="18"/>
        <v>2014</v>
      </c>
      <c r="C630" t="str">
        <f t="shared" si="19"/>
        <v>Jun</v>
      </c>
      <c r="D630" t="s">
        <v>599</v>
      </c>
      <c r="E630" t="s">
        <v>327</v>
      </c>
      <c r="F630" t="s">
        <v>12</v>
      </c>
      <c r="G630" t="s">
        <v>22</v>
      </c>
      <c r="H630" t="s">
        <v>981</v>
      </c>
      <c r="I630" s="4">
        <v>11.09</v>
      </c>
      <c r="J630" s="5">
        <v>7</v>
      </c>
      <c r="K630" s="4">
        <v>-8.1300000000000008</v>
      </c>
    </row>
    <row r="631" spans="1:11" x14ac:dyDescent="0.2">
      <c r="A631" t="s">
        <v>976</v>
      </c>
      <c r="B631" t="str">
        <f t="shared" si="18"/>
        <v>2014</v>
      </c>
      <c r="C631" t="str">
        <f t="shared" si="19"/>
        <v>Jun</v>
      </c>
      <c r="D631" t="s">
        <v>599</v>
      </c>
      <c r="E631" t="s">
        <v>327</v>
      </c>
      <c r="F631" t="s">
        <v>12</v>
      </c>
      <c r="G631" t="s">
        <v>22</v>
      </c>
      <c r="H631" t="s">
        <v>982</v>
      </c>
      <c r="I631" s="4">
        <v>25.16</v>
      </c>
      <c r="J631" s="5">
        <v>2</v>
      </c>
      <c r="K631" s="4">
        <v>-16.78</v>
      </c>
    </row>
    <row r="632" spans="1:11" x14ac:dyDescent="0.2">
      <c r="A632" t="s">
        <v>976</v>
      </c>
      <c r="B632" t="str">
        <f t="shared" si="18"/>
        <v>2014</v>
      </c>
      <c r="C632" t="str">
        <f t="shared" si="19"/>
        <v>Jun</v>
      </c>
      <c r="D632" t="s">
        <v>983</v>
      </c>
      <c r="E632" t="s">
        <v>26</v>
      </c>
      <c r="F632" t="s">
        <v>12</v>
      </c>
      <c r="G632" t="s">
        <v>72</v>
      </c>
      <c r="H632" t="s">
        <v>73</v>
      </c>
      <c r="I632" s="4">
        <v>24.9</v>
      </c>
      <c r="J632" s="5">
        <v>4</v>
      </c>
      <c r="K632" s="4">
        <v>8.4</v>
      </c>
    </row>
    <row r="633" spans="1:11" x14ac:dyDescent="0.2">
      <c r="A633" t="s">
        <v>976</v>
      </c>
      <c r="B633" t="str">
        <f t="shared" si="18"/>
        <v>2014</v>
      </c>
      <c r="C633" t="str">
        <f t="shared" si="19"/>
        <v>Jun</v>
      </c>
      <c r="D633" t="s">
        <v>983</v>
      </c>
      <c r="E633" t="s">
        <v>26</v>
      </c>
      <c r="F633" t="s">
        <v>38</v>
      </c>
      <c r="G633" t="s">
        <v>52</v>
      </c>
      <c r="H633" t="s">
        <v>984</v>
      </c>
      <c r="I633" s="4">
        <v>3.98</v>
      </c>
      <c r="J633" s="5">
        <v>1</v>
      </c>
      <c r="K633" s="4">
        <v>0.65</v>
      </c>
    </row>
    <row r="634" spans="1:11" x14ac:dyDescent="0.2">
      <c r="A634" t="s">
        <v>976</v>
      </c>
      <c r="B634" t="str">
        <f t="shared" si="18"/>
        <v>2014</v>
      </c>
      <c r="C634" t="str">
        <f t="shared" si="19"/>
        <v>Jun</v>
      </c>
      <c r="D634" t="s">
        <v>983</v>
      </c>
      <c r="E634" t="s">
        <v>26</v>
      </c>
      <c r="F634" t="s">
        <v>43</v>
      </c>
      <c r="G634" t="s">
        <v>58</v>
      </c>
      <c r="H634" t="s">
        <v>95</v>
      </c>
      <c r="I634" s="4">
        <v>95.97</v>
      </c>
      <c r="J634" s="5">
        <v>4</v>
      </c>
      <c r="K634" s="4">
        <v>28.79</v>
      </c>
    </row>
    <row r="635" spans="1:11" x14ac:dyDescent="0.2">
      <c r="A635" t="s">
        <v>976</v>
      </c>
      <c r="B635" t="str">
        <f t="shared" si="18"/>
        <v>2014</v>
      </c>
      <c r="C635" t="str">
        <f t="shared" si="19"/>
        <v>Jun</v>
      </c>
      <c r="D635" t="s">
        <v>983</v>
      </c>
      <c r="E635" t="s">
        <v>26</v>
      </c>
      <c r="F635" t="s">
        <v>43</v>
      </c>
      <c r="G635" t="s">
        <v>353</v>
      </c>
      <c r="H635" t="s">
        <v>985</v>
      </c>
      <c r="I635" s="4">
        <v>206.99</v>
      </c>
      <c r="J635" s="5">
        <v>3</v>
      </c>
      <c r="K635" s="4">
        <v>-172.49</v>
      </c>
    </row>
    <row r="636" spans="1:11" x14ac:dyDescent="0.2">
      <c r="A636" t="s">
        <v>976</v>
      </c>
      <c r="B636" t="str">
        <f t="shared" si="18"/>
        <v>2014</v>
      </c>
      <c r="C636" t="str">
        <f t="shared" si="19"/>
        <v>Jun</v>
      </c>
      <c r="D636" t="s">
        <v>983</v>
      </c>
      <c r="E636" t="s">
        <v>26</v>
      </c>
      <c r="F636" t="s">
        <v>12</v>
      </c>
      <c r="G636" t="s">
        <v>105</v>
      </c>
      <c r="H636" t="s">
        <v>986</v>
      </c>
      <c r="I636" s="4">
        <v>44.42</v>
      </c>
      <c r="J636" s="5">
        <v>2</v>
      </c>
      <c r="K636" s="4">
        <v>3.89</v>
      </c>
    </row>
    <row r="637" spans="1:11" x14ac:dyDescent="0.2">
      <c r="A637" t="s">
        <v>976</v>
      </c>
      <c r="B637" t="str">
        <f t="shared" si="18"/>
        <v>2014</v>
      </c>
      <c r="C637" t="str">
        <f t="shared" si="19"/>
        <v>Jun</v>
      </c>
      <c r="D637" t="s">
        <v>983</v>
      </c>
      <c r="E637" t="s">
        <v>26</v>
      </c>
      <c r="F637" t="s">
        <v>12</v>
      </c>
      <c r="G637" t="s">
        <v>22</v>
      </c>
      <c r="H637" t="s">
        <v>987</v>
      </c>
      <c r="I637" s="4">
        <v>9.01</v>
      </c>
      <c r="J637" s="5">
        <v>2</v>
      </c>
      <c r="K637" s="4">
        <v>-7.2</v>
      </c>
    </row>
    <row r="638" spans="1:11" x14ac:dyDescent="0.2">
      <c r="A638" t="s">
        <v>976</v>
      </c>
      <c r="B638" t="str">
        <f t="shared" si="18"/>
        <v>2014</v>
      </c>
      <c r="C638" t="str">
        <f t="shared" si="19"/>
        <v>Jun</v>
      </c>
      <c r="D638" t="s">
        <v>988</v>
      </c>
      <c r="E638" t="s">
        <v>169</v>
      </c>
      <c r="F638" t="s">
        <v>12</v>
      </c>
      <c r="G638" t="s">
        <v>13</v>
      </c>
      <c r="H638" t="s">
        <v>989</v>
      </c>
      <c r="I638" s="4">
        <v>19.649999999999999</v>
      </c>
      <c r="J638" s="5">
        <v>3</v>
      </c>
      <c r="K638" s="4">
        <v>9.0399999999999991</v>
      </c>
    </row>
    <row r="639" spans="1:11" x14ac:dyDescent="0.2">
      <c r="A639" t="s">
        <v>976</v>
      </c>
      <c r="B639" t="str">
        <f t="shared" si="18"/>
        <v>2014</v>
      </c>
      <c r="C639" t="str">
        <f t="shared" si="19"/>
        <v>Jun</v>
      </c>
      <c r="D639" t="s">
        <v>988</v>
      </c>
      <c r="E639" t="s">
        <v>169</v>
      </c>
      <c r="F639" t="s">
        <v>43</v>
      </c>
      <c r="G639" t="s">
        <v>44</v>
      </c>
      <c r="H639" t="s">
        <v>990</v>
      </c>
      <c r="I639" s="4">
        <v>617.97</v>
      </c>
      <c r="J639" s="5">
        <v>3</v>
      </c>
      <c r="K639" s="4">
        <v>160.66999999999999</v>
      </c>
    </row>
    <row r="640" spans="1:11" x14ac:dyDescent="0.2">
      <c r="A640" t="s">
        <v>976</v>
      </c>
      <c r="B640" t="str">
        <f t="shared" si="18"/>
        <v>2014</v>
      </c>
      <c r="C640" t="str">
        <f t="shared" si="19"/>
        <v>Jun</v>
      </c>
      <c r="D640" t="s">
        <v>988</v>
      </c>
      <c r="E640" t="s">
        <v>169</v>
      </c>
      <c r="F640" t="s">
        <v>12</v>
      </c>
      <c r="G640" t="s">
        <v>105</v>
      </c>
      <c r="H640" t="s">
        <v>240</v>
      </c>
      <c r="I640" s="4">
        <v>59.7</v>
      </c>
      <c r="J640" s="5">
        <v>3</v>
      </c>
      <c r="K640" s="4">
        <v>26.87</v>
      </c>
    </row>
    <row r="641" spans="1:11" x14ac:dyDescent="0.2">
      <c r="A641" t="s">
        <v>976</v>
      </c>
      <c r="B641" t="str">
        <f t="shared" si="18"/>
        <v>2014</v>
      </c>
      <c r="C641" t="str">
        <f t="shared" si="19"/>
        <v>Jun</v>
      </c>
      <c r="D641" t="s">
        <v>859</v>
      </c>
      <c r="E641" t="s">
        <v>169</v>
      </c>
      <c r="F641" t="s">
        <v>43</v>
      </c>
      <c r="G641" t="s">
        <v>44</v>
      </c>
      <c r="H641" t="s">
        <v>991</v>
      </c>
      <c r="I641" s="4">
        <v>1214.8499999999999</v>
      </c>
      <c r="J641" s="5">
        <v>3</v>
      </c>
      <c r="K641" s="4">
        <v>352.31</v>
      </c>
    </row>
    <row r="642" spans="1:11" x14ac:dyDescent="0.2">
      <c r="A642" t="s">
        <v>992</v>
      </c>
      <c r="B642" t="str">
        <f t="shared" si="18"/>
        <v>2014</v>
      </c>
      <c r="C642" t="str">
        <f t="shared" si="19"/>
        <v>Jun</v>
      </c>
      <c r="D642" t="s">
        <v>993</v>
      </c>
      <c r="E642" t="s">
        <v>327</v>
      </c>
      <c r="F642" t="s">
        <v>43</v>
      </c>
      <c r="G642" t="s">
        <v>58</v>
      </c>
      <c r="H642" t="s">
        <v>994</v>
      </c>
      <c r="I642" s="4">
        <v>196.75</v>
      </c>
      <c r="J642" s="5">
        <v>6</v>
      </c>
      <c r="K642" s="4">
        <v>56.57</v>
      </c>
    </row>
    <row r="643" spans="1:11" x14ac:dyDescent="0.2">
      <c r="A643" t="s">
        <v>992</v>
      </c>
      <c r="B643" t="str">
        <f t="shared" ref="B643:B706" si="20">TEXT(A643,"YYYY")</f>
        <v>2014</v>
      </c>
      <c r="C643" t="str">
        <f t="shared" ref="C643:C706" si="21">TEXT(A643,"MMM")</f>
        <v>Jun</v>
      </c>
      <c r="D643" t="s">
        <v>995</v>
      </c>
      <c r="E643" t="s">
        <v>369</v>
      </c>
      <c r="F643" t="s">
        <v>12</v>
      </c>
      <c r="G643" t="s">
        <v>20</v>
      </c>
      <c r="H643" t="s">
        <v>996</v>
      </c>
      <c r="I643" s="4">
        <v>501.81</v>
      </c>
      <c r="J643" s="5">
        <v>3</v>
      </c>
      <c r="K643" s="4">
        <v>0</v>
      </c>
    </row>
    <row r="644" spans="1:11" x14ac:dyDescent="0.2">
      <c r="A644" t="s">
        <v>992</v>
      </c>
      <c r="B644" t="str">
        <f t="shared" si="20"/>
        <v>2014</v>
      </c>
      <c r="C644" t="str">
        <f t="shared" si="21"/>
        <v>Jun</v>
      </c>
      <c r="D644" t="s">
        <v>995</v>
      </c>
      <c r="E644" t="s">
        <v>369</v>
      </c>
      <c r="F644" t="s">
        <v>12</v>
      </c>
      <c r="G644" t="s">
        <v>20</v>
      </c>
      <c r="H644" t="s">
        <v>279</v>
      </c>
      <c r="I644" s="4">
        <v>161.94</v>
      </c>
      <c r="J644" s="5">
        <v>3</v>
      </c>
      <c r="K644" s="4">
        <v>9.7200000000000006</v>
      </c>
    </row>
    <row r="645" spans="1:11" x14ac:dyDescent="0.2">
      <c r="A645" t="s">
        <v>992</v>
      </c>
      <c r="B645" t="str">
        <f t="shared" si="20"/>
        <v>2014</v>
      </c>
      <c r="C645" t="str">
        <f t="shared" si="21"/>
        <v>Jun</v>
      </c>
      <c r="D645" t="s">
        <v>997</v>
      </c>
      <c r="E645" t="s">
        <v>26</v>
      </c>
      <c r="F645" t="s">
        <v>38</v>
      </c>
      <c r="G645" t="s">
        <v>39</v>
      </c>
      <c r="H645" t="s">
        <v>998</v>
      </c>
      <c r="I645" s="4">
        <v>170.06</v>
      </c>
      <c r="J645" s="5">
        <v>3</v>
      </c>
      <c r="K645" s="4">
        <v>-4.8600000000000003</v>
      </c>
    </row>
    <row r="646" spans="1:11" x14ac:dyDescent="0.2">
      <c r="A646" t="s">
        <v>992</v>
      </c>
      <c r="B646" t="str">
        <f t="shared" si="20"/>
        <v>2014</v>
      </c>
      <c r="C646" t="str">
        <f t="shared" si="21"/>
        <v>Jun</v>
      </c>
      <c r="D646" t="s">
        <v>997</v>
      </c>
      <c r="E646" t="s">
        <v>26</v>
      </c>
      <c r="F646" t="s">
        <v>43</v>
      </c>
      <c r="G646" t="s">
        <v>44</v>
      </c>
      <c r="H646" t="s">
        <v>999</v>
      </c>
      <c r="I646" s="4">
        <v>82.78</v>
      </c>
      <c r="J646" s="5">
        <v>3</v>
      </c>
      <c r="K646" s="4">
        <v>-15.18</v>
      </c>
    </row>
    <row r="647" spans="1:11" x14ac:dyDescent="0.2">
      <c r="A647" t="s">
        <v>992</v>
      </c>
      <c r="B647" t="str">
        <f t="shared" si="20"/>
        <v>2014</v>
      </c>
      <c r="C647" t="str">
        <f t="shared" si="21"/>
        <v>Jun</v>
      </c>
      <c r="D647" t="s">
        <v>997</v>
      </c>
      <c r="E647" t="s">
        <v>26</v>
      </c>
      <c r="F647" t="s">
        <v>38</v>
      </c>
      <c r="G647" t="s">
        <v>39</v>
      </c>
      <c r="H647" t="s">
        <v>1000</v>
      </c>
      <c r="I647" s="4">
        <v>853.93</v>
      </c>
      <c r="J647" s="5">
        <v>5</v>
      </c>
      <c r="K647" s="4">
        <v>0</v>
      </c>
    </row>
    <row r="648" spans="1:11" x14ac:dyDescent="0.2">
      <c r="A648" t="s">
        <v>992</v>
      </c>
      <c r="B648" t="str">
        <f t="shared" si="20"/>
        <v>2014</v>
      </c>
      <c r="C648" t="str">
        <f t="shared" si="21"/>
        <v>Jun</v>
      </c>
      <c r="D648" t="s">
        <v>988</v>
      </c>
      <c r="E648" t="s">
        <v>109</v>
      </c>
      <c r="F648" t="s">
        <v>12</v>
      </c>
      <c r="G648" t="s">
        <v>22</v>
      </c>
      <c r="H648" t="s">
        <v>1001</v>
      </c>
      <c r="I648" s="4">
        <v>8.23</v>
      </c>
      <c r="J648" s="5">
        <v>3</v>
      </c>
      <c r="K648" s="4">
        <v>-6.03</v>
      </c>
    </row>
    <row r="649" spans="1:11" x14ac:dyDescent="0.2">
      <c r="A649" t="s">
        <v>1002</v>
      </c>
      <c r="B649" t="str">
        <f t="shared" si="20"/>
        <v>2014</v>
      </c>
      <c r="C649" t="str">
        <f t="shared" si="21"/>
        <v>Jun</v>
      </c>
      <c r="D649" t="s">
        <v>1003</v>
      </c>
      <c r="E649" t="s">
        <v>26</v>
      </c>
      <c r="F649" t="s">
        <v>43</v>
      </c>
      <c r="G649" t="s">
        <v>58</v>
      </c>
      <c r="H649" t="s">
        <v>1004</v>
      </c>
      <c r="I649" s="4">
        <v>86.38</v>
      </c>
      <c r="J649" s="5">
        <v>3</v>
      </c>
      <c r="K649" s="4">
        <v>1.08</v>
      </c>
    </row>
    <row r="650" spans="1:11" x14ac:dyDescent="0.2">
      <c r="A650" t="s">
        <v>1002</v>
      </c>
      <c r="B650" t="str">
        <f t="shared" si="20"/>
        <v>2014</v>
      </c>
      <c r="C650" t="str">
        <f t="shared" si="21"/>
        <v>Jun</v>
      </c>
      <c r="D650" t="s">
        <v>1005</v>
      </c>
      <c r="E650" t="s">
        <v>290</v>
      </c>
      <c r="F650" t="s">
        <v>12</v>
      </c>
      <c r="G650" t="s">
        <v>27</v>
      </c>
      <c r="H650" t="s">
        <v>1006</v>
      </c>
      <c r="I650" s="4">
        <v>20.02</v>
      </c>
      <c r="J650" s="5">
        <v>9</v>
      </c>
      <c r="K650" s="4">
        <v>1.75</v>
      </c>
    </row>
    <row r="651" spans="1:11" x14ac:dyDescent="0.2">
      <c r="A651" t="s">
        <v>1002</v>
      </c>
      <c r="B651" t="str">
        <f t="shared" si="20"/>
        <v>2014</v>
      </c>
      <c r="C651" t="str">
        <f t="shared" si="21"/>
        <v>Jun</v>
      </c>
      <c r="D651" t="s">
        <v>1005</v>
      </c>
      <c r="E651" t="s">
        <v>290</v>
      </c>
      <c r="F651" t="s">
        <v>12</v>
      </c>
      <c r="G651" t="s">
        <v>232</v>
      </c>
      <c r="H651" t="s">
        <v>1007</v>
      </c>
      <c r="I651" s="4">
        <v>3.1</v>
      </c>
      <c r="J651" s="5">
        <v>1</v>
      </c>
      <c r="K651" s="4">
        <v>0.35</v>
      </c>
    </row>
    <row r="652" spans="1:11" x14ac:dyDescent="0.2">
      <c r="A652" t="s">
        <v>1008</v>
      </c>
      <c r="B652" t="str">
        <f t="shared" si="20"/>
        <v>2014</v>
      </c>
      <c r="C652" t="str">
        <f t="shared" si="21"/>
        <v>Jun</v>
      </c>
      <c r="D652" t="s">
        <v>1009</v>
      </c>
      <c r="E652" t="s">
        <v>109</v>
      </c>
      <c r="F652" t="s">
        <v>38</v>
      </c>
      <c r="G652" t="s">
        <v>52</v>
      </c>
      <c r="H652" t="s">
        <v>1010</v>
      </c>
      <c r="I652" s="4">
        <v>4.2699999999999996</v>
      </c>
      <c r="J652" s="5">
        <v>2</v>
      </c>
      <c r="K652" s="4">
        <v>0.96</v>
      </c>
    </row>
    <row r="653" spans="1:11" x14ac:dyDescent="0.2">
      <c r="A653" t="s">
        <v>1011</v>
      </c>
      <c r="B653" t="str">
        <f t="shared" si="20"/>
        <v>2014</v>
      </c>
      <c r="C653" t="str">
        <f t="shared" si="21"/>
        <v>Jun</v>
      </c>
      <c r="D653" t="s">
        <v>1012</v>
      </c>
      <c r="E653" t="s">
        <v>31</v>
      </c>
      <c r="F653" t="s">
        <v>38</v>
      </c>
      <c r="G653" t="s">
        <v>164</v>
      </c>
      <c r="H653" t="s">
        <v>1013</v>
      </c>
      <c r="I653" s="4">
        <v>447.84</v>
      </c>
      <c r="J653" s="5">
        <v>5</v>
      </c>
      <c r="K653" s="4">
        <v>11.2</v>
      </c>
    </row>
    <row r="654" spans="1:11" x14ac:dyDescent="0.2">
      <c r="A654" t="s">
        <v>1011</v>
      </c>
      <c r="B654" t="str">
        <f t="shared" si="20"/>
        <v>2014</v>
      </c>
      <c r="C654" t="str">
        <f t="shared" si="21"/>
        <v>Jun</v>
      </c>
      <c r="D654" t="s">
        <v>1014</v>
      </c>
      <c r="E654" t="s">
        <v>104</v>
      </c>
      <c r="F654" t="s">
        <v>43</v>
      </c>
      <c r="G654" t="s">
        <v>44</v>
      </c>
      <c r="H654" t="s">
        <v>1015</v>
      </c>
      <c r="I654" s="4">
        <v>263.95999999999998</v>
      </c>
      <c r="J654" s="5">
        <v>5</v>
      </c>
      <c r="K654" s="4">
        <v>19.8</v>
      </c>
    </row>
    <row r="655" spans="1:11" x14ac:dyDescent="0.2">
      <c r="A655" t="s">
        <v>1011</v>
      </c>
      <c r="B655" t="str">
        <f t="shared" si="20"/>
        <v>2014</v>
      </c>
      <c r="C655" t="str">
        <f t="shared" si="21"/>
        <v>Jun</v>
      </c>
      <c r="D655" t="s">
        <v>1014</v>
      </c>
      <c r="E655" t="s">
        <v>104</v>
      </c>
      <c r="F655" t="s">
        <v>12</v>
      </c>
      <c r="G655" t="s">
        <v>27</v>
      </c>
      <c r="H655" t="s">
        <v>28</v>
      </c>
      <c r="I655" s="4">
        <v>71.63</v>
      </c>
      <c r="J655" s="5">
        <v>11</v>
      </c>
      <c r="K655" s="4">
        <v>17.91</v>
      </c>
    </row>
    <row r="656" spans="1:11" x14ac:dyDescent="0.2">
      <c r="A656" t="s">
        <v>1011</v>
      </c>
      <c r="B656" t="str">
        <f t="shared" si="20"/>
        <v>2014</v>
      </c>
      <c r="C656" t="str">
        <f t="shared" si="21"/>
        <v>Jun</v>
      </c>
      <c r="D656" t="s">
        <v>1014</v>
      </c>
      <c r="E656" t="s">
        <v>104</v>
      </c>
      <c r="F656" t="s">
        <v>12</v>
      </c>
      <c r="G656" t="s">
        <v>27</v>
      </c>
      <c r="H656" t="s">
        <v>1016</v>
      </c>
      <c r="I656" s="4">
        <v>9.33</v>
      </c>
      <c r="J656" s="5">
        <v>1</v>
      </c>
      <c r="K656" s="4">
        <v>0.82</v>
      </c>
    </row>
    <row r="657" spans="1:11" x14ac:dyDescent="0.2">
      <c r="A657" t="s">
        <v>1017</v>
      </c>
      <c r="B657" t="str">
        <f t="shared" si="20"/>
        <v>2014</v>
      </c>
      <c r="C657" t="str">
        <f t="shared" si="21"/>
        <v>Jun</v>
      </c>
      <c r="D657" t="s">
        <v>1018</v>
      </c>
      <c r="E657" t="s">
        <v>383</v>
      </c>
      <c r="F657" t="s">
        <v>12</v>
      </c>
      <c r="G657" t="s">
        <v>20</v>
      </c>
      <c r="H657" t="s">
        <v>151</v>
      </c>
      <c r="I657" s="4">
        <v>306.2</v>
      </c>
      <c r="J657" s="5">
        <v>5</v>
      </c>
      <c r="K657" s="4">
        <v>0</v>
      </c>
    </row>
    <row r="658" spans="1:11" x14ac:dyDescent="0.2">
      <c r="A658" t="s">
        <v>1017</v>
      </c>
      <c r="B658" t="str">
        <f t="shared" si="20"/>
        <v>2014</v>
      </c>
      <c r="C658" t="str">
        <f t="shared" si="21"/>
        <v>Jun</v>
      </c>
      <c r="D658" t="s">
        <v>1018</v>
      </c>
      <c r="E658" t="s">
        <v>383</v>
      </c>
      <c r="F658" t="s">
        <v>38</v>
      </c>
      <c r="G658" t="s">
        <v>164</v>
      </c>
      <c r="H658" t="s">
        <v>545</v>
      </c>
      <c r="I658" s="4">
        <v>85.98</v>
      </c>
      <c r="J658" s="5">
        <v>1</v>
      </c>
      <c r="K658" s="4">
        <v>22.35</v>
      </c>
    </row>
    <row r="659" spans="1:11" x14ac:dyDescent="0.2">
      <c r="A659" t="s">
        <v>1017</v>
      </c>
      <c r="B659" t="str">
        <f t="shared" si="20"/>
        <v>2014</v>
      </c>
      <c r="C659" t="str">
        <f t="shared" si="21"/>
        <v>Jun</v>
      </c>
      <c r="D659" t="s">
        <v>1018</v>
      </c>
      <c r="E659" t="s">
        <v>383</v>
      </c>
      <c r="F659" t="s">
        <v>43</v>
      </c>
      <c r="G659" t="s">
        <v>58</v>
      </c>
      <c r="H659" t="s">
        <v>734</v>
      </c>
      <c r="I659" s="4">
        <v>223.96</v>
      </c>
      <c r="J659" s="5">
        <v>4</v>
      </c>
      <c r="K659" s="4">
        <v>53.75</v>
      </c>
    </row>
    <row r="660" spans="1:11" x14ac:dyDescent="0.2">
      <c r="A660" t="s">
        <v>1019</v>
      </c>
      <c r="B660" t="str">
        <f t="shared" si="20"/>
        <v>2014</v>
      </c>
      <c r="C660" t="str">
        <f t="shared" si="21"/>
        <v>Jun</v>
      </c>
      <c r="D660" t="s">
        <v>1020</v>
      </c>
      <c r="E660" t="s">
        <v>26</v>
      </c>
      <c r="F660" t="s">
        <v>12</v>
      </c>
      <c r="G660" t="s">
        <v>13</v>
      </c>
      <c r="H660" t="s">
        <v>1021</v>
      </c>
      <c r="I660" s="4">
        <v>41.47</v>
      </c>
      <c r="J660" s="5">
        <v>8</v>
      </c>
      <c r="K660" s="4">
        <v>14.52</v>
      </c>
    </row>
    <row r="661" spans="1:11" x14ac:dyDescent="0.2">
      <c r="A661" t="s">
        <v>1019</v>
      </c>
      <c r="B661" t="str">
        <f t="shared" si="20"/>
        <v>2014</v>
      </c>
      <c r="C661" t="str">
        <f t="shared" si="21"/>
        <v>Jun</v>
      </c>
      <c r="D661" t="s">
        <v>1020</v>
      </c>
      <c r="E661" t="s">
        <v>26</v>
      </c>
      <c r="F661" t="s">
        <v>12</v>
      </c>
      <c r="G661" t="s">
        <v>22</v>
      </c>
      <c r="H661" t="s">
        <v>1022</v>
      </c>
      <c r="I661" s="4">
        <v>3.17</v>
      </c>
      <c r="J661" s="5">
        <v>3</v>
      </c>
      <c r="K661" s="4">
        <v>-2.4300000000000002</v>
      </c>
    </row>
    <row r="662" spans="1:11" x14ac:dyDescent="0.2">
      <c r="A662" t="s">
        <v>1019</v>
      </c>
      <c r="B662" t="str">
        <f t="shared" si="20"/>
        <v>2014</v>
      </c>
      <c r="C662" t="str">
        <f t="shared" si="21"/>
        <v>Jun</v>
      </c>
      <c r="D662" t="s">
        <v>1020</v>
      </c>
      <c r="E662" t="s">
        <v>26</v>
      </c>
      <c r="F662" t="s">
        <v>38</v>
      </c>
      <c r="G662" t="s">
        <v>39</v>
      </c>
      <c r="H662" t="s">
        <v>683</v>
      </c>
      <c r="I662" s="4">
        <v>1228.47</v>
      </c>
      <c r="J662" s="5">
        <v>5</v>
      </c>
      <c r="K662" s="4">
        <v>0</v>
      </c>
    </row>
    <row r="663" spans="1:11" x14ac:dyDescent="0.2">
      <c r="A663" t="s">
        <v>1019</v>
      </c>
      <c r="B663" t="str">
        <f t="shared" si="20"/>
        <v>2014</v>
      </c>
      <c r="C663" t="str">
        <f t="shared" si="21"/>
        <v>Jun</v>
      </c>
      <c r="D663" t="s">
        <v>1020</v>
      </c>
      <c r="E663" t="s">
        <v>26</v>
      </c>
      <c r="F663" t="s">
        <v>12</v>
      </c>
      <c r="G663" t="s">
        <v>22</v>
      </c>
      <c r="H663" t="s">
        <v>194</v>
      </c>
      <c r="I663" s="4">
        <v>31.09</v>
      </c>
      <c r="J663" s="5">
        <v>3</v>
      </c>
      <c r="K663" s="4">
        <v>-22.8</v>
      </c>
    </row>
    <row r="664" spans="1:11" x14ac:dyDescent="0.2">
      <c r="A664" t="s">
        <v>1019</v>
      </c>
      <c r="B664" t="str">
        <f t="shared" si="20"/>
        <v>2014</v>
      </c>
      <c r="C664" t="str">
        <f t="shared" si="21"/>
        <v>Jun</v>
      </c>
      <c r="D664" t="s">
        <v>1020</v>
      </c>
      <c r="E664" t="s">
        <v>26</v>
      </c>
      <c r="F664" t="s">
        <v>12</v>
      </c>
      <c r="G664" t="s">
        <v>13</v>
      </c>
      <c r="H664" t="s">
        <v>1023</v>
      </c>
      <c r="I664" s="4">
        <v>335.52</v>
      </c>
      <c r="J664" s="5">
        <v>4</v>
      </c>
      <c r="K664" s="4">
        <v>117.43</v>
      </c>
    </row>
    <row r="665" spans="1:11" x14ac:dyDescent="0.2">
      <c r="A665" t="s">
        <v>1019</v>
      </c>
      <c r="B665" t="str">
        <f t="shared" si="20"/>
        <v>2014</v>
      </c>
      <c r="C665" t="str">
        <f t="shared" si="21"/>
        <v>Jun</v>
      </c>
      <c r="D665" t="s">
        <v>1024</v>
      </c>
      <c r="E665" t="s">
        <v>125</v>
      </c>
      <c r="F665" t="s">
        <v>12</v>
      </c>
      <c r="G665" t="s">
        <v>47</v>
      </c>
      <c r="H665" t="s">
        <v>184</v>
      </c>
      <c r="I665" s="4">
        <v>6.08</v>
      </c>
      <c r="J665" s="5">
        <v>1</v>
      </c>
      <c r="K665" s="4">
        <v>3.04</v>
      </c>
    </row>
    <row r="666" spans="1:11" x14ac:dyDescent="0.2">
      <c r="A666" t="s">
        <v>1025</v>
      </c>
      <c r="B666" t="str">
        <f t="shared" si="20"/>
        <v>2014</v>
      </c>
      <c r="C666" t="str">
        <f t="shared" si="21"/>
        <v>Jun</v>
      </c>
      <c r="D666" t="s">
        <v>1026</v>
      </c>
      <c r="E666" t="s">
        <v>87</v>
      </c>
      <c r="F666" t="s">
        <v>12</v>
      </c>
      <c r="G666" t="s">
        <v>27</v>
      </c>
      <c r="H666" t="s">
        <v>1027</v>
      </c>
      <c r="I666" s="4">
        <v>32.76</v>
      </c>
      <c r="J666" s="5">
        <v>7</v>
      </c>
      <c r="K666" s="4">
        <v>3.69</v>
      </c>
    </row>
    <row r="667" spans="1:11" x14ac:dyDescent="0.2">
      <c r="A667" t="s">
        <v>1025</v>
      </c>
      <c r="B667" t="str">
        <f t="shared" si="20"/>
        <v>2014</v>
      </c>
      <c r="C667" t="str">
        <f t="shared" si="21"/>
        <v>Jun</v>
      </c>
      <c r="D667" t="s">
        <v>867</v>
      </c>
      <c r="E667" t="s">
        <v>169</v>
      </c>
      <c r="F667" t="s">
        <v>12</v>
      </c>
      <c r="G667" t="s">
        <v>22</v>
      </c>
      <c r="H667" t="s">
        <v>1028</v>
      </c>
      <c r="I667" s="4">
        <v>13.92</v>
      </c>
      <c r="J667" s="5">
        <v>3</v>
      </c>
      <c r="K667" s="4">
        <v>4.87</v>
      </c>
    </row>
    <row r="668" spans="1:11" x14ac:dyDescent="0.2">
      <c r="A668" t="s">
        <v>1029</v>
      </c>
      <c r="B668" t="str">
        <f t="shared" si="20"/>
        <v>2014</v>
      </c>
      <c r="C668" t="str">
        <f t="shared" si="21"/>
        <v>Jun</v>
      </c>
      <c r="D668" t="s">
        <v>1030</v>
      </c>
      <c r="E668" t="s">
        <v>169</v>
      </c>
      <c r="F668" t="s">
        <v>12</v>
      </c>
      <c r="G668" t="s">
        <v>22</v>
      </c>
      <c r="H668" t="s">
        <v>1031</v>
      </c>
      <c r="I668" s="4">
        <v>334.77</v>
      </c>
      <c r="J668" s="5">
        <v>7</v>
      </c>
      <c r="K668" s="4">
        <v>108.8</v>
      </c>
    </row>
    <row r="669" spans="1:11" x14ac:dyDescent="0.2">
      <c r="A669" t="s">
        <v>1029</v>
      </c>
      <c r="B669" t="str">
        <f t="shared" si="20"/>
        <v>2014</v>
      </c>
      <c r="C669" t="str">
        <f t="shared" si="21"/>
        <v>Jun</v>
      </c>
      <c r="D669" t="s">
        <v>1032</v>
      </c>
      <c r="E669" t="s">
        <v>17</v>
      </c>
      <c r="F669" t="s">
        <v>12</v>
      </c>
      <c r="G669" t="s">
        <v>27</v>
      </c>
      <c r="H669" t="s">
        <v>1033</v>
      </c>
      <c r="I669" s="4">
        <v>5.25</v>
      </c>
      <c r="J669" s="5">
        <v>4</v>
      </c>
      <c r="K669" s="4">
        <v>1.64</v>
      </c>
    </row>
    <row r="670" spans="1:11" x14ac:dyDescent="0.2">
      <c r="A670" t="s">
        <v>1029</v>
      </c>
      <c r="B670" t="str">
        <f t="shared" si="20"/>
        <v>2014</v>
      </c>
      <c r="C670" t="str">
        <f t="shared" si="21"/>
        <v>Jun</v>
      </c>
      <c r="D670" t="s">
        <v>1034</v>
      </c>
      <c r="E670" t="s">
        <v>31</v>
      </c>
      <c r="F670" t="s">
        <v>12</v>
      </c>
      <c r="G670" t="s">
        <v>27</v>
      </c>
      <c r="H670" t="s">
        <v>304</v>
      </c>
      <c r="I670" s="4">
        <v>32.4</v>
      </c>
      <c r="J670" s="5">
        <v>5</v>
      </c>
      <c r="K670" s="4">
        <v>10.37</v>
      </c>
    </row>
    <row r="671" spans="1:11" x14ac:dyDescent="0.2">
      <c r="A671" t="s">
        <v>1029</v>
      </c>
      <c r="B671" t="str">
        <f t="shared" si="20"/>
        <v>2014</v>
      </c>
      <c r="C671" t="str">
        <f t="shared" si="21"/>
        <v>Jun</v>
      </c>
      <c r="D671" t="s">
        <v>1035</v>
      </c>
      <c r="E671" t="s">
        <v>11</v>
      </c>
      <c r="F671" t="s">
        <v>12</v>
      </c>
      <c r="G671" t="s">
        <v>13</v>
      </c>
      <c r="H671" t="s">
        <v>32</v>
      </c>
      <c r="I671" s="4">
        <v>25.92</v>
      </c>
      <c r="J671" s="5">
        <v>5</v>
      </c>
      <c r="K671" s="4">
        <v>9.07</v>
      </c>
    </row>
    <row r="672" spans="1:11" x14ac:dyDescent="0.2">
      <c r="A672" t="s">
        <v>1029</v>
      </c>
      <c r="B672" t="str">
        <f t="shared" si="20"/>
        <v>2014</v>
      </c>
      <c r="C672" t="str">
        <f t="shared" si="21"/>
        <v>Jun</v>
      </c>
      <c r="D672" t="s">
        <v>1035</v>
      </c>
      <c r="E672" t="s">
        <v>11</v>
      </c>
      <c r="F672" t="s">
        <v>12</v>
      </c>
      <c r="G672" t="s">
        <v>47</v>
      </c>
      <c r="H672" t="s">
        <v>184</v>
      </c>
      <c r="I672" s="4">
        <v>21.31</v>
      </c>
      <c r="J672" s="5">
        <v>6</v>
      </c>
      <c r="K672" s="4">
        <v>7.19</v>
      </c>
    </row>
    <row r="673" spans="1:11" x14ac:dyDescent="0.2">
      <c r="A673" t="s">
        <v>1029</v>
      </c>
      <c r="B673" t="str">
        <f t="shared" si="20"/>
        <v>2014</v>
      </c>
      <c r="C673" t="str">
        <f t="shared" si="21"/>
        <v>Jun</v>
      </c>
      <c r="D673" t="s">
        <v>693</v>
      </c>
      <c r="E673" t="s">
        <v>169</v>
      </c>
      <c r="F673" t="s">
        <v>12</v>
      </c>
      <c r="G673" t="s">
        <v>22</v>
      </c>
      <c r="H673" t="s">
        <v>1036</v>
      </c>
      <c r="I673" s="4">
        <v>2.69</v>
      </c>
      <c r="J673" s="5">
        <v>1</v>
      </c>
      <c r="K673" s="4">
        <v>0.84</v>
      </c>
    </row>
    <row r="674" spans="1:11" x14ac:dyDescent="0.2">
      <c r="A674" t="s">
        <v>1029</v>
      </c>
      <c r="B674" t="str">
        <f t="shared" si="20"/>
        <v>2014</v>
      </c>
      <c r="C674" t="str">
        <f t="shared" si="21"/>
        <v>Jun</v>
      </c>
      <c r="D674" t="s">
        <v>693</v>
      </c>
      <c r="E674" t="s">
        <v>169</v>
      </c>
      <c r="F674" t="s">
        <v>12</v>
      </c>
      <c r="G674" t="s">
        <v>27</v>
      </c>
      <c r="H674" t="s">
        <v>1037</v>
      </c>
      <c r="I674" s="4">
        <v>6.6</v>
      </c>
      <c r="J674" s="5">
        <v>3</v>
      </c>
      <c r="K674" s="4">
        <v>2.9</v>
      </c>
    </row>
    <row r="675" spans="1:11" x14ac:dyDescent="0.2">
      <c r="A675" t="s">
        <v>1029</v>
      </c>
      <c r="B675" t="str">
        <f t="shared" si="20"/>
        <v>2014</v>
      </c>
      <c r="C675" t="str">
        <f t="shared" si="21"/>
        <v>Jun</v>
      </c>
      <c r="D675" t="s">
        <v>1038</v>
      </c>
      <c r="E675" t="s">
        <v>290</v>
      </c>
      <c r="F675" t="s">
        <v>12</v>
      </c>
      <c r="G675" t="s">
        <v>13</v>
      </c>
      <c r="H675" t="s">
        <v>1039</v>
      </c>
      <c r="I675" s="4">
        <v>310.69</v>
      </c>
      <c r="J675" s="5">
        <v>7</v>
      </c>
      <c r="K675" s="4">
        <v>108.74</v>
      </c>
    </row>
    <row r="676" spans="1:11" x14ac:dyDescent="0.2">
      <c r="A676" t="s">
        <v>1040</v>
      </c>
      <c r="B676" t="str">
        <f t="shared" si="20"/>
        <v>2014</v>
      </c>
      <c r="C676" t="str">
        <f t="shared" si="21"/>
        <v>Jul</v>
      </c>
      <c r="D676" t="s">
        <v>472</v>
      </c>
      <c r="E676" t="s">
        <v>189</v>
      </c>
      <c r="F676" t="s">
        <v>12</v>
      </c>
      <c r="G676" t="s">
        <v>22</v>
      </c>
      <c r="H676" t="s">
        <v>1041</v>
      </c>
      <c r="I676" s="4">
        <v>19.920000000000002</v>
      </c>
      <c r="J676" s="5">
        <v>5</v>
      </c>
      <c r="K676" s="4">
        <v>6.97</v>
      </c>
    </row>
    <row r="677" spans="1:11" x14ac:dyDescent="0.2">
      <c r="A677" t="s">
        <v>1040</v>
      </c>
      <c r="B677" t="str">
        <f t="shared" si="20"/>
        <v>2014</v>
      </c>
      <c r="C677" t="str">
        <f t="shared" si="21"/>
        <v>Jul</v>
      </c>
      <c r="D677" t="s">
        <v>860</v>
      </c>
      <c r="E677" t="s">
        <v>139</v>
      </c>
      <c r="F677" t="s">
        <v>43</v>
      </c>
      <c r="G677" t="s">
        <v>44</v>
      </c>
      <c r="H677" t="s">
        <v>1042</v>
      </c>
      <c r="I677" s="4">
        <v>575.91999999999996</v>
      </c>
      <c r="J677" s="5">
        <v>2</v>
      </c>
      <c r="K677" s="4">
        <v>71.989999999999995</v>
      </c>
    </row>
    <row r="678" spans="1:11" x14ac:dyDescent="0.2">
      <c r="A678" t="s">
        <v>1040</v>
      </c>
      <c r="B678" t="str">
        <f t="shared" si="20"/>
        <v>2014</v>
      </c>
      <c r="C678" t="str">
        <f t="shared" si="21"/>
        <v>Jul</v>
      </c>
      <c r="D678" t="s">
        <v>860</v>
      </c>
      <c r="E678" t="s">
        <v>139</v>
      </c>
      <c r="F678" t="s">
        <v>12</v>
      </c>
      <c r="G678" t="s">
        <v>22</v>
      </c>
      <c r="H678" t="s">
        <v>1043</v>
      </c>
      <c r="I678" s="4">
        <v>5.18</v>
      </c>
      <c r="J678" s="5">
        <v>6</v>
      </c>
      <c r="K678" s="4">
        <v>-3.63</v>
      </c>
    </row>
    <row r="679" spans="1:11" x14ac:dyDescent="0.2">
      <c r="A679" t="s">
        <v>1044</v>
      </c>
      <c r="B679" t="str">
        <f t="shared" si="20"/>
        <v>2014</v>
      </c>
      <c r="C679" t="str">
        <f t="shared" si="21"/>
        <v>Jul</v>
      </c>
      <c r="D679" t="s">
        <v>1045</v>
      </c>
      <c r="E679" t="s">
        <v>205</v>
      </c>
      <c r="F679" t="s">
        <v>43</v>
      </c>
      <c r="G679" t="s">
        <v>44</v>
      </c>
      <c r="H679" t="s">
        <v>1046</v>
      </c>
      <c r="I679" s="4">
        <v>73.98</v>
      </c>
      <c r="J679" s="5">
        <v>2</v>
      </c>
      <c r="K679" s="4">
        <v>19.97</v>
      </c>
    </row>
    <row r="680" spans="1:11" x14ac:dyDescent="0.2">
      <c r="A680" t="s">
        <v>1044</v>
      </c>
      <c r="B680" t="str">
        <f t="shared" si="20"/>
        <v>2014</v>
      </c>
      <c r="C680" t="str">
        <f t="shared" si="21"/>
        <v>Jul</v>
      </c>
      <c r="D680" t="s">
        <v>1045</v>
      </c>
      <c r="E680" t="s">
        <v>205</v>
      </c>
      <c r="F680" t="s">
        <v>12</v>
      </c>
      <c r="G680" t="s">
        <v>27</v>
      </c>
      <c r="H680" t="s">
        <v>744</v>
      </c>
      <c r="I680" s="4">
        <v>5.58</v>
      </c>
      <c r="J680" s="5">
        <v>1</v>
      </c>
      <c r="K680" s="4">
        <v>2.1800000000000002</v>
      </c>
    </row>
    <row r="681" spans="1:11" x14ac:dyDescent="0.2">
      <c r="A681" t="s">
        <v>1047</v>
      </c>
      <c r="B681" t="str">
        <f t="shared" si="20"/>
        <v>2014</v>
      </c>
      <c r="C681" t="str">
        <f t="shared" si="21"/>
        <v>Jul</v>
      </c>
      <c r="D681" t="s">
        <v>514</v>
      </c>
      <c r="E681" t="s">
        <v>327</v>
      </c>
      <c r="F681" t="s">
        <v>12</v>
      </c>
      <c r="G681" t="s">
        <v>13</v>
      </c>
      <c r="H681" t="s">
        <v>554</v>
      </c>
      <c r="I681" s="4">
        <v>177.54</v>
      </c>
      <c r="J681" s="5">
        <v>4</v>
      </c>
      <c r="K681" s="4">
        <v>62.14</v>
      </c>
    </row>
    <row r="682" spans="1:11" x14ac:dyDescent="0.2">
      <c r="A682" t="s">
        <v>1047</v>
      </c>
      <c r="B682" t="str">
        <f t="shared" si="20"/>
        <v>2014</v>
      </c>
      <c r="C682" t="str">
        <f t="shared" si="21"/>
        <v>Jul</v>
      </c>
      <c r="D682" t="s">
        <v>514</v>
      </c>
      <c r="E682" t="s">
        <v>327</v>
      </c>
      <c r="F682" t="s">
        <v>12</v>
      </c>
      <c r="G682" t="s">
        <v>105</v>
      </c>
      <c r="H682" t="s">
        <v>106</v>
      </c>
      <c r="I682" s="4">
        <v>32.43</v>
      </c>
      <c r="J682" s="5">
        <v>2</v>
      </c>
      <c r="K682" s="4">
        <v>3.24</v>
      </c>
    </row>
    <row r="683" spans="1:11" x14ac:dyDescent="0.2">
      <c r="A683" t="s">
        <v>1047</v>
      </c>
      <c r="B683" t="str">
        <f t="shared" si="20"/>
        <v>2014</v>
      </c>
      <c r="C683" t="str">
        <f t="shared" si="21"/>
        <v>Jul</v>
      </c>
      <c r="D683" t="s">
        <v>1048</v>
      </c>
      <c r="E683" t="s">
        <v>62</v>
      </c>
      <c r="F683" t="s">
        <v>12</v>
      </c>
      <c r="G683" t="s">
        <v>13</v>
      </c>
      <c r="H683" t="s">
        <v>1049</v>
      </c>
      <c r="I683" s="4">
        <v>21.84</v>
      </c>
      <c r="J683" s="5">
        <v>3</v>
      </c>
      <c r="K683" s="4">
        <v>10.92</v>
      </c>
    </row>
    <row r="684" spans="1:11" x14ac:dyDescent="0.2">
      <c r="A684" t="s">
        <v>1047</v>
      </c>
      <c r="B684" t="str">
        <f t="shared" si="20"/>
        <v>2014</v>
      </c>
      <c r="C684" t="str">
        <f t="shared" si="21"/>
        <v>Jul</v>
      </c>
      <c r="D684" t="s">
        <v>1048</v>
      </c>
      <c r="E684" t="s">
        <v>62</v>
      </c>
      <c r="F684" t="s">
        <v>12</v>
      </c>
      <c r="G684" t="s">
        <v>22</v>
      </c>
      <c r="H684" t="s">
        <v>503</v>
      </c>
      <c r="I684" s="4">
        <v>15.6</v>
      </c>
      <c r="J684" s="5">
        <v>5</v>
      </c>
      <c r="K684" s="4">
        <v>7.64</v>
      </c>
    </row>
    <row r="685" spans="1:11" x14ac:dyDescent="0.2">
      <c r="A685" t="s">
        <v>1050</v>
      </c>
      <c r="B685" t="str">
        <f t="shared" si="20"/>
        <v>2014</v>
      </c>
      <c r="C685" t="str">
        <f t="shared" si="21"/>
        <v>Jul</v>
      </c>
      <c r="D685" t="s">
        <v>1051</v>
      </c>
      <c r="E685" t="s">
        <v>383</v>
      </c>
      <c r="F685" t="s">
        <v>43</v>
      </c>
      <c r="G685" t="s">
        <v>58</v>
      </c>
      <c r="H685" t="s">
        <v>1052</v>
      </c>
      <c r="I685" s="4">
        <v>479.97</v>
      </c>
      <c r="J685" s="5">
        <v>3</v>
      </c>
      <c r="K685" s="4">
        <v>163.19</v>
      </c>
    </row>
    <row r="686" spans="1:11" x14ac:dyDescent="0.2">
      <c r="A686" t="s">
        <v>1050</v>
      </c>
      <c r="B686" t="str">
        <f t="shared" si="20"/>
        <v>2014</v>
      </c>
      <c r="C686" t="str">
        <f t="shared" si="21"/>
        <v>Jul</v>
      </c>
      <c r="D686" t="s">
        <v>1051</v>
      </c>
      <c r="E686" t="s">
        <v>383</v>
      </c>
      <c r="F686" t="s">
        <v>12</v>
      </c>
      <c r="G686" t="s">
        <v>18</v>
      </c>
      <c r="H686" t="s">
        <v>1053</v>
      </c>
      <c r="I686" s="4">
        <v>14.62</v>
      </c>
      <c r="J686" s="5">
        <v>2</v>
      </c>
      <c r="K686" s="4">
        <v>6.87</v>
      </c>
    </row>
    <row r="687" spans="1:11" x14ac:dyDescent="0.2">
      <c r="A687" t="s">
        <v>1050</v>
      </c>
      <c r="B687" t="str">
        <f t="shared" si="20"/>
        <v>2014</v>
      </c>
      <c r="C687" t="str">
        <f t="shared" si="21"/>
        <v>Jul</v>
      </c>
      <c r="D687" t="s">
        <v>1051</v>
      </c>
      <c r="E687" t="s">
        <v>383</v>
      </c>
      <c r="F687" t="s">
        <v>12</v>
      </c>
      <c r="G687" t="s">
        <v>13</v>
      </c>
      <c r="H687" t="s">
        <v>1021</v>
      </c>
      <c r="I687" s="4">
        <v>19.440000000000001</v>
      </c>
      <c r="J687" s="5">
        <v>3</v>
      </c>
      <c r="K687" s="4">
        <v>9.33</v>
      </c>
    </row>
    <row r="688" spans="1:11" x14ac:dyDescent="0.2">
      <c r="A688" t="s">
        <v>1050</v>
      </c>
      <c r="B688" t="str">
        <f t="shared" si="20"/>
        <v>2014</v>
      </c>
      <c r="C688" t="str">
        <f t="shared" si="21"/>
        <v>Jul</v>
      </c>
      <c r="D688" t="s">
        <v>1054</v>
      </c>
      <c r="E688" t="s">
        <v>11</v>
      </c>
      <c r="F688" t="s">
        <v>12</v>
      </c>
      <c r="G688" t="s">
        <v>20</v>
      </c>
      <c r="H688" t="s">
        <v>1055</v>
      </c>
      <c r="I688" s="4">
        <v>220.78</v>
      </c>
      <c r="J688" s="5">
        <v>3</v>
      </c>
      <c r="K688" s="4">
        <v>-44.16</v>
      </c>
    </row>
    <row r="689" spans="1:11" x14ac:dyDescent="0.2">
      <c r="A689" t="s">
        <v>1050</v>
      </c>
      <c r="B689" t="str">
        <f t="shared" si="20"/>
        <v>2014</v>
      </c>
      <c r="C689" t="str">
        <f t="shared" si="21"/>
        <v>Jul</v>
      </c>
      <c r="D689" t="s">
        <v>1054</v>
      </c>
      <c r="E689" t="s">
        <v>11</v>
      </c>
      <c r="F689" t="s">
        <v>12</v>
      </c>
      <c r="G689" t="s">
        <v>20</v>
      </c>
      <c r="H689" t="s">
        <v>1056</v>
      </c>
      <c r="I689" s="4">
        <v>281.42</v>
      </c>
      <c r="J689" s="5">
        <v>11</v>
      </c>
      <c r="K689" s="4">
        <v>-35.18</v>
      </c>
    </row>
    <row r="690" spans="1:11" x14ac:dyDescent="0.2">
      <c r="A690" t="s">
        <v>1050</v>
      </c>
      <c r="B690" t="str">
        <f t="shared" si="20"/>
        <v>2014</v>
      </c>
      <c r="C690" t="str">
        <f t="shared" si="21"/>
        <v>Jul</v>
      </c>
      <c r="D690" t="s">
        <v>1057</v>
      </c>
      <c r="E690" t="s">
        <v>31</v>
      </c>
      <c r="F690" t="s">
        <v>12</v>
      </c>
      <c r="G690" t="s">
        <v>22</v>
      </c>
      <c r="H690" t="s">
        <v>1058</v>
      </c>
      <c r="I690" s="4">
        <v>180.96</v>
      </c>
      <c r="J690" s="5">
        <v>6</v>
      </c>
      <c r="K690" s="4">
        <v>67.86</v>
      </c>
    </row>
    <row r="691" spans="1:11" x14ac:dyDescent="0.2">
      <c r="A691" t="s">
        <v>1050</v>
      </c>
      <c r="B691" t="str">
        <f t="shared" si="20"/>
        <v>2014</v>
      </c>
      <c r="C691" t="str">
        <f t="shared" si="21"/>
        <v>Jul</v>
      </c>
      <c r="D691" t="s">
        <v>103</v>
      </c>
      <c r="E691" t="s">
        <v>135</v>
      </c>
      <c r="F691" t="s">
        <v>12</v>
      </c>
      <c r="G691" t="s">
        <v>27</v>
      </c>
      <c r="H691" t="s">
        <v>924</v>
      </c>
      <c r="I691" s="4">
        <v>4.37</v>
      </c>
      <c r="J691" s="5">
        <v>3</v>
      </c>
      <c r="K691" s="4">
        <v>0.38</v>
      </c>
    </row>
    <row r="692" spans="1:11" x14ac:dyDescent="0.2">
      <c r="A692" t="s">
        <v>1050</v>
      </c>
      <c r="B692" t="str">
        <f t="shared" si="20"/>
        <v>2014</v>
      </c>
      <c r="C692" t="str">
        <f t="shared" si="21"/>
        <v>Jul</v>
      </c>
      <c r="D692" t="s">
        <v>1059</v>
      </c>
      <c r="E692" t="s">
        <v>139</v>
      </c>
      <c r="F692" t="s">
        <v>38</v>
      </c>
      <c r="G692" t="s">
        <v>52</v>
      </c>
      <c r="H692" t="s">
        <v>1060</v>
      </c>
      <c r="I692" s="4">
        <v>19.52</v>
      </c>
      <c r="J692" s="5">
        <v>2</v>
      </c>
      <c r="K692" s="4">
        <v>5.37</v>
      </c>
    </row>
    <row r="693" spans="1:11" x14ac:dyDescent="0.2">
      <c r="A693" t="s">
        <v>1050</v>
      </c>
      <c r="B693" t="str">
        <f t="shared" si="20"/>
        <v>2014</v>
      </c>
      <c r="C693" t="str">
        <f t="shared" si="21"/>
        <v>Jul</v>
      </c>
      <c r="D693" t="s">
        <v>1059</v>
      </c>
      <c r="E693" t="s">
        <v>139</v>
      </c>
      <c r="F693" t="s">
        <v>12</v>
      </c>
      <c r="G693" t="s">
        <v>22</v>
      </c>
      <c r="H693" t="s">
        <v>1061</v>
      </c>
      <c r="I693" s="4">
        <v>9.81</v>
      </c>
      <c r="J693" s="5">
        <v>5</v>
      </c>
      <c r="K693" s="4">
        <v>-6.87</v>
      </c>
    </row>
    <row r="694" spans="1:11" x14ac:dyDescent="0.2">
      <c r="A694" t="s">
        <v>1050</v>
      </c>
      <c r="B694" t="str">
        <f t="shared" si="20"/>
        <v>2014</v>
      </c>
      <c r="C694" t="str">
        <f t="shared" si="21"/>
        <v>Jul</v>
      </c>
      <c r="D694" t="s">
        <v>1059</v>
      </c>
      <c r="E694" t="s">
        <v>139</v>
      </c>
      <c r="F694" t="s">
        <v>38</v>
      </c>
      <c r="G694" t="s">
        <v>52</v>
      </c>
      <c r="H694" t="s">
        <v>512</v>
      </c>
      <c r="I694" s="4">
        <v>213.22</v>
      </c>
      <c r="J694" s="5">
        <v>3</v>
      </c>
      <c r="K694" s="4">
        <v>15.99</v>
      </c>
    </row>
    <row r="695" spans="1:11" x14ac:dyDescent="0.2">
      <c r="A695" t="s">
        <v>1062</v>
      </c>
      <c r="B695" t="str">
        <f t="shared" si="20"/>
        <v>2014</v>
      </c>
      <c r="C695" t="str">
        <f t="shared" si="21"/>
        <v>Jul</v>
      </c>
      <c r="D695" t="s">
        <v>1063</v>
      </c>
      <c r="E695" t="s">
        <v>169</v>
      </c>
      <c r="F695" t="s">
        <v>43</v>
      </c>
      <c r="G695" t="s">
        <v>694</v>
      </c>
      <c r="H695" t="s">
        <v>1064</v>
      </c>
      <c r="I695" s="4">
        <v>559.99</v>
      </c>
      <c r="J695" s="5">
        <v>1</v>
      </c>
      <c r="K695" s="4">
        <v>175</v>
      </c>
    </row>
    <row r="696" spans="1:11" x14ac:dyDescent="0.2">
      <c r="A696" t="s">
        <v>1062</v>
      </c>
      <c r="B696" t="str">
        <f t="shared" si="20"/>
        <v>2014</v>
      </c>
      <c r="C696" t="str">
        <f t="shared" si="21"/>
        <v>Jul</v>
      </c>
      <c r="D696" t="s">
        <v>1065</v>
      </c>
      <c r="E696" t="s">
        <v>31</v>
      </c>
      <c r="F696" t="s">
        <v>38</v>
      </c>
      <c r="G696" t="s">
        <v>39</v>
      </c>
      <c r="H696" t="s">
        <v>1066</v>
      </c>
      <c r="I696" s="4">
        <v>478.48</v>
      </c>
      <c r="J696" s="5">
        <v>2</v>
      </c>
      <c r="K696" s="4">
        <v>47.85</v>
      </c>
    </row>
    <row r="697" spans="1:11" x14ac:dyDescent="0.2">
      <c r="A697" t="s">
        <v>1067</v>
      </c>
      <c r="B697" t="str">
        <f t="shared" si="20"/>
        <v>2014</v>
      </c>
      <c r="C697" t="str">
        <f t="shared" si="21"/>
        <v>Jul</v>
      </c>
      <c r="D697" t="s">
        <v>617</v>
      </c>
      <c r="E697" t="s">
        <v>26</v>
      </c>
      <c r="F697" t="s">
        <v>38</v>
      </c>
      <c r="G697" t="s">
        <v>39</v>
      </c>
      <c r="H697" t="s">
        <v>1068</v>
      </c>
      <c r="I697" s="4">
        <v>172.19</v>
      </c>
      <c r="J697" s="5">
        <v>2</v>
      </c>
      <c r="K697" s="4">
        <v>-46.74</v>
      </c>
    </row>
    <row r="698" spans="1:11" x14ac:dyDescent="0.2">
      <c r="A698" t="s">
        <v>1067</v>
      </c>
      <c r="B698" t="str">
        <f t="shared" si="20"/>
        <v>2014</v>
      </c>
      <c r="C698" t="str">
        <f t="shared" si="21"/>
        <v>Jul</v>
      </c>
      <c r="D698" t="s">
        <v>617</v>
      </c>
      <c r="E698" t="s">
        <v>26</v>
      </c>
      <c r="F698" t="s">
        <v>38</v>
      </c>
      <c r="G698" t="s">
        <v>52</v>
      </c>
      <c r="H698" t="s">
        <v>1069</v>
      </c>
      <c r="I698" s="4">
        <v>69.010000000000005</v>
      </c>
      <c r="J698" s="5">
        <v>2</v>
      </c>
      <c r="K698" s="4">
        <v>12.08</v>
      </c>
    </row>
    <row r="699" spans="1:11" x14ac:dyDescent="0.2">
      <c r="A699" t="s">
        <v>1070</v>
      </c>
      <c r="B699" t="str">
        <f t="shared" si="20"/>
        <v>2014</v>
      </c>
      <c r="C699" t="str">
        <f t="shared" si="21"/>
        <v>Jul</v>
      </c>
      <c r="D699" t="s">
        <v>1071</v>
      </c>
      <c r="E699" t="s">
        <v>169</v>
      </c>
      <c r="F699" t="s">
        <v>38</v>
      </c>
      <c r="G699" t="s">
        <v>39</v>
      </c>
      <c r="H699" t="s">
        <v>918</v>
      </c>
      <c r="I699" s="4">
        <v>63.88</v>
      </c>
      <c r="J699" s="5">
        <v>1</v>
      </c>
      <c r="K699" s="4">
        <v>10.65</v>
      </c>
    </row>
    <row r="700" spans="1:11" x14ac:dyDescent="0.2">
      <c r="A700" t="s">
        <v>1070</v>
      </c>
      <c r="B700" t="str">
        <f t="shared" si="20"/>
        <v>2014</v>
      </c>
      <c r="C700" t="str">
        <f t="shared" si="21"/>
        <v>Jul</v>
      </c>
      <c r="D700" t="s">
        <v>1072</v>
      </c>
      <c r="E700" t="s">
        <v>31</v>
      </c>
      <c r="F700" t="s">
        <v>38</v>
      </c>
      <c r="G700" t="s">
        <v>164</v>
      </c>
      <c r="H700" t="s">
        <v>213</v>
      </c>
      <c r="I700" s="4">
        <v>502.49</v>
      </c>
      <c r="J700" s="5">
        <v>3</v>
      </c>
      <c r="K700" s="4">
        <v>-87.94</v>
      </c>
    </row>
    <row r="701" spans="1:11" x14ac:dyDescent="0.2">
      <c r="A701" t="s">
        <v>1070</v>
      </c>
      <c r="B701" t="str">
        <f t="shared" si="20"/>
        <v>2014</v>
      </c>
      <c r="C701" t="str">
        <f t="shared" si="21"/>
        <v>Jul</v>
      </c>
      <c r="D701" t="s">
        <v>1072</v>
      </c>
      <c r="E701" t="s">
        <v>31</v>
      </c>
      <c r="F701" t="s">
        <v>12</v>
      </c>
      <c r="G701" t="s">
        <v>22</v>
      </c>
      <c r="H701" t="s">
        <v>419</v>
      </c>
      <c r="I701" s="4">
        <v>196.7</v>
      </c>
      <c r="J701" s="5">
        <v>6</v>
      </c>
      <c r="K701" s="4">
        <v>68.849999999999994</v>
      </c>
    </row>
    <row r="702" spans="1:11" x14ac:dyDescent="0.2">
      <c r="A702" t="s">
        <v>1073</v>
      </c>
      <c r="B702" t="str">
        <f t="shared" si="20"/>
        <v>2014</v>
      </c>
      <c r="C702" t="str">
        <f t="shared" si="21"/>
        <v>Jul</v>
      </c>
      <c r="D702" t="s">
        <v>1074</v>
      </c>
      <c r="E702" t="s">
        <v>11</v>
      </c>
      <c r="F702" t="s">
        <v>12</v>
      </c>
      <c r="G702" t="s">
        <v>13</v>
      </c>
      <c r="H702" t="s">
        <v>152</v>
      </c>
      <c r="I702" s="4">
        <v>10.37</v>
      </c>
      <c r="J702" s="5">
        <v>2</v>
      </c>
      <c r="K702" s="4">
        <v>3.63</v>
      </c>
    </row>
    <row r="703" spans="1:11" x14ac:dyDescent="0.2">
      <c r="A703" t="s">
        <v>1073</v>
      </c>
      <c r="B703" t="str">
        <f t="shared" si="20"/>
        <v>2014</v>
      </c>
      <c r="C703" t="str">
        <f t="shared" si="21"/>
        <v>Jul</v>
      </c>
      <c r="D703" t="s">
        <v>1074</v>
      </c>
      <c r="E703" t="s">
        <v>11</v>
      </c>
      <c r="F703" t="s">
        <v>12</v>
      </c>
      <c r="G703" t="s">
        <v>13</v>
      </c>
      <c r="H703" t="s">
        <v>1075</v>
      </c>
      <c r="I703" s="4">
        <v>14.35</v>
      </c>
      <c r="J703" s="5">
        <v>3</v>
      </c>
      <c r="K703" s="4">
        <v>4.49</v>
      </c>
    </row>
    <row r="704" spans="1:11" x14ac:dyDescent="0.2">
      <c r="A704" t="s">
        <v>1073</v>
      </c>
      <c r="B704" t="str">
        <f t="shared" si="20"/>
        <v>2014</v>
      </c>
      <c r="C704" t="str">
        <f t="shared" si="21"/>
        <v>Jul</v>
      </c>
      <c r="D704" t="s">
        <v>1076</v>
      </c>
      <c r="E704" t="s">
        <v>31</v>
      </c>
      <c r="F704" t="s">
        <v>12</v>
      </c>
      <c r="G704" t="s">
        <v>18</v>
      </c>
      <c r="H704" t="s">
        <v>1077</v>
      </c>
      <c r="I704" s="4">
        <v>2.88</v>
      </c>
      <c r="J704" s="5">
        <v>1</v>
      </c>
      <c r="K704" s="4">
        <v>1.41</v>
      </c>
    </row>
    <row r="705" spans="1:11" x14ac:dyDescent="0.2">
      <c r="A705" t="s">
        <v>1073</v>
      </c>
      <c r="B705" t="str">
        <f t="shared" si="20"/>
        <v>2014</v>
      </c>
      <c r="C705" t="str">
        <f t="shared" si="21"/>
        <v>Jul</v>
      </c>
      <c r="D705" t="s">
        <v>1076</v>
      </c>
      <c r="E705" t="s">
        <v>31</v>
      </c>
      <c r="F705" t="s">
        <v>12</v>
      </c>
      <c r="G705" t="s">
        <v>22</v>
      </c>
      <c r="H705" t="s">
        <v>214</v>
      </c>
      <c r="I705" s="4">
        <v>41.9</v>
      </c>
      <c r="J705" s="5">
        <v>6</v>
      </c>
      <c r="K705" s="4">
        <v>14.14</v>
      </c>
    </row>
    <row r="706" spans="1:11" x14ac:dyDescent="0.2">
      <c r="A706" t="s">
        <v>1073</v>
      </c>
      <c r="B706" t="str">
        <f t="shared" si="20"/>
        <v>2014</v>
      </c>
      <c r="C706" t="str">
        <f t="shared" si="21"/>
        <v>Jul</v>
      </c>
      <c r="D706" t="s">
        <v>1076</v>
      </c>
      <c r="E706" t="s">
        <v>31</v>
      </c>
      <c r="F706" t="s">
        <v>12</v>
      </c>
      <c r="G706" t="s">
        <v>20</v>
      </c>
      <c r="H706" t="s">
        <v>1078</v>
      </c>
      <c r="I706" s="4">
        <v>23.92</v>
      </c>
      <c r="J706" s="5">
        <v>4</v>
      </c>
      <c r="K706" s="4">
        <v>4.07</v>
      </c>
    </row>
    <row r="707" spans="1:11" x14ac:dyDescent="0.2">
      <c r="A707" t="s">
        <v>1073</v>
      </c>
      <c r="B707" t="str">
        <f t="shared" ref="B707:B770" si="22">TEXT(A707,"YYYY")</f>
        <v>2014</v>
      </c>
      <c r="C707" t="str">
        <f t="shared" ref="C707:C770" si="23">TEXT(A707,"MMM")</f>
        <v>Jul</v>
      </c>
      <c r="D707" t="s">
        <v>1079</v>
      </c>
      <c r="E707" t="s">
        <v>31</v>
      </c>
      <c r="F707" t="s">
        <v>12</v>
      </c>
      <c r="G707" t="s">
        <v>22</v>
      </c>
      <c r="H707" t="s">
        <v>1080</v>
      </c>
      <c r="I707" s="4">
        <v>14.3</v>
      </c>
      <c r="J707" s="5">
        <v>6</v>
      </c>
      <c r="K707" s="4">
        <v>4.6500000000000004</v>
      </c>
    </row>
    <row r="708" spans="1:11" x14ac:dyDescent="0.2">
      <c r="A708" t="s">
        <v>1073</v>
      </c>
      <c r="B708" t="str">
        <f t="shared" si="22"/>
        <v>2014</v>
      </c>
      <c r="C708" t="str">
        <f t="shared" si="23"/>
        <v>Jul</v>
      </c>
      <c r="D708" t="s">
        <v>1079</v>
      </c>
      <c r="E708" t="s">
        <v>31</v>
      </c>
      <c r="F708" t="s">
        <v>38</v>
      </c>
      <c r="G708" t="s">
        <v>83</v>
      </c>
      <c r="H708" t="s">
        <v>397</v>
      </c>
      <c r="I708" s="4">
        <v>119.83</v>
      </c>
      <c r="J708" s="5">
        <v>1</v>
      </c>
      <c r="K708" s="4">
        <v>7.05</v>
      </c>
    </row>
    <row r="709" spans="1:11" x14ac:dyDescent="0.2">
      <c r="A709" t="s">
        <v>1073</v>
      </c>
      <c r="B709" t="str">
        <f t="shared" si="22"/>
        <v>2014</v>
      </c>
      <c r="C709" t="str">
        <f t="shared" si="23"/>
        <v>Jul</v>
      </c>
      <c r="D709" t="s">
        <v>1079</v>
      </c>
      <c r="E709" t="s">
        <v>31</v>
      </c>
      <c r="F709" t="s">
        <v>12</v>
      </c>
      <c r="G709" t="s">
        <v>27</v>
      </c>
      <c r="H709" t="s">
        <v>1006</v>
      </c>
      <c r="I709" s="4">
        <v>5.56</v>
      </c>
      <c r="J709" s="5">
        <v>2</v>
      </c>
      <c r="K709" s="4">
        <v>2.2200000000000002</v>
      </c>
    </row>
    <row r="710" spans="1:11" x14ac:dyDescent="0.2">
      <c r="A710" t="s">
        <v>1073</v>
      </c>
      <c r="B710" t="str">
        <f t="shared" si="22"/>
        <v>2014</v>
      </c>
      <c r="C710" t="str">
        <f t="shared" si="23"/>
        <v>Jul</v>
      </c>
      <c r="D710" t="s">
        <v>1079</v>
      </c>
      <c r="E710" t="s">
        <v>31</v>
      </c>
      <c r="F710" t="s">
        <v>12</v>
      </c>
      <c r="G710" t="s">
        <v>13</v>
      </c>
      <c r="H710" t="s">
        <v>382</v>
      </c>
      <c r="I710" s="4">
        <v>32.4</v>
      </c>
      <c r="J710" s="5">
        <v>5</v>
      </c>
      <c r="K710" s="4">
        <v>15.55</v>
      </c>
    </row>
    <row r="711" spans="1:11" x14ac:dyDescent="0.2">
      <c r="A711" t="s">
        <v>1081</v>
      </c>
      <c r="B711" t="str">
        <f t="shared" si="22"/>
        <v>2014</v>
      </c>
      <c r="C711" t="str">
        <f t="shared" si="23"/>
        <v>Jul</v>
      </c>
      <c r="D711" t="s">
        <v>682</v>
      </c>
      <c r="E711" t="s">
        <v>205</v>
      </c>
      <c r="F711" t="s">
        <v>12</v>
      </c>
      <c r="G711" t="s">
        <v>13</v>
      </c>
      <c r="H711" t="s">
        <v>719</v>
      </c>
      <c r="I711" s="4">
        <v>177.2</v>
      </c>
      <c r="J711" s="5">
        <v>5</v>
      </c>
      <c r="K711" s="4">
        <v>83.28</v>
      </c>
    </row>
    <row r="712" spans="1:11" x14ac:dyDescent="0.2">
      <c r="A712" t="s">
        <v>1081</v>
      </c>
      <c r="B712" t="str">
        <f t="shared" si="22"/>
        <v>2014</v>
      </c>
      <c r="C712" t="str">
        <f t="shared" si="23"/>
        <v>Jul</v>
      </c>
      <c r="D712" t="s">
        <v>682</v>
      </c>
      <c r="E712" t="s">
        <v>205</v>
      </c>
      <c r="F712" t="s">
        <v>43</v>
      </c>
      <c r="G712" t="s">
        <v>44</v>
      </c>
      <c r="H712" t="s">
        <v>1082</v>
      </c>
      <c r="I712" s="4">
        <v>197.97</v>
      </c>
      <c r="J712" s="5">
        <v>3</v>
      </c>
      <c r="K712" s="4">
        <v>57.41</v>
      </c>
    </row>
    <row r="713" spans="1:11" x14ac:dyDescent="0.2">
      <c r="A713" t="s">
        <v>1081</v>
      </c>
      <c r="B713" t="str">
        <f t="shared" si="22"/>
        <v>2014</v>
      </c>
      <c r="C713" t="str">
        <f t="shared" si="23"/>
        <v>Jul</v>
      </c>
      <c r="D713" t="s">
        <v>682</v>
      </c>
      <c r="E713" t="s">
        <v>205</v>
      </c>
      <c r="F713" t="s">
        <v>38</v>
      </c>
      <c r="G713" t="s">
        <v>39</v>
      </c>
      <c r="H713" t="s">
        <v>345</v>
      </c>
      <c r="I713" s="4">
        <v>854.94</v>
      </c>
      <c r="J713" s="5">
        <v>3</v>
      </c>
      <c r="K713" s="4">
        <v>213.74</v>
      </c>
    </row>
    <row r="714" spans="1:11" x14ac:dyDescent="0.2">
      <c r="A714" t="s">
        <v>1081</v>
      </c>
      <c r="B714" t="str">
        <f t="shared" si="22"/>
        <v>2014</v>
      </c>
      <c r="C714" t="str">
        <f t="shared" si="23"/>
        <v>Jul</v>
      </c>
      <c r="D714" t="s">
        <v>682</v>
      </c>
      <c r="E714" t="s">
        <v>205</v>
      </c>
      <c r="F714" t="s">
        <v>38</v>
      </c>
      <c r="G714" t="s">
        <v>52</v>
      </c>
      <c r="H714" t="s">
        <v>1083</v>
      </c>
      <c r="I714" s="4">
        <v>124.11</v>
      </c>
      <c r="J714" s="5">
        <v>9</v>
      </c>
      <c r="K714" s="4">
        <v>52.13</v>
      </c>
    </row>
    <row r="715" spans="1:11" x14ac:dyDescent="0.2">
      <c r="A715" t="s">
        <v>1081</v>
      </c>
      <c r="B715" t="str">
        <f t="shared" si="22"/>
        <v>2014</v>
      </c>
      <c r="C715" t="str">
        <f t="shared" si="23"/>
        <v>Jul</v>
      </c>
      <c r="D715" t="s">
        <v>682</v>
      </c>
      <c r="E715" t="s">
        <v>205</v>
      </c>
      <c r="F715" t="s">
        <v>12</v>
      </c>
      <c r="G715" t="s">
        <v>18</v>
      </c>
      <c r="H715" t="s">
        <v>1084</v>
      </c>
      <c r="I715" s="4">
        <v>14.4</v>
      </c>
      <c r="J715" s="5">
        <v>5</v>
      </c>
      <c r="K715" s="4">
        <v>7.06</v>
      </c>
    </row>
    <row r="716" spans="1:11" x14ac:dyDescent="0.2">
      <c r="A716" t="s">
        <v>1081</v>
      </c>
      <c r="B716" t="str">
        <f t="shared" si="22"/>
        <v>2014</v>
      </c>
      <c r="C716" t="str">
        <f t="shared" si="23"/>
        <v>Jul</v>
      </c>
      <c r="D716" t="s">
        <v>238</v>
      </c>
      <c r="E716" t="s">
        <v>11</v>
      </c>
      <c r="F716" t="s">
        <v>43</v>
      </c>
      <c r="G716" t="s">
        <v>44</v>
      </c>
      <c r="H716" t="s">
        <v>1085</v>
      </c>
      <c r="I716" s="4">
        <v>575.97</v>
      </c>
      <c r="J716" s="5">
        <v>4</v>
      </c>
      <c r="K716" s="4">
        <v>43.2</v>
      </c>
    </row>
    <row r="717" spans="1:11" x14ac:dyDescent="0.2">
      <c r="A717" t="s">
        <v>1081</v>
      </c>
      <c r="B717" t="str">
        <f t="shared" si="22"/>
        <v>2014</v>
      </c>
      <c r="C717" t="str">
        <f t="shared" si="23"/>
        <v>Jul</v>
      </c>
      <c r="D717" t="s">
        <v>238</v>
      </c>
      <c r="E717" t="s">
        <v>11</v>
      </c>
      <c r="F717" t="s">
        <v>12</v>
      </c>
      <c r="G717" t="s">
        <v>13</v>
      </c>
      <c r="H717" t="s">
        <v>1086</v>
      </c>
      <c r="I717" s="4">
        <v>10.37</v>
      </c>
      <c r="J717" s="5">
        <v>2</v>
      </c>
      <c r="K717" s="4">
        <v>3.63</v>
      </c>
    </row>
    <row r="718" spans="1:11" x14ac:dyDescent="0.2">
      <c r="A718" t="s">
        <v>1081</v>
      </c>
      <c r="B718" t="str">
        <f t="shared" si="22"/>
        <v>2014</v>
      </c>
      <c r="C718" t="str">
        <f t="shared" si="23"/>
        <v>Jul</v>
      </c>
      <c r="D718" t="s">
        <v>1087</v>
      </c>
      <c r="E718" t="s">
        <v>169</v>
      </c>
      <c r="F718" t="s">
        <v>12</v>
      </c>
      <c r="G718" t="s">
        <v>13</v>
      </c>
      <c r="H718" t="s">
        <v>1088</v>
      </c>
      <c r="I718" s="4">
        <v>49.12</v>
      </c>
      <c r="J718" s="5">
        <v>4</v>
      </c>
      <c r="K718" s="4">
        <v>23.09</v>
      </c>
    </row>
    <row r="719" spans="1:11" x14ac:dyDescent="0.2">
      <c r="A719" t="s">
        <v>1081</v>
      </c>
      <c r="B719" t="str">
        <f t="shared" si="22"/>
        <v>2014</v>
      </c>
      <c r="C719" t="str">
        <f t="shared" si="23"/>
        <v>Jul</v>
      </c>
      <c r="D719" t="s">
        <v>1087</v>
      </c>
      <c r="E719" t="s">
        <v>169</v>
      </c>
      <c r="F719" t="s">
        <v>12</v>
      </c>
      <c r="G719" t="s">
        <v>22</v>
      </c>
      <c r="H719" t="s">
        <v>1089</v>
      </c>
      <c r="I719" s="4">
        <v>18.28</v>
      </c>
      <c r="J719" s="5">
        <v>5</v>
      </c>
      <c r="K719" s="4">
        <v>6.4</v>
      </c>
    </row>
    <row r="720" spans="1:11" x14ac:dyDescent="0.2">
      <c r="A720" t="s">
        <v>1081</v>
      </c>
      <c r="B720" t="str">
        <f t="shared" si="22"/>
        <v>2014</v>
      </c>
      <c r="C720" t="str">
        <f t="shared" si="23"/>
        <v>Jul</v>
      </c>
      <c r="D720" t="s">
        <v>1090</v>
      </c>
      <c r="E720" t="s">
        <v>169</v>
      </c>
      <c r="F720" t="s">
        <v>43</v>
      </c>
      <c r="G720" t="s">
        <v>44</v>
      </c>
      <c r="H720" t="s">
        <v>1091</v>
      </c>
      <c r="I720" s="4">
        <v>164.85</v>
      </c>
      <c r="J720" s="5">
        <v>3</v>
      </c>
      <c r="K720" s="4">
        <v>47.81</v>
      </c>
    </row>
    <row r="721" spans="1:11" x14ac:dyDescent="0.2">
      <c r="A721" t="s">
        <v>1092</v>
      </c>
      <c r="B721" t="str">
        <f t="shared" si="22"/>
        <v>2014</v>
      </c>
      <c r="C721" t="str">
        <f t="shared" si="23"/>
        <v>Jul</v>
      </c>
      <c r="D721" t="s">
        <v>1093</v>
      </c>
      <c r="E721" t="s">
        <v>31</v>
      </c>
      <c r="F721" t="s">
        <v>12</v>
      </c>
      <c r="G721" t="s">
        <v>22</v>
      </c>
      <c r="H721" t="s">
        <v>1094</v>
      </c>
      <c r="I721" s="4">
        <v>7.71</v>
      </c>
      <c r="J721" s="5">
        <v>2</v>
      </c>
      <c r="K721" s="4">
        <v>2.8</v>
      </c>
    </row>
    <row r="722" spans="1:11" x14ac:dyDescent="0.2">
      <c r="A722" t="s">
        <v>1092</v>
      </c>
      <c r="B722" t="str">
        <f t="shared" si="22"/>
        <v>2014</v>
      </c>
      <c r="C722" t="str">
        <f t="shared" si="23"/>
        <v>Jul</v>
      </c>
      <c r="D722" t="s">
        <v>1093</v>
      </c>
      <c r="E722" t="s">
        <v>31</v>
      </c>
      <c r="F722" t="s">
        <v>38</v>
      </c>
      <c r="G722" t="s">
        <v>164</v>
      </c>
      <c r="H722" t="s">
        <v>1095</v>
      </c>
      <c r="I722" s="4">
        <v>698.35</v>
      </c>
      <c r="J722" s="5">
        <v>3</v>
      </c>
      <c r="K722" s="4">
        <v>-17.46</v>
      </c>
    </row>
    <row r="723" spans="1:11" x14ac:dyDescent="0.2">
      <c r="A723" t="s">
        <v>1092</v>
      </c>
      <c r="B723" t="str">
        <f t="shared" si="22"/>
        <v>2014</v>
      </c>
      <c r="C723" t="str">
        <f t="shared" si="23"/>
        <v>Jul</v>
      </c>
      <c r="D723" t="s">
        <v>607</v>
      </c>
      <c r="E723" t="s">
        <v>31</v>
      </c>
      <c r="F723" t="s">
        <v>12</v>
      </c>
      <c r="G723" t="s">
        <v>20</v>
      </c>
      <c r="H723" t="s">
        <v>736</v>
      </c>
      <c r="I723" s="4">
        <v>249.75</v>
      </c>
      <c r="J723" s="5">
        <v>9</v>
      </c>
      <c r="K723" s="4">
        <v>44.96</v>
      </c>
    </row>
    <row r="724" spans="1:11" x14ac:dyDescent="0.2">
      <c r="A724" t="s">
        <v>1092</v>
      </c>
      <c r="B724" t="str">
        <f t="shared" si="22"/>
        <v>2014</v>
      </c>
      <c r="C724" t="str">
        <f t="shared" si="23"/>
        <v>Jul</v>
      </c>
      <c r="D724" t="s">
        <v>607</v>
      </c>
      <c r="E724" t="s">
        <v>31</v>
      </c>
      <c r="F724" t="s">
        <v>43</v>
      </c>
      <c r="G724" t="s">
        <v>44</v>
      </c>
      <c r="H724" t="s">
        <v>1096</v>
      </c>
      <c r="I724" s="4">
        <v>255.94</v>
      </c>
      <c r="J724" s="5">
        <v>8</v>
      </c>
      <c r="K724" s="4">
        <v>28.79</v>
      </c>
    </row>
    <row r="725" spans="1:11" x14ac:dyDescent="0.2">
      <c r="A725" t="s">
        <v>1092</v>
      </c>
      <c r="B725" t="str">
        <f t="shared" si="22"/>
        <v>2014</v>
      </c>
      <c r="C725" t="str">
        <f t="shared" si="23"/>
        <v>Jul</v>
      </c>
      <c r="D725" t="s">
        <v>302</v>
      </c>
      <c r="E725" t="s">
        <v>189</v>
      </c>
      <c r="F725" t="s">
        <v>38</v>
      </c>
      <c r="G725" t="s">
        <v>39</v>
      </c>
      <c r="H725" t="s">
        <v>1097</v>
      </c>
      <c r="I725" s="4">
        <v>123.14</v>
      </c>
      <c r="J725" s="5">
        <v>4</v>
      </c>
      <c r="K725" s="4">
        <v>13.85</v>
      </c>
    </row>
    <row r="726" spans="1:11" x14ac:dyDescent="0.2">
      <c r="A726" t="s">
        <v>1092</v>
      </c>
      <c r="B726" t="str">
        <f t="shared" si="22"/>
        <v>2014</v>
      </c>
      <c r="C726" t="str">
        <f t="shared" si="23"/>
        <v>Jul</v>
      </c>
      <c r="D726" t="s">
        <v>302</v>
      </c>
      <c r="E726" t="s">
        <v>189</v>
      </c>
      <c r="F726" t="s">
        <v>12</v>
      </c>
      <c r="G726" t="s">
        <v>22</v>
      </c>
      <c r="H726" t="s">
        <v>1022</v>
      </c>
      <c r="I726" s="4">
        <v>11.26</v>
      </c>
      <c r="J726" s="5">
        <v>4</v>
      </c>
      <c r="K726" s="4">
        <v>3.8</v>
      </c>
    </row>
    <row r="727" spans="1:11" x14ac:dyDescent="0.2">
      <c r="A727" t="s">
        <v>1092</v>
      </c>
      <c r="B727" t="str">
        <f t="shared" si="22"/>
        <v>2014</v>
      </c>
      <c r="C727" t="str">
        <f t="shared" si="23"/>
        <v>Jul</v>
      </c>
      <c r="D727" t="s">
        <v>1098</v>
      </c>
      <c r="E727" t="s">
        <v>17</v>
      </c>
      <c r="F727" t="s">
        <v>12</v>
      </c>
      <c r="G727" t="s">
        <v>13</v>
      </c>
      <c r="H727" t="s">
        <v>785</v>
      </c>
      <c r="I727" s="4">
        <v>35.86</v>
      </c>
      <c r="J727" s="5">
        <v>9</v>
      </c>
      <c r="K727" s="4">
        <v>13</v>
      </c>
    </row>
    <row r="728" spans="1:11" x14ac:dyDescent="0.2">
      <c r="A728" t="s">
        <v>1092</v>
      </c>
      <c r="B728" t="str">
        <f t="shared" si="22"/>
        <v>2014</v>
      </c>
      <c r="C728" t="str">
        <f t="shared" si="23"/>
        <v>Jul</v>
      </c>
      <c r="D728" t="s">
        <v>1098</v>
      </c>
      <c r="E728" t="s">
        <v>17</v>
      </c>
      <c r="F728" t="s">
        <v>43</v>
      </c>
      <c r="G728" t="s">
        <v>58</v>
      </c>
      <c r="H728" t="s">
        <v>1099</v>
      </c>
      <c r="I728" s="4">
        <v>23.84</v>
      </c>
      <c r="J728" s="5">
        <v>4</v>
      </c>
      <c r="K728" s="4">
        <v>3.28</v>
      </c>
    </row>
    <row r="729" spans="1:11" x14ac:dyDescent="0.2">
      <c r="A729" t="s">
        <v>1092</v>
      </c>
      <c r="B729" t="str">
        <f t="shared" si="22"/>
        <v>2014</v>
      </c>
      <c r="C729" t="str">
        <f t="shared" si="23"/>
        <v>Jul</v>
      </c>
      <c r="D729" t="s">
        <v>1100</v>
      </c>
      <c r="E729" t="s">
        <v>11</v>
      </c>
      <c r="F729" t="s">
        <v>38</v>
      </c>
      <c r="G729" t="s">
        <v>39</v>
      </c>
      <c r="H729" t="s">
        <v>1101</v>
      </c>
      <c r="I729" s="4">
        <v>512.36</v>
      </c>
      <c r="J729" s="5">
        <v>3</v>
      </c>
      <c r="K729" s="4">
        <v>-14.64</v>
      </c>
    </row>
    <row r="730" spans="1:11" x14ac:dyDescent="0.2">
      <c r="A730" t="s">
        <v>1092</v>
      </c>
      <c r="B730" t="str">
        <f t="shared" si="22"/>
        <v>2014</v>
      </c>
      <c r="C730" t="str">
        <f t="shared" si="23"/>
        <v>Jul</v>
      </c>
      <c r="D730" t="s">
        <v>1100</v>
      </c>
      <c r="E730" t="s">
        <v>11</v>
      </c>
      <c r="F730" t="s">
        <v>12</v>
      </c>
      <c r="G730" t="s">
        <v>47</v>
      </c>
      <c r="H730" t="s">
        <v>332</v>
      </c>
      <c r="I730" s="4">
        <v>3.49</v>
      </c>
      <c r="J730" s="5">
        <v>2</v>
      </c>
      <c r="K730" s="4">
        <v>0.56999999999999995</v>
      </c>
    </row>
    <row r="731" spans="1:11" x14ac:dyDescent="0.2">
      <c r="A731" t="s">
        <v>1092</v>
      </c>
      <c r="B731" t="str">
        <f t="shared" si="22"/>
        <v>2014</v>
      </c>
      <c r="C731" t="str">
        <f t="shared" si="23"/>
        <v>Jul</v>
      </c>
      <c r="D731" t="s">
        <v>1100</v>
      </c>
      <c r="E731" t="s">
        <v>11</v>
      </c>
      <c r="F731" t="s">
        <v>12</v>
      </c>
      <c r="G731" t="s">
        <v>27</v>
      </c>
      <c r="H731" t="s">
        <v>1102</v>
      </c>
      <c r="I731" s="4">
        <v>22.29</v>
      </c>
      <c r="J731" s="5">
        <v>7</v>
      </c>
      <c r="K731" s="4">
        <v>3.9</v>
      </c>
    </row>
    <row r="732" spans="1:11" x14ac:dyDescent="0.2">
      <c r="A732" t="s">
        <v>1092</v>
      </c>
      <c r="B732" t="str">
        <f t="shared" si="22"/>
        <v>2014</v>
      </c>
      <c r="C732" t="str">
        <f t="shared" si="23"/>
        <v>Jul</v>
      </c>
      <c r="D732" t="s">
        <v>1100</v>
      </c>
      <c r="E732" t="s">
        <v>11</v>
      </c>
      <c r="F732" t="s">
        <v>12</v>
      </c>
      <c r="G732" t="s">
        <v>13</v>
      </c>
      <c r="H732" t="s">
        <v>144</v>
      </c>
      <c r="I732" s="4">
        <v>16.03</v>
      </c>
      <c r="J732" s="5">
        <v>3</v>
      </c>
      <c r="K732" s="4">
        <v>5.61</v>
      </c>
    </row>
    <row r="733" spans="1:11" x14ac:dyDescent="0.2">
      <c r="A733" t="s">
        <v>1103</v>
      </c>
      <c r="B733" t="str">
        <f t="shared" si="22"/>
        <v>2014</v>
      </c>
      <c r="C733" t="str">
        <f t="shared" si="23"/>
        <v>Jul</v>
      </c>
      <c r="D733" t="s">
        <v>1014</v>
      </c>
      <c r="E733" t="s">
        <v>31</v>
      </c>
      <c r="F733" t="s">
        <v>38</v>
      </c>
      <c r="G733" t="s">
        <v>164</v>
      </c>
      <c r="H733" t="s">
        <v>1104</v>
      </c>
      <c r="I733" s="4">
        <v>351.22</v>
      </c>
      <c r="J733" s="5">
        <v>3</v>
      </c>
      <c r="K733" s="4">
        <v>4.3899999999999997</v>
      </c>
    </row>
    <row r="734" spans="1:11" x14ac:dyDescent="0.2">
      <c r="A734" t="s">
        <v>1105</v>
      </c>
      <c r="B734" t="str">
        <f t="shared" si="22"/>
        <v>2014</v>
      </c>
      <c r="C734" t="str">
        <f t="shared" si="23"/>
        <v>Jul</v>
      </c>
      <c r="D734" t="s">
        <v>1106</v>
      </c>
      <c r="E734" t="s">
        <v>17</v>
      </c>
      <c r="F734" t="s">
        <v>12</v>
      </c>
      <c r="G734" t="s">
        <v>22</v>
      </c>
      <c r="H734" t="s">
        <v>1107</v>
      </c>
      <c r="I734" s="4">
        <v>29.93</v>
      </c>
      <c r="J734" s="5">
        <v>7</v>
      </c>
      <c r="K734" s="4">
        <v>-46.39</v>
      </c>
    </row>
    <row r="735" spans="1:11" x14ac:dyDescent="0.2">
      <c r="A735" t="s">
        <v>1105</v>
      </c>
      <c r="B735" t="str">
        <f t="shared" si="22"/>
        <v>2014</v>
      </c>
      <c r="C735" t="str">
        <f t="shared" si="23"/>
        <v>Jul</v>
      </c>
      <c r="D735" t="s">
        <v>1106</v>
      </c>
      <c r="E735" t="s">
        <v>17</v>
      </c>
      <c r="F735" t="s">
        <v>43</v>
      </c>
      <c r="G735" t="s">
        <v>44</v>
      </c>
      <c r="H735" t="s">
        <v>851</v>
      </c>
      <c r="I735" s="4">
        <v>38.270000000000003</v>
      </c>
      <c r="J735" s="5">
        <v>4</v>
      </c>
      <c r="K735" s="4">
        <v>3.83</v>
      </c>
    </row>
    <row r="736" spans="1:11" x14ac:dyDescent="0.2">
      <c r="A736" t="s">
        <v>1105</v>
      </c>
      <c r="B736" t="str">
        <f t="shared" si="22"/>
        <v>2014</v>
      </c>
      <c r="C736" t="str">
        <f t="shared" si="23"/>
        <v>Jul</v>
      </c>
      <c r="D736" t="s">
        <v>1108</v>
      </c>
      <c r="E736" t="s">
        <v>109</v>
      </c>
      <c r="F736" t="s">
        <v>12</v>
      </c>
      <c r="G736" t="s">
        <v>20</v>
      </c>
      <c r="H736" t="s">
        <v>126</v>
      </c>
      <c r="I736" s="4">
        <v>55.92</v>
      </c>
      <c r="J736" s="5">
        <v>5</v>
      </c>
      <c r="K736" s="4">
        <v>6.29</v>
      </c>
    </row>
    <row r="737" spans="1:11" x14ac:dyDescent="0.2">
      <c r="A737" t="s">
        <v>1105</v>
      </c>
      <c r="B737" t="str">
        <f t="shared" si="22"/>
        <v>2014</v>
      </c>
      <c r="C737" t="str">
        <f t="shared" si="23"/>
        <v>Jul</v>
      </c>
      <c r="D737" t="s">
        <v>227</v>
      </c>
      <c r="E737" t="s">
        <v>26</v>
      </c>
      <c r="F737" t="s">
        <v>43</v>
      </c>
      <c r="G737" t="s">
        <v>44</v>
      </c>
      <c r="H737" t="s">
        <v>1109</v>
      </c>
      <c r="I737" s="4">
        <v>13.49</v>
      </c>
      <c r="J737" s="5">
        <v>1</v>
      </c>
      <c r="K737" s="4">
        <v>-2.25</v>
      </c>
    </row>
    <row r="738" spans="1:11" x14ac:dyDescent="0.2">
      <c r="A738" t="s">
        <v>1105</v>
      </c>
      <c r="B738" t="str">
        <f t="shared" si="22"/>
        <v>2014</v>
      </c>
      <c r="C738" t="str">
        <f t="shared" si="23"/>
        <v>Jul</v>
      </c>
      <c r="D738" t="s">
        <v>227</v>
      </c>
      <c r="E738" t="s">
        <v>26</v>
      </c>
      <c r="F738" t="s">
        <v>43</v>
      </c>
      <c r="G738" t="s">
        <v>44</v>
      </c>
      <c r="H738" t="s">
        <v>1110</v>
      </c>
      <c r="I738" s="4">
        <v>23.99</v>
      </c>
      <c r="J738" s="5">
        <v>2</v>
      </c>
      <c r="K738" s="4">
        <v>-13.99</v>
      </c>
    </row>
    <row r="739" spans="1:11" x14ac:dyDescent="0.2">
      <c r="A739" t="s">
        <v>1105</v>
      </c>
      <c r="B739" t="str">
        <f t="shared" si="22"/>
        <v>2014</v>
      </c>
      <c r="C739" t="str">
        <f t="shared" si="23"/>
        <v>Jul</v>
      </c>
      <c r="D739" t="s">
        <v>227</v>
      </c>
      <c r="E739" t="s">
        <v>26</v>
      </c>
      <c r="F739" t="s">
        <v>38</v>
      </c>
      <c r="G739" t="s">
        <v>52</v>
      </c>
      <c r="H739" t="s">
        <v>1111</v>
      </c>
      <c r="I739" s="4">
        <v>31.98</v>
      </c>
      <c r="J739" s="5">
        <v>2</v>
      </c>
      <c r="K739" s="4">
        <v>1.2</v>
      </c>
    </row>
    <row r="740" spans="1:11" x14ac:dyDescent="0.2">
      <c r="A740" t="s">
        <v>1105</v>
      </c>
      <c r="B740" t="str">
        <f t="shared" si="22"/>
        <v>2014</v>
      </c>
      <c r="C740" t="str">
        <f t="shared" si="23"/>
        <v>Jul</v>
      </c>
      <c r="D740" t="s">
        <v>227</v>
      </c>
      <c r="E740" t="s">
        <v>26</v>
      </c>
      <c r="F740" t="s">
        <v>12</v>
      </c>
      <c r="G740" t="s">
        <v>27</v>
      </c>
      <c r="H740" t="s">
        <v>328</v>
      </c>
      <c r="I740" s="4">
        <v>41.58</v>
      </c>
      <c r="J740" s="5">
        <v>2</v>
      </c>
      <c r="K740" s="4">
        <v>4.68</v>
      </c>
    </row>
    <row r="741" spans="1:11" x14ac:dyDescent="0.2">
      <c r="A741" t="s">
        <v>1105</v>
      </c>
      <c r="B741" t="str">
        <f t="shared" si="22"/>
        <v>2014</v>
      </c>
      <c r="C741" t="str">
        <f t="shared" si="23"/>
        <v>Jul</v>
      </c>
      <c r="D741" t="s">
        <v>1112</v>
      </c>
      <c r="E741" t="s">
        <v>67</v>
      </c>
      <c r="F741" t="s">
        <v>12</v>
      </c>
      <c r="G741" t="s">
        <v>105</v>
      </c>
      <c r="H741" t="s">
        <v>1113</v>
      </c>
      <c r="I741" s="4">
        <v>39.479999999999997</v>
      </c>
      <c r="J741" s="5">
        <v>1</v>
      </c>
      <c r="K741" s="4">
        <v>11.05</v>
      </c>
    </row>
    <row r="742" spans="1:11" x14ac:dyDescent="0.2">
      <c r="A742" t="s">
        <v>1105</v>
      </c>
      <c r="B742" t="str">
        <f t="shared" si="22"/>
        <v>2014</v>
      </c>
      <c r="C742" t="str">
        <f t="shared" si="23"/>
        <v>Jul</v>
      </c>
      <c r="D742" t="s">
        <v>1114</v>
      </c>
      <c r="E742" t="s">
        <v>169</v>
      </c>
      <c r="F742" t="s">
        <v>12</v>
      </c>
      <c r="G742" t="s">
        <v>27</v>
      </c>
      <c r="H742" t="s">
        <v>1115</v>
      </c>
      <c r="I742" s="4">
        <v>17.940000000000001</v>
      </c>
      <c r="J742" s="5">
        <v>3</v>
      </c>
      <c r="K742" s="4">
        <v>4.49</v>
      </c>
    </row>
    <row r="743" spans="1:11" x14ac:dyDescent="0.2">
      <c r="A743" t="s">
        <v>1116</v>
      </c>
      <c r="B743" t="str">
        <f t="shared" si="22"/>
        <v>2014</v>
      </c>
      <c r="C743" t="str">
        <f t="shared" si="23"/>
        <v>Jul</v>
      </c>
      <c r="D743" t="s">
        <v>759</v>
      </c>
      <c r="E743" t="s">
        <v>158</v>
      </c>
      <c r="F743" t="s">
        <v>43</v>
      </c>
      <c r="G743" t="s">
        <v>58</v>
      </c>
      <c r="H743" t="s">
        <v>1117</v>
      </c>
      <c r="I743" s="4">
        <v>2.97</v>
      </c>
      <c r="J743" s="5">
        <v>3</v>
      </c>
      <c r="K743" s="4">
        <v>1.31</v>
      </c>
    </row>
    <row r="744" spans="1:11" x14ac:dyDescent="0.2">
      <c r="A744" t="s">
        <v>1116</v>
      </c>
      <c r="B744" t="str">
        <f t="shared" si="22"/>
        <v>2014</v>
      </c>
      <c r="C744" t="str">
        <f t="shared" si="23"/>
        <v>Jul</v>
      </c>
      <c r="D744" t="s">
        <v>759</v>
      </c>
      <c r="E744" t="s">
        <v>158</v>
      </c>
      <c r="F744" t="s">
        <v>12</v>
      </c>
      <c r="G744" t="s">
        <v>47</v>
      </c>
      <c r="H744" t="s">
        <v>1118</v>
      </c>
      <c r="I744" s="4">
        <v>6.54</v>
      </c>
      <c r="J744" s="5">
        <v>3</v>
      </c>
      <c r="K744" s="4">
        <v>2.68</v>
      </c>
    </row>
    <row r="745" spans="1:11" x14ac:dyDescent="0.2">
      <c r="A745" t="s">
        <v>1119</v>
      </c>
      <c r="B745" t="str">
        <f t="shared" si="22"/>
        <v>2014</v>
      </c>
      <c r="C745" t="str">
        <f t="shared" si="23"/>
        <v>Jul</v>
      </c>
      <c r="D745" t="s">
        <v>1120</v>
      </c>
      <c r="E745" t="s">
        <v>109</v>
      </c>
      <c r="F745" t="s">
        <v>38</v>
      </c>
      <c r="G745" t="s">
        <v>39</v>
      </c>
      <c r="H745" t="s">
        <v>1121</v>
      </c>
      <c r="I745" s="4">
        <v>259.14</v>
      </c>
      <c r="J745" s="5">
        <v>4</v>
      </c>
      <c r="K745" s="4">
        <v>-25.91</v>
      </c>
    </row>
    <row r="746" spans="1:11" x14ac:dyDescent="0.2">
      <c r="A746" t="s">
        <v>1119</v>
      </c>
      <c r="B746" t="str">
        <f t="shared" si="22"/>
        <v>2014</v>
      </c>
      <c r="C746" t="str">
        <f t="shared" si="23"/>
        <v>Jul</v>
      </c>
      <c r="D746" t="s">
        <v>1122</v>
      </c>
      <c r="E746" t="s">
        <v>169</v>
      </c>
      <c r="F746" t="s">
        <v>12</v>
      </c>
      <c r="G746" t="s">
        <v>22</v>
      </c>
      <c r="H746" t="s">
        <v>1123</v>
      </c>
      <c r="I746" s="4">
        <v>13.9</v>
      </c>
      <c r="J746" s="5">
        <v>2</v>
      </c>
      <c r="K746" s="4">
        <v>4.5199999999999996</v>
      </c>
    </row>
    <row r="747" spans="1:11" x14ac:dyDescent="0.2">
      <c r="A747" t="s">
        <v>1124</v>
      </c>
      <c r="B747" t="str">
        <f t="shared" si="22"/>
        <v>2014</v>
      </c>
      <c r="C747" t="str">
        <f t="shared" si="23"/>
        <v>Jul</v>
      </c>
      <c r="D747" t="s">
        <v>1125</v>
      </c>
      <c r="E747" t="s">
        <v>706</v>
      </c>
      <c r="F747" t="s">
        <v>43</v>
      </c>
      <c r="G747" t="s">
        <v>44</v>
      </c>
      <c r="H747" t="s">
        <v>1085</v>
      </c>
      <c r="I747" s="4">
        <v>359.98</v>
      </c>
      <c r="J747" s="5">
        <v>2</v>
      </c>
      <c r="K747" s="4">
        <v>93.59</v>
      </c>
    </row>
    <row r="748" spans="1:11" x14ac:dyDescent="0.2">
      <c r="A748" t="s">
        <v>1124</v>
      </c>
      <c r="B748" t="str">
        <f t="shared" si="22"/>
        <v>2014</v>
      </c>
      <c r="C748" t="str">
        <f t="shared" si="23"/>
        <v>Jul</v>
      </c>
      <c r="D748" t="s">
        <v>1125</v>
      </c>
      <c r="E748" t="s">
        <v>706</v>
      </c>
      <c r="F748" t="s">
        <v>38</v>
      </c>
      <c r="G748" t="s">
        <v>164</v>
      </c>
      <c r="H748" t="s">
        <v>1126</v>
      </c>
      <c r="I748" s="4">
        <v>70.56</v>
      </c>
      <c r="J748" s="5">
        <v>1</v>
      </c>
      <c r="K748" s="4">
        <v>-4.03</v>
      </c>
    </row>
    <row r="749" spans="1:11" x14ac:dyDescent="0.2">
      <c r="A749" t="s">
        <v>1124</v>
      </c>
      <c r="B749" t="str">
        <f t="shared" si="22"/>
        <v>2014</v>
      </c>
      <c r="C749" t="str">
        <f t="shared" si="23"/>
        <v>Jul</v>
      </c>
      <c r="D749" t="s">
        <v>1125</v>
      </c>
      <c r="E749" t="s">
        <v>706</v>
      </c>
      <c r="F749" t="s">
        <v>12</v>
      </c>
      <c r="G749" t="s">
        <v>22</v>
      </c>
      <c r="H749" t="s">
        <v>1127</v>
      </c>
      <c r="I749" s="4">
        <v>20.88</v>
      </c>
      <c r="J749" s="5">
        <v>2</v>
      </c>
      <c r="K749" s="4">
        <v>9.6</v>
      </c>
    </row>
    <row r="750" spans="1:11" x14ac:dyDescent="0.2">
      <c r="A750" t="s">
        <v>1124</v>
      </c>
      <c r="B750" t="str">
        <f t="shared" si="22"/>
        <v>2014</v>
      </c>
      <c r="C750" t="str">
        <f t="shared" si="23"/>
        <v>Jul</v>
      </c>
      <c r="D750" t="s">
        <v>1125</v>
      </c>
      <c r="E750" t="s">
        <v>706</v>
      </c>
      <c r="F750" t="s">
        <v>12</v>
      </c>
      <c r="G750" t="s">
        <v>22</v>
      </c>
      <c r="H750" t="s">
        <v>1128</v>
      </c>
      <c r="I750" s="4">
        <v>3.81</v>
      </c>
      <c r="J750" s="5">
        <v>1</v>
      </c>
      <c r="K750" s="4">
        <v>1.83</v>
      </c>
    </row>
    <row r="751" spans="1:11" x14ac:dyDescent="0.2">
      <c r="A751" t="s">
        <v>1124</v>
      </c>
      <c r="B751" t="str">
        <f t="shared" si="22"/>
        <v>2014</v>
      </c>
      <c r="C751" t="str">
        <f t="shared" si="23"/>
        <v>Jul</v>
      </c>
      <c r="D751" t="s">
        <v>1129</v>
      </c>
      <c r="E751" t="s">
        <v>590</v>
      </c>
      <c r="F751" t="s">
        <v>12</v>
      </c>
      <c r="G751" t="s">
        <v>22</v>
      </c>
      <c r="H751" t="s">
        <v>1130</v>
      </c>
      <c r="I751" s="4">
        <v>6.1</v>
      </c>
      <c r="J751" s="5">
        <v>2</v>
      </c>
      <c r="K751" s="4">
        <v>2.21</v>
      </c>
    </row>
    <row r="752" spans="1:11" x14ac:dyDescent="0.2">
      <c r="A752" t="s">
        <v>1131</v>
      </c>
      <c r="B752" t="str">
        <f t="shared" si="22"/>
        <v>2014</v>
      </c>
      <c r="C752" t="str">
        <f t="shared" si="23"/>
        <v>Jul</v>
      </c>
      <c r="D752" t="s">
        <v>1132</v>
      </c>
      <c r="E752" t="s">
        <v>11</v>
      </c>
      <c r="F752" t="s">
        <v>12</v>
      </c>
      <c r="G752" t="s">
        <v>20</v>
      </c>
      <c r="H752" t="s">
        <v>1133</v>
      </c>
      <c r="I752" s="4">
        <v>342.86</v>
      </c>
      <c r="J752" s="5">
        <v>3</v>
      </c>
      <c r="K752" s="4">
        <v>38.57</v>
      </c>
    </row>
    <row r="753" spans="1:11" x14ac:dyDescent="0.2">
      <c r="A753" t="s">
        <v>1131</v>
      </c>
      <c r="B753" t="str">
        <f t="shared" si="22"/>
        <v>2014</v>
      </c>
      <c r="C753" t="str">
        <f t="shared" si="23"/>
        <v>Jul</v>
      </c>
      <c r="D753" t="s">
        <v>1132</v>
      </c>
      <c r="E753" t="s">
        <v>11</v>
      </c>
      <c r="F753" t="s">
        <v>38</v>
      </c>
      <c r="G753" t="s">
        <v>52</v>
      </c>
      <c r="H753" t="s">
        <v>1134</v>
      </c>
      <c r="I753" s="4">
        <v>16.739999999999998</v>
      </c>
      <c r="J753" s="5">
        <v>5</v>
      </c>
      <c r="K753" s="4">
        <v>-14.23</v>
      </c>
    </row>
    <row r="754" spans="1:11" x14ac:dyDescent="0.2">
      <c r="A754" t="s">
        <v>1131</v>
      </c>
      <c r="B754" t="str">
        <f t="shared" si="22"/>
        <v>2014</v>
      </c>
      <c r="C754" t="str">
        <f t="shared" si="23"/>
        <v>Jul</v>
      </c>
      <c r="D754" t="s">
        <v>1132</v>
      </c>
      <c r="E754" t="s">
        <v>11</v>
      </c>
      <c r="F754" t="s">
        <v>38</v>
      </c>
      <c r="G754" t="s">
        <v>39</v>
      </c>
      <c r="H754" t="s">
        <v>1135</v>
      </c>
      <c r="I754" s="4">
        <v>981.37</v>
      </c>
      <c r="J754" s="5">
        <v>2</v>
      </c>
      <c r="K754" s="4">
        <v>-140.19999999999999</v>
      </c>
    </row>
    <row r="755" spans="1:11" x14ac:dyDescent="0.2">
      <c r="A755" t="s">
        <v>1131</v>
      </c>
      <c r="B755" t="str">
        <f t="shared" si="22"/>
        <v>2014</v>
      </c>
      <c r="C755" t="str">
        <f t="shared" si="23"/>
        <v>Jul</v>
      </c>
      <c r="D755" t="s">
        <v>1136</v>
      </c>
      <c r="E755" t="s">
        <v>87</v>
      </c>
      <c r="F755" t="s">
        <v>12</v>
      </c>
      <c r="G755" t="s">
        <v>20</v>
      </c>
      <c r="H755" t="s">
        <v>222</v>
      </c>
      <c r="I755" s="4">
        <v>25.98</v>
      </c>
      <c r="J755" s="5">
        <v>1</v>
      </c>
      <c r="K755" s="4">
        <v>-5.2</v>
      </c>
    </row>
    <row r="756" spans="1:11" x14ac:dyDescent="0.2">
      <c r="A756" t="s">
        <v>1131</v>
      </c>
      <c r="B756" t="str">
        <f t="shared" si="22"/>
        <v>2014</v>
      </c>
      <c r="C756" t="str">
        <f t="shared" si="23"/>
        <v>Jul</v>
      </c>
      <c r="D756" t="s">
        <v>1136</v>
      </c>
      <c r="E756" t="s">
        <v>87</v>
      </c>
      <c r="F756" t="s">
        <v>12</v>
      </c>
      <c r="G756" t="s">
        <v>22</v>
      </c>
      <c r="H756" t="s">
        <v>810</v>
      </c>
      <c r="I756" s="4">
        <v>27.36</v>
      </c>
      <c r="J756" s="5">
        <v>3</v>
      </c>
      <c r="K756" s="4">
        <v>-21.89</v>
      </c>
    </row>
    <row r="757" spans="1:11" x14ac:dyDescent="0.2">
      <c r="A757" t="s">
        <v>1131</v>
      </c>
      <c r="B757" t="str">
        <f t="shared" si="22"/>
        <v>2014</v>
      </c>
      <c r="C757" t="str">
        <f t="shared" si="23"/>
        <v>Jul</v>
      </c>
      <c r="D757" t="s">
        <v>1137</v>
      </c>
      <c r="E757" t="s">
        <v>31</v>
      </c>
      <c r="F757" t="s">
        <v>12</v>
      </c>
      <c r="G757" t="s">
        <v>13</v>
      </c>
      <c r="H757" t="s">
        <v>1138</v>
      </c>
      <c r="I757" s="4">
        <v>104.85</v>
      </c>
      <c r="J757" s="5">
        <v>1</v>
      </c>
      <c r="K757" s="4">
        <v>50.33</v>
      </c>
    </row>
    <row r="758" spans="1:11" x14ac:dyDescent="0.2">
      <c r="A758" t="s">
        <v>1131</v>
      </c>
      <c r="B758" t="str">
        <f t="shared" si="22"/>
        <v>2014</v>
      </c>
      <c r="C758" t="str">
        <f t="shared" si="23"/>
        <v>Jul</v>
      </c>
      <c r="D758" t="s">
        <v>1137</v>
      </c>
      <c r="E758" t="s">
        <v>31</v>
      </c>
      <c r="F758" t="s">
        <v>12</v>
      </c>
      <c r="G758" t="s">
        <v>22</v>
      </c>
      <c r="H758" t="s">
        <v>1139</v>
      </c>
      <c r="I758" s="4">
        <v>8.6999999999999993</v>
      </c>
      <c r="J758" s="5">
        <v>2</v>
      </c>
      <c r="K758" s="4">
        <v>3.16</v>
      </c>
    </row>
    <row r="759" spans="1:11" x14ac:dyDescent="0.2">
      <c r="A759" t="s">
        <v>1131</v>
      </c>
      <c r="B759" t="str">
        <f t="shared" si="22"/>
        <v>2014</v>
      </c>
      <c r="C759" t="str">
        <f t="shared" si="23"/>
        <v>Jul</v>
      </c>
      <c r="D759" t="s">
        <v>1137</v>
      </c>
      <c r="E759" t="s">
        <v>31</v>
      </c>
      <c r="F759" t="s">
        <v>12</v>
      </c>
      <c r="G759" t="s">
        <v>13</v>
      </c>
      <c r="H759" t="s">
        <v>1140</v>
      </c>
      <c r="I759" s="4">
        <v>19.920000000000002</v>
      </c>
      <c r="J759" s="5">
        <v>4</v>
      </c>
      <c r="K759" s="4">
        <v>9.76</v>
      </c>
    </row>
    <row r="760" spans="1:11" x14ac:dyDescent="0.2">
      <c r="A760" t="s">
        <v>1131</v>
      </c>
      <c r="B760" t="str">
        <f t="shared" si="22"/>
        <v>2014</v>
      </c>
      <c r="C760" t="str">
        <f t="shared" si="23"/>
        <v>Jul</v>
      </c>
      <c r="D760" t="s">
        <v>1137</v>
      </c>
      <c r="E760" t="s">
        <v>31</v>
      </c>
      <c r="F760" t="s">
        <v>38</v>
      </c>
      <c r="G760" t="s">
        <v>52</v>
      </c>
      <c r="H760" t="s">
        <v>1141</v>
      </c>
      <c r="I760" s="4">
        <v>43.02</v>
      </c>
      <c r="J760" s="5">
        <v>3</v>
      </c>
      <c r="K760" s="4">
        <v>15.49</v>
      </c>
    </row>
    <row r="761" spans="1:11" x14ac:dyDescent="0.2">
      <c r="A761" t="s">
        <v>1131</v>
      </c>
      <c r="B761" t="str">
        <f t="shared" si="22"/>
        <v>2014</v>
      </c>
      <c r="C761" t="str">
        <f t="shared" si="23"/>
        <v>Jul</v>
      </c>
      <c r="D761" t="s">
        <v>1142</v>
      </c>
      <c r="E761" t="s">
        <v>31</v>
      </c>
      <c r="F761" t="s">
        <v>12</v>
      </c>
      <c r="G761" t="s">
        <v>22</v>
      </c>
      <c r="H761" t="s">
        <v>1143</v>
      </c>
      <c r="I761" s="4">
        <v>89.71</v>
      </c>
      <c r="J761" s="5">
        <v>6</v>
      </c>
      <c r="K761" s="4">
        <v>30.28</v>
      </c>
    </row>
    <row r="762" spans="1:11" x14ac:dyDescent="0.2">
      <c r="A762" t="s">
        <v>1131</v>
      </c>
      <c r="B762" t="str">
        <f t="shared" si="22"/>
        <v>2014</v>
      </c>
      <c r="C762" t="str">
        <f t="shared" si="23"/>
        <v>Jul</v>
      </c>
      <c r="D762" t="s">
        <v>1142</v>
      </c>
      <c r="E762" t="s">
        <v>31</v>
      </c>
      <c r="F762" t="s">
        <v>12</v>
      </c>
      <c r="G762" t="s">
        <v>13</v>
      </c>
      <c r="H762" t="s">
        <v>1144</v>
      </c>
      <c r="I762" s="4">
        <v>22.83</v>
      </c>
      <c r="J762" s="5">
        <v>3</v>
      </c>
      <c r="K762" s="4">
        <v>10.73</v>
      </c>
    </row>
    <row r="763" spans="1:11" x14ac:dyDescent="0.2">
      <c r="A763" t="s">
        <v>1131</v>
      </c>
      <c r="B763" t="str">
        <f t="shared" si="22"/>
        <v>2014</v>
      </c>
      <c r="C763" t="str">
        <f t="shared" si="23"/>
        <v>Jul</v>
      </c>
      <c r="D763" t="s">
        <v>449</v>
      </c>
      <c r="E763" t="s">
        <v>31</v>
      </c>
      <c r="F763" t="s">
        <v>43</v>
      </c>
      <c r="G763" t="s">
        <v>58</v>
      </c>
      <c r="H763" t="s">
        <v>1145</v>
      </c>
      <c r="I763" s="4">
        <v>41.94</v>
      </c>
      <c r="J763" s="5">
        <v>2</v>
      </c>
      <c r="K763" s="4">
        <v>15.1</v>
      </c>
    </row>
    <row r="764" spans="1:11" x14ac:dyDescent="0.2">
      <c r="A764" t="s">
        <v>1131</v>
      </c>
      <c r="B764" t="str">
        <f t="shared" si="22"/>
        <v>2014</v>
      </c>
      <c r="C764" t="str">
        <f t="shared" si="23"/>
        <v>Jul</v>
      </c>
      <c r="D764" t="s">
        <v>449</v>
      </c>
      <c r="E764" t="s">
        <v>31</v>
      </c>
      <c r="F764" t="s">
        <v>12</v>
      </c>
      <c r="G764" t="s">
        <v>13</v>
      </c>
      <c r="H764" t="s">
        <v>1146</v>
      </c>
      <c r="I764" s="4">
        <v>11.96</v>
      </c>
      <c r="J764" s="5">
        <v>2</v>
      </c>
      <c r="K764" s="4">
        <v>5.86</v>
      </c>
    </row>
    <row r="765" spans="1:11" x14ac:dyDescent="0.2">
      <c r="A765" t="s">
        <v>1131</v>
      </c>
      <c r="B765" t="str">
        <f t="shared" si="22"/>
        <v>2014</v>
      </c>
      <c r="C765" t="str">
        <f t="shared" si="23"/>
        <v>Jul</v>
      </c>
      <c r="D765" t="s">
        <v>449</v>
      </c>
      <c r="E765" t="s">
        <v>31</v>
      </c>
      <c r="F765" t="s">
        <v>12</v>
      </c>
      <c r="G765" t="s">
        <v>27</v>
      </c>
      <c r="H765" t="s">
        <v>1147</v>
      </c>
      <c r="I765" s="4">
        <v>13.12</v>
      </c>
      <c r="J765" s="5">
        <v>4</v>
      </c>
      <c r="K765" s="4">
        <v>3.8</v>
      </c>
    </row>
    <row r="766" spans="1:11" x14ac:dyDescent="0.2">
      <c r="A766" t="s">
        <v>1131</v>
      </c>
      <c r="B766" t="str">
        <f t="shared" si="22"/>
        <v>2014</v>
      </c>
      <c r="C766" t="str">
        <f t="shared" si="23"/>
        <v>Jul</v>
      </c>
      <c r="D766" t="s">
        <v>449</v>
      </c>
      <c r="E766" t="s">
        <v>31</v>
      </c>
      <c r="F766" t="s">
        <v>12</v>
      </c>
      <c r="G766" t="s">
        <v>20</v>
      </c>
      <c r="H766" t="s">
        <v>360</v>
      </c>
      <c r="I766" s="4">
        <v>535.41</v>
      </c>
      <c r="J766" s="5">
        <v>3</v>
      </c>
      <c r="K766" s="4">
        <v>160.62</v>
      </c>
    </row>
    <row r="767" spans="1:11" x14ac:dyDescent="0.2">
      <c r="A767" t="s">
        <v>1148</v>
      </c>
      <c r="B767" t="str">
        <f t="shared" si="22"/>
        <v>2014</v>
      </c>
      <c r="C767" t="str">
        <f t="shared" si="23"/>
        <v>Jul</v>
      </c>
      <c r="D767" t="s">
        <v>1149</v>
      </c>
      <c r="E767" t="s">
        <v>31</v>
      </c>
      <c r="F767" t="s">
        <v>12</v>
      </c>
      <c r="G767" t="s">
        <v>27</v>
      </c>
      <c r="H767" t="s">
        <v>1150</v>
      </c>
      <c r="I767" s="4">
        <v>99.2</v>
      </c>
      <c r="J767" s="5">
        <v>5</v>
      </c>
      <c r="K767" s="4">
        <v>25.79</v>
      </c>
    </row>
    <row r="768" spans="1:11" x14ac:dyDescent="0.2">
      <c r="A768" t="s">
        <v>1148</v>
      </c>
      <c r="B768" t="str">
        <f t="shared" si="22"/>
        <v>2014</v>
      </c>
      <c r="C768" t="str">
        <f t="shared" si="23"/>
        <v>Jul</v>
      </c>
      <c r="D768" t="s">
        <v>1149</v>
      </c>
      <c r="E768" t="s">
        <v>31</v>
      </c>
      <c r="F768" t="s">
        <v>38</v>
      </c>
      <c r="G768" t="s">
        <v>39</v>
      </c>
      <c r="H768" t="s">
        <v>1151</v>
      </c>
      <c r="I768" s="4">
        <v>801.57</v>
      </c>
      <c r="J768" s="5">
        <v>2</v>
      </c>
      <c r="K768" s="4">
        <v>50.1</v>
      </c>
    </row>
    <row r="769" spans="1:11" x14ac:dyDescent="0.2">
      <c r="A769" t="s">
        <v>1148</v>
      </c>
      <c r="B769" t="str">
        <f t="shared" si="22"/>
        <v>2014</v>
      </c>
      <c r="C769" t="str">
        <f t="shared" si="23"/>
        <v>Jul</v>
      </c>
      <c r="D769" t="s">
        <v>1149</v>
      </c>
      <c r="E769" t="s">
        <v>31</v>
      </c>
      <c r="F769" t="s">
        <v>38</v>
      </c>
      <c r="G769" t="s">
        <v>164</v>
      </c>
      <c r="H769" t="s">
        <v>376</v>
      </c>
      <c r="I769" s="4">
        <v>272.85000000000002</v>
      </c>
      <c r="J769" s="5">
        <v>1</v>
      </c>
      <c r="K769" s="4">
        <v>27.28</v>
      </c>
    </row>
    <row r="770" spans="1:11" x14ac:dyDescent="0.2">
      <c r="A770" t="s">
        <v>1148</v>
      </c>
      <c r="B770" t="str">
        <f t="shared" si="22"/>
        <v>2014</v>
      </c>
      <c r="C770" t="str">
        <f t="shared" si="23"/>
        <v>Jul</v>
      </c>
      <c r="D770" t="s">
        <v>1152</v>
      </c>
      <c r="E770" t="s">
        <v>11</v>
      </c>
      <c r="F770" t="s">
        <v>12</v>
      </c>
      <c r="G770" t="s">
        <v>105</v>
      </c>
      <c r="H770" t="s">
        <v>794</v>
      </c>
      <c r="I770" s="4">
        <v>4.99</v>
      </c>
      <c r="J770" s="5">
        <v>3</v>
      </c>
      <c r="K770" s="4">
        <v>-12.98</v>
      </c>
    </row>
    <row r="771" spans="1:11" x14ac:dyDescent="0.2">
      <c r="A771" t="s">
        <v>1148</v>
      </c>
      <c r="B771" t="str">
        <f t="shared" ref="B771:B834" si="24">TEXT(A771,"YYYY")</f>
        <v>2014</v>
      </c>
      <c r="C771" t="str">
        <f t="shared" ref="C771:C834" si="25">TEXT(A771,"MMM")</f>
        <v>Jul</v>
      </c>
      <c r="D771" t="s">
        <v>1152</v>
      </c>
      <c r="E771" t="s">
        <v>11</v>
      </c>
      <c r="F771" t="s">
        <v>12</v>
      </c>
      <c r="G771" t="s">
        <v>72</v>
      </c>
      <c r="H771" t="s">
        <v>1153</v>
      </c>
      <c r="I771" s="4">
        <v>87.92</v>
      </c>
      <c r="J771" s="5">
        <v>5</v>
      </c>
      <c r="K771" s="4">
        <v>29.67</v>
      </c>
    </row>
    <row r="772" spans="1:11" x14ac:dyDescent="0.2">
      <c r="A772" t="s">
        <v>1148</v>
      </c>
      <c r="B772" t="str">
        <f t="shared" si="24"/>
        <v>2014</v>
      </c>
      <c r="C772" t="str">
        <f t="shared" si="25"/>
        <v>Jul</v>
      </c>
      <c r="D772" t="s">
        <v>1152</v>
      </c>
      <c r="E772" t="s">
        <v>11</v>
      </c>
      <c r="F772" t="s">
        <v>38</v>
      </c>
      <c r="G772" t="s">
        <v>39</v>
      </c>
      <c r="H772" t="s">
        <v>1154</v>
      </c>
      <c r="I772" s="4">
        <v>657.93</v>
      </c>
      <c r="J772" s="5">
        <v>5</v>
      </c>
      <c r="K772" s="4">
        <v>-93.99</v>
      </c>
    </row>
    <row r="773" spans="1:11" x14ac:dyDescent="0.2">
      <c r="A773" t="s">
        <v>1148</v>
      </c>
      <c r="B773" t="str">
        <f t="shared" si="24"/>
        <v>2014</v>
      </c>
      <c r="C773" t="str">
        <f t="shared" si="25"/>
        <v>Jul</v>
      </c>
      <c r="D773" t="s">
        <v>1152</v>
      </c>
      <c r="E773" t="s">
        <v>11</v>
      </c>
      <c r="F773" t="s">
        <v>12</v>
      </c>
      <c r="G773" t="s">
        <v>22</v>
      </c>
      <c r="H773" t="s">
        <v>1155</v>
      </c>
      <c r="I773" s="4">
        <v>1.04</v>
      </c>
      <c r="J773" s="5">
        <v>1</v>
      </c>
      <c r="K773" s="4">
        <v>-1.83</v>
      </c>
    </row>
    <row r="774" spans="1:11" x14ac:dyDescent="0.2">
      <c r="A774" t="s">
        <v>1148</v>
      </c>
      <c r="B774" t="str">
        <f t="shared" si="24"/>
        <v>2014</v>
      </c>
      <c r="C774" t="str">
        <f t="shared" si="25"/>
        <v>Jul</v>
      </c>
      <c r="D774" t="s">
        <v>733</v>
      </c>
      <c r="E774" t="s">
        <v>1156</v>
      </c>
      <c r="F774" t="s">
        <v>43</v>
      </c>
      <c r="G774" t="s">
        <v>44</v>
      </c>
      <c r="H774" t="s">
        <v>453</v>
      </c>
      <c r="I774" s="4">
        <v>35.979999999999997</v>
      </c>
      <c r="J774" s="5">
        <v>2</v>
      </c>
      <c r="K774" s="4">
        <v>10.07</v>
      </c>
    </row>
    <row r="775" spans="1:11" x14ac:dyDescent="0.2">
      <c r="A775" t="s">
        <v>1157</v>
      </c>
      <c r="B775" t="str">
        <f t="shared" si="24"/>
        <v>2014</v>
      </c>
      <c r="C775" t="str">
        <f t="shared" si="25"/>
        <v>Jul</v>
      </c>
      <c r="D775" t="s">
        <v>1158</v>
      </c>
      <c r="E775" t="s">
        <v>169</v>
      </c>
      <c r="F775" t="s">
        <v>12</v>
      </c>
      <c r="G775" t="s">
        <v>27</v>
      </c>
      <c r="H775" t="s">
        <v>1159</v>
      </c>
      <c r="I775" s="4">
        <v>5.96</v>
      </c>
      <c r="J775" s="5">
        <v>2</v>
      </c>
      <c r="K775" s="4">
        <v>1.67</v>
      </c>
    </row>
    <row r="776" spans="1:11" x14ac:dyDescent="0.2">
      <c r="A776" t="s">
        <v>1157</v>
      </c>
      <c r="B776" t="str">
        <f t="shared" si="24"/>
        <v>2014</v>
      </c>
      <c r="C776" t="str">
        <f t="shared" si="25"/>
        <v>Jul</v>
      </c>
      <c r="D776" t="s">
        <v>1158</v>
      </c>
      <c r="E776" t="s">
        <v>169</v>
      </c>
      <c r="F776" t="s">
        <v>43</v>
      </c>
      <c r="G776" t="s">
        <v>58</v>
      </c>
      <c r="H776" t="s">
        <v>1160</v>
      </c>
      <c r="I776" s="4">
        <v>159.97999999999999</v>
      </c>
      <c r="J776" s="5">
        <v>2</v>
      </c>
      <c r="K776" s="4">
        <v>57.59</v>
      </c>
    </row>
    <row r="777" spans="1:11" x14ac:dyDescent="0.2">
      <c r="A777" t="s">
        <v>1157</v>
      </c>
      <c r="B777" t="str">
        <f t="shared" si="24"/>
        <v>2014</v>
      </c>
      <c r="C777" t="str">
        <f t="shared" si="25"/>
        <v>Jul</v>
      </c>
      <c r="D777" t="s">
        <v>769</v>
      </c>
      <c r="E777" t="s">
        <v>31</v>
      </c>
      <c r="F777" t="s">
        <v>12</v>
      </c>
      <c r="G777" t="s">
        <v>27</v>
      </c>
      <c r="H777" t="s">
        <v>1161</v>
      </c>
      <c r="I777" s="4">
        <v>11.52</v>
      </c>
      <c r="J777" s="5">
        <v>4</v>
      </c>
      <c r="K777" s="4">
        <v>3.23</v>
      </c>
    </row>
    <row r="778" spans="1:11" x14ac:dyDescent="0.2">
      <c r="A778" t="s">
        <v>1157</v>
      </c>
      <c r="B778" t="str">
        <f t="shared" si="24"/>
        <v>2014</v>
      </c>
      <c r="C778" t="str">
        <f t="shared" si="25"/>
        <v>Jul</v>
      </c>
      <c r="D778" t="s">
        <v>769</v>
      </c>
      <c r="E778" t="s">
        <v>31</v>
      </c>
      <c r="F778" t="s">
        <v>38</v>
      </c>
      <c r="G778" t="s">
        <v>39</v>
      </c>
      <c r="H778" t="s">
        <v>1066</v>
      </c>
      <c r="I778" s="4">
        <v>717.72</v>
      </c>
      <c r="J778" s="5">
        <v>3</v>
      </c>
      <c r="K778" s="4">
        <v>71.77</v>
      </c>
    </row>
    <row r="779" spans="1:11" x14ac:dyDescent="0.2">
      <c r="A779" t="s">
        <v>1157</v>
      </c>
      <c r="B779" t="str">
        <f t="shared" si="24"/>
        <v>2014</v>
      </c>
      <c r="C779" t="str">
        <f t="shared" si="25"/>
        <v>Jul</v>
      </c>
      <c r="D779" t="s">
        <v>769</v>
      </c>
      <c r="E779" t="s">
        <v>31</v>
      </c>
      <c r="F779" t="s">
        <v>12</v>
      </c>
      <c r="G779" t="s">
        <v>20</v>
      </c>
      <c r="H779" t="s">
        <v>1162</v>
      </c>
      <c r="I779" s="4">
        <v>236.5</v>
      </c>
      <c r="J779" s="5">
        <v>10</v>
      </c>
      <c r="K779" s="4">
        <v>68.59</v>
      </c>
    </row>
    <row r="780" spans="1:11" x14ac:dyDescent="0.2">
      <c r="A780" t="s">
        <v>1157</v>
      </c>
      <c r="B780" t="str">
        <f t="shared" si="24"/>
        <v>2014</v>
      </c>
      <c r="C780" t="str">
        <f t="shared" si="25"/>
        <v>Jul</v>
      </c>
      <c r="D780" t="s">
        <v>769</v>
      </c>
      <c r="E780" t="s">
        <v>31</v>
      </c>
      <c r="F780" t="s">
        <v>38</v>
      </c>
      <c r="G780" t="s">
        <v>164</v>
      </c>
      <c r="H780" t="s">
        <v>1163</v>
      </c>
      <c r="I780" s="4">
        <v>170.35</v>
      </c>
      <c r="J780" s="5">
        <v>3</v>
      </c>
      <c r="K780" s="4">
        <v>19.16</v>
      </c>
    </row>
    <row r="781" spans="1:11" x14ac:dyDescent="0.2">
      <c r="A781" t="s">
        <v>1157</v>
      </c>
      <c r="B781" t="str">
        <f t="shared" si="24"/>
        <v>2014</v>
      </c>
      <c r="C781" t="str">
        <f t="shared" si="25"/>
        <v>Jul</v>
      </c>
      <c r="D781" t="s">
        <v>1164</v>
      </c>
      <c r="E781" t="s">
        <v>31</v>
      </c>
      <c r="F781" t="s">
        <v>12</v>
      </c>
      <c r="G781" t="s">
        <v>27</v>
      </c>
      <c r="H781" t="s">
        <v>530</v>
      </c>
      <c r="I781" s="4">
        <v>19.68</v>
      </c>
      <c r="J781" s="5">
        <v>6</v>
      </c>
      <c r="K781" s="4">
        <v>6.49</v>
      </c>
    </row>
    <row r="782" spans="1:11" x14ac:dyDescent="0.2">
      <c r="A782" t="s">
        <v>1157</v>
      </c>
      <c r="B782" t="str">
        <f t="shared" si="24"/>
        <v>2014</v>
      </c>
      <c r="C782" t="str">
        <f t="shared" si="25"/>
        <v>Jul</v>
      </c>
      <c r="D782" t="s">
        <v>1165</v>
      </c>
      <c r="E782" t="s">
        <v>11</v>
      </c>
      <c r="F782" t="s">
        <v>12</v>
      </c>
      <c r="G782" t="s">
        <v>20</v>
      </c>
      <c r="H782" t="s">
        <v>130</v>
      </c>
      <c r="I782" s="4">
        <v>26.63</v>
      </c>
      <c r="J782" s="5">
        <v>1</v>
      </c>
      <c r="K782" s="4">
        <v>1.33</v>
      </c>
    </row>
    <row r="783" spans="1:11" x14ac:dyDescent="0.2">
      <c r="A783" t="s">
        <v>1166</v>
      </c>
      <c r="B783" t="str">
        <f t="shared" si="24"/>
        <v>2014</v>
      </c>
      <c r="C783" t="str">
        <f t="shared" si="25"/>
        <v>Jul</v>
      </c>
      <c r="D783" t="s">
        <v>1167</v>
      </c>
      <c r="E783" t="s">
        <v>109</v>
      </c>
      <c r="F783" t="s">
        <v>12</v>
      </c>
      <c r="G783" t="s">
        <v>22</v>
      </c>
      <c r="H783" t="s">
        <v>1139</v>
      </c>
      <c r="I783" s="4">
        <v>8.16</v>
      </c>
      <c r="J783" s="5">
        <v>5</v>
      </c>
      <c r="K783" s="4">
        <v>-5.71</v>
      </c>
    </row>
    <row r="784" spans="1:11" x14ac:dyDescent="0.2">
      <c r="A784" t="s">
        <v>1166</v>
      </c>
      <c r="B784" t="str">
        <f t="shared" si="24"/>
        <v>2014</v>
      </c>
      <c r="C784" t="str">
        <f t="shared" si="25"/>
        <v>Jul</v>
      </c>
      <c r="D784" t="s">
        <v>1167</v>
      </c>
      <c r="E784" t="s">
        <v>109</v>
      </c>
      <c r="F784" t="s">
        <v>43</v>
      </c>
      <c r="G784" t="s">
        <v>58</v>
      </c>
      <c r="H784" t="s">
        <v>1052</v>
      </c>
      <c r="I784" s="4">
        <v>1023.94</v>
      </c>
      <c r="J784" s="5">
        <v>8</v>
      </c>
      <c r="K784" s="4">
        <v>179.19</v>
      </c>
    </row>
    <row r="785" spans="1:11" x14ac:dyDescent="0.2">
      <c r="A785" t="s">
        <v>1166</v>
      </c>
      <c r="B785" t="str">
        <f t="shared" si="24"/>
        <v>2014</v>
      </c>
      <c r="C785" t="str">
        <f t="shared" si="25"/>
        <v>Jul</v>
      </c>
      <c r="D785" t="s">
        <v>1167</v>
      </c>
      <c r="E785" t="s">
        <v>109</v>
      </c>
      <c r="F785" t="s">
        <v>12</v>
      </c>
      <c r="G785" t="s">
        <v>27</v>
      </c>
      <c r="H785" t="s">
        <v>1168</v>
      </c>
      <c r="I785" s="4">
        <v>9.24</v>
      </c>
      <c r="J785" s="5">
        <v>1</v>
      </c>
      <c r="K785" s="4">
        <v>0.92</v>
      </c>
    </row>
    <row r="786" spans="1:11" x14ac:dyDescent="0.2">
      <c r="A786" t="s">
        <v>1166</v>
      </c>
      <c r="B786" t="str">
        <f t="shared" si="24"/>
        <v>2014</v>
      </c>
      <c r="C786" t="str">
        <f t="shared" si="25"/>
        <v>Jul</v>
      </c>
      <c r="D786" t="s">
        <v>1167</v>
      </c>
      <c r="E786" t="s">
        <v>109</v>
      </c>
      <c r="F786" t="s">
        <v>43</v>
      </c>
      <c r="G786" t="s">
        <v>58</v>
      </c>
      <c r="H786" t="s">
        <v>1169</v>
      </c>
      <c r="I786" s="4">
        <v>479.04</v>
      </c>
      <c r="J786" s="5">
        <v>10</v>
      </c>
      <c r="K786" s="4">
        <v>-29.94</v>
      </c>
    </row>
    <row r="787" spans="1:11" x14ac:dyDescent="0.2">
      <c r="A787" t="s">
        <v>1166</v>
      </c>
      <c r="B787" t="str">
        <f t="shared" si="24"/>
        <v>2014</v>
      </c>
      <c r="C787" t="str">
        <f t="shared" si="25"/>
        <v>Jul</v>
      </c>
      <c r="D787" t="s">
        <v>766</v>
      </c>
      <c r="E787" t="s">
        <v>169</v>
      </c>
      <c r="F787" t="s">
        <v>43</v>
      </c>
      <c r="G787" t="s">
        <v>58</v>
      </c>
      <c r="H787" t="s">
        <v>1170</v>
      </c>
      <c r="I787" s="4">
        <v>99.98</v>
      </c>
      <c r="J787" s="5">
        <v>2</v>
      </c>
      <c r="K787" s="4">
        <v>8</v>
      </c>
    </row>
    <row r="788" spans="1:11" x14ac:dyDescent="0.2">
      <c r="A788" t="s">
        <v>1166</v>
      </c>
      <c r="B788" t="str">
        <f t="shared" si="24"/>
        <v>2014</v>
      </c>
      <c r="C788" t="str">
        <f t="shared" si="25"/>
        <v>Jul</v>
      </c>
      <c r="D788" t="s">
        <v>1171</v>
      </c>
      <c r="E788" t="s">
        <v>31</v>
      </c>
      <c r="F788" t="s">
        <v>43</v>
      </c>
      <c r="G788" t="s">
        <v>44</v>
      </c>
      <c r="H788" t="s">
        <v>834</v>
      </c>
      <c r="I788" s="4">
        <v>604.75</v>
      </c>
      <c r="J788" s="5">
        <v>6</v>
      </c>
      <c r="K788" s="4">
        <v>60.48</v>
      </c>
    </row>
    <row r="789" spans="1:11" x14ac:dyDescent="0.2">
      <c r="A789" t="s">
        <v>1166</v>
      </c>
      <c r="B789" t="str">
        <f t="shared" si="24"/>
        <v>2014</v>
      </c>
      <c r="C789" t="str">
        <f t="shared" si="25"/>
        <v>Jul</v>
      </c>
      <c r="D789" t="s">
        <v>1171</v>
      </c>
      <c r="E789" t="s">
        <v>31</v>
      </c>
      <c r="F789" t="s">
        <v>12</v>
      </c>
      <c r="G789" t="s">
        <v>232</v>
      </c>
      <c r="H789" t="s">
        <v>1172</v>
      </c>
      <c r="I789" s="4">
        <v>40.700000000000003</v>
      </c>
      <c r="J789" s="5">
        <v>5</v>
      </c>
      <c r="K789" s="4">
        <v>11.8</v>
      </c>
    </row>
    <row r="790" spans="1:11" x14ac:dyDescent="0.2">
      <c r="A790" t="s">
        <v>1166</v>
      </c>
      <c r="B790" t="str">
        <f t="shared" si="24"/>
        <v>2014</v>
      </c>
      <c r="C790" t="str">
        <f t="shared" si="25"/>
        <v>Jul</v>
      </c>
      <c r="D790" t="s">
        <v>1171</v>
      </c>
      <c r="E790" t="s">
        <v>31</v>
      </c>
      <c r="F790" t="s">
        <v>43</v>
      </c>
      <c r="G790" t="s">
        <v>44</v>
      </c>
      <c r="H790" t="s">
        <v>654</v>
      </c>
      <c r="I790" s="4">
        <v>302.38</v>
      </c>
      <c r="J790" s="5">
        <v>3</v>
      </c>
      <c r="K790" s="4">
        <v>37.799999999999997</v>
      </c>
    </row>
    <row r="791" spans="1:11" x14ac:dyDescent="0.2">
      <c r="A791" t="s">
        <v>1166</v>
      </c>
      <c r="B791" t="str">
        <f t="shared" si="24"/>
        <v>2014</v>
      </c>
      <c r="C791" t="str">
        <f t="shared" si="25"/>
        <v>Jul</v>
      </c>
      <c r="D791" t="s">
        <v>1171</v>
      </c>
      <c r="E791" t="s">
        <v>31</v>
      </c>
      <c r="F791" t="s">
        <v>43</v>
      </c>
      <c r="G791" t="s">
        <v>58</v>
      </c>
      <c r="H791" t="s">
        <v>1173</v>
      </c>
      <c r="I791" s="4">
        <v>45</v>
      </c>
      <c r="J791" s="5">
        <v>3</v>
      </c>
      <c r="K791" s="4">
        <v>4.95</v>
      </c>
    </row>
    <row r="792" spans="1:11" x14ac:dyDescent="0.2">
      <c r="A792" t="s">
        <v>1174</v>
      </c>
      <c r="B792" t="str">
        <f t="shared" si="24"/>
        <v>2014</v>
      </c>
      <c r="C792" t="str">
        <f t="shared" si="25"/>
        <v>Jul</v>
      </c>
      <c r="D792" t="s">
        <v>1175</v>
      </c>
      <c r="E792" t="s">
        <v>31</v>
      </c>
      <c r="F792" t="s">
        <v>12</v>
      </c>
      <c r="G792" t="s">
        <v>20</v>
      </c>
      <c r="H792" t="s">
        <v>1176</v>
      </c>
      <c r="I792" s="4">
        <v>53.72</v>
      </c>
      <c r="J792" s="5">
        <v>4</v>
      </c>
      <c r="K792" s="4">
        <v>15.04</v>
      </c>
    </row>
    <row r="793" spans="1:11" x14ac:dyDescent="0.2">
      <c r="A793" t="s">
        <v>1174</v>
      </c>
      <c r="B793" t="str">
        <f t="shared" si="24"/>
        <v>2014</v>
      </c>
      <c r="C793" t="str">
        <f t="shared" si="25"/>
        <v>Jul</v>
      </c>
      <c r="D793" t="s">
        <v>1175</v>
      </c>
      <c r="E793" t="s">
        <v>31</v>
      </c>
      <c r="F793" t="s">
        <v>12</v>
      </c>
      <c r="G793" t="s">
        <v>232</v>
      </c>
      <c r="H793" t="s">
        <v>1177</v>
      </c>
      <c r="I793" s="4">
        <v>8187.65</v>
      </c>
      <c r="J793" s="5">
        <v>5</v>
      </c>
      <c r="K793" s="4">
        <v>327.51</v>
      </c>
    </row>
    <row r="794" spans="1:11" x14ac:dyDescent="0.2">
      <c r="A794" t="s">
        <v>1174</v>
      </c>
      <c r="B794" t="str">
        <f t="shared" si="24"/>
        <v>2014</v>
      </c>
      <c r="C794" t="str">
        <f t="shared" si="25"/>
        <v>Jul</v>
      </c>
      <c r="D794" t="s">
        <v>1175</v>
      </c>
      <c r="E794" t="s">
        <v>31</v>
      </c>
      <c r="F794" t="s">
        <v>38</v>
      </c>
      <c r="G794" t="s">
        <v>52</v>
      </c>
      <c r="H794" t="s">
        <v>1178</v>
      </c>
      <c r="I794" s="4">
        <v>77.92</v>
      </c>
      <c r="J794" s="5">
        <v>8</v>
      </c>
      <c r="K794" s="4">
        <v>34.28</v>
      </c>
    </row>
    <row r="795" spans="1:11" x14ac:dyDescent="0.2">
      <c r="A795" t="s">
        <v>1174</v>
      </c>
      <c r="B795" t="str">
        <f t="shared" si="24"/>
        <v>2014</v>
      </c>
      <c r="C795" t="str">
        <f t="shared" si="25"/>
        <v>Jul</v>
      </c>
      <c r="D795" t="s">
        <v>273</v>
      </c>
      <c r="E795" t="s">
        <v>31</v>
      </c>
      <c r="F795" t="s">
        <v>12</v>
      </c>
      <c r="G795" t="s">
        <v>13</v>
      </c>
      <c r="H795" t="s">
        <v>381</v>
      </c>
      <c r="I795" s="4">
        <v>6.48</v>
      </c>
      <c r="J795" s="5">
        <v>1</v>
      </c>
      <c r="K795" s="4">
        <v>3.18</v>
      </c>
    </row>
    <row r="796" spans="1:11" x14ac:dyDescent="0.2">
      <c r="A796" t="s">
        <v>1174</v>
      </c>
      <c r="B796" t="str">
        <f t="shared" si="24"/>
        <v>2014</v>
      </c>
      <c r="C796" t="str">
        <f t="shared" si="25"/>
        <v>Jul</v>
      </c>
      <c r="D796" t="s">
        <v>273</v>
      </c>
      <c r="E796" t="s">
        <v>31</v>
      </c>
      <c r="F796" t="s">
        <v>12</v>
      </c>
      <c r="G796" t="s">
        <v>232</v>
      </c>
      <c r="H796" t="s">
        <v>1007</v>
      </c>
      <c r="I796" s="4">
        <v>15.52</v>
      </c>
      <c r="J796" s="5">
        <v>4</v>
      </c>
      <c r="K796" s="4">
        <v>4.5</v>
      </c>
    </row>
    <row r="797" spans="1:11" x14ac:dyDescent="0.2">
      <c r="A797" t="s">
        <v>1179</v>
      </c>
      <c r="B797" t="str">
        <f t="shared" si="24"/>
        <v>2014</v>
      </c>
      <c r="C797" t="str">
        <f t="shared" si="25"/>
        <v>Jul</v>
      </c>
      <c r="D797" t="s">
        <v>1180</v>
      </c>
      <c r="E797" t="s">
        <v>17</v>
      </c>
      <c r="F797" t="s">
        <v>12</v>
      </c>
      <c r="G797" t="s">
        <v>20</v>
      </c>
      <c r="H797" t="s">
        <v>1181</v>
      </c>
      <c r="I797" s="4">
        <v>123.55</v>
      </c>
      <c r="J797" s="5">
        <v>3</v>
      </c>
      <c r="K797" s="4">
        <v>-29.34</v>
      </c>
    </row>
    <row r="798" spans="1:11" x14ac:dyDescent="0.2">
      <c r="A798" t="s">
        <v>1179</v>
      </c>
      <c r="B798" t="str">
        <f t="shared" si="24"/>
        <v>2014</v>
      </c>
      <c r="C798" t="str">
        <f t="shared" si="25"/>
        <v>Jul</v>
      </c>
      <c r="D798" t="s">
        <v>470</v>
      </c>
      <c r="E798" t="s">
        <v>143</v>
      </c>
      <c r="F798" t="s">
        <v>43</v>
      </c>
      <c r="G798" t="s">
        <v>44</v>
      </c>
      <c r="H798" t="s">
        <v>1182</v>
      </c>
      <c r="I798" s="4">
        <v>911.98</v>
      </c>
      <c r="J798" s="5">
        <v>2</v>
      </c>
      <c r="K798" s="4">
        <v>114</v>
      </c>
    </row>
    <row r="799" spans="1:11" x14ac:dyDescent="0.2">
      <c r="A799" t="s">
        <v>1179</v>
      </c>
      <c r="B799" t="str">
        <f t="shared" si="24"/>
        <v>2014</v>
      </c>
      <c r="C799" t="str">
        <f t="shared" si="25"/>
        <v>Jul</v>
      </c>
      <c r="D799" t="s">
        <v>470</v>
      </c>
      <c r="E799" t="s">
        <v>143</v>
      </c>
      <c r="F799" t="s">
        <v>38</v>
      </c>
      <c r="G799" t="s">
        <v>39</v>
      </c>
      <c r="H799" t="s">
        <v>1183</v>
      </c>
      <c r="I799" s="4">
        <v>674.35</v>
      </c>
      <c r="J799" s="5">
        <v>3</v>
      </c>
      <c r="K799" s="4">
        <v>-109.58</v>
      </c>
    </row>
    <row r="800" spans="1:11" x14ac:dyDescent="0.2">
      <c r="A800" t="s">
        <v>1179</v>
      </c>
      <c r="B800" t="str">
        <f t="shared" si="24"/>
        <v>2014</v>
      </c>
      <c r="C800" t="str">
        <f t="shared" si="25"/>
        <v>Jul</v>
      </c>
      <c r="D800" t="s">
        <v>470</v>
      </c>
      <c r="E800" t="s">
        <v>143</v>
      </c>
      <c r="F800" t="s">
        <v>38</v>
      </c>
      <c r="G800" t="s">
        <v>52</v>
      </c>
      <c r="H800" t="s">
        <v>1184</v>
      </c>
      <c r="I800" s="4">
        <v>134.01</v>
      </c>
      <c r="J800" s="5">
        <v>9</v>
      </c>
      <c r="K800" s="4">
        <v>36.18</v>
      </c>
    </row>
    <row r="801" spans="1:11" x14ac:dyDescent="0.2">
      <c r="A801" t="s">
        <v>1179</v>
      </c>
      <c r="B801" t="str">
        <f t="shared" si="24"/>
        <v>2014</v>
      </c>
      <c r="C801" t="str">
        <f t="shared" si="25"/>
        <v>Jul</v>
      </c>
      <c r="D801" t="s">
        <v>470</v>
      </c>
      <c r="E801" t="s">
        <v>143</v>
      </c>
      <c r="F801" t="s">
        <v>43</v>
      </c>
      <c r="G801" t="s">
        <v>58</v>
      </c>
      <c r="H801" t="s">
        <v>1185</v>
      </c>
      <c r="I801" s="4">
        <v>170.97</v>
      </c>
      <c r="J801" s="5">
        <v>3</v>
      </c>
      <c r="K801" s="4">
        <v>70.099999999999994</v>
      </c>
    </row>
    <row r="802" spans="1:11" x14ac:dyDescent="0.2">
      <c r="A802" t="s">
        <v>1179</v>
      </c>
      <c r="B802" t="str">
        <f t="shared" si="24"/>
        <v>2014</v>
      </c>
      <c r="C802" t="str">
        <f t="shared" si="25"/>
        <v>Jul</v>
      </c>
      <c r="D802" t="s">
        <v>33</v>
      </c>
      <c r="E802" t="s">
        <v>347</v>
      </c>
      <c r="F802" t="s">
        <v>43</v>
      </c>
      <c r="G802" t="s">
        <v>58</v>
      </c>
      <c r="H802" t="s">
        <v>1186</v>
      </c>
      <c r="I802" s="4">
        <v>111.93</v>
      </c>
      <c r="J802" s="5">
        <v>7</v>
      </c>
      <c r="K802" s="4">
        <v>34.700000000000003</v>
      </c>
    </row>
    <row r="803" spans="1:11" x14ac:dyDescent="0.2">
      <c r="A803" t="s">
        <v>1179</v>
      </c>
      <c r="B803" t="str">
        <f t="shared" si="24"/>
        <v>2014</v>
      </c>
      <c r="C803" t="str">
        <f t="shared" si="25"/>
        <v>Jul</v>
      </c>
      <c r="D803" t="s">
        <v>1187</v>
      </c>
      <c r="E803" t="s">
        <v>34</v>
      </c>
      <c r="F803" t="s">
        <v>38</v>
      </c>
      <c r="G803" t="s">
        <v>39</v>
      </c>
      <c r="H803" t="s">
        <v>1188</v>
      </c>
      <c r="I803" s="4">
        <v>67.88</v>
      </c>
      <c r="J803" s="5">
        <v>2</v>
      </c>
      <c r="K803" s="4">
        <v>18.329999999999998</v>
      </c>
    </row>
    <row r="804" spans="1:11" x14ac:dyDescent="0.2">
      <c r="A804" t="s">
        <v>1179</v>
      </c>
      <c r="B804" t="str">
        <f t="shared" si="24"/>
        <v>2014</v>
      </c>
      <c r="C804" t="str">
        <f t="shared" si="25"/>
        <v>Jul</v>
      </c>
      <c r="D804" t="s">
        <v>1187</v>
      </c>
      <c r="E804" t="s">
        <v>34</v>
      </c>
      <c r="F804" t="s">
        <v>12</v>
      </c>
      <c r="G804" t="s">
        <v>18</v>
      </c>
      <c r="H804" t="s">
        <v>1189</v>
      </c>
      <c r="I804" s="4">
        <v>162.88999999999999</v>
      </c>
      <c r="J804" s="5">
        <v>13</v>
      </c>
      <c r="K804" s="4">
        <v>76.56</v>
      </c>
    </row>
    <row r="805" spans="1:11" x14ac:dyDescent="0.2">
      <c r="A805" t="s">
        <v>1179</v>
      </c>
      <c r="B805" t="str">
        <f t="shared" si="24"/>
        <v>2014</v>
      </c>
      <c r="C805" t="str">
        <f t="shared" si="25"/>
        <v>Jul</v>
      </c>
      <c r="D805" t="s">
        <v>1187</v>
      </c>
      <c r="E805" t="s">
        <v>34</v>
      </c>
      <c r="F805" t="s">
        <v>38</v>
      </c>
      <c r="G805" t="s">
        <v>52</v>
      </c>
      <c r="H805" t="s">
        <v>1190</v>
      </c>
      <c r="I805" s="4">
        <v>25.71</v>
      </c>
      <c r="J805" s="5">
        <v>3</v>
      </c>
      <c r="K805" s="4">
        <v>9.26</v>
      </c>
    </row>
    <row r="806" spans="1:11" x14ac:dyDescent="0.2">
      <c r="A806" t="s">
        <v>1179</v>
      </c>
      <c r="B806" t="str">
        <f t="shared" si="24"/>
        <v>2014</v>
      </c>
      <c r="C806" t="str">
        <f t="shared" si="25"/>
        <v>Jul</v>
      </c>
      <c r="D806" t="s">
        <v>1191</v>
      </c>
      <c r="E806" t="s">
        <v>11</v>
      </c>
      <c r="F806" t="s">
        <v>12</v>
      </c>
      <c r="G806" t="s">
        <v>22</v>
      </c>
      <c r="H806" t="s">
        <v>960</v>
      </c>
      <c r="I806" s="4">
        <v>2177.58</v>
      </c>
      <c r="J806" s="5">
        <v>8</v>
      </c>
      <c r="K806" s="4">
        <v>-3701.89</v>
      </c>
    </row>
    <row r="807" spans="1:11" x14ac:dyDescent="0.2">
      <c r="A807" t="s">
        <v>1179</v>
      </c>
      <c r="B807" t="str">
        <f t="shared" si="24"/>
        <v>2014</v>
      </c>
      <c r="C807" t="str">
        <f t="shared" si="25"/>
        <v>Jul</v>
      </c>
      <c r="D807" t="s">
        <v>1191</v>
      </c>
      <c r="E807" t="s">
        <v>11</v>
      </c>
      <c r="F807" t="s">
        <v>38</v>
      </c>
      <c r="G807" t="s">
        <v>52</v>
      </c>
      <c r="H807" t="s">
        <v>1192</v>
      </c>
      <c r="I807" s="4">
        <v>17.5</v>
      </c>
      <c r="J807" s="5">
        <v>3</v>
      </c>
      <c r="K807" s="4">
        <v>-10.06</v>
      </c>
    </row>
    <row r="808" spans="1:11" x14ac:dyDescent="0.2">
      <c r="A808" t="s">
        <v>1179</v>
      </c>
      <c r="B808" t="str">
        <f t="shared" si="24"/>
        <v>2014</v>
      </c>
      <c r="C808" t="str">
        <f t="shared" si="25"/>
        <v>Jul</v>
      </c>
      <c r="D808" t="s">
        <v>1191</v>
      </c>
      <c r="E808" t="s">
        <v>11</v>
      </c>
      <c r="F808" t="s">
        <v>12</v>
      </c>
      <c r="G808" t="s">
        <v>22</v>
      </c>
      <c r="H808" t="s">
        <v>1193</v>
      </c>
      <c r="I808" s="4">
        <v>16.78</v>
      </c>
      <c r="J808" s="5">
        <v>4</v>
      </c>
      <c r="K808" s="4">
        <v>-26.85</v>
      </c>
    </row>
    <row r="809" spans="1:11" x14ac:dyDescent="0.2">
      <c r="A809" t="s">
        <v>1179</v>
      </c>
      <c r="B809" t="str">
        <f t="shared" si="24"/>
        <v>2014</v>
      </c>
      <c r="C809" t="str">
        <f t="shared" si="25"/>
        <v>Jul</v>
      </c>
      <c r="D809" t="s">
        <v>1191</v>
      </c>
      <c r="E809" t="s">
        <v>11</v>
      </c>
      <c r="F809" t="s">
        <v>43</v>
      </c>
      <c r="G809" t="s">
        <v>58</v>
      </c>
      <c r="H809" t="s">
        <v>1169</v>
      </c>
      <c r="I809" s="4">
        <v>431.14</v>
      </c>
      <c r="J809" s="5">
        <v>9</v>
      </c>
      <c r="K809" s="4">
        <v>-26.95</v>
      </c>
    </row>
    <row r="810" spans="1:11" x14ac:dyDescent="0.2">
      <c r="A810" t="s">
        <v>1179</v>
      </c>
      <c r="B810" t="str">
        <f t="shared" si="24"/>
        <v>2014</v>
      </c>
      <c r="C810" t="str">
        <f t="shared" si="25"/>
        <v>Jul</v>
      </c>
      <c r="D810" t="s">
        <v>1191</v>
      </c>
      <c r="E810" t="s">
        <v>11</v>
      </c>
      <c r="F810" t="s">
        <v>12</v>
      </c>
      <c r="G810" t="s">
        <v>22</v>
      </c>
      <c r="H810" t="s">
        <v>1194</v>
      </c>
      <c r="I810" s="4">
        <v>8.8800000000000008</v>
      </c>
      <c r="J810" s="5">
        <v>5</v>
      </c>
      <c r="K810" s="4">
        <v>-13.32</v>
      </c>
    </row>
    <row r="811" spans="1:11" x14ac:dyDescent="0.2">
      <c r="A811" t="s">
        <v>1179</v>
      </c>
      <c r="B811" t="str">
        <f t="shared" si="24"/>
        <v>2014</v>
      </c>
      <c r="C811" t="str">
        <f t="shared" si="25"/>
        <v>Jul</v>
      </c>
      <c r="D811" t="s">
        <v>1191</v>
      </c>
      <c r="E811" t="s">
        <v>11</v>
      </c>
      <c r="F811" t="s">
        <v>12</v>
      </c>
      <c r="G811" t="s">
        <v>105</v>
      </c>
      <c r="H811" t="s">
        <v>1195</v>
      </c>
      <c r="I811" s="4">
        <v>4.84</v>
      </c>
      <c r="J811" s="5">
        <v>2</v>
      </c>
      <c r="K811" s="4">
        <v>-12.09</v>
      </c>
    </row>
    <row r="812" spans="1:11" x14ac:dyDescent="0.2">
      <c r="A812" t="s">
        <v>1196</v>
      </c>
      <c r="B812" t="str">
        <f t="shared" si="24"/>
        <v>2014</v>
      </c>
      <c r="C812" t="str">
        <f t="shared" si="25"/>
        <v>Jul</v>
      </c>
      <c r="D812" t="s">
        <v>280</v>
      </c>
      <c r="E812" t="s">
        <v>31</v>
      </c>
      <c r="F812" t="s">
        <v>43</v>
      </c>
      <c r="G812" t="s">
        <v>58</v>
      </c>
      <c r="H812" t="s">
        <v>1197</v>
      </c>
      <c r="I812" s="4">
        <v>238</v>
      </c>
      <c r="J812" s="5">
        <v>2</v>
      </c>
      <c r="K812" s="4">
        <v>38.08</v>
      </c>
    </row>
    <row r="813" spans="1:11" x14ac:dyDescent="0.2">
      <c r="A813" t="s">
        <v>1196</v>
      </c>
      <c r="B813" t="str">
        <f t="shared" si="24"/>
        <v>2014</v>
      </c>
      <c r="C813" t="str">
        <f t="shared" si="25"/>
        <v>Jul</v>
      </c>
      <c r="D813" t="s">
        <v>1198</v>
      </c>
      <c r="E813" t="s">
        <v>169</v>
      </c>
      <c r="F813" t="s">
        <v>12</v>
      </c>
      <c r="G813" t="s">
        <v>13</v>
      </c>
      <c r="H813" t="s">
        <v>1199</v>
      </c>
      <c r="I813" s="4">
        <v>65.78</v>
      </c>
      <c r="J813" s="5">
        <v>11</v>
      </c>
      <c r="K813" s="4">
        <v>32.229999999999997</v>
      </c>
    </row>
    <row r="814" spans="1:11" x14ac:dyDescent="0.2">
      <c r="A814" t="s">
        <v>1196</v>
      </c>
      <c r="B814" t="str">
        <f t="shared" si="24"/>
        <v>2014</v>
      </c>
      <c r="C814" t="str">
        <f t="shared" si="25"/>
        <v>Jul</v>
      </c>
      <c r="D814" t="s">
        <v>1200</v>
      </c>
      <c r="E814" t="s">
        <v>31</v>
      </c>
      <c r="F814" t="s">
        <v>12</v>
      </c>
      <c r="G814" t="s">
        <v>20</v>
      </c>
      <c r="H814" t="s">
        <v>640</v>
      </c>
      <c r="I814" s="4">
        <v>276.27999999999997</v>
      </c>
      <c r="J814" s="5">
        <v>2</v>
      </c>
      <c r="K814" s="4">
        <v>0</v>
      </c>
    </row>
    <row r="815" spans="1:11" x14ac:dyDescent="0.2">
      <c r="A815" t="s">
        <v>1201</v>
      </c>
      <c r="B815" t="str">
        <f t="shared" si="24"/>
        <v>2014</v>
      </c>
      <c r="C815" t="str">
        <f t="shared" si="25"/>
        <v>Jul</v>
      </c>
      <c r="D815" t="s">
        <v>330</v>
      </c>
      <c r="E815" t="s">
        <v>139</v>
      </c>
      <c r="F815" t="s">
        <v>12</v>
      </c>
      <c r="G815" t="s">
        <v>47</v>
      </c>
      <c r="H815" t="s">
        <v>1202</v>
      </c>
      <c r="I815" s="4">
        <v>14.32</v>
      </c>
      <c r="J815" s="5">
        <v>5</v>
      </c>
      <c r="K815" s="4">
        <v>5.19</v>
      </c>
    </row>
    <row r="816" spans="1:11" x14ac:dyDescent="0.2">
      <c r="A816" t="s">
        <v>1201</v>
      </c>
      <c r="B816" t="str">
        <f t="shared" si="24"/>
        <v>2014</v>
      </c>
      <c r="C816" t="str">
        <f t="shared" si="25"/>
        <v>Jul</v>
      </c>
      <c r="D816" t="s">
        <v>330</v>
      </c>
      <c r="E816" t="s">
        <v>139</v>
      </c>
      <c r="F816" t="s">
        <v>38</v>
      </c>
      <c r="G816" t="s">
        <v>52</v>
      </c>
      <c r="H816" t="s">
        <v>1203</v>
      </c>
      <c r="I816" s="4">
        <v>129.88999999999999</v>
      </c>
      <c r="J816" s="5">
        <v>6</v>
      </c>
      <c r="K816" s="4">
        <v>12.99</v>
      </c>
    </row>
    <row r="817" spans="1:11" x14ac:dyDescent="0.2">
      <c r="A817" t="s">
        <v>1201</v>
      </c>
      <c r="B817" t="str">
        <f t="shared" si="24"/>
        <v>2014</v>
      </c>
      <c r="C817" t="str">
        <f t="shared" si="25"/>
        <v>Jul</v>
      </c>
      <c r="D817" t="s">
        <v>330</v>
      </c>
      <c r="E817" t="s">
        <v>139</v>
      </c>
      <c r="F817" t="s">
        <v>12</v>
      </c>
      <c r="G817" t="s">
        <v>72</v>
      </c>
      <c r="H817" t="s">
        <v>908</v>
      </c>
      <c r="I817" s="4">
        <v>48.94</v>
      </c>
      <c r="J817" s="5">
        <v>7</v>
      </c>
      <c r="K817" s="4">
        <v>16.52</v>
      </c>
    </row>
    <row r="818" spans="1:11" x14ac:dyDescent="0.2">
      <c r="A818" t="s">
        <v>1204</v>
      </c>
      <c r="B818" t="str">
        <f t="shared" si="24"/>
        <v>2014</v>
      </c>
      <c r="C818" t="str">
        <f t="shared" si="25"/>
        <v>Jul</v>
      </c>
      <c r="D818" t="s">
        <v>1205</v>
      </c>
      <c r="E818" t="s">
        <v>189</v>
      </c>
      <c r="F818" t="s">
        <v>38</v>
      </c>
      <c r="G818" t="s">
        <v>83</v>
      </c>
      <c r="H818" t="s">
        <v>1206</v>
      </c>
      <c r="I818" s="4">
        <v>1367.84</v>
      </c>
      <c r="J818" s="5">
        <v>8</v>
      </c>
      <c r="K818" s="4">
        <v>259.89</v>
      </c>
    </row>
    <row r="819" spans="1:11" x14ac:dyDescent="0.2">
      <c r="A819" t="s">
        <v>1207</v>
      </c>
      <c r="B819" t="str">
        <f t="shared" si="24"/>
        <v>2014</v>
      </c>
      <c r="C819" t="str">
        <f t="shared" si="25"/>
        <v>Aug</v>
      </c>
      <c r="D819" t="s">
        <v>1114</v>
      </c>
      <c r="E819" t="s">
        <v>290</v>
      </c>
      <c r="F819" t="s">
        <v>12</v>
      </c>
      <c r="G819" t="s">
        <v>18</v>
      </c>
      <c r="H819" t="s">
        <v>1208</v>
      </c>
      <c r="I819" s="4">
        <v>17.54</v>
      </c>
      <c r="J819" s="5">
        <v>3</v>
      </c>
      <c r="K819" s="4">
        <v>5.92</v>
      </c>
    </row>
    <row r="820" spans="1:11" x14ac:dyDescent="0.2">
      <c r="A820" t="s">
        <v>1207</v>
      </c>
      <c r="B820" t="str">
        <f t="shared" si="24"/>
        <v>2014</v>
      </c>
      <c r="C820" t="str">
        <f t="shared" si="25"/>
        <v>Aug</v>
      </c>
      <c r="D820" t="s">
        <v>1114</v>
      </c>
      <c r="E820" t="s">
        <v>290</v>
      </c>
      <c r="F820" t="s">
        <v>38</v>
      </c>
      <c r="G820" t="s">
        <v>52</v>
      </c>
      <c r="H820" t="s">
        <v>1083</v>
      </c>
      <c r="I820" s="4">
        <v>44.13</v>
      </c>
      <c r="J820" s="5">
        <v>4</v>
      </c>
      <c r="K820" s="4">
        <v>12.14</v>
      </c>
    </row>
    <row r="821" spans="1:11" x14ac:dyDescent="0.2">
      <c r="A821" t="s">
        <v>1207</v>
      </c>
      <c r="B821" t="str">
        <f t="shared" si="24"/>
        <v>2014</v>
      </c>
      <c r="C821" t="str">
        <f t="shared" si="25"/>
        <v>Aug</v>
      </c>
      <c r="D821" t="s">
        <v>1114</v>
      </c>
      <c r="E821" t="s">
        <v>290</v>
      </c>
      <c r="F821" t="s">
        <v>12</v>
      </c>
      <c r="G821" t="s">
        <v>105</v>
      </c>
      <c r="H821" t="s">
        <v>863</v>
      </c>
      <c r="I821" s="4">
        <v>62.92</v>
      </c>
      <c r="J821" s="5">
        <v>1</v>
      </c>
      <c r="K821" s="4">
        <v>10.220000000000001</v>
      </c>
    </row>
    <row r="822" spans="1:11" x14ac:dyDescent="0.2">
      <c r="A822" t="s">
        <v>1207</v>
      </c>
      <c r="B822" t="str">
        <f t="shared" si="24"/>
        <v>2014</v>
      </c>
      <c r="C822" t="str">
        <f t="shared" si="25"/>
        <v>Aug</v>
      </c>
      <c r="D822" t="s">
        <v>1114</v>
      </c>
      <c r="E822" t="s">
        <v>290</v>
      </c>
      <c r="F822" t="s">
        <v>12</v>
      </c>
      <c r="G822" t="s">
        <v>13</v>
      </c>
      <c r="H822" t="s">
        <v>1209</v>
      </c>
      <c r="I822" s="4">
        <v>78.3</v>
      </c>
      <c r="J822" s="5">
        <v>2</v>
      </c>
      <c r="K822" s="4">
        <v>29.36</v>
      </c>
    </row>
    <row r="823" spans="1:11" x14ac:dyDescent="0.2">
      <c r="A823" t="s">
        <v>1207</v>
      </c>
      <c r="B823" t="str">
        <f t="shared" si="24"/>
        <v>2014</v>
      </c>
      <c r="C823" t="str">
        <f t="shared" si="25"/>
        <v>Aug</v>
      </c>
      <c r="D823" t="s">
        <v>1210</v>
      </c>
      <c r="E823" t="s">
        <v>31</v>
      </c>
      <c r="F823" t="s">
        <v>12</v>
      </c>
      <c r="G823" t="s">
        <v>22</v>
      </c>
      <c r="H823" t="s">
        <v>1211</v>
      </c>
      <c r="I823" s="4">
        <v>19.75</v>
      </c>
      <c r="J823" s="5">
        <v>3</v>
      </c>
      <c r="K823" s="4">
        <v>6.91</v>
      </c>
    </row>
    <row r="824" spans="1:11" x14ac:dyDescent="0.2">
      <c r="A824" t="s">
        <v>1207</v>
      </c>
      <c r="B824" t="str">
        <f t="shared" si="24"/>
        <v>2014</v>
      </c>
      <c r="C824" t="str">
        <f t="shared" si="25"/>
        <v>Aug</v>
      </c>
      <c r="D824" t="s">
        <v>1212</v>
      </c>
      <c r="E824" t="s">
        <v>26</v>
      </c>
      <c r="F824" t="s">
        <v>12</v>
      </c>
      <c r="G824" t="s">
        <v>47</v>
      </c>
      <c r="H824" t="s">
        <v>1213</v>
      </c>
      <c r="I824" s="4">
        <v>5.68</v>
      </c>
      <c r="J824" s="5">
        <v>2</v>
      </c>
      <c r="K824" s="4">
        <v>1.92</v>
      </c>
    </row>
    <row r="825" spans="1:11" x14ac:dyDescent="0.2">
      <c r="A825" t="s">
        <v>1214</v>
      </c>
      <c r="B825" t="str">
        <f t="shared" si="24"/>
        <v>2014</v>
      </c>
      <c r="C825" t="str">
        <f t="shared" si="25"/>
        <v>Aug</v>
      </c>
      <c r="D825" t="s">
        <v>1215</v>
      </c>
      <c r="E825" t="s">
        <v>216</v>
      </c>
      <c r="F825" t="s">
        <v>12</v>
      </c>
      <c r="G825" t="s">
        <v>22</v>
      </c>
      <c r="H825" t="s">
        <v>159</v>
      </c>
      <c r="I825" s="4">
        <v>26.7</v>
      </c>
      <c r="J825" s="5">
        <v>5</v>
      </c>
      <c r="K825" s="4">
        <v>12.55</v>
      </c>
    </row>
    <row r="826" spans="1:11" x14ac:dyDescent="0.2">
      <c r="A826" t="s">
        <v>1214</v>
      </c>
      <c r="B826" t="str">
        <f t="shared" si="24"/>
        <v>2014</v>
      </c>
      <c r="C826" t="str">
        <f t="shared" si="25"/>
        <v>Aug</v>
      </c>
      <c r="D826" t="s">
        <v>1215</v>
      </c>
      <c r="E826" t="s">
        <v>216</v>
      </c>
      <c r="F826" t="s">
        <v>43</v>
      </c>
      <c r="G826" t="s">
        <v>58</v>
      </c>
      <c r="H826" t="s">
        <v>1216</v>
      </c>
      <c r="I826" s="4">
        <v>21.2</v>
      </c>
      <c r="J826" s="5">
        <v>2</v>
      </c>
      <c r="K826" s="4">
        <v>9.1199999999999992</v>
      </c>
    </row>
    <row r="827" spans="1:11" x14ac:dyDescent="0.2">
      <c r="A827" t="s">
        <v>1214</v>
      </c>
      <c r="B827" t="str">
        <f t="shared" si="24"/>
        <v>2014</v>
      </c>
      <c r="C827" t="str">
        <f t="shared" si="25"/>
        <v>Aug</v>
      </c>
      <c r="D827" t="s">
        <v>1215</v>
      </c>
      <c r="E827" t="s">
        <v>216</v>
      </c>
      <c r="F827" t="s">
        <v>12</v>
      </c>
      <c r="G827" t="s">
        <v>20</v>
      </c>
      <c r="H827" t="s">
        <v>1217</v>
      </c>
      <c r="I827" s="4">
        <v>838.38</v>
      </c>
      <c r="J827" s="5">
        <v>2</v>
      </c>
      <c r="K827" s="4">
        <v>226.36</v>
      </c>
    </row>
    <row r="828" spans="1:11" x14ac:dyDescent="0.2">
      <c r="A828" t="s">
        <v>1218</v>
      </c>
      <c r="B828" t="str">
        <f t="shared" si="24"/>
        <v>2014</v>
      </c>
      <c r="C828" t="str">
        <f t="shared" si="25"/>
        <v>Aug</v>
      </c>
      <c r="D828" t="s">
        <v>781</v>
      </c>
      <c r="E828" t="s">
        <v>327</v>
      </c>
      <c r="F828" t="s">
        <v>38</v>
      </c>
      <c r="G828" t="s">
        <v>164</v>
      </c>
      <c r="H828" t="s">
        <v>1219</v>
      </c>
      <c r="I828" s="4">
        <v>218.75</v>
      </c>
      <c r="J828" s="5">
        <v>2</v>
      </c>
      <c r="K828" s="4">
        <v>-161.88</v>
      </c>
    </row>
    <row r="829" spans="1:11" x14ac:dyDescent="0.2">
      <c r="A829" t="s">
        <v>1218</v>
      </c>
      <c r="B829" t="str">
        <f t="shared" si="24"/>
        <v>2014</v>
      </c>
      <c r="C829" t="str">
        <f t="shared" si="25"/>
        <v>Aug</v>
      </c>
      <c r="D829" t="s">
        <v>781</v>
      </c>
      <c r="E829" t="s">
        <v>327</v>
      </c>
      <c r="F829" t="s">
        <v>12</v>
      </c>
      <c r="G829" t="s">
        <v>105</v>
      </c>
      <c r="H829" t="s">
        <v>1220</v>
      </c>
      <c r="I829" s="4">
        <v>2.6</v>
      </c>
      <c r="J829" s="5">
        <v>1</v>
      </c>
      <c r="K829" s="4">
        <v>0.28999999999999998</v>
      </c>
    </row>
    <row r="830" spans="1:11" x14ac:dyDescent="0.2">
      <c r="A830" t="s">
        <v>1218</v>
      </c>
      <c r="B830" t="str">
        <f t="shared" si="24"/>
        <v>2014</v>
      </c>
      <c r="C830" t="str">
        <f t="shared" si="25"/>
        <v>Aug</v>
      </c>
      <c r="D830" t="s">
        <v>1221</v>
      </c>
      <c r="E830" t="s">
        <v>169</v>
      </c>
      <c r="F830" t="s">
        <v>12</v>
      </c>
      <c r="G830" t="s">
        <v>13</v>
      </c>
      <c r="H830" t="s">
        <v>1222</v>
      </c>
      <c r="I830" s="4">
        <v>39.96</v>
      </c>
      <c r="J830" s="5">
        <v>2</v>
      </c>
      <c r="K830" s="4">
        <v>18.78</v>
      </c>
    </row>
    <row r="831" spans="1:11" x14ac:dyDescent="0.2">
      <c r="A831" t="s">
        <v>1218</v>
      </c>
      <c r="B831" t="str">
        <f t="shared" si="24"/>
        <v>2014</v>
      </c>
      <c r="C831" t="str">
        <f t="shared" si="25"/>
        <v>Aug</v>
      </c>
      <c r="D831" t="s">
        <v>1221</v>
      </c>
      <c r="E831" t="s">
        <v>169</v>
      </c>
      <c r="F831" t="s">
        <v>12</v>
      </c>
      <c r="G831" t="s">
        <v>232</v>
      </c>
      <c r="H831" t="s">
        <v>1223</v>
      </c>
      <c r="I831" s="4">
        <v>102.3</v>
      </c>
      <c r="J831" s="5">
        <v>10</v>
      </c>
      <c r="K831" s="4">
        <v>26.6</v>
      </c>
    </row>
    <row r="832" spans="1:11" x14ac:dyDescent="0.2">
      <c r="A832" t="s">
        <v>1218</v>
      </c>
      <c r="B832" t="str">
        <f t="shared" si="24"/>
        <v>2014</v>
      </c>
      <c r="C832" t="str">
        <f t="shared" si="25"/>
        <v>Aug</v>
      </c>
      <c r="D832" t="s">
        <v>1221</v>
      </c>
      <c r="E832" t="s">
        <v>169</v>
      </c>
      <c r="F832" t="s">
        <v>12</v>
      </c>
      <c r="G832" t="s">
        <v>20</v>
      </c>
      <c r="H832" t="s">
        <v>350</v>
      </c>
      <c r="I832" s="4">
        <v>21.36</v>
      </c>
      <c r="J832" s="5">
        <v>2</v>
      </c>
      <c r="K832" s="4">
        <v>5.77</v>
      </c>
    </row>
    <row r="833" spans="1:11" x14ac:dyDescent="0.2">
      <c r="A833" t="s">
        <v>1218</v>
      </c>
      <c r="B833" t="str">
        <f t="shared" si="24"/>
        <v>2014</v>
      </c>
      <c r="C833" t="str">
        <f t="shared" si="25"/>
        <v>Aug</v>
      </c>
      <c r="D833" t="s">
        <v>1076</v>
      </c>
      <c r="E833" t="s">
        <v>109</v>
      </c>
      <c r="F833" t="s">
        <v>12</v>
      </c>
      <c r="G833" t="s">
        <v>13</v>
      </c>
      <c r="H833" t="s">
        <v>1224</v>
      </c>
      <c r="I833" s="4">
        <v>93.02</v>
      </c>
      <c r="J833" s="5">
        <v>3</v>
      </c>
      <c r="K833" s="4">
        <v>33.72</v>
      </c>
    </row>
    <row r="834" spans="1:11" x14ac:dyDescent="0.2">
      <c r="A834" t="s">
        <v>1225</v>
      </c>
      <c r="B834" t="str">
        <f t="shared" si="24"/>
        <v>2014</v>
      </c>
      <c r="C834" t="str">
        <f t="shared" si="25"/>
        <v>Aug</v>
      </c>
      <c r="D834" t="s">
        <v>1226</v>
      </c>
      <c r="E834" t="s">
        <v>347</v>
      </c>
      <c r="F834" t="s">
        <v>12</v>
      </c>
      <c r="G834" t="s">
        <v>105</v>
      </c>
      <c r="H834" t="s">
        <v>1227</v>
      </c>
      <c r="I834" s="4">
        <v>1089.75</v>
      </c>
      <c r="J834" s="5">
        <v>3</v>
      </c>
      <c r="K834" s="4">
        <v>305.13</v>
      </c>
    </row>
    <row r="835" spans="1:11" x14ac:dyDescent="0.2">
      <c r="A835" t="s">
        <v>1225</v>
      </c>
      <c r="B835" t="str">
        <f t="shared" ref="B835:B898" si="26">TEXT(A835,"YYYY")</f>
        <v>2014</v>
      </c>
      <c r="C835" t="str">
        <f t="shared" ref="C835:C898" si="27">TEXT(A835,"MMM")</f>
        <v>Aug</v>
      </c>
      <c r="D835" t="s">
        <v>1226</v>
      </c>
      <c r="E835" t="s">
        <v>347</v>
      </c>
      <c r="F835" t="s">
        <v>12</v>
      </c>
      <c r="G835" t="s">
        <v>13</v>
      </c>
      <c r="H835" t="s">
        <v>1228</v>
      </c>
      <c r="I835" s="4">
        <v>447.84</v>
      </c>
      <c r="J835" s="5">
        <v>8</v>
      </c>
      <c r="K835" s="4">
        <v>219.44</v>
      </c>
    </row>
    <row r="836" spans="1:11" x14ac:dyDescent="0.2">
      <c r="A836" t="s">
        <v>1225</v>
      </c>
      <c r="B836" t="str">
        <f t="shared" si="26"/>
        <v>2014</v>
      </c>
      <c r="C836" t="str">
        <f t="shared" si="27"/>
        <v>Aug</v>
      </c>
      <c r="D836" t="s">
        <v>1226</v>
      </c>
      <c r="E836" t="s">
        <v>347</v>
      </c>
      <c r="F836" t="s">
        <v>12</v>
      </c>
      <c r="G836" t="s">
        <v>27</v>
      </c>
      <c r="H836" t="s">
        <v>1229</v>
      </c>
      <c r="I836" s="4">
        <v>16.399999999999999</v>
      </c>
      <c r="J836" s="5">
        <v>5</v>
      </c>
      <c r="K836" s="4">
        <v>4.26</v>
      </c>
    </row>
    <row r="837" spans="1:11" x14ac:dyDescent="0.2">
      <c r="A837" t="s">
        <v>1225</v>
      </c>
      <c r="B837" t="str">
        <f t="shared" si="26"/>
        <v>2014</v>
      </c>
      <c r="C837" t="str">
        <f t="shared" si="27"/>
        <v>Aug</v>
      </c>
      <c r="D837" t="s">
        <v>1226</v>
      </c>
      <c r="E837" t="s">
        <v>347</v>
      </c>
      <c r="F837" t="s">
        <v>43</v>
      </c>
      <c r="G837" t="s">
        <v>44</v>
      </c>
      <c r="H837" t="s">
        <v>1230</v>
      </c>
      <c r="I837" s="4">
        <v>399.96</v>
      </c>
      <c r="J837" s="5">
        <v>5</v>
      </c>
      <c r="K837" s="4">
        <v>35</v>
      </c>
    </row>
    <row r="838" spans="1:11" x14ac:dyDescent="0.2">
      <c r="A838" t="s">
        <v>1225</v>
      </c>
      <c r="B838" t="str">
        <f t="shared" si="26"/>
        <v>2014</v>
      </c>
      <c r="C838" t="str">
        <f t="shared" si="27"/>
        <v>Aug</v>
      </c>
      <c r="D838" t="s">
        <v>1226</v>
      </c>
      <c r="E838" t="s">
        <v>347</v>
      </c>
      <c r="F838" t="s">
        <v>12</v>
      </c>
      <c r="G838" t="s">
        <v>20</v>
      </c>
      <c r="H838" t="s">
        <v>1231</v>
      </c>
      <c r="I838" s="4">
        <v>158.9</v>
      </c>
      <c r="J838" s="5">
        <v>5</v>
      </c>
      <c r="K838" s="4">
        <v>7.95</v>
      </c>
    </row>
    <row r="839" spans="1:11" x14ac:dyDescent="0.2">
      <c r="A839" t="s">
        <v>1225</v>
      </c>
      <c r="B839" t="str">
        <f t="shared" si="26"/>
        <v>2014</v>
      </c>
      <c r="C839" t="str">
        <f t="shared" si="27"/>
        <v>Aug</v>
      </c>
      <c r="D839" t="s">
        <v>1226</v>
      </c>
      <c r="E839" t="s">
        <v>347</v>
      </c>
      <c r="F839" t="s">
        <v>12</v>
      </c>
      <c r="G839" t="s">
        <v>22</v>
      </c>
      <c r="H839" t="s">
        <v>540</v>
      </c>
      <c r="I839" s="4">
        <v>13.18</v>
      </c>
      <c r="J839" s="5">
        <v>1</v>
      </c>
      <c r="K839" s="4">
        <v>4.78</v>
      </c>
    </row>
    <row r="840" spans="1:11" x14ac:dyDescent="0.2">
      <c r="A840" t="s">
        <v>1225</v>
      </c>
      <c r="B840" t="str">
        <f t="shared" si="26"/>
        <v>2014</v>
      </c>
      <c r="C840" t="str">
        <f t="shared" si="27"/>
        <v>Aug</v>
      </c>
      <c r="D840" t="s">
        <v>229</v>
      </c>
      <c r="E840" t="s">
        <v>1232</v>
      </c>
      <c r="F840" t="s">
        <v>12</v>
      </c>
      <c r="G840" t="s">
        <v>105</v>
      </c>
      <c r="H840" t="s">
        <v>1233</v>
      </c>
      <c r="I840" s="4">
        <v>101.96</v>
      </c>
      <c r="J840" s="5">
        <v>2</v>
      </c>
      <c r="K840" s="4">
        <v>27.53</v>
      </c>
    </row>
    <row r="841" spans="1:11" x14ac:dyDescent="0.2">
      <c r="A841" t="s">
        <v>1225</v>
      </c>
      <c r="B841" t="str">
        <f t="shared" si="26"/>
        <v>2014</v>
      </c>
      <c r="C841" t="str">
        <f t="shared" si="27"/>
        <v>Aug</v>
      </c>
      <c r="D841" t="s">
        <v>229</v>
      </c>
      <c r="E841" t="s">
        <v>1232</v>
      </c>
      <c r="F841" t="s">
        <v>12</v>
      </c>
      <c r="G841" t="s">
        <v>13</v>
      </c>
      <c r="H841" t="s">
        <v>746</v>
      </c>
      <c r="I841" s="4">
        <v>259.74</v>
      </c>
      <c r="J841" s="5">
        <v>13</v>
      </c>
      <c r="K841" s="4">
        <v>124.68</v>
      </c>
    </row>
    <row r="842" spans="1:11" x14ac:dyDescent="0.2">
      <c r="A842" t="s">
        <v>1225</v>
      </c>
      <c r="B842" t="str">
        <f t="shared" si="26"/>
        <v>2014</v>
      </c>
      <c r="C842" t="str">
        <f t="shared" si="27"/>
        <v>Aug</v>
      </c>
      <c r="D842" t="s">
        <v>229</v>
      </c>
      <c r="E842" t="s">
        <v>1232</v>
      </c>
      <c r="F842" t="s">
        <v>43</v>
      </c>
      <c r="G842" t="s">
        <v>58</v>
      </c>
      <c r="H842" t="s">
        <v>1234</v>
      </c>
      <c r="I842" s="4">
        <v>255.42</v>
      </c>
      <c r="J842" s="5">
        <v>9</v>
      </c>
      <c r="K842" s="4">
        <v>104.72</v>
      </c>
    </row>
    <row r="843" spans="1:11" x14ac:dyDescent="0.2">
      <c r="A843" t="s">
        <v>1235</v>
      </c>
      <c r="B843" t="str">
        <f t="shared" si="26"/>
        <v>2014</v>
      </c>
      <c r="C843" t="str">
        <f t="shared" si="27"/>
        <v>Aug</v>
      </c>
      <c r="D843" t="s">
        <v>1236</v>
      </c>
      <c r="E843" t="s">
        <v>31</v>
      </c>
      <c r="F843" t="s">
        <v>12</v>
      </c>
      <c r="G843" t="s">
        <v>13</v>
      </c>
      <c r="H843" t="s">
        <v>1237</v>
      </c>
      <c r="I843" s="4">
        <v>20.94</v>
      </c>
      <c r="J843" s="5">
        <v>3</v>
      </c>
      <c r="K843" s="4">
        <v>9.84</v>
      </c>
    </row>
    <row r="844" spans="1:11" x14ac:dyDescent="0.2">
      <c r="A844" t="s">
        <v>1235</v>
      </c>
      <c r="B844" t="str">
        <f t="shared" si="26"/>
        <v>2014</v>
      </c>
      <c r="C844" t="str">
        <f t="shared" si="27"/>
        <v>Aug</v>
      </c>
      <c r="D844" t="s">
        <v>1236</v>
      </c>
      <c r="E844" t="s">
        <v>31</v>
      </c>
      <c r="F844" t="s">
        <v>12</v>
      </c>
      <c r="G844" t="s">
        <v>13</v>
      </c>
      <c r="H844" t="s">
        <v>1039</v>
      </c>
      <c r="I844" s="4">
        <v>110.96</v>
      </c>
      <c r="J844" s="5">
        <v>2</v>
      </c>
      <c r="K844" s="4">
        <v>53.26</v>
      </c>
    </row>
    <row r="845" spans="1:11" x14ac:dyDescent="0.2">
      <c r="A845" t="s">
        <v>1235</v>
      </c>
      <c r="B845" t="str">
        <f t="shared" si="26"/>
        <v>2014</v>
      </c>
      <c r="C845" t="str">
        <f t="shared" si="27"/>
        <v>Aug</v>
      </c>
      <c r="D845" t="s">
        <v>1236</v>
      </c>
      <c r="E845" t="s">
        <v>31</v>
      </c>
      <c r="F845" t="s">
        <v>38</v>
      </c>
      <c r="G845" t="s">
        <v>39</v>
      </c>
      <c r="H845" t="s">
        <v>1238</v>
      </c>
      <c r="I845" s="4">
        <v>340.14</v>
      </c>
      <c r="J845" s="5">
        <v>7</v>
      </c>
      <c r="K845" s="4">
        <v>21.26</v>
      </c>
    </row>
    <row r="846" spans="1:11" x14ac:dyDescent="0.2">
      <c r="A846" t="s">
        <v>1235</v>
      </c>
      <c r="B846" t="str">
        <f t="shared" si="26"/>
        <v>2014</v>
      </c>
      <c r="C846" t="str">
        <f t="shared" si="27"/>
        <v>Aug</v>
      </c>
      <c r="D846" t="s">
        <v>1239</v>
      </c>
      <c r="E846" t="s">
        <v>31</v>
      </c>
      <c r="F846" t="s">
        <v>43</v>
      </c>
      <c r="G846" t="s">
        <v>58</v>
      </c>
      <c r="H846" t="s">
        <v>1240</v>
      </c>
      <c r="I846" s="4">
        <v>16.36</v>
      </c>
      <c r="J846" s="5">
        <v>1</v>
      </c>
      <c r="K846" s="4">
        <v>1.64</v>
      </c>
    </row>
    <row r="847" spans="1:11" x14ac:dyDescent="0.2">
      <c r="A847" t="s">
        <v>1235</v>
      </c>
      <c r="B847" t="str">
        <f t="shared" si="26"/>
        <v>2014</v>
      </c>
      <c r="C847" t="str">
        <f t="shared" si="27"/>
        <v>Aug</v>
      </c>
      <c r="D847" t="s">
        <v>1239</v>
      </c>
      <c r="E847" t="s">
        <v>31</v>
      </c>
      <c r="F847" t="s">
        <v>12</v>
      </c>
      <c r="G847" t="s">
        <v>20</v>
      </c>
      <c r="H847" t="s">
        <v>247</v>
      </c>
      <c r="I847" s="4">
        <v>15.78</v>
      </c>
      <c r="J847" s="5">
        <v>2</v>
      </c>
      <c r="K847" s="4">
        <v>0.63</v>
      </c>
    </row>
    <row r="848" spans="1:11" x14ac:dyDescent="0.2">
      <c r="A848" t="s">
        <v>1235</v>
      </c>
      <c r="B848" t="str">
        <f t="shared" si="26"/>
        <v>2014</v>
      </c>
      <c r="C848" t="str">
        <f t="shared" si="27"/>
        <v>Aug</v>
      </c>
      <c r="D848" t="s">
        <v>1239</v>
      </c>
      <c r="E848" t="s">
        <v>31</v>
      </c>
      <c r="F848" t="s">
        <v>12</v>
      </c>
      <c r="G848" t="s">
        <v>27</v>
      </c>
      <c r="H848" t="s">
        <v>1241</v>
      </c>
      <c r="I848" s="4">
        <v>45.98</v>
      </c>
      <c r="J848" s="5">
        <v>2</v>
      </c>
      <c r="K848" s="4">
        <v>12.87</v>
      </c>
    </row>
    <row r="849" spans="1:11" x14ac:dyDescent="0.2">
      <c r="A849" t="s">
        <v>1235</v>
      </c>
      <c r="B849" t="str">
        <f t="shared" si="26"/>
        <v>2014</v>
      </c>
      <c r="C849" t="str">
        <f t="shared" si="27"/>
        <v>Aug</v>
      </c>
      <c r="D849" t="s">
        <v>1242</v>
      </c>
      <c r="E849" t="s">
        <v>706</v>
      </c>
      <c r="F849" t="s">
        <v>12</v>
      </c>
      <c r="G849" t="s">
        <v>105</v>
      </c>
      <c r="H849" t="s">
        <v>487</v>
      </c>
      <c r="I849" s="4">
        <v>79.47</v>
      </c>
      <c r="J849" s="5">
        <v>3</v>
      </c>
      <c r="K849" s="4">
        <v>22.25</v>
      </c>
    </row>
    <row r="850" spans="1:11" x14ac:dyDescent="0.2">
      <c r="A850" t="s">
        <v>1235</v>
      </c>
      <c r="B850" t="str">
        <f t="shared" si="26"/>
        <v>2014</v>
      </c>
      <c r="C850" t="str">
        <f t="shared" si="27"/>
        <v>Aug</v>
      </c>
      <c r="D850" t="s">
        <v>1242</v>
      </c>
      <c r="E850" t="s">
        <v>706</v>
      </c>
      <c r="F850" t="s">
        <v>12</v>
      </c>
      <c r="G850" t="s">
        <v>27</v>
      </c>
      <c r="H850" t="s">
        <v>1243</v>
      </c>
      <c r="I850" s="4">
        <v>4.5599999999999996</v>
      </c>
      <c r="J850" s="5">
        <v>2</v>
      </c>
      <c r="K850" s="4">
        <v>2.0099999999999998</v>
      </c>
    </row>
    <row r="851" spans="1:11" x14ac:dyDescent="0.2">
      <c r="A851" t="s">
        <v>1235</v>
      </c>
      <c r="B851" t="str">
        <f t="shared" si="26"/>
        <v>2014</v>
      </c>
      <c r="C851" t="str">
        <f t="shared" si="27"/>
        <v>Aug</v>
      </c>
      <c r="D851" t="s">
        <v>1242</v>
      </c>
      <c r="E851" t="s">
        <v>706</v>
      </c>
      <c r="F851" t="s">
        <v>38</v>
      </c>
      <c r="G851" t="s">
        <v>39</v>
      </c>
      <c r="H851" t="s">
        <v>1244</v>
      </c>
      <c r="I851" s="4">
        <v>1133.3499999999999</v>
      </c>
      <c r="J851" s="5">
        <v>5</v>
      </c>
      <c r="K851" s="4">
        <v>294.67</v>
      </c>
    </row>
    <row r="852" spans="1:11" x14ac:dyDescent="0.2">
      <c r="A852" t="s">
        <v>1235</v>
      </c>
      <c r="B852" t="str">
        <f t="shared" si="26"/>
        <v>2014</v>
      </c>
      <c r="C852" t="str">
        <f t="shared" si="27"/>
        <v>Aug</v>
      </c>
      <c r="D852" t="s">
        <v>615</v>
      </c>
      <c r="E852" t="s">
        <v>169</v>
      </c>
      <c r="F852" t="s">
        <v>43</v>
      </c>
      <c r="G852" t="s">
        <v>44</v>
      </c>
      <c r="H852" t="s">
        <v>1245</v>
      </c>
      <c r="I852" s="4">
        <v>135.99</v>
      </c>
      <c r="J852" s="5">
        <v>1</v>
      </c>
      <c r="K852" s="4">
        <v>36.72</v>
      </c>
    </row>
    <row r="853" spans="1:11" x14ac:dyDescent="0.2">
      <c r="A853" t="s">
        <v>1235</v>
      </c>
      <c r="B853" t="str">
        <f t="shared" si="26"/>
        <v>2014</v>
      </c>
      <c r="C853" t="str">
        <f t="shared" si="27"/>
        <v>Aug</v>
      </c>
      <c r="D853" t="s">
        <v>615</v>
      </c>
      <c r="E853" t="s">
        <v>169</v>
      </c>
      <c r="F853" t="s">
        <v>12</v>
      </c>
      <c r="G853" t="s">
        <v>27</v>
      </c>
      <c r="H853" t="s">
        <v>1243</v>
      </c>
      <c r="I853" s="4">
        <v>15.96</v>
      </c>
      <c r="J853" s="5">
        <v>7</v>
      </c>
      <c r="K853" s="4">
        <v>7.02</v>
      </c>
    </row>
    <row r="854" spans="1:11" x14ac:dyDescent="0.2">
      <c r="A854" t="s">
        <v>1235</v>
      </c>
      <c r="B854" t="str">
        <f t="shared" si="26"/>
        <v>2014</v>
      </c>
      <c r="C854" t="str">
        <f t="shared" si="27"/>
        <v>Aug</v>
      </c>
      <c r="D854" t="s">
        <v>1246</v>
      </c>
      <c r="E854" t="s">
        <v>11</v>
      </c>
      <c r="F854" t="s">
        <v>38</v>
      </c>
      <c r="G854" t="s">
        <v>164</v>
      </c>
      <c r="H854" t="s">
        <v>1247</v>
      </c>
      <c r="I854" s="4">
        <v>489.23</v>
      </c>
      <c r="J854" s="5">
        <v>2</v>
      </c>
      <c r="K854" s="4">
        <v>41.93</v>
      </c>
    </row>
    <row r="855" spans="1:11" x14ac:dyDescent="0.2">
      <c r="A855" t="s">
        <v>1248</v>
      </c>
      <c r="B855" t="str">
        <f t="shared" si="26"/>
        <v>2014</v>
      </c>
      <c r="C855" t="str">
        <f t="shared" si="27"/>
        <v>Aug</v>
      </c>
      <c r="D855" t="s">
        <v>1249</v>
      </c>
      <c r="E855" t="s">
        <v>79</v>
      </c>
      <c r="F855" t="s">
        <v>43</v>
      </c>
      <c r="G855" t="s">
        <v>58</v>
      </c>
      <c r="H855" t="s">
        <v>1145</v>
      </c>
      <c r="I855" s="4">
        <v>62.91</v>
      </c>
      <c r="J855" s="5">
        <v>3</v>
      </c>
      <c r="K855" s="4">
        <v>22.65</v>
      </c>
    </row>
    <row r="856" spans="1:11" x14ac:dyDescent="0.2">
      <c r="A856" t="s">
        <v>1248</v>
      </c>
      <c r="B856" t="str">
        <f t="shared" si="26"/>
        <v>2014</v>
      </c>
      <c r="C856" t="str">
        <f t="shared" si="27"/>
        <v>Aug</v>
      </c>
      <c r="D856" t="s">
        <v>1250</v>
      </c>
      <c r="E856" t="s">
        <v>169</v>
      </c>
      <c r="F856" t="s">
        <v>43</v>
      </c>
      <c r="G856" t="s">
        <v>58</v>
      </c>
      <c r="H856" t="s">
        <v>1251</v>
      </c>
      <c r="I856" s="4">
        <v>199.98</v>
      </c>
      <c r="J856" s="5">
        <v>2</v>
      </c>
      <c r="K856" s="4">
        <v>83.99</v>
      </c>
    </row>
    <row r="857" spans="1:11" x14ac:dyDescent="0.2">
      <c r="A857" t="s">
        <v>1252</v>
      </c>
      <c r="B857" t="str">
        <f t="shared" si="26"/>
        <v>2014</v>
      </c>
      <c r="C857" t="str">
        <f t="shared" si="27"/>
        <v>Aug</v>
      </c>
      <c r="D857" t="s">
        <v>1253</v>
      </c>
      <c r="E857" t="s">
        <v>31</v>
      </c>
      <c r="F857" t="s">
        <v>12</v>
      </c>
      <c r="G857" t="s">
        <v>105</v>
      </c>
      <c r="H857" t="s">
        <v>1254</v>
      </c>
      <c r="I857" s="4">
        <v>76.12</v>
      </c>
      <c r="J857" s="5">
        <v>2</v>
      </c>
      <c r="K857" s="4">
        <v>22.07</v>
      </c>
    </row>
    <row r="858" spans="1:11" x14ac:dyDescent="0.2">
      <c r="A858" t="s">
        <v>1252</v>
      </c>
      <c r="B858" t="str">
        <f t="shared" si="26"/>
        <v>2014</v>
      </c>
      <c r="C858" t="str">
        <f t="shared" si="27"/>
        <v>Aug</v>
      </c>
      <c r="D858" t="s">
        <v>1253</v>
      </c>
      <c r="E858" t="s">
        <v>31</v>
      </c>
      <c r="F858" t="s">
        <v>43</v>
      </c>
      <c r="G858" t="s">
        <v>694</v>
      </c>
      <c r="H858" t="s">
        <v>1255</v>
      </c>
      <c r="I858" s="4">
        <v>1199.98</v>
      </c>
      <c r="J858" s="5">
        <v>3</v>
      </c>
      <c r="K858" s="4">
        <v>434.99</v>
      </c>
    </row>
    <row r="859" spans="1:11" x14ac:dyDescent="0.2">
      <c r="A859" t="s">
        <v>1252</v>
      </c>
      <c r="B859" t="str">
        <f t="shared" si="26"/>
        <v>2014</v>
      </c>
      <c r="C859" t="str">
        <f t="shared" si="27"/>
        <v>Aug</v>
      </c>
      <c r="D859" t="s">
        <v>1253</v>
      </c>
      <c r="E859" t="s">
        <v>31</v>
      </c>
      <c r="F859" t="s">
        <v>43</v>
      </c>
      <c r="G859" t="s">
        <v>44</v>
      </c>
      <c r="H859" t="s">
        <v>1256</v>
      </c>
      <c r="I859" s="4">
        <v>445.96</v>
      </c>
      <c r="J859" s="5">
        <v>5</v>
      </c>
      <c r="K859" s="4">
        <v>55.75</v>
      </c>
    </row>
    <row r="860" spans="1:11" x14ac:dyDescent="0.2">
      <c r="A860" t="s">
        <v>1252</v>
      </c>
      <c r="B860" t="str">
        <f t="shared" si="26"/>
        <v>2014</v>
      </c>
      <c r="C860" t="str">
        <f t="shared" si="27"/>
        <v>Aug</v>
      </c>
      <c r="D860" t="s">
        <v>1253</v>
      </c>
      <c r="E860" t="s">
        <v>31</v>
      </c>
      <c r="F860" t="s">
        <v>38</v>
      </c>
      <c r="G860" t="s">
        <v>52</v>
      </c>
      <c r="H860" t="s">
        <v>1257</v>
      </c>
      <c r="I860" s="4">
        <v>327.76</v>
      </c>
      <c r="J860" s="5">
        <v>8</v>
      </c>
      <c r="K860" s="4">
        <v>91.77</v>
      </c>
    </row>
    <row r="861" spans="1:11" x14ac:dyDescent="0.2">
      <c r="A861" t="s">
        <v>1252</v>
      </c>
      <c r="B861" t="str">
        <f t="shared" si="26"/>
        <v>2014</v>
      </c>
      <c r="C861" t="str">
        <f t="shared" si="27"/>
        <v>Aug</v>
      </c>
      <c r="D861" t="s">
        <v>1258</v>
      </c>
      <c r="E861" t="s">
        <v>109</v>
      </c>
      <c r="F861" t="s">
        <v>38</v>
      </c>
      <c r="G861" t="s">
        <v>52</v>
      </c>
      <c r="H861" t="s">
        <v>1259</v>
      </c>
      <c r="I861" s="4">
        <v>121.38</v>
      </c>
      <c r="J861" s="5">
        <v>4</v>
      </c>
      <c r="K861" s="4">
        <v>-3.03</v>
      </c>
    </row>
    <row r="862" spans="1:11" x14ac:dyDescent="0.2">
      <c r="A862" t="s">
        <v>1252</v>
      </c>
      <c r="B862" t="str">
        <f t="shared" si="26"/>
        <v>2014</v>
      </c>
      <c r="C862" t="str">
        <f t="shared" si="27"/>
        <v>Aug</v>
      </c>
      <c r="D862" t="s">
        <v>1258</v>
      </c>
      <c r="E862" t="s">
        <v>109</v>
      </c>
      <c r="F862" t="s">
        <v>43</v>
      </c>
      <c r="G862" t="s">
        <v>58</v>
      </c>
      <c r="H862" t="s">
        <v>1260</v>
      </c>
      <c r="I862" s="4">
        <v>95.98</v>
      </c>
      <c r="J862" s="5">
        <v>3</v>
      </c>
      <c r="K862" s="4">
        <v>-10.8</v>
      </c>
    </row>
    <row r="863" spans="1:11" x14ac:dyDescent="0.2">
      <c r="A863" t="s">
        <v>1252</v>
      </c>
      <c r="B863" t="str">
        <f t="shared" si="26"/>
        <v>2014</v>
      </c>
      <c r="C863" t="str">
        <f t="shared" si="27"/>
        <v>Aug</v>
      </c>
      <c r="D863" t="s">
        <v>255</v>
      </c>
      <c r="E863" t="s">
        <v>31</v>
      </c>
      <c r="F863" t="s">
        <v>12</v>
      </c>
      <c r="G863" t="s">
        <v>20</v>
      </c>
      <c r="H863" t="s">
        <v>1261</v>
      </c>
      <c r="I863" s="4">
        <v>423.28</v>
      </c>
      <c r="J863" s="5">
        <v>11</v>
      </c>
      <c r="K863" s="4">
        <v>110.05</v>
      </c>
    </row>
    <row r="864" spans="1:11" x14ac:dyDescent="0.2">
      <c r="A864" t="s">
        <v>1252</v>
      </c>
      <c r="B864" t="str">
        <f t="shared" si="26"/>
        <v>2014</v>
      </c>
      <c r="C864" t="str">
        <f t="shared" si="27"/>
        <v>Aug</v>
      </c>
      <c r="D864" t="s">
        <v>1262</v>
      </c>
      <c r="E864" t="s">
        <v>125</v>
      </c>
      <c r="F864" t="s">
        <v>43</v>
      </c>
      <c r="G864" t="s">
        <v>694</v>
      </c>
      <c r="H864" t="s">
        <v>1263</v>
      </c>
      <c r="I864" s="4">
        <v>549.99</v>
      </c>
      <c r="J864" s="5">
        <v>1</v>
      </c>
      <c r="K864" s="4">
        <v>275</v>
      </c>
    </row>
    <row r="865" spans="1:11" x14ac:dyDescent="0.2">
      <c r="A865" t="s">
        <v>1252</v>
      </c>
      <c r="B865" t="str">
        <f t="shared" si="26"/>
        <v>2014</v>
      </c>
      <c r="C865" t="str">
        <f t="shared" si="27"/>
        <v>Aug</v>
      </c>
      <c r="D865" t="s">
        <v>1262</v>
      </c>
      <c r="E865" t="s">
        <v>125</v>
      </c>
      <c r="F865" t="s">
        <v>12</v>
      </c>
      <c r="G865" t="s">
        <v>105</v>
      </c>
      <c r="H865" t="s">
        <v>1264</v>
      </c>
      <c r="I865" s="4">
        <v>167.54</v>
      </c>
      <c r="J865" s="5">
        <v>3</v>
      </c>
      <c r="K865" s="4">
        <v>37.229999999999997</v>
      </c>
    </row>
    <row r="866" spans="1:11" x14ac:dyDescent="0.2">
      <c r="A866" t="s">
        <v>1252</v>
      </c>
      <c r="B866" t="str">
        <f t="shared" si="26"/>
        <v>2014</v>
      </c>
      <c r="C866" t="str">
        <f t="shared" si="27"/>
        <v>Aug</v>
      </c>
      <c r="D866" t="s">
        <v>1262</v>
      </c>
      <c r="E866" t="s">
        <v>125</v>
      </c>
      <c r="F866" t="s">
        <v>12</v>
      </c>
      <c r="G866" t="s">
        <v>72</v>
      </c>
      <c r="H866" t="s">
        <v>1265</v>
      </c>
      <c r="I866" s="4">
        <v>38.340000000000003</v>
      </c>
      <c r="J866" s="5">
        <v>3</v>
      </c>
      <c r="K866" s="4">
        <v>17.25</v>
      </c>
    </row>
    <row r="867" spans="1:11" x14ac:dyDescent="0.2">
      <c r="A867" t="s">
        <v>1252</v>
      </c>
      <c r="B867" t="str">
        <f t="shared" si="26"/>
        <v>2014</v>
      </c>
      <c r="C867" t="str">
        <f t="shared" si="27"/>
        <v>Aug</v>
      </c>
      <c r="D867" t="s">
        <v>1262</v>
      </c>
      <c r="E867" t="s">
        <v>125</v>
      </c>
      <c r="F867" t="s">
        <v>38</v>
      </c>
      <c r="G867" t="s">
        <v>52</v>
      </c>
      <c r="H867" t="s">
        <v>1266</v>
      </c>
      <c r="I867" s="4">
        <v>53.88</v>
      </c>
      <c r="J867" s="5">
        <v>6</v>
      </c>
      <c r="K867" s="4">
        <v>22.63</v>
      </c>
    </row>
    <row r="868" spans="1:11" x14ac:dyDescent="0.2">
      <c r="A868" t="s">
        <v>1252</v>
      </c>
      <c r="B868" t="str">
        <f t="shared" si="26"/>
        <v>2014</v>
      </c>
      <c r="C868" t="str">
        <f t="shared" si="27"/>
        <v>Aug</v>
      </c>
      <c r="D868" t="s">
        <v>1262</v>
      </c>
      <c r="E868" t="s">
        <v>125</v>
      </c>
      <c r="F868" t="s">
        <v>43</v>
      </c>
      <c r="G868" t="s">
        <v>44</v>
      </c>
      <c r="H868" t="s">
        <v>507</v>
      </c>
      <c r="I868" s="4">
        <v>299.98</v>
      </c>
      <c r="J868" s="5">
        <v>2</v>
      </c>
      <c r="K868" s="4">
        <v>83.99</v>
      </c>
    </row>
    <row r="869" spans="1:11" x14ac:dyDescent="0.2">
      <c r="A869" t="s">
        <v>1252</v>
      </c>
      <c r="B869" t="str">
        <f t="shared" si="26"/>
        <v>2014</v>
      </c>
      <c r="C869" t="str">
        <f t="shared" si="27"/>
        <v>Aug</v>
      </c>
      <c r="D869" t="s">
        <v>1267</v>
      </c>
      <c r="E869" t="s">
        <v>139</v>
      </c>
      <c r="F869" t="s">
        <v>38</v>
      </c>
      <c r="G869" t="s">
        <v>83</v>
      </c>
      <c r="H869" t="s">
        <v>1268</v>
      </c>
      <c r="I869" s="4">
        <v>155.46</v>
      </c>
      <c r="J869" s="5">
        <v>4</v>
      </c>
      <c r="K869" s="4">
        <v>-7.77</v>
      </c>
    </row>
    <row r="870" spans="1:11" x14ac:dyDescent="0.2">
      <c r="A870" t="s">
        <v>1269</v>
      </c>
      <c r="B870" t="str">
        <f t="shared" si="26"/>
        <v>2014</v>
      </c>
      <c r="C870" t="str">
        <f t="shared" si="27"/>
        <v>Aug</v>
      </c>
      <c r="D870" t="s">
        <v>1270</v>
      </c>
      <c r="E870" t="s">
        <v>139</v>
      </c>
      <c r="F870" t="s">
        <v>43</v>
      </c>
      <c r="G870" t="s">
        <v>44</v>
      </c>
      <c r="H870" t="s">
        <v>1256</v>
      </c>
      <c r="I870" s="4">
        <v>178.38</v>
      </c>
      <c r="J870" s="5">
        <v>2</v>
      </c>
      <c r="K870" s="4">
        <v>22.3</v>
      </c>
    </row>
    <row r="871" spans="1:11" x14ac:dyDescent="0.2">
      <c r="A871" t="s">
        <v>1269</v>
      </c>
      <c r="B871" t="str">
        <f t="shared" si="26"/>
        <v>2014</v>
      </c>
      <c r="C871" t="str">
        <f t="shared" si="27"/>
        <v>Aug</v>
      </c>
      <c r="D871" t="s">
        <v>1270</v>
      </c>
      <c r="E871" t="s">
        <v>139</v>
      </c>
      <c r="F871" t="s">
        <v>12</v>
      </c>
      <c r="G871" t="s">
        <v>13</v>
      </c>
      <c r="H871" t="s">
        <v>1271</v>
      </c>
      <c r="I871" s="4">
        <v>15.55</v>
      </c>
      <c r="J871" s="5">
        <v>3</v>
      </c>
      <c r="K871" s="4">
        <v>5.44</v>
      </c>
    </row>
    <row r="872" spans="1:11" x14ac:dyDescent="0.2">
      <c r="A872" t="s">
        <v>1269</v>
      </c>
      <c r="B872" t="str">
        <f t="shared" si="26"/>
        <v>2014</v>
      </c>
      <c r="C872" t="str">
        <f t="shared" si="27"/>
        <v>Aug</v>
      </c>
      <c r="D872" t="s">
        <v>1272</v>
      </c>
      <c r="E872" t="s">
        <v>31</v>
      </c>
      <c r="F872" t="s">
        <v>12</v>
      </c>
      <c r="G872" t="s">
        <v>18</v>
      </c>
      <c r="H872" t="s">
        <v>1273</v>
      </c>
      <c r="I872" s="4">
        <v>20.88</v>
      </c>
      <c r="J872" s="5">
        <v>8</v>
      </c>
      <c r="K872" s="4">
        <v>9.6</v>
      </c>
    </row>
    <row r="873" spans="1:11" x14ac:dyDescent="0.2">
      <c r="A873" t="s">
        <v>1269</v>
      </c>
      <c r="B873" t="str">
        <f t="shared" si="26"/>
        <v>2014</v>
      </c>
      <c r="C873" t="str">
        <f t="shared" si="27"/>
        <v>Aug</v>
      </c>
      <c r="D873" t="s">
        <v>1274</v>
      </c>
      <c r="E873" t="s">
        <v>189</v>
      </c>
      <c r="F873" t="s">
        <v>43</v>
      </c>
      <c r="G873" t="s">
        <v>44</v>
      </c>
      <c r="H873" t="s">
        <v>1275</v>
      </c>
      <c r="I873" s="4">
        <v>1091.17</v>
      </c>
      <c r="J873" s="5">
        <v>4</v>
      </c>
      <c r="K873" s="4">
        <v>68.2</v>
      </c>
    </row>
    <row r="874" spans="1:11" x14ac:dyDescent="0.2">
      <c r="A874" t="s">
        <v>1269</v>
      </c>
      <c r="B874" t="str">
        <f t="shared" si="26"/>
        <v>2014</v>
      </c>
      <c r="C874" t="str">
        <f t="shared" si="27"/>
        <v>Aug</v>
      </c>
      <c r="D874" t="s">
        <v>1274</v>
      </c>
      <c r="E874" t="s">
        <v>189</v>
      </c>
      <c r="F874" t="s">
        <v>43</v>
      </c>
      <c r="G874" t="s">
        <v>44</v>
      </c>
      <c r="H874" t="s">
        <v>1276</v>
      </c>
      <c r="I874" s="4">
        <v>219.17</v>
      </c>
      <c r="J874" s="5">
        <v>2</v>
      </c>
      <c r="K874" s="4">
        <v>-43.83</v>
      </c>
    </row>
    <row r="875" spans="1:11" x14ac:dyDescent="0.2">
      <c r="A875" t="s">
        <v>1269</v>
      </c>
      <c r="B875" t="str">
        <f t="shared" si="26"/>
        <v>2014</v>
      </c>
      <c r="C875" t="str">
        <f t="shared" si="27"/>
        <v>Aug</v>
      </c>
      <c r="D875" t="s">
        <v>1277</v>
      </c>
      <c r="E875" t="s">
        <v>189</v>
      </c>
      <c r="F875" t="s">
        <v>12</v>
      </c>
      <c r="G875" t="s">
        <v>22</v>
      </c>
      <c r="H875" t="s">
        <v>1278</v>
      </c>
      <c r="I875" s="4">
        <v>2060.7399999999998</v>
      </c>
      <c r="J875" s="5">
        <v>7</v>
      </c>
      <c r="K875" s="4">
        <v>643.98</v>
      </c>
    </row>
    <row r="876" spans="1:11" x14ac:dyDescent="0.2">
      <c r="A876" t="s">
        <v>1269</v>
      </c>
      <c r="B876" t="str">
        <f t="shared" si="26"/>
        <v>2014</v>
      </c>
      <c r="C876" t="str">
        <f t="shared" si="27"/>
        <v>Aug</v>
      </c>
      <c r="D876" t="s">
        <v>1279</v>
      </c>
      <c r="E876" t="s">
        <v>31</v>
      </c>
      <c r="F876" t="s">
        <v>12</v>
      </c>
      <c r="G876" t="s">
        <v>13</v>
      </c>
      <c r="H876" t="s">
        <v>1280</v>
      </c>
      <c r="I876" s="4">
        <v>5.98</v>
      </c>
      <c r="J876" s="5">
        <v>1</v>
      </c>
      <c r="K876" s="4">
        <v>2.69</v>
      </c>
    </row>
    <row r="877" spans="1:11" x14ac:dyDescent="0.2">
      <c r="A877" t="s">
        <v>1269</v>
      </c>
      <c r="B877" t="str">
        <f t="shared" si="26"/>
        <v>2014</v>
      </c>
      <c r="C877" t="str">
        <f t="shared" si="27"/>
        <v>Aug</v>
      </c>
      <c r="D877" t="s">
        <v>1142</v>
      </c>
      <c r="E877" t="s">
        <v>109</v>
      </c>
      <c r="F877" t="s">
        <v>12</v>
      </c>
      <c r="G877" t="s">
        <v>47</v>
      </c>
      <c r="H877" t="s">
        <v>1281</v>
      </c>
      <c r="I877" s="4">
        <v>4.46</v>
      </c>
      <c r="J877" s="5">
        <v>3</v>
      </c>
      <c r="K877" s="4">
        <v>-0.95</v>
      </c>
    </row>
    <row r="878" spans="1:11" x14ac:dyDescent="0.2">
      <c r="A878" t="s">
        <v>1269</v>
      </c>
      <c r="B878" t="str">
        <f t="shared" si="26"/>
        <v>2014</v>
      </c>
      <c r="C878" t="str">
        <f t="shared" si="27"/>
        <v>Aug</v>
      </c>
      <c r="D878" t="s">
        <v>1142</v>
      </c>
      <c r="E878" t="s">
        <v>109</v>
      </c>
      <c r="F878" t="s">
        <v>12</v>
      </c>
      <c r="G878" t="s">
        <v>22</v>
      </c>
      <c r="H878" t="s">
        <v>494</v>
      </c>
      <c r="I878" s="4">
        <v>9.35</v>
      </c>
      <c r="J878" s="5">
        <v>5</v>
      </c>
      <c r="K878" s="4">
        <v>-6.54</v>
      </c>
    </row>
    <row r="879" spans="1:11" x14ac:dyDescent="0.2">
      <c r="A879" t="s">
        <v>1282</v>
      </c>
      <c r="B879" t="str">
        <f t="shared" si="26"/>
        <v>2014</v>
      </c>
      <c r="C879" t="str">
        <f t="shared" si="27"/>
        <v>Aug</v>
      </c>
      <c r="D879" t="s">
        <v>745</v>
      </c>
      <c r="E879" t="s">
        <v>189</v>
      </c>
      <c r="F879" t="s">
        <v>38</v>
      </c>
      <c r="G879" t="s">
        <v>52</v>
      </c>
      <c r="H879" t="s">
        <v>1283</v>
      </c>
      <c r="I879" s="4">
        <v>12.35</v>
      </c>
      <c r="J879" s="5">
        <v>1</v>
      </c>
      <c r="K879" s="4">
        <v>5.43</v>
      </c>
    </row>
    <row r="880" spans="1:11" x14ac:dyDescent="0.2">
      <c r="A880" t="s">
        <v>1282</v>
      </c>
      <c r="B880" t="str">
        <f t="shared" si="26"/>
        <v>2014</v>
      </c>
      <c r="C880" t="str">
        <f t="shared" si="27"/>
        <v>Aug</v>
      </c>
      <c r="D880" t="s">
        <v>745</v>
      </c>
      <c r="E880" t="s">
        <v>189</v>
      </c>
      <c r="F880" t="s">
        <v>12</v>
      </c>
      <c r="G880" t="s">
        <v>27</v>
      </c>
      <c r="H880" t="s">
        <v>1284</v>
      </c>
      <c r="I880" s="4">
        <v>40.97</v>
      </c>
      <c r="J880" s="5">
        <v>1</v>
      </c>
      <c r="K880" s="4">
        <v>10.65</v>
      </c>
    </row>
    <row r="881" spans="1:11" x14ac:dyDescent="0.2">
      <c r="A881" t="s">
        <v>1282</v>
      </c>
      <c r="B881" t="str">
        <f t="shared" si="26"/>
        <v>2014</v>
      </c>
      <c r="C881" t="str">
        <f t="shared" si="27"/>
        <v>Aug</v>
      </c>
      <c r="D881" t="s">
        <v>745</v>
      </c>
      <c r="E881" t="s">
        <v>189</v>
      </c>
      <c r="F881" t="s">
        <v>12</v>
      </c>
      <c r="G881" t="s">
        <v>47</v>
      </c>
      <c r="H881" t="s">
        <v>1285</v>
      </c>
      <c r="I881" s="4">
        <v>22.96</v>
      </c>
      <c r="J881" s="5">
        <v>2</v>
      </c>
      <c r="K881" s="4">
        <v>10.79</v>
      </c>
    </row>
    <row r="882" spans="1:11" x14ac:dyDescent="0.2">
      <c r="A882" t="s">
        <v>1282</v>
      </c>
      <c r="B882" t="str">
        <f t="shared" si="26"/>
        <v>2014</v>
      </c>
      <c r="C882" t="str">
        <f t="shared" si="27"/>
        <v>Aug</v>
      </c>
      <c r="D882" t="s">
        <v>1175</v>
      </c>
      <c r="E882" t="s">
        <v>169</v>
      </c>
      <c r="F882" t="s">
        <v>12</v>
      </c>
      <c r="G882" t="s">
        <v>20</v>
      </c>
      <c r="H882" t="s">
        <v>1286</v>
      </c>
      <c r="I882" s="4">
        <v>375.34</v>
      </c>
      <c r="J882" s="5">
        <v>1</v>
      </c>
      <c r="K882" s="4">
        <v>18.77</v>
      </c>
    </row>
    <row r="883" spans="1:11" x14ac:dyDescent="0.2">
      <c r="A883" t="s">
        <v>1287</v>
      </c>
      <c r="B883" t="str">
        <f t="shared" si="26"/>
        <v>2014</v>
      </c>
      <c r="C883" t="str">
        <f t="shared" si="27"/>
        <v>Aug</v>
      </c>
      <c r="D883" t="s">
        <v>1288</v>
      </c>
      <c r="E883" t="s">
        <v>205</v>
      </c>
      <c r="F883" t="s">
        <v>12</v>
      </c>
      <c r="G883" t="s">
        <v>22</v>
      </c>
      <c r="H883" t="s">
        <v>1289</v>
      </c>
      <c r="I883" s="4">
        <v>196.21</v>
      </c>
      <c r="J883" s="5">
        <v>7</v>
      </c>
      <c r="K883" s="4">
        <v>98.11</v>
      </c>
    </row>
    <row r="884" spans="1:11" x14ac:dyDescent="0.2">
      <c r="A884" t="s">
        <v>1287</v>
      </c>
      <c r="B884" t="str">
        <f t="shared" si="26"/>
        <v>2014</v>
      </c>
      <c r="C884" t="str">
        <f t="shared" si="27"/>
        <v>Aug</v>
      </c>
      <c r="D884" t="s">
        <v>1290</v>
      </c>
      <c r="E884" t="s">
        <v>31</v>
      </c>
      <c r="F884" t="s">
        <v>43</v>
      </c>
      <c r="G884" t="s">
        <v>44</v>
      </c>
      <c r="H884" t="s">
        <v>1291</v>
      </c>
      <c r="I884" s="4">
        <v>806.34</v>
      </c>
      <c r="J884" s="5">
        <v>8</v>
      </c>
      <c r="K884" s="4">
        <v>50.4</v>
      </c>
    </row>
    <row r="885" spans="1:11" x14ac:dyDescent="0.2">
      <c r="A885" t="s">
        <v>1287</v>
      </c>
      <c r="B885" t="str">
        <f t="shared" si="26"/>
        <v>2014</v>
      </c>
      <c r="C885" t="str">
        <f t="shared" si="27"/>
        <v>Aug</v>
      </c>
      <c r="D885" t="s">
        <v>1290</v>
      </c>
      <c r="E885" t="s">
        <v>31</v>
      </c>
      <c r="F885" t="s">
        <v>38</v>
      </c>
      <c r="G885" t="s">
        <v>52</v>
      </c>
      <c r="H885" t="s">
        <v>897</v>
      </c>
      <c r="I885" s="4">
        <v>85.44</v>
      </c>
      <c r="J885" s="5">
        <v>3</v>
      </c>
      <c r="K885" s="4">
        <v>31.61</v>
      </c>
    </row>
    <row r="886" spans="1:11" x14ac:dyDescent="0.2">
      <c r="A886" t="s">
        <v>1287</v>
      </c>
      <c r="B886" t="str">
        <f t="shared" si="26"/>
        <v>2014</v>
      </c>
      <c r="C886" t="str">
        <f t="shared" si="27"/>
        <v>Aug</v>
      </c>
      <c r="D886" t="s">
        <v>1292</v>
      </c>
      <c r="E886" t="s">
        <v>139</v>
      </c>
      <c r="F886" t="s">
        <v>12</v>
      </c>
      <c r="G886" t="s">
        <v>13</v>
      </c>
      <c r="H886" t="s">
        <v>1293</v>
      </c>
      <c r="I886" s="4">
        <v>31.1</v>
      </c>
      <c r="J886" s="5">
        <v>6</v>
      </c>
      <c r="K886" s="4">
        <v>10.89</v>
      </c>
    </row>
    <row r="887" spans="1:11" x14ac:dyDescent="0.2">
      <c r="A887" t="s">
        <v>1287</v>
      </c>
      <c r="B887" t="str">
        <f t="shared" si="26"/>
        <v>2014</v>
      </c>
      <c r="C887" t="str">
        <f t="shared" si="27"/>
        <v>Aug</v>
      </c>
      <c r="D887" t="s">
        <v>1292</v>
      </c>
      <c r="E887" t="s">
        <v>139</v>
      </c>
      <c r="F887" t="s">
        <v>12</v>
      </c>
      <c r="G887" t="s">
        <v>27</v>
      </c>
      <c r="H887" t="s">
        <v>1294</v>
      </c>
      <c r="I887" s="4">
        <v>47.96</v>
      </c>
      <c r="J887" s="5">
        <v>5</v>
      </c>
      <c r="K887" s="4">
        <v>4.2</v>
      </c>
    </row>
    <row r="888" spans="1:11" x14ac:dyDescent="0.2">
      <c r="A888" t="s">
        <v>1287</v>
      </c>
      <c r="B888" t="str">
        <f t="shared" si="26"/>
        <v>2014</v>
      </c>
      <c r="C888" t="str">
        <f t="shared" si="27"/>
        <v>Aug</v>
      </c>
      <c r="D888" t="s">
        <v>1292</v>
      </c>
      <c r="E888" t="s">
        <v>139</v>
      </c>
      <c r="F888" t="s">
        <v>43</v>
      </c>
      <c r="G888" t="s">
        <v>58</v>
      </c>
      <c r="H888" t="s">
        <v>1234</v>
      </c>
      <c r="I888" s="4">
        <v>158.93</v>
      </c>
      <c r="J888" s="5">
        <v>7</v>
      </c>
      <c r="K888" s="4">
        <v>41.72</v>
      </c>
    </row>
    <row r="889" spans="1:11" x14ac:dyDescent="0.2">
      <c r="A889" t="s">
        <v>1287</v>
      </c>
      <c r="B889" t="str">
        <f t="shared" si="26"/>
        <v>2014</v>
      </c>
      <c r="C889" t="str">
        <f t="shared" si="27"/>
        <v>Aug</v>
      </c>
      <c r="D889" t="s">
        <v>1292</v>
      </c>
      <c r="E889" t="s">
        <v>139</v>
      </c>
      <c r="F889" t="s">
        <v>12</v>
      </c>
      <c r="G889" t="s">
        <v>105</v>
      </c>
      <c r="H889" t="s">
        <v>1295</v>
      </c>
      <c r="I889" s="4">
        <v>211.25</v>
      </c>
      <c r="J889" s="5">
        <v>6</v>
      </c>
      <c r="K889" s="4">
        <v>15.84</v>
      </c>
    </row>
    <row r="890" spans="1:11" x14ac:dyDescent="0.2">
      <c r="A890" t="s">
        <v>1287</v>
      </c>
      <c r="B890" t="str">
        <f t="shared" si="26"/>
        <v>2014</v>
      </c>
      <c r="C890" t="str">
        <f t="shared" si="27"/>
        <v>Aug</v>
      </c>
      <c r="D890" t="s">
        <v>1292</v>
      </c>
      <c r="E890" t="s">
        <v>139</v>
      </c>
      <c r="F890" t="s">
        <v>12</v>
      </c>
      <c r="G890" t="s">
        <v>232</v>
      </c>
      <c r="H890" t="s">
        <v>1296</v>
      </c>
      <c r="I890" s="4">
        <v>5.55</v>
      </c>
      <c r="J890" s="5">
        <v>2</v>
      </c>
      <c r="K890" s="4">
        <v>-1.04</v>
      </c>
    </row>
    <row r="891" spans="1:11" x14ac:dyDescent="0.2">
      <c r="A891" t="s">
        <v>1287</v>
      </c>
      <c r="B891" t="str">
        <f t="shared" si="26"/>
        <v>2014</v>
      </c>
      <c r="C891" t="str">
        <f t="shared" si="27"/>
        <v>Aug</v>
      </c>
      <c r="D891" t="s">
        <v>1292</v>
      </c>
      <c r="E891" t="s">
        <v>139</v>
      </c>
      <c r="F891" t="s">
        <v>12</v>
      </c>
      <c r="G891" t="s">
        <v>18</v>
      </c>
      <c r="H891" t="s">
        <v>404</v>
      </c>
      <c r="I891" s="4">
        <v>2.95</v>
      </c>
      <c r="J891" s="5">
        <v>1</v>
      </c>
      <c r="K891" s="4">
        <v>1</v>
      </c>
    </row>
    <row r="892" spans="1:11" x14ac:dyDescent="0.2">
      <c r="A892" t="s">
        <v>1287</v>
      </c>
      <c r="B892" t="str">
        <f t="shared" si="26"/>
        <v>2014</v>
      </c>
      <c r="C892" t="str">
        <f t="shared" si="27"/>
        <v>Aug</v>
      </c>
      <c r="D892" t="s">
        <v>679</v>
      </c>
      <c r="E892" t="s">
        <v>34</v>
      </c>
      <c r="F892" t="s">
        <v>12</v>
      </c>
      <c r="G892" t="s">
        <v>22</v>
      </c>
      <c r="H892" t="s">
        <v>1297</v>
      </c>
      <c r="I892" s="4">
        <v>14.04</v>
      </c>
      <c r="J892" s="5">
        <v>3</v>
      </c>
      <c r="K892" s="4">
        <v>6.74</v>
      </c>
    </row>
    <row r="893" spans="1:11" x14ac:dyDescent="0.2">
      <c r="A893" t="s">
        <v>1287</v>
      </c>
      <c r="B893" t="str">
        <f t="shared" si="26"/>
        <v>2014</v>
      </c>
      <c r="C893" t="str">
        <f t="shared" si="27"/>
        <v>Aug</v>
      </c>
      <c r="D893" t="s">
        <v>679</v>
      </c>
      <c r="E893" t="s">
        <v>34</v>
      </c>
      <c r="F893" t="s">
        <v>43</v>
      </c>
      <c r="G893" t="s">
        <v>58</v>
      </c>
      <c r="H893" t="s">
        <v>1145</v>
      </c>
      <c r="I893" s="4">
        <v>272.61</v>
      </c>
      <c r="J893" s="5">
        <v>13</v>
      </c>
      <c r="K893" s="4">
        <v>98.14</v>
      </c>
    </row>
    <row r="894" spans="1:11" x14ac:dyDescent="0.2">
      <c r="A894" t="s">
        <v>1298</v>
      </c>
      <c r="B894" t="str">
        <f t="shared" si="26"/>
        <v>2014</v>
      </c>
      <c r="C894" t="str">
        <f t="shared" si="27"/>
        <v>Aug</v>
      </c>
      <c r="D894" t="s">
        <v>1299</v>
      </c>
      <c r="E894" t="s">
        <v>11</v>
      </c>
      <c r="F894" t="s">
        <v>12</v>
      </c>
      <c r="G894" t="s">
        <v>22</v>
      </c>
      <c r="H894" t="s">
        <v>629</v>
      </c>
      <c r="I894" s="4">
        <v>30.96</v>
      </c>
      <c r="J894" s="5">
        <v>8</v>
      </c>
      <c r="K894" s="4">
        <v>-52.63</v>
      </c>
    </row>
    <row r="895" spans="1:11" x14ac:dyDescent="0.2">
      <c r="A895" t="s">
        <v>1298</v>
      </c>
      <c r="B895" t="str">
        <f t="shared" si="26"/>
        <v>2014</v>
      </c>
      <c r="C895" t="str">
        <f t="shared" si="27"/>
        <v>Aug</v>
      </c>
      <c r="D895" t="s">
        <v>1300</v>
      </c>
      <c r="E895" t="s">
        <v>706</v>
      </c>
      <c r="F895" t="s">
        <v>12</v>
      </c>
      <c r="G895" t="s">
        <v>22</v>
      </c>
      <c r="H895" t="s">
        <v>1301</v>
      </c>
      <c r="I895" s="4">
        <v>62.94</v>
      </c>
      <c r="J895" s="5">
        <v>3</v>
      </c>
      <c r="K895" s="4">
        <v>30.21</v>
      </c>
    </row>
    <row r="896" spans="1:11" x14ac:dyDescent="0.2">
      <c r="A896" t="s">
        <v>1298</v>
      </c>
      <c r="B896" t="str">
        <f t="shared" si="26"/>
        <v>2014</v>
      </c>
      <c r="C896" t="str">
        <f t="shared" si="27"/>
        <v>Aug</v>
      </c>
      <c r="D896" t="s">
        <v>1300</v>
      </c>
      <c r="E896" t="s">
        <v>139</v>
      </c>
      <c r="F896" t="s">
        <v>12</v>
      </c>
      <c r="G896" t="s">
        <v>13</v>
      </c>
      <c r="H896" t="s">
        <v>1302</v>
      </c>
      <c r="I896" s="4">
        <v>91.36</v>
      </c>
      <c r="J896" s="5">
        <v>5</v>
      </c>
      <c r="K896" s="4">
        <v>29.69</v>
      </c>
    </row>
    <row r="897" spans="1:11" x14ac:dyDescent="0.2">
      <c r="A897" t="s">
        <v>1298</v>
      </c>
      <c r="B897" t="str">
        <f t="shared" si="26"/>
        <v>2014</v>
      </c>
      <c r="C897" t="str">
        <f t="shared" si="27"/>
        <v>Aug</v>
      </c>
      <c r="D897" t="s">
        <v>1300</v>
      </c>
      <c r="E897" t="s">
        <v>139</v>
      </c>
      <c r="F897" t="s">
        <v>12</v>
      </c>
      <c r="G897" t="s">
        <v>105</v>
      </c>
      <c r="H897" t="s">
        <v>1254</v>
      </c>
      <c r="I897" s="4">
        <v>152.24</v>
      </c>
      <c r="J897" s="5">
        <v>5</v>
      </c>
      <c r="K897" s="4">
        <v>17.13</v>
      </c>
    </row>
    <row r="898" spans="1:11" x14ac:dyDescent="0.2">
      <c r="A898" t="s">
        <v>1298</v>
      </c>
      <c r="B898" t="str">
        <f t="shared" si="26"/>
        <v>2014</v>
      </c>
      <c r="C898" t="str">
        <f t="shared" si="27"/>
        <v>Aug</v>
      </c>
      <c r="D898" t="s">
        <v>81</v>
      </c>
      <c r="E898" t="s">
        <v>31</v>
      </c>
      <c r="F898" t="s">
        <v>12</v>
      </c>
      <c r="G898" t="s">
        <v>105</v>
      </c>
      <c r="H898" t="s">
        <v>1303</v>
      </c>
      <c r="I898" s="4">
        <v>152.91</v>
      </c>
      <c r="J898" s="5">
        <v>3</v>
      </c>
      <c r="K898" s="4">
        <v>42.81</v>
      </c>
    </row>
    <row r="899" spans="1:11" x14ac:dyDescent="0.2">
      <c r="A899" t="s">
        <v>1298</v>
      </c>
      <c r="B899" t="str">
        <f t="shared" ref="B899:B962" si="28">TEXT(A899,"YYYY")</f>
        <v>2014</v>
      </c>
      <c r="C899" t="str">
        <f t="shared" ref="C899:C962" si="29">TEXT(A899,"MMM")</f>
        <v>Aug</v>
      </c>
      <c r="D899" t="s">
        <v>81</v>
      </c>
      <c r="E899" t="s">
        <v>31</v>
      </c>
      <c r="F899" t="s">
        <v>12</v>
      </c>
      <c r="G899" t="s">
        <v>13</v>
      </c>
      <c r="H899" t="s">
        <v>1304</v>
      </c>
      <c r="I899" s="4">
        <v>92.94</v>
      </c>
      <c r="J899" s="5">
        <v>3</v>
      </c>
      <c r="K899" s="4">
        <v>41.82</v>
      </c>
    </row>
    <row r="900" spans="1:11" x14ac:dyDescent="0.2">
      <c r="A900" t="s">
        <v>1298</v>
      </c>
      <c r="B900" t="str">
        <f t="shared" si="28"/>
        <v>2014</v>
      </c>
      <c r="C900" t="str">
        <f t="shared" si="29"/>
        <v>Aug</v>
      </c>
      <c r="D900" t="s">
        <v>81</v>
      </c>
      <c r="E900" t="s">
        <v>31</v>
      </c>
      <c r="F900" t="s">
        <v>12</v>
      </c>
      <c r="G900" t="s">
        <v>22</v>
      </c>
      <c r="H900" t="s">
        <v>1305</v>
      </c>
      <c r="I900" s="4">
        <v>17.86</v>
      </c>
      <c r="J900" s="5">
        <v>4</v>
      </c>
      <c r="K900" s="4">
        <v>6.25</v>
      </c>
    </row>
    <row r="901" spans="1:11" x14ac:dyDescent="0.2">
      <c r="A901" t="s">
        <v>1298</v>
      </c>
      <c r="B901" t="str">
        <f t="shared" si="28"/>
        <v>2014</v>
      </c>
      <c r="C901" t="str">
        <f t="shared" si="29"/>
        <v>Aug</v>
      </c>
      <c r="D901" t="s">
        <v>81</v>
      </c>
      <c r="E901" t="s">
        <v>31</v>
      </c>
      <c r="F901" t="s">
        <v>12</v>
      </c>
      <c r="G901" t="s">
        <v>22</v>
      </c>
      <c r="H901" t="s">
        <v>629</v>
      </c>
      <c r="I901" s="4">
        <v>46.44</v>
      </c>
      <c r="J901" s="5">
        <v>3</v>
      </c>
      <c r="K901" s="4">
        <v>15.09</v>
      </c>
    </row>
    <row r="902" spans="1:11" x14ac:dyDescent="0.2">
      <c r="A902" t="s">
        <v>1298</v>
      </c>
      <c r="B902" t="str">
        <f t="shared" si="28"/>
        <v>2014</v>
      </c>
      <c r="C902" t="str">
        <f t="shared" si="29"/>
        <v>Aug</v>
      </c>
      <c r="D902" t="s">
        <v>81</v>
      </c>
      <c r="E902" t="s">
        <v>31</v>
      </c>
      <c r="F902" t="s">
        <v>38</v>
      </c>
      <c r="G902" t="s">
        <v>39</v>
      </c>
      <c r="H902" t="s">
        <v>1306</v>
      </c>
      <c r="I902" s="4">
        <v>195.14</v>
      </c>
      <c r="J902" s="5">
        <v>4</v>
      </c>
      <c r="K902" s="4">
        <v>-12.2</v>
      </c>
    </row>
    <row r="903" spans="1:11" x14ac:dyDescent="0.2">
      <c r="A903" t="s">
        <v>1307</v>
      </c>
      <c r="B903" t="str">
        <f t="shared" si="28"/>
        <v>2014</v>
      </c>
      <c r="C903" t="str">
        <f t="shared" si="29"/>
        <v>Aug</v>
      </c>
      <c r="D903" t="s">
        <v>1308</v>
      </c>
      <c r="E903" t="s">
        <v>26</v>
      </c>
      <c r="F903" t="s">
        <v>38</v>
      </c>
      <c r="G903" t="s">
        <v>164</v>
      </c>
      <c r="H903" t="s">
        <v>858</v>
      </c>
      <c r="I903" s="4">
        <v>853.09</v>
      </c>
      <c r="J903" s="5">
        <v>6</v>
      </c>
      <c r="K903" s="4">
        <v>-227.49</v>
      </c>
    </row>
    <row r="904" spans="1:11" x14ac:dyDescent="0.2">
      <c r="A904" t="s">
        <v>1309</v>
      </c>
      <c r="B904" t="str">
        <f t="shared" si="28"/>
        <v>2014</v>
      </c>
      <c r="C904" t="str">
        <f t="shared" si="29"/>
        <v>Aug</v>
      </c>
      <c r="D904" t="s">
        <v>522</v>
      </c>
      <c r="E904" t="s">
        <v>11</v>
      </c>
      <c r="F904" t="s">
        <v>12</v>
      </c>
      <c r="G904" t="s">
        <v>13</v>
      </c>
      <c r="H904" t="s">
        <v>1310</v>
      </c>
      <c r="I904" s="4">
        <v>15.55</v>
      </c>
      <c r="J904" s="5">
        <v>3</v>
      </c>
      <c r="K904" s="4">
        <v>5.44</v>
      </c>
    </row>
    <row r="905" spans="1:11" x14ac:dyDescent="0.2">
      <c r="A905" t="s">
        <v>1309</v>
      </c>
      <c r="B905" t="str">
        <f t="shared" si="28"/>
        <v>2014</v>
      </c>
      <c r="C905" t="str">
        <f t="shared" si="29"/>
        <v>Aug</v>
      </c>
      <c r="D905" t="s">
        <v>1311</v>
      </c>
      <c r="E905" t="s">
        <v>116</v>
      </c>
      <c r="F905" t="s">
        <v>12</v>
      </c>
      <c r="G905" t="s">
        <v>13</v>
      </c>
      <c r="H905" t="s">
        <v>1312</v>
      </c>
      <c r="I905" s="4">
        <v>114.2</v>
      </c>
      <c r="J905" s="5">
        <v>5</v>
      </c>
      <c r="K905" s="4">
        <v>52.53</v>
      </c>
    </row>
    <row r="906" spans="1:11" x14ac:dyDescent="0.2">
      <c r="A906" t="s">
        <v>1309</v>
      </c>
      <c r="B906" t="str">
        <f t="shared" si="28"/>
        <v>2014</v>
      </c>
      <c r="C906" t="str">
        <f t="shared" si="29"/>
        <v>Aug</v>
      </c>
      <c r="D906" t="s">
        <v>1311</v>
      </c>
      <c r="E906" t="s">
        <v>116</v>
      </c>
      <c r="F906" t="s">
        <v>12</v>
      </c>
      <c r="G906" t="s">
        <v>22</v>
      </c>
      <c r="H906" t="s">
        <v>521</v>
      </c>
      <c r="I906" s="4">
        <v>17.96</v>
      </c>
      <c r="J906" s="5">
        <v>4</v>
      </c>
      <c r="K906" s="4">
        <v>8.26</v>
      </c>
    </row>
    <row r="907" spans="1:11" x14ac:dyDescent="0.2">
      <c r="A907" t="s">
        <v>1309</v>
      </c>
      <c r="B907" t="str">
        <f t="shared" si="28"/>
        <v>2014</v>
      </c>
      <c r="C907" t="str">
        <f t="shared" si="29"/>
        <v>Aug</v>
      </c>
      <c r="D907" t="s">
        <v>1311</v>
      </c>
      <c r="E907" t="s">
        <v>116</v>
      </c>
      <c r="F907" t="s">
        <v>12</v>
      </c>
      <c r="G907" t="s">
        <v>47</v>
      </c>
      <c r="H907" t="s">
        <v>1313</v>
      </c>
      <c r="I907" s="4">
        <v>12.67</v>
      </c>
      <c r="J907" s="5">
        <v>7</v>
      </c>
      <c r="K907" s="4">
        <v>4.5599999999999996</v>
      </c>
    </row>
    <row r="908" spans="1:11" x14ac:dyDescent="0.2">
      <c r="A908" t="s">
        <v>1309</v>
      </c>
      <c r="B908" t="str">
        <f t="shared" si="28"/>
        <v>2014</v>
      </c>
      <c r="C908" t="str">
        <f t="shared" si="29"/>
        <v>Aug</v>
      </c>
      <c r="D908" t="s">
        <v>1311</v>
      </c>
      <c r="E908" t="s">
        <v>116</v>
      </c>
      <c r="F908" t="s">
        <v>43</v>
      </c>
      <c r="G908" t="s">
        <v>58</v>
      </c>
      <c r="H908" t="s">
        <v>1314</v>
      </c>
      <c r="I908" s="4">
        <v>339.96</v>
      </c>
      <c r="J908" s="5">
        <v>4</v>
      </c>
      <c r="K908" s="4">
        <v>122.39</v>
      </c>
    </row>
    <row r="909" spans="1:11" x14ac:dyDescent="0.2">
      <c r="A909" t="s">
        <v>1315</v>
      </c>
      <c r="B909" t="str">
        <f t="shared" si="28"/>
        <v>2014</v>
      </c>
      <c r="C909" t="str">
        <f t="shared" si="29"/>
        <v>Aug</v>
      </c>
      <c r="D909" t="s">
        <v>867</v>
      </c>
      <c r="E909" t="s">
        <v>87</v>
      </c>
      <c r="F909" t="s">
        <v>12</v>
      </c>
      <c r="G909" t="s">
        <v>27</v>
      </c>
      <c r="H909" t="s">
        <v>1316</v>
      </c>
      <c r="I909" s="4">
        <v>10.72</v>
      </c>
      <c r="J909" s="5">
        <v>2</v>
      </c>
      <c r="K909" s="4">
        <v>1.74</v>
      </c>
    </row>
    <row r="910" spans="1:11" x14ac:dyDescent="0.2">
      <c r="A910" t="s">
        <v>1315</v>
      </c>
      <c r="B910" t="str">
        <f t="shared" si="28"/>
        <v>2014</v>
      </c>
      <c r="C910" t="str">
        <f t="shared" si="29"/>
        <v>Aug</v>
      </c>
      <c r="D910" t="s">
        <v>1048</v>
      </c>
      <c r="E910" t="s">
        <v>87</v>
      </c>
      <c r="F910" t="s">
        <v>12</v>
      </c>
      <c r="G910" t="s">
        <v>22</v>
      </c>
      <c r="H910" t="s">
        <v>1317</v>
      </c>
      <c r="I910" s="4">
        <v>76.78</v>
      </c>
      <c r="J910" s="5">
        <v>4</v>
      </c>
      <c r="K910" s="4">
        <v>-58.86</v>
      </c>
    </row>
    <row r="911" spans="1:11" x14ac:dyDescent="0.2">
      <c r="A911" t="s">
        <v>1315</v>
      </c>
      <c r="B911" t="str">
        <f t="shared" si="28"/>
        <v>2014</v>
      </c>
      <c r="C911" t="str">
        <f t="shared" si="29"/>
        <v>Aug</v>
      </c>
      <c r="D911" t="s">
        <v>1048</v>
      </c>
      <c r="E911" t="s">
        <v>87</v>
      </c>
      <c r="F911" t="s">
        <v>12</v>
      </c>
      <c r="G911" t="s">
        <v>232</v>
      </c>
      <c r="H911" t="s">
        <v>1318</v>
      </c>
      <c r="I911" s="4">
        <v>9.18</v>
      </c>
      <c r="J911" s="5">
        <v>2</v>
      </c>
      <c r="K911" s="4">
        <v>1.1499999999999999</v>
      </c>
    </row>
    <row r="912" spans="1:11" x14ac:dyDescent="0.2">
      <c r="A912" t="s">
        <v>1315</v>
      </c>
      <c r="B912" t="str">
        <f t="shared" si="28"/>
        <v>2014</v>
      </c>
      <c r="C912" t="str">
        <f t="shared" si="29"/>
        <v>Aug</v>
      </c>
      <c r="D912" t="s">
        <v>1319</v>
      </c>
      <c r="E912" t="s">
        <v>116</v>
      </c>
      <c r="F912" t="s">
        <v>38</v>
      </c>
      <c r="G912" t="s">
        <v>83</v>
      </c>
      <c r="H912" t="s">
        <v>945</v>
      </c>
      <c r="I912" s="4">
        <v>638.82000000000005</v>
      </c>
      <c r="J912" s="5">
        <v>9</v>
      </c>
      <c r="K912" s="4">
        <v>172.48</v>
      </c>
    </row>
    <row r="913" spans="1:11" x14ac:dyDescent="0.2">
      <c r="A913" t="s">
        <v>1315</v>
      </c>
      <c r="B913" t="str">
        <f t="shared" si="28"/>
        <v>2014</v>
      </c>
      <c r="C913" t="str">
        <f t="shared" si="29"/>
        <v>Aug</v>
      </c>
      <c r="D913" t="s">
        <v>103</v>
      </c>
      <c r="E913" t="s">
        <v>31</v>
      </c>
      <c r="F913" t="s">
        <v>38</v>
      </c>
      <c r="G913" t="s">
        <v>52</v>
      </c>
      <c r="H913" t="s">
        <v>754</v>
      </c>
      <c r="I913" s="4">
        <v>289.24</v>
      </c>
      <c r="J913" s="5">
        <v>7</v>
      </c>
      <c r="K913" s="4">
        <v>26.03</v>
      </c>
    </row>
    <row r="914" spans="1:11" x14ac:dyDescent="0.2">
      <c r="A914" t="s">
        <v>1315</v>
      </c>
      <c r="B914" t="str">
        <f t="shared" si="28"/>
        <v>2014</v>
      </c>
      <c r="C914" t="str">
        <f t="shared" si="29"/>
        <v>Aug</v>
      </c>
      <c r="D914" t="s">
        <v>103</v>
      </c>
      <c r="E914" t="s">
        <v>31</v>
      </c>
      <c r="F914" t="s">
        <v>12</v>
      </c>
      <c r="G914" t="s">
        <v>22</v>
      </c>
      <c r="H914" t="s">
        <v>1320</v>
      </c>
      <c r="I914" s="4">
        <v>69.459999999999994</v>
      </c>
      <c r="J914" s="5">
        <v>2</v>
      </c>
      <c r="K914" s="4">
        <v>22.57</v>
      </c>
    </row>
    <row r="915" spans="1:11" x14ac:dyDescent="0.2">
      <c r="A915" t="s">
        <v>1315</v>
      </c>
      <c r="B915" t="str">
        <f t="shared" si="28"/>
        <v>2014</v>
      </c>
      <c r="C915" t="str">
        <f t="shared" si="29"/>
        <v>Aug</v>
      </c>
      <c r="D915" t="s">
        <v>708</v>
      </c>
      <c r="E915" t="s">
        <v>34</v>
      </c>
      <c r="F915" t="s">
        <v>12</v>
      </c>
      <c r="G915" t="s">
        <v>20</v>
      </c>
      <c r="H915" t="s">
        <v>174</v>
      </c>
      <c r="I915" s="4">
        <v>344.91</v>
      </c>
      <c r="J915" s="5">
        <v>3</v>
      </c>
      <c r="K915" s="4">
        <v>10.35</v>
      </c>
    </row>
    <row r="916" spans="1:11" x14ac:dyDescent="0.2">
      <c r="A916" t="s">
        <v>1321</v>
      </c>
      <c r="B916" t="str">
        <f t="shared" si="28"/>
        <v>2014</v>
      </c>
      <c r="C916" t="str">
        <f t="shared" si="29"/>
        <v>Aug</v>
      </c>
      <c r="D916" t="s">
        <v>1322</v>
      </c>
      <c r="E916" t="s">
        <v>17</v>
      </c>
      <c r="F916" t="s">
        <v>38</v>
      </c>
      <c r="G916" t="s">
        <v>39</v>
      </c>
      <c r="H916" t="s">
        <v>322</v>
      </c>
      <c r="I916" s="4">
        <v>421.37</v>
      </c>
      <c r="J916" s="5">
        <v>2</v>
      </c>
      <c r="K916" s="4">
        <v>-6.02</v>
      </c>
    </row>
    <row r="917" spans="1:11" x14ac:dyDescent="0.2">
      <c r="A917" t="s">
        <v>1321</v>
      </c>
      <c r="B917" t="str">
        <f t="shared" si="28"/>
        <v>2014</v>
      </c>
      <c r="C917" t="str">
        <f t="shared" si="29"/>
        <v>Aug</v>
      </c>
      <c r="D917" t="s">
        <v>1171</v>
      </c>
      <c r="E917" t="s">
        <v>62</v>
      </c>
      <c r="F917" t="s">
        <v>38</v>
      </c>
      <c r="G917" t="s">
        <v>39</v>
      </c>
      <c r="H917" t="s">
        <v>1097</v>
      </c>
      <c r="I917" s="4">
        <v>500.24</v>
      </c>
      <c r="J917" s="5">
        <v>13</v>
      </c>
      <c r="K917" s="4">
        <v>145.07</v>
      </c>
    </row>
    <row r="918" spans="1:11" x14ac:dyDescent="0.2">
      <c r="A918" t="s">
        <v>1321</v>
      </c>
      <c r="B918" t="str">
        <f t="shared" si="28"/>
        <v>2014</v>
      </c>
      <c r="C918" t="str">
        <f t="shared" si="29"/>
        <v>Aug</v>
      </c>
      <c r="D918" t="s">
        <v>1171</v>
      </c>
      <c r="E918" t="s">
        <v>62</v>
      </c>
      <c r="F918" t="s">
        <v>12</v>
      </c>
      <c r="G918" t="s">
        <v>13</v>
      </c>
      <c r="H918" t="s">
        <v>1323</v>
      </c>
      <c r="I918" s="4">
        <v>20.12</v>
      </c>
      <c r="J918" s="5">
        <v>2</v>
      </c>
      <c r="K918" s="4">
        <v>9.26</v>
      </c>
    </row>
    <row r="919" spans="1:11" x14ac:dyDescent="0.2">
      <c r="A919" t="s">
        <v>1321</v>
      </c>
      <c r="B919" t="str">
        <f t="shared" si="28"/>
        <v>2014</v>
      </c>
      <c r="C919" t="str">
        <f t="shared" si="29"/>
        <v>Aug</v>
      </c>
      <c r="D919" t="s">
        <v>1171</v>
      </c>
      <c r="E919" t="s">
        <v>62</v>
      </c>
      <c r="F919" t="s">
        <v>12</v>
      </c>
      <c r="G919" t="s">
        <v>22</v>
      </c>
      <c r="H919" t="s">
        <v>1324</v>
      </c>
      <c r="I919" s="4">
        <v>896.99</v>
      </c>
      <c r="J919" s="5">
        <v>1</v>
      </c>
      <c r="K919" s="4">
        <v>421.59</v>
      </c>
    </row>
    <row r="920" spans="1:11" x14ac:dyDescent="0.2">
      <c r="A920" t="s">
        <v>1325</v>
      </c>
      <c r="B920" t="str">
        <f t="shared" si="28"/>
        <v>2014</v>
      </c>
      <c r="C920" t="str">
        <f t="shared" si="29"/>
        <v>Aug</v>
      </c>
      <c r="D920" t="s">
        <v>1326</v>
      </c>
      <c r="E920" t="s">
        <v>87</v>
      </c>
      <c r="F920" t="s">
        <v>12</v>
      </c>
      <c r="G920" t="s">
        <v>27</v>
      </c>
      <c r="H920" t="s">
        <v>1327</v>
      </c>
      <c r="I920" s="4">
        <v>3.91</v>
      </c>
      <c r="J920" s="5">
        <v>1</v>
      </c>
      <c r="K920" s="4">
        <v>1.03</v>
      </c>
    </row>
    <row r="921" spans="1:11" x14ac:dyDescent="0.2">
      <c r="A921" t="s">
        <v>1325</v>
      </c>
      <c r="B921" t="str">
        <f t="shared" si="28"/>
        <v>2014</v>
      </c>
      <c r="C921" t="str">
        <f t="shared" si="29"/>
        <v>Aug</v>
      </c>
      <c r="D921" t="s">
        <v>1328</v>
      </c>
      <c r="E921" t="s">
        <v>139</v>
      </c>
      <c r="F921" t="s">
        <v>12</v>
      </c>
      <c r="G921" t="s">
        <v>232</v>
      </c>
      <c r="H921" t="s">
        <v>1329</v>
      </c>
      <c r="I921" s="4">
        <v>7.63</v>
      </c>
      <c r="J921" s="5">
        <v>3</v>
      </c>
      <c r="K921" s="4">
        <v>-1.81</v>
      </c>
    </row>
    <row r="922" spans="1:11" x14ac:dyDescent="0.2">
      <c r="A922" t="s">
        <v>1325</v>
      </c>
      <c r="B922" t="str">
        <f t="shared" si="28"/>
        <v>2014</v>
      </c>
      <c r="C922" t="str">
        <f t="shared" si="29"/>
        <v>Aug</v>
      </c>
      <c r="D922" t="s">
        <v>961</v>
      </c>
      <c r="E922" t="s">
        <v>216</v>
      </c>
      <c r="F922" t="s">
        <v>12</v>
      </c>
      <c r="G922" t="s">
        <v>13</v>
      </c>
      <c r="H922" t="s">
        <v>1330</v>
      </c>
      <c r="I922" s="4">
        <v>11.56</v>
      </c>
      <c r="J922" s="5">
        <v>2</v>
      </c>
      <c r="K922" s="4">
        <v>5.66</v>
      </c>
    </row>
    <row r="923" spans="1:11" x14ac:dyDescent="0.2">
      <c r="A923" t="s">
        <v>1331</v>
      </c>
      <c r="B923" t="str">
        <f t="shared" si="28"/>
        <v>2014</v>
      </c>
      <c r="C923" t="str">
        <f t="shared" si="29"/>
        <v>Aug</v>
      </c>
      <c r="D923" t="s">
        <v>1332</v>
      </c>
      <c r="E923" t="s">
        <v>169</v>
      </c>
      <c r="F923" t="s">
        <v>12</v>
      </c>
      <c r="G923" t="s">
        <v>13</v>
      </c>
      <c r="H923" t="s">
        <v>1333</v>
      </c>
      <c r="I923" s="4">
        <v>25.92</v>
      </c>
      <c r="J923" s="5">
        <v>4</v>
      </c>
      <c r="K923" s="4">
        <v>12.44</v>
      </c>
    </row>
    <row r="924" spans="1:11" x14ac:dyDescent="0.2">
      <c r="A924" t="s">
        <v>1331</v>
      </c>
      <c r="B924" t="str">
        <f t="shared" si="28"/>
        <v>2014</v>
      </c>
      <c r="C924" t="str">
        <f t="shared" si="29"/>
        <v>Aug</v>
      </c>
      <c r="D924" t="s">
        <v>1332</v>
      </c>
      <c r="E924" t="s">
        <v>169</v>
      </c>
      <c r="F924" t="s">
        <v>12</v>
      </c>
      <c r="G924" t="s">
        <v>13</v>
      </c>
      <c r="H924" t="s">
        <v>1334</v>
      </c>
      <c r="I924" s="4">
        <v>45.92</v>
      </c>
      <c r="J924" s="5">
        <v>4</v>
      </c>
      <c r="K924" s="4">
        <v>22.5</v>
      </c>
    </row>
    <row r="925" spans="1:11" x14ac:dyDescent="0.2">
      <c r="A925" t="s">
        <v>1331</v>
      </c>
      <c r="B925" t="str">
        <f t="shared" si="28"/>
        <v>2014</v>
      </c>
      <c r="C925" t="str">
        <f t="shared" si="29"/>
        <v>Aug</v>
      </c>
      <c r="D925" t="s">
        <v>1335</v>
      </c>
      <c r="E925" t="s">
        <v>31</v>
      </c>
      <c r="F925" t="s">
        <v>12</v>
      </c>
      <c r="G925" t="s">
        <v>22</v>
      </c>
      <c r="H925" t="s">
        <v>100</v>
      </c>
      <c r="I925" s="4">
        <v>49.57</v>
      </c>
      <c r="J925" s="5">
        <v>2</v>
      </c>
      <c r="K925" s="4">
        <v>17.350000000000001</v>
      </c>
    </row>
    <row r="926" spans="1:11" x14ac:dyDescent="0.2">
      <c r="A926" t="s">
        <v>1331</v>
      </c>
      <c r="B926" t="str">
        <f t="shared" si="28"/>
        <v>2014</v>
      </c>
      <c r="C926" t="str">
        <f t="shared" si="29"/>
        <v>Aug</v>
      </c>
      <c r="D926" t="s">
        <v>1336</v>
      </c>
      <c r="E926" t="s">
        <v>327</v>
      </c>
      <c r="F926" t="s">
        <v>12</v>
      </c>
      <c r="G926" t="s">
        <v>13</v>
      </c>
      <c r="H926" t="s">
        <v>1337</v>
      </c>
      <c r="I926" s="4">
        <v>15.55</v>
      </c>
      <c r="J926" s="5">
        <v>3</v>
      </c>
      <c r="K926" s="4">
        <v>5.44</v>
      </c>
    </row>
    <row r="927" spans="1:11" x14ac:dyDescent="0.2">
      <c r="A927" t="s">
        <v>1331</v>
      </c>
      <c r="B927" t="str">
        <f t="shared" si="28"/>
        <v>2014</v>
      </c>
      <c r="C927" t="str">
        <f t="shared" si="29"/>
        <v>Aug</v>
      </c>
      <c r="D927" t="s">
        <v>1336</v>
      </c>
      <c r="E927" t="s">
        <v>327</v>
      </c>
      <c r="F927" t="s">
        <v>12</v>
      </c>
      <c r="G927" t="s">
        <v>232</v>
      </c>
      <c r="H927" t="s">
        <v>1338</v>
      </c>
      <c r="I927" s="4">
        <v>6.8</v>
      </c>
      <c r="J927" s="5">
        <v>1</v>
      </c>
      <c r="K927" s="4">
        <v>0.51</v>
      </c>
    </row>
    <row r="928" spans="1:11" x14ac:dyDescent="0.2">
      <c r="A928" t="s">
        <v>1331</v>
      </c>
      <c r="B928" t="str">
        <f t="shared" si="28"/>
        <v>2014</v>
      </c>
      <c r="C928" t="str">
        <f t="shared" si="29"/>
        <v>Aug</v>
      </c>
      <c r="D928" t="s">
        <v>1336</v>
      </c>
      <c r="E928" t="s">
        <v>327</v>
      </c>
      <c r="F928" t="s">
        <v>38</v>
      </c>
      <c r="G928" t="s">
        <v>52</v>
      </c>
      <c r="H928" t="s">
        <v>1339</v>
      </c>
      <c r="I928" s="4">
        <v>4.22</v>
      </c>
      <c r="J928" s="5">
        <v>3</v>
      </c>
      <c r="K928" s="4">
        <v>1.27</v>
      </c>
    </row>
    <row r="929" spans="1:11" x14ac:dyDescent="0.2">
      <c r="A929" t="s">
        <v>1331</v>
      </c>
      <c r="B929" t="str">
        <f t="shared" si="28"/>
        <v>2014</v>
      </c>
      <c r="C929" t="str">
        <f t="shared" si="29"/>
        <v>Aug</v>
      </c>
      <c r="D929" t="s">
        <v>1336</v>
      </c>
      <c r="E929" t="s">
        <v>327</v>
      </c>
      <c r="F929" t="s">
        <v>43</v>
      </c>
      <c r="G929" t="s">
        <v>44</v>
      </c>
      <c r="H929" t="s">
        <v>1340</v>
      </c>
      <c r="I929" s="4">
        <v>143.63999999999999</v>
      </c>
      <c r="J929" s="5">
        <v>9</v>
      </c>
      <c r="K929" s="4">
        <v>10.77</v>
      </c>
    </row>
    <row r="930" spans="1:11" x14ac:dyDescent="0.2">
      <c r="A930" t="s">
        <v>1331</v>
      </c>
      <c r="B930" t="str">
        <f t="shared" si="28"/>
        <v>2014</v>
      </c>
      <c r="C930" t="str">
        <f t="shared" si="29"/>
        <v>Aug</v>
      </c>
      <c r="D930" t="s">
        <v>1336</v>
      </c>
      <c r="E930" t="s">
        <v>327</v>
      </c>
      <c r="F930" t="s">
        <v>12</v>
      </c>
      <c r="G930" t="s">
        <v>13</v>
      </c>
      <c r="H930" t="s">
        <v>1341</v>
      </c>
      <c r="I930" s="4">
        <v>31.1</v>
      </c>
      <c r="J930" s="5">
        <v>6</v>
      </c>
      <c r="K930" s="4">
        <v>10.89</v>
      </c>
    </row>
    <row r="931" spans="1:11" x14ac:dyDescent="0.2">
      <c r="A931" t="s">
        <v>1331</v>
      </c>
      <c r="B931" t="str">
        <f t="shared" si="28"/>
        <v>2014</v>
      </c>
      <c r="C931" t="str">
        <f t="shared" si="29"/>
        <v>Aug</v>
      </c>
      <c r="D931" t="s">
        <v>1336</v>
      </c>
      <c r="E931" t="s">
        <v>327</v>
      </c>
      <c r="F931" t="s">
        <v>12</v>
      </c>
      <c r="G931" t="s">
        <v>13</v>
      </c>
      <c r="H931" t="s">
        <v>1342</v>
      </c>
      <c r="I931" s="4">
        <v>223.06</v>
      </c>
      <c r="J931" s="5">
        <v>9</v>
      </c>
      <c r="K931" s="4">
        <v>69.709999999999994</v>
      </c>
    </row>
    <row r="932" spans="1:11" x14ac:dyDescent="0.2">
      <c r="A932" t="s">
        <v>1331</v>
      </c>
      <c r="B932" t="str">
        <f t="shared" si="28"/>
        <v>2014</v>
      </c>
      <c r="C932" t="str">
        <f t="shared" si="29"/>
        <v>Aug</v>
      </c>
      <c r="D932" t="s">
        <v>876</v>
      </c>
      <c r="E932" t="s">
        <v>125</v>
      </c>
      <c r="F932" t="s">
        <v>12</v>
      </c>
      <c r="G932" t="s">
        <v>13</v>
      </c>
      <c r="H932" t="s">
        <v>1343</v>
      </c>
      <c r="I932" s="4">
        <v>19.440000000000001</v>
      </c>
      <c r="J932" s="5">
        <v>3</v>
      </c>
      <c r="K932" s="4">
        <v>9.5299999999999994</v>
      </c>
    </row>
    <row r="933" spans="1:11" x14ac:dyDescent="0.2">
      <c r="A933" t="s">
        <v>1344</v>
      </c>
      <c r="B933" t="str">
        <f t="shared" si="28"/>
        <v>2014</v>
      </c>
      <c r="C933" t="str">
        <f t="shared" si="29"/>
        <v>Aug</v>
      </c>
      <c r="D933" t="s">
        <v>1335</v>
      </c>
      <c r="E933" t="s">
        <v>590</v>
      </c>
      <c r="F933" t="s">
        <v>12</v>
      </c>
      <c r="G933" t="s">
        <v>22</v>
      </c>
      <c r="H933" t="s">
        <v>1345</v>
      </c>
      <c r="I933" s="4">
        <v>8.2899999999999991</v>
      </c>
      <c r="J933" s="5">
        <v>2</v>
      </c>
      <c r="K933" s="4">
        <v>2.69</v>
      </c>
    </row>
    <row r="934" spans="1:11" x14ac:dyDescent="0.2">
      <c r="A934" t="s">
        <v>1344</v>
      </c>
      <c r="B934" t="str">
        <f t="shared" si="28"/>
        <v>2014</v>
      </c>
      <c r="C934" t="str">
        <f t="shared" si="29"/>
        <v>Aug</v>
      </c>
      <c r="D934" t="s">
        <v>1346</v>
      </c>
      <c r="E934" t="s">
        <v>169</v>
      </c>
      <c r="F934" t="s">
        <v>38</v>
      </c>
      <c r="G934" t="s">
        <v>52</v>
      </c>
      <c r="H934" t="s">
        <v>1347</v>
      </c>
      <c r="I934" s="4">
        <v>13.28</v>
      </c>
      <c r="J934" s="5">
        <v>2</v>
      </c>
      <c r="K934" s="4">
        <v>6.37</v>
      </c>
    </row>
    <row r="935" spans="1:11" x14ac:dyDescent="0.2">
      <c r="A935" t="s">
        <v>1344</v>
      </c>
      <c r="B935" t="str">
        <f t="shared" si="28"/>
        <v>2014</v>
      </c>
      <c r="C935" t="str">
        <f t="shared" si="29"/>
        <v>Aug</v>
      </c>
      <c r="D935" t="s">
        <v>1346</v>
      </c>
      <c r="E935" t="s">
        <v>169</v>
      </c>
      <c r="F935" t="s">
        <v>12</v>
      </c>
      <c r="G935" t="s">
        <v>22</v>
      </c>
      <c r="H935" t="s">
        <v>981</v>
      </c>
      <c r="I935" s="4">
        <v>12.67</v>
      </c>
      <c r="J935" s="5">
        <v>3</v>
      </c>
      <c r="K935" s="4">
        <v>4.4400000000000004</v>
      </c>
    </row>
    <row r="936" spans="1:11" x14ac:dyDescent="0.2">
      <c r="A936" t="s">
        <v>1344</v>
      </c>
      <c r="B936" t="str">
        <f t="shared" si="28"/>
        <v>2014</v>
      </c>
      <c r="C936" t="str">
        <f t="shared" si="29"/>
        <v>Aug</v>
      </c>
      <c r="D936" t="s">
        <v>1348</v>
      </c>
      <c r="E936" t="s">
        <v>37</v>
      </c>
      <c r="F936" t="s">
        <v>12</v>
      </c>
      <c r="G936" t="s">
        <v>232</v>
      </c>
      <c r="H936" t="s">
        <v>1338</v>
      </c>
      <c r="I936" s="4">
        <v>25.5</v>
      </c>
      <c r="J936" s="5">
        <v>3</v>
      </c>
      <c r="K936" s="4">
        <v>6.63</v>
      </c>
    </row>
    <row r="937" spans="1:11" x14ac:dyDescent="0.2">
      <c r="A937" t="s">
        <v>1349</v>
      </c>
      <c r="B937" t="str">
        <f t="shared" si="28"/>
        <v>2014</v>
      </c>
      <c r="C937" t="str">
        <f t="shared" si="29"/>
        <v>Aug</v>
      </c>
      <c r="D937" t="s">
        <v>1350</v>
      </c>
      <c r="E937" t="s">
        <v>87</v>
      </c>
      <c r="F937" t="s">
        <v>12</v>
      </c>
      <c r="G937" t="s">
        <v>47</v>
      </c>
      <c r="H937" t="s">
        <v>1202</v>
      </c>
      <c r="I937" s="4">
        <v>40.1</v>
      </c>
      <c r="J937" s="5">
        <v>14</v>
      </c>
      <c r="K937" s="4">
        <v>14.53</v>
      </c>
    </row>
    <row r="938" spans="1:11" x14ac:dyDescent="0.2">
      <c r="A938" t="s">
        <v>1349</v>
      </c>
      <c r="B938" t="str">
        <f t="shared" si="28"/>
        <v>2014</v>
      </c>
      <c r="C938" t="str">
        <f t="shared" si="29"/>
        <v>Aug</v>
      </c>
      <c r="D938" t="s">
        <v>1350</v>
      </c>
      <c r="E938" t="s">
        <v>87</v>
      </c>
      <c r="F938" t="s">
        <v>12</v>
      </c>
      <c r="G938" t="s">
        <v>72</v>
      </c>
      <c r="H938" t="s">
        <v>1351</v>
      </c>
      <c r="I938" s="4">
        <v>4.72</v>
      </c>
      <c r="J938" s="5">
        <v>2</v>
      </c>
      <c r="K938" s="4">
        <v>1.65</v>
      </c>
    </row>
    <row r="939" spans="1:11" x14ac:dyDescent="0.2">
      <c r="A939" t="s">
        <v>1349</v>
      </c>
      <c r="B939" t="str">
        <f t="shared" si="28"/>
        <v>2014</v>
      </c>
      <c r="C939" t="str">
        <f t="shared" si="29"/>
        <v>Aug</v>
      </c>
      <c r="D939" t="s">
        <v>1350</v>
      </c>
      <c r="E939" t="s">
        <v>87</v>
      </c>
      <c r="F939" t="s">
        <v>12</v>
      </c>
      <c r="G939" t="s">
        <v>13</v>
      </c>
      <c r="H939" t="s">
        <v>1352</v>
      </c>
      <c r="I939" s="4">
        <v>23.98</v>
      </c>
      <c r="J939" s="5">
        <v>3</v>
      </c>
      <c r="K939" s="4">
        <v>7.49</v>
      </c>
    </row>
    <row r="940" spans="1:11" x14ac:dyDescent="0.2">
      <c r="A940" t="s">
        <v>1349</v>
      </c>
      <c r="B940" t="str">
        <f t="shared" si="28"/>
        <v>2014</v>
      </c>
      <c r="C940" t="str">
        <f t="shared" si="29"/>
        <v>Aug</v>
      </c>
      <c r="D940" t="s">
        <v>1350</v>
      </c>
      <c r="E940" t="s">
        <v>87</v>
      </c>
      <c r="F940" t="s">
        <v>12</v>
      </c>
      <c r="G940" t="s">
        <v>72</v>
      </c>
      <c r="H940" t="s">
        <v>112</v>
      </c>
      <c r="I940" s="4">
        <v>130.46</v>
      </c>
      <c r="J940" s="5">
        <v>6</v>
      </c>
      <c r="K940" s="4">
        <v>44.03</v>
      </c>
    </row>
    <row r="941" spans="1:11" x14ac:dyDescent="0.2">
      <c r="A941" t="s">
        <v>1349</v>
      </c>
      <c r="B941" t="str">
        <f t="shared" si="28"/>
        <v>2014</v>
      </c>
      <c r="C941" t="str">
        <f t="shared" si="29"/>
        <v>Aug</v>
      </c>
      <c r="D941" t="s">
        <v>1353</v>
      </c>
      <c r="E941" t="s">
        <v>31</v>
      </c>
      <c r="F941" t="s">
        <v>38</v>
      </c>
      <c r="G941" t="s">
        <v>52</v>
      </c>
      <c r="H941" t="s">
        <v>1354</v>
      </c>
      <c r="I941" s="4">
        <v>6.28</v>
      </c>
      <c r="J941" s="5">
        <v>1</v>
      </c>
      <c r="K941" s="4">
        <v>2.64</v>
      </c>
    </row>
    <row r="942" spans="1:11" x14ac:dyDescent="0.2">
      <c r="A942" t="s">
        <v>1349</v>
      </c>
      <c r="B942" t="str">
        <f t="shared" si="28"/>
        <v>2014</v>
      </c>
      <c r="C942" t="str">
        <f t="shared" si="29"/>
        <v>Aug</v>
      </c>
      <c r="D942" t="s">
        <v>1353</v>
      </c>
      <c r="E942" t="s">
        <v>31</v>
      </c>
      <c r="F942" t="s">
        <v>43</v>
      </c>
      <c r="G942" t="s">
        <v>58</v>
      </c>
      <c r="H942" t="s">
        <v>1355</v>
      </c>
      <c r="I942" s="4">
        <v>95.1</v>
      </c>
      <c r="J942" s="5">
        <v>5</v>
      </c>
      <c r="K942" s="4">
        <v>30.43</v>
      </c>
    </row>
    <row r="943" spans="1:11" x14ac:dyDescent="0.2">
      <c r="A943" t="s">
        <v>1349</v>
      </c>
      <c r="B943" t="str">
        <f t="shared" si="28"/>
        <v>2014</v>
      </c>
      <c r="C943" t="str">
        <f t="shared" si="29"/>
        <v>Aug</v>
      </c>
      <c r="D943" t="s">
        <v>1353</v>
      </c>
      <c r="E943" t="s">
        <v>31</v>
      </c>
      <c r="F943" t="s">
        <v>12</v>
      </c>
      <c r="G943" t="s">
        <v>13</v>
      </c>
      <c r="H943" t="s">
        <v>1356</v>
      </c>
      <c r="I943" s="4">
        <v>25.92</v>
      </c>
      <c r="J943" s="5">
        <v>4</v>
      </c>
      <c r="K943" s="4">
        <v>12.44</v>
      </c>
    </row>
    <row r="944" spans="1:11" x14ac:dyDescent="0.2">
      <c r="A944" t="s">
        <v>1349</v>
      </c>
      <c r="B944" t="str">
        <f t="shared" si="28"/>
        <v>2014</v>
      </c>
      <c r="C944" t="str">
        <f t="shared" si="29"/>
        <v>Aug</v>
      </c>
      <c r="D944" t="s">
        <v>1353</v>
      </c>
      <c r="E944" t="s">
        <v>31</v>
      </c>
      <c r="F944" t="s">
        <v>12</v>
      </c>
      <c r="G944" t="s">
        <v>20</v>
      </c>
      <c r="H944" t="s">
        <v>1357</v>
      </c>
      <c r="I944" s="4">
        <v>48.84</v>
      </c>
      <c r="J944" s="5">
        <v>4</v>
      </c>
      <c r="K944" s="4">
        <v>13.19</v>
      </c>
    </row>
    <row r="945" spans="1:11" x14ac:dyDescent="0.2">
      <c r="A945" t="s">
        <v>1349</v>
      </c>
      <c r="B945" t="str">
        <f t="shared" si="28"/>
        <v>2014</v>
      </c>
      <c r="C945" t="str">
        <f t="shared" si="29"/>
        <v>Aug</v>
      </c>
      <c r="D945" t="s">
        <v>1358</v>
      </c>
      <c r="E945" t="s">
        <v>189</v>
      </c>
      <c r="F945" t="s">
        <v>43</v>
      </c>
      <c r="G945" t="s">
        <v>44</v>
      </c>
      <c r="H945" t="s">
        <v>1085</v>
      </c>
      <c r="I945" s="4">
        <v>1007.94</v>
      </c>
      <c r="J945" s="5">
        <v>7</v>
      </c>
      <c r="K945" s="4">
        <v>75.599999999999994</v>
      </c>
    </row>
    <row r="946" spans="1:11" x14ac:dyDescent="0.2">
      <c r="A946" t="s">
        <v>1349</v>
      </c>
      <c r="B946" t="str">
        <f t="shared" si="28"/>
        <v>2014</v>
      </c>
      <c r="C946" t="str">
        <f t="shared" si="29"/>
        <v>Aug</v>
      </c>
      <c r="D946" t="s">
        <v>1359</v>
      </c>
      <c r="E946" t="s">
        <v>11</v>
      </c>
      <c r="F946" t="s">
        <v>12</v>
      </c>
      <c r="G946" t="s">
        <v>22</v>
      </c>
      <c r="H946" t="s">
        <v>1360</v>
      </c>
      <c r="I946" s="4">
        <v>25.68</v>
      </c>
      <c r="J946" s="5">
        <v>3</v>
      </c>
      <c r="K946" s="4">
        <v>-39.799999999999997</v>
      </c>
    </row>
    <row r="947" spans="1:11" x14ac:dyDescent="0.2">
      <c r="A947" t="s">
        <v>1349</v>
      </c>
      <c r="B947" t="str">
        <f t="shared" si="28"/>
        <v>2014</v>
      </c>
      <c r="C947" t="str">
        <f t="shared" si="29"/>
        <v>Aug</v>
      </c>
      <c r="D947" t="s">
        <v>1359</v>
      </c>
      <c r="E947" t="s">
        <v>11</v>
      </c>
      <c r="F947" t="s">
        <v>12</v>
      </c>
      <c r="G947" t="s">
        <v>22</v>
      </c>
      <c r="H947" t="s">
        <v>1361</v>
      </c>
      <c r="I947" s="4">
        <v>12.38</v>
      </c>
      <c r="J947" s="5">
        <v>3</v>
      </c>
      <c r="K947" s="4">
        <v>-19.809999999999999</v>
      </c>
    </row>
    <row r="948" spans="1:11" x14ac:dyDescent="0.2">
      <c r="A948" t="s">
        <v>1349</v>
      </c>
      <c r="B948" t="str">
        <f t="shared" si="28"/>
        <v>2014</v>
      </c>
      <c r="C948" t="str">
        <f t="shared" si="29"/>
        <v>Aug</v>
      </c>
      <c r="D948" t="s">
        <v>91</v>
      </c>
      <c r="E948" t="s">
        <v>87</v>
      </c>
      <c r="F948" t="s">
        <v>12</v>
      </c>
      <c r="G948" t="s">
        <v>22</v>
      </c>
      <c r="H948" t="s">
        <v>1139</v>
      </c>
      <c r="I948" s="4">
        <v>6.53</v>
      </c>
      <c r="J948" s="5">
        <v>4</v>
      </c>
      <c r="K948" s="4">
        <v>-4.57</v>
      </c>
    </row>
    <row r="949" spans="1:11" x14ac:dyDescent="0.2">
      <c r="A949" t="s">
        <v>1349</v>
      </c>
      <c r="B949" t="str">
        <f t="shared" si="28"/>
        <v>2014</v>
      </c>
      <c r="C949" t="str">
        <f t="shared" si="29"/>
        <v>Aug</v>
      </c>
      <c r="D949" t="s">
        <v>91</v>
      </c>
      <c r="E949" t="s">
        <v>87</v>
      </c>
      <c r="F949" t="s">
        <v>12</v>
      </c>
      <c r="G949" t="s">
        <v>22</v>
      </c>
      <c r="H949" t="s">
        <v>1362</v>
      </c>
      <c r="I949" s="4">
        <v>2.86</v>
      </c>
      <c r="J949" s="5">
        <v>3</v>
      </c>
      <c r="K949" s="4">
        <v>-2.29</v>
      </c>
    </row>
    <row r="950" spans="1:11" x14ac:dyDescent="0.2">
      <c r="A950" t="s">
        <v>1349</v>
      </c>
      <c r="B950" t="str">
        <f t="shared" si="28"/>
        <v>2014</v>
      </c>
      <c r="C950" t="str">
        <f t="shared" si="29"/>
        <v>Aug</v>
      </c>
      <c r="D950" t="s">
        <v>91</v>
      </c>
      <c r="E950" t="s">
        <v>87</v>
      </c>
      <c r="F950" t="s">
        <v>12</v>
      </c>
      <c r="G950" t="s">
        <v>22</v>
      </c>
      <c r="H950" t="s">
        <v>1123</v>
      </c>
      <c r="I950" s="4">
        <v>20.86</v>
      </c>
      <c r="J950" s="5">
        <v>8</v>
      </c>
      <c r="K950" s="4">
        <v>-16.68</v>
      </c>
    </row>
    <row r="951" spans="1:11" x14ac:dyDescent="0.2">
      <c r="A951" t="s">
        <v>1363</v>
      </c>
      <c r="B951" t="str">
        <f t="shared" si="28"/>
        <v>2014</v>
      </c>
      <c r="C951" t="str">
        <f t="shared" si="29"/>
        <v>Aug</v>
      </c>
      <c r="D951" t="s">
        <v>1364</v>
      </c>
      <c r="E951" t="s">
        <v>31</v>
      </c>
      <c r="F951" t="s">
        <v>43</v>
      </c>
      <c r="G951" t="s">
        <v>58</v>
      </c>
      <c r="H951" t="s">
        <v>450</v>
      </c>
      <c r="I951" s="4">
        <v>176.8</v>
      </c>
      <c r="J951" s="5">
        <v>8</v>
      </c>
      <c r="K951" s="4">
        <v>22.98</v>
      </c>
    </row>
    <row r="952" spans="1:11" x14ac:dyDescent="0.2">
      <c r="A952" t="s">
        <v>1363</v>
      </c>
      <c r="B952" t="str">
        <f t="shared" si="28"/>
        <v>2014</v>
      </c>
      <c r="C952" t="str">
        <f t="shared" si="29"/>
        <v>Aug</v>
      </c>
      <c r="D952" t="s">
        <v>1365</v>
      </c>
      <c r="E952" t="s">
        <v>67</v>
      </c>
      <c r="F952" t="s">
        <v>38</v>
      </c>
      <c r="G952" t="s">
        <v>52</v>
      </c>
      <c r="H952" t="s">
        <v>1010</v>
      </c>
      <c r="I952" s="4">
        <v>10.68</v>
      </c>
      <c r="J952" s="5">
        <v>4</v>
      </c>
      <c r="K952" s="4">
        <v>4.0599999999999996</v>
      </c>
    </row>
    <row r="953" spans="1:11" x14ac:dyDescent="0.2">
      <c r="A953" t="s">
        <v>1363</v>
      </c>
      <c r="B953" t="str">
        <f t="shared" si="28"/>
        <v>2014</v>
      </c>
      <c r="C953" t="str">
        <f t="shared" si="29"/>
        <v>Aug</v>
      </c>
      <c r="D953" t="s">
        <v>1365</v>
      </c>
      <c r="E953" t="s">
        <v>67</v>
      </c>
      <c r="F953" t="s">
        <v>12</v>
      </c>
      <c r="G953" t="s">
        <v>13</v>
      </c>
      <c r="H953" t="s">
        <v>1366</v>
      </c>
      <c r="I953" s="4">
        <v>17.34</v>
      </c>
      <c r="J953" s="5">
        <v>3</v>
      </c>
      <c r="K953" s="4">
        <v>8.5</v>
      </c>
    </row>
    <row r="954" spans="1:11" x14ac:dyDescent="0.2">
      <c r="A954" t="s">
        <v>1363</v>
      </c>
      <c r="B954" t="str">
        <f t="shared" si="28"/>
        <v>2014</v>
      </c>
      <c r="C954" t="str">
        <f t="shared" si="29"/>
        <v>Aug</v>
      </c>
      <c r="D954" t="s">
        <v>1365</v>
      </c>
      <c r="E954" t="s">
        <v>67</v>
      </c>
      <c r="F954" t="s">
        <v>12</v>
      </c>
      <c r="G954" t="s">
        <v>13</v>
      </c>
      <c r="H954" t="s">
        <v>1367</v>
      </c>
      <c r="I954" s="4">
        <v>3.38</v>
      </c>
      <c r="J954" s="5">
        <v>1</v>
      </c>
      <c r="K954" s="4">
        <v>1.55</v>
      </c>
    </row>
    <row r="955" spans="1:11" x14ac:dyDescent="0.2">
      <c r="A955" t="s">
        <v>1363</v>
      </c>
      <c r="B955" t="str">
        <f t="shared" si="28"/>
        <v>2014</v>
      </c>
      <c r="C955" t="str">
        <f t="shared" si="29"/>
        <v>Aug</v>
      </c>
      <c r="D955" t="s">
        <v>1368</v>
      </c>
      <c r="E955" t="s">
        <v>67</v>
      </c>
      <c r="F955" t="s">
        <v>12</v>
      </c>
      <c r="G955" t="s">
        <v>27</v>
      </c>
      <c r="H955" t="s">
        <v>1369</v>
      </c>
      <c r="I955" s="4">
        <v>8.64</v>
      </c>
      <c r="J955" s="5">
        <v>3</v>
      </c>
      <c r="K955" s="4">
        <v>2.5099999999999998</v>
      </c>
    </row>
    <row r="956" spans="1:11" x14ac:dyDescent="0.2">
      <c r="A956" t="s">
        <v>1363</v>
      </c>
      <c r="B956" t="str">
        <f t="shared" si="28"/>
        <v>2014</v>
      </c>
      <c r="C956" t="str">
        <f t="shared" si="29"/>
        <v>Aug</v>
      </c>
      <c r="D956" t="s">
        <v>1368</v>
      </c>
      <c r="E956" t="s">
        <v>67</v>
      </c>
      <c r="F956" t="s">
        <v>43</v>
      </c>
      <c r="G956" t="s">
        <v>58</v>
      </c>
      <c r="H956" t="s">
        <v>770</v>
      </c>
      <c r="I956" s="4">
        <v>149.97</v>
      </c>
      <c r="J956" s="5">
        <v>3</v>
      </c>
      <c r="K956" s="4">
        <v>52.49</v>
      </c>
    </row>
    <row r="957" spans="1:11" x14ac:dyDescent="0.2">
      <c r="A957" t="s">
        <v>1370</v>
      </c>
      <c r="B957" t="str">
        <f t="shared" si="28"/>
        <v>2014</v>
      </c>
      <c r="C957" t="str">
        <f t="shared" si="29"/>
        <v>Aug</v>
      </c>
      <c r="D957" t="s">
        <v>1371</v>
      </c>
      <c r="E957" t="s">
        <v>31</v>
      </c>
      <c r="F957" t="s">
        <v>12</v>
      </c>
      <c r="G957" t="s">
        <v>27</v>
      </c>
      <c r="H957" t="s">
        <v>980</v>
      </c>
      <c r="I957" s="4">
        <v>8.56</v>
      </c>
      <c r="J957" s="5">
        <v>2</v>
      </c>
      <c r="K957" s="4">
        <v>2.48</v>
      </c>
    </row>
    <row r="958" spans="1:11" x14ac:dyDescent="0.2">
      <c r="A958" t="s">
        <v>1370</v>
      </c>
      <c r="B958" t="str">
        <f t="shared" si="28"/>
        <v>2014</v>
      </c>
      <c r="C958" t="str">
        <f t="shared" si="29"/>
        <v>Aug</v>
      </c>
      <c r="D958" t="s">
        <v>1371</v>
      </c>
      <c r="E958" t="s">
        <v>31</v>
      </c>
      <c r="F958" t="s">
        <v>43</v>
      </c>
      <c r="G958" t="s">
        <v>44</v>
      </c>
      <c r="H958" t="s">
        <v>1372</v>
      </c>
      <c r="I958" s="4">
        <v>213.48</v>
      </c>
      <c r="J958" s="5">
        <v>3</v>
      </c>
      <c r="K958" s="4">
        <v>16.010000000000002</v>
      </c>
    </row>
    <row r="959" spans="1:11" x14ac:dyDescent="0.2">
      <c r="A959" t="s">
        <v>1370</v>
      </c>
      <c r="B959" t="str">
        <f t="shared" si="28"/>
        <v>2014</v>
      </c>
      <c r="C959" t="str">
        <f t="shared" si="29"/>
        <v>Aug</v>
      </c>
      <c r="D959" t="s">
        <v>1371</v>
      </c>
      <c r="E959" t="s">
        <v>31</v>
      </c>
      <c r="F959" t="s">
        <v>12</v>
      </c>
      <c r="G959" t="s">
        <v>22</v>
      </c>
      <c r="H959" t="s">
        <v>1373</v>
      </c>
      <c r="I959" s="4">
        <v>22.72</v>
      </c>
      <c r="J959" s="5">
        <v>4</v>
      </c>
      <c r="K959" s="4">
        <v>7.38</v>
      </c>
    </row>
    <row r="960" spans="1:11" x14ac:dyDescent="0.2">
      <c r="A960" t="s">
        <v>1370</v>
      </c>
      <c r="B960" t="str">
        <f t="shared" si="28"/>
        <v>2014</v>
      </c>
      <c r="C960" t="str">
        <f t="shared" si="29"/>
        <v>Aug</v>
      </c>
      <c r="D960" t="s">
        <v>1374</v>
      </c>
      <c r="E960" t="s">
        <v>62</v>
      </c>
      <c r="F960" t="s">
        <v>43</v>
      </c>
      <c r="G960" t="s">
        <v>44</v>
      </c>
      <c r="H960" t="s">
        <v>1375</v>
      </c>
      <c r="I960" s="4">
        <v>579.95000000000005</v>
      </c>
      <c r="J960" s="5">
        <v>5</v>
      </c>
      <c r="K960" s="4">
        <v>168.19</v>
      </c>
    </row>
    <row r="961" spans="1:11" x14ac:dyDescent="0.2">
      <c r="A961" t="s">
        <v>1370</v>
      </c>
      <c r="B961" t="str">
        <f t="shared" si="28"/>
        <v>2014</v>
      </c>
      <c r="C961" t="str">
        <f t="shared" si="29"/>
        <v>Aug</v>
      </c>
      <c r="D961" t="s">
        <v>1374</v>
      </c>
      <c r="E961" t="s">
        <v>62</v>
      </c>
      <c r="F961" t="s">
        <v>38</v>
      </c>
      <c r="G961" t="s">
        <v>52</v>
      </c>
      <c r="H961" t="s">
        <v>1376</v>
      </c>
      <c r="I961" s="4">
        <v>29.12</v>
      </c>
      <c r="J961" s="5">
        <v>4</v>
      </c>
      <c r="K961" s="4">
        <v>12.52</v>
      </c>
    </row>
    <row r="962" spans="1:11" x14ac:dyDescent="0.2">
      <c r="A962" t="s">
        <v>1370</v>
      </c>
      <c r="B962" t="str">
        <f t="shared" si="28"/>
        <v>2014</v>
      </c>
      <c r="C962" t="str">
        <f t="shared" si="29"/>
        <v>Aug</v>
      </c>
      <c r="D962" t="s">
        <v>1374</v>
      </c>
      <c r="E962" t="s">
        <v>62</v>
      </c>
      <c r="F962" t="s">
        <v>38</v>
      </c>
      <c r="G962" t="s">
        <v>164</v>
      </c>
      <c r="H962" t="s">
        <v>1377</v>
      </c>
      <c r="I962" s="4">
        <v>1202.94</v>
      </c>
      <c r="J962" s="5">
        <v>3</v>
      </c>
      <c r="K962" s="4">
        <v>300.74</v>
      </c>
    </row>
    <row r="963" spans="1:11" x14ac:dyDescent="0.2">
      <c r="A963" t="s">
        <v>1370</v>
      </c>
      <c r="B963" t="str">
        <f t="shared" ref="B963:B1026" si="30">TEXT(A963,"YYYY")</f>
        <v>2014</v>
      </c>
      <c r="C963" t="str">
        <f t="shared" ref="C963:C1026" si="31">TEXT(A963,"MMM")</f>
        <v>Aug</v>
      </c>
      <c r="D963" t="s">
        <v>86</v>
      </c>
      <c r="E963" t="s">
        <v>62</v>
      </c>
      <c r="F963" t="s">
        <v>12</v>
      </c>
      <c r="G963" t="s">
        <v>13</v>
      </c>
      <c r="H963" t="s">
        <v>509</v>
      </c>
      <c r="I963" s="4">
        <v>13.36</v>
      </c>
      <c r="J963" s="5">
        <v>2</v>
      </c>
      <c r="K963" s="4">
        <v>6.41</v>
      </c>
    </row>
    <row r="964" spans="1:11" x14ac:dyDescent="0.2">
      <c r="A964" t="s">
        <v>1378</v>
      </c>
      <c r="B964" t="str">
        <f t="shared" si="30"/>
        <v>2014</v>
      </c>
      <c r="C964" t="str">
        <f t="shared" si="31"/>
        <v>Aug</v>
      </c>
      <c r="D964" t="s">
        <v>1379</v>
      </c>
      <c r="E964" t="s">
        <v>31</v>
      </c>
      <c r="F964" t="s">
        <v>12</v>
      </c>
      <c r="G964" t="s">
        <v>13</v>
      </c>
      <c r="H964" t="s">
        <v>1380</v>
      </c>
      <c r="I964" s="4">
        <v>109.92</v>
      </c>
      <c r="J964" s="5">
        <v>2</v>
      </c>
      <c r="K964" s="4">
        <v>53.86</v>
      </c>
    </row>
    <row r="965" spans="1:11" x14ac:dyDescent="0.2">
      <c r="A965" t="s">
        <v>1378</v>
      </c>
      <c r="B965" t="str">
        <f t="shared" si="30"/>
        <v>2014</v>
      </c>
      <c r="C965" t="str">
        <f t="shared" si="31"/>
        <v>Aug</v>
      </c>
      <c r="D965" t="s">
        <v>1379</v>
      </c>
      <c r="E965" t="s">
        <v>31</v>
      </c>
      <c r="F965" t="s">
        <v>12</v>
      </c>
      <c r="G965" t="s">
        <v>13</v>
      </c>
      <c r="H965" t="s">
        <v>1381</v>
      </c>
      <c r="I965" s="4">
        <v>13.36</v>
      </c>
      <c r="J965" s="5">
        <v>2</v>
      </c>
      <c r="K965" s="4">
        <v>6.41</v>
      </c>
    </row>
    <row r="966" spans="1:11" x14ac:dyDescent="0.2">
      <c r="A966" t="s">
        <v>1378</v>
      </c>
      <c r="B966" t="str">
        <f t="shared" si="30"/>
        <v>2014</v>
      </c>
      <c r="C966" t="str">
        <f t="shared" si="31"/>
        <v>Aug</v>
      </c>
      <c r="D966" t="s">
        <v>1382</v>
      </c>
      <c r="E966" t="s">
        <v>139</v>
      </c>
      <c r="F966" t="s">
        <v>12</v>
      </c>
      <c r="G966" t="s">
        <v>72</v>
      </c>
      <c r="H966" t="s">
        <v>1383</v>
      </c>
      <c r="I966" s="4">
        <v>29.81</v>
      </c>
      <c r="J966" s="5">
        <v>2</v>
      </c>
      <c r="K966" s="4">
        <v>10.81</v>
      </c>
    </row>
    <row r="967" spans="1:11" x14ac:dyDescent="0.2">
      <c r="A967" t="s">
        <v>1378</v>
      </c>
      <c r="B967" t="str">
        <f t="shared" si="30"/>
        <v>2014</v>
      </c>
      <c r="C967" t="str">
        <f t="shared" si="31"/>
        <v>Aug</v>
      </c>
      <c r="D967" t="s">
        <v>1382</v>
      </c>
      <c r="E967" t="s">
        <v>139</v>
      </c>
      <c r="F967" t="s">
        <v>12</v>
      </c>
      <c r="G967" t="s">
        <v>22</v>
      </c>
      <c r="H967" t="s">
        <v>486</v>
      </c>
      <c r="I967" s="4">
        <v>505.18</v>
      </c>
      <c r="J967" s="5">
        <v>4</v>
      </c>
      <c r="K967" s="4">
        <v>-336.78</v>
      </c>
    </row>
    <row r="968" spans="1:11" x14ac:dyDescent="0.2">
      <c r="A968" t="s">
        <v>1378</v>
      </c>
      <c r="B968" t="str">
        <f t="shared" si="30"/>
        <v>2014</v>
      </c>
      <c r="C968" t="str">
        <f t="shared" si="31"/>
        <v>Aug</v>
      </c>
      <c r="D968" t="s">
        <v>1382</v>
      </c>
      <c r="E968" t="s">
        <v>139</v>
      </c>
      <c r="F968" t="s">
        <v>38</v>
      </c>
      <c r="G968" t="s">
        <v>164</v>
      </c>
      <c r="H968" t="s">
        <v>1384</v>
      </c>
      <c r="I968" s="4">
        <v>174.06</v>
      </c>
      <c r="J968" s="5">
        <v>3</v>
      </c>
      <c r="K968" s="4">
        <v>-110.76</v>
      </c>
    </row>
    <row r="969" spans="1:11" x14ac:dyDescent="0.2">
      <c r="A969" t="s">
        <v>1385</v>
      </c>
      <c r="B969" t="str">
        <f t="shared" si="30"/>
        <v>2014</v>
      </c>
      <c r="C969" t="str">
        <f t="shared" si="31"/>
        <v>Aug</v>
      </c>
      <c r="D969" t="s">
        <v>1386</v>
      </c>
      <c r="E969" t="s">
        <v>706</v>
      </c>
      <c r="F969" t="s">
        <v>12</v>
      </c>
      <c r="G969" t="s">
        <v>22</v>
      </c>
      <c r="H969" t="s">
        <v>1387</v>
      </c>
      <c r="I969" s="4">
        <v>25.3</v>
      </c>
      <c r="J969" s="5">
        <v>5</v>
      </c>
      <c r="K969" s="4">
        <v>11.89</v>
      </c>
    </row>
    <row r="970" spans="1:11" x14ac:dyDescent="0.2">
      <c r="A970" t="s">
        <v>1385</v>
      </c>
      <c r="B970" t="str">
        <f t="shared" si="30"/>
        <v>2014</v>
      </c>
      <c r="C970" t="str">
        <f t="shared" si="31"/>
        <v>Aug</v>
      </c>
      <c r="D970" t="s">
        <v>1386</v>
      </c>
      <c r="E970" t="s">
        <v>706</v>
      </c>
      <c r="F970" t="s">
        <v>12</v>
      </c>
      <c r="G970" t="s">
        <v>20</v>
      </c>
      <c r="H970" t="s">
        <v>1056</v>
      </c>
      <c r="I970" s="4">
        <v>95.94</v>
      </c>
      <c r="J970" s="5">
        <v>3</v>
      </c>
      <c r="K970" s="4">
        <v>9.59</v>
      </c>
    </row>
    <row r="971" spans="1:11" x14ac:dyDescent="0.2">
      <c r="A971" t="s">
        <v>1388</v>
      </c>
      <c r="B971" t="str">
        <f t="shared" si="30"/>
        <v>2014</v>
      </c>
      <c r="C971" t="str">
        <f t="shared" si="31"/>
        <v>Aug</v>
      </c>
      <c r="D971" t="s">
        <v>1389</v>
      </c>
      <c r="E971" t="s">
        <v>462</v>
      </c>
      <c r="F971" t="s">
        <v>43</v>
      </c>
      <c r="G971" t="s">
        <v>58</v>
      </c>
      <c r="H971" t="s">
        <v>1390</v>
      </c>
      <c r="I971" s="4">
        <v>92.52</v>
      </c>
      <c r="J971" s="5">
        <v>9</v>
      </c>
      <c r="K971" s="4">
        <v>18.5</v>
      </c>
    </row>
    <row r="972" spans="1:11" x14ac:dyDescent="0.2">
      <c r="A972" t="s">
        <v>1391</v>
      </c>
      <c r="B972" t="str">
        <f t="shared" si="30"/>
        <v>2014</v>
      </c>
      <c r="C972" t="str">
        <f t="shared" si="31"/>
        <v>Sep</v>
      </c>
      <c r="D972" t="s">
        <v>1392</v>
      </c>
      <c r="E972" t="s">
        <v>31</v>
      </c>
      <c r="F972" t="s">
        <v>12</v>
      </c>
      <c r="G972" t="s">
        <v>27</v>
      </c>
      <c r="H972" t="s">
        <v>1393</v>
      </c>
      <c r="I972" s="4">
        <v>53.94</v>
      </c>
      <c r="J972" s="5">
        <v>3</v>
      </c>
      <c r="K972" s="4">
        <v>15.64</v>
      </c>
    </row>
    <row r="973" spans="1:11" x14ac:dyDescent="0.2">
      <c r="A973" t="s">
        <v>1391</v>
      </c>
      <c r="B973" t="str">
        <f t="shared" si="30"/>
        <v>2014</v>
      </c>
      <c r="C973" t="str">
        <f t="shared" si="31"/>
        <v>Sep</v>
      </c>
      <c r="D973" t="s">
        <v>1122</v>
      </c>
      <c r="E973" t="s">
        <v>11</v>
      </c>
      <c r="F973" t="s">
        <v>12</v>
      </c>
      <c r="G973" t="s">
        <v>22</v>
      </c>
      <c r="H973" t="s">
        <v>1394</v>
      </c>
      <c r="I973" s="4">
        <v>3.65</v>
      </c>
      <c r="J973" s="5">
        <v>3</v>
      </c>
      <c r="K973" s="4">
        <v>-6.02</v>
      </c>
    </row>
    <row r="974" spans="1:11" x14ac:dyDescent="0.2">
      <c r="A974" t="s">
        <v>1391</v>
      </c>
      <c r="B974" t="str">
        <f t="shared" si="30"/>
        <v>2014</v>
      </c>
      <c r="C974" t="str">
        <f t="shared" si="31"/>
        <v>Sep</v>
      </c>
      <c r="D974" t="s">
        <v>1122</v>
      </c>
      <c r="E974" t="s">
        <v>11</v>
      </c>
      <c r="F974" t="s">
        <v>12</v>
      </c>
      <c r="G974" t="s">
        <v>13</v>
      </c>
      <c r="H974" t="s">
        <v>1395</v>
      </c>
      <c r="I974" s="4">
        <v>31.1</v>
      </c>
      <c r="J974" s="5">
        <v>6</v>
      </c>
      <c r="K974" s="4">
        <v>10.89</v>
      </c>
    </row>
    <row r="975" spans="1:11" x14ac:dyDescent="0.2">
      <c r="A975" t="s">
        <v>1391</v>
      </c>
      <c r="B975" t="str">
        <f t="shared" si="30"/>
        <v>2014</v>
      </c>
      <c r="C975" t="str">
        <f t="shared" si="31"/>
        <v>Sep</v>
      </c>
      <c r="D975" t="s">
        <v>1319</v>
      </c>
      <c r="E975" t="s">
        <v>169</v>
      </c>
      <c r="F975" t="s">
        <v>12</v>
      </c>
      <c r="G975" t="s">
        <v>22</v>
      </c>
      <c r="H975" t="s">
        <v>1396</v>
      </c>
      <c r="I975" s="4">
        <v>23.74</v>
      </c>
      <c r="J975" s="5">
        <v>2</v>
      </c>
      <c r="K975" s="4">
        <v>8.31</v>
      </c>
    </row>
    <row r="976" spans="1:11" x14ac:dyDescent="0.2">
      <c r="A976" t="s">
        <v>1391</v>
      </c>
      <c r="B976" t="str">
        <f t="shared" si="30"/>
        <v>2014</v>
      </c>
      <c r="C976" t="str">
        <f t="shared" si="31"/>
        <v>Sep</v>
      </c>
      <c r="D976" t="s">
        <v>1319</v>
      </c>
      <c r="E976" t="s">
        <v>169</v>
      </c>
      <c r="F976" t="s">
        <v>43</v>
      </c>
      <c r="G976" t="s">
        <v>58</v>
      </c>
      <c r="H976" t="s">
        <v>1197</v>
      </c>
      <c r="I976" s="4">
        <v>357</v>
      </c>
      <c r="J976" s="5">
        <v>3</v>
      </c>
      <c r="K976" s="4">
        <v>57.12</v>
      </c>
    </row>
    <row r="977" spans="1:11" x14ac:dyDescent="0.2">
      <c r="A977" t="s">
        <v>1397</v>
      </c>
      <c r="B977" t="str">
        <f t="shared" si="30"/>
        <v>2014</v>
      </c>
      <c r="C977" t="str">
        <f t="shared" si="31"/>
        <v>Sep</v>
      </c>
      <c r="D977" t="s">
        <v>689</v>
      </c>
      <c r="E977" t="s">
        <v>169</v>
      </c>
      <c r="F977" t="s">
        <v>12</v>
      </c>
      <c r="G977" t="s">
        <v>105</v>
      </c>
      <c r="H977" t="s">
        <v>240</v>
      </c>
      <c r="I977" s="4">
        <v>19.899999999999999</v>
      </c>
      <c r="J977" s="5">
        <v>1</v>
      </c>
      <c r="K977" s="4">
        <v>8.9600000000000009</v>
      </c>
    </row>
    <row r="978" spans="1:11" x14ac:dyDescent="0.2">
      <c r="A978" t="s">
        <v>1397</v>
      </c>
      <c r="B978" t="str">
        <f t="shared" si="30"/>
        <v>2014</v>
      </c>
      <c r="C978" t="str">
        <f t="shared" si="31"/>
        <v>Sep</v>
      </c>
      <c r="D978" t="s">
        <v>689</v>
      </c>
      <c r="E978" t="s">
        <v>169</v>
      </c>
      <c r="F978" t="s">
        <v>38</v>
      </c>
      <c r="G978" t="s">
        <v>52</v>
      </c>
      <c r="H978" t="s">
        <v>1398</v>
      </c>
      <c r="I978" s="4">
        <v>70.709999999999994</v>
      </c>
      <c r="J978" s="5">
        <v>1</v>
      </c>
      <c r="K978" s="4">
        <v>4.95</v>
      </c>
    </row>
    <row r="979" spans="1:11" x14ac:dyDescent="0.2">
      <c r="A979" t="s">
        <v>1397</v>
      </c>
      <c r="B979" t="str">
        <f t="shared" si="30"/>
        <v>2014</v>
      </c>
      <c r="C979" t="str">
        <f t="shared" si="31"/>
        <v>Sep</v>
      </c>
      <c r="D979" t="s">
        <v>302</v>
      </c>
      <c r="E979" t="s">
        <v>169</v>
      </c>
      <c r="F979" t="s">
        <v>12</v>
      </c>
      <c r="G979" t="s">
        <v>27</v>
      </c>
      <c r="H979" t="s">
        <v>1399</v>
      </c>
      <c r="I979" s="4">
        <v>21.24</v>
      </c>
      <c r="J979" s="5">
        <v>3</v>
      </c>
      <c r="K979" s="4">
        <v>8.07</v>
      </c>
    </row>
    <row r="980" spans="1:11" x14ac:dyDescent="0.2">
      <c r="A980" t="s">
        <v>1397</v>
      </c>
      <c r="B980" t="str">
        <f t="shared" si="30"/>
        <v>2014</v>
      </c>
      <c r="C980" t="str">
        <f t="shared" si="31"/>
        <v>Sep</v>
      </c>
      <c r="D980" t="s">
        <v>1400</v>
      </c>
      <c r="E980" t="s">
        <v>169</v>
      </c>
      <c r="F980" t="s">
        <v>12</v>
      </c>
      <c r="G980" t="s">
        <v>27</v>
      </c>
      <c r="H980" t="s">
        <v>1168</v>
      </c>
      <c r="I980" s="4">
        <v>57.75</v>
      </c>
      <c r="J980" s="5">
        <v>5</v>
      </c>
      <c r="K980" s="4">
        <v>16.170000000000002</v>
      </c>
    </row>
    <row r="981" spans="1:11" x14ac:dyDescent="0.2">
      <c r="A981" t="s">
        <v>1397</v>
      </c>
      <c r="B981" t="str">
        <f t="shared" si="30"/>
        <v>2014</v>
      </c>
      <c r="C981" t="str">
        <f t="shared" si="31"/>
        <v>Sep</v>
      </c>
      <c r="D981" t="s">
        <v>1400</v>
      </c>
      <c r="E981" t="s">
        <v>169</v>
      </c>
      <c r="F981" t="s">
        <v>12</v>
      </c>
      <c r="G981" t="s">
        <v>13</v>
      </c>
      <c r="H981" t="s">
        <v>719</v>
      </c>
      <c r="I981" s="4">
        <v>14.94</v>
      </c>
      <c r="J981" s="5">
        <v>3</v>
      </c>
      <c r="K981" s="4">
        <v>7.02</v>
      </c>
    </row>
    <row r="982" spans="1:11" x14ac:dyDescent="0.2">
      <c r="A982" t="s">
        <v>1397</v>
      </c>
      <c r="B982" t="str">
        <f t="shared" si="30"/>
        <v>2014</v>
      </c>
      <c r="C982" t="str">
        <f t="shared" si="31"/>
        <v>Sep</v>
      </c>
      <c r="D982" t="s">
        <v>457</v>
      </c>
      <c r="E982" t="s">
        <v>17</v>
      </c>
      <c r="F982" t="s">
        <v>43</v>
      </c>
      <c r="G982" t="s">
        <v>58</v>
      </c>
      <c r="H982" t="s">
        <v>846</v>
      </c>
      <c r="I982" s="4">
        <v>239.98</v>
      </c>
      <c r="J982" s="5">
        <v>3</v>
      </c>
      <c r="K982" s="4">
        <v>53.99</v>
      </c>
    </row>
    <row r="983" spans="1:11" x14ac:dyDescent="0.2">
      <c r="A983" t="s">
        <v>1397</v>
      </c>
      <c r="B983" t="str">
        <f t="shared" si="30"/>
        <v>2014</v>
      </c>
      <c r="C983" t="str">
        <f t="shared" si="31"/>
        <v>Sep</v>
      </c>
      <c r="D983" t="s">
        <v>1270</v>
      </c>
      <c r="E983" t="s">
        <v>11</v>
      </c>
      <c r="F983" t="s">
        <v>43</v>
      </c>
      <c r="G983" t="s">
        <v>353</v>
      </c>
      <c r="H983" t="s">
        <v>1401</v>
      </c>
      <c r="I983" s="4">
        <v>559.71</v>
      </c>
      <c r="J983" s="5">
        <v>3</v>
      </c>
      <c r="K983" s="4">
        <v>-121.27</v>
      </c>
    </row>
    <row r="984" spans="1:11" x14ac:dyDescent="0.2">
      <c r="A984" t="s">
        <v>1397</v>
      </c>
      <c r="B984" t="str">
        <f t="shared" si="30"/>
        <v>2014</v>
      </c>
      <c r="C984" t="str">
        <f t="shared" si="31"/>
        <v>Sep</v>
      </c>
      <c r="D984" t="s">
        <v>224</v>
      </c>
      <c r="E984" t="s">
        <v>116</v>
      </c>
      <c r="F984" t="s">
        <v>12</v>
      </c>
      <c r="G984" t="s">
        <v>22</v>
      </c>
      <c r="H984" t="s">
        <v>1324</v>
      </c>
      <c r="I984" s="4">
        <v>1793.98</v>
      </c>
      <c r="J984" s="5">
        <v>2</v>
      </c>
      <c r="K984" s="4">
        <v>843.17</v>
      </c>
    </row>
    <row r="985" spans="1:11" x14ac:dyDescent="0.2">
      <c r="A985" t="s">
        <v>1397</v>
      </c>
      <c r="B985" t="str">
        <f t="shared" si="30"/>
        <v>2014</v>
      </c>
      <c r="C985" t="str">
        <f t="shared" si="31"/>
        <v>Sep</v>
      </c>
      <c r="D985" t="s">
        <v>901</v>
      </c>
      <c r="E985" t="s">
        <v>17</v>
      </c>
      <c r="F985" t="s">
        <v>43</v>
      </c>
      <c r="G985" t="s">
        <v>58</v>
      </c>
      <c r="H985" t="s">
        <v>1314</v>
      </c>
      <c r="I985" s="4">
        <v>475.94</v>
      </c>
      <c r="J985" s="5">
        <v>7</v>
      </c>
      <c r="K985" s="4">
        <v>95.19</v>
      </c>
    </row>
    <row r="986" spans="1:11" x14ac:dyDescent="0.2">
      <c r="A986" t="s">
        <v>1402</v>
      </c>
      <c r="B986" t="str">
        <f t="shared" si="30"/>
        <v>2014</v>
      </c>
      <c r="C986" t="str">
        <f t="shared" si="31"/>
        <v>Sep</v>
      </c>
      <c r="D986" t="s">
        <v>628</v>
      </c>
      <c r="E986" t="s">
        <v>169</v>
      </c>
      <c r="F986" t="s">
        <v>12</v>
      </c>
      <c r="G986" t="s">
        <v>18</v>
      </c>
      <c r="H986" t="s">
        <v>1084</v>
      </c>
      <c r="I986" s="4">
        <v>14.4</v>
      </c>
      <c r="J986" s="5">
        <v>5</v>
      </c>
      <c r="K986" s="4">
        <v>7.06</v>
      </c>
    </row>
    <row r="987" spans="1:11" x14ac:dyDescent="0.2">
      <c r="A987" t="s">
        <v>1402</v>
      </c>
      <c r="B987" t="str">
        <f t="shared" si="30"/>
        <v>2014</v>
      </c>
      <c r="C987" t="str">
        <f t="shared" si="31"/>
        <v>Sep</v>
      </c>
      <c r="D987" t="s">
        <v>1403</v>
      </c>
      <c r="E987" t="s">
        <v>11</v>
      </c>
      <c r="F987" t="s">
        <v>12</v>
      </c>
      <c r="G987" t="s">
        <v>22</v>
      </c>
      <c r="H987" t="s">
        <v>1404</v>
      </c>
      <c r="I987" s="4">
        <v>7.68</v>
      </c>
      <c r="J987" s="5">
        <v>5</v>
      </c>
      <c r="K987" s="4">
        <v>-11.52</v>
      </c>
    </row>
    <row r="988" spans="1:11" x14ac:dyDescent="0.2">
      <c r="A988" t="s">
        <v>1405</v>
      </c>
      <c r="B988" t="str">
        <f t="shared" si="30"/>
        <v>2014</v>
      </c>
      <c r="C988" t="str">
        <f t="shared" si="31"/>
        <v>Sep</v>
      </c>
      <c r="D988" t="s">
        <v>1406</v>
      </c>
      <c r="E988" t="s">
        <v>87</v>
      </c>
      <c r="F988" t="s">
        <v>12</v>
      </c>
      <c r="G988" t="s">
        <v>20</v>
      </c>
      <c r="H988" t="s">
        <v>433</v>
      </c>
      <c r="I988" s="4">
        <v>264.32</v>
      </c>
      <c r="J988" s="5">
        <v>2</v>
      </c>
      <c r="K988" s="4">
        <v>19.82</v>
      </c>
    </row>
    <row r="989" spans="1:11" x14ac:dyDescent="0.2">
      <c r="A989" t="s">
        <v>1405</v>
      </c>
      <c r="B989" t="str">
        <f t="shared" si="30"/>
        <v>2014</v>
      </c>
      <c r="C989" t="str">
        <f t="shared" si="31"/>
        <v>Sep</v>
      </c>
      <c r="D989" t="s">
        <v>1407</v>
      </c>
      <c r="E989" t="s">
        <v>139</v>
      </c>
      <c r="F989" t="s">
        <v>38</v>
      </c>
      <c r="G989" t="s">
        <v>52</v>
      </c>
      <c r="H989" t="s">
        <v>1408</v>
      </c>
      <c r="I989" s="4">
        <v>31.98</v>
      </c>
      <c r="J989" s="5">
        <v>2</v>
      </c>
      <c r="K989" s="4">
        <v>2</v>
      </c>
    </row>
    <row r="990" spans="1:11" x14ac:dyDescent="0.2">
      <c r="A990" t="s">
        <v>1409</v>
      </c>
      <c r="B990" t="str">
        <f t="shared" si="30"/>
        <v>2014</v>
      </c>
      <c r="C990" t="str">
        <f t="shared" si="31"/>
        <v>Sep</v>
      </c>
      <c r="D990" t="s">
        <v>1410</v>
      </c>
      <c r="E990" t="s">
        <v>31</v>
      </c>
      <c r="F990" t="s">
        <v>38</v>
      </c>
      <c r="G990" t="s">
        <v>52</v>
      </c>
      <c r="H990" t="s">
        <v>923</v>
      </c>
      <c r="I990" s="4">
        <v>41.88</v>
      </c>
      <c r="J990" s="5">
        <v>6</v>
      </c>
      <c r="K990" s="4">
        <v>12.15</v>
      </c>
    </row>
    <row r="991" spans="1:11" x14ac:dyDescent="0.2">
      <c r="A991" t="s">
        <v>1409</v>
      </c>
      <c r="B991" t="str">
        <f t="shared" si="30"/>
        <v>2014</v>
      </c>
      <c r="C991" t="str">
        <f t="shared" si="31"/>
        <v>Sep</v>
      </c>
      <c r="D991" t="s">
        <v>1410</v>
      </c>
      <c r="E991" t="s">
        <v>31</v>
      </c>
      <c r="F991" t="s">
        <v>12</v>
      </c>
      <c r="G991" t="s">
        <v>18</v>
      </c>
      <c r="H991" t="s">
        <v>1053</v>
      </c>
      <c r="I991" s="4">
        <v>58.48</v>
      </c>
      <c r="J991" s="5">
        <v>8</v>
      </c>
      <c r="K991" s="4">
        <v>27.49</v>
      </c>
    </row>
    <row r="992" spans="1:11" x14ac:dyDescent="0.2">
      <c r="A992" t="s">
        <v>1411</v>
      </c>
      <c r="B992" t="str">
        <f t="shared" si="30"/>
        <v>2014</v>
      </c>
      <c r="C992" t="str">
        <f t="shared" si="31"/>
        <v>Sep</v>
      </c>
      <c r="D992" t="s">
        <v>735</v>
      </c>
      <c r="E992" t="s">
        <v>26</v>
      </c>
      <c r="F992" t="s">
        <v>12</v>
      </c>
      <c r="G992" t="s">
        <v>20</v>
      </c>
      <c r="H992" t="s">
        <v>315</v>
      </c>
      <c r="I992" s="4">
        <v>64.78</v>
      </c>
      <c r="J992" s="5">
        <v>1</v>
      </c>
      <c r="K992" s="4">
        <v>-14.58</v>
      </c>
    </row>
    <row r="993" spans="1:11" x14ac:dyDescent="0.2">
      <c r="A993" t="s">
        <v>1411</v>
      </c>
      <c r="B993" t="str">
        <f t="shared" si="30"/>
        <v>2014</v>
      </c>
      <c r="C993" t="str">
        <f t="shared" si="31"/>
        <v>Sep</v>
      </c>
      <c r="D993" t="s">
        <v>735</v>
      </c>
      <c r="E993" t="s">
        <v>26</v>
      </c>
      <c r="F993" t="s">
        <v>43</v>
      </c>
      <c r="G993" t="s">
        <v>44</v>
      </c>
      <c r="H993" t="s">
        <v>1412</v>
      </c>
      <c r="I993" s="4">
        <v>32.380000000000003</v>
      </c>
      <c r="J993" s="5">
        <v>3</v>
      </c>
      <c r="K993" s="4">
        <v>4.32</v>
      </c>
    </row>
    <row r="994" spans="1:11" x14ac:dyDescent="0.2">
      <c r="A994" t="s">
        <v>1411</v>
      </c>
      <c r="B994" t="str">
        <f t="shared" si="30"/>
        <v>2014</v>
      </c>
      <c r="C994" t="str">
        <f t="shared" si="31"/>
        <v>Sep</v>
      </c>
      <c r="D994" t="s">
        <v>735</v>
      </c>
      <c r="E994" t="s">
        <v>26</v>
      </c>
      <c r="F994" t="s">
        <v>38</v>
      </c>
      <c r="G994" t="s">
        <v>52</v>
      </c>
      <c r="H994" t="s">
        <v>1413</v>
      </c>
      <c r="I994" s="4">
        <v>42.37</v>
      </c>
      <c r="J994" s="5">
        <v>2</v>
      </c>
      <c r="K994" s="4">
        <v>8.4700000000000006</v>
      </c>
    </row>
    <row r="995" spans="1:11" x14ac:dyDescent="0.2">
      <c r="A995" t="s">
        <v>1411</v>
      </c>
      <c r="B995" t="str">
        <f t="shared" si="30"/>
        <v>2014</v>
      </c>
      <c r="C995" t="str">
        <f t="shared" si="31"/>
        <v>Sep</v>
      </c>
      <c r="D995" t="s">
        <v>735</v>
      </c>
      <c r="E995" t="s">
        <v>26</v>
      </c>
      <c r="F995" t="s">
        <v>43</v>
      </c>
      <c r="G995" t="s">
        <v>353</v>
      </c>
      <c r="H995" t="s">
        <v>1414</v>
      </c>
      <c r="I995" s="4">
        <v>399.54</v>
      </c>
      <c r="J995" s="5">
        <v>4</v>
      </c>
      <c r="K995" s="4">
        <v>-559.36</v>
      </c>
    </row>
    <row r="996" spans="1:11" x14ac:dyDescent="0.2">
      <c r="A996" t="s">
        <v>1411</v>
      </c>
      <c r="B996" t="str">
        <f t="shared" si="30"/>
        <v>2014</v>
      </c>
      <c r="C996" t="str">
        <f t="shared" si="31"/>
        <v>Sep</v>
      </c>
      <c r="D996" t="s">
        <v>138</v>
      </c>
      <c r="E996" t="s">
        <v>974</v>
      </c>
      <c r="F996" t="s">
        <v>38</v>
      </c>
      <c r="G996" t="s">
        <v>52</v>
      </c>
      <c r="H996" t="s">
        <v>394</v>
      </c>
      <c r="I996" s="4">
        <v>57.69</v>
      </c>
      <c r="J996" s="5">
        <v>3</v>
      </c>
      <c r="K996" s="4">
        <v>23.65</v>
      </c>
    </row>
    <row r="997" spans="1:11" x14ac:dyDescent="0.2">
      <c r="A997" t="s">
        <v>1411</v>
      </c>
      <c r="B997" t="str">
        <f t="shared" si="30"/>
        <v>2014</v>
      </c>
      <c r="C997" t="str">
        <f t="shared" si="31"/>
        <v>Sep</v>
      </c>
      <c r="D997" t="s">
        <v>138</v>
      </c>
      <c r="E997" t="s">
        <v>974</v>
      </c>
      <c r="F997" t="s">
        <v>12</v>
      </c>
      <c r="G997" t="s">
        <v>22</v>
      </c>
      <c r="H997" t="s">
        <v>1415</v>
      </c>
      <c r="I997" s="4">
        <v>42.81</v>
      </c>
      <c r="J997" s="5">
        <v>3</v>
      </c>
      <c r="K997" s="4">
        <v>20.12</v>
      </c>
    </row>
    <row r="998" spans="1:11" x14ac:dyDescent="0.2">
      <c r="A998" t="s">
        <v>1411</v>
      </c>
      <c r="B998" t="str">
        <f t="shared" si="30"/>
        <v>2014</v>
      </c>
      <c r="C998" t="str">
        <f t="shared" si="31"/>
        <v>Sep</v>
      </c>
      <c r="D998" t="s">
        <v>138</v>
      </c>
      <c r="E998" t="s">
        <v>974</v>
      </c>
      <c r="F998" t="s">
        <v>12</v>
      </c>
      <c r="G998" t="s">
        <v>13</v>
      </c>
      <c r="H998" t="s">
        <v>1416</v>
      </c>
      <c r="I998" s="4">
        <v>12.96</v>
      </c>
      <c r="J998" s="5">
        <v>2</v>
      </c>
      <c r="K998" s="4">
        <v>6.22</v>
      </c>
    </row>
    <row r="999" spans="1:11" x14ac:dyDescent="0.2">
      <c r="A999" t="s">
        <v>1411</v>
      </c>
      <c r="B999" t="str">
        <f t="shared" si="30"/>
        <v>2014</v>
      </c>
      <c r="C999" t="str">
        <f t="shared" si="31"/>
        <v>Sep</v>
      </c>
      <c r="D999" t="s">
        <v>138</v>
      </c>
      <c r="E999" t="s">
        <v>974</v>
      </c>
      <c r="F999" t="s">
        <v>38</v>
      </c>
      <c r="G999" t="s">
        <v>52</v>
      </c>
      <c r="H999" t="s">
        <v>1417</v>
      </c>
      <c r="I999" s="4">
        <v>821.88</v>
      </c>
      <c r="J999" s="5">
        <v>6</v>
      </c>
      <c r="K999" s="4">
        <v>213.69</v>
      </c>
    </row>
    <row r="1000" spans="1:11" x14ac:dyDescent="0.2">
      <c r="A1000" t="s">
        <v>1411</v>
      </c>
      <c r="B1000" t="str">
        <f t="shared" si="30"/>
        <v>2014</v>
      </c>
      <c r="C1000" t="str">
        <f t="shared" si="31"/>
        <v>Sep</v>
      </c>
      <c r="D1000" t="s">
        <v>138</v>
      </c>
      <c r="E1000" t="s">
        <v>974</v>
      </c>
      <c r="F1000" t="s">
        <v>43</v>
      </c>
      <c r="G1000" t="s">
        <v>44</v>
      </c>
      <c r="H1000" t="s">
        <v>965</v>
      </c>
      <c r="I1000" s="4">
        <v>104.85</v>
      </c>
      <c r="J1000" s="5">
        <v>3</v>
      </c>
      <c r="K1000" s="4">
        <v>28.31</v>
      </c>
    </row>
    <row r="1001" spans="1:11" x14ac:dyDescent="0.2">
      <c r="A1001" t="s">
        <v>1411</v>
      </c>
      <c r="B1001" t="str">
        <f t="shared" si="30"/>
        <v>2014</v>
      </c>
      <c r="C1001" t="str">
        <f t="shared" si="31"/>
        <v>Sep</v>
      </c>
      <c r="D1001" t="s">
        <v>1418</v>
      </c>
      <c r="E1001" t="s">
        <v>169</v>
      </c>
      <c r="F1001" t="s">
        <v>43</v>
      </c>
      <c r="G1001" t="s">
        <v>44</v>
      </c>
      <c r="H1001" t="s">
        <v>1419</v>
      </c>
      <c r="I1001" s="4">
        <v>377.97</v>
      </c>
      <c r="J1001" s="5">
        <v>3</v>
      </c>
      <c r="K1001" s="4">
        <v>109.61</v>
      </c>
    </row>
    <row r="1002" spans="1:11" x14ac:dyDescent="0.2">
      <c r="A1002" t="s">
        <v>1411</v>
      </c>
      <c r="B1002" t="str">
        <f t="shared" si="30"/>
        <v>2014</v>
      </c>
      <c r="C1002" t="str">
        <f t="shared" si="31"/>
        <v>Sep</v>
      </c>
      <c r="D1002" t="s">
        <v>1420</v>
      </c>
      <c r="E1002" t="s">
        <v>11</v>
      </c>
      <c r="F1002" t="s">
        <v>43</v>
      </c>
      <c r="G1002" t="s">
        <v>44</v>
      </c>
      <c r="H1002" t="s">
        <v>1421</v>
      </c>
      <c r="I1002" s="4">
        <v>196.78</v>
      </c>
      <c r="J1002" s="5">
        <v>3</v>
      </c>
      <c r="K1002" s="4">
        <v>14.76</v>
      </c>
    </row>
    <row r="1003" spans="1:11" x14ac:dyDescent="0.2">
      <c r="A1003" t="s">
        <v>1411</v>
      </c>
      <c r="B1003" t="str">
        <f t="shared" si="30"/>
        <v>2014</v>
      </c>
      <c r="C1003" t="str">
        <f t="shared" si="31"/>
        <v>Sep</v>
      </c>
      <c r="D1003" t="s">
        <v>1420</v>
      </c>
      <c r="E1003" t="s">
        <v>11</v>
      </c>
      <c r="F1003" t="s">
        <v>12</v>
      </c>
      <c r="G1003" t="s">
        <v>22</v>
      </c>
      <c r="H1003" t="s">
        <v>1422</v>
      </c>
      <c r="I1003" s="4">
        <v>2.92</v>
      </c>
      <c r="J1003" s="5">
        <v>2</v>
      </c>
      <c r="K1003" s="4">
        <v>-4.82</v>
      </c>
    </row>
    <row r="1004" spans="1:11" x14ac:dyDescent="0.2">
      <c r="A1004" t="s">
        <v>1411</v>
      </c>
      <c r="B1004" t="str">
        <f t="shared" si="30"/>
        <v>2014</v>
      </c>
      <c r="C1004" t="str">
        <f t="shared" si="31"/>
        <v>Sep</v>
      </c>
      <c r="D1004" t="s">
        <v>1420</v>
      </c>
      <c r="E1004" t="s">
        <v>11</v>
      </c>
      <c r="F1004" t="s">
        <v>38</v>
      </c>
      <c r="G1004" t="s">
        <v>164</v>
      </c>
      <c r="H1004" t="s">
        <v>1423</v>
      </c>
      <c r="I1004" s="4">
        <v>200.8</v>
      </c>
      <c r="J1004" s="5">
        <v>1</v>
      </c>
      <c r="K1004" s="4">
        <v>-22.95</v>
      </c>
    </row>
    <row r="1005" spans="1:11" x14ac:dyDescent="0.2">
      <c r="A1005" t="s">
        <v>1411</v>
      </c>
      <c r="B1005" t="str">
        <f t="shared" si="30"/>
        <v>2014</v>
      </c>
      <c r="C1005" t="str">
        <f t="shared" si="31"/>
        <v>Sep</v>
      </c>
      <c r="D1005" t="s">
        <v>1420</v>
      </c>
      <c r="E1005" t="s">
        <v>11</v>
      </c>
      <c r="F1005" t="s">
        <v>43</v>
      </c>
      <c r="G1005" t="s">
        <v>58</v>
      </c>
      <c r="H1005" t="s">
        <v>1424</v>
      </c>
      <c r="I1005" s="4">
        <v>46.69</v>
      </c>
      <c r="J1005" s="5">
        <v>4</v>
      </c>
      <c r="K1005" s="4">
        <v>-2.92</v>
      </c>
    </row>
    <row r="1006" spans="1:11" x14ac:dyDescent="0.2">
      <c r="A1006" t="s">
        <v>1411</v>
      </c>
      <c r="B1006" t="str">
        <f t="shared" si="30"/>
        <v>2014</v>
      </c>
      <c r="C1006" t="str">
        <f t="shared" si="31"/>
        <v>Sep</v>
      </c>
      <c r="D1006" t="s">
        <v>1420</v>
      </c>
      <c r="E1006" t="s">
        <v>11</v>
      </c>
      <c r="F1006" t="s">
        <v>12</v>
      </c>
      <c r="G1006" t="s">
        <v>27</v>
      </c>
      <c r="H1006" t="s">
        <v>166</v>
      </c>
      <c r="I1006" s="4">
        <v>21.86</v>
      </c>
      <c r="J1006" s="5">
        <v>3</v>
      </c>
      <c r="K1006" s="4">
        <v>3.55</v>
      </c>
    </row>
    <row r="1007" spans="1:11" x14ac:dyDescent="0.2">
      <c r="A1007" t="s">
        <v>1411</v>
      </c>
      <c r="B1007" t="str">
        <f t="shared" si="30"/>
        <v>2014</v>
      </c>
      <c r="C1007" t="str">
        <f t="shared" si="31"/>
        <v>Sep</v>
      </c>
      <c r="D1007" t="s">
        <v>352</v>
      </c>
      <c r="E1007" t="s">
        <v>974</v>
      </c>
      <c r="F1007" t="s">
        <v>38</v>
      </c>
      <c r="G1007" t="s">
        <v>164</v>
      </c>
      <c r="H1007" t="s">
        <v>545</v>
      </c>
      <c r="I1007" s="4">
        <v>429.9</v>
      </c>
      <c r="J1007" s="5">
        <v>5</v>
      </c>
      <c r="K1007" s="4">
        <v>111.77</v>
      </c>
    </row>
    <row r="1008" spans="1:11" x14ac:dyDescent="0.2">
      <c r="A1008" t="s">
        <v>1411</v>
      </c>
      <c r="B1008" t="str">
        <f t="shared" si="30"/>
        <v>2014</v>
      </c>
      <c r="C1008" t="str">
        <f t="shared" si="31"/>
        <v>Sep</v>
      </c>
      <c r="D1008" t="s">
        <v>352</v>
      </c>
      <c r="E1008" t="s">
        <v>974</v>
      </c>
      <c r="F1008" t="s">
        <v>12</v>
      </c>
      <c r="G1008" t="s">
        <v>22</v>
      </c>
      <c r="H1008" t="s">
        <v>1425</v>
      </c>
      <c r="I1008" s="4">
        <v>32.06</v>
      </c>
      <c r="J1008" s="5">
        <v>2</v>
      </c>
      <c r="K1008" s="4">
        <v>15.39</v>
      </c>
    </row>
    <row r="1009" spans="1:11" x14ac:dyDescent="0.2">
      <c r="A1009" t="s">
        <v>1411</v>
      </c>
      <c r="B1009" t="str">
        <f t="shared" si="30"/>
        <v>2014</v>
      </c>
      <c r="C1009" t="str">
        <f t="shared" si="31"/>
        <v>Sep</v>
      </c>
      <c r="D1009" t="s">
        <v>352</v>
      </c>
      <c r="E1009" t="s">
        <v>974</v>
      </c>
      <c r="F1009" t="s">
        <v>38</v>
      </c>
      <c r="G1009" t="s">
        <v>39</v>
      </c>
      <c r="H1009" t="s">
        <v>998</v>
      </c>
      <c r="I1009" s="4">
        <v>161.96</v>
      </c>
      <c r="J1009" s="5">
        <v>2</v>
      </c>
      <c r="K1009" s="4">
        <v>45.35</v>
      </c>
    </row>
    <row r="1010" spans="1:11" x14ac:dyDescent="0.2">
      <c r="A1010" t="s">
        <v>1411</v>
      </c>
      <c r="B1010" t="str">
        <f t="shared" si="30"/>
        <v>2014</v>
      </c>
      <c r="C1010" t="str">
        <f t="shared" si="31"/>
        <v>Sep</v>
      </c>
      <c r="D1010" t="s">
        <v>352</v>
      </c>
      <c r="E1010" t="s">
        <v>974</v>
      </c>
      <c r="F1010" t="s">
        <v>12</v>
      </c>
      <c r="G1010" t="s">
        <v>20</v>
      </c>
      <c r="H1010" t="s">
        <v>1426</v>
      </c>
      <c r="I1010" s="4">
        <v>19.86</v>
      </c>
      <c r="J1010" s="5">
        <v>2</v>
      </c>
      <c r="K1010" s="4">
        <v>5.76</v>
      </c>
    </row>
    <row r="1011" spans="1:11" x14ac:dyDescent="0.2">
      <c r="A1011" t="s">
        <v>1411</v>
      </c>
      <c r="B1011" t="str">
        <f t="shared" si="30"/>
        <v>2014</v>
      </c>
      <c r="C1011" t="str">
        <f t="shared" si="31"/>
        <v>Sep</v>
      </c>
      <c r="D1011" t="s">
        <v>1427</v>
      </c>
      <c r="E1011" t="s">
        <v>31</v>
      </c>
      <c r="F1011" t="s">
        <v>12</v>
      </c>
      <c r="G1011" t="s">
        <v>232</v>
      </c>
      <c r="H1011" t="s">
        <v>1428</v>
      </c>
      <c r="I1011" s="4">
        <v>27.36</v>
      </c>
      <c r="J1011" s="5">
        <v>4</v>
      </c>
      <c r="K1011" s="4">
        <v>7.39</v>
      </c>
    </row>
    <row r="1012" spans="1:11" x14ac:dyDescent="0.2">
      <c r="A1012" t="s">
        <v>1411</v>
      </c>
      <c r="B1012" t="str">
        <f t="shared" si="30"/>
        <v>2014</v>
      </c>
      <c r="C1012" t="str">
        <f t="shared" si="31"/>
        <v>Sep</v>
      </c>
      <c r="D1012" t="s">
        <v>1427</v>
      </c>
      <c r="E1012" t="s">
        <v>31</v>
      </c>
      <c r="F1012" t="s">
        <v>12</v>
      </c>
      <c r="G1012" t="s">
        <v>13</v>
      </c>
      <c r="H1012" t="s">
        <v>14</v>
      </c>
      <c r="I1012" s="4">
        <v>20.56</v>
      </c>
      <c r="J1012" s="5">
        <v>2</v>
      </c>
      <c r="K1012" s="4">
        <v>9.66</v>
      </c>
    </row>
    <row r="1013" spans="1:11" x14ac:dyDescent="0.2">
      <c r="A1013" t="s">
        <v>1411</v>
      </c>
      <c r="B1013" t="str">
        <f t="shared" si="30"/>
        <v>2014</v>
      </c>
      <c r="C1013" t="str">
        <f t="shared" si="31"/>
        <v>Sep</v>
      </c>
      <c r="D1013" t="s">
        <v>1427</v>
      </c>
      <c r="E1013" t="s">
        <v>31</v>
      </c>
      <c r="F1013" t="s">
        <v>12</v>
      </c>
      <c r="G1013" t="s">
        <v>22</v>
      </c>
      <c r="H1013" t="s">
        <v>1429</v>
      </c>
      <c r="I1013" s="4">
        <v>83.92</v>
      </c>
      <c r="J1013" s="5">
        <v>5</v>
      </c>
      <c r="K1013" s="4">
        <v>31.47</v>
      </c>
    </row>
    <row r="1014" spans="1:11" x14ac:dyDescent="0.2">
      <c r="A1014" t="s">
        <v>1411</v>
      </c>
      <c r="B1014" t="str">
        <f t="shared" si="30"/>
        <v>2014</v>
      </c>
      <c r="C1014" t="str">
        <f t="shared" si="31"/>
        <v>Sep</v>
      </c>
      <c r="D1014" t="s">
        <v>857</v>
      </c>
      <c r="E1014" t="s">
        <v>17</v>
      </c>
      <c r="F1014" t="s">
        <v>12</v>
      </c>
      <c r="G1014" t="s">
        <v>47</v>
      </c>
      <c r="H1014" t="s">
        <v>1430</v>
      </c>
      <c r="I1014" s="4">
        <v>13.16</v>
      </c>
      <c r="J1014" s="5">
        <v>5</v>
      </c>
      <c r="K1014" s="4">
        <v>4.1100000000000003</v>
      </c>
    </row>
    <row r="1015" spans="1:11" x14ac:dyDescent="0.2">
      <c r="A1015" t="s">
        <v>1411</v>
      </c>
      <c r="B1015" t="str">
        <f t="shared" si="30"/>
        <v>2014</v>
      </c>
      <c r="C1015" t="str">
        <f t="shared" si="31"/>
        <v>Sep</v>
      </c>
      <c r="D1015" t="s">
        <v>857</v>
      </c>
      <c r="E1015" t="s">
        <v>17</v>
      </c>
      <c r="F1015" t="s">
        <v>12</v>
      </c>
      <c r="G1015" t="s">
        <v>22</v>
      </c>
      <c r="H1015" t="s">
        <v>789</v>
      </c>
      <c r="I1015" s="4">
        <v>3.83</v>
      </c>
      <c r="J1015" s="5">
        <v>3</v>
      </c>
      <c r="K1015" s="4">
        <v>-6.51</v>
      </c>
    </row>
    <row r="1016" spans="1:11" x14ac:dyDescent="0.2">
      <c r="A1016" t="s">
        <v>1411</v>
      </c>
      <c r="B1016" t="str">
        <f t="shared" si="30"/>
        <v>2014</v>
      </c>
      <c r="C1016" t="str">
        <f t="shared" si="31"/>
        <v>Sep</v>
      </c>
      <c r="D1016" t="s">
        <v>857</v>
      </c>
      <c r="E1016" t="s">
        <v>17</v>
      </c>
      <c r="F1016" t="s">
        <v>12</v>
      </c>
      <c r="G1016" t="s">
        <v>22</v>
      </c>
      <c r="H1016" t="s">
        <v>41</v>
      </c>
      <c r="I1016" s="4">
        <v>304.99</v>
      </c>
      <c r="J1016" s="5">
        <v>5</v>
      </c>
      <c r="K1016" s="4">
        <v>-533.73</v>
      </c>
    </row>
    <row r="1017" spans="1:11" x14ac:dyDescent="0.2">
      <c r="A1017" t="s">
        <v>1431</v>
      </c>
      <c r="B1017" t="str">
        <f t="shared" si="30"/>
        <v>2014</v>
      </c>
      <c r="C1017" t="str">
        <f t="shared" si="31"/>
        <v>Sep</v>
      </c>
      <c r="D1017" t="s">
        <v>1432</v>
      </c>
      <c r="E1017" t="s">
        <v>11</v>
      </c>
      <c r="F1017" t="s">
        <v>12</v>
      </c>
      <c r="G1017" t="s">
        <v>27</v>
      </c>
      <c r="H1017" t="s">
        <v>1433</v>
      </c>
      <c r="I1017" s="4">
        <v>9.94</v>
      </c>
      <c r="J1017" s="5">
        <v>3</v>
      </c>
      <c r="K1017" s="4">
        <v>2.73</v>
      </c>
    </row>
    <row r="1018" spans="1:11" x14ac:dyDescent="0.2">
      <c r="A1018" t="s">
        <v>1431</v>
      </c>
      <c r="B1018" t="str">
        <f t="shared" si="30"/>
        <v>2014</v>
      </c>
      <c r="C1018" t="str">
        <f t="shared" si="31"/>
        <v>Sep</v>
      </c>
      <c r="D1018" t="s">
        <v>1432</v>
      </c>
      <c r="E1018" t="s">
        <v>11</v>
      </c>
      <c r="F1018" t="s">
        <v>43</v>
      </c>
      <c r="G1018" t="s">
        <v>353</v>
      </c>
      <c r="H1018" t="s">
        <v>1434</v>
      </c>
      <c r="I1018" s="4">
        <v>8159.95</v>
      </c>
      <c r="J1018" s="5">
        <v>8</v>
      </c>
      <c r="K1018" s="4">
        <v>-1359.99</v>
      </c>
    </row>
    <row r="1019" spans="1:11" x14ac:dyDescent="0.2">
      <c r="A1019" t="s">
        <v>1431</v>
      </c>
      <c r="B1019" t="str">
        <f t="shared" si="30"/>
        <v>2014</v>
      </c>
      <c r="C1019" t="str">
        <f t="shared" si="31"/>
        <v>Sep</v>
      </c>
      <c r="D1019" t="s">
        <v>1432</v>
      </c>
      <c r="E1019" t="s">
        <v>11</v>
      </c>
      <c r="F1019" t="s">
        <v>12</v>
      </c>
      <c r="G1019" t="s">
        <v>20</v>
      </c>
      <c r="H1019" t="s">
        <v>174</v>
      </c>
      <c r="I1019" s="4">
        <v>275.93</v>
      </c>
      <c r="J1019" s="5">
        <v>3</v>
      </c>
      <c r="K1019" s="4">
        <v>-58.63</v>
      </c>
    </row>
    <row r="1020" spans="1:11" x14ac:dyDescent="0.2">
      <c r="A1020" t="s">
        <v>1431</v>
      </c>
      <c r="B1020" t="str">
        <f t="shared" si="30"/>
        <v>2014</v>
      </c>
      <c r="C1020" t="str">
        <f t="shared" si="31"/>
        <v>Sep</v>
      </c>
      <c r="D1020" t="s">
        <v>1432</v>
      </c>
      <c r="E1020" t="s">
        <v>11</v>
      </c>
      <c r="F1020" t="s">
        <v>38</v>
      </c>
      <c r="G1020" t="s">
        <v>39</v>
      </c>
      <c r="H1020" t="s">
        <v>1435</v>
      </c>
      <c r="I1020" s="4">
        <v>1740.06</v>
      </c>
      <c r="J1020" s="5">
        <v>9</v>
      </c>
      <c r="K1020" s="4">
        <v>-24.86</v>
      </c>
    </row>
    <row r="1021" spans="1:11" x14ac:dyDescent="0.2">
      <c r="A1021" t="s">
        <v>1431</v>
      </c>
      <c r="B1021" t="str">
        <f t="shared" si="30"/>
        <v>2014</v>
      </c>
      <c r="C1021" t="str">
        <f t="shared" si="31"/>
        <v>Sep</v>
      </c>
      <c r="D1021" t="s">
        <v>1432</v>
      </c>
      <c r="E1021" t="s">
        <v>11</v>
      </c>
      <c r="F1021" t="s">
        <v>12</v>
      </c>
      <c r="G1021" t="s">
        <v>27</v>
      </c>
      <c r="H1021" t="s">
        <v>902</v>
      </c>
      <c r="I1021" s="4">
        <v>32.06</v>
      </c>
      <c r="J1021" s="5">
        <v>6</v>
      </c>
      <c r="K1021" s="4">
        <v>6.81</v>
      </c>
    </row>
    <row r="1022" spans="1:11" x14ac:dyDescent="0.2">
      <c r="A1022" t="s">
        <v>1431</v>
      </c>
      <c r="B1022" t="str">
        <f t="shared" si="30"/>
        <v>2014</v>
      </c>
      <c r="C1022" t="str">
        <f t="shared" si="31"/>
        <v>Sep</v>
      </c>
      <c r="D1022" t="s">
        <v>1432</v>
      </c>
      <c r="E1022" t="s">
        <v>11</v>
      </c>
      <c r="F1022" t="s">
        <v>12</v>
      </c>
      <c r="G1022" t="s">
        <v>105</v>
      </c>
      <c r="H1022" t="s">
        <v>1436</v>
      </c>
      <c r="I1022" s="4">
        <v>177.98</v>
      </c>
      <c r="J1022" s="5">
        <v>5</v>
      </c>
      <c r="K1022" s="4">
        <v>-453.85</v>
      </c>
    </row>
    <row r="1023" spans="1:11" x14ac:dyDescent="0.2">
      <c r="A1023" t="s">
        <v>1431</v>
      </c>
      <c r="B1023" t="str">
        <f t="shared" si="30"/>
        <v>2014</v>
      </c>
      <c r="C1023" t="str">
        <f t="shared" si="31"/>
        <v>Sep</v>
      </c>
      <c r="D1023" t="s">
        <v>1432</v>
      </c>
      <c r="E1023" t="s">
        <v>11</v>
      </c>
      <c r="F1023" t="s">
        <v>43</v>
      </c>
      <c r="G1023" t="s">
        <v>44</v>
      </c>
      <c r="H1023" t="s">
        <v>1437</v>
      </c>
      <c r="I1023" s="4">
        <v>143.97999999999999</v>
      </c>
      <c r="J1023" s="5">
        <v>3</v>
      </c>
      <c r="K1023" s="4">
        <v>9</v>
      </c>
    </row>
    <row r="1024" spans="1:11" x14ac:dyDescent="0.2">
      <c r="A1024" t="s">
        <v>1431</v>
      </c>
      <c r="B1024" t="str">
        <f t="shared" si="30"/>
        <v>2014</v>
      </c>
      <c r="C1024" t="str">
        <f t="shared" si="31"/>
        <v>Sep</v>
      </c>
      <c r="D1024" t="s">
        <v>1246</v>
      </c>
      <c r="E1024" t="s">
        <v>31</v>
      </c>
      <c r="F1024" t="s">
        <v>43</v>
      </c>
      <c r="G1024" t="s">
        <v>58</v>
      </c>
      <c r="H1024" t="s">
        <v>1438</v>
      </c>
      <c r="I1024" s="4">
        <v>49.98</v>
      </c>
      <c r="J1024" s="5">
        <v>2</v>
      </c>
      <c r="K1024" s="4">
        <v>8.5</v>
      </c>
    </row>
    <row r="1025" spans="1:11" x14ac:dyDescent="0.2">
      <c r="A1025" t="s">
        <v>1431</v>
      </c>
      <c r="B1025" t="str">
        <f t="shared" si="30"/>
        <v>2014</v>
      </c>
      <c r="C1025" t="str">
        <f t="shared" si="31"/>
        <v>Sep</v>
      </c>
      <c r="D1025" t="s">
        <v>1439</v>
      </c>
      <c r="E1025" t="s">
        <v>11</v>
      </c>
      <c r="F1025" t="s">
        <v>12</v>
      </c>
      <c r="G1025" t="s">
        <v>22</v>
      </c>
      <c r="H1025" t="s">
        <v>806</v>
      </c>
      <c r="I1025" s="4">
        <v>51.18</v>
      </c>
      <c r="J1025" s="5">
        <v>4</v>
      </c>
      <c r="K1025" s="4">
        <v>-79.34</v>
      </c>
    </row>
    <row r="1026" spans="1:11" x14ac:dyDescent="0.2">
      <c r="A1026" t="s">
        <v>1431</v>
      </c>
      <c r="B1026" t="str">
        <f t="shared" si="30"/>
        <v>2014</v>
      </c>
      <c r="C1026" t="str">
        <f t="shared" si="31"/>
        <v>Sep</v>
      </c>
      <c r="D1026" t="s">
        <v>1440</v>
      </c>
      <c r="E1026" t="s">
        <v>34</v>
      </c>
      <c r="F1026" t="s">
        <v>43</v>
      </c>
      <c r="G1026" t="s">
        <v>58</v>
      </c>
      <c r="H1026" t="s">
        <v>1441</v>
      </c>
      <c r="I1026" s="4">
        <v>32.97</v>
      </c>
      <c r="J1026" s="5">
        <v>3</v>
      </c>
      <c r="K1026" s="4">
        <v>12.86</v>
      </c>
    </row>
    <row r="1027" spans="1:11" x14ac:dyDescent="0.2">
      <c r="A1027" t="s">
        <v>1431</v>
      </c>
      <c r="B1027" t="str">
        <f t="shared" ref="B1027:B1090" si="32">TEXT(A1027,"YYYY")</f>
        <v>2014</v>
      </c>
      <c r="C1027" t="str">
        <f t="shared" ref="C1027:C1090" si="33">TEXT(A1027,"MMM")</f>
        <v>Sep</v>
      </c>
      <c r="D1027" t="s">
        <v>1440</v>
      </c>
      <c r="E1027" t="s">
        <v>34</v>
      </c>
      <c r="F1027" t="s">
        <v>43</v>
      </c>
      <c r="G1027" t="s">
        <v>58</v>
      </c>
      <c r="H1027" t="s">
        <v>1145</v>
      </c>
      <c r="I1027" s="4">
        <v>83.88</v>
      </c>
      <c r="J1027" s="5">
        <v>4</v>
      </c>
      <c r="K1027" s="4">
        <v>30.2</v>
      </c>
    </row>
    <row r="1028" spans="1:11" x14ac:dyDescent="0.2">
      <c r="A1028" t="s">
        <v>1431</v>
      </c>
      <c r="B1028" t="str">
        <f t="shared" si="32"/>
        <v>2014</v>
      </c>
      <c r="C1028" t="str">
        <f t="shared" si="33"/>
        <v>Sep</v>
      </c>
      <c r="D1028" t="s">
        <v>1057</v>
      </c>
      <c r="E1028" t="s">
        <v>31</v>
      </c>
      <c r="F1028" t="s">
        <v>12</v>
      </c>
      <c r="G1028" t="s">
        <v>105</v>
      </c>
      <c r="H1028" t="s">
        <v>1442</v>
      </c>
      <c r="I1028" s="4">
        <v>56.65</v>
      </c>
      <c r="J1028" s="5">
        <v>5</v>
      </c>
      <c r="K1028" s="4">
        <v>24.36</v>
      </c>
    </row>
    <row r="1029" spans="1:11" x14ac:dyDescent="0.2">
      <c r="A1029" t="s">
        <v>1431</v>
      </c>
      <c r="B1029" t="str">
        <f t="shared" si="32"/>
        <v>2014</v>
      </c>
      <c r="C1029" t="str">
        <f t="shared" si="33"/>
        <v>Sep</v>
      </c>
      <c r="D1029" t="s">
        <v>1057</v>
      </c>
      <c r="E1029" t="s">
        <v>31</v>
      </c>
      <c r="F1029" t="s">
        <v>12</v>
      </c>
      <c r="G1029" t="s">
        <v>20</v>
      </c>
      <c r="H1029" t="s">
        <v>1443</v>
      </c>
      <c r="I1029" s="4">
        <v>14.97</v>
      </c>
      <c r="J1029" s="5">
        <v>1</v>
      </c>
      <c r="K1029" s="4">
        <v>4.1900000000000004</v>
      </c>
    </row>
    <row r="1030" spans="1:11" x14ac:dyDescent="0.2">
      <c r="A1030" t="s">
        <v>1431</v>
      </c>
      <c r="B1030" t="str">
        <f t="shared" si="32"/>
        <v>2014</v>
      </c>
      <c r="C1030" t="str">
        <f t="shared" si="33"/>
        <v>Sep</v>
      </c>
      <c r="D1030" t="s">
        <v>1057</v>
      </c>
      <c r="E1030" t="s">
        <v>31</v>
      </c>
      <c r="F1030" t="s">
        <v>12</v>
      </c>
      <c r="G1030" t="s">
        <v>47</v>
      </c>
      <c r="H1030" t="s">
        <v>1444</v>
      </c>
      <c r="I1030" s="4">
        <v>4.0199999999999996</v>
      </c>
      <c r="J1030" s="5">
        <v>2</v>
      </c>
      <c r="K1030" s="4">
        <v>1.97</v>
      </c>
    </row>
    <row r="1031" spans="1:11" x14ac:dyDescent="0.2">
      <c r="A1031" t="s">
        <v>1431</v>
      </c>
      <c r="B1031" t="str">
        <f t="shared" si="32"/>
        <v>2014</v>
      </c>
      <c r="C1031" t="str">
        <f t="shared" si="33"/>
        <v>Sep</v>
      </c>
      <c r="D1031" t="s">
        <v>783</v>
      </c>
      <c r="E1031" t="s">
        <v>62</v>
      </c>
      <c r="F1031" t="s">
        <v>12</v>
      </c>
      <c r="G1031" t="s">
        <v>47</v>
      </c>
      <c r="H1031" t="s">
        <v>1445</v>
      </c>
      <c r="I1031" s="4">
        <v>45</v>
      </c>
      <c r="J1031" s="5">
        <v>9</v>
      </c>
      <c r="K1031" s="4">
        <v>21.6</v>
      </c>
    </row>
    <row r="1032" spans="1:11" x14ac:dyDescent="0.2">
      <c r="A1032" t="s">
        <v>1431</v>
      </c>
      <c r="B1032" t="str">
        <f t="shared" si="32"/>
        <v>2014</v>
      </c>
      <c r="C1032" t="str">
        <f t="shared" si="33"/>
        <v>Sep</v>
      </c>
      <c r="D1032" t="s">
        <v>783</v>
      </c>
      <c r="E1032" t="s">
        <v>62</v>
      </c>
      <c r="F1032" t="s">
        <v>43</v>
      </c>
      <c r="G1032" t="s">
        <v>353</v>
      </c>
      <c r="H1032" t="s">
        <v>1446</v>
      </c>
      <c r="I1032" s="4">
        <v>209.97</v>
      </c>
      <c r="J1032" s="5">
        <v>3</v>
      </c>
      <c r="K1032" s="4">
        <v>90.29</v>
      </c>
    </row>
    <row r="1033" spans="1:11" x14ac:dyDescent="0.2">
      <c r="A1033" t="s">
        <v>1431</v>
      </c>
      <c r="B1033" t="str">
        <f t="shared" si="32"/>
        <v>2014</v>
      </c>
      <c r="C1033" t="str">
        <f t="shared" si="33"/>
        <v>Sep</v>
      </c>
      <c r="D1033" t="s">
        <v>1447</v>
      </c>
      <c r="E1033" t="s">
        <v>169</v>
      </c>
      <c r="F1033" t="s">
        <v>12</v>
      </c>
      <c r="G1033" t="s">
        <v>105</v>
      </c>
      <c r="H1033" t="s">
        <v>1448</v>
      </c>
      <c r="I1033" s="4">
        <v>16.78</v>
      </c>
      <c r="J1033" s="5">
        <v>2</v>
      </c>
      <c r="K1033" s="4">
        <v>4.2</v>
      </c>
    </row>
    <row r="1034" spans="1:11" x14ac:dyDescent="0.2">
      <c r="A1034" t="s">
        <v>1431</v>
      </c>
      <c r="B1034" t="str">
        <f t="shared" si="32"/>
        <v>2014</v>
      </c>
      <c r="C1034" t="str">
        <f t="shared" si="33"/>
        <v>Sep</v>
      </c>
      <c r="D1034" t="s">
        <v>1449</v>
      </c>
      <c r="E1034" t="s">
        <v>189</v>
      </c>
      <c r="F1034" t="s">
        <v>12</v>
      </c>
      <c r="G1034" t="s">
        <v>27</v>
      </c>
      <c r="H1034" t="s">
        <v>1450</v>
      </c>
      <c r="I1034" s="4">
        <v>5.88</v>
      </c>
      <c r="J1034" s="5">
        <v>2</v>
      </c>
      <c r="K1034" s="4">
        <v>2.65</v>
      </c>
    </row>
    <row r="1035" spans="1:11" x14ac:dyDescent="0.2">
      <c r="A1035" t="s">
        <v>1431</v>
      </c>
      <c r="B1035" t="str">
        <f t="shared" si="32"/>
        <v>2014</v>
      </c>
      <c r="C1035" t="str">
        <f t="shared" si="33"/>
        <v>Sep</v>
      </c>
      <c r="D1035" t="s">
        <v>1449</v>
      </c>
      <c r="E1035" t="s">
        <v>189</v>
      </c>
      <c r="F1035" t="s">
        <v>38</v>
      </c>
      <c r="G1035" t="s">
        <v>39</v>
      </c>
      <c r="H1035" t="s">
        <v>1000</v>
      </c>
      <c r="I1035" s="4">
        <v>975.92</v>
      </c>
      <c r="J1035" s="5">
        <v>5</v>
      </c>
      <c r="K1035" s="4">
        <v>121.99</v>
      </c>
    </row>
    <row r="1036" spans="1:11" x14ac:dyDescent="0.2">
      <c r="A1036" t="s">
        <v>1431</v>
      </c>
      <c r="B1036" t="str">
        <f t="shared" si="32"/>
        <v>2014</v>
      </c>
      <c r="C1036" t="str">
        <f t="shared" si="33"/>
        <v>Sep</v>
      </c>
      <c r="D1036" t="s">
        <v>1449</v>
      </c>
      <c r="E1036" t="s">
        <v>189</v>
      </c>
      <c r="F1036" t="s">
        <v>12</v>
      </c>
      <c r="G1036" t="s">
        <v>27</v>
      </c>
      <c r="H1036" t="s">
        <v>1451</v>
      </c>
      <c r="I1036" s="4">
        <v>303.83999999999997</v>
      </c>
      <c r="J1036" s="5">
        <v>8</v>
      </c>
      <c r="K1036" s="4">
        <v>91.15</v>
      </c>
    </row>
    <row r="1037" spans="1:11" x14ac:dyDescent="0.2">
      <c r="A1037" t="s">
        <v>1431</v>
      </c>
      <c r="B1037" t="str">
        <f t="shared" si="32"/>
        <v>2014</v>
      </c>
      <c r="C1037" t="str">
        <f t="shared" si="33"/>
        <v>Sep</v>
      </c>
      <c r="D1037" t="s">
        <v>1449</v>
      </c>
      <c r="E1037" t="s">
        <v>189</v>
      </c>
      <c r="F1037" t="s">
        <v>12</v>
      </c>
      <c r="G1037" t="s">
        <v>20</v>
      </c>
      <c r="H1037" t="s">
        <v>348</v>
      </c>
      <c r="I1037" s="4">
        <v>485.88</v>
      </c>
      <c r="J1037" s="5">
        <v>6</v>
      </c>
      <c r="K1037" s="4">
        <v>19.440000000000001</v>
      </c>
    </row>
    <row r="1038" spans="1:11" x14ac:dyDescent="0.2">
      <c r="A1038" t="s">
        <v>1431</v>
      </c>
      <c r="B1038" t="str">
        <f t="shared" si="32"/>
        <v>2014</v>
      </c>
      <c r="C1038" t="str">
        <f t="shared" si="33"/>
        <v>Sep</v>
      </c>
      <c r="D1038" t="s">
        <v>1452</v>
      </c>
      <c r="E1038" t="s">
        <v>11</v>
      </c>
      <c r="F1038" t="s">
        <v>12</v>
      </c>
      <c r="G1038" t="s">
        <v>13</v>
      </c>
      <c r="H1038" t="s">
        <v>325</v>
      </c>
      <c r="I1038" s="4">
        <v>17.899999999999999</v>
      </c>
      <c r="J1038" s="5">
        <v>2</v>
      </c>
      <c r="K1038" s="4">
        <v>6.27</v>
      </c>
    </row>
    <row r="1039" spans="1:11" x14ac:dyDescent="0.2">
      <c r="A1039" t="s">
        <v>1431</v>
      </c>
      <c r="B1039" t="str">
        <f t="shared" si="32"/>
        <v>2014</v>
      </c>
      <c r="C1039" t="str">
        <f t="shared" si="33"/>
        <v>Sep</v>
      </c>
      <c r="D1039" t="s">
        <v>1452</v>
      </c>
      <c r="E1039" t="s">
        <v>11</v>
      </c>
      <c r="F1039" t="s">
        <v>38</v>
      </c>
      <c r="G1039" t="s">
        <v>39</v>
      </c>
      <c r="H1039" t="s">
        <v>1435</v>
      </c>
      <c r="I1039" s="4">
        <v>966.7</v>
      </c>
      <c r="J1039" s="5">
        <v>5</v>
      </c>
      <c r="K1039" s="4">
        <v>-13.81</v>
      </c>
    </row>
    <row r="1040" spans="1:11" x14ac:dyDescent="0.2">
      <c r="A1040" t="s">
        <v>1431</v>
      </c>
      <c r="B1040" t="str">
        <f t="shared" si="32"/>
        <v>2014</v>
      </c>
      <c r="C1040" t="str">
        <f t="shared" si="33"/>
        <v>Sep</v>
      </c>
      <c r="D1040" t="s">
        <v>1452</v>
      </c>
      <c r="E1040" t="s">
        <v>11</v>
      </c>
      <c r="F1040" t="s">
        <v>12</v>
      </c>
      <c r="G1040" t="s">
        <v>13</v>
      </c>
      <c r="H1040" t="s">
        <v>1453</v>
      </c>
      <c r="I1040" s="4">
        <v>182.11</v>
      </c>
      <c r="J1040" s="5">
        <v>6</v>
      </c>
      <c r="K1040" s="4">
        <v>61.46</v>
      </c>
    </row>
    <row r="1041" spans="1:11" x14ac:dyDescent="0.2">
      <c r="A1041" t="s">
        <v>1431</v>
      </c>
      <c r="B1041" t="str">
        <f t="shared" si="32"/>
        <v>2014</v>
      </c>
      <c r="C1041" t="str">
        <f t="shared" si="33"/>
        <v>Sep</v>
      </c>
      <c r="D1041" t="s">
        <v>1368</v>
      </c>
      <c r="E1041" t="s">
        <v>169</v>
      </c>
      <c r="F1041" t="s">
        <v>38</v>
      </c>
      <c r="G1041" t="s">
        <v>39</v>
      </c>
      <c r="H1041" t="s">
        <v>1454</v>
      </c>
      <c r="I1041" s="4">
        <v>172.76</v>
      </c>
      <c r="J1041" s="5">
        <v>2</v>
      </c>
      <c r="K1041" s="4">
        <v>13.44</v>
      </c>
    </row>
    <row r="1042" spans="1:11" x14ac:dyDescent="0.2">
      <c r="A1042" t="s">
        <v>1431</v>
      </c>
      <c r="B1042" t="str">
        <f t="shared" si="32"/>
        <v>2014</v>
      </c>
      <c r="C1042" t="str">
        <f t="shared" si="33"/>
        <v>Sep</v>
      </c>
      <c r="D1042" t="s">
        <v>1368</v>
      </c>
      <c r="E1042" t="s">
        <v>169</v>
      </c>
      <c r="F1042" t="s">
        <v>12</v>
      </c>
      <c r="G1042" t="s">
        <v>27</v>
      </c>
      <c r="H1042" t="s">
        <v>975</v>
      </c>
      <c r="I1042" s="4">
        <v>3.52</v>
      </c>
      <c r="J1042" s="5">
        <v>2</v>
      </c>
      <c r="K1042" s="4">
        <v>1.69</v>
      </c>
    </row>
    <row r="1043" spans="1:11" x14ac:dyDescent="0.2">
      <c r="A1043" t="s">
        <v>1431</v>
      </c>
      <c r="B1043" t="str">
        <f t="shared" si="32"/>
        <v>2014</v>
      </c>
      <c r="C1043" t="str">
        <f t="shared" si="33"/>
        <v>Sep</v>
      </c>
      <c r="D1043" t="s">
        <v>108</v>
      </c>
      <c r="E1043" t="s">
        <v>31</v>
      </c>
      <c r="F1043" t="s">
        <v>12</v>
      </c>
      <c r="G1043" t="s">
        <v>22</v>
      </c>
      <c r="H1043" t="s">
        <v>1455</v>
      </c>
      <c r="I1043" s="4">
        <v>8.61</v>
      </c>
      <c r="J1043" s="5">
        <v>2</v>
      </c>
      <c r="K1043" s="4">
        <v>3.01</v>
      </c>
    </row>
    <row r="1044" spans="1:11" x14ac:dyDescent="0.2">
      <c r="A1044" t="s">
        <v>1456</v>
      </c>
      <c r="B1044" t="str">
        <f t="shared" si="32"/>
        <v>2014</v>
      </c>
      <c r="C1044" t="str">
        <f t="shared" si="33"/>
        <v>Sep</v>
      </c>
      <c r="D1044" t="s">
        <v>1457</v>
      </c>
      <c r="E1044" t="s">
        <v>125</v>
      </c>
      <c r="F1044" t="s">
        <v>12</v>
      </c>
      <c r="G1044" t="s">
        <v>18</v>
      </c>
      <c r="H1044" t="s">
        <v>1458</v>
      </c>
      <c r="I1044" s="4">
        <v>103.6</v>
      </c>
      <c r="J1044" s="5">
        <v>7</v>
      </c>
      <c r="K1044" s="4">
        <v>51.8</v>
      </c>
    </row>
    <row r="1045" spans="1:11" x14ac:dyDescent="0.2">
      <c r="A1045" t="s">
        <v>1456</v>
      </c>
      <c r="B1045" t="str">
        <f t="shared" si="32"/>
        <v>2014</v>
      </c>
      <c r="C1045" t="str">
        <f t="shared" si="33"/>
        <v>Sep</v>
      </c>
      <c r="D1045" t="s">
        <v>1459</v>
      </c>
      <c r="E1045" t="s">
        <v>501</v>
      </c>
      <c r="F1045" t="s">
        <v>12</v>
      </c>
      <c r="G1045" t="s">
        <v>13</v>
      </c>
      <c r="H1045" t="s">
        <v>1039</v>
      </c>
      <c r="I1045" s="4">
        <v>166.44</v>
      </c>
      <c r="J1045" s="5">
        <v>3</v>
      </c>
      <c r="K1045" s="4">
        <v>79.89</v>
      </c>
    </row>
    <row r="1046" spans="1:11" x14ac:dyDescent="0.2">
      <c r="A1046" t="s">
        <v>1456</v>
      </c>
      <c r="B1046" t="str">
        <f t="shared" si="32"/>
        <v>2014</v>
      </c>
      <c r="C1046" t="str">
        <f t="shared" si="33"/>
        <v>Sep</v>
      </c>
      <c r="D1046" t="s">
        <v>1459</v>
      </c>
      <c r="E1046" t="s">
        <v>501</v>
      </c>
      <c r="F1046" t="s">
        <v>38</v>
      </c>
      <c r="G1046" t="s">
        <v>39</v>
      </c>
      <c r="H1046" t="s">
        <v>1460</v>
      </c>
      <c r="I1046" s="4">
        <v>785.88</v>
      </c>
      <c r="J1046" s="5">
        <v>6</v>
      </c>
      <c r="K1046" s="4">
        <v>212.19</v>
      </c>
    </row>
    <row r="1047" spans="1:11" x14ac:dyDescent="0.2">
      <c r="A1047" t="s">
        <v>1456</v>
      </c>
      <c r="B1047" t="str">
        <f t="shared" si="32"/>
        <v>2014</v>
      </c>
      <c r="C1047" t="str">
        <f t="shared" si="33"/>
        <v>Sep</v>
      </c>
      <c r="D1047" t="s">
        <v>1459</v>
      </c>
      <c r="E1047" t="s">
        <v>501</v>
      </c>
      <c r="F1047" t="s">
        <v>12</v>
      </c>
      <c r="G1047" t="s">
        <v>13</v>
      </c>
      <c r="H1047" t="s">
        <v>1461</v>
      </c>
      <c r="I1047" s="4">
        <v>26.2</v>
      </c>
      <c r="J1047" s="5">
        <v>2</v>
      </c>
      <c r="K1047" s="4">
        <v>12.84</v>
      </c>
    </row>
    <row r="1048" spans="1:11" x14ac:dyDescent="0.2">
      <c r="A1048" t="s">
        <v>1456</v>
      </c>
      <c r="B1048" t="str">
        <f t="shared" si="32"/>
        <v>2014</v>
      </c>
      <c r="C1048" t="str">
        <f t="shared" si="33"/>
        <v>Sep</v>
      </c>
      <c r="D1048" t="s">
        <v>1459</v>
      </c>
      <c r="E1048" t="s">
        <v>501</v>
      </c>
      <c r="F1048" t="s">
        <v>12</v>
      </c>
      <c r="G1048" t="s">
        <v>20</v>
      </c>
      <c r="H1048" t="s">
        <v>82</v>
      </c>
      <c r="I1048" s="4">
        <v>1325.85</v>
      </c>
      <c r="J1048" s="5">
        <v>5</v>
      </c>
      <c r="K1048" s="4">
        <v>238.65</v>
      </c>
    </row>
    <row r="1049" spans="1:11" x14ac:dyDescent="0.2">
      <c r="A1049" t="s">
        <v>1456</v>
      </c>
      <c r="B1049" t="str">
        <f t="shared" si="32"/>
        <v>2014</v>
      </c>
      <c r="C1049" t="str">
        <f t="shared" si="33"/>
        <v>Sep</v>
      </c>
      <c r="D1049" t="s">
        <v>1462</v>
      </c>
      <c r="E1049" t="s">
        <v>26</v>
      </c>
      <c r="F1049" t="s">
        <v>12</v>
      </c>
      <c r="G1049" t="s">
        <v>13</v>
      </c>
      <c r="H1049" t="s">
        <v>1463</v>
      </c>
      <c r="I1049" s="4">
        <v>15.55</v>
      </c>
      <c r="J1049" s="5">
        <v>3</v>
      </c>
      <c r="K1049" s="4">
        <v>5.44</v>
      </c>
    </row>
    <row r="1050" spans="1:11" x14ac:dyDescent="0.2">
      <c r="A1050" t="s">
        <v>1456</v>
      </c>
      <c r="B1050" t="str">
        <f t="shared" si="32"/>
        <v>2014</v>
      </c>
      <c r="C1050" t="str">
        <f t="shared" si="33"/>
        <v>Sep</v>
      </c>
      <c r="D1050" t="s">
        <v>1462</v>
      </c>
      <c r="E1050" t="s">
        <v>26</v>
      </c>
      <c r="F1050" t="s">
        <v>43</v>
      </c>
      <c r="G1050" t="s">
        <v>58</v>
      </c>
      <c r="H1050" t="s">
        <v>1464</v>
      </c>
      <c r="I1050" s="4">
        <v>64.7</v>
      </c>
      <c r="J1050" s="5">
        <v>6</v>
      </c>
      <c r="K1050" s="4">
        <v>-4.8499999999999996</v>
      </c>
    </row>
    <row r="1051" spans="1:11" x14ac:dyDescent="0.2">
      <c r="A1051" t="s">
        <v>1456</v>
      </c>
      <c r="B1051" t="str">
        <f t="shared" si="32"/>
        <v>2014</v>
      </c>
      <c r="C1051" t="str">
        <f t="shared" si="33"/>
        <v>Sep</v>
      </c>
      <c r="D1051" t="s">
        <v>1462</v>
      </c>
      <c r="E1051" t="s">
        <v>26</v>
      </c>
      <c r="F1051" t="s">
        <v>38</v>
      </c>
      <c r="G1051" t="s">
        <v>52</v>
      </c>
      <c r="H1051" t="s">
        <v>1376</v>
      </c>
      <c r="I1051" s="4">
        <v>17.47</v>
      </c>
      <c r="J1051" s="5">
        <v>3</v>
      </c>
      <c r="K1051" s="4">
        <v>5.0199999999999996</v>
      </c>
    </row>
    <row r="1052" spans="1:11" x14ac:dyDescent="0.2">
      <c r="A1052" t="s">
        <v>1456</v>
      </c>
      <c r="B1052" t="str">
        <f t="shared" si="32"/>
        <v>2014</v>
      </c>
      <c r="C1052" t="str">
        <f t="shared" si="33"/>
        <v>Sep</v>
      </c>
      <c r="D1052" t="s">
        <v>1462</v>
      </c>
      <c r="E1052" t="s">
        <v>26</v>
      </c>
      <c r="F1052" t="s">
        <v>43</v>
      </c>
      <c r="G1052" t="s">
        <v>44</v>
      </c>
      <c r="H1052" t="s">
        <v>1465</v>
      </c>
      <c r="I1052" s="4">
        <v>135.52000000000001</v>
      </c>
      <c r="J1052" s="5">
        <v>1</v>
      </c>
      <c r="K1052" s="4">
        <v>-31.62</v>
      </c>
    </row>
    <row r="1053" spans="1:11" x14ac:dyDescent="0.2">
      <c r="A1053" t="s">
        <v>1456</v>
      </c>
      <c r="B1053" t="str">
        <f t="shared" si="32"/>
        <v>2014</v>
      </c>
      <c r="C1053" t="str">
        <f t="shared" si="33"/>
        <v>Sep</v>
      </c>
      <c r="D1053" t="s">
        <v>1466</v>
      </c>
      <c r="E1053" t="s">
        <v>290</v>
      </c>
      <c r="F1053" t="s">
        <v>43</v>
      </c>
      <c r="G1053" t="s">
        <v>353</v>
      </c>
      <c r="H1053" t="s">
        <v>1467</v>
      </c>
      <c r="I1053" s="4">
        <v>1299.99</v>
      </c>
      <c r="J1053" s="5">
        <v>2</v>
      </c>
      <c r="K1053" s="4">
        <v>-572</v>
      </c>
    </row>
    <row r="1054" spans="1:11" x14ac:dyDescent="0.2">
      <c r="A1054" t="s">
        <v>1456</v>
      </c>
      <c r="B1054" t="str">
        <f t="shared" si="32"/>
        <v>2014</v>
      </c>
      <c r="C1054" t="str">
        <f t="shared" si="33"/>
        <v>Sep</v>
      </c>
      <c r="D1054" t="s">
        <v>626</v>
      </c>
      <c r="E1054" t="s">
        <v>87</v>
      </c>
      <c r="F1054" t="s">
        <v>38</v>
      </c>
      <c r="G1054" t="s">
        <v>52</v>
      </c>
      <c r="H1054" t="s">
        <v>1468</v>
      </c>
      <c r="I1054" s="4">
        <v>60.67</v>
      </c>
      <c r="J1054" s="5">
        <v>6</v>
      </c>
      <c r="K1054" s="4">
        <v>12.89</v>
      </c>
    </row>
    <row r="1055" spans="1:11" x14ac:dyDescent="0.2">
      <c r="A1055" t="s">
        <v>1456</v>
      </c>
      <c r="B1055" t="str">
        <f t="shared" si="32"/>
        <v>2014</v>
      </c>
      <c r="C1055" t="str">
        <f t="shared" si="33"/>
        <v>Sep</v>
      </c>
      <c r="D1055" t="s">
        <v>626</v>
      </c>
      <c r="E1055" t="s">
        <v>87</v>
      </c>
      <c r="F1055" t="s">
        <v>12</v>
      </c>
      <c r="G1055" t="s">
        <v>27</v>
      </c>
      <c r="H1055" t="s">
        <v>1469</v>
      </c>
      <c r="I1055" s="4">
        <v>30.82</v>
      </c>
      <c r="J1055" s="5">
        <v>9</v>
      </c>
      <c r="K1055" s="4">
        <v>2.7</v>
      </c>
    </row>
    <row r="1056" spans="1:11" x14ac:dyDescent="0.2">
      <c r="A1056" t="s">
        <v>1456</v>
      </c>
      <c r="B1056" t="str">
        <f t="shared" si="32"/>
        <v>2014</v>
      </c>
      <c r="C1056" t="str">
        <f t="shared" si="33"/>
        <v>Sep</v>
      </c>
      <c r="D1056" t="s">
        <v>1470</v>
      </c>
      <c r="E1056" t="s">
        <v>17</v>
      </c>
      <c r="F1056" t="s">
        <v>12</v>
      </c>
      <c r="G1056" t="s">
        <v>13</v>
      </c>
      <c r="H1056" t="s">
        <v>856</v>
      </c>
      <c r="I1056" s="4">
        <v>10.9</v>
      </c>
      <c r="J1056" s="5">
        <v>3</v>
      </c>
      <c r="K1056" s="4">
        <v>3.41</v>
      </c>
    </row>
    <row r="1057" spans="1:11" x14ac:dyDescent="0.2">
      <c r="A1057" t="s">
        <v>1471</v>
      </c>
      <c r="B1057" t="str">
        <f t="shared" si="32"/>
        <v>2014</v>
      </c>
      <c r="C1057" t="str">
        <f t="shared" si="33"/>
        <v>Sep</v>
      </c>
      <c r="D1057" t="s">
        <v>650</v>
      </c>
      <c r="E1057" t="s">
        <v>62</v>
      </c>
      <c r="F1057" t="s">
        <v>12</v>
      </c>
      <c r="G1057" t="s">
        <v>22</v>
      </c>
      <c r="H1057" t="s">
        <v>1094</v>
      </c>
      <c r="I1057" s="4">
        <v>9.64</v>
      </c>
      <c r="J1057" s="5">
        <v>2</v>
      </c>
      <c r="K1057" s="4">
        <v>4.72</v>
      </c>
    </row>
    <row r="1058" spans="1:11" x14ac:dyDescent="0.2">
      <c r="A1058" t="s">
        <v>1471</v>
      </c>
      <c r="B1058" t="str">
        <f t="shared" si="32"/>
        <v>2014</v>
      </c>
      <c r="C1058" t="str">
        <f t="shared" si="33"/>
        <v>Sep</v>
      </c>
      <c r="D1058" t="s">
        <v>302</v>
      </c>
      <c r="E1058" t="s">
        <v>104</v>
      </c>
      <c r="F1058" t="s">
        <v>12</v>
      </c>
      <c r="G1058" t="s">
        <v>72</v>
      </c>
      <c r="H1058" t="s">
        <v>1472</v>
      </c>
      <c r="I1058" s="4">
        <v>21.73</v>
      </c>
      <c r="J1058" s="5">
        <v>7</v>
      </c>
      <c r="K1058" s="4">
        <v>7.6</v>
      </c>
    </row>
    <row r="1059" spans="1:11" x14ac:dyDescent="0.2">
      <c r="A1059" t="s">
        <v>1471</v>
      </c>
      <c r="B1059" t="str">
        <f t="shared" si="32"/>
        <v>2014</v>
      </c>
      <c r="C1059" t="str">
        <f t="shared" si="33"/>
        <v>Sep</v>
      </c>
      <c r="D1059" t="s">
        <v>302</v>
      </c>
      <c r="E1059" t="s">
        <v>104</v>
      </c>
      <c r="F1059" t="s">
        <v>38</v>
      </c>
      <c r="G1059" t="s">
        <v>39</v>
      </c>
      <c r="H1059" t="s">
        <v>658</v>
      </c>
      <c r="I1059" s="4">
        <v>1487.04</v>
      </c>
      <c r="J1059" s="5">
        <v>5</v>
      </c>
      <c r="K1059" s="4">
        <v>148.69999999999999</v>
      </c>
    </row>
    <row r="1060" spans="1:11" x14ac:dyDescent="0.2">
      <c r="A1060" t="s">
        <v>1471</v>
      </c>
      <c r="B1060" t="str">
        <f t="shared" si="32"/>
        <v>2014</v>
      </c>
      <c r="C1060" t="str">
        <f t="shared" si="33"/>
        <v>Sep</v>
      </c>
      <c r="D1060" t="s">
        <v>1473</v>
      </c>
      <c r="E1060" t="s">
        <v>205</v>
      </c>
      <c r="F1060" t="s">
        <v>12</v>
      </c>
      <c r="G1060" t="s">
        <v>105</v>
      </c>
      <c r="H1060" t="s">
        <v>1474</v>
      </c>
      <c r="I1060" s="4">
        <v>81.92</v>
      </c>
      <c r="J1060" s="5">
        <v>4</v>
      </c>
      <c r="K1060" s="4">
        <v>22.12</v>
      </c>
    </row>
    <row r="1061" spans="1:11" x14ac:dyDescent="0.2">
      <c r="A1061" t="s">
        <v>1471</v>
      </c>
      <c r="B1061" t="str">
        <f t="shared" si="32"/>
        <v>2014</v>
      </c>
      <c r="C1061" t="str">
        <f t="shared" si="33"/>
        <v>Sep</v>
      </c>
      <c r="D1061" t="s">
        <v>1473</v>
      </c>
      <c r="E1061" t="s">
        <v>205</v>
      </c>
      <c r="F1061" t="s">
        <v>38</v>
      </c>
      <c r="G1061" t="s">
        <v>52</v>
      </c>
      <c r="H1061" t="s">
        <v>395</v>
      </c>
      <c r="I1061" s="4">
        <v>254.9</v>
      </c>
      <c r="J1061" s="5">
        <v>5</v>
      </c>
      <c r="K1061" s="4">
        <v>76.47</v>
      </c>
    </row>
    <row r="1062" spans="1:11" x14ac:dyDescent="0.2">
      <c r="A1062" t="s">
        <v>1475</v>
      </c>
      <c r="B1062" t="str">
        <f t="shared" si="32"/>
        <v>2014</v>
      </c>
      <c r="C1062" t="str">
        <f t="shared" si="33"/>
        <v>Sep</v>
      </c>
      <c r="D1062" t="s">
        <v>1476</v>
      </c>
      <c r="E1062" t="s">
        <v>31</v>
      </c>
      <c r="F1062" t="s">
        <v>38</v>
      </c>
      <c r="G1062" t="s">
        <v>52</v>
      </c>
      <c r="H1062" t="s">
        <v>1477</v>
      </c>
      <c r="I1062" s="4">
        <v>127.95</v>
      </c>
      <c r="J1062" s="5">
        <v>3</v>
      </c>
      <c r="K1062" s="4">
        <v>21.75</v>
      </c>
    </row>
    <row r="1063" spans="1:11" x14ac:dyDescent="0.2">
      <c r="A1063" t="s">
        <v>1478</v>
      </c>
      <c r="B1063" t="str">
        <f t="shared" si="32"/>
        <v>2014</v>
      </c>
      <c r="C1063" t="str">
        <f t="shared" si="33"/>
        <v>Sep</v>
      </c>
      <c r="D1063" t="s">
        <v>149</v>
      </c>
      <c r="E1063" t="s">
        <v>169</v>
      </c>
      <c r="F1063" t="s">
        <v>43</v>
      </c>
      <c r="G1063" t="s">
        <v>353</v>
      </c>
      <c r="H1063" t="s">
        <v>1446</v>
      </c>
      <c r="I1063" s="4">
        <v>69.989999999999995</v>
      </c>
      <c r="J1063" s="5">
        <v>1</v>
      </c>
      <c r="K1063" s="4">
        <v>30.1</v>
      </c>
    </row>
    <row r="1064" spans="1:11" x14ac:dyDescent="0.2">
      <c r="A1064" t="s">
        <v>1478</v>
      </c>
      <c r="B1064" t="str">
        <f t="shared" si="32"/>
        <v>2014</v>
      </c>
      <c r="C1064" t="str">
        <f t="shared" si="33"/>
        <v>Sep</v>
      </c>
      <c r="D1064" t="s">
        <v>1479</v>
      </c>
      <c r="E1064" t="s">
        <v>290</v>
      </c>
      <c r="F1064" t="s">
        <v>12</v>
      </c>
      <c r="G1064" t="s">
        <v>13</v>
      </c>
      <c r="H1064" t="s">
        <v>258</v>
      </c>
      <c r="I1064" s="4">
        <v>10.37</v>
      </c>
      <c r="J1064" s="5">
        <v>2</v>
      </c>
      <c r="K1064" s="4">
        <v>3.63</v>
      </c>
    </row>
    <row r="1065" spans="1:11" x14ac:dyDescent="0.2">
      <c r="A1065" t="s">
        <v>1478</v>
      </c>
      <c r="B1065" t="str">
        <f t="shared" si="32"/>
        <v>2014</v>
      </c>
      <c r="C1065" t="str">
        <f t="shared" si="33"/>
        <v>Sep</v>
      </c>
      <c r="D1065" t="s">
        <v>1479</v>
      </c>
      <c r="E1065" t="s">
        <v>290</v>
      </c>
      <c r="F1065" t="s">
        <v>12</v>
      </c>
      <c r="G1065" t="s">
        <v>105</v>
      </c>
      <c r="H1065" t="s">
        <v>1480</v>
      </c>
      <c r="I1065" s="4">
        <v>166.84</v>
      </c>
      <c r="J1065" s="5">
        <v>5</v>
      </c>
      <c r="K1065" s="4">
        <v>18.77</v>
      </c>
    </row>
    <row r="1066" spans="1:11" x14ac:dyDescent="0.2">
      <c r="A1066" t="s">
        <v>1478</v>
      </c>
      <c r="B1066" t="str">
        <f t="shared" si="32"/>
        <v>2014</v>
      </c>
      <c r="C1066" t="str">
        <f t="shared" si="33"/>
        <v>Sep</v>
      </c>
      <c r="D1066" t="s">
        <v>1479</v>
      </c>
      <c r="E1066" t="s">
        <v>290</v>
      </c>
      <c r="F1066" t="s">
        <v>43</v>
      </c>
      <c r="G1066" t="s">
        <v>58</v>
      </c>
      <c r="H1066" t="s">
        <v>1355</v>
      </c>
      <c r="I1066" s="4">
        <v>15.22</v>
      </c>
      <c r="J1066" s="5">
        <v>1</v>
      </c>
      <c r="K1066" s="4">
        <v>2.2799999999999998</v>
      </c>
    </row>
    <row r="1067" spans="1:11" x14ac:dyDescent="0.2">
      <c r="A1067" t="s">
        <v>1478</v>
      </c>
      <c r="B1067" t="str">
        <f t="shared" si="32"/>
        <v>2014</v>
      </c>
      <c r="C1067" t="str">
        <f t="shared" si="33"/>
        <v>Sep</v>
      </c>
      <c r="D1067" t="s">
        <v>1481</v>
      </c>
      <c r="E1067" t="s">
        <v>11</v>
      </c>
      <c r="F1067" t="s">
        <v>12</v>
      </c>
      <c r="G1067" t="s">
        <v>22</v>
      </c>
      <c r="H1067" t="s">
        <v>1482</v>
      </c>
      <c r="I1067" s="4">
        <v>5.18</v>
      </c>
      <c r="J1067" s="5">
        <v>5</v>
      </c>
      <c r="K1067" s="4">
        <v>-8.0299999999999994</v>
      </c>
    </row>
    <row r="1068" spans="1:11" x14ac:dyDescent="0.2">
      <c r="A1068" t="s">
        <v>1478</v>
      </c>
      <c r="B1068" t="str">
        <f t="shared" si="32"/>
        <v>2014</v>
      </c>
      <c r="C1068" t="str">
        <f t="shared" si="33"/>
        <v>Sep</v>
      </c>
      <c r="D1068" t="s">
        <v>742</v>
      </c>
      <c r="E1068" t="s">
        <v>87</v>
      </c>
      <c r="F1068" t="s">
        <v>12</v>
      </c>
      <c r="G1068" t="s">
        <v>22</v>
      </c>
      <c r="H1068" t="s">
        <v>1483</v>
      </c>
      <c r="I1068" s="4">
        <v>63.92</v>
      </c>
      <c r="J1068" s="5">
        <v>7</v>
      </c>
      <c r="K1068" s="4">
        <v>-46.88</v>
      </c>
    </row>
    <row r="1069" spans="1:11" x14ac:dyDescent="0.2">
      <c r="A1069" t="s">
        <v>1478</v>
      </c>
      <c r="B1069" t="str">
        <f t="shared" si="32"/>
        <v>2014</v>
      </c>
      <c r="C1069" t="str">
        <f t="shared" si="33"/>
        <v>Sep</v>
      </c>
      <c r="D1069" t="s">
        <v>1484</v>
      </c>
      <c r="E1069" t="s">
        <v>1485</v>
      </c>
      <c r="F1069" t="s">
        <v>12</v>
      </c>
      <c r="G1069" t="s">
        <v>232</v>
      </c>
      <c r="H1069" t="s">
        <v>233</v>
      </c>
      <c r="I1069" s="4">
        <v>357.93</v>
      </c>
      <c r="J1069" s="5">
        <v>3</v>
      </c>
      <c r="K1069" s="4">
        <v>7.16</v>
      </c>
    </row>
    <row r="1070" spans="1:11" x14ac:dyDescent="0.2">
      <c r="A1070" t="s">
        <v>1478</v>
      </c>
      <c r="B1070" t="str">
        <f t="shared" si="32"/>
        <v>2014</v>
      </c>
      <c r="C1070" t="str">
        <f t="shared" si="33"/>
        <v>Sep</v>
      </c>
      <c r="D1070" t="s">
        <v>1484</v>
      </c>
      <c r="E1070" t="s">
        <v>1485</v>
      </c>
      <c r="F1070" t="s">
        <v>43</v>
      </c>
      <c r="G1070" t="s">
        <v>58</v>
      </c>
      <c r="H1070" t="s">
        <v>1486</v>
      </c>
      <c r="I1070" s="4">
        <v>57.4</v>
      </c>
      <c r="J1070" s="5">
        <v>5</v>
      </c>
      <c r="K1070" s="4">
        <v>10.91</v>
      </c>
    </row>
    <row r="1071" spans="1:11" x14ac:dyDescent="0.2">
      <c r="A1071" t="s">
        <v>1478</v>
      </c>
      <c r="B1071" t="str">
        <f t="shared" si="32"/>
        <v>2014</v>
      </c>
      <c r="C1071" t="str">
        <f t="shared" si="33"/>
        <v>Sep</v>
      </c>
      <c r="D1071" t="s">
        <v>1484</v>
      </c>
      <c r="E1071" t="s">
        <v>1485</v>
      </c>
      <c r="F1071" t="s">
        <v>12</v>
      </c>
      <c r="G1071" t="s">
        <v>22</v>
      </c>
      <c r="H1071" t="s">
        <v>768</v>
      </c>
      <c r="I1071" s="4">
        <v>331.96</v>
      </c>
      <c r="J1071" s="5">
        <v>2</v>
      </c>
      <c r="K1071" s="4">
        <v>149.38</v>
      </c>
    </row>
    <row r="1072" spans="1:11" x14ac:dyDescent="0.2">
      <c r="A1072" t="s">
        <v>1478</v>
      </c>
      <c r="B1072" t="str">
        <f t="shared" si="32"/>
        <v>2014</v>
      </c>
      <c r="C1072" t="str">
        <f t="shared" si="33"/>
        <v>Sep</v>
      </c>
      <c r="D1072" t="s">
        <v>1484</v>
      </c>
      <c r="E1072" t="s">
        <v>1485</v>
      </c>
      <c r="F1072" t="s">
        <v>38</v>
      </c>
      <c r="G1072" t="s">
        <v>52</v>
      </c>
      <c r="H1072" t="s">
        <v>1487</v>
      </c>
      <c r="I1072" s="4">
        <v>40.56</v>
      </c>
      <c r="J1072" s="5">
        <v>2</v>
      </c>
      <c r="K1072" s="4">
        <v>12.98</v>
      </c>
    </row>
    <row r="1073" spans="1:11" x14ac:dyDescent="0.2">
      <c r="A1073" t="s">
        <v>1478</v>
      </c>
      <c r="B1073" t="str">
        <f t="shared" si="32"/>
        <v>2014</v>
      </c>
      <c r="C1073" t="str">
        <f t="shared" si="33"/>
        <v>Sep</v>
      </c>
      <c r="D1073" t="s">
        <v>1488</v>
      </c>
      <c r="E1073" t="s">
        <v>169</v>
      </c>
      <c r="F1073" t="s">
        <v>38</v>
      </c>
      <c r="G1073" t="s">
        <v>39</v>
      </c>
      <c r="H1073" t="s">
        <v>1135</v>
      </c>
      <c r="I1073" s="4">
        <v>3785.29</v>
      </c>
      <c r="J1073" s="5">
        <v>6</v>
      </c>
      <c r="K1073" s="4">
        <v>420.59</v>
      </c>
    </row>
    <row r="1074" spans="1:11" x14ac:dyDescent="0.2">
      <c r="A1074" t="s">
        <v>1489</v>
      </c>
      <c r="B1074" t="str">
        <f t="shared" si="32"/>
        <v>2014</v>
      </c>
      <c r="C1074" t="str">
        <f t="shared" si="33"/>
        <v>Sep</v>
      </c>
      <c r="D1074" t="s">
        <v>1490</v>
      </c>
      <c r="E1074" t="s">
        <v>290</v>
      </c>
      <c r="F1074" t="s">
        <v>12</v>
      </c>
      <c r="G1074" t="s">
        <v>22</v>
      </c>
      <c r="H1074" t="s">
        <v>1194</v>
      </c>
      <c r="I1074" s="4">
        <v>18.649999999999999</v>
      </c>
      <c r="J1074" s="5">
        <v>7</v>
      </c>
      <c r="K1074" s="4">
        <v>-12.43</v>
      </c>
    </row>
    <row r="1075" spans="1:11" x14ac:dyDescent="0.2">
      <c r="A1075" t="s">
        <v>1489</v>
      </c>
      <c r="B1075" t="str">
        <f t="shared" si="32"/>
        <v>2014</v>
      </c>
      <c r="C1075" t="str">
        <f t="shared" si="33"/>
        <v>Sep</v>
      </c>
      <c r="D1075" t="s">
        <v>1491</v>
      </c>
      <c r="E1075" t="s">
        <v>26</v>
      </c>
      <c r="F1075" t="s">
        <v>12</v>
      </c>
      <c r="G1075" t="s">
        <v>13</v>
      </c>
      <c r="H1075" t="s">
        <v>651</v>
      </c>
      <c r="I1075" s="4">
        <v>15.55</v>
      </c>
      <c r="J1075" s="5">
        <v>3</v>
      </c>
      <c r="K1075" s="4">
        <v>5.44</v>
      </c>
    </row>
    <row r="1076" spans="1:11" x14ac:dyDescent="0.2">
      <c r="A1076" t="s">
        <v>1489</v>
      </c>
      <c r="B1076" t="str">
        <f t="shared" si="32"/>
        <v>2014</v>
      </c>
      <c r="C1076" t="str">
        <f t="shared" si="33"/>
        <v>Sep</v>
      </c>
      <c r="D1076" t="s">
        <v>1491</v>
      </c>
      <c r="E1076" t="s">
        <v>26</v>
      </c>
      <c r="F1076" t="s">
        <v>43</v>
      </c>
      <c r="G1076" t="s">
        <v>58</v>
      </c>
      <c r="H1076" t="s">
        <v>287</v>
      </c>
      <c r="I1076" s="4">
        <v>252</v>
      </c>
      <c r="J1076" s="5">
        <v>5</v>
      </c>
      <c r="K1076" s="4">
        <v>53.55</v>
      </c>
    </row>
    <row r="1077" spans="1:11" x14ac:dyDescent="0.2">
      <c r="A1077" t="s">
        <v>1489</v>
      </c>
      <c r="B1077" t="str">
        <f t="shared" si="32"/>
        <v>2014</v>
      </c>
      <c r="C1077" t="str">
        <f t="shared" si="33"/>
        <v>Sep</v>
      </c>
      <c r="D1077" t="s">
        <v>1054</v>
      </c>
      <c r="E1077" t="s">
        <v>169</v>
      </c>
      <c r="F1077" t="s">
        <v>12</v>
      </c>
      <c r="G1077" t="s">
        <v>27</v>
      </c>
      <c r="H1077" t="s">
        <v>924</v>
      </c>
      <c r="I1077" s="4">
        <v>5.46</v>
      </c>
      <c r="J1077" s="5">
        <v>3</v>
      </c>
      <c r="K1077" s="4">
        <v>1.47</v>
      </c>
    </row>
    <row r="1078" spans="1:11" x14ac:dyDescent="0.2">
      <c r="A1078" t="s">
        <v>1489</v>
      </c>
      <c r="B1078" t="str">
        <f t="shared" si="32"/>
        <v>2014</v>
      </c>
      <c r="C1078" t="str">
        <f t="shared" si="33"/>
        <v>Sep</v>
      </c>
      <c r="D1078" t="s">
        <v>1492</v>
      </c>
      <c r="E1078" t="s">
        <v>109</v>
      </c>
      <c r="F1078" t="s">
        <v>12</v>
      </c>
      <c r="G1078" t="s">
        <v>20</v>
      </c>
      <c r="H1078" t="s">
        <v>1493</v>
      </c>
      <c r="I1078" s="4">
        <v>79.400000000000006</v>
      </c>
      <c r="J1078" s="5">
        <v>5</v>
      </c>
      <c r="K1078" s="4">
        <v>5.96</v>
      </c>
    </row>
    <row r="1079" spans="1:11" x14ac:dyDescent="0.2">
      <c r="A1079" t="s">
        <v>1489</v>
      </c>
      <c r="B1079" t="str">
        <f t="shared" si="32"/>
        <v>2014</v>
      </c>
      <c r="C1079" t="str">
        <f t="shared" si="33"/>
        <v>Sep</v>
      </c>
      <c r="D1079" t="s">
        <v>1065</v>
      </c>
      <c r="E1079" t="s">
        <v>11</v>
      </c>
      <c r="F1079" t="s">
        <v>38</v>
      </c>
      <c r="G1079" t="s">
        <v>39</v>
      </c>
      <c r="H1079" t="s">
        <v>998</v>
      </c>
      <c r="I1079" s="4">
        <v>340.12</v>
      </c>
      <c r="J1079" s="5">
        <v>6</v>
      </c>
      <c r="K1079" s="4">
        <v>-9.7200000000000006</v>
      </c>
    </row>
    <row r="1080" spans="1:11" x14ac:dyDescent="0.2">
      <c r="A1080" t="s">
        <v>1489</v>
      </c>
      <c r="B1080" t="str">
        <f t="shared" si="32"/>
        <v>2014</v>
      </c>
      <c r="C1080" t="str">
        <f t="shared" si="33"/>
        <v>Sep</v>
      </c>
      <c r="D1080" t="s">
        <v>1319</v>
      </c>
      <c r="E1080" t="s">
        <v>87</v>
      </c>
      <c r="F1080" t="s">
        <v>12</v>
      </c>
      <c r="G1080" t="s">
        <v>22</v>
      </c>
      <c r="H1080" t="s">
        <v>1494</v>
      </c>
      <c r="I1080" s="4">
        <v>2.5</v>
      </c>
      <c r="J1080" s="5">
        <v>3</v>
      </c>
      <c r="K1080" s="4">
        <v>-2</v>
      </c>
    </row>
    <row r="1081" spans="1:11" x14ac:dyDescent="0.2">
      <c r="A1081" t="s">
        <v>1489</v>
      </c>
      <c r="B1081" t="str">
        <f t="shared" si="32"/>
        <v>2014</v>
      </c>
      <c r="C1081" t="str">
        <f t="shared" si="33"/>
        <v>Sep</v>
      </c>
      <c r="D1081" t="s">
        <v>824</v>
      </c>
      <c r="E1081" t="s">
        <v>189</v>
      </c>
      <c r="F1081" t="s">
        <v>12</v>
      </c>
      <c r="G1081" t="s">
        <v>47</v>
      </c>
      <c r="H1081" t="s">
        <v>707</v>
      </c>
      <c r="I1081" s="4">
        <v>5.7</v>
      </c>
      <c r="J1081" s="5">
        <v>5</v>
      </c>
      <c r="K1081" s="4">
        <v>2.68</v>
      </c>
    </row>
    <row r="1082" spans="1:11" x14ac:dyDescent="0.2">
      <c r="A1082" t="s">
        <v>1489</v>
      </c>
      <c r="B1082" t="str">
        <f t="shared" si="32"/>
        <v>2014</v>
      </c>
      <c r="C1082" t="str">
        <f t="shared" si="33"/>
        <v>Sep</v>
      </c>
      <c r="D1082" t="s">
        <v>824</v>
      </c>
      <c r="E1082" t="s">
        <v>189</v>
      </c>
      <c r="F1082" t="s">
        <v>38</v>
      </c>
      <c r="G1082" t="s">
        <v>52</v>
      </c>
      <c r="H1082" t="s">
        <v>552</v>
      </c>
      <c r="I1082" s="4">
        <v>14.19</v>
      </c>
      <c r="J1082" s="5">
        <v>3</v>
      </c>
      <c r="K1082" s="4">
        <v>5.53</v>
      </c>
    </row>
    <row r="1083" spans="1:11" x14ac:dyDescent="0.2">
      <c r="A1083" t="s">
        <v>1489</v>
      </c>
      <c r="B1083" t="str">
        <f t="shared" si="32"/>
        <v>2014</v>
      </c>
      <c r="C1083" t="str">
        <f t="shared" si="33"/>
        <v>Sep</v>
      </c>
      <c r="D1083" t="s">
        <v>824</v>
      </c>
      <c r="E1083" t="s">
        <v>189</v>
      </c>
      <c r="F1083" t="s">
        <v>12</v>
      </c>
      <c r="G1083" t="s">
        <v>232</v>
      </c>
      <c r="H1083" t="s">
        <v>1495</v>
      </c>
      <c r="I1083" s="4">
        <v>7.3</v>
      </c>
      <c r="J1083" s="5">
        <v>2</v>
      </c>
      <c r="K1083" s="4">
        <v>2.19</v>
      </c>
    </row>
    <row r="1084" spans="1:11" x14ac:dyDescent="0.2">
      <c r="A1084" t="s">
        <v>1489</v>
      </c>
      <c r="B1084" t="str">
        <f t="shared" si="32"/>
        <v>2014</v>
      </c>
      <c r="C1084" t="str">
        <f t="shared" si="33"/>
        <v>Sep</v>
      </c>
      <c r="D1084" t="s">
        <v>824</v>
      </c>
      <c r="E1084" t="s">
        <v>189</v>
      </c>
      <c r="F1084" t="s">
        <v>43</v>
      </c>
      <c r="G1084" t="s">
        <v>58</v>
      </c>
      <c r="H1084" t="s">
        <v>846</v>
      </c>
      <c r="I1084" s="4">
        <v>199.98</v>
      </c>
      <c r="J1084" s="5">
        <v>2</v>
      </c>
      <c r="K1084" s="4">
        <v>75.989999999999995</v>
      </c>
    </row>
    <row r="1085" spans="1:11" x14ac:dyDescent="0.2">
      <c r="A1085" t="s">
        <v>1489</v>
      </c>
      <c r="B1085" t="str">
        <f t="shared" si="32"/>
        <v>2014</v>
      </c>
      <c r="C1085" t="str">
        <f t="shared" si="33"/>
        <v>Sep</v>
      </c>
      <c r="D1085" t="s">
        <v>824</v>
      </c>
      <c r="E1085" t="s">
        <v>189</v>
      </c>
      <c r="F1085" t="s">
        <v>43</v>
      </c>
      <c r="G1085" t="s">
        <v>58</v>
      </c>
      <c r="H1085" t="s">
        <v>593</v>
      </c>
      <c r="I1085" s="4">
        <v>144.96</v>
      </c>
      <c r="J1085" s="5">
        <v>4</v>
      </c>
      <c r="K1085" s="4">
        <v>60.88</v>
      </c>
    </row>
    <row r="1086" spans="1:11" x14ac:dyDescent="0.2">
      <c r="A1086" t="s">
        <v>1489</v>
      </c>
      <c r="B1086" t="str">
        <f t="shared" si="32"/>
        <v>2014</v>
      </c>
      <c r="C1086" t="str">
        <f t="shared" si="33"/>
        <v>Sep</v>
      </c>
      <c r="D1086" t="s">
        <v>824</v>
      </c>
      <c r="E1086" t="s">
        <v>189</v>
      </c>
      <c r="F1086" t="s">
        <v>43</v>
      </c>
      <c r="G1086" t="s">
        <v>58</v>
      </c>
      <c r="H1086" t="s">
        <v>1496</v>
      </c>
      <c r="I1086" s="4">
        <v>118</v>
      </c>
      <c r="J1086" s="5">
        <v>2</v>
      </c>
      <c r="K1086" s="4">
        <v>20.059999999999999</v>
      </c>
    </row>
    <row r="1087" spans="1:11" x14ac:dyDescent="0.2">
      <c r="A1087" t="s">
        <v>1489</v>
      </c>
      <c r="B1087" t="str">
        <f t="shared" si="32"/>
        <v>2014</v>
      </c>
      <c r="C1087" t="str">
        <f t="shared" si="33"/>
        <v>Sep</v>
      </c>
      <c r="D1087" t="s">
        <v>824</v>
      </c>
      <c r="E1087" t="s">
        <v>189</v>
      </c>
      <c r="F1087" t="s">
        <v>12</v>
      </c>
      <c r="G1087" t="s">
        <v>13</v>
      </c>
      <c r="H1087" t="s">
        <v>1497</v>
      </c>
      <c r="I1087" s="4">
        <v>48.94</v>
      </c>
      <c r="J1087" s="5">
        <v>1</v>
      </c>
      <c r="K1087" s="4">
        <v>24.47</v>
      </c>
    </row>
    <row r="1088" spans="1:11" x14ac:dyDescent="0.2">
      <c r="A1088" t="s">
        <v>1489</v>
      </c>
      <c r="B1088" t="str">
        <f t="shared" si="32"/>
        <v>2014</v>
      </c>
      <c r="C1088" t="str">
        <f t="shared" si="33"/>
        <v>Sep</v>
      </c>
      <c r="D1088" t="s">
        <v>824</v>
      </c>
      <c r="E1088" t="s">
        <v>189</v>
      </c>
      <c r="F1088" t="s">
        <v>12</v>
      </c>
      <c r="G1088" t="s">
        <v>105</v>
      </c>
      <c r="H1088" t="s">
        <v>1442</v>
      </c>
      <c r="I1088" s="4">
        <v>22.66</v>
      </c>
      <c r="J1088" s="5">
        <v>2</v>
      </c>
      <c r="K1088" s="4">
        <v>9.74</v>
      </c>
    </row>
    <row r="1089" spans="1:11" x14ac:dyDescent="0.2">
      <c r="A1089" t="s">
        <v>1498</v>
      </c>
      <c r="B1089" t="str">
        <f t="shared" si="32"/>
        <v>2014</v>
      </c>
      <c r="C1089" t="str">
        <f t="shared" si="33"/>
        <v>Sep</v>
      </c>
      <c r="D1089" t="s">
        <v>1499</v>
      </c>
      <c r="E1089" t="s">
        <v>17</v>
      </c>
      <c r="F1089" t="s">
        <v>12</v>
      </c>
      <c r="G1089" t="s">
        <v>105</v>
      </c>
      <c r="H1089" t="s">
        <v>1500</v>
      </c>
      <c r="I1089" s="4">
        <v>52.45</v>
      </c>
      <c r="J1089" s="5">
        <v>2</v>
      </c>
      <c r="K1089" s="4">
        <v>-131.12</v>
      </c>
    </row>
    <row r="1090" spans="1:11" x14ac:dyDescent="0.2">
      <c r="A1090" t="s">
        <v>1498</v>
      </c>
      <c r="B1090" t="str">
        <f t="shared" si="32"/>
        <v>2014</v>
      </c>
      <c r="C1090" t="str">
        <f t="shared" si="33"/>
        <v>Sep</v>
      </c>
      <c r="D1090" t="s">
        <v>1499</v>
      </c>
      <c r="E1090" t="s">
        <v>17</v>
      </c>
      <c r="F1090" t="s">
        <v>12</v>
      </c>
      <c r="G1090" t="s">
        <v>18</v>
      </c>
      <c r="H1090" t="s">
        <v>1501</v>
      </c>
      <c r="I1090" s="4">
        <v>20.16</v>
      </c>
      <c r="J1090" s="5">
        <v>4</v>
      </c>
      <c r="K1090" s="4">
        <v>6.55</v>
      </c>
    </row>
    <row r="1091" spans="1:11" x14ac:dyDescent="0.2">
      <c r="A1091" t="s">
        <v>1498</v>
      </c>
      <c r="B1091" t="str">
        <f t="shared" ref="B1091:B1154" si="34">TEXT(A1091,"YYYY")</f>
        <v>2014</v>
      </c>
      <c r="C1091" t="str">
        <f t="shared" ref="C1091:C1154" si="35">TEXT(A1091,"MMM")</f>
        <v>Sep</v>
      </c>
      <c r="D1091" t="s">
        <v>1502</v>
      </c>
      <c r="E1091" t="s">
        <v>169</v>
      </c>
      <c r="F1091" t="s">
        <v>12</v>
      </c>
      <c r="G1091" t="s">
        <v>20</v>
      </c>
      <c r="H1091" t="s">
        <v>844</v>
      </c>
      <c r="I1091" s="4">
        <v>449.15</v>
      </c>
      <c r="J1091" s="5">
        <v>5</v>
      </c>
      <c r="K1091" s="4">
        <v>8.98</v>
      </c>
    </row>
    <row r="1092" spans="1:11" x14ac:dyDescent="0.2">
      <c r="A1092" t="s">
        <v>1498</v>
      </c>
      <c r="B1092" t="str">
        <f t="shared" si="34"/>
        <v>2014</v>
      </c>
      <c r="C1092" t="str">
        <f t="shared" si="35"/>
        <v>Sep</v>
      </c>
      <c r="D1092" t="s">
        <v>1502</v>
      </c>
      <c r="E1092" t="s">
        <v>169</v>
      </c>
      <c r="F1092" t="s">
        <v>12</v>
      </c>
      <c r="G1092" t="s">
        <v>72</v>
      </c>
      <c r="H1092" t="s">
        <v>1503</v>
      </c>
      <c r="I1092" s="4">
        <v>11.07</v>
      </c>
      <c r="J1092" s="5">
        <v>3</v>
      </c>
      <c r="K1092" s="4">
        <v>5.09</v>
      </c>
    </row>
    <row r="1093" spans="1:11" x14ac:dyDescent="0.2">
      <c r="A1093" t="s">
        <v>1498</v>
      </c>
      <c r="B1093" t="str">
        <f t="shared" si="34"/>
        <v>2014</v>
      </c>
      <c r="C1093" t="str">
        <f t="shared" si="35"/>
        <v>Sep</v>
      </c>
      <c r="D1093" t="s">
        <v>1020</v>
      </c>
      <c r="E1093" t="s">
        <v>139</v>
      </c>
      <c r="F1093" t="s">
        <v>12</v>
      </c>
      <c r="G1093" t="s">
        <v>105</v>
      </c>
      <c r="H1093" t="s">
        <v>1504</v>
      </c>
      <c r="I1093" s="4">
        <v>13</v>
      </c>
      <c r="J1093" s="5">
        <v>5</v>
      </c>
      <c r="K1093" s="4">
        <v>1.3</v>
      </c>
    </row>
    <row r="1094" spans="1:11" x14ac:dyDescent="0.2">
      <c r="A1094" t="s">
        <v>1498</v>
      </c>
      <c r="B1094" t="str">
        <f t="shared" si="34"/>
        <v>2014</v>
      </c>
      <c r="C1094" t="str">
        <f t="shared" si="35"/>
        <v>Sep</v>
      </c>
      <c r="D1094" t="s">
        <v>1020</v>
      </c>
      <c r="E1094" t="s">
        <v>139</v>
      </c>
      <c r="F1094" t="s">
        <v>38</v>
      </c>
      <c r="G1094" t="s">
        <v>52</v>
      </c>
      <c r="H1094" t="s">
        <v>518</v>
      </c>
      <c r="I1094" s="4">
        <v>13.13</v>
      </c>
      <c r="J1094" s="5">
        <v>3</v>
      </c>
      <c r="K1094" s="4">
        <v>3.77</v>
      </c>
    </row>
    <row r="1095" spans="1:11" x14ac:dyDescent="0.2">
      <c r="A1095" t="s">
        <v>1498</v>
      </c>
      <c r="B1095" t="str">
        <f t="shared" si="34"/>
        <v>2014</v>
      </c>
      <c r="C1095" t="str">
        <f t="shared" si="35"/>
        <v>Sep</v>
      </c>
      <c r="D1095" t="s">
        <v>1505</v>
      </c>
      <c r="E1095" t="s">
        <v>34</v>
      </c>
      <c r="F1095" t="s">
        <v>38</v>
      </c>
      <c r="G1095" t="s">
        <v>52</v>
      </c>
      <c r="H1095" t="s">
        <v>897</v>
      </c>
      <c r="I1095" s="4">
        <v>142.4</v>
      </c>
      <c r="J1095" s="5">
        <v>5</v>
      </c>
      <c r="K1095" s="4">
        <v>52.69</v>
      </c>
    </row>
    <row r="1096" spans="1:11" x14ac:dyDescent="0.2">
      <c r="A1096" t="s">
        <v>1498</v>
      </c>
      <c r="B1096" t="str">
        <f t="shared" si="34"/>
        <v>2014</v>
      </c>
      <c r="C1096" t="str">
        <f t="shared" si="35"/>
        <v>Sep</v>
      </c>
      <c r="D1096" t="s">
        <v>1505</v>
      </c>
      <c r="E1096" t="s">
        <v>34</v>
      </c>
      <c r="F1096" t="s">
        <v>12</v>
      </c>
      <c r="G1096" t="s">
        <v>22</v>
      </c>
      <c r="H1096" t="s">
        <v>1506</v>
      </c>
      <c r="I1096" s="4">
        <v>7.16</v>
      </c>
      <c r="J1096" s="5">
        <v>2</v>
      </c>
      <c r="K1096" s="4">
        <v>3.44</v>
      </c>
    </row>
    <row r="1097" spans="1:11" x14ac:dyDescent="0.2">
      <c r="A1097" t="s">
        <v>1498</v>
      </c>
      <c r="B1097" t="str">
        <f t="shared" si="34"/>
        <v>2014</v>
      </c>
      <c r="C1097" t="str">
        <f t="shared" si="35"/>
        <v>Sep</v>
      </c>
      <c r="D1097" t="s">
        <v>1507</v>
      </c>
      <c r="E1097" t="s">
        <v>169</v>
      </c>
      <c r="F1097" t="s">
        <v>38</v>
      </c>
      <c r="G1097" t="s">
        <v>164</v>
      </c>
      <c r="H1097" t="s">
        <v>545</v>
      </c>
      <c r="I1097" s="4">
        <v>464.29</v>
      </c>
      <c r="J1097" s="5">
        <v>9</v>
      </c>
      <c r="K1097" s="4">
        <v>-108.33</v>
      </c>
    </row>
    <row r="1098" spans="1:11" x14ac:dyDescent="0.2">
      <c r="A1098" t="s">
        <v>1498</v>
      </c>
      <c r="B1098" t="str">
        <f t="shared" si="34"/>
        <v>2014</v>
      </c>
      <c r="C1098" t="str">
        <f t="shared" si="35"/>
        <v>Sep</v>
      </c>
      <c r="D1098" t="s">
        <v>1507</v>
      </c>
      <c r="E1098" t="s">
        <v>169</v>
      </c>
      <c r="F1098" t="s">
        <v>12</v>
      </c>
      <c r="G1098" t="s">
        <v>72</v>
      </c>
      <c r="H1098" t="s">
        <v>73</v>
      </c>
      <c r="I1098" s="4">
        <v>68.459999999999994</v>
      </c>
      <c r="J1098" s="5">
        <v>7</v>
      </c>
      <c r="K1098" s="4">
        <v>31.49</v>
      </c>
    </row>
    <row r="1099" spans="1:11" x14ac:dyDescent="0.2">
      <c r="A1099" t="s">
        <v>1498</v>
      </c>
      <c r="B1099" t="str">
        <f t="shared" si="34"/>
        <v>2014</v>
      </c>
      <c r="C1099" t="str">
        <f t="shared" si="35"/>
        <v>Sep</v>
      </c>
      <c r="D1099" t="s">
        <v>1507</v>
      </c>
      <c r="E1099" t="s">
        <v>169</v>
      </c>
      <c r="F1099" t="s">
        <v>43</v>
      </c>
      <c r="G1099" t="s">
        <v>353</v>
      </c>
      <c r="H1099" t="s">
        <v>1508</v>
      </c>
      <c r="I1099" s="4">
        <v>2799.96</v>
      </c>
      <c r="J1099" s="5">
        <v>4</v>
      </c>
      <c r="K1099" s="4">
        <v>1371.98</v>
      </c>
    </row>
    <row r="1100" spans="1:11" x14ac:dyDescent="0.2">
      <c r="A1100" t="s">
        <v>1498</v>
      </c>
      <c r="B1100" t="str">
        <f t="shared" si="34"/>
        <v>2014</v>
      </c>
      <c r="C1100" t="str">
        <f t="shared" si="35"/>
        <v>Sep</v>
      </c>
      <c r="D1100" t="s">
        <v>1507</v>
      </c>
      <c r="E1100" t="s">
        <v>169</v>
      </c>
      <c r="F1100" t="s">
        <v>12</v>
      </c>
      <c r="G1100" t="s">
        <v>105</v>
      </c>
      <c r="H1100" t="s">
        <v>874</v>
      </c>
      <c r="I1100" s="4">
        <v>601.29999999999995</v>
      </c>
      <c r="J1100" s="5">
        <v>2</v>
      </c>
      <c r="K1100" s="4">
        <v>198.43</v>
      </c>
    </row>
    <row r="1101" spans="1:11" x14ac:dyDescent="0.2">
      <c r="A1101" t="s">
        <v>1498</v>
      </c>
      <c r="B1101" t="str">
        <f t="shared" si="34"/>
        <v>2014</v>
      </c>
      <c r="C1101" t="str">
        <f t="shared" si="35"/>
        <v>Sep</v>
      </c>
      <c r="D1101" t="s">
        <v>1507</v>
      </c>
      <c r="E1101" t="s">
        <v>169</v>
      </c>
      <c r="F1101" t="s">
        <v>43</v>
      </c>
      <c r="G1101" t="s">
        <v>44</v>
      </c>
      <c r="H1101" t="s">
        <v>1509</v>
      </c>
      <c r="I1101" s="4">
        <v>16.989999999999998</v>
      </c>
      <c r="J1101" s="5">
        <v>1</v>
      </c>
      <c r="K1101" s="4">
        <v>4.42</v>
      </c>
    </row>
    <row r="1102" spans="1:11" x14ac:dyDescent="0.2">
      <c r="A1102" t="s">
        <v>1498</v>
      </c>
      <c r="B1102" t="str">
        <f t="shared" si="34"/>
        <v>2014</v>
      </c>
      <c r="C1102" t="str">
        <f t="shared" si="35"/>
        <v>Sep</v>
      </c>
      <c r="D1102" t="s">
        <v>1507</v>
      </c>
      <c r="E1102" t="s">
        <v>169</v>
      </c>
      <c r="F1102" t="s">
        <v>43</v>
      </c>
      <c r="G1102" t="s">
        <v>44</v>
      </c>
      <c r="H1102" t="s">
        <v>1510</v>
      </c>
      <c r="I1102" s="4">
        <v>287.97000000000003</v>
      </c>
      <c r="J1102" s="5">
        <v>3</v>
      </c>
      <c r="K1102" s="4">
        <v>80.63</v>
      </c>
    </row>
    <row r="1103" spans="1:11" x14ac:dyDescent="0.2">
      <c r="A1103" t="s">
        <v>1498</v>
      </c>
      <c r="B1103" t="str">
        <f t="shared" si="34"/>
        <v>2014</v>
      </c>
      <c r="C1103" t="str">
        <f t="shared" si="35"/>
        <v>Sep</v>
      </c>
      <c r="D1103" t="s">
        <v>1507</v>
      </c>
      <c r="E1103" t="s">
        <v>169</v>
      </c>
      <c r="F1103" t="s">
        <v>12</v>
      </c>
      <c r="G1103" t="s">
        <v>13</v>
      </c>
      <c r="H1103" t="s">
        <v>338</v>
      </c>
      <c r="I1103" s="4">
        <v>44.82</v>
      </c>
      <c r="J1103" s="5">
        <v>9</v>
      </c>
      <c r="K1103" s="4">
        <v>21.07</v>
      </c>
    </row>
    <row r="1104" spans="1:11" x14ac:dyDescent="0.2">
      <c r="A1104" t="s">
        <v>1498</v>
      </c>
      <c r="B1104" t="str">
        <f t="shared" si="34"/>
        <v>2014</v>
      </c>
      <c r="C1104" t="str">
        <f t="shared" si="35"/>
        <v>Sep</v>
      </c>
      <c r="D1104" t="s">
        <v>547</v>
      </c>
      <c r="E1104" t="s">
        <v>11</v>
      </c>
      <c r="F1104" t="s">
        <v>12</v>
      </c>
      <c r="G1104" t="s">
        <v>47</v>
      </c>
      <c r="H1104" t="s">
        <v>1511</v>
      </c>
      <c r="I1104" s="4">
        <v>6.05</v>
      </c>
      <c r="J1104" s="5">
        <v>4</v>
      </c>
      <c r="K1104" s="4">
        <v>-1.36</v>
      </c>
    </row>
    <row r="1105" spans="1:11" x14ac:dyDescent="0.2">
      <c r="A1105" t="s">
        <v>1498</v>
      </c>
      <c r="B1105" t="str">
        <f t="shared" si="34"/>
        <v>2014</v>
      </c>
      <c r="C1105" t="str">
        <f t="shared" si="35"/>
        <v>Sep</v>
      </c>
      <c r="D1105" t="s">
        <v>547</v>
      </c>
      <c r="E1105" t="s">
        <v>11</v>
      </c>
      <c r="F1105" t="s">
        <v>12</v>
      </c>
      <c r="G1105" t="s">
        <v>13</v>
      </c>
      <c r="H1105" t="s">
        <v>1512</v>
      </c>
      <c r="I1105" s="4">
        <v>6.85</v>
      </c>
      <c r="J1105" s="5">
        <v>2</v>
      </c>
      <c r="K1105" s="4">
        <v>2.14</v>
      </c>
    </row>
    <row r="1106" spans="1:11" x14ac:dyDescent="0.2">
      <c r="A1106" t="s">
        <v>1498</v>
      </c>
      <c r="B1106" t="str">
        <f t="shared" si="34"/>
        <v>2014</v>
      </c>
      <c r="C1106" t="str">
        <f t="shared" si="35"/>
        <v>Sep</v>
      </c>
      <c r="D1106" t="s">
        <v>547</v>
      </c>
      <c r="E1106" t="s">
        <v>11</v>
      </c>
      <c r="F1106" t="s">
        <v>38</v>
      </c>
      <c r="G1106" t="s">
        <v>52</v>
      </c>
      <c r="H1106" t="s">
        <v>984</v>
      </c>
      <c r="I1106" s="4">
        <v>9.9600000000000009</v>
      </c>
      <c r="J1106" s="5">
        <v>5</v>
      </c>
      <c r="K1106" s="4">
        <v>-6.72</v>
      </c>
    </row>
    <row r="1107" spans="1:11" x14ac:dyDescent="0.2">
      <c r="A1107" t="s">
        <v>1498</v>
      </c>
      <c r="B1107" t="str">
        <f t="shared" si="34"/>
        <v>2014</v>
      </c>
      <c r="C1107" t="str">
        <f t="shared" si="35"/>
        <v>Sep</v>
      </c>
      <c r="D1107" t="s">
        <v>547</v>
      </c>
      <c r="E1107" t="s">
        <v>11</v>
      </c>
      <c r="F1107" t="s">
        <v>12</v>
      </c>
      <c r="G1107" t="s">
        <v>22</v>
      </c>
      <c r="H1107" t="s">
        <v>1513</v>
      </c>
      <c r="I1107" s="4">
        <v>8.5500000000000007</v>
      </c>
      <c r="J1107" s="5">
        <v>2</v>
      </c>
      <c r="K1107" s="4">
        <v>-13.68</v>
      </c>
    </row>
    <row r="1108" spans="1:11" x14ac:dyDescent="0.2">
      <c r="A1108" t="s">
        <v>1514</v>
      </c>
      <c r="B1108" t="str">
        <f t="shared" si="34"/>
        <v>2014</v>
      </c>
      <c r="C1108" t="str">
        <f t="shared" si="35"/>
        <v>Sep</v>
      </c>
      <c r="D1108" t="s">
        <v>1515</v>
      </c>
      <c r="E1108" t="s">
        <v>26</v>
      </c>
      <c r="F1108" t="s">
        <v>38</v>
      </c>
      <c r="G1108" t="s">
        <v>52</v>
      </c>
      <c r="H1108" t="s">
        <v>1516</v>
      </c>
      <c r="I1108" s="4">
        <v>103.94</v>
      </c>
      <c r="J1108" s="5">
        <v>4</v>
      </c>
      <c r="K1108" s="4">
        <v>16.89</v>
      </c>
    </row>
    <row r="1109" spans="1:11" x14ac:dyDescent="0.2">
      <c r="A1109" t="s">
        <v>1514</v>
      </c>
      <c r="B1109" t="str">
        <f t="shared" si="34"/>
        <v>2014</v>
      </c>
      <c r="C1109" t="str">
        <f t="shared" si="35"/>
        <v>Sep</v>
      </c>
      <c r="D1109" t="s">
        <v>485</v>
      </c>
      <c r="E1109" t="s">
        <v>169</v>
      </c>
      <c r="F1109" t="s">
        <v>12</v>
      </c>
      <c r="G1109" t="s">
        <v>13</v>
      </c>
      <c r="H1109" t="s">
        <v>719</v>
      </c>
      <c r="I1109" s="4">
        <v>14.94</v>
      </c>
      <c r="J1109" s="5">
        <v>3</v>
      </c>
      <c r="K1109" s="4">
        <v>7.02</v>
      </c>
    </row>
    <row r="1110" spans="1:11" x14ac:dyDescent="0.2">
      <c r="A1110" t="s">
        <v>1514</v>
      </c>
      <c r="B1110" t="str">
        <f t="shared" si="34"/>
        <v>2014</v>
      </c>
      <c r="C1110" t="str">
        <f t="shared" si="35"/>
        <v>Sep</v>
      </c>
      <c r="D1110" t="s">
        <v>485</v>
      </c>
      <c r="E1110" t="s">
        <v>169</v>
      </c>
      <c r="F1110" t="s">
        <v>38</v>
      </c>
      <c r="G1110" t="s">
        <v>52</v>
      </c>
      <c r="H1110" t="s">
        <v>1376</v>
      </c>
      <c r="I1110" s="4">
        <v>14.56</v>
      </c>
      <c r="J1110" s="5">
        <v>2</v>
      </c>
      <c r="K1110" s="4">
        <v>6.26</v>
      </c>
    </row>
    <row r="1111" spans="1:11" x14ac:dyDescent="0.2">
      <c r="A1111" t="s">
        <v>1517</v>
      </c>
      <c r="B1111" t="str">
        <f t="shared" si="34"/>
        <v>2014</v>
      </c>
      <c r="C1111" t="str">
        <f t="shared" si="35"/>
        <v>Sep</v>
      </c>
      <c r="D1111" t="s">
        <v>792</v>
      </c>
      <c r="E1111" t="s">
        <v>169</v>
      </c>
      <c r="F1111" t="s">
        <v>12</v>
      </c>
      <c r="G1111" t="s">
        <v>22</v>
      </c>
      <c r="H1111" t="s">
        <v>982</v>
      </c>
      <c r="I1111" s="4">
        <v>33.549999999999997</v>
      </c>
      <c r="J1111" s="5">
        <v>1</v>
      </c>
      <c r="K1111" s="4">
        <v>12.58</v>
      </c>
    </row>
    <row r="1112" spans="1:11" x14ac:dyDescent="0.2">
      <c r="A1112" t="s">
        <v>1518</v>
      </c>
      <c r="B1112" t="str">
        <f t="shared" si="34"/>
        <v>2014</v>
      </c>
      <c r="C1112" t="str">
        <f t="shared" si="35"/>
        <v>Sep</v>
      </c>
      <c r="D1112" t="s">
        <v>1519</v>
      </c>
      <c r="E1112" t="s">
        <v>26</v>
      </c>
      <c r="F1112" t="s">
        <v>12</v>
      </c>
      <c r="G1112" t="s">
        <v>22</v>
      </c>
      <c r="H1112" t="s">
        <v>1520</v>
      </c>
      <c r="I1112" s="4">
        <v>5.89</v>
      </c>
      <c r="J1112" s="5">
        <v>4</v>
      </c>
      <c r="K1112" s="4">
        <v>-4.12</v>
      </c>
    </row>
    <row r="1113" spans="1:11" x14ac:dyDescent="0.2">
      <c r="A1113" t="s">
        <v>1518</v>
      </c>
      <c r="B1113" t="str">
        <f t="shared" si="34"/>
        <v>2014</v>
      </c>
      <c r="C1113" t="str">
        <f t="shared" si="35"/>
        <v>Sep</v>
      </c>
      <c r="D1113" t="s">
        <v>1452</v>
      </c>
      <c r="E1113" t="s">
        <v>290</v>
      </c>
      <c r="F1113" t="s">
        <v>43</v>
      </c>
      <c r="G1113" t="s">
        <v>58</v>
      </c>
      <c r="H1113" t="s">
        <v>1521</v>
      </c>
      <c r="I1113" s="4">
        <v>47.98</v>
      </c>
      <c r="J1113" s="5">
        <v>2</v>
      </c>
      <c r="K1113" s="4">
        <v>13.2</v>
      </c>
    </row>
    <row r="1114" spans="1:11" x14ac:dyDescent="0.2">
      <c r="A1114" t="s">
        <v>1518</v>
      </c>
      <c r="B1114" t="str">
        <f t="shared" si="34"/>
        <v>2014</v>
      </c>
      <c r="C1114" t="str">
        <f t="shared" si="35"/>
        <v>Sep</v>
      </c>
      <c r="D1114" t="s">
        <v>1452</v>
      </c>
      <c r="E1114" t="s">
        <v>290</v>
      </c>
      <c r="F1114" t="s">
        <v>12</v>
      </c>
      <c r="G1114" t="s">
        <v>13</v>
      </c>
      <c r="H1114" t="s">
        <v>1522</v>
      </c>
      <c r="I1114" s="4">
        <v>4.62</v>
      </c>
      <c r="J1114" s="5">
        <v>1</v>
      </c>
      <c r="K1114" s="4">
        <v>1.68</v>
      </c>
    </row>
    <row r="1115" spans="1:11" x14ac:dyDescent="0.2">
      <c r="A1115" t="s">
        <v>1518</v>
      </c>
      <c r="B1115" t="str">
        <f t="shared" si="34"/>
        <v>2014</v>
      </c>
      <c r="C1115" t="str">
        <f t="shared" si="35"/>
        <v>Sep</v>
      </c>
      <c r="D1115" t="s">
        <v>368</v>
      </c>
      <c r="E1115" t="s">
        <v>189</v>
      </c>
      <c r="F1115" t="s">
        <v>12</v>
      </c>
      <c r="G1115" t="s">
        <v>20</v>
      </c>
      <c r="H1115" t="s">
        <v>1523</v>
      </c>
      <c r="I1115" s="4">
        <v>30.28</v>
      </c>
      <c r="J1115" s="5">
        <v>2</v>
      </c>
      <c r="K1115" s="4">
        <v>1.21</v>
      </c>
    </row>
    <row r="1116" spans="1:11" x14ac:dyDescent="0.2">
      <c r="A1116" t="s">
        <v>1518</v>
      </c>
      <c r="B1116" t="str">
        <f t="shared" si="34"/>
        <v>2014</v>
      </c>
      <c r="C1116" t="str">
        <f t="shared" si="35"/>
        <v>Sep</v>
      </c>
      <c r="D1116" t="s">
        <v>368</v>
      </c>
      <c r="E1116" t="s">
        <v>189</v>
      </c>
      <c r="F1116" t="s">
        <v>12</v>
      </c>
      <c r="G1116" t="s">
        <v>20</v>
      </c>
      <c r="H1116" t="s">
        <v>1524</v>
      </c>
      <c r="I1116" s="4">
        <v>57.93</v>
      </c>
      <c r="J1116" s="5">
        <v>3</v>
      </c>
      <c r="K1116" s="4">
        <v>16.22</v>
      </c>
    </row>
    <row r="1117" spans="1:11" x14ac:dyDescent="0.2">
      <c r="A1117" t="s">
        <v>1518</v>
      </c>
      <c r="B1117" t="str">
        <f t="shared" si="34"/>
        <v>2014</v>
      </c>
      <c r="C1117" t="str">
        <f t="shared" si="35"/>
        <v>Sep</v>
      </c>
      <c r="D1117" t="s">
        <v>368</v>
      </c>
      <c r="E1117" t="s">
        <v>189</v>
      </c>
      <c r="F1117" t="s">
        <v>38</v>
      </c>
      <c r="G1117" t="s">
        <v>52</v>
      </c>
      <c r="H1117" t="s">
        <v>1525</v>
      </c>
      <c r="I1117" s="4">
        <v>35.340000000000003</v>
      </c>
      <c r="J1117" s="5">
        <v>2</v>
      </c>
      <c r="K1117" s="4">
        <v>13.43</v>
      </c>
    </row>
    <row r="1118" spans="1:11" x14ac:dyDescent="0.2">
      <c r="A1118" t="s">
        <v>1518</v>
      </c>
      <c r="B1118" t="str">
        <f t="shared" si="34"/>
        <v>2014</v>
      </c>
      <c r="C1118" t="str">
        <f t="shared" si="35"/>
        <v>Sep</v>
      </c>
      <c r="D1118" t="s">
        <v>368</v>
      </c>
      <c r="E1118" t="s">
        <v>189</v>
      </c>
      <c r="F1118" t="s">
        <v>12</v>
      </c>
      <c r="G1118" t="s">
        <v>22</v>
      </c>
      <c r="H1118" t="s">
        <v>426</v>
      </c>
      <c r="I1118" s="4">
        <v>137.24</v>
      </c>
      <c r="J1118" s="5">
        <v>5</v>
      </c>
      <c r="K1118" s="4">
        <v>46.32</v>
      </c>
    </row>
    <row r="1119" spans="1:11" x14ac:dyDescent="0.2">
      <c r="A1119" t="s">
        <v>1518</v>
      </c>
      <c r="B1119" t="str">
        <f t="shared" si="34"/>
        <v>2014</v>
      </c>
      <c r="C1119" t="str">
        <f t="shared" si="35"/>
        <v>Sep</v>
      </c>
      <c r="D1119" t="s">
        <v>913</v>
      </c>
      <c r="E1119" t="s">
        <v>31</v>
      </c>
      <c r="F1119" t="s">
        <v>12</v>
      </c>
      <c r="G1119" t="s">
        <v>72</v>
      </c>
      <c r="H1119" t="s">
        <v>1526</v>
      </c>
      <c r="I1119" s="4">
        <v>182.94</v>
      </c>
      <c r="J1119" s="5">
        <v>3</v>
      </c>
      <c r="K1119" s="4">
        <v>85.98</v>
      </c>
    </row>
    <row r="1120" spans="1:11" x14ac:dyDescent="0.2">
      <c r="A1120" t="s">
        <v>1518</v>
      </c>
      <c r="B1120" t="str">
        <f t="shared" si="34"/>
        <v>2014</v>
      </c>
      <c r="C1120" t="str">
        <f t="shared" si="35"/>
        <v>Sep</v>
      </c>
      <c r="D1120" t="s">
        <v>1527</v>
      </c>
      <c r="E1120" t="s">
        <v>104</v>
      </c>
      <c r="F1120" t="s">
        <v>12</v>
      </c>
      <c r="G1120" t="s">
        <v>27</v>
      </c>
      <c r="H1120" t="s">
        <v>1528</v>
      </c>
      <c r="I1120" s="4">
        <v>5.25</v>
      </c>
      <c r="J1120" s="5">
        <v>2</v>
      </c>
      <c r="K1120" s="4">
        <v>0.46</v>
      </c>
    </row>
    <row r="1121" spans="1:11" x14ac:dyDescent="0.2">
      <c r="A1121" t="s">
        <v>1518</v>
      </c>
      <c r="B1121" t="str">
        <f t="shared" si="34"/>
        <v>2014</v>
      </c>
      <c r="C1121" t="str">
        <f t="shared" si="35"/>
        <v>Sep</v>
      </c>
      <c r="D1121" t="s">
        <v>1527</v>
      </c>
      <c r="E1121" t="s">
        <v>104</v>
      </c>
      <c r="F1121" t="s">
        <v>12</v>
      </c>
      <c r="G1121" t="s">
        <v>27</v>
      </c>
      <c r="H1121" t="s">
        <v>1529</v>
      </c>
      <c r="I1121" s="4">
        <v>38.26</v>
      </c>
      <c r="J1121" s="5">
        <v>3</v>
      </c>
      <c r="K1121" s="4">
        <v>4.78</v>
      </c>
    </row>
    <row r="1122" spans="1:11" x14ac:dyDescent="0.2">
      <c r="A1122" t="s">
        <v>1518</v>
      </c>
      <c r="B1122" t="str">
        <f t="shared" si="34"/>
        <v>2014</v>
      </c>
      <c r="C1122" t="str">
        <f t="shared" si="35"/>
        <v>Sep</v>
      </c>
      <c r="D1122" t="s">
        <v>1527</v>
      </c>
      <c r="E1122" t="s">
        <v>104</v>
      </c>
      <c r="F1122" t="s">
        <v>12</v>
      </c>
      <c r="G1122" t="s">
        <v>13</v>
      </c>
      <c r="H1122" t="s">
        <v>1323</v>
      </c>
      <c r="I1122" s="4">
        <v>40.24</v>
      </c>
      <c r="J1122" s="5">
        <v>5</v>
      </c>
      <c r="K1122" s="4">
        <v>13.08</v>
      </c>
    </row>
    <row r="1123" spans="1:11" x14ac:dyDescent="0.2">
      <c r="A1123" t="s">
        <v>1518</v>
      </c>
      <c r="B1123" t="str">
        <f t="shared" si="34"/>
        <v>2014</v>
      </c>
      <c r="C1123" t="str">
        <f t="shared" si="35"/>
        <v>Sep</v>
      </c>
      <c r="D1123" t="s">
        <v>1527</v>
      </c>
      <c r="E1123" t="s">
        <v>104</v>
      </c>
      <c r="F1123" t="s">
        <v>43</v>
      </c>
      <c r="G1123" t="s">
        <v>353</v>
      </c>
      <c r="H1123" t="s">
        <v>1530</v>
      </c>
      <c r="I1123" s="4">
        <v>29.93</v>
      </c>
      <c r="J1123" s="5">
        <v>5</v>
      </c>
      <c r="K1123" s="4">
        <v>-21.95</v>
      </c>
    </row>
    <row r="1124" spans="1:11" x14ac:dyDescent="0.2">
      <c r="A1124" t="s">
        <v>1518</v>
      </c>
      <c r="B1124" t="str">
        <f t="shared" si="34"/>
        <v>2014</v>
      </c>
      <c r="C1124" t="str">
        <f t="shared" si="35"/>
        <v>Sep</v>
      </c>
      <c r="D1124" t="s">
        <v>1527</v>
      </c>
      <c r="E1124" t="s">
        <v>104</v>
      </c>
      <c r="F1124" t="s">
        <v>12</v>
      </c>
      <c r="G1124" t="s">
        <v>13</v>
      </c>
      <c r="H1124" t="s">
        <v>1531</v>
      </c>
      <c r="I1124" s="4">
        <v>148.69999999999999</v>
      </c>
      <c r="J1124" s="5">
        <v>6</v>
      </c>
      <c r="K1124" s="4">
        <v>46.47</v>
      </c>
    </row>
    <row r="1125" spans="1:11" x14ac:dyDescent="0.2">
      <c r="A1125" t="s">
        <v>1518</v>
      </c>
      <c r="B1125" t="str">
        <f t="shared" si="34"/>
        <v>2014</v>
      </c>
      <c r="C1125" t="str">
        <f t="shared" si="35"/>
        <v>Sep</v>
      </c>
      <c r="D1125" t="s">
        <v>1527</v>
      </c>
      <c r="E1125" t="s">
        <v>104</v>
      </c>
      <c r="F1125" t="s">
        <v>43</v>
      </c>
      <c r="G1125" t="s">
        <v>58</v>
      </c>
      <c r="H1125" t="s">
        <v>1532</v>
      </c>
      <c r="I1125" s="4">
        <v>55.92</v>
      </c>
      <c r="J1125" s="5">
        <v>10</v>
      </c>
      <c r="K1125" s="4">
        <v>16.78</v>
      </c>
    </row>
    <row r="1126" spans="1:11" x14ac:dyDescent="0.2">
      <c r="A1126" t="s">
        <v>1533</v>
      </c>
      <c r="B1126" t="str">
        <f t="shared" si="34"/>
        <v>2014</v>
      </c>
      <c r="C1126" t="str">
        <f t="shared" si="35"/>
        <v>Sep</v>
      </c>
      <c r="D1126" t="s">
        <v>735</v>
      </c>
      <c r="E1126" t="s">
        <v>11</v>
      </c>
      <c r="F1126" t="s">
        <v>43</v>
      </c>
      <c r="G1126" t="s">
        <v>353</v>
      </c>
      <c r="H1126" t="s">
        <v>1434</v>
      </c>
      <c r="I1126" s="4">
        <v>3059.98</v>
      </c>
      <c r="J1126" s="5">
        <v>3</v>
      </c>
      <c r="K1126" s="4">
        <v>-510</v>
      </c>
    </row>
    <row r="1127" spans="1:11" x14ac:dyDescent="0.2">
      <c r="A1127" t="s">
        <v>1533</v>
      </c>
      <c r="B1127" t="str">
        <f t="shared" si="34"/>
        <v>2014</v>
      </c>
      <c r="C1127" t="str">
        <f t="shared" si="35"/>
        <v>Sep</v>
      </c>
      <c r="D1127" t="s">
        <v>735</v>
      </c>
      <c r="E1127" t="s">
        <v>11</v>
      </c>
      <c r="F1127" t="s">
        <v>43</v>
      </c>
      <c r="G1127" t="s">
        <v>353</v>
      </c>
      <c r="H1127" t="s">
        <v>1534</v>
      </c>
      <c r="I1127" s="4">
        <v>2519.96</v>
      </c>
      <c r="J1127" s="5">
        <v>7</v>
      </c>
      <c r="K1127" s="4">
        <v>-252</v>
      </c>
    </row>
    <row r="1128" spans="1:11" x14ac:dyDescent="0.2">
      <c r="A1128" t="s">
        <v>1533</v>
      </c>
      <c r="B1128" t="str">
        <f t="shared" si="34"/>
        <v>2014</v>
      </c>
      <c r="C1128" t="str">
        <f t="shared" si="35"/>
        <v>Sep</v>
      </c>
      <c r="D1128" t="s">
        <v>1535</v>
      </c>
      <c r="E1128" t="s">
        <v>31</v>
      </c>
      <c r="F1128" t="s">
        <v>12</v>
      </c>
      <c r="G1128" t="s">
        <v>47</v>
      </c>
      <c r="H1128" t="s">
        <v>959</v>
      </c>
      <c r="I1128" s="4">
        <v>7.16</v>
      </c>
      <c r="J1128" s="5">
        <v>2</v>
      </c>
      <c r="K1128" s="4">
        <v>3.58</v>
      </c>
    </row>
    <row r="1129" spans="1:11" x14ac:dyDescent="0.2">
      <c r="A1129" t="s">
        <v>1533</v>
      </c>
      <c r="B1129" t="str">
        <f t="shared" si="34"/>
        <v>2014</v>
      </c>
      <c r="C1129" t="str">
        <f t="shared" si="35"/>
        <v>Sep</v>
      </c>
      <c r="D1129" t="s">
        <v>617</v>
      </c>
      <c r="E1129" t="s">
        <v>290</v>
      </c>
      <c r="F1129" t="s">
        <v>12</v>
      </c>
      <c r="G1129" t="s">
        <v>20</v>
      </c>
      <c r="H1129" t="s">
        <v>1536</v>
      </c>
      <c r="I1129" s="4">
        <v>67.34</v>
      </c>
      <c r="J1129" s="5">
        <v>6</v>
      </c>
      <c r="K1129" s="4">
        <v>7.58</v>
      </c>
    </row>
    <row r="1130" spans="1:11" x14ac:dyDescent="0.2">
      <c r="A1130" t="s">
        <v>1533</v>
      </c>
      <c r="B1130" t="str">
        <f t="shared" si="34"/>
        <v>2014</v>
      </c>
      <c r="C1130" t="str">
        <f t="shared" si="35"/>
        <v>Sep</v>
      </c>
      <c r="D1130" t="s">
        <v>617</v>
      </c>
      <c r="E1130" t="s">
        <v>290</v>
      </c>
      <c r="F1130" t="s">
        <v>43</v>
      </c>
      <c r="G1130" t="s">
        <v>353</v>
      </c>
      <c r="H1130" t="s">
        <v>1537</v>
      </c>
      <c r="I1130" s="4">
        <v>2624.99</v>
      </c>
      <c r="J1130" s="5">
        <v>3</v>
      </c>
      <c r="K1130" s="4">
        <v>-944.99</v>
      </c>
    </row>
    <row r="1131" spans="1:11" x14ac:dyDescent="0.2">
      <c r="A1131" t="s">
        <v>1533</v>
      </c>
      <c r="B1131" t="str">
        <f t="shared" si="34"/>
        <v>2014</v>
      </c>
      <c r="C1131" t="str">
        <f t="shared" si="35"/>
        <v>Sep</v>
      </c>
      <c r="D1131" t="s">
        <v>708</v>
      </c>
      <c r="E1131" t="s">
        <v>169</v>
      </c>
      <c r="F1131" t="s">
        <v>38</v>
      </c>
      <c r="G1131" t="s">
        <v>39</v>
      </c>
      <c r="H1131" t="s">
        <v>837</v>
      </c>
      <c r="I1131" s="4">
        <v>887.1</v>
      </c>
      <c r="J1131" s="5">
        <v>7</v>
      </c>
      <c r="K1131" s="4">
        <v>177.42</v>
      </c>
    </row>
    <row r="1132" spans="1:11" x14ac:dyDescent="0.2">
      <c r="A1132" t="s">
        <v>1533</v>
      </c>
      <c r="B1132" t="str">
        <f t="shared" si="34"/>
        <v>2014</v>
      </c>
      <c r="C1132" t="str">
        <f t="shared" si="35"/>
        <v>Sep</v>
      </c>
      <c r="D1132" t="s">
        <v>1538</v>
      </c>
      <c r="E1132" t="s">
        <v>189</v>
      </c>
      <c r="F1132" t="s">
        <v>12</v>
      </c>
      <c r="G1132" t="s">
        <v>20</v>
      </c>
      <c r="H1132" t="s">
        <v>1539</v>
      </c>
      <c r="I1132" s="4">
        <v>92.52</v>
      </c>
      <c r="J1132" s="5">
        <v>6</v>
      </c>
      <c r="K1132" s="4">
        <v>24.98</v>
      </c>
    </row>
    <row r="1133" spans="1:11" x14ac:dyDescent="0.2">
      <c r="A1133" t="s">
        <v>1533</v>
      </c>
      <c r="B1133" t="str">
        <f t="shared" si="34"/>
        <v>2014</v>
      </c>
      <c r="C1133" t="str">
        <f t="shared" si="35"/>
        <v>Sep</v>
      </c>
      <c r="D1133" t="s">
        <v>1540</v>
      </c>
      <c r="E1133" t="s">
        <v>31</v>
      </c>
      <c r="F1133" t="s">
        <v>12</v>
      </c>
      <c r="G1133" t="s">
        <v>47</v>
      </c>
      <c r="H1133" t="s">
        <v>1511</v>
      </c>
      <c r="I1133" s="4">
        <v>5.67</v>
      </c>
      <c r="J1133" s="5">
        <v>3</v>
      </c>
      <c r="K1133" s="4">
        <v>0.11</v>
      </c>
    </row>
    <row r="1134" spans="1:11" x14ac:dyDescent="0.2">
      <c r="A1134" t="s">
        <v>1533</v>
      </c>
      <c r="B1134" t="str">
        <f t="shared" si="34"/>
        <v>2014</v>
      </c>
      <c r="C1134" t="str">
        <f t="shared" si="35"/>
        <v>Sep</v>
      </c>
      <c r="D1134" t="s">
        <v>198</v>
      </c>
      <c r="E1134" t="s">
        <v>109</v>
      </c>
      <c r="F1134" t="s">
        <v>38</v>
      </c>
      <c r="G1134" t="s">
        <v>164</v>
      </c>
      <c r="H1134" t="s">
        <v>1541</v>
      </c>
      <c r="I1134" s="4">
        <v>73.92</v>
      </c>
      <c r="J1134" s="5">
        <v>1</v>
      </c>
      <c r="K1134" s="4">
        <v>-45.83</v>
      </c>
    </row>
    <row r="1135" spans="1:11" x14ac:dyDescent="0.2">
      <c r="A1135" t="s">
        <v>1542</v>
      </c>
      <c r="B1135" t="str">
        <f t="shared" si="34"/>
        <v>2014</v>
      </c>
      <c r="C1135" t="str">
        <f t="shared" si="35"/>
        <v>Sep</v>
      </c>
      <c r="D1135" t="s">
        <v>1543</v>
      </c>
      <c r="E1135" t="s">
        <v>17</v>
      </c>
      <c r="F1135" t="s">
        <v>38</v>
      </c>
      <c r="G1135" t="s">
        <v>164</v>
      </c>
      <c r="H1135" t="s">
        <v>936</v>
      </c>
      <c r="I1135" s="4">
        <v>617.70000000000005</v>
      </c>
      <c r="J1135" s="5">
        <v>6</v>
      </c>
      <c r="K1135" s="4">
        <v>-407.68</v>
      </c>
    </row>
    <row r="1136" spans="1:11" x14ac:dyDescent="0.2">
      <c r="A1136" t="s">
        <v>1542</v>
      </c>
      <c r="B1136" t="str">
        <f t="shared" si="34"/>
        <v>2014</v>
      </c>
      <c r="C1136" t="str">
        <f t="shared" si="35"/>
        <v>Sep</v>
      </c>
      <c r="D1136" t="s">
        <v>1544</v>
      </c>
      <c r="E1136" t="s">
        <v>31</v>
      </c>
      <c r="F1136" t="s">
        <v>12</v>
      </c>
      <c r="G1136" t="s">
        <v>18</v>
      </c>
      <c r="H1136" t="s">
        <v>1545</v>
      </c>
      <c r="I1136" s="4">
        <v>9.9600000000000009</v>
      </c>
      <c r="J1136" s="5">
        <v>2</v>
      </c>
      <c r="K1136" s="4">
        <v>4.58</v>
      </c>
    </row>
    <row r="1137" spans="1:11" x14ac:dyDescent="0.2">
      <c r="A1137" t="s">
        <v>1542</v>
      </c>
      <c r="B1137" t="str">
        <f t="shared" si="34"/>
        <v>2014</v>
      </c>
      <c r="C1137" t="str">
        <f t="shared" si="35"/>
        <v>Sep</v>
      </c>
      <c r="D1137" t="s">
        <v>1544</v>
      </c>
      <c r="E1137" t="s">
        <v>31</v>
      </c>
      <c r="F1137" t="s">
        <v>12</v>
      </c>
      <c r="G1137" t="s">
        <v>13</v>
      </c>
      <c r="H1137" t="s">
        <v>1546</v>
      </c>
      <c r="I1137" s="4">
        <v>21.72</v>
      </c>
      <c r="J1137" s="5">
        <v>4</v>
      </c>
      <c r="K1137" s="4">
        <v>10.64</v>
      </c>
    </row>
    <row r="1138" spans="1:11" x14ac:dyDescent="0.2">
      <c r="A1138" t="s">
        <v>1542</v>
      </c>
      <c r="B1138" t="str">
        <f t="shared" si="34"/>
        <v>2014</v>
      </c>
      <c r="C1138" t="str">
        <f t="shared" si="35"/>
        <v>Sep</v>
      </c>
      <c r="D1138" t="s">
        <v>639</v>
      </c>
      <c r="E1138" t="s">
        <v>139</v>
      </c>
      <c r="F1138" t="s">
        <v>12</v>
      </c>
      <c r="G1138" t="s">
        <v>27</v>
      </c>
      <c r="H1138" t="s">
        <v>975</v>
      </c>
      <c r="I1138" s="4">
        <v>2.82</v>
      </c>
      <c r="J1138" s="5">
        <v>2</v>
      </c>
      <c r="K1138" s="4">
        <v>0.99</v>
      </c>
    </row>
    <row r="1139" spans="1:11" x14ac:dyDescent="0.2">
      <c r="A1139" t="s">
        <v>1542</v>
      </c>
      <c r="B1139" t="str">
        <f t="shared" si="34"/>
        <v>2014</v>
      </c>
      <c r="C1139" t="str">
        <f t="shared" si="35"/>
        <v>Sep</v>
      </c>
      <c r="D1139" t="s">
        <v>1547</v>
      </c>
      <c r="E1139" t="s">
        <v>31</v>
      </c>
      <c r="F1139" t="s">
        <v>12</v>
      </c>
      <c r="G1139" t="s">
        <v>105</v>
      </c>
      <c r="H1139" t="s">
        <v>758</v>
      </c>
      <c r="I1139" s="4">
        <v>43.92</v>
      </c>
      <c r="J1139" s="5">
        <v>4</v>
      </c>
      <c r="K1139" s="4">
        <v>11.86</v>
      </c>
    </row>
    <row r="1140" spans="1:11" x14ac:dyDescent="0.2">
      <c r="A1140" t="s">
        <v>1542</v>
      </c>
      <c r="B1140" t="str">
        <f t="shared" si="34"/>
        <v>2014</v>
      </c>
      <c r="C1140" t="str">
        <f t="shared" si="35"/>
        <v>Sep</v>
      </c>
      <c r="D1140" t="s">
        <v>1547</v>
      </c>
      <c r="E1140" t="s">
        <v>31</v>
      </c>
      <c r="F1140" t="s">
        <v>12</v>
      </c>
      <c r="G1140" t="s">
        <v>22</v>
      </c>
      <c r="H1140" t="s">
        <v>497</v>
      </c>
      <c r="I1140" s="4">
        <v>20.23</v>
      </c>
      <c r="J1140" s="5">
        <v>3</v>
      </c>
      <c r="K1140" s="4">
        <v>6.58</v>
      </c>
    </row>
    <row r="1141" spans="1:11" x14ac:dyDescent="0.2">
      <c r="A1141" t="s">
        <v>1542</v>
      </c>
      <c r="B1141" t="str">
        <f t="shared" si="34"/>
        <v>2014</v>
      </c>
      <c r="C1141" t="str">
        <f t="shared" si="35"/>
        <v>Sep</v>
      </c>
      <c r="D1141" t="s">
        <v>1548</v>
      </c>
      <c r="E1141" t="s">
        <v>608</v>
      </c>
      <c r="F1141" t="s">
        <v>38</v>
      </c>
      <c r="G1141" t="s">
        <v>52</v>
      </c>
      <c r="H1141" t="s">
        <v>1549</v>
      </c>
      <c r="I1141" s="4">
        <v>164.22</v>
      </c>
      <c r="J1141" s="5">
        <v>3</v>
      </c>
      <c r="K1141" s="4">
        <v>50.91</v>
      </c>
    </row>
    <row r="1142" spans="1:11" x14ac:dyDescent="0.2">
      <c r="A1142" t="s">
        <v>1542</v>
      </c>
      <c r="B1142" t="str">
        <f t="shared" si="34"/>
        <v>2014</v>
      </c>
      <c r="C1142" t="str">
        <f t="shared" si="35"/>
        <v>Sep</v>
      </c>
      <c r="D1142" t="s">
        <v>1548</v>
      </c>
      <c r="E1142" t="s">
        <v>608</v>
      </c>
      <c r="F1142" t="s">
        <v>38</v>
      </c>
      <c r="G1142" t="s">
        <v>83</v>
      </c>
      <c r="H1142" t="s">
        <v>477</v>
      </c>
      <c r="I1142" s="4">
        <v>362.94</v>
      </c>
      <c r="J1142" s="5">
        <v>3</v>
      </c>
      <c r="K1142" s="4">
        <v>36.29</v>
      </c>
    </row>
    <row r="1143" spans="1:11" x14ac:dyDescent="0.2">
      <c r="A1143" t="s">
        <v>1542</v>
      </c>
      <c r="B1143" t="str">
        <f t="shared" si="34"/>
        <v>2014</v>
      </c>
      <c r="C1143" t="str">
        <f t="shared" si="35"/>
        <v>Sep</v>
      </c>
      <c r="D1143" t="s">
        <v>1548</v>
      </c>
      <c r="E1143" t="s">
        <v>608</v>
      </c>
      <c r="F1143" t="s">
        <v>43</v>
      </c>
      <c r="G1143" t="s">
        <v>58</v>
      </c>
      <c r="H1143" t="s">
        <v>95</v>
      </c>
      <c r="I1143" s="4">
        <v>59.98</v>
      </c>
      <c r="J1143" s="5">
        <v>2</v>
      </c>
      <c r="K1143" s="4">
        <v>26.39</v>
      </c>
    </row>
    <row r="1144" spans="1:11" x14ac:dyDescent="0.2">
      <c r="A1144" t="s">
        <v>1542</v>
      </c>
      <c r="B1144" t="str">
        <f t="shared" si="34"/>
        <v>2014</v>
      </c>
      <c r="C1144" t="str">
        <f t="shared" si="35"/>
        <v>Sep</v>
      </c>
      <c r="D1144" t="s">
        <v>1550</v>
      </c>
      <c r="E1144" t="s">
        <v>17</v>
      </c>
      <c r="F1144" t="s">
        <v>38</v>
      </c>
      <c r="G1144" t="s">
        <v>83</v>
      </c>
      <c r="H1144" t="s">
        <v>397</v>
      </c>
      <c r="I1144" s="4">
        <v>493.43</v>
      </c>
      <c r="J1144" s="5">
        <v>5</v>
      </c>
      <c r="K1144" s="4">
        <v>-70.489999999999995</v>
      </c>
    </row>
    <row r="1145" spans="1:11" x14ac:dyDescent="0.2">
      <c r="A1145" t="s">
        <v>1542</v>
      </c>
      <c r="B1145" t="str">
        <f t="shared" si="34"/>
        <v>2014</v>
      </c>
      <c r="C1145" t="str">
        <f t="shared" si="35"/>
        <v>Sep</v>
      </c>
      <c r="D1145" t="s">
        <v>1550</v>
      </c>
      <c r="E1145" t="s">
        <v>17</v>
      </c>
      <c r="F1145" t="s">
        <v>43</v>
      </c>
      <c r="G1145" t="s">
        <v>44</v>
      </c>
      <c r="H1145" t="s">
        <v>1551</v>
      </c>
      <c r="I1145" s="4">
        <v>11.12</v>
      </c>
      <c r="J1145" s="5">
        <v>2</v>
      </c>
      <c r="K1145" s="4">
        <v>3.48</v>
      </c>
    </row>
    <row r="1146" spans="1:11" x14ac:dyDescent="0.2">
      <c r="A1146" t="s">
        <v>1542</v>
      </c>
      <c r="B1146" t="str">
        <f t="shared" si="34"/>
        <v>2014</v>
      </c>
      <c r="C1146" t="str">
        <f t="shared" si="35"/>
        <v>Sep</v>
      </c>
      <c r="D1146" t="s">
        <v>1552</v>
      </c>
      <c r="E1146" t="s">
        <v>31</v>
      </c>
      <c r="F1146" t="s">
        <v>12</v>
      </c>
      <c r="G1146" t="s">
        <v>13</v>
      </c>
      <c r="H1146" t="s">
        <v>1512</v>
      </c>
      <c r="I1146" s="4">
        <v>8.56</v>
      </c>
      <c r="J1146" s="5">
        <v>2</v>
      </c>
      <c r="K1146" s="4">
        <v>3.85</v>
      </c>
    </row>
    <row r="1147" spans="1:11" x14ac:dyDescent="0.2">
      <c r="A1147" t="s">
        <v>1542</v>
      </c>
      <c r="B1147" t="str">
        <f t="shared" si="34"/>
        <v>2014</v>
      </c>
      <c r="C1147" t="str">
        <f t="shared" si="35"/>
        <v>Sep</v>
      </c>
      <c r="D1147" t="s">
        <v>1358</v>
      </c>
      <c r="E1147" t="s">
        <v>169</v>
      </c>
      <c r="F1147" t="s">
        <v>43</v>
      </c>
      <c r="G1147" t="s">
        <v>44</v>
      </c>
      <c r="H1147" t="s">
        <v>434</v>
      </c>
      <c r="I1147" s="4">
        <v>629.95000000000005</v>
      </c>
      <c r="J1147" s="5">
        <v>5</v>
      </c>
      <c r="K1147" s="4">
        <v>157.49</v>
      </c>
    </row>
    <row r="1148" spans="1:11" x14ac:dyDescent="0.2">
      <c r="A1148" t="s">
        <v>1542</v>
      </c>
      <c r="B1148" t="str">
        <f t="shared" si="34"/>
        <v>2014</v>
      </c>
      <c r="C1148" t="str">
        <f t="shared" si="35"/>
        <v>Sep</v>
      </c>
      <c r="D1148" t="s">
        <v>1358</v>
      </c>
      <c r="E1148" t="s">
        <v>169</v>
      </c>
      <c r="F1148" t="s">
        <v>38</v>
      </c>
      <c r="G1148" t="s">
        <v>39</v>
      </c>
      <c r="H1148" t="s">
        <v>683</v>
      </c>
      <c r="I1148" s="4">
        <v>631.78</v>
      </c>
      <c r="J1148" s="5">
        <v>2</v>
      </c>
      <c r="K1148" s="4">
        <v>140.4</v>
      </c>
    </row>
    <row r="1149" spans="1:11" x14ac:dyDescent="0.2">
      <c r="A1149" t="s">
        <v>1542</v>
      </c>
      <c r="B1149" t="str">
        <f t="shared" si="34"/>
        <v>2014</v>
      </c>
      <c r="C1149" t="str">
        <f t="shared" si="35"/>
        <v>Sep</v>
      </c>
      <c r="D1149" t="s">
        <v>1358</v>
      </c>
      <c r="E1149" t="s">
        <v>169</v>
      </c>
      <c r="F1149" t="s">
        <v>38</v>
      </c>
      <c r="G1149" t="s">
        <v>83</v>
      </c>
      <c r="H1149" t="s">
        <v>1553</v>
      </c>
      <c r="I1149" s="4">
        <v>801.57</v>
      </c>
      <c r="J1149" s="5">
        <v>2</v>
      </c>
      <c r="K1149" s="4">
        <v>-10.02</v>
      </c>
    </row>
    <row r="1150" spans="1:11" x14ac:dyDescent="0.2">
      <c r="A1150" t="s">
        <v>1542</v>
      </c>
      <c r="B1150" t="str">
        <f t="shared" si="34"/>
        <v>2014</v>
      </c>
      <c r="C1150" t="str">
        <f t="shared" si="35"/>
        <v>Sep</v>
      </c>
      <c r="D1150" t="s">
        <v>1358</v>
      </c>
      <c r="E1150" t="s">
        <v>169</v>
      </c>
      <c r="F1150" t="s">
        <v>12</v>
      </c>
      <c r="G1150" t="s">
        <v>18</v>
      </c>
      <c r="H1150" t="s">
        <v>1189</v>
      </c>
      <c r="I1150" s="4">
        <v>75.180000000000007</v>
      </c>
      <c r="J1150" s="5">
        <v>6</v>
      </c>
      <c r="K1150" s="4">
        <v>35.33</v>
      </c>
    </row>
    <row r="1151" spans="1:11" x14ac:dyDescent="0.2">
      <c r="A1151" t="s">
        <v>1542</v>
      </c>
      <c r="B1151" t="str">
        <f t="shared" si="34"/>
        <v>2014</v>
      </c>
      <c r="C1151" t="str">
        <f t="shared" si="35"/>
        <v>Sep</v>
      </c>
      <c r="D1151" t="s">
        <v>1358</v>
      </c>
      <c r="E1151" t="s">
        <v>169</v>
      </c>
      <c r="F1151" t="s">
        <v>12</v>
      </c>
      <c r="G1151" t="s">
        <v>105</v>
      </c>
      <c r="H1151" t="s">
        <v>508</v>
      </c>
      <c r="I1151" s="4">
        <v>30.98</v>
      </c>
      <c r="J1151" s="5">
        <v>1</v>
      </c>
      <c r="K1151" s="4">
        <v>8.0500000000000007</v>
      </c>
    </row>
    <row r="1152" spans="1:11" x14ac:dyDescent="0.2">
      <c r="A1152" t="s">
        <v>1542</v>
      </c>
      <c r="B1152" t="str">
        <f t="shared" si="34"/>
        <v>2014</v>
      </c>
      <c r="C1152" t="str">
        <f t="shared" si="35"/>
        <v>Sep</v>
      </c>
      <c r="D1152" t="s">
        <v>1358</v>
      </c>
      <c r="E1152" t="s">
        <v>169</v>
      </c>
      <c r="F1152" t="s">
        <v>43</v>
      </c>
      <c r="G1152" t="s">
        <v>44</v>
      </c>
      <c r="H1152" t="s">
        <v>1554</v>
      </c>
      <c r="I1152" s="4">
        <v>1349.91</v>
      </c>
      <c r="J1152" s="5">
        <v>9</v>
      </c>
      <c r="K1152" s="4">
        <v>661.46</v>
      </c>
    </row>
    <row r="1153" spans="1:11" x14ac:dyDescent="0.2">
      <c r="A1153" t="s">
        <v>1555</v>
      </c>
      <c r="B1153" t="str">
        <f t="shared" si="34"/>
        <v>2014</v>
      </c>
      <c r="C1153" t="str">
        <f t="shared" si="35"/>
        <v>Sep</v>
      </c>
      <c r="D1153" t="s">
        <v>1556</v>
      </c>
      <c r="E1153" t="s">
        <v>189</v>
      </c>
      <c r="F1153" t="s">
        <v>43</v>
      </c>
      <c r="G1153" t="s">
        <v>44</v>
      </c>
      <c r="H1153" t="s">
        <v>1557</v>
      </c>
      <c r="I1153" s="4">
        <v>246.38</v>
      </c>
      <c r="J1153" s="5">
        <v>2</v>
      </c>
      <c r="K1153" s="4">
        <v>27.72</v>
      </c>
    </row>
    <row r="1154" spans="1:11" x14ac:dyDescent="0.2">
      <c r="A1154" t="s">
        <v>1555</v>
      </c>
      <c r="B1154" t="str">
        <f t="shared" si="34"/>
        <v>2014</v>
      </c>
      <c r="C1154" t="str">
        <f t="shared" si="35"/>
        <v>Sep</v>
      </c>
      <c r="D1154" t="s">
        <v>1556</v>
      </c>
      <c r="E1154" t="s">
        <v>189</v>
      </c>
      <c r="F1154" t="s">
        <v>43</v>
      </c>
      <c r="G1154" t="s">
        <v>694</v>
      </c>
      <c r="H1154" t="s">
        <v>1558</v>
      </c>
      <c r="I1154" s="4">
        <v>1799.97</v>
      </c>
      <c r="J1154" s="5">
        <v>3</v>
      </c>
      <c r="K1154" s="4">
        <v>701.99</v>
      </c>
    </row>
    <row r="1155" spans="1:11" x14ac:dyDescent="0.2">
      <c r="A1155" t="s">
        <v>1555</v>
      </c>
      <c r="B1155" t="str">
        <f t="shared" ref="B1155:B1218" si="36">TEXT(A1155,"YYYY")</f>
        <v>2014</v>
      </c>
      <c r="C1155" t="str">
        <f t="shared" ref="C1155:C1218" si="37">TEXT(A1155,"MMM")</f>
        <v>Sep</v>
      </c>
      <c r="D1155" t="s">
        <v>1074</v>
      </c>
      <c r="E1155" t="s">
        <v>1156</v>
      </c>
      <c r="F1155" t="s">
        <v>12</v>
      </c>
      <c r="G1155" t="s">
        <v>105</v>
      </c>
      <c r="H1155" t="s">
        <v>1559</v>
      </c>
      <c r="I1155" s="4">
        <v>25.96</v>
      </c>
      <c r="J1155" s="5">
        <v>2</v>
      </c>
      <c r="K1155" s="4">
        <v>7.53</v>
      </c>
    </row>
    <row r="1156" spans="1:11" x14ac:dyDescent="0.2">
      <c r="A1156" t="s">
        <v>1555</v>
      </c>
      <c r="B1156" t="str">
        <f t="shared" si="36"/>
        <v>2014</v>
      </c>
      <c r="C1156" t="str">
        <f t="shared" si="37"/>
        <v>Sep</v>
      </c>
      <c r="D1156" t="s">
        <v>1074</v>
      </c>
      <c r="E1156" t="s">
        <v>1156</v>
      </c>
      <c r="F1156" t="s">
        <v>12</v>
      </c>
      <c r="G1156" t="s">
        <v>105</v>
      </c>
      <c r="H1156" t="s">
        <v>1195</v>
      </c>
      <c r="I1156" s="4">
        <v>36.270000000000003</v>
      </c>
      <c r="J1156" s="5">
        <v>3</v>
      </c>
      <c r="K1156" s="4">
        <v>10.88</v>
      </c>
    </row>
    <row r="1157" spans="1:11" x14ac:dyDescent="0.2">
      <c r="A1157" t="s">
        <v>1555</v>
      </c>
      <c r="B1157" t="str">
        <f t="shared" si="36"/>
        <v>2014</v>
      </c>
      <c r="C1157" t="str">
        <f t="shared" si="37"/>
        <v>Sep</v>
      </c>
      <c r="D1157" t="s">
        <v>1074</v>
      </c>
      <c r="E1157" t="s">
        <v>1156</v>
      </c>
      <c r="F1157" t="s">
        <v>12</v>
      </c>
      <c r="G1157" t="s">
        <v>13</v>
      </c>
      <c r="H1157" t="s">
        <v>582</v>
      </c>
      <c r="I1157" s="4">
        <v>6.48</v>
      </c>
      <c r="J1157" s="5">
        <v>1</v>
      </c>
      <c r="K1157" s="4">
        <v>3.11</v>
      </c>
    </row>
    <row r="1158" spans="1:11" x14ac:dyDescent="0.2">
      <c r="A1158" t="s">
        <v>1555</v>
      </c>
      <c r="B1158" t="str">
        <f t="shared" si="36"/>
        <v>2014</v>
      </c>
      <c r="C1158" t="str">
        <f t="shared" si="37"/>
        <v>Sep</v>
      </c>
      <c r="D1158" t="s">
        <v>836</v>
      </c>
      <c r="E1158" t="s">
        <v>31</v>
      </c>
      <c r="F1158" t="s">
        <v>12</v>
      </c>
      <c r="G1158" t="s">
        <v>72</v>
      </c>
      <c r="H1158" t="s">
        <v>73</v>
      </c>
      <c r="I1158" s="4">
        <v>15.56</v>
      </c>
      <c r="J1158" s="5">
        <v>2</v>
      </c>
      <c r="K1158" s="4">
        <v>7.31</v>
      </c>
    </row>
    <row r="1159" spans="1:11" x14ac:dyDescent="0.2">
      <c r="A1159" t="s">
        <v>1555</v>
      </c>
      <c r="B1159" t="str">
        <f t="shared" si="36"/>
        <v>2014</v>
      </c>
      <c r="C1159" t="str">
        <f t="shared" si="37"/>
        <v>Sep</v>
      </c>
      <c r="D1159" t="s">
        <v>836</v>
      </c>
      <c r="E1159" t="s">
        <v>31</v>
      </c>
      <c r="F1159" t="s">
        <v>12</v>
      </c>
      <c r="G1159" t="s">
        <v>72</v>
      </c>
      <c r="H1159" t="s">
        <v>1560</v>
      </c>
      <c r="I1159" s="4">
        <v>78.349999999999994</v>
      </c>
      <c r="J1159" s="5">
        <v>5</v>
      </c>
      <c r="K1159" s="4">
        <v>36.82</v>
      </c>
    </row>
    <row r="1160" spans="1:11" x14ac:dyDescent="0.2">
      <c r="A1160" t="s">
        <v>1555</v>
      </c>
      <c r="B1160" t="str">
        <f t="shared" si="36"/>
        <v>2014</v>
      </c>
      <c r="C1160" t="str">
        <f t="shared" si="37"/>
        <v>Sep</v>
      </c>
      <c r="D1160" t="s">
        <v>836</v>
      </c>
      <c r="E1160" t="s">
        <v>31</v>
      </c>
      <c r="F1160" t="s">
        <v>12</v>
      </c>
      <c r="G1160" t="s">
        <v>27</v>
      </c>
      <c r="H1160" t="s">
        <v>1561</v>
      </c>
      <c r="I1160" s="4">
        <v>59.52</v>
      </c>
      <c r="J1160" s="5">
        <v>3</v>
      </c>
      <c r="K1160" s="4">
        <v>15.48</v>
      </c>
    </row>
    <row r="1161" spans="1:11" x14ac:dyDescent="0.2">
      <c r="A1161" t="s">
        <v>1555</v>
      </c>
      <c r="B1161" t="str">
        <f t="shared" si="36"/>
        <v>2014</v>
      </c>
      <c r="C1161" t="str">
        <f t="shared" si="37"/>
        <v>Sep</v>
      </c>
      <c r="D1161" t="s">
        <v>836</v>
      </c>
      <c r="E1161" t="s">
        <v>31</v>
      </c>
      <c r="F1161" t="s">
        <v>12</v>
      </c>
      <c r="G1161" t="s">
        <v>13</v>
      </c>
      <c r="H1161" t="s">
        <v>286</v>
      </c>
      <c r="I1161" s="4">
        <v>38.520000000000003</v>
      </c>
      <c r="J1161" s="5">
        <v>9</v>
      </c>
      <c r="K1161" s="4">
        <v>17.329999999999998</v>
      </c>
    </row>
    <row r="1162" spans="1:11" x14ac:dyDescent="0.2">
      <c r="A1162" t="s">
        <v>1555</v>
      </c>
      <c r="B1162" t="str">
        <f t="shared" si="36"/>
        <v>2014</v>
      </c>
      <c r="C1162" t="str">
        <f t="shared" si="37"/>
        <v>Sep</v>
      </c>
      <c r="D1162" t="s">
        <v>836</v>
      </c>
      <c r="E1162" t="s">
        <v>31</v>
      </c>
      <c r="F1162" t="s">
        <v>43</v>
      </c>
      <c r="G1162" t="s">
        <v>44</v>
      </c>
      <c r="H1162" t="s">
        <v>1562</v>
      </c>
      <c r="I1162" s="4">
        <v>239.98</v>
      </c>
      <c r="J1162" s="5">
        <v>2</v>
      </c>
      <c r="K1162" s="4">
        <v>24</v>
      </c>
    </row>
    <row r="1163" spans="1:11" x14ac:dyDescent="0.2">
      <c r="A1163" t="s">
        <v>1555</v>
      </c>
      <c r="B1163" t="str">
        <f t="shared" si="36"/>
        <v>2014</v>
      </c>
      <c r="C1163" t="str">
        <f t="shared" si="37"/>
        <v>Sep</v>
      </c>
      <c r="D1163" t="s">
        <v>836</v>
      </c>
      <c r="E1163" t="s">
        <v>31</v>
      </c>
      <c r="F1163" t="s">
        <v>12</v>
      </c>
      <c r="G1163" t="s">
        <v>13</v>
      </c>
      <c r="H1163" t="s">
        <v>1563</v>
      </c>
      <c r="I1163" s="4">
        <v>19.350000000000001</v>
      </c>
      <c r="J1163" s="5">
        <v>3</v>
      </c>
      <c r="K1163" s="4">
        <v>9.48</v>
      </c>
    </row>
    <row r="1164" spans="1:11" x14ac:dyDescent="0.2">
      <c r="A1164" t="s">
        <v>1555</v>
      </c>
      <c r="B1164" t="str">
        <f t="shared" si="36"/>
        <v>2014</v>
      </c>
      <c r="C1164" t="str">
        <f t="shared" si="37"/>
        <v>Sep</v>
      </c>
      <c r="D1164" t="s">
        <v>1262</v>
      </c>
      <c r="E1164" t="s">
        <v>26</v>
      </c>
      <c r="F1164" t="s">
        <v>12</v>
      </c>
      <c r="G1164" t="s">
        <v>13</v>
      </c>
      <c r="H1164" t="s">
        <v>1564</v>
      </c>
      <c r="I1164" s="4">
        <v>11.35</v>
      </c>
      <c r="J1164" s="5">
        <v>3</v>
      </c>
      <c r="K1164" s="4">
        <v>4.12</v>
      </c>
    </row>
    <row r="1165" spans="1:11" x14ac:dyDescent="0.2">
      <c r="A1165" t="s">
        <v>1555</v>
      </c>
      <c r="B1165" t="str">
        <f t="shared" si="36"/>
        <v>2014</v>
      </c>
      <c r="C1165" t="str">
        <f t="shared" si="37"/>
        <v>Sep</v>
      </c>
      <c r="D1165" t="s">
        <v>1262</v>
      </c>
      <c r="E1165" t="s">
        <v>26</v>
      </c>
      <c r="F1165" t="s">
        <v>12</v>
      </c>
      <c r="G1165" t="s">
        <v>18</v>
      </c>
      <c r="H1165" t="s">
        <v>261</v>
      </c>
      <c r="I1165" s="4">
        <v>20.81</v>
      </c>
      <c r="J1165" s="5">
        <v>9</v>
      </c>
      <c r="K1165" s="4">
        <v>7.02</v>
      </c>
    </row>
    <row r="1166" spans="1:11" x14ac:dyDescent="0.2">
      <c r="A1166" t="s">
        <v>1555</v>
      </c>
      <c r="B1166" t="str">
        <f t="shared" si="36"/>
        <v>2014</v>
      </c>
      <c r="C1166" t="str">
        <f t="shared" si="37"/>
        <v>Sep</v>
      </c>
      <c r="D1166" t="s">
        <v>697</v>
      </c>
      <c r="E1166" t="s">
        <v>11</v>
      </c>
      <c r="F1166" t="s">
        <v>38</v>
      </c>
      <c r="G1166" t="s">
        <v>52</v>
      </c>
      <c r="H1166" t="s">
        <v>1565</v>
      </c>
      <c r="I1166" s="4">
        <v>8.5399999999999991</v>
      </c>
      <c r="J1166" s="5">
        <v>2</v>
      </c>
      <c r="K1166" s="4">
        <v>-7.48</v>
      </c>
    </row>
    <row r="1167" spans="1:11" x14ac:dyDescent="0.2">
      <c r="A1167" t="s">
        <v>1555</v>
      </c>
      <c r="B1167" t="str">
        <f t="shared" si="36"/>
        <v>2014</v>
      </c>
      <c r="C1167" t="str">
        <f t="shared" si="37"/>
        <v>Sep</v>
      </c>
      <c r="D1167" t="s">
        <v>1566</v>
      </c>
      <c r="E1167" t="s">
        <v>26</v>
      </c>
      <c r="F1167" t="s">
        <v>12</v>
      </c>
      <c r="G1167" t="s">
        <v>22</v>
      </c>
      <c r="H1167" t="s">
        <v>1422</v>
      </c>
      <c r="I1167" s="4">
        <v>6.57</v>
      </c>
      <c r="J1167" s="5">
        <v>3</v>
      </c>
      <c r="K1167" s="4">
        <v>-5.04</v>
      </c>
    </row>
    <row r="1168" spans="1:11" x14ac:dyDescent="0.2">
      <c r="A1168" t="s">
        <v>1555</v>
      </c>
      <c r="B1168" t="str">
        <f t="shared" si="36"/>
        <v>2014</v>
      </c>
      <c r="C1168" t="str">
        <f t="shared" si="37"/>
        <v>Sep</v>
      </c>
      <c r="D1168" t="s">
        <v>1567</v>
      </c>
      <c r="E1168" t="s">
        <v>169</v>
      </c>
      <c r="F1168" t="s">
        <v>12</v>
      </c>
      <c r="G1168" t="s">
        <v>27</v>
      </c>
      <c r="H1168" t="s">
        <v>1568</v>
      </c>
      <c r="I1168" s="4">
        <v>66.03</v>
      </c>
      <c r="J1168" s="5">
        <v>3</v>
      </c>
      <c r="K1168" s="4">
        <v>17.170000000000002</v>
      </c>
    </row>
    <row r="1169" spans="1:11" x14ac:dyDescent="0.2">
      <c r="A1169" t="s">
        <v>1569</v>
      </c>
      <c r="B1169" t="str">
        <f t="shared" si="36"/>
        <v>2014</v>
      </c>
      <c r="C1169" t="str">
        <f t="shared" si="37"/>
        <v>Sep</v>
      </c>
      <c r="D1169" t="s">
        <v>1457</v>
      </c>
      <c r="E1169" t="s">
        <v>139</v>
      </c>
      <c r="F1169" t="s">
        <v>12</v>
      </c>
      <c r="G1169" t="s">
        <v>18</v>
      </c>
      <c r="H1169" t="s">
        <v>672</v>
      </c>
      <c r="I1169" s="4">
        <v>4.6100000000000003</v>
      </c>
      <c r="J1169" s="5">
        <v>2</v>
      </c>
      <c r="K1169" s="4">
        <v>1.67</v>
      </c>
    </row>
    <row r="1170" spans="1:11" x14ac:dyDescent="0.2">
      <c r="A1170" t="s">
        <v>1569</v>
      </c>
      <c r="B1170" t="str">
        <f t="shared" si="36"/>
        <v>2014</v>
      </c>
      <c r="C1170" t="str">
        <f t="shared" si="37"/>
        <v>Sep</v>
      </c>
      <c r="D1170" t="s">
        <v>1570</v>
      </c>
      <c r="E1170" t="s">
        <v>17</v>
      </c>
      <c r="F1170" t="s">
        <v>12</v>
      </c>
      <c r="G1170" t="s">
        <v>20</v>
      </c>
      <c r="H1170" t="s">
        <v>640</v>
      </c>
      <c r="I1170" s="4">
        <v>331.54</v>
      </c>
      <c r="J1170" s="5">
        <v>3</v>
      </c>
      <c r="K1170" s="4">
        <v>-82.88</v>
      </c>
    </row>
    <row r="1171" spans="1:11" x14ac:dyDescent="0.2">
      <c r="A1171" t="s">
        <v>1569</v>
      </c>
      <c r="B1171" t="str">
        <f t="shared" si="36"/>
        <v>2014</v>
      </c>
      <c r="C1171" t="str">
        <f t="shared" si="37"/>
        <v>Sep</v>
      </c>
      <c r="D1171" t="s">
        <v>584</v>
      </c>
      <c r="E1171" t="s">
        <v>31</v>
      </c>
      <c r="F1171" t="s">
        <v>12</v>
      </c>
      <c r="G1171" t="s">
        <v>20</v>
      </c>
      <c r="H1171" t="s">
        <v>1571</v>
      </c>
      <c r="I1171" s="4">
        <v>169.45</v>
      </c>
      <c r="J1171" s="5">
        <v>5</v>
      </c>
      <c r="K1171" s="4">
        <v>42.36</v>
      </c>
    </row>
    <row r="1172" spans="1:11" x14ac:dyDescent="0.2">
      <c r="A1172" t="s">
        <v>1569</v>
      </c>
      <c r="B1172" t="str">
        <f t="shared" si="36"/>
        <v>2014</v>
      </c>
      <c r="C1172" t="str">
        <f t="shared" si="37"/>
        <v>Sep</v>
      </c>
      <c r="D1172" t="s">
        <v>584</v>
      </c>
      <c r="E1172" t="s">
        <v>31</v>
      </c>
      <c r="F1172" t="s">
        <v>12</v>
      </c>
      <c r="G1172" t="s">
        <v>20</v>
      </c>
      <c r="H1172" t="s">
        <v>413</v>
      </c>
      <c r="I1172" s="4">
        <v>40.68</v>
      </c>
      <c r="J1172" s="5">
        <v>2</v>
      </c>
      <c r="K1172" s="4">
        <v>0.41</v>
      </c>
    </row>
    <row r="1173" spans="1:11" x14ac:dyDescent="0.2">
      <c r="A1173" t="s">
        <v>1569</v>
      </c>
      <c r="B1173" t="str">
        <f t="shared" si="36"/>
        <v>2014</v>
      </c>
      <c r="C1173" t="str">
        <f t="shared" si="37"/>
        <v>Sep</v>
      </c>
      <c r="D1173" t="s">
        <v>1572</v>
      </c>
      <c r="E1173" t="s">
        <v>169</v>
      </c>
      <c r="F1173" t="s">
        <v>38</v>
      </c>
      <c r="G1173" t="s">
        <v>52</v>
      </c>
      <c r="H1173" t="s">
        <v>1573</v>
      </c>
      <c r="I1173" s="4">
        <v>97.44</v>
      </c>
      <c r="J1173" s="5">
        <v>3</v>
      </c>
      <c r="K1173" s="4">
        <v>35.08</v>
      </c>
    </row>
    <row r="1174" spans="1:11" x14ac:dyDescent="0.2">
      <c r="A1174" t="s">
        <v>1569</v>
      </c>
      <c r="B1174" t="str">
        <f t="shared" si="36"/>
        <v>2014</v>
      </c>
      <c r="C1174" t="str">
        <f t="shared" si="37"/>
        <v>Sep</v>
      </c>
      <c r="D1174" t="s">
        <v>1572</v>
      </c>
      <c r="E1174" t="s">
        <v>169</v>
      </c>
      <c r="F1174" t="s">
        <v>12</v>
      </c>
      <c r="G1174" t="s">
        <v>22</v>
      </c>
      <c r="H1174" t="s">
        <v>1041</v>
      </c>
      <c r="I1174" s="4">
        <v>3.98</v>
      </c>
      <c r="J1174" s="5">
        <v>1</v>
      </c>
      <c r="K1174" s="4">
        <v>1.39</v>
      </c>
    </row>
    <row r="1175" spans="1:11" x14ac:dyDescent="0.2">
      <c r="A1175" t="s">
        <v>1569</v>
      </c>
      <c r="B1175" t="str">
        <f t="shared" si="36"/>
        <v>2014</v>
      </c>
      <c r="C1175" t="str">
        <f t="shared" si="37"/>
        <v>Sep</v>
      </c>
      <c r="D1175" t="s">
        <v>1572</v>
      </c>
      <c r="E1175" t="s">
        <v>169</v>
      </c>
      <c r="F1175" t="s">
        <v>12</v>
      </c>
      <c r="G1175" t="s">
        <v>27</v>
      </c>
      <c r="H1175" t="s">
        <v>1574</v>
      </c>
      <c r="I1175" s="4">
        <v>13.04</v>
      </c>
      <c r="J1175" s="5">
        <v>4</v>
      </c>
      <c r="K1175" s="4">
        <v>5.74</v>
      </c>
    </row>
    <row r="1176" spans="1:11" x14ac:dyDescent="0.2">
      <c r="A1176" t="s">
        <v>1569</v>
      </c>
      <c r="B1176" t="str">
        <f t="shared" si="36"/>
        <v>2014</v>
      </c>
      <c r="C1176" t="str">
        <f t="shared" si="37"/>
        <v>Sep</v>
      </c>
      <c r="D1176" t="s">
        <v>1572</v>
      </c>
      <c r="E1176" t="s">
        <v>169</v>
      </c>
      <c r="F1176" t="s">
        <v>38</v>
      </c>
      <c r="G1176" t="s">
        <v>39</v>
      </c>
      <c r="H1176" t="s">
        <v>1575</v>
      </c>
      <c r="I1176" s="4">
        <v>579.53</v>
      </c>
      <c r="J1176" s="5">
        <v>4</v>
      </c>
      <c r="K1176" s="4">
        <v>83.71</v>
      </c>
    </row>
    <row r="1177" spans="1:11" x14ac:dyDescent="0.2">
      <c r="A1177" t="s">
        <v>1576</v>
      </c>
      <c r="B1177" t="str">
        <f t="shared" si="36"/>
        <v>2014</v>
      </c>
      <c r="C1177" t="str">
        <f t="shared" si="37"/>
        <v>Sep</v>
      </c>
      <c r="D1177" t="s">
        <v>1074</v>
      </c>
      <c r="E1177" t="s">
        <v>31</v>
      </c>
      <c r="F1177" t="s">
        <v>38</v>
      </c>
      <c r="G1177" t="s">
        <v>83</v>
      </c>
      <c r="H1177" t="s">
        <v>1206</v>
      </c>
      <c r="I1177" s="4">
        <v>436</v>
      </c>
      <c r="J1177" s="5">
        <v>3</v>
      </c>
      <c r="K1177" s="4">
        <v>20.52</v>
      </c>
    </row>
    <row r="1178" spans="1:11" x14ac:dyDescent="0.2">
      <c r="A1178" t="s">
        <v>1576</v>
      </c>
      <c r="B1178" t="str">
        <f t="shared" si="36"/>
        <v>2014</v>
      </c>
      <c r="C1178" t="str">
        <f t="shared" si="37"/>
        <v>Sep</v>
      </c>
      <c r="D1178" t="s">
        <v>1074</v>
      </c>
      <c r="E1178" t="s">
        <v>31</v>
      </c>
      <c r="F1178" t="s">
        <v>43</v>
      </c>
      <c r="G1178" t="s">
        <v>44</v>
      </c>
      <c r="H1178" t="s">
        <v>835</v>
      </c>
      <c r="I1178" s="4">
        <v>83.98</v>
      </c>
      <c r="J1178" s="5">
        <v>2</v>
      </c>
      <c r="K1178" s="4">
        <v>31.49</v>
      </c>
    </row>
    <row r="1179" spans="1:11" x14ac:dyDescent="0.2">
      <c r="A1179" t="s">
        <v>1576</v>
      </c>
      <c r="B1179" t="str">
        <f t="shared" si="36"/>
        <v>2014</v>
      </c>
      <c r="C1179" t="str">
        <f t="shared" si="37"/>
        <v>Sep</v>
      </c>
      <c r="D1179" t="s">
        <v>227</v>
      </c>
      <c r="E1179" t="s">
        <v>169</v>
      </c>
      <c r="F1179" t="s">
        <v>12</v>
      </c>
      <c r="G1179" t="s">
        <v>22</v>
      </c>
      <c r="H1179" t="s">
        <v>762</v>
      </c>
      <c r="I1179" s="4">
        <v>139.44</v>
      </c>
      <c r="J1179" s="5">
        <v>3</v>
      </c>
      <c r="K1179" s="4">
        <v>47.06</v>
      </c>
    </row>
    <row r="1180" spans="1:11" x14ac:dyDescent="0.2">
      <c r="A1180" t="s">
        <v>1576</v>
      </c>
      <c r="B1180" t="str">
        <f t="shared" si="36"/>
        <v>2014</v>
      </c>
      <c r="C1180" t="str">
        <f t="shared" si="37"/>
        <v>Sep</v>
      </c>
      <c r="D1180" t="s">
        <v>224</v>
      </c>
      <c r="E1180" t="s">
        <v>369</v>
      </c>
      <c r="F1180" t="s">
        <v>12</v>
      </c>
      <c r="G1180" t="s">
        <v>13</v>
      </c>
      <c r="H1180" t="s">
        <v>1577</v>
      </c>
      <c r="I1180" s="4">
        <v>32.4</v>
      </c>
      <c r="J1180" s="5">
        <v>5</v>
      </c>
      <c r="K1180" s="4">
        <v>15.55</v>
      </c>
    </row>
    <row r="1181" spans="1:11" x14ac:dyDescent="0.2">
      <c r="A1181" t="s">
        <v>1576</v>
      </c>
      <c r="B1181" t="str">
        <f t="shared" si="36"/>
        <v>2014</v>
      </c>
      <c r="C1181" t="str">
        <f t="shared" si="37"/>
        <v>Sep</v>
      </c>
      <c r="D1181" t="s">
        <v>224</v>
      </c>
      <c r="E1181" t="s">
        <v>369</v>
      </c>
      <c r="F1181" t="s">
        <v>12</v>
      </c>
      <c r="G1181" t="s">
        <v>20</v>
      </c>
      <c r="H1181" t="s">
        <v>348</v>
      </c>
      <c r="I1181" s="4">
        <v>404.9</v>
      </c>
      <c r="J1181" s="5">
        <v>5</v>
      </c>
      <c r="K1181" s="4">
        <v>16.2</v>
      </c>
    </row>
    <row r="1182" spans="1:11" x14ac:dyDescent="0.2">
      <c r="A1182" t="s">
        <v>1576</v>
      </c>
      <c r="B1182" t="str">
        <f t="shared" si="36"/>
        <v>2014</v>
      </c>
      <c r="C1182" t="str">
        <f t="shared" si="37"/>
        <v>Sep</v>
      </c>
      <c r="D1182" t="s">
        <v>224</v>
      </c>
      <c r="E1182" t="s">
        <v>369</v>
      </c>
      <c r="F1182" t="s">
        <v>12</v>
      </c>
      <c r="G1182" t="s">
        <v>22</v>
      </c>
      <c r="H1182" t="s">
        <v>1578</v>
      </c>
      <c r="I1182" s="4">
        <v>9449.9500000000007</v>
      </c>
      <c r="J1182" s="5">
        <v>5</v>
      </c>
      <c r="K1182" s="4">
        <v>4630.4799999999996</v>
      </c>
    </row>
    <row r="1183" spans="1:11" x14ac:dyDescent="0.2">
      <c r="A1183" t="s">
        <v>1576</v>
      </c>
      <c r="B1183" t="str">
        <f t="shared" si="36"/>
        <v>2014</v>
      </c>
      <c r="C1183" t="str">
        <f t="shared" si="37"/>
        <v>Sep</v>
      </c>
      <c r="D1183" t="s">
        <v>224</v>
      </c>
      <c r="E1183" t="s">
        <v>369</v>
      </c>
      <c r="F1183" t="s">
        <v>12</v>
      </c>
      <c r="G1183" t="s">
        <v>22</v>
      </c>
      <c r="H1183" t="s">
        <v>1579</v>
      </c>
      <c r="I1183" s="4">
        <v>12.94</v>
      </c>
      <c r="J1183" s="5">
        <v>2</v>
      </c>
      <c r="K1183" s="4">
        <v>6.47</v>
      </c>
    </row>
    <row r="1184" spans="1:11" x14ac:dyDescent="0.2">
      <c r="A1184" t="s">
        <v>1576</v>
      </c>
      <c r="B1184" t="str">
        <f t="shared" si="36"/>
        <v>2014</v>
      </c>
      <c r="C1184" t="str">
        <f t="shared" si="37"/>
        <v>Sep</v>
      </c>
      <c r="D1184" t="s">
        <v>1540</v>
      </c>
      <c r="E1184" t="s">
        <v>87</v>
      </c>
      <c r="F1184" t="s">
        <v>12</v>
      </c>
      <c r="G1184" t="s">
        <v>13</v>
      </c>
      <c r="H1184" t="s">
        <v>386</v>
      </c>
      <c r="I1184" s="4">
        <v>28.8</v>
      </c>
      <c r="J1184" s="5">
        <v>9</v>
      </c>
      <c r="K1184" s="4">
        <v>10.08</v>
      </c>
    </row>
    <row r="1185" spans="1:11" x14ac:dyDescent="0.2">
      <c r="A1185" t="s">
        <v>1576</v>
      </c>
      <c r="B1185" t="str">
        <f t="shared" si="36"/>
        <v>2014</v>
      </c>
      <c r="C1185" t="str">
        <f t="shared" si="37"/>
        <v>Sep</v>
      </c>
      <c r="D1185" t="s">
        <v>1580</v>
      </c>
      <c r="E1185" t="s">
        <v>67</v>
      </c>
      <c r="F1185" t="s">
        <v>12</v>
      </c>
      <c r="G1185" t="s">
        <v>22</v>
      </c>
      <c r="H1185" t="s">
        <v>646</v>
      </c>
      <c r="I1185" s="4">
        <v>11.12</v>
      </c>
      <c r="J1185" s="5">
        <v>4</v>
      </c>
      <c r="K1185" s="4">
        <v>5.45</v>
      </c>
    </row>
    <row r="1186" spans="1:11" x14ac:dyDescent="0.2">
      <c r="A1186" t="s">
        <v>1576</v>
      </c>
      <c r="B1186" t="str">
        <f t="shared" si="36"/>
        <v>2014</v>
      </c>
      <c r="C1186" t="str">
        <f t="shared" si="37"/>
        <v>Sep</v>
      </c>
      <c r="D1186" t="s">
        <v>1581</v>
      </c>
      <c r="E1186" t="s">
        <v>169</v>
      </c>
      <c r="F1186" t="s">
        <v>12</v>
      </c>
      <c r="G1186" t="s">
        <v>22</v>
      </c>
      <c r="H1186" t="s">
        <v>1582</v>
      </c>
      <c r="I1186" s="4">
        <v>18.46</v>
      </c>
      <c r="J1186" s="5">
        <v>4</v>
      </c>
      <c r="K1186" s="4">
        <v>6.92</v>
      </c>
    </row>
    <row r="1187" spans="1:11" x14ac:dyDescent="0.2">
      <c r="A1187" t="s">
        <v>1576</v>
      </c>
      <c r="B1187" t="str">
        <f t="shared" si="36"/>
        <v>2014</v>
      </c>
      <c r="C1187" t="str">
        <f t="shared" si="37"/>
        <v>Sep</v>
      </c>
      <c r="D1187" t="s">
        <v>1583</v>
      </c>
      <c r="E1187" t="s">
        <v>67</v>
      </c>
      <c r="F1187" t="s">
        <v>12</v>
      </c>
      <c r="G1187" t="s">
        <v>27</v>
      </c>
      <c r="H1187" t="s">
        <v>118</v>
      </c>
      <c r="I1187" s="4">
        <v>9.84</v>
      </c>
      <c r="J1187" s="5">
        <v>3</v>
      </c>
      <c r="K1187" s="4">
        <v>2.85</v>
      </c>
    </row>
    <row r="1188" spans="1:11" x14ac:dyDescent="0.2">
      <c r="A1188" t="s">
        <v>1576</v>
      </c>
      <c r="B1188" t="str">
        <f t="shared" si="36"/>
        <v>2014</v>
      </c>
      <c r="C1188" t="str">
        <f t="shared" si="37"/>
        <v>Sep</v>
      </c>
      <c r="D1188" t="s">
        <v>1583</v>
      </c>
      <c r="E1188" t="s">
        <v>67</v>
      </c>
      <c r="F1188" t="s">
        <v>12</v>
      </c>
      <c r="G1188" t="s">
        <v>22</v>
      </c>
      <c r="H1188" t="s">
        <v>1584</v>
      </c>
      <c r="I1188" s="4">
        <v>34.5</v>
      </c>
      <c r="J1188" s="5">
        <v>3</v>
      </c>
      <c r="K1188" s="4">
        <v>15.53</v>
      </c>
    </row>
    <row r="1189" spans="1:11" x14ac:dyDescent="0.2">
      <c r="A1189" t="s">
        <v>1585</v>
      </c>
      <c r="B1189" t="str">
        <f t="shared" si="36"/>
        <v>2014</v>
      </c>
      <c r="C1189" t="str">
        <f t="shared" si="37"/>
        <v>Sep</v>
      </c>
      <c r="D1189" t="s">
        <v>1586</v>
      </c>
      <c r="E1189" t="s">
        <v>31</v>
      </c>
      <c r="F1189" t="s">
        <v>12</v>
      </c>
      <c r="G1189" t="s">
        <v>20</v>
      </c>
      <c r="H1189" t="s">
        <v>1587</v>
      </c>
      <c r="I1189" s="4">
        <v>211.96</v>
      </c>
      <c r="J1189" s="5">
        <v>4</v>
      </c>
      <c r="K1189" s="4">
        <v>8.48</v>
      </c>
    </row>
    <row r="1190" spans="1:11" x14ac:dyDescent="0.2">
      <c r="A1190" t="s">
        <v>1588</v>
      </c>
      <c r="B1190" t="str">
        <f t="shared" si="36"/>
        <v>2014</v>
      </c>
      <c r="C1190" t="str">
        <f t="shared" si="37"/>
        <v>Sep</v>
      </c>
      <c r="D1190" t="s">
        <v>1589</v>
      </c>
      <c r="E1190" t="s">
        <v>11</v>
      </c>
      <c r="F1190" t="s">
        <v>12</v>
      </c>
      <c r="G1190" t="s">
        <v>13</v>
      </c>
      <c r="H1190" t="s">
        <v>1590</v>
      </c>
      <c r="I1190" s="4">
        <v>33.79</v>
      </c>
      <c r="J1190" s="5">
        <v>8</v>
      </c>
      <c r="K1190" s="4">
        <v>10.56</v>
      </c>
    </row>
    <row r="1191" spans="1:11" x14ac:dyDescent="0.2">
      <c r="A1191" t="s">
        <v>1588</v>
      </c>
      <c r="B1191" t="str">
        <f t="shared" si="36"/>
        <v>2014</v>
      </c>
      <c r="C1191" t="str">
        <f t="shared" si="37"/>
        <v>Sep</v>
      </c>
      <c r="D1191" t="s">
        <v>1589</v>
      </c>
      <c r="E1191" t="s">
        <v>11</v>
      </c>
      <c r="F1191" t="s">
        <v>38</v>
      </c>
      <c r="G1191" t="s">
        <v>83</v>
      </c>
      <c r="H1191" t="s">
        <v>899</v>
      </c>
      <c r="I1191" s="4">
        <v>300.52999999999997</v>
      </c>
      <c r="J1191" s="5">
        <v>2</v>
      </c>
      <c r="K1191" s="4">
        <v>-97.23</v>
      </c>
    </row>
    <row r="1192" spans="1:11" x14ac:dyDescent="0.2">
      <c r="A1192" t="s">
        <v>1588</v>
      </c>
      <c r="B1192" t="str">
        <f t="shared" si="36"/>
        <v>2014</v>
      </c>
      <c r="C1192" t="str">
        <f t="shared" si="37"/>
        <v>Sep</v>
      </c>
      <c r="D1192" t="s">
        <v>1589</v>
      </c>
      <c r="E1192" t="s">
        <v>11</v>
      </c>
      <c r="F1192" t="s">
        <v>12</v>
      </c>
      <c r="G1192" t="s">
        <v>22</v>
      </c>
      <c r="H1192" t="s">
        <v>1591</v>
      </c>
      <c r="I1192" s="4">
        <v>2.72</v>
      </c>
      <c r="J1192" s="5">
        <v>2</v>
      </c>
      <c r="K1192" s="4">
        <v>-4.3600000000000003</v>
      </c>
    </row>
    <row r="1193" spans="1:11" x14ac:dyDescent="0.2">
      <c r="A1193" t="s">
        <v>1588</v>
      </c>
      <c r="B1193" t="str">
        <f t="shared" si="36"/>
        <v>2014</v>
      </c>
      <c r="C1193" t="str">
        <f t="shared" si="37"/>
        <v>Sep</v>
      </c>
      <c r="D1193" t="s">
        <v>1589</v>
      </c>
      <c r="E1193" t="s">
        <v>11</v>
      </c>
      <c r="F1193" t="s">
        <v>12</v>
      </c>
      <c r="G1193" t="s">
        <v>72</v>
      </c>
      <c r="H1193" t="s">
        <v>459</v>
      </c>
      <c r="I1193" s="4">
        <v>3.26</v>
      </c>
      <c r="J1193" s="5">
        <v>2</v>
      </c>
      <c r="K1193" s="4">
        <v>1.1000000000000001</v>
      </c>
    </row>
    <row r="1194" spans="1:11" x14ac:dyDescent="0.2">
      <c r="A1194" t="s">
        <v>1588</v>
      </c>
      <c r="B1194" t="str">
        <f t="shared" si="36"/>
        <v>2014</v>
      </c>
      <c r="C1194" t="str">
        <f t="shared" si="37"/>
        <v>Sep</v>
      </c>
      <c r="D1194" t="s">
        <v>1592</v>
      </c>
      <c r="E1194" t="s">
        <v>327</v>
      </c>
      <c r="F1194" t="s">
        <v>12</v>
      </c>
      <c r="G1194" t="s">
        <v>27</v>
      </c>
      <c r="H1194" t="s">
        <v>166</v>
      </c>
      <c r="I1194" s="4">
        <v>14.58</v>
      </c>
      <c r="J1194" s="5">
        <v>2</v>
      </c>
      <c r="K1194" s="4">
        <v>2.37</v>
      </c>
    </row>
    <row r="1195" spans="1:11" x14ac:dyDescent="0.2">
      <c r="A1195" t="s">
        <v>1593</v>
      </c>
      <c r="B1195" t="str">
        <f t="shared" si="36"/>
        <v>2014</v>
      </c>
      <c r="C1195" t="str">
        <f t="shared" si="37"/>
        <v>Sep</v>
      </c>
      <c r="D1195" t="s">
        <v>1452</v>
      </c>
      <c r="E1195" t="s">
        <v>31</v>
      </c>
      <c r="F1195" t="s">
        <v>38</v>
      </c>
      <c r="G1195" t="s">
        <v>39</v>
      </c>
      <c r="H1195" t="s">
        <v>1594</v>
      </c>
      <c r="I1195" s="4">
        <v>145.57</v>
      </c>
      <c r="J1195" s="5">
        <v>2</v>
      </c>
      <c r="K1195" s="4">
        <v>0</v>
      </c>
    </row>
    <row r="1196" spans="1:11" x14ac:dyDescent="0.2">
      <c r="A1196" t="s">
        <v>1593</v>
      </c>
      <c r="B1196" t="str">
        <f t="shared" si="36"/>
        <v>2014</v>
      </c>
      <c r="C1196" t="str">
        <f t="shared" si="37"/>
        <v>Sep</v>
      </c>
      <c r="D1196" t="s">
        <v>1552</v>
      </c>
      <c r="E1196" t="s">
        <v>11</v>
      </c>
      <c r="F1196" t="s">
        <v>12</v>
      </c>
      <c r="G1196" t="s">
        <v>22</v>
      </c>
      <c r="H1196" t="s">
        <v>1595</v>
      </c>
      <c r="I1196" s="4">
        <v>0.88</v>
      </c>
      <c r="J1196" s="5">
        <v>1</v>
      </c>
      <c r="K1196" s="4">
        <v>-1.4</v>
      </c>
    </row>
    <row r="1197" spans="1:11" x14ac:dyDescent="0.2">
      <c r="A1197" t="s">
        <v>1593</v>
      </c>
      <c r="B1197" t="str">
        <f t="shared" si="36"/>
        <v>2014</v>
      </c>
      <c r="C1197" t="str">
        <f t="shared" si="37"/>
        <v>Sep</v>
      </c>
      <c r="D1197" t="s">
        <v>1596</v>
      </c>
      <c r="E1197" t="s">
        <v>26</v>
      </c>
      <c r="F1197" t="s">
        <v>12</v>
      </c>
      <c r="G1197" t="s">
        <v>105</v>
      </c>
      <c r="H1197" t="s">
        <v>1597</v>
      </c>
      <c r="I1197" s="4">
        <v>143.94999999999999</v>
      </c>
      <c r="J1197" s="5">
        <v>3</v>
      </c>
      <c r="K1197" s="4">
        <v>14.4</v>
      </c>
    </row>
    <row r="1198" spans="1:11" x14ac:dyDescent="0.2">
      <c r="A1198" t="s">
        <v>1593</v>
      </c>
      <c r="B1198" t="str">
        <f t="shared" si="36"/>
        <v>2014</v>
      </c>
      <c r="C1198" t="str">
        <f t="shared" si="37"/>
        <v>Sep</v>
      </c>
      <c r="D1198" t="s">
        <v>1598</v>
      </c>
      <c r="E1198" t="s">
        <v>189</v>
      </c>
      <c r="F1198" t="s">
        <v>12</v>
      </c>
      <c r="G1198" t="s">
        <v>20</v>
      </c>
      <c r="H1198" t="s">
        <v>1599</v>
      </c>
      <c r="I1198" s="4">
        <v>310.12</v>
      </c>
      <c r="J1198" s="5">
        <v>2</v>
      </c>
      <c r="K1198" s="4">
        <v>80.63</v>
      </c>
    </row>
    <row r="1199" spans="1:11" x14ac:dyDescent="0.2">
      <c r="A1199" t="s">
        <v>1593</v>
      </c>
      <c r="B1199" t="str">
        <f t="shared" si="36"/>
        <v>2014</v>
      </c>
      <c r="C1199" t="str">
        <f t="shared" si="37"/>
        <v>Sep</v>
      </c>
      <c r="D1199" t="s">
        <v>1600</v>
      </c>
      <c r="E1199" t="s">
        <v>31</v>
      </c>
      <c r="F1199" t="s">
        <v>38</v>
      </c>
      <c r="G1199" t="s">
        <v>39</v>
      </c>
      <c r="H1199" t="s">
        <v>1000</v>
      </c>
      <c r="I1199" s="4">
        <v>585.54999999999995</v>
      </c>
      <c r="J1199" s="5">
        <v>3</v>
      </c>
      <c r="K1199" s="4">
        <v>73.19</v>
      </c>
    </row>
    <row r="1200" spans="1:11" x14ac:dyDescent="0.2">
      <c r="A1200" t="s">
        <v>1593</v>
      </c>
      <c r="B1200" t="str">
        <f t="shared" si="36"/>
        <v>2014</v>
      </c>
      <c r="C1200" t="str">
        <f t="shared" si="37"/>
        <v>Sep</v>
      </c>
      <c r="D1200" t="s">
        <v>1600</v>
      </c>
      <c r="E1200" t="s">
        <v>31</v>
      </c>
      <c r="F1200" t="s">
        <v>12</v>
      </c>
      <c r="G1200" t="s">
        <v>13</v>
      </c>
      <c r="H1200" t="s">
        <v>1577</v>
      </c>
      <c r="I1200" s="4">
        <v>19.440000000000001</v>
      </c>
      <c r="J1200" s="5">
        <v>3</v>
      </c>
      <c r="K1200" s="4">
        <v>9.33</v>
      </c>
    </row>
    <row r="1201" spans="1:11" x14ac:dyDescent="0.2">
      <c r="A1201" t="s">
        <v>1593</v>
      </c>
      <c r="B1201" t="str">
        <f t="shared" si="36"/>
        <v>2014</v>
      </c>
      <c r="C1201" t="str">
        <f t="shared" si="37"/>
        <v>Sep</v>
      </c>
      <c r="D1201" t="s">
        <v>318</v>
      </c>
      <c r="E1201" t="s">
        <v>26</v>
      </c>
      <c r="F1201" t="s">
        <v>12</v>
      </c>
      <c r="G1201" t="s">
        <v>22</v>
      </c>
      <c r="H1201" t="s">
        <v>1601</v>
      </c>
      <c r="I1201" s="4">
        <v>5.97</v>
      </c>
      <c r="J1201" s="5">
        <v>5</v>
      </c>
      <c r="K1201" s="4">
        <v>-4.58</v>
      </c>
    </row>
    <row r="1202" spans="1:11" x14ac:dyDescent="0.2">
      <c r="A1202" t="s">
        <v>1593</v>
      </c>
      <c r="B1202" t="str">
        <f t="shared" si="36"/>
        <v>2014</v>
      </c>
      <c r="C1202" t="str">
        <f t="shared" si="37"/>
        <v>Sep</v>
      </c>
      <c r="D1202" t="s">
        <v>318</v>
      </c>
      <c r="E1202" t="s">
        <v>26</v>
      </c>
      <c r="F1202" t="s">
        <v>38</v>
      </c>
      <c r="G1202" t="s">
        <v>52</v>
      </c>
      <c r="H1202" t="s">
        <v>98</v>
      </c>
      <c r="I1202" s="4">
        <v>21.18</v>
      </c>
      <c r="J1202" s="5">
        <v>1</v>
      </c>
      <c r="K1202" s="4">
        <v>4.7699999999999996</v>
      </c>
    </row>
    <row r="1203" spans="1:11" x14ac:dyDescent="0.2">
      <c r="A1203" t="s">
        <v>1593</v>
      </c>
      <c r="B1203" t="str">
        <f t="shared" si="36"/>
        <v>2014</v>
      </c>
      <c r="C1203" t="str">
        <f t="shared" si="37"/>
        <v>Sep</v>
      </c>
      <c r="D1203" t="s">
        <v>318</v>
      </c>
      <c r="E1203" t="s">
        <v>26</v>
      </c>
      <c r="F1203" t="s">
        <v>12</v>
      </c>
      <c r="G1203" t="s">
        <v>105</v>
      </c>
      <c r="H1203" t="s">
        <v>1602</v>
      </c>
      <c r="I1203" s="4">
        <v>41.38</v>
      </c>
      <c r="J1203" s="5">
        <v>6</v>
      </c>
      <c r="K1203" s="4">
        <v>3.1</v>
      </c>
    </row>
    <row r="1204" spans="1:11" x14ac:dyDescent="0.2">
      <c r="A1204" t="s">
        <v>1593</v>
      </c>
      <c r="B1204" t="str">
        <f t="shared" si="36"/>
        <v>2014</v>
      </c>
      <c r="C1204" t="str">
        <f t="shared" si="37"/>
        <v>Sep</v>
      </c>
      <c r="D1204" t="s">
        <v>650</v>
      </c>
      <c r="E1204" t="s">
        <v>87</v>
      </c>
      <c r="F1204" t="s">
        <v>12</v>
      </c>
      <c r="G1204" t="s">
        <v>105</v>
      </c>
      <c r="H1204" t="s">
        <v>1603</v>
      </c>
      <c r="I1204" s="4">
        <v>16.7</v>
      </c>
      <c r="J1204" s="5">
        <v>6</v>
      </c>
      <c r="K1204" s="4">
        <v>1.25</v>
      </c>
    </row>
    <row r="1205" spans="1:11" x14ac:dyDescent="0.2">
      <c r="A1205" t="s">
        <v>1593</v>
      </c>
      <c r="B1205" t="str">
        <f t="shared" si="36"/>
        <v>2014</v>
      </c>
      <c r="C1205" t="str">
        <f t="shared" si="37"/>
        <v>Sep</v>
      </c>
      <c r="D1205" t="s">
        <v>650</v>
      </c>
      <c r="E1205" t="s">
        <v>87</v>
      </c>
      <c r="F1205" t="s">
        <v>43</v>
      </c>
      <c r="G1205" t="s">
        <v>58</v>
      </c>
      <c r="H1205" t="s">
        <v>1604</v>
      </c>
      <c r="I1205" s="4">
        <v>3.15</v>
      </c>
      <c r="J1205" s="5">
        <v>2</v>
      </c>
      <c r="K1205" s="4">
        <v>0.47</v>
      </c>
    </row>
    <row r="1206" spans="1:11" x14ac:dyDescent="0.2">
      <c r="A1206" t="s">
        <v>1593</v>
      </c>
      <c r="B1206" t="str">
        <f t="shared" si="36"/>
        <v>2014</v>
      </c>
      <c r="C1206" t="str">
        <f t="shared" si="37"/>
        <v>Sep</v>
      </c>
      <c r="D1206" t="s">
        <v>650</v>
      </c>
      <c r="E1206" t="s">
        <v>87</v>
      </c>
      <c r="F1206" t="s">
        <v>12</v>
      </c>
      <c r="G1206" t="s">
        <v>13</v>
      </c>
      <c r="H1206" t="s">
        <v>14</v>
      </c>
      <c r="I1206" s="4">
        <v>32.9</v>
      </c>
      <c r="J1206" s="5">
        <v>4</v>
      </c>
      <c r="K1206" s="4">
        <v>11.1</v>
      </c>
    </row>
    <row r="1207" spans="1:11" x14ac:dyDescent="0.2">
      <c r="A1207" t="s">
        <v>1593</v>
      </c>
      <c r="B1207" t="str">
        <f t="shared" si="36"/>
        <v>2014</v>
      </c>
      <c r="C1207" t="str">
        <f t="shared" si="37"/>
        <v>Sep</v>
      </c>
      <c r="D1207" t="s">
        <v>86</v>
      </c>
      <c r="E1207" t="s">
        <v>17</v>
      </c>
      <c r="F1207" t="s">
        <v>43</v>
      </c>
      <c r="G1207" t="s">
        <v>58</v>
      </c>
      <c r="H1207" t="s">
        <v>1605</v>
      </c>
      <c r="I1207" s="4">
        <v>153.82</v>
      </c>
      <c r="J1207" s="5">
        <v>11</v>
      </c>
      <c r="K1207" s="4">
        <v>38.46</v>
      </c>
    </row>
    <row r="1208" spans="1:11" x14ac:dyDescent="0.2">
      <c r="A1208" t="s">
        <v>1606</v>
      </c>
      <c r="B1208" t="str">
        <f t="shared" si="36"/>
        <v>2014</v>
      </c>
      <c r="C1208" t="str">
        <f t="shared" si="37"/>
        <v>Sep</v>
      </c>
      <c r="D1208" t="s">
        <v>412</v>
      </c>
      <c r="E1208" t="s">
        <v>205</v>
      </c>
      <c r="F1208" t="s">
        <v>38</v>
      </c>
      <c r="G1208" t="s">
        <v>52</v>
      </c>
      <c r="H1208" t="s">
        <v>1607</v>
      </c>
      <c r="I1208" s="4">
        <v>87.54</v>
      </c>
      <c r="J1208" s="5">
        <v>3</v>
      </c>
      <c r="K1208" s="4">
        <v>37.64</v>
      </c>
    </row>
    <row r="1209" spans="1:11" x14ac:dyDescent="0.2">
      <c r="A1209" t="s">
        <v>1606</v>
      </c>
      <c r="B1209" t="str">
        <f t="shared" si="36"/>
        <v>2014</v>
      </c>
      <c r="C1209" t="str">
        <f t="shared" si="37"/>
        <v>Sep</v>
      </c>
      <c r="D1209" t="s">
        <v>1608</v>
      </c>
      <c r="E1209" t="s">
        <v>31</v>
      </c>
      <c r="F1209" t="s">
        <v>38</v>
      </c>
      <c r="G1209" t="s">
        <v>39</v>
      </c>
      <c r="H1209" t="s">
        <v>622</v>
      </c>
      <c r="I1209" s="4">
        <v>603.91999999999996</v>
      </c>
      <c r="J1209" s="5">
        <v>5</v>
      </c>
      <c r="K1209" s="4">
        <v>45.29</v>
      </c>
    </row>
    <row r="1210" spans="1:11" x14ac:dyDescent="0.2">
      <c r="A1210" t="s">
        <v>1606</v>
      </c>
      <c r="B1210" t="str">
        <f t="shared" si="36"/>
        <v>2014</v>
      </c>
      <c r="C1210" t="str">
        <f t="shared" si="37"/>
        <v>Sep</v>
      </c>
      <c r="D1210" t="s">
        <v>1608</v>
      </c>
      <c r="E1210" t="s">
        <v>31</v>
      </c>
      <c r="F1210" t="s">
        <v>12</v>
      </c>
      <c r="G1210" t="s">
        <v>13</v>
      </c>
      <c r="H1210" t="s">
        <v>417</v>
      </c>
      <c r="I1210" s="4">
        <v>81.98</v>
      </c>
      <c r="J1210" s="5">
        <v>2</v>
      </c>
      <c r="K1210" s="4">
        <v>40.17</v>
      </c>
    </row>
    <row r="1211" spans="1:11" x14ac:dyDescent="0.2">
      <c r="A1211" t="s">
        <v>1609</v>
      </c>
      <c r="B1211" t="str">
        <f t="shared" si="36"/>
        <v>2014</v>
      </c>
      <c r="C1211" t="str">
        <f t="shared" si="37"/>
        <v>Sep</v>
      </c>
      <c r="D1211" t="s">
        <v>1610</v>
      </c>
      <c r="E1211" t="s">
        <v>501</v>
      </c>
      <c r="F1211" t="s">
        <v>12</v>
      </c>
      <c r="G1211" t="s">
        <v>20</v>
      </c>
      <c r="H1211" t="s">
        <v>1539</v>
      </c>
      <c r="I1211" s="4">
        <v>46.26</v>
      </c>
      <c r="J1211" s="5">
        <v>3</v>
      </c>
      <c r="K1211" s="4">
        <v>12.49</v>
      </c>
    </row>
    <row r="1212" spans="1:11" x14ac:dyDescent="0.2">
      <c r="A1212" t="s">
        <v>1609</v>
      </c>
      <c r="B1212" t="str">
        <f t="shared" si="36"/>
        <v>2014</v>
      </c>
      <c r="C1212" t="str">
        <f t="shared" si="37"/>
        <v>Sep</v>
      </c>
      <c r="D1212" t="s">
        <v>1611</v>
      </c>
      <c r="E1212" t="s">
        <v>290</v>
      </c>
      <c r="F1212" t="s">
        <v>12</v>
      </c>
      <c r="G1212" t="s">
        <v>13</v>
      </c>
      <c r="H1212" t="s">
        <v>1612</v>
      </c>
      <c r="I1212" s="4">
        <v>96.26</v>
      </c>
      <c r="J1212" s="5">
        <v>8</v>
      </c>
      <c r="K1212" s="4">
        <v>31.28</v>
      </c>
    </row>
    <row r="1213" spans="1:11" x14ac:dyDescent="0.2">
      <c r="A1213" t="s">
        <v>1609</v>
      </c>
      <c r="B1213" t="str">
        <f t="shared" si="36"/>
        <v>2014</v>
      </c>
      <c r="C1213" t="str">
        <f t="shared" si="37"/>
        <v>Sep</v>
      </c>
      <c r="D1213" t="s">
        <v>1611</v>
      </c>
      <c r="E1213" t="s">
        <v>290</v>
      </c>
      <c r="F1213" t="s">
        <v>12</v>
      </c>
      <c r="G1213" t="s">
        <v>13</v>
      </c>
      <c r="H1213" t="s">
        <v>144</v>
      </c>
      <c r="I1213" s="4">
        <v>10.69</v>
      </c>
      <c r="J1213" s="5">
        <v>2</v>
      </c>
      <c r="K1213" s="4">
        <v>3.74</v>
      </c>
    </row>
    <row r="1214" spans="1:11" x14ac:dyDescent="0.2">
      <c r="A1214" t="s">
        <v>1609</v>
      </c>
      <c r="B1214" t="str">
        <f t="shared" si="36"/>
        <v>2014</v>
      </c>
      <c r="C1214" t="str">
        <f t="shared" si="37"/>
        <v>Sep</v>
      </c>
      <c r="D1214" t="s">
        <v>124</v>
      </c>
      <c r="E1214" t="s">
        <v>139</v>
      </c>
      <c r="F1214" t="s">
        <v>38</v>
      </c>
      <c r="G1214" t="s">
        <v>52</v>
      </c>
      <c r="H1214" t="s">
        <v>1613</v>
      </c>
      <c r="I1214" s="4">
        <v>337.09</v>
      </c>
      <c r="J1214" s="5">
        <v>4</v>
      </c>
      <c r="K1214" s="4">
        <v>16.850000000000001</v>
      </c>
    </row>
    <row r="1215" spans="1:11" x14ac:dyDescent="0.2">
      <c r="A1215" t="s">
        <v>1614</v>
      </c>
      <c r="B1215" t="str">
        <f t="shared" si="36"/>
        <v>2014</v>
      </c>
      <c r="C1215" t="str">
        <f t="shared" si="37"/>
        <v>Sep</v>
      </c>
      <c r="D1215" t="s">
        <v>1336</v>
      </c>
      <c r="E1215" t="s">
        <v>31</v>
      </c>
      <c r="F1215" t="s">
        <v>38</v>
      </c>
      <c r="G1215" t="s">
        <v>52</v>
      </c>
      <c r="H1215" t="s">
        <v>1615</v>
      </c>
      <c r="I1215" s="4">
        <v>204.6</v>
      </c>
      <c r="J1215" s="5">
        <v>2</v>
      </c>
      <c r="K1215" s="4">
        <v>53.2</v>
      </c>
    </row>
    <row r="1216" spans="1:11" x14ac:dyDescent="0.2">
      <c r="A1216" t="s">
        <v>1614</v>
      </c>
      <c r="B1216" t="str">
        <f t="shared" si="36"/>
        <v>2014</v>
      </c>
      <c r="C1216" t="str">
        <f t="shared" si="37"/>
        <v>Sep</v>
      </c>
      <c r="D1216" t="s">
        <v>1336</v>
      </c>
      <c r="E1216" t="s">
        <v>31</v>
      </c>
      <c r="F1216" t="s">
        <v>12</v>
      </c>
      <c r="G1216" t="s">
        <v>47</v>
      </c>
      <c r="H1216" t="s">
        <v>332</v>
      </c>
      <c r="I1216" s="4">
        <v>8.7200000000000006</v>
      </c>
      <c r="J1216" s="5">
        <v>4</v>
      </c>
      <c r="K1216" s="4">
        <v>2.88</v>
      </c>
    </row>
    <row r="1217" spans="1:11" x14ac:dyDescent="0.2">
      <c r="A1217" t="s">
        <v>1614</v>
      </c>
      <c r="B1217" t="str">
        <f t="shared" si="36"/>
        <v>2014</v>
      </c>
      <c r="C1217" t="str">
        <f t="shared" si="37"/>
        <v>Sep</v>
      </c>
      <c r="D1217" t="s">
        <v>1336</v>
      </c>
      <c r="E1217" t="s">
        <v>31</v>
      </c>
      <c r="F1217" t="s">
        <v>12</v>
      </c>
      <c r="G1217" t="s">
        <v>13</v>
      </c>
      <c r="H1217" t="s">
        <v>1616</v>
      </c>
      <c r="I1217" s="4">
        <v>6.48</v>
      </c>
      <c r="J1217" s="5">
        <v>1</v>
      </c>
      <c r="K1217" s="4">
        <v>3.11</v>
      </c>
    </row>
    <row r="1218" spans="1:11" x14ac:dyDescent="0.2">
      <c r="A1218" t="s">
        <v>1614</v>
      </c>
      <c r="B1218" t="str">
        <f t="shared" si="36"/>
        <v>2014</v>
      </c>
      <c r="C1218" t="str">
        <f t="shared" si="37"/>
        <v>Sep</v>
      </c>
      <c r="D1218" t="s">
        <v>1336</v>
      </c>
      <c r="E1218" t="s">
        <v>31</v>
      </c>
      <c r="F1218" t="s">
        <v>43</v>
      </c>
      <c r="G1218" t="s">
        <v>353</v>
      </c>
      <c r="H1218" t="s">
        <v>1617</v>
      </c>
      <c r="I1218" s="4">
        <v>686.32</v>
      </c>
      <c r="J1218" s="5">
        <v>2</v>
      </c>
      <c r="K1218" s="4">
        <v>223.05</v>
      </c>
    </row>
    <row r="1219" spans="1:11" x14ac:dyDescent="0.2">
      <c r="A1219" t="s">
        <v>1614</v>
      </c>
      <c r="B1219" t="str">
        <f t="shared" ref="B1219:B1282" si="38">TEXT(A1219,"YYYY")</f>
        <v>2014</v>
      </c>
      <c r="C1219" t="str">
        <f t="shared" ref="C1219:C1282" si="39">TEXT(A1219,"MMM")</f>
        <v>Sep</v>
      </c>
      <c r="D1219" t="s">
        <v>1336</v>
      </c>
      <c r="E1219" t="s">
        <v>31</v>
      </c>
      <c r="F1219" t="s">
        <v>12</v>
      </c>
      <c r="G1219" t="s">
        <v>20</v>
      </c>
      <c r="H1219" t="s">
        <v>1618</v>
      </c>
      <c r="I1219" s="4">
        <v>62.18</v>
      </c>
      <c r="J1219" s="5">
        <v>1</v>
      </c>
      <c r="K1219" s="4">
        <v>16.79</v>
      </c>
    </row>
    <row r="1220" spans="1:11" x14ac:dyDescent="0.2">
      <c r="A1220" t="s">
        <v>1614</v>
      </c>
      <c r="B1220" t="str">
        <f t="shared" si="38"/>
        <v>2014</v>
      </c>
      <c r="C1220" t="str">
        <f t="shared" si="39"/>
        <v>Sep</v>
      </c>
      <c r="D1220" t="s">
        <v>1619</v>
      </c>
      <c r="E1220" t="s">
        <v>26</v>
      </c>
      <c r="F1220" t="s">
        <v>12</v>
      </c>
      <c r="G1220" t="s">
        <v>27</v>
      </c>
      <c r="H1220" t="s">
        <v>975</v>
      </c>
      <c r="I1220" s="4">
        <v>4.22</v>
      </c>
      <c r="J1220" s="5">
        <v>3</v>
      </c>
      <c r="K1220" s="4">
        <v>1.48</v>
      </c>
    </row>
    <row r="1221" spans="1:11" x14ac:dyDescent="0.2">
      <c r="A1221" t="s">
        <v>1614</v>
      </c>
      <c r="B1221" t="str">
        <f t="shared" si="38"/>
        <v>2014</v>
      </c>
      <c r="C1221" t="str">
        <f t="shared" si="39"/>
        <v>Sep</v>
      </c>
      <c r="D1221" t="s">
        <v>1619</v>
      </c>
      <c r="E1221" t="s">
        <v>26</v>
      </c>
      <c r="F1221" t="s">
        <v>38</v>
      </c>
      <c r="G1221" t="s">
        <v>164</v>
      </c>
      <c r="H1221" t="s">
        <v>376</v>
      </c>
      <c r="I1221" s="4">
        <v>409.27</v>
      </c>
      <c r="J1221" s="5">
        <v>2</v>
      </c>
      <c r="K1221" s="4">
        <v>-81.849999999999994</v>
      </c>
    </row>
    <row r="1222" spans="1:11" x14ac:dyDescent="0.2">
      <c r="A1222" t="s">
        <v>1614</v>
      </c>
      <c r="B1222" t="str">
        <f t="shared" si="38"/>
        <v>2014</v>
      </c>
      <c r="C1222" t="str">
        <f t="shared" si="39"/>
        <v>Sep</v>
      </c>
      <c r="D1222" t="s">
        <v>1619</v>
      </c>
      <c r="E1222" t="s">
        <v>26</v>
      </c>
      <c r="F1222" t="s">
        <v>12</v>
      </c>
      <c r="G1222" t="s">
        <v>18</v>
      </c>
      <c r="H1222" t="s">
        <v>1620</v>
      </c>
      <c r="I1222" s="4">
        <v>55.44</v>
      </c>
      <c r="J1222" s="5">
        <v>11</v>
      </c>
      <c r="K1222" s="4">
        <v>18.02</v>
      </c>
    </row>
    <row r="1223" spans="1:11" x14ac:dyDescent="0.2">
      <c r="A1223" t="s">
        <v>1614</v>
      </c>
      <c r="B1223" t="str">
        <f t="shared" si="38"/>
        <v>2014</v>
      </c>
      <c r="C1223" t="str">
        <f t="shared" si="39"/>
        <v>Sep</v>
      </c>
      <c r="D1223" t="s">
        <v>1619</v>
      </c>
      <c r="E1223" t="s">
        <v>26</v>
      </c>
      <c r="F1223" t="s">
        <v>12</v>
      </c>
      <c r="G1223" t="s">
        <v>13</v>
      </c>
      <c r="H1223" t="s">
        <v>1621</v>
      </c>
      <c r="I1223" s="4">
        <v>20.93</v>
      </c>
      <c r="J1223" s="5">
        <v>4</v>
      </c>
      <c r="K1223" s="4">
        <v>6.8</v>
      </c>
    </row>
    <row r="1224" spans="1:11" x14ac:dyDescent="0.2">
      <c r="A1224" t="s">
        <v>1614</v>
      </c>
      <c r="B1224" t="str">
        <f t="shared" si="38"/>
        <v>2014</v>
      </c>
      <c r="C1224" t="str">
        <f t="shared" si="39"/>
        <v>Sep</v>
      </c>
      <c r="D1224" t="s">
        <v>1619</v>
      </c>
      <c r="E1224" t="s">
        <v>26</v>
      </c>
      <c r="F1224" t="s">
        <v>12</v>
      </c>
      <c r="G1224" t="s">
        <v>20</v>
      </c>
      <c r="H1224" t="s">
        <v>1286</v>
      </c>
      <c r="I1224" s="4">
        <v>1801.63</v>
      </c>
      <c r="J1224" s="5">
        <v>6</v>
      </c>
      <c r="K1224" s="4">
        <v>-337.81</v>
      </c>
    </row>
    <row r="1225" spans="1:11" x14ac:dyDescent="0.2">
      <c r="A1225" t="s">
        <v>1614</v>
      </c>
      <c r="B1225" t="str">
        <f t="shared" si="38"/>
        <v>2014</v>
      </c>
      <c r="C1225" t="str">
        <f t="shared" si="39"/>
        <v>Sep</v>
      </c>
      <c r="D1225" t="s">
        <v>1619</v>
      </c>
      <c r="E1225" t="s">
        <v>26</v>
      </c>
      <c r="F1225" t="s">
        <v>38</v>
      </c>
      <c r="G1225" t="s">
        <v>164</v>
      </c>
      <c r="H1225" t="s">
        <v>1013</v>
      </c>
      <c r="I1225" s="4">
        <v>67.180000000000007</v>
      </c>
      <c r="J1225" s="5">
        <v>1</v>
      </c>
      <c r="K1225" s="4">
        <v>-20.149999999999999</v>
      </c>
    </row>
    <row r="1226" spans="1:11" x14ac:dyDescent="0.2">
      <c r="A1226" t="s">
        <v>1614</v>
      </c>
      <c r="B1226" t="str">
        <f t="shared" si="38"/>
        <v>2014</v>
      </c>
      <c r="C1226" t="str">
        <f t="shared" si="39"/>
        <v>Sep</v>
      </c>
      <c r="D1226" t="s">
        <v>1368</v>
      </c>
      <c r="E1226" t="s">
        <v>189</v>
      </c>
      <c r="F1226" t="s">
        <v>38</v>
      </c>
      <c r="G1226" t="s">
        <v>52</v>
      </c>
      <c r="H1226" t="s">
        <v>1622</v>
      </c>
      <c r="I1226" s="4">
        <v>6.16</v>
      </c>
      <c r="J1226" s="5">
        <v>2</v>
      </c>
      <c r="K1226" s="4">
        <v>2.96</v>
      </c>
    </row>
    <row r="1227" spans="1:11" x14ac:dyDescent="0.2">
      <c r="A1227" t="s">
        <v>1614</v>
      </c>
      <c r="B1227" t="str">
        <f t="shared" si="38"/>
        <v>2014</v>
      </c>
      <c r="C1227" t="str">
        <f t="shared" si="39"/>
        <v>Sep</v>
      </c>
      <c r="D1227" t="s">
        <v>1368</v>
      </c>
      <c r="E1227" t="s">
        <v>189</v>
      </c>
      <c r="F1227" t="s">
        <v>38</v>
      </c>
      <c r="G1227" t="s">
        <v>164</v>
      </c>
      <c r="H1227" t="s">
        <v>300</v>
      </c>
      <c r="I1227" s="4">
        <v>2348.8200000000002</v>
      </c>
      <c r="J1227" s="5">
        <v>9</v>
      </c>
      <c r="K1227" s="4">
        <v>399.3</v>
      </c>
    </row>
    <row r="1228" spans="1:11" x14ac:dyDescent="0.2">
      <c r="A1228" t="s">
        <v>1614</v>
      </c>
      <c r="B1228" t="str">
        <f t="shared" si="38"/>
        <v>2014</v>
      </c>
      <c r="C1228" t="str">
        <f t="shared" si="39"/>
        <v>Sep</v>
      </c>
      <c r="D1228" t="s">
        <v>1623</v>
      </c>
      <c r="E1228" t="s">
        <v>169</v>
      </c>
      <c r="F1228" t="s">
        <v>12</v>
      </c>
      <c r="G1228" t="s">
        <v>20</v>
      </c>
      <c r="H1228" t="s">
        <v>1599</v>
      </c>
      <c r="I1228" s="4">
        <v>1395.54</v>
      </c>
      <c r="J1228" s="5">
        <v>9</v>
      </c>
      <c r="K1228" s="4">
        <v>362.84</v>
      </c>
    </row>
    <row r="1229" spans="1:11" x14ac:dyDescent="0.2">
      <c r="A1229" t="s">
        <v>1614</v>
      </c>
      <c r="B1229" t="str">
        <f t="shared" si="38"/>
        <v>2014</v>
      </c>
      <c r="C1229" t="str">
        <f t="shared" si="39"/>
        <v>Sep</v>
      </c>
      <c r="D1229" t="s">
        <v>1623</v>
      </c>
      <c r="E1229" t="s">
        <v>169</v>
      </c>
      <c r="F1229" t="s">
        <v>38</v>
      </c>
      <c r="G1229" t="s">
        <v>52</v>
      </c>
      <c r="H1229" t="s">
        <v>1624</v>
      </c>
      <c r="I1229" s="4">
        <v>117.36</v>
      </c>
      <c r="J1229" s="5">
        <v>4</v>
      </c>
      <c r="K1229" s="4">
        <v>36.380000000000003</v>
      </c>
    </row>
    <row r="1230" spans="1:11" x14ac:dyDescent="0.2">
      <c r="A1230" t="s">
        <v>1614</v>
      </c>
      <c r="B1230" t="str">
        <f t="shared" si="38"/>
        <v>2014</v>
      </c>
      <c r="C1230" t="str">
        <f t="shared" si="39"/>
        <v>Sep</v>
      </c>
      <c r="D1230" t="s">
        <v>1623</v>
      </c>
      <c r="E1230" t="s">
        <v>169</v>
      </c>
      <c r="F1230" t="s">
        <v>12</v>
      </c>
      <c r="G1230" t="s">
        <v>18</v>
      </c>
      <c r="H1230" t="s">
        <v>1625</v>
      </c>
      <c r="I1230" s="4">
        <v>18.899999999999999</v>
      </c>
      <c r="J1230" s="5">
        <v>3</v>
      </c>
      <c r="K1230" s="4">
        <v>8.69</v>
      </c>
    </row>
    <row r="1231" spans="1:11" x14ac:dyDescent="0.2">
      <c r="A1231" t="s">
        <v>1614</v>
      </c>
      <c r="B1231" t="str">
        <f t="shared" si="38"/>
        <v>2014</v>
      </c>
      <c r="C1231" t="str">
        <f t="shared" si="39"/>
        <v>Sep</v>
      </c>
      <c r="D1231" t="s">
        <v>1623</v>
      </c>
      <c r="E1231" t="s">
        <v>169</v>
      </c>
      <c r="F1231" t="s">
        <v>12</v>
      </c>
      <c r="G1231" t="s">
        <v>13</v>
      </c>
      <c r="H1231" t="s">
        <v>1224</v>
      </c>
      <c r="I1231" s="4">
        <v>77.52</v>
      </c>
      <c r="J1231" s="5">
        <v>2</v>
      </c>
      <c r="K1231" s="4">
        <v>37.979999999999997</v>
      </c>
    </row>
    <row r="1232" spans="1:11" x14ac:dyDescent="0.2">
      <c r="A1232" t="s">
        <v>1614</v>
      </c>
      <c r="B1232" t="str">
        <f t="shared" si="38"/>
        <v>2014</v>
      </c>
      <c r="C1232" t="str">
        <f t="shared" si="39"/>
        <v>Sep</v>
      </c>
      <c r="D1232" t="s">
        <v>1626</v>
      </c>
      <c r="E1232" t="s">
        <v>189</v>
      </c>
      <c r="F1232" t="s">
        <v>12</v>
      </c>
      <c r="G1232" t="s">
        <v>22</v>
      </c>
      <c r="H1232" t="s">
        <v>1627</v>
      </c>
      <c r="I1232" s="4">
        <v>10.050000000000001</v>
      </c>
      <c r="J1232" s="5">
        <v>2</v>
      </c>
      <c r="K1232" s="4">
        <v>3.14</v>
      </c>
    </row>
    <row r="1233" spans="1:11" x14ac:dyDescent="0.2">
      <c r="A1233" t="s">
        <v>1614</v>
      </c>
      <c r="B1233" t="str">
        <f t="shared" si="38"/>
        <v>2014</v>
      </c>
      <c r="C1233" t="str">
        <f t="shared" si="39"/>
        <v>Sep</v>
      </c>
      <c r="D1233" t="s">
        <v>1626</v>
      </c>
      <c r="E1233" t="s">
        <v>189</v>
      </c>
      <c r="F1233" t="s">
        <v>12</v>
      </c>
      <c r="G1233" t="s">
        <v>20</v>
      </c>
      <c r="H1233" t="s">
        <v>1628</v>
      </c>
      <c r="I1233" s="4">
        <v>807.75</v>
      </c>
      <c r="J1233" s="5">
        <v>5</v>
      </c>
      <c r="K1233" s="4">
        <v>153.47</v>
      </c>
    </row>
    <row r="1234" spans="1:11" x14ac:dyDescent="0.2">
      <c r="A1234" t="s">
        <v>1629</v>
      </c>
      <c r="B1234" t="str">
        <f t="shared" si="38"/>
        <v>2014</v>
      </c>
      <c r="C1234" t="str">
        <f t="shared" si="39"/>
        <v>Sep</v>
      </c>
      <c r="D1234" t="s">
        <v>1032</v>
      </c>
      <c r="E1234" t="s">
        <v>169</v>
      </c>
      <c r="F1234" t="s">
        <v>12</v>
      </c>
      <c r="G1234" t="s">
        <v>13</v>
      </c>
      <c r="H1234" t="s">
        <v>1630</v>
      </c>
      <c r="I1234" s="4">
        <v>48.94</v>
      </c>
      <c r="J1234" s="5">
        <v>1</v>
      </c>
      <c r="K1234" s="4">
        <v>24.47</v>
      </c>
    </row>
    <row r="1235" spans="1:11" x14ac:dyDescent="0.2">
      <c r="A1235" t="s">
        <v>1629</v>
      </c>
      <c r="B1235" t="str">
        <f t="shared" si="38"/>
        <v>2014</v>
      </c>
      <c r="C1235" t="str">
        <f t="shared" si="39"/>
        <v>Sep</v>
      </c>
      <c r="D1235" t="s">
        <v>1290</v>
      </c>
      <c r="E1235" t="s">
        <v>139</v>
      </c>
      <c r="F1235" t="s">
        <v>12</v>
      </c>
      <c r="G1235" t="s">
        <v>13</v>
      </c>
      <c r="H1235" t="s">
        <v>1577</v>
      </c>
      <c r="I1235" s="4">
        <v>15.55</v>
      </c>
      <c r="J1235" s="5">
        <v>3</v>
      </c>
      <c r="K1235" s="4">
        <v>5.44</v>
      </c>
    </row>
    <row r="1236" spans="1:11" x14ac:dyDescent="0.2">
      <c r="A1236" t="s">
        <v>1629</v>
      </c>
      <c r="B1236" t="str">
        <f t="shared" si="38"/>
        <v>2014</v>
      </c>
      <c r="C1236" t="str">
        <f t="shared" si="39"/>
        <v>Sep</v>
      </c>
      <c r="D1236" t="s">
        <v>1631</v>
      </c>
      <c r="E1236" t="s">
        <v>135</v>
      </c>
      <c r="F1236" t="s">
        <v>12</v>
      </c>
      <c r="G1236" t="s">
        <v>105</v>
      </c>
      <c r="H1236" t="s">
        <v>710</v>
      </c>
      <c r="I1236" s="4">
        <v>69.22</v>
      </c>
      <c r="J1236" s="5">
        <v>6</v>
      </c>
      <c r="K1236" s="4">
        <v>11.25</v>
      </c>
    </row>
    <row r="1237" spans="1:11" x14ac:dyDescent="0.2">
      <c r="A1237" t="s">
        <v>1629</v>
      </c>
      <c r="B1237" t="str">
        <f t="shared" si="38"/>
        <v>2014</v>
      </c>
      <c r="C1237" t="str">
        <f t="shared" si="39"/>
        <v>Sep</v>
      </c>
      <c r="D1237" t="s">
        <v>1632</v>
      </c>
      <c r="E1237" t="s">
        <v>189</v>
      </c>
      <c r="F1237" t="s">
        <v>12</v>
      </c>
      <c r="G1237" t="s">
        <v>22</v>
      </c>
      <c r="H1237" t="s">
        <v>926</v>
      </c>
      <c r="I1237" s="4">
        <v>43.18</v>
      </c>
      <c r="J1237" s="5">
        <v>7</v>
      </c>
      <c r="K1237" s="4">
        <v>13.49</v>
      </c>
    </row>
    <row r="1238" spans="1:11" x14ac:dyDescent="0.2">
      <c r="A1238" t="s">
        <v>1629</v>
      </c>
      <c r="B1238" t="str">
        <f t="shared" si="38"/>
        <v>2014</v>
      </c>
      <c r="C1238" t="str">
        <f t="shared" si="39"/>
        <v>Sep</v>
      </c>
      <c r="D1238" t="s">
        <v>842</v>
      </c>
      <c r="E1238" t="s">
        <v>169</v>
      </c>
      <c r="F1238" t="s">
        <v>38</v>
      </c>
      <c r="G1238" t="s">
        <v>52</v>
      </c>
      <c r="H1238" t="s">
        <v>251</v>
      </c>
      <c r="I1238" s="4">
        <v>15.24</v>
      </c>
      <c r="J1238" s="5">
        <v>3</v>
      </c>
      <c r="K1238" s="4">
        <v>5.18</v>
      </c>
    </row>
    <row r="1239" spans="1:11" x14ac:dyDescent="0.2">
      <c r="A1239" t="s">
        <v>1629</v>
      </c>
      <c r="B1239" t="str">
        <f t="shared" si="38"/>
        <v>2014</v>
      </c>
      <c r="C1239" t="str">
        <f t="shared" si="39"/>
        <v>Sep</v>
      </c>
      <c r="D1239" t="s">
        <v>1633</v>
      </c>
      <c r="E1239" t="s">
        <v>87</v>
      </c>
      <c r="F1239" t="s">
        <v>12</v>
      </c>
      <c r="G1239" t="s">
        <v>105</v>
      </c>
      <c r="H1239" t="s">
        <v>1634</v>
      </c>
      <c r="I1239" s="4">
        <v>795.41</v>
      </c>
      <c r="J1239" s="5">
        <v>6</v>
      </c>
      <c r="K1239" s="4">
        <v>59.66</v>
      </c>
    </row>
    <row r="1240" spans="1:11" x14ac:dyDescent="0.2">
      <c r="A1240" t="s">
        <v>1635</v>
      </c>
      <c r="B1240" t="str">
        <f t="shared" si="38"/>
        <v>2014</v>
      </c>
      <c r="C1240" t="str">
        <f t="shared" si="39"/>
        <v>Oct</v>
      </c>
      <c r="D1240" t="s">
        <v>356</v>
      </c>
      <c r="E1240" t="s">
        <v>143</v>
      </c>
      <c r="F1240" t="s">
        <v>12</v>
      </c>
      <c r="G1240" t="s">
        <v>47</v>
      </c>
      <c r="H1240" t="s">
        <v>1636</v>
      </c>
      <c r="I1240" s="4">
        <v>4.71</v>
      </c>
      <c r="J1240" s="5">
        <v>1</v>
      </c>
      <c r="K1240" s="4">
        <v>0</v>
      </c>
    </row>
    <row r="1241" spans="1:11" x14ac:dyDescent="0.2">
      <c r="A1241" t="s">
        <v>1637</v>
      </c>
      <c r="B1241" t="str">
        <f t="shared" si="38"/>
        <v>2014</v>
      </c>
      <c r="C1241" t="str">
        <f t="shared" si="39"/>
        <v>Oct</v>
      </c>
      <c r="D1241" t="s">
        <v>1638</v>
      </c>
      <c r="E1241" t="s">
        <v>109</v>
      </c>
      <c r="F1241" t="s">
        <v>12</v>
      </c>
      <c r="G1241" t="s">
        <v>13</v>
      </c>
      <c r="H1241" t="s">
        <v>1639</v>
      </c>
      <c r="I1241" s="4">
        <v>9.41</v>
      </c>
      <c r="J1241" s="5">
        <v>2</v>
      </c>
      <c r="K1241" s="4">
        <v>3.41</v>
      </c>
    </row>
    <row r="1242" spans="1:11" x14ac:dyDescent="0.2">
      <c r="A1242" t="s">
        <v>1637</v>
      </c>
      <c r="B1242" t="str">
        <f t="shared" si="38"/>
        <v>2014</v>
      </c>
      <c r="C1242" t="str">
        <f t="shared" si="39"/>
        <v>Oct</v>
      </c>
      <c r="D1242" t="s">
        <v>1638</v>
      </c>
      <c r="E1242" t="s">
        <v>109</v>
      </c>
      <c r="F1242" t="s">
        <v>12</v>
      </c>
      <c r="G1242" t="s">
        <v>47</v>
      </c>
      <c r="H1242" t="s">
        <v>184</v>
      </c>
      <c r="I1242" s="4">
        <v>4.67</v>
      </c>
      <c r="J1242" s="5">
        <v>2</v>
      </c>
      <c r="K1242" s="4">
        <v>1.46</v>
      </c>
    </row>
    <row r="1243" spans="1:11" x14ac:dyDescent="0.2">
      <c r="A1243" t="s">
        <v>1637</v>
      </c>
      <c r="B1243" t="str">
        <f t="shared" si="38"/>
        <v>2014</v>
      </c>
      <c r="C1243" t="str">
        <f t="shared" si="39"/>
        <v>Oct</v>
      </c>
      <c r="D1243" t="s">
        <v>1638</v>
      </c>
      <c r="E1243" t="s">
        <v>109</v>
      </c>
      <c r="F1243" t="s">
        <v>43</v>
      </c>
      <c r="G1243" t="s">
        <v>44</v>
      </c>
      <c r="H1243" t="s">
        <v>1640</v>
      </c>
      <c r="I1243" s="4">
        <v>318.39999999999998</v>
      </c>
      <c r="J1243" s="5">
        <v>2</v>
      </c>
      <c r="K1243" s="4">
        <v>107.46</v>
      </c>
    </row>
    <row r="1244" spans="1:11" x14ac:dyDescent="0.2">
      <c r="A1244" t="s">
        <v>1637</v>
      </c>
      <c r="B1244" t="str">
        <f t="shared" si="38"/>
        <v>2014</v>
      </c>
      <c r="C1244" t="str">
        <f t="shared" si="39"/>
        <v>Oct</v>
      </c>
      <c r="D1244" t="s">
        <v>1638</v>
      </c>
      <c r="E1244" t="s">
        <v>109</v>
      </c>
      <c r="F1244" t="s">
        <v>12</v>
      </c>
      <c r="G1244" t="s">
        <v>72</v>
      </c>
      <c r="H1244" t="s">
        <v>1641</v>
      </c>
      <c r="I1244" s="4">
        <v>12.77</v>
      </c>
      <c r="J1244" s="5">
        <v>6</v>
      </c>
      <c r="K1244" s="4">
        <v>4.63</v>
      </c>
    </row>
    <row r="1245" spans="1:11" x14ac:dyDescent="0.2">
      <c r="A1245" t="s">
        <v>1637</v>
      </c>
      <c r="B1245" t="str">
        <f t="shared" si="38"/>
        <v>2014</v>
      </c>
      <c r="C1245" t="str">
        <f t="shared" si="39"/>
        <v>Oct</v>
      </c>
      <c r="D1245" t="s">
        <v>1638</v>
      </c>
      <c r="E1245" t="s">
        <v>109</v>
      </c>
      <c r="F1245" t="s">
        <v>12</v>
      </c>
      <c r="G1245" t="s">
        <v>232</v>
      </c>
      <c r="H1245" t="s">
        <v>1642</v>
      </c>
      <c r="I1245" s="4">
        <v>15.36</v>
      </c>
      <c r="J1245" s="5">
        <v>2</v>
      </c>
      <c r="K1245" s="4">
        <v>-3.26</v>
      </c>
    </row>
    <row r="1246" spans="1:11" x14ac:dyDescent="0.2">
      <c r="A1246" t="s">
        <v>1637</v>
      </c>
      <c r="B1246" t="str">
        <f t="shared" si="38"/>
        <v>2014</v>
      </c>
      <c r="C1246" t="str">
        <f t="shared" si="39"/>
        <v>Oct</v>
      </c>
      <c r="D1246" t="s">
        <v>1638</v>
      </c>
      <c r="E1246" t="s">
        <v>109</v>
      </c>
      <c r="F1246" t="s">
        <v>43</v>
      </c>
      <c r="G1246" t="s">
        <v>44</v>
      </c>
      <c r="H1246" t="s">
        <v>596</v>
      </c>
      <c r="I1246" s="4">
        <v>230.38</v>
      </c>
      <c r="J1246" s="5">
        <v>3</v>
      </c>
      <c r="K1246" s="4">
        <v>20.16</v>
      </c>
    </row>
    <row r="1247" spans="1:11" x14ac:dyDescent="0.2">
      <c r="A1247" t="s">
        <v>1637</v>
      </c>
      <c r="B1247" t="str">
        <f t="shared" si="38"/>
        <v>2014</v>
      </c>
      <c r="C1247" t="str">
        <f t="shared" si="39"/>
        <v>Oct</v>
      </c>
      <c r="D1247" t="s">
        <v>1638</v>
      </c>
      <c r="E1247" t="s">
        <v>109</v>
      </c>
      <c r="F1247" t="s">
        <v>43</v>
      </c>
      <c r="G1247" t="s">
        <v>58</v>
      </c>
      <c r="H1247" t="s">
        <v>1643</v>
      </c>
      <c r="I1247" s="4">
        <v>7.16</v>
      </c>
      <c r="J1247" s="5">
        <v>1</v>
      </c>
      <c r="K1247" s="4">
        <v>-0.09</v>
      </c>
    </row>
    <row r="1248" spans="1:11" x14ac:dyDescent="0.2">
      <c r="A1248" t="s">
        <v>1644</v>
      </c>
      <c r="B1248" t="str">
        <f t="shared" si="38"/>
        <v>2014</v>
      </c>
      <c r="C1248" t="str">
        <f t="shared" si="39"/>
        <v>Oct</v>
      </c>
      <c r="D1248" t="s">
        <v>1645</v>
      </c>
      <c r="E1248" t="s">
        <v>17</v>
      </c>
      <c r="F1248" t="s">
        <v>38</v>
      </c>
      <c r="G1248" t="s">
        <v>39</v>
      </c>
      <c r="H1248" t="s">
        <v>1068</v>
      </c>
      <c r="I1248" s="4">
        <v>258.27999999999997</v>
      </c>
      <c r="J1248" s="5">
        <v>3</v>
      </c>
      <c r="K1248" s="4">
        <v>-70.099999999999994</v>
      </c>
    </row>
    <row r="1249" spans="1:11" x14ac:dyDescent="0.2">
      <c r="A1249" t="s">
        <v>1644</v>
      </c>
      <c r="B1249" t="str">
        <f t="shared" si="38"/>
        <v>2014</v>
      </c>
      <c r="C1249" t="str">
        <f t="shared" si="39"/>
        <v>Oct</v>
      </c>
      <c r="D1249" t="s">
        <v>1646</v>
      </c>
      <c r="E1249" t="s">
        <v>31</v>
      </c>
      <c r="F1249" t="s">
        <v>38</v>
      </c>
      <c r="G1249" t="s">
        <v>164</v>
      </c>
      <c r="H1249" t="s">
        <v>281</v>
      </c>
      <c r="I1249" s="4">
        <v>143.43</v>
      </c>
      <c r="J1249" s="5">
        <v>1</v>
      </c>
      <c r="K1249" s="4">
        <v>3.59</v>
      </c>
    </row>
    <row r="1250" spans="1:11" x14ac:dyDescent="0.2">
      <c r="A1250" t="s">
        <v>1644</v>
      </c>
      <c r="B1250" t="str">
        <f t="shared" si="38"/>
        <v>2014</v>
      </c>
      <c r="C1250" t="str">
        <f t="shared" si="39"/>
        <v>Oct</v>
      </c>
      <c r="D1250" t="s">
        <v>1646</v>
      </c>
      <c r="E1250" t="s">
        <v>31</v>
      </c>
      <c r="F1250" t="s">
        <v>38</v>
      </c>
      <c r="G1250" t="s">
        <v>39</v>
      </c>
      <c r="H1250" t="s">
        <v>1647</v>
      </c>
      <c r="I1250" s="4">
        <v>122.35</v>
      </c>
      <c r="J1250" s="5">
        <v>3</v>
      </c>
      <c r="K1250" s="4">
        <v>13.76</v>
      </c>
    </row>
    <row r="1251" spans="1:11" x14ac:dyDescent="0.2">
      <c r="A1251" t="s">
        <v>1644</v>
      </c>
      <c r="B1251" t="str">
        <f t="shared" si="38"/>
        <v>2014</v>
      </c>
      <c r="C1251" t="str">
        <f t="shared" si="39"/>
        <v>Oct</v>
      </c>
      <c r="D1251" t="s">
        <v>1567</v>
      </c>
      <c r="E1251" t="s">
        <v>290</v>
      </c>
      <c r="F1251" t="s">
        <v>12</v>
      </c>
      <c r="G1251" t="s">
        <v>20</v>
      </c>
      <c r="H1251" t="s">
        <v>1261</v>
      </c>
      <c r="I1251" s="4">
        <v>61.57</v>
      </c>
      <c r="J1251" s="5">
        <v>2</v>
      </c>
      <c r="K1251" s="4">
        <v>4.62</v>
      </c>
    </row>
    <row r="1252" spans="1:11" x14ac:dyDescent="0.2">
      <c r="A1252" t="s">
        <v>1644</v>
      </c>
      <c r="B1252" t="str">
        <f t="shared" si="38"/>
        <v>2014</v>
      </c>
      <c r="C1252" t="str">
        <f t="shared" si="39"/>
        <v>Oct</v>
      </c>
      <c r="D1252" t="s">
        <v>1567</v>
      </c>
      <c r="E1252" t="s">
        <v>290</v>
      </c>
      <c r="F1252" t="s">
        <v>12</v>
      </c>
      <c r="G1252" t="s">
        <v>27</v>
      </c>
      <c r="H1252" t="s">
        <v>937</v>
      </c>
      <c r="I1252" s="4">
        <v>6.19</v>
      </c>
      <c r="J1252" s="5">
        <v>3</v>
      </c>
      <c r="K1252" s="4">
        <v>0.46</v>
      </c>
    </row>
    <row r="1253" spans="1:11" x14ac:dyDescent="0.2">
      <c r="A1253" t="s">
        <v>1644</v>
      </c>
      <c r="B1253" t="str">
        <f t="shared" si="38"/>
        <v>2014</v>
      </c>
      <c r="C1253" t="str">
        <f t="shared" si="39"/>
        <v>Oct</v>
      </c>
      <c r="D1253" t="s">
        <v>1648</v>
      </c>
      <c r="E1253" t="s">
        <v>87</v>
      </c>
      <c r="F1253" t="s">
        <v>12</v>
      </c>
      <c r="G1253" t="s">
        <v>27</v>
      </c>
      <c r="H1253" t="s">
        <v>690</v>
      </c>
      <c r="I1253" s="4">
        <v>55.98</v>
      </c>
      <c r="J1253" s="5">
        <v>2</v>
      </c>
      <c r="K1253" s="4">
        <v>4.2</v>
      </c>
    </row>
    <row r="1254" spans="1:11" x14ac:dyDescent="0.2">
      <c r="A1254" t="s">
        <v>1644</v>
      </c>
      <c r="B1254" t="str">
        <f t="shared" si="38"/>
        <v>2014</v>
      </c>
      <c r="C1254" t="str">
        <f t="shared" si="39"/>
        <v>Oct</v>
      </c>
      <c r="D1254" t="s">
        <v>1648</v>
      </c>
      <c r="E1254" t="s">
        <v>87</v>
      </c>
      <c r="F1254" t="s">
        <v>12</v>
      </c>
      <c r="G1254" t="s">
        <v>72</v>
      </c>
      <c r="H1254" t="s">
        <v>1649</v>
      </c>
      <c r="I1254" s="4">
        <v>14.48</v>
      </c>
      <c r="J1254" s="5">
        <v>5</v>
      </c>
      <c r="K1254" s="4">
        <v>4.8899999999999997</v>
      </c>
    </row>
    <row r="1255" spans="1:11" x14ac:dyDescent="0.2">
      <c r="A1255" t="s">
        <v>1644</v>
      </c>
      <c r="B1255" t="str">
        <f t="shared" si="38"/>
        <v>2014</v>
      </c>
      <c r="C1255" t="str">
        <f t="shared" si="39"/>
        <v>Oct</v>
      </c>
      <c r="D1255" t="s">
        <v>1648</v>
      </c>
      <c r="E1255" t="s">
        <v>87</v>
      </c>
      <c r="F1255" t="s">
        <v>43</v>
      </c>
      <c r="G1255" t="s">
        <v>58</v>
      </c>
      <c r="H1255" t="s">
        <v>1650</v>
      </c>
      <c r="I1255" s="4">
        <v>142.49</v>
      </c>
      <c r="J1255" s="5">
        <v>3</v>
      </c>
      <c r="K1255" s="4">
        <v>-3.56</v>
      </c>
    </row>
    <row r="1256" spans="1:11" x14ac:dyDescent="0.2">
      <c r="A1256" t="s">
        <v>1644</v>
      </c>
      <c r="B1256" t="str">
        <f t="shared" si="38"/>
        <v>2014</v>
      </c>
      <c r="C1256" t="str">
        <f t="shared" si="39"/>
        <v>Oct</v>
      </c>
      <c r="D1256" t="s">
        <v>1651</v>
      </c>
      <c r="E1256" t="s">
        <v>11</v>
      </c>
      <c r="F1256" t="s">
        <v>12</v>
      </c>
      <c r="G1256" t="s">
        <v>47</v>
      </c>
      <c r="H1256" t="s">
        <v>1313</v>
      </c>
      <c r="I1256" s="4">
        <v>4.34</v>
      </c>
      <c r="J1256" s="5">
        <v>3</v>
      </c>
      <c r="K1256" s="4">
        <v>0.87</v>
      </c>
    </row>
    <row r="1257" spans="1:11" x14ac:dyDescent="0.2">
      <c r="A1257" t="s">
        <v>1644</v>
      </c>
      <c r="B1257" t="str">
        <f t="shared" si="38"/>
        <v>2014</v>
      </c>
      <c r="C1257" t="str">
        <f t="shared" si="39"/>
        <v>Oct</v>
      </c>
      <c r="D1257" t="s">
        <v>1651</v>
      </c>
      <c r="E1257" t="s">
        <v>11</v>
      </c>
      <c r="F1257" t="s">
        <v>38</v>
      </c>
      <c r="G1257" t="s">
        <v>52</v>
      </c>
      <c r="H1257" t="s">
        <v>1413</v>
      </c>
      <c r="I1257" s="4">
        <v>31.78</v>
      </c>
      <c r="J1257" s="5">
        <v>3</v>
      </c>
      <c r="K1257" s="4">
        <v>-19.07</v>
      </c>
    </row>
    <row r="1258" spans="1:11" x14ac:dyDescent="0.2">
      <c r="A1258" t="s">
        <v>1644</v>
      </c>
      <c r="B1258" t="str">
        <f t="shared" si="38"/>
        <v>2014</v>
      </c>
      <c r="C1258" t="str">
        <f t="shared" si="39"/>
        <v>Oct</v>
      </c>
      <c r="D1258" t="s">
        <v>1651</v>
      </c>
      <c r="E1258" t="s">
        <v>11</v>
      </c>
      <c r="F1258" t="s">
        <v>12</v>
      </c>
      <c r="G1258" t="s">
        <v>18</v>
      </c>
      <c r="H1258" t="s">
        <v>1652</v>
      </c>
      <c r="I1258" s="4">
        <v>4.93</v>
      </c>
      <c r="J1258" s="5">
        <v>2</v>
      </c>
      <c r="K1258" s="4">
        <v>1.72</v>
      </c>
    </row>
    <row r="1259" spans="1:11" x14ac:dyDescent="0.2">
      <c r="A1259" t="s">
        <v>1644</v>
      </c>
      <c r="B1259" t="str">
        <f t="shared" si="38"/>
        <v>2014</v>
      </c>
      <c r="C1259" t="str">
        <f t="shared" si="39"/>
        <v>Oct</v>
      </c>
      <c r="D1259" t="s">
        <v>1651</v>
      </c>
      <c r="E1259" t="s">
        <v>11</v>
      </c>
      <c r="F1259" t="s">
        <v>12</v>
      </c>
      <c r="G1259" t="s">
        <v>22</v>
      </c>
      <c r="H1259" t="s">
        <v>1080</v>
      </c>
      <c r="I1259" s="4">
        <v>1.79</v>
      </c>
      <c r="J1259" s="5">
        <v>3</v>
      </c>
      <c r="K1259" s="4">
        <v>-3.04</v>
      </c>
    </row>
    <row r="1260" spans="1:11" x14ac:dyDescent="0.2">
      <c r="A1260" t="s">
        <v>1644</v>
      </c>
      <c r="B1260" t="str">
        <f t="shared" si="38"/>
        <v>2014</v>
      </c>
      <c r="C1260" t="str">
        <f t="shared" si="39"/>
        <v>Oct</v>
      </c>
      <c r="D1260" t="s">
        <v>1651</v>
      </c>
      <c r="E1260" t="s">
        <v>11</v>
      </c>
      <c r="F1260" t="s">
        <v>12</v>
      </c>
      <c r="G1260" t="s">
        <v>47</v>
      </c>
      <c r="H1260" t="s">
        <v>1636</v>
      </c>
      <c r="I1260" s="4">
        <v>15.07</v>
      </c>
      <c r="J1260" s="5">
        <v>4</v>
      </c>
      <c r="K1260" s="4">
        <v>-3.77</v>
      </c>
    </row>
    <row r="1261" spans="1:11" x14ac:dyDescent="0.2">
      <c r="A1261" t="s">
        <v>1653</v>
      </c>
      <c r="B1261" t="str">
        <f t="shared" si="38"/>
        <v>2014</v>
      </c>
      <c r="C1261" t="str">
        <f t="shared" si="39"/>
        <v>Oct</v>
      </c>
      <c r="D1261" t="s">
        <v>1654</v>
      </c>
      <c r="E1261" t="s">
        <v>31</v>
      </c>
      <c r="F1261" t="s">
        <v>12</v>
      </c>
      <c r="G1261" t="s">
        <v>18</v>
      </c>
      <c r="H1261" t="s">
        <v>1655</v>
      </c>
      <c r="I1261" s="4">
        <v>14.45</v>
      </c>
      <c r="J1261" s="5">
        <v>5</v>
      </c>
      <c r="K1261" s="4">
        <v>6.79</v>
      </c>
    </row>
    <row r="1262" spans="1:11" x14ac:dyDescent="0.2">
      <c r="A1262" t="s">
        <v>1653</v>
      </c>
      <c r="B1262" t="str">
        <f t="shared" si="38"/>
        <v>2014</v>
      </c>
      <c r="C1262" t="str">
        <f t="shared" si="39"/>
        <v>Oct</v>
      </c>
      <c r="D1262" t="s">
        <v>1654</v>
      </c>
      <c r="E1262" t="s">
        <v>31</v>
      </c>
      <c r="F1262" t="s">
        <v>12</v>
      </c>
      <c r="G1262" t="s">
        <v>22</v>
      </c>
      <c r="H1262" t="s">
        <v>1031</v>
      </c>
      <c r="I1262" s="4">
        <v>95.65</v>
      </c>
      <c r="J1262" s="5">
        <v>2</v>
      </c>
      <c r="K1262" s="4">
        <v>31.09</v>
      </c>
    </row>
    <row r="1263" spans="1:11" x14ac:dyDescent="0.2">
      <c r="A1263" t="s">
        <v>1653</v>
      </c>
      <c r="B1263" t="str">
        <f t="shared" si="38"/>
        <v>2014</v>
      </c>
      <c r="C1263" t="str">
        <f t="shared" si="39"/>
        <v>Oct</v>
      </c>
      <c r="D1263" t="s">
        <v>1656</v>
      </c>
      <c r="E1263" t="s">
        <v>189</v>
      </c>
      <c r="F1263" t="s">
        <v>12</v>
      </c>
      <c r="G1263" t="s">
        <v>18</v>
      </c>
      <c r="H1263" t="s">
        <v>1657</v>
      </c>
      <c r="I1263" s="4">
        <v>29.24</v>
      </c>
      <c r="J1263" s="5">
        <v>4</v>
      </c>
      <c r="K1263" s="4">
        <v>13.74</v>
      </c>
    </row>
    <row r="1264" spans="1:11" x14ac:dyDescent="0.2">
      <c r="A1264" t="s">
        <v>1653</v>
      </c>
      <c r="B1264" t="str">
        <f t="shared" si="38"/>
        <v>2014</v>
      </c>
      <c r="C1264" t="str">
        <f t="shared" si="39"/>
        <v>Oct</v>
      </c>
      <c r="D1264" t="s">
        <v>1470</v>
      </c>
      <c r="E1264" t="s">
        <v>169</v>
      </c>
      <c r="F1264" t="s">
        <v>38</v>
      </c>
      <c r="G1264" t="s">
        <v>39</v>
      </c>
      <c r="H1264" t="s">
        <v>1658</v>
      </c>
      <c r="I1264" s="4">
        <v>589.41</v>
      </c>
      <c r="J1264" s="5">
        <v>5</v>
      </c>
      <c r="K1264" s="4">
        <v>-6.55</v>
      </c>
    </row>
    <row r="1265" spans="1:11" x14ac:dyDescent="0.2">
      <c r="A1265" t="s">
        <v>1659</v>
      </c>
      <c r="B1265" t="str">
        <f t="shared" si="38"/>
        <v>2014</v>
      </c>
      <c r="C1265" t="str">
        <f t="shared" si="39"/>
        <v>Oct</v>
      </c>
      <c r="D1265" t="s">
        <v>1660</v>
      </c>
      <c r="E1265" t="s">
        <v>87</v>
      </c>
      <c r="F1265" t="s">
        <v>12</v>
      </c>
      <c r="G1265" t="s">
        <v>105</v>
      </c>
      <c r="H1265" t="s">
        <v>927</v>
      </c>
      <c r="I1265" s="4">
        <v>91.92</v>
      </c>
      <c r="J1265" s="5">
        <v>5</v>
      </c>
      <c r="K1265" s="4">
        <v>11.49</v>
      </c>
    </row>
    <row r="1266" spans="1:11" x14ac:dyDescent="0.2">
      <c r="A1266" t="s">
        <v>1659</v>
      </c>
      <c r="B1266" t="str">
        <f t="shared" si="38"/>
        <v>2014</v>
      </c>
      <c r="C1266" t="str">
        <f t="shared" si="39"/>
        <v>Oct</v>
      </c>
      <c r="D1266" t="s">
        <v>1299</v>
      </c>
      <c r="E1266" t="s">
        <v>31</v>
      </c>
      <c r="F1266" t="s">
        <v>43</v>
      </c>
      <c r="G1266" t="s">
        <v>58</v>
      </c>
      <c r="H1266" t="s">
        <v>770</v>
      </c>
      <c r="I1266" s="4">
        <v>99.98</v>
      </c>
      <c r="J1266" s="5">
        <v>2</v>
      </c>
      <c r="K1266" s="4">
        <v>34.99</v>
      </c>
    </row>
    <row r="1267" spans="1:11" x14ac:dyDescent="0.2">
      <c r="A1267" t="s">
        <v>1661</v>
      </c>
      <c r="B1267" t="str">
        <f t="shared" si="38"/>
        <v>2014</v>
      </c>
      <c r="C1267" t="str">
        <f t="shared" si="39"/>
        <v>Oct</v>
      </c>
      <c r="D1267" t="s">
        <v>124</v>
      </c>
      <c r="E1267" t="s">
        <v>31</v>
      </c>
      <c r="F1267" t="s">
        <v>43</v>
      </c>
      <c r="G1267" t="s">
        <v>58</v>
      </c>
      <c r="H1267" t="s">
        <v>1662</v>
      </c>
      <c r="I1267" s="4">
        <v>9.09</v>
      </c>
      <c r="J1267" s="5">
        <v>3</v>
      </c>
      <c r="K1267" s="4">
        <v>1.91</v>
      </c>
    </row>
    <row r="1268" spans="1:11" x14ac:dyDescent="0.2">
      <c r="A1268" t="s">
        <v>1661</v>
      </c>
      <c r="B1268" t="str">
        <f t="shared" si="38"/>
        <v>2014</v>
      </c>
      <c r="C1268" t="str">
        <f t="shared" si="39"/>
        <v>Oct</v>
      </c>
      <c r="D1268" t="s">
        <v>1663</v>
      </c>
      <c r="E1268" t="s">
        <v>1156</v>
      </c>
      <c r="F1268" t="s">
        <v>12</v>
      </c>
      <c r="G1268" t="s">
        <v>22</v>
      </c>
      <c r="H1268" t="s">
        <v>1404</v>
      </c>
      <c r="I1268" s="4">
        <v>15.36</v>
      </c>
      <c r="J1268" s="5">
        <v>2</v>
      </c>
      <c r="K1268" s="4">
        <v>7.68</v>
      </c>
    </row>
    <row r="1269" spans="1:11" x14ac:dyDescent="0.2">
      <c r="A1269" t="s">
        <v>1661</v>
      </c>
      <c r="B1269" t="str">
        <f t="shared" si="38"/>
        <v>2014</v>
      </c>
      <c r="C1269" t="str">
        <f t="shared" si="39"/>
        <v>Oct</v>
      </c>
      <c r="D1269" t="s">
        <v>1656</v>
      </c>
      <c r="E1269" t="s">
        <v>26</v>
      </c>
      <c r="F1269" t="s">
        <v>12</v>
      </c>
      <c r="G1269" t="s">
        <v>20</v>
      </c>
      <c r="H1269" t="s">
        <v>1664</v>
      </c>
      <c r="I1269" s="4">
        <v>83.92</v>
      </c>
      <c r="J1269" s="5">
        <v>5</v>
      </c>
      <c r="K1269" s="4">
        <v>-13.64</v>
      </c>
    </row>
    <row r="1270" spans="1:11" x14ac:dyDescent="0.2">
      <c r="A1270" t="s">
        <v>1661</v>
      </c>
      <c r="B1270" t="str">
        <f t="shared" si="38"/>
        <v>2014</v>
      </c>
      <c r="C1270" t="str">
        <f t="shared" si="39"/>
        <v>Oct</v>
      </c>
      <c r="D1270" t="s">
        <v>1410</v>
      </c>
      <c r="E1270" t="s">
        <v>146</v>
      </c>
      <c r="F1270" t="s">
        <v>12</v>
      </c>
      <c r="G1270" t="s">
        <v>20</v>
      </c>
      <c r="H1270" t="s">
        <v>1665</v>
      </c>
      <c r="I1270" s="4">
        <v>386.34</v>
      </c>
      <c r="J1270" s="5">
        <v>2</v>
      </c>
      <c r="K1270" s="4">
        <v>54.09</v>
      </c>
    </row>
    <row r="1271" spans="1:11" x14ac:dyDescent="0.2">
      <c r="A1271" t="s">
        <v>1666</v>
      </c>
      <c r="B1271" t="str">
        <f t="shared" si="38"/>
        <v>2014</v>
      </c>
      <c r="C1271" t="str">
        <f t="shared" si="39"/>
        <v>Oct</v>
      </c>
      <c r="D1271" t="s">
        <v>1403</v>
      </c>
      <c r="E1271" t="s">
        <v>26</v>
      </c>
      <c r="F1271" t="s">
        <v>38</v>
      </c>
      <c r="G1271" t="s">
        <v>52</v>
      </c>
      <c r="H1271" t="s">
        <v>1516</v>
      </c>
      <c r="I1271" s="4">
        <v>129.91999999999999</v>
      </c>
      <c r="J1271" s="5">
        <v>5</v>
      </c>
      <c r="K1271" s="4">
        <v>21.11</v>
      </c>
    </row>
    <row r="1272" spans="1:11" x14ac:dyDescent="0.2">
      <c r="A1272" t="s">
        <v>1666</v>
      </c>
      <c r="B1272" t="str">
        <f t="shared" si="38"/>
        <v>2014</v>
      </c>
      <c r="C1272" t="str">
        <f t="shared" si="39"/>
        <v>Oct</v>
      </c>
      <c r="D1272" t="s">
        <v>533</v>
      </c>
      <c r="E1272" t="s">
        <v>11</v>
      </c>
      <c r="F1272" t="s">
        <v>12</v>
      </c>
      <c r="G1272" t="s">
        <v>20</v>
      </c>
      <c r="H1272" t="s">
        <v>1176</v>
      </c>
      <c r="I1272" s="4">
        <v>107.44</v>
      </c>
      <c r="J1272" s="5">
        <v>10</v>
      </c>
      <c r="K1272" s="4">
        <v>10.74</v>
      </c>
    </row>
    <row r="1273" spans="1:11" x14ac:dyDescent="0.2">
      <c r="A1273" t="s">
        <v>1667</v>
      </c>
      <c r="B1273" t="str">
        <f t="shared" si="38"/>
        <v>2014</v>
      </c>
      <c r="C1273" t="str">
        <f t="shared" si="39"/>
        <v>Oct</v>
      </c>
      <c r="D1273" t="s">
        <v>1556</v>
      </c>
      <c r="E1273" t="s">
        <v>290</v>
      </c>
      <c r="F1273" t="s">
        <v>43</v>
      </c>
      <c r="G1273" t="s">
        <v>58</v>
      </c>
      <c r="H1273" t="s">
        <v>1668</v>
      </c>
      <c r="I1273" s="4">
        <v>23.47</v>
      </c>
      <c r="J1273" s="5">
        <v>3</v>
      </c>
      <c r="K1273" s="4">
        <v>4.99</v>
      </c>
    </row>
    <row r="1274" spans="1:11" x14ac:dyDescent="0.2">
      <c r="A1274" t="s">
        <v>1667</v>
      </c>
      <c r="B1274" t="str">
        <f t="shared" si="38"/>
        <v>2014</v>
      </c>
      <c r="C1274" t="str">
        <f t="shared" si="39"/>
        <v>Oct</v>
      </c>
      <c r="D1274" t="s">
        <v>1548</v>
      </c>
      <c r="E1274" t="s">
        <v>169</v>
      </c>
      <c r="F1274" t="s">
        <v>12</v>
      </c>
      <c r="G1274" t="s">
        <v>13</v>
      </c>
      <c r="H1274" t="s">
        <v>1669</v>
      </c>
      <c r="I1274" s="4">
        <v>123.92</v>
      </c>
      <c r="J1274" s="5">
        <v>4</v>
      </c>
      <c r="K1274" s="4">
        <v>55.76</v>
      </c>
    </row>
    <row r="1275" spans="1:11" x14ac:dyDescent="0.2">
      <c r="A1275" t="s">
        <v>1670</v>
      </c>
      <c r="B1275" t="str">
        <f t="shared" si="38"/>
        <v>2014</v>
      </c>
      <c r="C1275" t="str">
        <f t="shared" si="39"/>
        <v>Oct</v>
      </c>
      <c r="D1275" t="s">
        <v>912</v>
      </c>
      <c r="E1275" t="s">
        <v>290</v>
      </c>
      <c r="F1275" t="s">
        <v>12</v>
      </c>
      <c r="G1275" t="s">
        <v>13</v>
      </c>
      <c r="H1275" t="s">
        <v>528</v>
      </c>
      <c r="I1275" s="4">
        <v>88.77</v>
      </c>
      <c r="J1275" s="5">
        <v>2</v>
      </c>
      <c r="K1275" s="4">
        <v>31.07</v>
      </c>
    </row>
    <row r="1276" spans="1:11" x14ac:dyDescent="0.2">
      <c r="A1276" t="s">
        <v>1670</v>
      </c>
      <c r="B1276" t="str">
        <f t="shared" si="38"/>
        <v>2014</v>
      </c>
      <c r="C1276" t="str">
        <f t="shared" si="39"/>
        <v>Oct</v>
      </c>
      <c r="D1276" t="s">
        <v>1389</v>
      </c>
      <c r="E1276" t="s">
        <v>31</v>
      </c>
      <c r="F1276" t="s">
        <v>12</v>
      </c>
      <c r="G1276" t="s">
        <v>27</v>
      </c>
      <c r="H1276" t="s">
        <v>878</v>
      </c>
      <c r="I1276" s="4">
        <v>144.6</v>
      </c>
      <c r="J1276" s="5">
        <v>3</v>
      </c>
      <c r="K1276" s="4">
        <v>41.93</v>
      </c>
    </row>
    <row r="1277" spans="1:11" x14ac:dyDescent="0.2">
      <c r="A1277" t="s">
        <v>1670</v>
      </c>
      <c r="B1277" t="str">
        <f t="shared" si="38"/>
        <v>2014</v>
      </c>
      <c r="C1277" t="str">
        <f t="shared" si="39"/>
        <v>Oct</v>
      </c>
      <c r="D1277" t="s">
        <v>1389</v>
      </c>
      <c r="E1277" t="s">
        <v>31</v>
      </c>
      <c r="F1277" t="s">
        <v>43</v>
      </c>
      <c r="G1277" t="s">
        <v>44</v>
      </c>
      <c r="H1277" t="s">
        <v>1110</v>
      </c>
      <c r="I1277" s="4">
        <v>15.99</v>
      </c>
      <c r="J1277" s="5">
        <v>1</v>
      </c>
      <c r="K1277" s="4">
        <v>-3</v>
      </c>
    </row>
    <row r="1278" spans="1:11" x14ac:dyDescent="0.2">
      <c r="A1278" t="s">
        <v>1671</v>
      </c>
      <c r="B1278" t="str">
        <f t="shared" si="38"/>
        <v>2014</v>
      </c>
      <c r="C1278" t="str">
        <f t="shared" si="39"/>
        <v>Oct</v>
      </c>
      <c r="D1278" t="s">
        <v>1672</v>
      </c>
      <c r="E1278" t="s">
        <v>31</v>
      </c>
      <c r="F1278" t="s">
        <v>38</v>
      </c>
      <c r="G1278" t="s">
        <v>39</v>
      </c>
      <c r="H1278" t="s">
        <v>1647</v>
      </c>
      <c r="I1278" s="4">
        <v>122.35</v>
      </c>
      <c r="J1278" s="5">
        <v>3</v>
      </c>
      <c r="K1278" s="4">
        <v>13.76</v>
      </c>
    </row>
    <row r="1279" spans="1:11" x14ac:dyDescent="0.2">
      <c r="A1279" t="s">
        <v>1671</v>
      </c>
      <c r="B1279" t="str">
        <f t="shared" si="38"/>
        <v>2014</v>
      </c>
      <c r="C1279" t="str">
        <f t="shared" si="39"/>
        <v>Oct</v>
      </c>
      <c r="D1279" t="s">
        <v>1672</v>
      </c>
      <c r="E1279" t="s">
        <v>31</v>
      </c>
      <c r="F1279" t="s">
        <v>12</v>
      </c>
      <c r="G1279" t="s">
        <v>72</v>
      </c>
      <c r="H1279" t="s">
        <v>1673</v>
      </c>
      <c r="I1279" s="4">
        <v>15.28</v>
      </c>
      <c r="J1279" s="5">
        <v>2</v>
      </c>
      <c r="K1279" s="4">
        <v>7.49</v>
      </c>
    </row>
    <row r="1280" spans="1:11" x14ac:dyDescent="0.2">
      <c r="A1280" t="s">
        <v>1671</v>
      </c>
      <c r="B1280" t="str">
        <f t="shared" si="38"/>
        <v>2014</v>
      </c>
      <c r="C1280" t="str">
        <f t="shared" si="39"/>
        <v>Oct</v>
      </c>
      <c r="D1280" t="s">
        <v>149</v>
      </c>
      <c r="E1280" t="s">
        <v>109</v>
      </c>
      <c r="F1280" t="s">
        <v>38</v>
      </c>
      <c r="G1280" t="s">
        <v>52</v>
      </c>
      <c r="H1280" t="s">
        <v>1134</v>
      </c>
      <c r="I1280" s="4">
        <v>46.87</v>
      </c>
      <c r="J1280" s="5">
        <v>7</v>
      </c>
      <c r="K1280" s="4">
        <v>3.52</v>
      </c>
    </row>
    <row r="1281" spans="1:11" x14ac:dyDescent="0.2">
      <c r="A1281" t="s">
        <v>1671</v>
      </c>
      <c r="B1281" t="str">
        <f t="shared" si="38"/>
        <v>2014</v>
      </c>
      <c r="C1281" t="str">
        <f t="shared" si="39"/>
        <v>Oct</v>
      </c>
      <c r="D1281" t="s">
        <v>318</v>
      </c>
      <c r="E1281" t="s">
        <v>11</v>
      </c>
      <c r="F1281" t="s">
        <v>43</v>
      </c>
      <c r="G1281" t="s">
        <v>44</v>
      </c>
      <c r="H1281" t="s">
        <v>507</v>
      </c>
      <c r="I1281" s="4">
        <v>719.95</v>
      </c>
      <c r="J1281" s="5">
        <v>6</v>
      </c>
      <c r="K1281" s="4">
        <v>72</v>
      </c>
    </row>
    <row r="1282" spans="1:11" x14ac:dyDescent="0.2">
      <c r="A1282" t="s">
        <v>1671</v>
      </c>
      <c r="B1282" t="str">
        <f t="shared" si="38"/>
        <v>2014</v>
      </c>
      <c r="C1282" t="str">
        <f t="shared" si="39"/>
        <v>Oct</v>
      </c>
      <c r="D1282" t="s">
        <v>318</v>
      </c>
      <c r="E1282" t="s">
        <v>11</v>
      </c>
      <c r="F1282" t="s">
        <v>43</v>
      </c>
      <c r="G1282" t="s">
        <v>44</v>
      </c>
      <c r="H1282" t="s">
        <v>403</v>
      </c>
      <c r="I1282" s="4">
        <v>755.94</v>
      </c>
      <c r="J1282" s="5">
        <v>7</v>
      </c>
      <c r="K1282" s="4">
        <v>66.150000000000006</v>
      </c>
    </row>
    <row r="1283" spans="1:11" x14ac:dyDescent="0.2">
      <c r="A1283" t="s">
        <v>1671</v>
      </c>
      <c r="B1283" t="str">
        <f t="shared" ref="B1283:B1346" si="40">TEXT(A1283,"YYYY")</f>
        <v>2014</v>
      </c>
      <c r="C1283" t="str">
        <f t="shared" ref="C1283:C1346" si="41">TEXT(A1283,"MMM")</f>
        <v>Oct</v>
      </c>
      <c r="D1283" t="s">
        <v>318</v>
      </c>
      <c r="E1283" t="s">
        <v>11</v>
      </c>
      <c r="F1283" t="s">
        <v>12</v>
      </c>
      <c r="G1283" t="s">
        <v>22</v>
      </c>
      <c r="H1283" t="s">
        <v>586</v>
      </c>
      <c r="I1283" s="4">
        <v>11.98</v>
      </c>
      <c r="J1283" s="5">
        <v>5</v>
      </c>
      <c r="K1283" s="4">
        <v>-19.170000000000002</v>
      </c>
    </row>
    <row r="1284" spans="1:11" x14ac:dyDescent="0.2">
      <c r="A1284" t="s">
        <v>1671</v>
      </c>
      <c r="B1284" t="str">
        <f t="shared" si="40"/>
        <v>2014</v>
      </c>
      <c r="C1284" t="str">
        <f t="shared" si="41"/>
        <v>Oct</v>
      </c>
      <c r="D1284" t="s">
        <v>318</v>
      </c>
      <c r="E1284" t="s">
        <v>11</v>
      </c>
      <c r="F1284" t="s">
        <v>12</v>
      </c>
      <c r="G1284" t="s">
        <v>22</v>
      </c>
      <c r="H1284" t="s">
        <v>521</v>
      </c>
      <c r="I1284" s="4">
        <v>0.9</v>
      </c>
      <c r="J1284" s="5">
        <v>1</v>
      </c>
      <c r="K1284" s="4">
        <v>-1.57</v>
      </c>
    </row>
    <row r="1285" spans="1:11" x14ac:dyDescent="0.2">
      <c r="A1285" t="s">
        <v>1671</v>
      </c>
      <c r="B1285" t="str">
        <f t="shared" si="40"/>
        <v>2014</v>
      </c>
      <c r="C1285" t="str">
        <f t="shared" si="41"/>
        <v>Oct</v>
      </c>
      <c r="D1285" t="s">
        <v>339</v>
      </c>
      <c r="E1285" t="s">
        <v>87</v>
      </c>
      <c r="F1285" t="s">
        <v>43</v>
      </c>
      <c r="G1285" t="s">
        <v>353</v>
      </c>
      <c r="H1285" t="s">
        <v>1674</v>
      </c>
      <c r="I1285" s="4">
        <v>101.99</v>
      </c>
      <c r="J1285" s="5">
        <v>2</v>
      </c>
      <c r="K1285" s="4">
        <v>-71.400000000000006</v>
      </c>
    </row>
    <row r="1286" spans="1:11" x14ac:dyDescent="0.2">
      <c r="A1286" t="s">
        <v>1671</v>
      </c>
      <c r="B1286" t="str">
        <f t="shared" si="40"/>
        <v>2014</v>
      </c>
      <c r="C1286" t="str">
        <f t="shared" si="41"/>
        <v>Oct</v>
      </c>
      <c r="D1286" t="s">
        <v>339</v>
      </c>
      <c r="E1286" t="s">
        <v>87</v>
      </c>
      <c r="F1286" t="s">
        <v>12</v>
      </c>
      <c r="G1286" t="s">
        <v>22</v>
      </c>
      <c r="H1286" t="s">
        <v>1483</v>
      </c>
      <c r="I1286" s="4">
        <v>18.260000000000002</v>
      </c>
      <c r="J1286" s="5">
        <v>2</v>
      </c>
      <c r="K1286" s="4">
        <v>-13.39</v>
      </c>
    </row>
    <row r="1287" spans="1:11" x14ac:dyDescent="0.2">
      <c r="A1287" t="s">
        <v>1671</v>
      </c>
      <c r="B1287" t="str">
        <f t="shared" si="40"/>
        <v>2014</v>
      </c>
      <c r="C1287" t="str">
        <f t="shared" si="41"/>
        <v>Oct</v>
      </c>
      <c r="D1287" t="s">
        <v>1675</v>
      </c>
      <c r="E1287" t="s">
        <v>462</v>
      </c>
      <c r="F1287" t="s">
        <v>12</v>
      </c>
      <c r="G1287" t="s">
        <v>27</v>
      </c>
      <c r="H1287" t="s">
        <v>1676</v>
      </c>
      <c r="I1287" s="4">
        <v>255.85</v>
      </c>
      <c r="J1287" s="5">
        <v>7</v>
      </c>
      <c r="K1287" s="4">
        <v>112.57</v>
      </c>
    </row>
    <row r="1288" spans="1:11" x14ac:dyDescent="0.2">
      <c r="A1288" t="s">
        <v>1677</v>
      </c>
      <c r="B1288" t="str">
        <f t="shared" si="40"/>
        <v>2014</v>
      </c>
      <c r="C1288" t="str">
        <f t="shared" si="41"/>
        <v>Oct</v>
      </c>
      <c r="D1288" t="s">
        <v>1678</v>
      </c>
      <c r="E1288" t="s">
        <v>26</v>
      </c>
      <c r="F1288" t="s">
        <v>12</v>
      </c>
      <c r="G1288" t="s">
        <v>20</v>
      </c>
      <c r="H1288" t="s">
        <v>1679</v>
      </c>
      <c r="I1288" s="4">
        <v>281.89999999999998</v>
      </c>
      <c r="J1288" s="5">
        <v>2</v>
      </c>
      <c r="K1288" s="4">
        <v>10.57</v>
      </c>
    </row>
    <row r="1289" spans="1:11" x14ac:dyDescent="0.2">
      <c r="A1289" t="s">
        <v>1677</v>
      </c>
      <c r="B1289" t="str">
        <f t="shared" si="40"/>
        <v>2014</v>
      </c>
      <c r="C1289" t="str">
        <f t="shared" si="41"/>
        <v>Oct</v>
      </c>
      <c r="D1289" t="s">
        <v>1678</v>
      </c>
      <c r="E1289" t="s">
        <v>26</v>
      </c>
      <c r="F1289" t="s">
        <v>12</v>
      </c>
      <c r="G1289" t="s">
        <v>72</v>
      </c>
      <c r="H1289" t="s">
        <v>479</v>
      </c>
      <c r="I1289" s="4">
        <v>201.43</v>
      </c>
      <c r="J1289" s="5">
        <v>3</v>
      </c>
      <c r="K1289" s="4">
        <v>67.98</v>
      </c>
    </row>
    <row r="1290" spans="1:11" x14ac:dyDescent="0.2">
      <c r="A1290" t="s">
        <v>1677</v>
      </c>
      <c r="B1290" t="str">
        <f t="shared" si="40"/>
        <v>2014</v>
      </c>
      <c r="C1290" t="str">
        <f t="shared" si="41"/>
        <v>Oct</v>
      </c>
      <c r="D1290" t="s">
        <v>838</v>
      </c>
      <c r="E1290" t="s">
        <v>189</v>
      </c>
      <c r="F1290" t="s">
        <v>38</v>
      </c>
      <c r="G1290" t="s">
        <v>52</v>
      </c>
      <c r="H1290" t="s">
        <v>1680</v>
      </c>
      <c r="I1290" s="4">
        <v>63.47</v>
      </c>
      <c r="J1290" s="5">
        <v>11</v>
      </c>
      <c r="K1290" s="4">
        <v>19.04</v>
      </c>
    </row>
    <row r="1291" spans="1:11" x14ac:dyDescent="0.2">
      <c r="A1291" t="s">
        <v>1677</v>
      </c>
      <c r="B1291" t="str">
        <f t="shared" si="40"/>
        <v>2014</v>
      </c>
      <c r="C1291" t="str">
        <f t="shared" si="41"/>
        <v>Oct</v>
      </c>
      <c r="D1291" t="s">
        <v>838</v>
      </c>
      <c r="E1291" t="s">
        <v>189</v>
      </c>
      <c r="F1291" t="s">
        <v>43</v>
      </c>
      <c r="G1291" t="s">
        <v>58</v>
      </c>
      <c r="H1291" t="s">
        <v>1681</v>
      </c>
      <c r="I1291" s="4">
        <v>345</v>
      </c>
      <c r="J1291" s="5">
        <v>5</v>
      </c>
      <c r="K1291" s="4">
        <v>58.65</v>
      </c>
    </row>
    <row r="1292" spans="1:11" x14ac:dyDescent="0.2">
      <c r="A1292" t="s">
        <v>1677</v>
      </c>
      <c r="B1292" t="str">
        <f t="shared" si="40"/>
        <v>2014</v>
      </c>
      <c r="C1292" t="str">
        <f t="shared" si="41"/>
        <v>Oct</v>
      </c>
      <c r="D1292" t="s">
        <v>1682</v>
      </c>
      <c r="E1292" t="s">
        <v>31</v>
      </c>
      <c r="F1292" t="s">
        <v>12</v>
      </c>
      <c r="G1292" t="s">
        <v>20</v>
      </c>
      <c r="H1292" t="s">
        <v>1683</v>
      </c>
      <c r="I1292" s="4">
        <v>31.92</v>
      </c>
      <c r="J1292" s="5">
        <v>4</v>
      </c>
      <c r="K1292" s="4">
        <v>8.3000000000000007</v>
      </c>
    </row>
    <row r="1293" spans="1:11" x14ac:dyDescent="0.2">
      <c r="A1293" t="s">
        <v>1677</v>
      </c>
      <c r="B1293" t="str">
        <f t="shared" si="40"/>
        <v>2014</v>
      </c>
      <c r="C1293" t="str">
        <f t="shared" si="41"/>
        <v>Oct</v>
      </c>
      <c r="D1293" t="s">
        <v>1682</v>
      </c>
      <c r="E1293" t="s">
        <v>31</v>
      </c>
      <c r="F1293" t="s">
        <v>38</v>
      </c>
      <c r="G1293" t="s">
        <v>39</v>
      </c>
      <c r="H1293" t="s">
        <v>1684</v>
      </c>
      <c r="I1293" s="4">
        <v>433.57</v>
      </c>
      <c r="J1293" s="5">
        <v>2</v>
      </c>
      <c r="K1293" s="4">
        <v>-65.040000000000006</v>
      </c>
    </row>
    <row r="1294" spans="1:11" x14ac:dyDescent="0.2">
      <c r="A1294" t="s">
        <v>1677</v>
      </c>
      <c r="B1294" t="str">
        <f t="shared" si="40"/>
        <v>2014</v>
      </c>
      <c r="C1294" t="str">
        <f t="shared" si="41"/>
        <v>Oct</v>
      </c>
      <c r="D1294" t="s">
        <v>639</v>
      </c>
      <c r="E1294" t="s">
        <v>116</v>
      </c>
      <c r="F1294" t="s">
        <v>12</v>
      </c>
      <c r="G1294" t="s">
        <v>18</v>
      </c>
      <c r="H1294" t="s">
        <v>1208</v>
      </c>
      <c r="I1294" s="4">
        <v>7.31</v>
      </c>
      <c r="J1294" s="5">
        <v>1</v>
      </c>
      <c r="K1294" s="4">
        <v>3.44</v>
      </c>
    </row>
    <row r="1295" spans="1:11" x14ac:dyDescent="0.2">
      <c r="A1295" t="s">
        <v>1677</v>
      </c>
      <c r="B1295" t="str">
        <f t="shared" si="40"/>
        <v>2014</v>
      </c>
      <c r="C1295" t="str">
        <f t="shared" si="41"/>
        <v>Oct</v>
      </c>
      <c r="D1295" t="s">
        <v>639</v>
      </c>
      <c r="E1295" t="s">
        <v>116</v>
      </c>
      <c r="F1295" t="s">
        <v>38</v>
      </c>
      <c r="G1295" t="s">
        <v>52</v>
      </c>
      <c r="H1295" t="s">
        <v>1685</v>
      </c>
      <c r="I1295" s="4">
        <v>8.92</v>
      </c>
      <c r="J1295" s="5">
        <v>4</v>
      </c>
      <c r="K1295" s="4">
        <v>3.92</v>
      </c>
    </row>
    <row r="1296" spans="1:11" x14ac:dyDescent="0.2">
      <c r="A1296" t="s">
        <v>1677</v>
      </c>
      <c r="B1296" t="str">
        <f t="shared" si="40"/>
        <v>2014</v>
      </c>
      <c r="C1296" t="str">
        <f t="shared" si="41"/>
        <v>Oct</v>
      </c>
      <c r="D1296" t="s">
        <v>359</v>
      </c>
      <c r="E1296" t="s">
        <v>31</v>
      </c>
      <c r="F1296" t="s">
        <v>12</v>
      </c>
      <c r="G1296" t="s">
        <v>72</v>
      </c>
      <c r="H1296" t="s">
        <v>1673</v>
      </c>
      <c r="I1296" s="4">
        <v>7.64</v>
      </c>
      <c r="J1296" s="5">
        <v>1</v>
      </c>
      <c r="K1296" s="4">
        <v>3.74</v>
      </c>
    </row>
    <row r="1297" spans="1:11" x14ac:dyDescent="0.2">
      <c r="A1297" t="s">
        <v>1686</v>
      </c>
      <c r="B1297" t="str">
        <f t="shared" si="40"/>
        <v>2014</v>
      </c>
      <c r="C1297" t="str">
        <f t="shared" si="41"/>
        <v>Oct</v>
      </c>
      <c r="D1297" t="s">
        <v>1548</v>
      </c>
      <c r="E1297" t="s">
        <v>31</v>
      </c>
      <c r="F1297" t="s">
        <v>12</v>
      </c>
      <c r="G1297" t="s">
        <v>27</v>
      </c>
      <c r="H1297" t="s">
        <v>1159</v>
      </c>
      <c r="I1297" s="4">
        <v>14.9</v>
      </c>
      <c r="J1297" s="5">
        <v>5</v>
      </c>
      <c r="K1297" s="4">
        <v>4.17</v>
      </c>
    </row>
    <row r="1298" spans="1:11" x14ac:dyDescent="0.2">
      <c r="A1298" t="s">
        <v>1686</v>
      </c>
      <c r="B1298" t="str">
        <f t="shared" si="40"/>
        <v>2014</v>
      </c>
      <c r="C1298" t="str">
        <f t="shared" si="41"/>
        <v>Oct</v>
      </c>
      <c r="D1298" t="s">
        <v>1548</v>
      </c>
      <c r="E1298" t="s">
        <v>31</v>
      </c>
      <c r="F1298" t="s">
        <v>12</v>
      </c>
      <c r="G1298" t="s">
        <v>20</v>
      </c>
      <c r="H1298" t="s">
        <v>1687</v>
      </c>
      <c r="I1298" s="4">
        <v>21.39</v>
      </c>
      <c r="J1298" s="5">
        <v>1</v>
      </c>
      <c r="K1298" s="4">
        <v>6.2</v>
      </c>
    </row>
    <row r="1299" spans="1:11" x14ac:dyDescent="0.2">
      <c r="A1299" t="s">
        <v>1686</v>
      </c>
      <c r="B1299" t="str">
        <f t="shared" si="40"/>
        <v>2014</v>
      </c>
      <c r="C1299" t="str">
        <f t="shared" si="41"/>
        <v>Oct</v>
      </c>
      <c r="D1299" t="s">
        <v>1688</v>
      </c>
      <c r="E1299" t="s">
        <v>17</v>
      </c>
      <c r="F1299" t="s">
        <v>12</v>
      </c>
      <c r="G1299" t="s">
        <v>232</v>
      </c>
      <c r="H1299" t="s">
        <v>1689</v>
      </c>
      <c r="I1299" s="4">
        <v>22.24</v>
      </c>
      <c r="J1299" s="5">
        <v>2</v>
      </c>
      <c r="K1299" s="4">
        <v>2.5</v>
      </c>
    </row>
    <row r="1300" spans="1:11" x14ac:dyDescent="0.2">
      <c r="A1300" t="s">
        <v>1690</v>
      </c>
      <c r="B1300" t="str">
        <f t="shared" si="40"/>
        <v>2014</v>
      </c>
      <c r="C1300" t="str">
        <f t="shared" si="41"/>
        <v>Oct</v>
      </c>
      <c r="D1300" t="s">
        <v>1691</v>
      </c>
      <c r="E1300" t="s">
        <v>189</v>
      </c>
      <c r="F1300" t="s">
        <v>12</v>
      </c>
      <c r="G1300" t="s">
        <v>27</v>
      </c>
      <c r="H1300" t="s">
        <v>1161</v>
      </c>
      <c r="I1300" s="4">
        <v>11.52</v>
      </c>
      <c r="J1300" s="5">
        <v>4</v>
      </c>
      <c r="K1300" s="4">
        <v>3.23</v>
      </c>
    </row>
    <row r="1301" spans="1:11" x14ac:dyDescent="0.2">
      <c r="A1301" t="s">
        <v>1690</v>
      </c>
      <c r="B1301" t="str">
        <f t="shared" si="40"/>
        <v>2014</v>
      </c>
      <c r="C1301" t="str">
        <f t="shared" si="41"/>
        <v>Oct</v>
      </c>
      <c r="D1301" t="s">
        <v>1691</v>
      </c>
      <c r="E1301" t="s">
        <v>189</v>
      </c>
      <c r="F1301" t="s">
        <v>38</v>
      </c>
      <c r="G1301" t="s">
        <v>164</v>
      </c>
      <c r="H1301" t="s">
        <v>1692</v>
      </c>
      <c r="I1301" s="4">
        <v>1298.55</v>
      </c>
      <c r="J1301" s="5">
        <v>5</v>
      </c>
      <c r="K1301" s="4">
        <v>311.64999999999998</v>
      </c>
    </row>
    <row r="1302" spans="1:11" x14ac:dyDescent="0.2">
      <c r="A1302" t="s">
        <v>1690</v>
      </c>
      <c r="B1302" t="str">
        <f t="shared" si="40"/>
        <v>2014</v>
      </c>
      <c r="C1302" t="str">
        <f t="shared" si="41"/>
        <v>Oct</v>
      </c>
      <c r="D1302" t="s">
        <v>1691</v>
      </c>
      <c r="E1302" t="s">
        <v>189</v>
      </c>
      <c r="F1302" t="s">
        <v>12</v>
      </c>
      <c r="G1302" t="s">
        <v>105</v>
      </c>
      <c r="H1302" t="s">
        <v>612</v>
      </c>
      <c r="I1302" s="4">
        <v>213.92</v>
      </c>
      <c r="J1302" s="5">
        <v>4</v>
      </c>
      <c r="K1302" s="4">
        <v>62.04</v>
      </c>
    </row>
    <row r="1303" spans="1:11" x14ac:dyDescent="0.2">
      <c r="A1303" t="s">
        <v>1690</v>
      </c>
      <c r="B1303" t="str">
        <f t="shared" si="40"/>
        <v>2014</v>
      </c>
      <c r="C1303" t="str">
        <f t="shared" si="41"/>
        <v>Oct</v>
      </c>
      <c r="D1303" t="s">
        <v>1691</v>
      </c>
      <c r="E1303" t="s">
        <v>189</v>
      </c>
      <c r="F1303" t="s">
        <v>43</v>
      </c>
      <c r="G1303" t="s">
        <v>58</v>
      </c>
      <c r="H1303" t="s">
        <v>1693</v>
      </c>
      <c r="I1303" s="4">
        <v>25.78</v>
      </c>
      <c r="J1303" s="5">
        <v>2</v>
      </c>
      <c r="K1303" s="4">
        <v>2.58</v>
      </c>
    </row>
    <row r="1304" spans="1:11" x14ac:dyDescent="0.2">
      <c r="A1304" t="s">
        <v>1690</v>
      </c>
      <c r="B1304" t="str">
        <f t="shared" si="40"/>
        <v>2014</v>
      </c>
      <c r="C1304" t="str">
        <f t="shared" si="41"/>
        <v>Oct</v>
      </c>
      <c r="D1304" t="s">
        <v>229</v>
      </c>
      <c r="E1304" t="s">
        <v>205</v>
      </c>
      <c r="F1304" t="s">
        <v>38</v>
      </c>
      <c r="G1304" t="s">
        <v>39</v>
      </c>
      <c r="H1304" t="s">
        <v>1068</v>
      </c>
      <c r="I1304" s="4">
        <v>245.98</v>
      </c>
      <c r="J1304" s="5">
        <v>2</v>
      </c>
      <c r="K1304" s="4">
        <v>27.06</v>
      </c>
    </row>
    <row r="1305" spans="1:11" x14ac:dyDescent="0.2">
      <c r="A1305" t="s">
        <v>1690</v>
      </c>
      <c r="B1305" t="str">
        <f t="shared" si="40"/>
        <v>2014</v>
      </c>
      <c r="C1305" t="str">
        <f t="shared" si="41"/>
        <v>Oct</v>
      </c>
      <c r="D1305" t="s">
        <v>229</v>
      </c>
      <c r="E1305" t="s">
        <v>205</v>
      </c>
      <c r="F1305" t="s">
        <v>12</v>
      </c>
      <c r="G1305" t="s">
        <v>22</v>
      </c>
      <c r="H1305" t="s">
        <v>1694</v>
      </c>
      <c r="I1305" s="4">
        <v>18.940000000000001</v>
      </c>
      <c r="J1305" s="5">
        <v>1</v>
      </c>
      <c r="K1305" s="4">
        <v>9.4700000000000006</v>
      </c>
    </row>
    <row r="1306" spans="1:11" x14ac:dyDescent="0.2">
      <c r="A1306" t="s">
        <v>1690</v>
      </c>
      <c r="B1306" t="str">
        <f t="shared" si="40"/>
        <v>2014</v>
      </c>
      <c r="C1306" t="str">
        <f t="shared" si="41"/>
        <v>Oct</v>
      </c>
      <c r="D1306" t="s">
        <v>1695</v>
      </c>
      <c r="E1306" t="s">
        <v>169</v>
      </c>
      <c r="F1306" t="s">
        <v>12</v>
      </c>
      <c r="G1306" t="s">
        <v>22</v>
      </c>
      <c r="H1306" t="s">
        <v>598</v>
      </c>
      <c r="I1306" s="4">
        <v>7.75</v>
      </c>
      <c r="J1306" s="5">
        <v>3</v>
      </c>
      <c r="K1306" s="4">
        <v>2.81</v>
      </c>
    </row>
    <row r="1307" spans="1:11" x14ac:dyDescent="0.2">
      <c r="A1307" t="s">
        <v>1690</v>
      </c>
      <c r="B1307" t="str">
        <f t="shared" si="40"/>
        <v>2014</v>
      </c>
      <c r="C1307" t="str">
        <f t="shared" si="41"/>
        <v>Oct</v>
      </c>
      <c r="D1307" t="s">
        <v>1547</v>
      </c>
      <c r="E1307" t="s">
        <v>62</v>
      </c>
      <c r="F1307" t="s">
        <v>12</v>
      </c>
      <c r="G1307" t="s">
        <v>72</v>
      </c>
      <c r="H1307" t="s">
        <v>1696</v>
      </c>
      <c r="I1307" s="4">
        <v>36.4</v>
      </c>
      <c r="J1307" s="5">
        <v>5</v>
      </c>
      <c r="K1307" s="4">
        <v>17.47</v>
      </c>
    </row>
    <row r="1308" spans="1:11" x14ac:dyDescent="0.2">
      <c r="A1308" t="s">
        <v>1690</v>
      </c>
      <c r="B1308" t="str">
        <f t="shared" si="40"/>
        <v>2014</v>
      </c>
      <c r="C1308" t="str">
        <f t="shared" si="41"/>
        <v>Oct</v>
      </c>
      <c r="D1308" t="s">
        <v>1547</v>
      </c>
      <c r="E1308" t="s">
        <v>62</v>
      </c>
      <c r="F1308" t="s">
        <v>43</v>
      </c>
      <c r="G1308" t="s">
        <v>58</v>
      </c>
      <c r="H1308" t="s">
        <v>1486</v>
      </c>
      <c r="I1308" s="4">
        <v>22.96</v>
      </c>
      <c r="J1308" s="5">
        <v>2</v>
      </c>
      <c r="K1308" s="4">
        <v>4.3600000000000003</v>
      </c>
    </row>
    <row r="1309" spans="1:11" x14ac:dyDescent="0.2">
      <c r="A1309" t="s">
        <v>1690</v>
      </c>
      <c r="B1309" t="str">
        <f t="shared" si="40"/>
        <v>2014</v>
      </c>
      <c r="C1309" t="str">
        <f t="shared" si="41"/>
        <v>Oct</v>
      </c>
      <c r="D1309" t="s">
        <v>1547</v>
      </c>
      <c r="E1309" t="s">
        <v>62</v>
      </c>
      <c r="F1309" t="s">
        <v>12</v>
      </c>
      <c r="G1309" t="s">
        <v>20</v>
      </c>
      <c r="H1309" t="s">
        <v>1697</v>
      </c>
      <c r="I1309" s="4">
        <v>315.2</v>
      </c>
      <c r="J1309" s="5">
        <v>4</v>
      </c>
      <c r="K1309" s="4">
        <v>6.3</v>
      </c>
    </row>
    <row r="1310" spans="1:11" x14ac:dyDescent="0.2">
      <c r="A1310" t="s">
        <v>1690</v>
      </c>
      <c r="B1310" t="str">
        <f t="shared" si="40"/>
        <v>2014</v>
      </c>
      <c r="C1310" t="str">
        <f t="shared" si="41"/>
        <v>Oct</v>
      </c>
      <c r="D1310" t="s">
        <v>1547</v>
      </c>
      <c r="E1310" t="s">
        <v>62</v>
      </c>
      <c r="F1310" t="s">
        <v>12</v>
      </c>
      <c r="G1310" t="s">
        <v>22</v>
      </c>
      <c r="H1310" t="s">
        <v>1387</v>
      </c>
      <c r="I1310" s="4">
        <v>15.18</v>
      </c>
      <c r="J1310" s="5">
        <v>3</v>
      </c>
      <c r="K1310" s="4">
        <v>7.13</v>
      </c>
    </row>
    <row r="1311" spans="1:11" x14ac:dyDescent="0.2">
      <c r="A1311" t="s">
        <v>1698</v>
      </c>
      <c r="B1311" t="str">
        <f t="shared" si="40"/>
        <v>2014</v>
      </c>
      <c r="C1311" t="str">
        <f t="shared" si="41"/>
        <v>Oct</v>
      </c>
      <c r="D1311" t="s">
        <v>1699</v>
      </c>
      <c r="E1311" t="s">
        <v>793</v>
      </c>
      <c r="F1311" t="s">
        <v>12</v>
      </c>
      <c r="G1311" t="s">
        <v>22</v>
      </c>
      <c r="H1311" t="s">
        <v>89</v>
      </c>
      <c r="I1311" s="4">
        <v>22.92</v>
      </c>
      <c r="J1311" s="5">
        <v>4</v>
      </c>
      <c r="K1311" s="4">
        <v>11</v>
      </c>
    </row>
    <row r="1312" spans="1:11" x14ac:dyDescent="0.2">
      <c r="A1312" t="s">
        <v>1698</v>
      </c>
      <c r="B1312" t="str">
        <f t="shared" si="40"/>
        <v>2014</v>
      </c>
      <c r="C1312" t="str">
        <f t="shared" si="41"/>
        <v>Oct</v>
      </c>
      <c r="D1312" t="s">
        <v>1699</v>
      </c>
      <c r="E1312" t="s">
        <v>793</v>
      </c>
      <c r="F1312" t="s">
        <v>12</v>
      </c>
      <c r="G1312" t="s">
        <v>20</v>
      </c>
      <c r="H1312" t="s">
        <v>279</v>
      </c>
      <c r="I1312" s="4">
        <v>269.89999999999998</v>
      </c>
      <c r="J1312" s="5">
        <v>5</v>
      </c>
      <c r="K1312" s="4">
        <v>16.190000000000001</v>
      </c>
    </row>
    <row r="1313" spans="1:11" x14ac:dyDescent="0.2">
      <c r="A1313" t="s">
        <v>1698</v>
      </c>
      <c r="B1313" t="str">
        <f t="shared" si="40"/>
        <v>2014</v>
      </c>
      <c r="C1313" t="str">
        <f t="shared" si="41"/>
        <v>Oct</v>
      </c>
      <c r="D1313" t="s">
        <v>1700</v>
      </c>
      <c r="E1313" t="s">
        <v>11</v>
      </c>
      <c r="F1313" t="s">
        <v>12</v>
      </c>
      <c r="G1313" t="s">
        <v>105</v>
      </c>
      <c r="H1313" t="s">
        <v>1701</v>
      </c>
      <c r="I1313" s="4">
        <v>3.16</v>
      </c>
      <c r="J1313" s="5">
        <v>4</v>
      </c>
      <c r="K1313" s="4">
        <v>-8.5299999999999994</v>
      </c>
    </row>
    <row r="1314" spans="1:11" x14ac:dyDescent="0.2">
      <c r="A1314" t="s">
        <v>1698</v>
      </c>
      <c r="B1314" t="str">
        <f t="shared" si="40"/>
        <v>2014</v>
      </c>
      <c r="C1314" t="str">
        <f t="shared" si="41"/>
        <v>Oct</v>
      </c>
      <c r="D1314" t="s">
        <v>1700</v>
      </c>
      <c r="E1314" t="s">
        <v>11</v>
      </c>
      <c r="F1314" t="s">
        <v>43</v>
      </c>
      <c r="G1314" t="s">
        <v>694</v>
      </c>
      <c r="H1314" t="s">
        <v>1702</v>
      </c>
      <c r="I1314" s="4">
        <v>1999.96</v>
      </c>
      <c r="J1314" s="5">
        <v>5</v>
      </c>
      <c r="K1314" s="4">
        <v>624.99</v>
      </c>
    </row>
    <row r="1315" spans="1:11" x14ac:dyDescent="0.2">
      <c r="A1315" t="s">
        <v>1698</v>
      </c>
      <c r="B1315" t="str">
        <f t="shared" si="40"/>
        <v>2014</v>
      </c>
      <c r="C1315" t="str">
        <f t="shared" si="41"/>
        <v>Oct</v>
      </c>
      <c r="D1315" t="s">
        <v>179</v>
      </c>
      <c r="E1315" t="s">
        <v>17</v>
      </c>
      <c r="F1315" t="s">
        <v>12</v>
      </c>
      <c r="G1315" t="s">
        <v>13</v>
      </c>
      <c r="H1315" t="s">
        <v>428</v>
      </c>
      <c r="I1315" s="4">
        <v>322.19</v>
      </c>
      <c r="J1315" s="5">
        <v>13</v>
      </c>
      <c r="K1315" s="4">
        <v>100.69</v>
      </c>
    </row>
    <row r="1316" spans="1:11" x14ac:dyDescent="0.2">
      <c r="A1316" t="s">
        <v>1698</v>
      </c>
      <c r="B1316" t="str">
        <f t="shared" si="40"/>
        <v>2014</v>
      </c>
      <c r="C1316" t="str">
        <f t="shared" si="41"/>
        <v>Oct</v>
      </c>
      <c r="D1316" t="s">
        <v>179</v>
      </c>
      <c r="E1316" t="s">
        <v>17</v>
      </c>
      <c r="F1316" t="s">
        <v>12</v>
      </c>
      <c r="G1316" t="s">
        <v>22</v>
      </c>
      <c r="H1316" t="s">
        <v>170</v>
      </c>
      <c r="I1316" s="4">
        <v>2.95</v>
      </c>
      <c r="J1316" s="5">
        <v>3</v>
      </c>
      <c r="K1316" s="4">
        <v>-4.8600000000000003</v>
      </c>
    </row>
    <row r="1317" spans="1:11" x14ac:dyDescent="0.2">
      <c r="A1317" t="s">
        <v>1698</v>
      </c>
      <c r="B1317" t="str">
        <f t="shared" si="40"/>
        <v>2014</v>
      </c>
      <c r="C1317" t="str">
        <f t="shared" si="41"/>
        <v>Oct</v>
      </c>
      <c r="D1317" t="s">
        <v>179</v>
      </c>
      <c r="E1317" t="s">
        <v>17</v>
      </c>
      <c r="F1317" t="s">
        <v>12</v>
      </c>
      <c r="G1317" t="s">
        <v>13</v>
      </c>
      <c r="H1317" t="s">
        <v>1703</v>
      </c>
      <c r="I1317" s="4">
        <v>19.14</v>
      </c>
      <c r="J1317" s="5">
        <v>4</v>
      </c>
      <c r="K1317" s="4">
        <v>6.94</v>
      </c>
    </row>
    <row r="1318" spans="1:11" x14ac:dyDescent="0.2">
      <c r="A1318" t="s">
        <v>1698</v>
      </c>
      <c r="B1318" t="str">
        <f t="shared" si="40"/>
        <v>2014</v>
      </c>
      <c r="C1318" t="str">
        <f t="shared" si="41"/>
        <v>Oct</v>
      </c>
      <c r="D1318" t="s">
        <v>1704</v>
      </c>
      <c r="E1318" t="s">
        <v>501</v>
      </c>
      <c r="F1318" t="s">
        <v>43</v>
      </c>
      <c r="G1318" t="s">
        <v>58</v>
      </c>
      <c r="H1318" t="s">
        <v>1496</v>
      </c>
      <c r="I1318" s="4">
        <v>177</v>
      </c>
      <c r="J1318" s="5">
        <v>3</v>
      </c>
      <c r="K1318" s="4">
        <v>30.09</v>
      </c>
    </row>
    <row r="1319" spans="1:11" x14ac:dyDescent="0.2">
      <c r="A1319" t="s">
        <v>1698</v>
      </c>
      <c r="B1319" t="str">
        <f t="shared" si="40"/>
        <v>2014</v>
      </c>
      <c r="C1319" t="str">
        <f t="shared" si="41"/>
        <v>Oct</v>
      </c>
      <c r="D1319" t="s">
        <v>1704</v>
      </c>
      <c r="E1319" t="s">
        <v>501</v>
      </c>
      <c r="F1319" t="s">
        <v>12</v>
      </c>
      <c r="G1319" t="s">
        <v>20</v>
      </c>
      <c r="H1319" t="s">
        <v>1705</v>
      </c>
      <c r="I1319" s="4">
        <v>79.45</v>
      </c>
      <c r="J1319" s="5">
        <v>7</v>
      </c>
      <c r="K1319" s="4">
        <v>22.25</v>
      </c>
    </row>
    <row r="1320" spans="1:11" x14ac:dyDescent="0.2">
      <c r="A1320" t="s">
        <v>1698</v>
      </c>
      <c r="B1320" t="str">
        <f t="shared" si="40"/>
        <v>2014</v>
      </c>
      <c r="C1320" t="str">
        <f t="shared" si="41"/>
        <v>Oct</v>
      </c>
      <c r="D1320" t="s">
        <v>1704</v>
      </c>
      <c r="E1320" t="s">
        <v>501</v>
      </c>
      <c r="F1320" t="s">
        <v>38</v>
      </c>
      <c r="G1320" t="s">
        <v>39</v>
      </c>
      <c r="H1320" t="s">
        <v>1706</v>
      </c>
      <c r="I1320" s="4">
        <v>1628.82</v>
      </c>
      <c r="J1320" s="5">
        <v>9</v>
      </c>
      <c r="K1320" s="4">
        <v>260.61</v>
      </c>
    </row>
    <row r="1321" spans="1:11" x14ac:dyDescent="0.2">
      <c r="A1321" t="s">
        <v>1707</v>
      </c>
      <c r="B1321" t="str">
        <f t="shared" si="40"/>
        <v>2014</v>
      </c>
      <c r="C1321" t="str">
        <f t="shared" si="41"/>
        <v>Oct</v>
      </c>
      <c r="D1321" t="s">
        <v>1026</v>
      </c>
      <c r="E1321" t="s">
        <v>139</v>
      </c>
      <c r="F1321" t="s">
        <v>38</v>
      </c>
      <c r="G1321" t="s">
        <v>52</v>
      </c>
      <c r="H1321" t="s">
        <v>394</v>
      </c>
      <c r="I1321" s="4">
        <v>15.38</v>
      </c>
      <c r="J1321" s="5">
        <v>1</v>
      </c>
      <c r="K1321" s="4">
        <v>4.04</v>
      </c>
    </row>
    <row r="1322" spans="1:11" x14ac:dyDescent="0.2">
      <c r="A1322" t="s">
        <v>1707</v>
      </c>
      <c r="B1322" t="str">
        <f t="shared" si="40"/>
        <v>2014</v>
      </c>
      <c r="C1322" t="str">
        <f t="shared" si="41"/>
        <v>Oct</v>
      </c>
      <c r="D1322" t="s">
        <v>1708</v>
      </c>
      <c r="E1322" t="s">
        <v>87</v>
      </c>
      <c r="F1322" t="s">
        <v>38</v>
      </c>
      <c r="G1322" t="s">
        <v>39</v>
      </c>
      <c r="H1322" t="s">
        <v>1460</v>
      </c>
      <c r="I1322" s="4">
        <v>183.37</v>
      </c>
      <c r="J1322" s="5">
        <v>2</v>
      </c>
      <c r="K1322" s="4">
        <v>-7.86</v>
      </c>
    </row>
    <row r="1323" spans="1:11" x14ac:dyDescent="0.2">
      <c r="A1323" t="s">
        <v>1707</v>
      </c>
      <c r="B1323" t="str">
        <f t="shared" si="40"/>
        <v>2014</v>
      </c>
      <c r="C1323" t="str">
        <f t="shared" si="41"/>
        <v>Oct</v>
      </c>
      <c r="D1323" t="s">
        <v>1708</v>
      </c>
      <c r="E1323" t="s">
        <v>87</v>
      </c>
      <c r="F1323" t="s">
        <v>12</v>
      </c>
      <c r="G1323" t="s">
        <v>13</v>
      </c>
      <c r="H1323" t="s">
        <v>1140</v>
      </c>
      <c r="I1323" s="4">
        <v>7.97</v>
      </c>
      <c r="J1323" s="5">
        <v>2</v>
      </c>
      <c r="K1323" s="4">
        <v>2.89</v>
      </c>
    </row>
    <row r="1324" spans="1:11" x14ac:dyDescent="0.2">
      <c r="A1324" t="s">
        <v>1709</v>
      </c>
      <c r="B1324" t="str">
        <f t="shared" si="40"/>
        <v>2014</v>
      </c>
      <c r="C1324" t="str">
        <f t="shared" si="41"/>
        <v>Oct</v>
      </c>
      <c r="D1324" t="s">
        <v>1710</v>
      </c>
      <c r="E1324" t="s">
        <v>31</v>
      </c>
      <c r="F1324" t="s">
        <v>12</v>
      </c>
      <c r="G1324" t="s">
        <v>22</v>
      </c>
      <c r="H1324" t="s">
        <v>372</v>
      </c>
      <c r="I1324" s="4">
        <v>14.35</v>
      </c>
      <c r="J1324" s="5">
        <v>3</v>
      </c>
      <c r="K1324" s="4">
        <v>5.0199999999999996</v>
      </c>
    </row>
    <row r="1325" spans="1:11" x14ac:dyDescent="0.2">
      <c r="A1325" t="s">
        <v>1709</v>
      </c>
      <c r="B1325" t="str">
        <f t="shared" si="40"/>
        <v>2014</v>
      </c>
      <c r="C1325" t="str">
        <f t="shared" si="41"/>
        <v>Oct</v>
      </c>
      <c r="D1325" t="s">
        <v>1710</v>
      </c>
      <c r="E1325" t="s">
        <v>31</v>
      </c>
      <c r="F1325" t="s">
        <v>43</v>
      </c>
      <c r="G1325" t="s">
        <v>58</v>
      </c>
      <c r="H1325" t="s">
        <v>1711</v>
      </c>
      <c r="I1325" s="4">
        <v>179.97</v>
      </c>
      <c r="J1325" s="5">
        <v>3</v>
      </c>
      <c r="K1325" s="4">
        <v>86.39</v>
      </c>
    </row>
    <row r="1326" spans="1:11" x14ac:dyDescent="0.2">
      <c r="A1326" t="s">
        <v>1712</v>
      </c>
      <c r="B1326" t="str">
        <f t="shared" si="40"/>
        <v>2014</v>
      </c>
      <c r="C1326" t="str">
        <f t="shared" si="41"/>
        <v>Oct</v>
      </c>
      <c r="D1326" t="s">
        <v>1713</v>
      </c>
      <c r="E1326" t="s">
        <v>11</v>
      </c>
      <c r="F1326" t="s">
        <v>12</v>
      </c>
      <c r="G1326" t="s">
        <v>22</v>
      </c>
      <c r="H1326" t="s">
        <v>110</v>
      </c>
      <c r="I1326" s="4">
        <v>10.78</v>
      </c>
      <c r="J1326" s="5">
        <v>5</v>
      </c>
      <c r="K1326" s="4">
        <v>-17.25</v>
      </c>
    </row>
    <row r="1327" spans="1:11" x14ac:dyDescent="0.2">
      <c r="A1327" t="s">
        <v>1712</v>
      </c>
      <c r="B1327" t="str">
        <f t="shared" si="40"/>
        <v>2014</v>
      </c>
      <c r="C1327" t="str">
        <f t="shared" si="41"/>
        <v>Oct</v>
      </c>
      <c r="D1327" t="s">
        <v>1713</v>
      </c>
      <c r="E1327" t="s">
        <v>11</v>
      </c>
      <c r="F1327" t="s">
        <v>43</v>
      </c>
      <c r="G1327" t="s">
        <v>58</v>
      </c>
      <c r="H1327" t="s">
        <v>1170</v>
      </c>
      <c r="I1327" s="4">
        <v>119.98</v>
      </c>
      <c r="J1327" s="5">
        <v>3</v>
      </c>
      <c r="K1327" s="4">
        <v>-18</v>
      </c>
    </row>
    <row r="1328" spans="1:11" x14ac:dyDescent="0.2">
      <c r="A1328" t="s">
        <v>1712</v>
      </c>
      <c r="B1328" t="str">
        <f t="shared" si="40"/>
        <v>2014</v>
      </c>
      <c r="C1328" t="str">
        <f t="shared" si="41"/>
        <v>Oct</v>
      </c>
      <c r="D1328" t="s">
        <v>1626</v>
      </c>
      <c r="E1328" t="s">
        <v>11</v>
      </c>
      <c r="F1328" t="s">
        <v>38</v>
      </c>
      <c r="G1328" t="s">
        <v>52</v>
      </c>
      <c r="H1328" t="s">
        <v>1347</v>
      </c>
      <c r="I1328" s="4">
        <v>5.31</v>
      </c>
      <c r="J1328" s="5">
        <v>2</v>
      </c>
      <c r="K1328" s="4">
        <v>-1.59</v>
      </c>
    </row>
    <row r="1329" spans="1:11" x14ac:dyDescent="0.2">
      <c r="A1329" t="s">
        <v>1714</v>
      </c>
      <c r="B1329" t="str">
        <f t="shared" si="40"/>
        <v>2014</v>
      </c>
      <c r="C1329" t="str">
        <f t="shared" si="41"/>
        <v>Oct</v>
      </c>
      <c r="D1329" t="s">
        <v>1715</v>
      </c>
      <c r="E1329" t="s">
        <v>561</v>
      </c>
      <c r="F1329" t="s">
        <v>12</v>
      </c>
      <c r="G1329" t="s">
        <v>20</v>
      </c>
      <c r="H1329" t="s">
        <v>1055</v>
      </c>
      <c r="I1329" s="4">
        <v>275.97000000000003</v>
      </c>
      <c r="J1329" s="5">
        <v>3</v>
      </c>
      <c r="K1329" s="4">
        <v>11.04</v>
      </c>
    </row>
    <row r="1330" spans="1:11" x14ac:dyDescent="0.2">
      <c r="A1330" t="s">
        <v>1714</v>
      </c>
      <c r="B1330" t="str">
        <f t="shared" si="40"/>
        <v>2014</v>
      </c>
      <c r="C1330" t="str">
        <f t="shared" si="41"/>
        <v>Oct</v>
      </c>
      <c r="D1330" t="s">
        <v>1715</v>
      </c>
      <c r="E1330" t="s">
        <v>561</v>
      </c>
      <c r="F1330" t="s">
        <v>43</v>
      </c>
      <c r="G1330" t="s">
        <v>44</v>
      </c>
      <c r="H1330" t="s">
        <v>1716</v>
      </c>
      <c r="I1330" s="4">
        <v>1394.95</v>
      </c>
      <c r="J1330" s="5">
        <v>5</v>
      </c>
      <c r="K1330" s="4">
        <v>362.69</v>
      </c>
    </row>
    <row r="1331" spans="1:11" x14ac:dyDescent="0.2">
      <c r="A1331" t="s">
        <v>1714</v>
      </c>
      <c r="B1331" t="str">
        <f t="shared" si="40"/>
        <v>2014</v>
      </c>
      <c r="C1331" t="str">
        <f t="shared" si="41"/>
        <v>Oct</v>
      </c>
      <c r="D1331" t="s">
        <v>1715</v>
      </c>
      <c r="E1331" t="s">
        <v>561</v>
      </c>
      <c r="F1331" t="s">
        <v>38</v>
      </c>
      <c r="G1331" t="s">
        <v>39</v>
      </c>
      <c r="H1331" t="s">
        <v>1717</v>
      </c>
      <c r="I1331" s="4">
        <v>545.88</v>
      </c>
      <c r="J1331" s="5">
        <v>6</v>
      </c>
      <c r="K1331" s="4">
        <v>70.959999999999994</v>
      </c>
    </row>
    <row r="1332" spans="1:11" x14ac:dyDescent="0.2">
      <c r="A1332" t="s">
        <v>1714</v>
      </c>
      <c r="B1332" t="str">
        <f t="shared" si="40"/>
        <v>2014</v>
      </c>
      <c r="C1332" t="str">
        <f t="shared" si="41"/>
        <v>Oct</v>
      </c>
      <c r="D1332" t="s">
        <v>601</v>
      </c>
      <c r="E1332" t="s">
        <v>26</v>
      </c>
      <c r="F1332" t="s">
        <v>12</v>
      </c>
      <c r="G1332" t="s">
        <v>72</v>
      </c>
      <c r="H1332" t="s">
        <v>1718</v>
      </c>
      <c r="I1332" s="4">
        <v>52.51</v>
      </c>
      <c r="J1332" s="5">
        <v>6</v>
      </c>
      <c r="K1332" s="4">
        <v>19.690000000000001</v>
      </c>
    </row>
    <row r="1333" spans="1:11" x14ac:dyDescent="0.2">
      <c r="A1333" t="s">
        <v>1714</v>
      </c>
      <c r="B1333" t="str">
        <f t="shared" si="40"/>
        <v>2014</v>
      </c>
      <c r="C1333" t="str">
        <f t="shared" si="41"/>
        <v>Oct</v>
      </c>
      <c r="D1333" t="s">
        <v>601</v>
      </c>
      <c r="E1333" t="s">
        <v>26</v>
      </c>
      <c r="F1333" t="s">
        <v>12</v>
      </c>
      <c r="G1333" t="s">
        <v>20</v>
      </c>
      <c r="H1333" t="s">
        <v>1719</v>
      </c>
      <c r="I1333" s="4">
        <v>186.91</v>
      </c>
      <c r="J1333" s="5">
        <v>6</v>
      </c>
      <c r="K1333" s="4">
        <v>-35.049999999999997</v>
      </c>
    </row>
    <row r="1334" spans="1:11" x14ac:dyDescent="0.2">
      <c r="A1334" t="s">
        <v>1714</v>
      </c>
      <c r="B1334" t="str">
        <f t="shared" si="40"/>
        <v>2014</v>
      </c>
      <c r="C1334" t="str">
        <f t="shared" si="41"/>
        <v>Oct</v>
      </c>
      <c r="D1334" t="s">
        <v>601</v>
      </c>
      <c r="E1334" t="s">
        <v>26</v>
      </c>
      <c r="F1334" t="s">
        <v>12</v>
      </c>
      <c r="G1334" t="s">
        <v>13</v>
      </c>
      <c r="H1334" t="s">
        <v>713</v>
      </c>
      <c r="I1334" s="4">
        <v>10.050000000000001</v>
      </c>
      <c r="J1334" s="5">
        <v>4</v>
      </c>
      <c r="K1334" s="4">
        <v>3.14</v>
      </c>
    </row>
    <row r="1335" spans="1:11" x14ac:dyDescent="0.2">
      <c r="A1335" t="s">
        <v>1714</v>
      </c>
      <c r="B1335" t="str">
        <f t="shared" si="40"/>
        <v>2014</v>
      </c>
      <c r="C1335" t="str">
        <f t="shared" si="41"/>
        <v>Oct</v>
      </c>
      <c r="D1335" t="s">
        <v>1720</v>
      </c>
      <c r="E1335" t="s">
        <v>116</v>
      </c>
      <c r="F1335" t="s">
        <v>38</v>
      </c>
      <c r="G1335" t="s">
        <v>39</v>
      </c>
      <c r="H1335" t="s">
        <v>1721</v>
      </c>
      <c r="I1335" s="4">
        <v>605.34</v>
      </c>
      <c r="J1335" s="5">
        <v>6</v>
      </c>
      <c r="K1335" s="4">
        <v>145.28</v>
      </c>
    </row>
    <row r="1336" spans="1:11" x14ac:dyDescent="0.2">
      <c r="A1336" t="s">
        <v>1714</v>
      </c>
      <c r="B1336" t="str">
        <f t="shared" si="40"/>
        <v>2014</v>
      </c>
      <c r="C1336" t="str">
        <f t="shared" si="41"/>
        <v>Oct</v>
      </c>
      <c r="D1336" t="s">
        <v>1722</v>
      </c>
      <c r="E1336" t="s">
        <v>189</v>
      </c>
      <c r="F1336" t="s">
        <v>12</v>
      </c>
      <c r="G1336" t="s">
        <v>13</v>
      </c>
      <c r="H1336" t="s">
        <v>1304</v>
      </c>
      <c r="I1336" s="4">
        <v>61.96</v>
      </c>
      <c r="J1336" s="5">
        <v>2</v>
      </c>
      <c r="K1336" s="4">
        <v>27.88</v>
      </c>
    </row>
    <row r="1337" spans="1:11" x14ac:dyDescent="0.2">
      <c r="A1337" t="s">
        <v>1714</v>
      </c>
      <c r="B1337" t="str">
        <f t="shared" si="40"/>
        <v>2014</v>
      </c>
      <c r="C1337" t="str">
        <f t="shared" si="41"/>
        <v>Oct</v>
      </c>
      <c r="D1337" t="s">
        <v>1722</v>
      </c>
      <c r="E1337" t="s">
        <v>189</v>
      </c>
      <c r="F1337" t="s">
        <v>12</v>
      </c>
      <c r="G1337" t="s">
        <v>22</v>
      </c>
      <c r="H1337" t="s">
        <v>1723</v>
      </c>
      <c r="I1337" s="4">
        <v>1.34</v>
      </c>
      <c r="J1337" s="5">
        <v>1</v>
      </c>
      <c r="K1337" s="4">
        <v>0.47</v>
      </c>
    </row>
    <row r="1338" spans="1:11" x14ac:dyDescent="0.2">
      <c r="A1338" t="s">
        <v>1724</v>
      </c>
      <c r="B1338" t="str">
        <f t="shared" si="40"/>
        <v>2014</v>
      </c>
      <c r="C1338" t="str">
        <f t="shared" si="41"/>
        <v>Oct</v>
      </c>
      <c r="D1338" t="s">
        <v>1725</v>
      </c>
      <c r="E1338" t="s">
        <v>31</v>
      </c>
      <c r="F1338" t="s">
        <v>12</v>
      </c>
      <c r="G1338" t="s">
        <v>13</v>
      </c>
      <c r="H1338" t="s">
        <v>1726</v>
      </c>
      <c r="I1338" s="4">
        <v>13.44</v>
      </c>
      <c r="J1338" s="5">
        <v>3</v>
      </c>
      <c r="K1338" s="4">
        <v>6.59</v>
      </c>
    </row>
    <row r="1339" spans="1:11" x14ac:dyDescent="0.2">
      <c r="A1339" t="s">
        <v>1724</v>
      </c>
      <c r="B1339" t="str">
        <f t="shared" si="40"/>
        <v>2014</v>
      </c>
      <c r="C1339" t="str">
        <f t="shared" si="41"/>
        <v>Oct</v>
      </c>
      <c r="D1339" t="s">
        <v>1727</v>
      </c>
      <c r="E1339" t="s">
        <v>31</v>
      </c>
      <c r="F1339" t="s">
        <v>12</v>
      </c>
      <c r="G1339" t="s">
        <v>22</v>
      </c>
      <c r="H1339" t="s">
        <v>1728</v>
      </c>
      <c r="I1339" s="4">
        <v>2.99</v>
      </c>
      <c r="J1339" s="5">
        <v>1</v>
      </c>
      <c r="K1339" s="4">
        <v>1.1200000000000001</v>
      </c>
    </row>
    <row r="1340" spans="1:11" x14ac:dyDescent="0.2">
      <c r="A1340" t="s">
        <v>1724</v>
      </c>
      <c r="B1340" t="str">
        <f t="shared" si="40"/>
        <v>2014</v>
      </c>
      <c r="C1340" t="str">
        <f t="shared" si="41"/>
        <v>Oct</v>
      </c>
      <c r="D1340" t="s">
        <v>1727</v>
      </c>
      <c r="E1340" t="s">
        <v>31</v>
      </c>
      <c r="F1340" t="s">
        <v>12</v>
      </c>
      <c r="G1340" t="s">
        <v>22</v>
      </c>
      <c r="H1340" t="s">
        <v>1729</v>
      </c>
      <c r="I1340" s="4">
        <v>20.059999999999999</v>
      </c>
      <c r="J1340" s="5">
        <v>6</v>
      </c>
      <c r="K1340" s="4">
        <v>7.02</v>
      </c>
    </row>
    <row r="1341" spans="1:11" x14ac:dyDescent="0.2">
      <c r="A1341" t="s">
        <v>1724</v>
      </c>
      <c r="B1341" t="str">
        <f t="shared" si="40"/>
        <v>2014</v>
      </c>
      <c r="C1341" t="str">
        <f t="shared" si="41"/>
        <v>Oct</v>
      </c>
      <c r="D1341" t="s">
        <v>1727</v>
      </c>
      <c r="E1341" t="s">
        <v>31</v>
      </c>
      <c r="F1341" t="s">
        <v>12</v>
      </c>
      <c r="G1341" t="s">
        <v>13</v>
      </c>
      <c r="H1341" t="s">
        <v>1730</v>
      </c>
      <c r="I1341" s="4">
        <v>146.72999999999999</v>
      </c>
      <c r="J1341" s="5">
        <v>3</v>
      </c>
      <c r="K1341" s="4">
        <v>68.959999999999994</v>
      </c>
    </row>
    <row r="1342" spans="1:11" x14ac:dyDescent="0.2">
      <c r="A1342" t="s">
        <v>1724</v>
      </c>
      <c r="B1342" t="str">
        <f t="shared" si="40"/>
        <v>2014</v>
      </c>
      <c r="C1342" t="str">
        <f t="shared" si="41"/>
        <v>Oct</v>
      </c>
      <c r="D1342" t="s">
        <v>1727</v>
      </c>
      <c r="E1342" t="s">
        <v>31</v>
      </c>
      <c r="F1342" t="s">
        <v>12</v>
      </c>
      <c r="G1342" t="s">
        <v>18</v>
      </c>
      <c r="H1342" t="s">
        <v>199</v>
      </c>
      <c r="I1342" s="4">
        <v>18.75</v>
      </c>
      <c r="J1342" s="5">
        <v>5</v>
      </c>
      <c r="K1342" s="4">
        <v>9</v>
      </c>
    </row>
    <row r="1343" spans="1:11" x14ac:dyDescent="0.2">
      <c r="A1343" t="s">
        <v>1724</v>
      </c>
      <c r="B1343" t="str">
        <f t="shared" si="40"/>
        <v>2014</v>
      </c>
      <c r="C1343" t="str">
        <f t="shared" si="41"/>
        <v>Oct</v>
      </c>
      <c r="D1343" t="s">
        <v>1727</v>
      </c>
      <c r="E1343" t="s">
        <v>31</v>
      </c>
      <c r="F1343" t="s">
        <v>43</v>
      </c>
      <c r="G1343" t="s">
        <v>44</v>
      </c>
      <c r="H1343" t="s">
        <v>1731</v>
      </c>
      <c r="I1343" s="4">
        <v>117.58</v>
      </c>
      <c r="J1343" s="5">
        <v>3</v>
      </c>
      <c r="K1343" s="4">
        <v>11.76</v>
      </c>
    </row>
    <row r="1344" spans="1:11" x14ac:dyDescent="0.2">
      <c r="A1344" t="s">
        <v>1724</v>
      </c>
      <c r="B1344" t="str">
        <f t="shared" si="40"/>
        <v>2014</v>
      </c>
      <c r="C1344" t="str">
        <f t="shared" si="41"/>
        <v>Oct</v>
      </c>
      <c r="D1344" t="s">
        <v>1732</v>
      </c>
      <c r="E1344" t="s">
        <v>31</v>
      </c>
      <c r="F1344" t="s">
        <v>43</v>
      </c>
      <c r="G1344" t="s">
        <v>44</v>
      </c>
      <c r="H1344" t="s">
        <v>567</v>
      </c>
      <c r="I1344" s="4">
        <v>321.55</v>
      </c>
      <c r="J1344" s="5">
        <v>6</v>
      </c>
      <c r="K1344" s="4">
        <v>20.100000000000001</v>
      </c>
    </row>
    <row r="1345" spans="1:11" x14ac:dyDescent="0.2">
      <c r="A1345" t="s">
        <v>1733</v>
      </c>
      <c r="B1345" t="str">
        <f t="shared" si="40"/>
        <v>2014</v>
      </c>
      <c r="C1345" t="str">
        <f t="shared" si="41"/>
        <v>Oct</v>
      </c>
      <c r="D1345" t="s">
        <v>432</v>
      </c>
      <c r="E1345" t="s">
        <v>125</v>
      </c>
      <c r="F1345" t="s">
        <v>12</v>
      </c>
      <c r="G1345" t="s">
        <v>20</v>
      </c>
      <c r="H1345" t="s">
        <v>1587</v>
      </c>
      <c r="I1345" s="4">
        <v>211.96</v>
      </c>
      <c r="J1345" s="5">
        <v>4</v>
      </c>
      <c r="K1345" s="4">
        <v>8.48</v>
      </c>
    </row>
    <row r="1346" spans="1:11" x14ac:dyDescent="0.2">
      <c r="A1346" t="s">
        <v>1733</v>
      </c>
      <c r="B1346" t="str">
        <f t="shared" si="40"/>
        <v>2014</v>
      </c>
      <c r="C1346" t="str">
        <f t="shared" si="41"/>
        <v>Oct</v>
      </c>
      <c r="D1346" t="s">
        <v>1734</v>
      </c>
      <c r="E1346" t="s">
        <v>135</v>
      </c>
      <c r="F1346" t="s">
        <v>38</v>
      </c>
      <c r="G1346" t="s">
        <v>164</v>
      </c>
      <c r="H1346" t="s">
        <v>1735</v>
      </c>
      <c r="I1346" s="4">
        <v>328.59</v>
      </c>
      <c r="J1346" s="5">
        <v>3</v>
      </c>
      <c r="K1346" s="4">
        <v>-147.87</v>
      </c>
    </row>
    <row r="1347" spans="1:11" x14ac:dyDescent="0.2">
      <c r="A1347" t="s">
        <v>1733</v>
      </c>
      <c r="B1347" t="str">
        <f t="shared" ref="B1347:B1410" si="42">TEXT(A1347,"YYYY")</f>
        <v>2014</v>
      </c>
      <c r="C1347" t="str">
        <f t="shared" ref="C1347:C1410" si="43">TEXT(A1347,"MMM")</f>
        <v>Oct</v>
      </c>
      <c r="D1347" t="s">
        <v>1734</v>
      </c>
      <c r="E1347" t="s">
        <v>135</v>
      </c>
      <c r="F1347" t="s">
        <v>12</v>
      </c>
      <c r="G1347" t="s">
        <v>20</v>
      </c>
      <c r="H1347" t="s">
        <v>320</v>
      </c>
      <c r="I1347" s="4">
        <v>98.35</v>
      </c>
      <c r="J1347" s="5">
        <v>3</v>
      </c>
      <c r="K1347" s="4">
        <v>-24.59</v>
      </c>
    </row>
    <row r="1348" spans="1:11" x14ac:dyDescent="0.2">
      <c r="A1348" t="s">
        <v>1733</v>
      </c>
      <c r="B1348" t="str">
        <f t="shared" si="42"/>
        <v>2014</v>
      </c>
      <c r="C1348" t="str">
        <f t="shared" si="43"/>
        <v>Oct</v>
      </c>
      <c r="D1348" t="s">
        <v>1736</v>
      </c>
      <c r="E1348" t="s">
        <v>17</v>
      </c>
      <c r="F1348" t="s">
        <v>43</v>
      </c>
      <c r="G1348" t="s">
        <v>58</v>
      </c>
      <c r="H1348" t="s">
        <v>846</v>
      </c>
      <c r="I1348" s="4">
        <v>319.97000000000003</v>
      </c>
      <c r="J1348" s="5">
        <v>4</v>
      </c>
      <c r="K1348" s="4">
        <v>71.989999999999995</v>
      </c>
    </row>
    <row r="1349" spans="1:11" x14ac:dyDescent="0.2">
      <c r="A1349" t="s">
        <v>1733</v>
      </c>
      <c r="B1349" t="str">
        <f t="shared" si="42"/>
        <v>2014</v>
      </c>
      <c r="C1349" t="str">
        <f t="shared" si="43"/>
        <v>Oct</v>
      </c>
      <c r="D1349" t="s">
        <v>1736</v>
      </c>
      <c r="E1349" t="s">
        <v>17</v>
      </c>
      <c r="F1349" t="s">
        <v>12</v>
      </c>
      <c r="G1349" t="s">
        <v>20</v>
      </c>
      <c r="H1349" t="s">
        <v>1737</v>
      </c>
      <c r="I1349" s="4">
        <v>505.32</v>
      </c>
      <c r="J1349" s="5">
        <v>3</v>
      </c>
      <c r="K1349" s="4">
        <v>31.58</v>
      </c>
    </row>
    <row r="1350" spans="1:11" x14ac:dyDescent="0.2">
      <c r="A1350" t="s">
        <v>1733</v>
      </c>
      <c r="B1350" t="str">
        <f t="shared" si="42"/>
        <v>2014</v>
      </c>
      <c r="C1350" t="str">
        <f t="shared" si="43"/>
        <v>Oct</v>
      </c>
      <c r="D1350" t="s">
        <v>1736</v>
      </c>
      <c r="E1350" t="s">
        <v>17</v>
      </c>
      <c r="F1350" t="s">
        <v>12</v>
      </c>
      <c r="G1350" t="s">
        <v>13</v>
      </c>
      <c r="H1350" t="s">
        <v>1738</v>
      </c>
      <c r="I1350" s="4">
        <v>3.81</v>
      </c>
      <c r="J1350" s="5">
        <v>1</v>
      </c>
      <c r="K1350" s="4">
        <v>1.24</v>
      </c>
    </row>
    <row r="1351" spans="1:11" x14ac:dyDescent="0.2">
      <c r="A1351" t="s">
        <v>1733</v>
      </c>
      <c r="B1351" t="str">
        <f t="shared" si="42"/>
        <v>2014</v>
      </c>
      <c r="C1351" t="str">
        <f t="shared" si="43"/>
        <v>Oct</v>
      </c>
      <c r="D1351" t="s">
        <v>1736</v>
      </c>
      <c r="E1351" t="s">
        <v>17</v>
      </c>
      <c r="F1351" t="s">
        <v>12</v>
      </c>
      <c r="G1351" t="s">
        <v>22</v>
      </c>
      <c r="H1351" t="s">
        <v>1320</v>
      </c>
      <c r="I1351" s="4">
        <v>8.68</v>
      </c>
      <c r="J1351" s="5">
        <v>1</v>
      </c>
      <c r="K1351" s="4">
        <v>-14.76</v>
      </c>
    </row>
    <row r="1352" spans="1:11" x14ac:dyDescent="0.2">
      <c r="A1352" t="s">
        <v>1733</v>
      </c>
      <c r="B1352" t="str">
        <f t="shared" si="42"/>
        <v>2014</v>
      </c>
      <c r="C1352" t="str">
        <f t="shared" si="43"/>
        <v>Oct</v>
      </c>
      <c r="D1352" t="s">
        <v>1736</v>
      </c>
      <c r="E1352" t="s">
        <v>17</v>
      </c>
      <c r="F1352" t="s">
        <v>12</v>
      </c>
      <c r="G1352" t="s">
        <v>18</v>
      </c>
      <c r="H1352" t="s">
        <v>1739</v>
      </c>
      <c r="I1352" s="4">
        <v>24.42</v>
      </c>
      <c r="J1352" s="5">
        <v>1</v>
      </c>
      <c r="K1352" s="4">
        <v>7.94</v>
      </c>
    </row>
    <row r="1353" spans="1:11" x14ac:dyDescent="0.2">
      <c r="A1353" t="s">
        <v>1740</v>
      </c>
      <c r="B1353" t="str">
        <f t="shared" si="42"/>
        <v>2014</v>
      </c>
      <c r="C1353" t="str">
        <f t="shared" si="43"/>
        <v>Oct</v>
      </c>
      <c r="D1353" t="s">
        <v>1713</v>
      </c>
      <c r="E1353" t="s">
        <v>87</v>
      </c>
      <c r="F1353" t="s">
        <v>12</v>
      </c>
      <c r="G1353" t="s">
        <v>105</v>
      </c>
      <c r="H1353" t="s">
        <v>1254</v>
      </c>
      <c r="I1353" s="4">
        <v>121.79</v>
      </c>
      <c r="J1353" s="5">
        <v>4</v>
      </c>
      <c r="K1353" s="4">
        <v>13.7</v>
      </c>
    </row>
    <row r="1354" spans="1:11" x14ac:dyDescent="0.2">
      <c r="A1354" t="s">
        <v>1740</v>
      </c>
      <c r="B1354" t="str">
        <f t="shared" si="42"/>
        <v>2014</v>
      </c>
      <c r="C1354" t="str">
        <f t="shared" si="43"/>
        <v>Oct</v>
      </c>
      <c r="D1354" t="s">
        <v>1713</v>
      </c>
      <c r="E1354" t="s">
        <v>87</v>
      </c>
      <c r="F1354" t="s">
        <v>38</v>
      </c>
      <c r="G1354" t="s">
        <v>164</v>
      </c>
      <c r="H1354" t="s">
        <v>1741</v>
      </c>
      <c r="I1354" s="4">
        <v>409.59</v>
      </c>
      <c r="J1354" s="5">
        <v>3</v>
      </c>
      <c r="K1354" s="4">
        <v>-122.88</v>
      </c>
    </row>
    <row r="1355" spans="1:11" x14ac:dyDescent="0.2">
      <c r="A1355" t="s">
        <v>1740</v>
      </c>
      <c r="B1355" t="str">
        <f t="shared" si="42"/>
        <v>2014</v>
      </c>
      <c r="C1355" t="str">
        <f t="shared" si="43"/>
        <v>Oct</v>
      </c>
      <c r="D1355" t="s">
        <v>1742</v>
      </c>
      <c r="E1355" t="s">
        <v>31</v>
      </c>
      <c r="F1355" t="s">
        <v>12</v>
      </c>
      <c r="G1355" t="s">
        <v>22</v>
      </c>
      <c r="H1355" t="s">
        <v>1743</v>
      </c>
      <c r="I1355" s="4">
        <v>36.36</v>
      </c>
      <c r="J1355" s="5">
        <v>3</v>
      </c>
      <c r="K1355" s="4">
        <v>12.27</v>
      </c>
    </row>
    <row r="1356" spans="1:11" x14ac:dyDescent="0.2">
      <c r="A1356" t="s">
        <v>1740</v>
      </c>
      <c r="B1356" t="str">
        <f t="shared" si="42"/>
        <v>2014</v>
      </c>
      <c r="C1356" t="str">
        <f t="shared" si="43"/>
        <v>Oct</v>
      </c>
      <c r="D1356" t="s">
        <v>555</v>
      </c>
      <c r="E1356" t="s">
        <v>62</v>
      </c>
      <c r="F1356" t="s">
        <v>12</v>
      </c>
      <c r="G1356" t="s">
        <v>20</v>
      </c>
      <c r="H1356" t="s">
        <v>1719</v>
      </c>
      <c r="I1356" s="4">
        <v>194.7</v>
      </c>
      <c r="J1356" s="5">
        <v>5</v>
      </c>
      <c r="K1356" s="4">
        <v>9.74</v>
      </c>
    </row>
    <row r="1357" spans="1:11" x14ac:dyDescent="0.2">
      <c r="A1357" t="s">
        <v>1740</v>
      </c>
      <c r="B1357" t="str">
        <f t="shared" si="42"/>
        <v>2014</v>
      </c>
      <c r="C1357" t="str">
        <f t="shared" si="43"/>
        <v>Oct</v>
      </c>
      <c r="D1357" t="s">
        <v>555</v>
      </c>
      <c r="E1357" t="s">
        <v>62</v>
      </c>
      <c r="F1357" t="s">
        <v>38</v>
      </c>
      <c r="G1357" t="s">
        <v>164</v>
      </c>
      <c r="H1357" t="s">
        <v>1541</v>
      </c>
      <c r="I1357" s="4">
        <v>591.32000000000005</v>
      </c>
      <c r="J1357" s="5">
        <v>4</v>
      </c>
      <c r="K1357" s="4">
        <v>112.35</v>
      </c>
    </row>
    <row r="1358" spans="1:11" x14ac:dyDescent="0.2">
      <c r="A1358" t="s">
        <v>1740</v>
      </c>
      <c r="B1358" t="str">
        <f t="shared" si="42"/>
        <v>2014</v>
      </c>
      <c r="C1358" t="str">
        <f t="shared" si="43"/>
        <v>Oct</v>
      </c>
      <c r="D1358" t="s">
        <v>555</v>
      </c>
      <c r="E1358" t="s">
        <v>62</v>
      </c>
      <c r="F1358" t="s">
        <v>12</v>
      </c>
      <c r="G1358" t="s">
        <v>27</v>
      </c>
      <c r="H1358" t="s">
        <v>1744</v>
      </c>
      <c r="I1358" s="4">
        <v>2.84</v>
      </c>
      <c r="J1358" s="5">
        <v>1</v>
      </c>
      <c r="K1358" s="4">
        <v>0.88</v>
      </c>
    </row>
    <row r="1359" spans="1:11" x14ac:dyDescent="0.2">
      <c r="A1359" t="s">
        <v>1745</v>
      </c>
      <c r="B1359" t="str">
        <f t="shared" si="42"/>
        <v>2014</v>
      </c>
      <c r="C1359" t="str">
        <f t="shared" si="43"/>
        <v>Oct</v>
      </c>
      <c r="D1359" t="s">
        <v>1746</v>
      </c>
      <c r="E1359" t="s">
        <v>87</v>
      </c>
      <c r="F1359" t="s">
        <v>38</v>
      </c>
      <c r="G1359" t="s">
        <v>52</v>
      </c>
      <c r="H1359" t="s">
        <v>1624</v>
      </c>
      <c r="I1359" s="4">
        <v>93.89</v>
      </c>
      <c r="J1359" s="5">
        <v>4</v>
      </c>
      <c r="K1359" s="4">
        <v>12.91</v>
      </c>
    </row>
    <row r="1360" spans="1:11" x14ac:dyDescent="0.2">
      <c r="A1360" t="s">
        <v>1745</v>
      </c>
      <c r="B1360" t="str">
        <f t="shared" si="42"/>
        <v>2014</v>
      </c>
      <c r="C1360" t="str">
        <f t="shared" si="43"/>
        <v>Oct</v>
      </c>
      <c r="D1360" t="s">
        <v>1596</v>
      </c>
      <c r="E1360" t="s">
        <v>71</v>
      </c>
      <c r="F1360" t="s">
        <v>38</v>
      </c>
      <c r="G1360" t="s">
        <v>52</v>
      </c>
      <c r="H1360" t="s">
        <v>1747</v>
      </c>
      <c r="I1360" s="4">
        <v>129.91999999999999</v>
      </c>
      <c r="J1360" s="5">
        <v>4</v>
      </c>
      <c r="K1360" s="4">
        <v>10.39</v>
      </c>
    </row>
    <row r="1361" spans="1:11" x14ac:dyDescent="0.2">
      <c r="A1361" t="s">
        <v>1748</v>
      </c>
      <c r="B1361" t="str">
        <f t="shared" si="42"/>
        <v>2014</v>
      </c>
      <c r="C1361" t="str">
        <f t="shared" si="43"/>
        <v>Oct</v>
      </c>
      <c r="D1361" t="s">
        <v>1749</v>
      </c>
      <c r="E1361" t="s">
        <v>139</v>
      </c>
      <c r="F1361" t="s">
        <v>12</v>
      </c>
      <c r="G1361" t="s">
        <v>13</v>
      </c>
      <c r="H1361" t="s">
        <v>1463</v>
      </c>
      <c r="I1361" s="4">
        <v>10.37</v>
      </c>
      <c r="J1361" s="5">
        <v>2</v>
      </c>
      <c r="K1361" s="4">
        <v>3.63</v>
      </c>
    </row>
    <row r="1362" spans="1:11" x14ac:dyDescent="0.2">
      <c r="A1362" t="s">
        <v>1748</v>
      </c>
      <c r="B1362" t="str">
        <f t="shared" si="42"/>
        <v>2014</v>
      </c>
      <c r="C1362" t="str">
        <f t="shared" si="43"/>
        <v>Oct</v>
      </c>
      <c r="D1362" t="s">
        <v>637</v>
      </c>
      <c r="E1362" t="s">
        <v>31</v>
      </c>
      <c r="F1362" t="s">
        <v>12</v>
      </c>
      <c r="G1362" t="s">
        <v>22</v>
      </c>
      <c r="H1362" t="s">
        <v>949</v>
      </c>
      <c r="I1362" s="4">
        <v>34.270000000000003</v>
      </c>
      <c r="J1362" s="5">
        <v>3</v>
      </c>
      <c r="K1362" s="4">
        <v>11.14</v>
      </c>
    </row>
    <row r="1363" spans="1:11" x14ac:dyDescent="0.2">
      <c r="A1363" t="s">
        <v>1748</v>
      </c>
      <c r="B1363" t="str">
        <f t="shared" si="42"/>
        <v>2014</v>
      </c>
      <c r="C1363" t="str">
        <f t="shared" si="43"/>
        <v>Oct</v>
      </c>
      <c r="D1363" t="s">
        <v>1336</v>
      </c>
      <c r="E1363" t="s">
        <v>79</v>
      </c>
      <c r="F1363" t="s">
        <v>12</v>
      </c>
      <c r="G1363" t="s">
        <v>47</v>
      </c>
      <c r="H1363" t="s">
        <v>1750</v>
      </c>
      <c r="I1363" s="4">
        <v>11.85</v>
      </c>
      <c r="J1363" s="5">
        <v>3</v>
      </c>
      <c r="K1363" s="4">
        <v>3.79</v>
      </c>
    </row>
    <row r="1364" spans="1:11" x14ac:dyDescent="0.2">
      <c r="A1364" t="s">
        <v>1751</v>
      </c>
      <c r="B1364" t="str">
        <f t="shared" si="42"/>
        <v>2014</v>
      </c>
      <c r="C1364" t="str">
        <f t="shared" si="43"/>
        <v>Oct</v>
      </c>
      <c r="D1364" t="s">
        <v>642</v>
      </c>
      <c r="E1364" t="s">
        <v>31</v>
      </c>
      <c r="F1364" t="s">
        <v>12</v>
      </c>
      <c r="G1364" t="s">
        <v>22</v>
      </c>
      <c r="H1364" t="s">
        <v>1752</v>
      </c>
      <c r="I1364" s="4">
        <v>49.41</v>
      </c>
      <c r="J1364" s="5">
        <v>4</v>
      </c>
      <c r="K1364" s="4">
        <v>18.53</v>
      </c>
    </row>
    <row r="1365" spans="1:11" x14ac:dyDescent="0.2">
      <c r="A1365" t="s">
        <v>1751</v>
      </c>
      <c r="B1365" t="str">
        <f t="shared" si="42"/>
        <v>2014</v>
      </c>
      <c r="C1365" t="str">
        <f t="shared" si="43"/>
        <v>Oct</v>
      </c>
      <c r="D1365" t="s">
        <v>812</v>
      </c>
      <c r="E1365" t="s">
        <v>26</v>
      </c>
      <c r="F1365" t="s">
        <v>43</v>
      </c>
      <c r="G1365" t="s">
        <v>58</v>
      </c>
      <c r="H1365" t="s">
        <v>1753</v>
      </c>
      <c r="I1365" s="4">
        <v>40.78</v>
      </c>
      <c r="J1365" s="5">
        <v>3</v>
      </c>
      <c r="K1365" s="4">
        <v>0.51</v>
      </c>
    </row>
    <row r="1366" spans="1:11" x14ac:dyDescent="0.2">
      <c r="A1366" t="s">
        <v>1751</v>
      </c>
      <c r="B1366" t="str">
        <f t="shared" si="42"/>
        <v>2014</v>
      </c>
      <c r="C1366" t="str">
        <f t="shared" si="43"/>
        <v>Oct</v>
      </c>
      <c r="D1366" t="s">
        <v>812</v>
      </c>
      <c r="E1366" t="s">
        <v>26</v>
      </c>
      <c r="F1366" t="s">
        <v>12</v>
      </c>
      <c r="G1366" t="s">
        <v>22</v>
      </c>
      <c r="H1366" t="s">
        <v>384</v>
      </c>
      <c r="I1366" s="4">
        <v>13.7</v>
      </c>
      <c r="J1366" s="5">
        <v>3</v>
      </c>
      <c r="K1366" s="4">
        <v>-9.59</v>
      </c>
    </row>
    <row r="1367" spans="1:11" x14ac:dyDescent="0.2">
      <c r="A1367" t="s">
        <v>1754</v>
      </c>
      <c r="B1367" t="str">
        <f t="shared" si="42"/>
        <v>2014</v>
      </c>
      <c r="C1367" t="str">
        <f t="shared" si="43"/>
        <v>Oct</v>
      </c>
      <c r="D1367" t="s">
        <v>1755</v>
      </c>
      <c r="E1367" t="s">
        <v>189</v>
      </c>
      <c r="F1367" t="s">
        <v>38</v>
      </c>
      <c r="G1367" t="s">
        <v>52</v>
      </c>
      <c r="H1367" t="s">
        <v>1756</v>
      </c>
      <c r="I1367" s="4">
        <v>63.92</v>
      </c>
      <c r="J1367" s="5">
        <v>4</v>
      </c>
      <c r="K1367" s="4">
        <v>3.2</v>
      </c>
    </row>
    <row r="1368" spans="1:11" x14ac:dyDescent="0.2">
      <c r="A1368" t="s">
        <v>1754</v>
      </c>
      <c r="B1368" t="str">
        <f t="shared" si="42"/>
        <v>2014</v>
      </c>
      <c r="C1368" t="str">
        <f t="shared" si="43"/>
        <v>Oct</v>
      </c>
      <c r="D1368" t="s">
        <v>1755</v>
      </c>
      <c r="E1368" t="s">
        <v>189</v>
      </c>
      <c r="F1368" t="s">
        <v>43</v>
      </c>
      <c r="G1368" t="s">
        <v>44</v>
      </c>
      <c r="H1368" t="s">
        <v>1510</v>
      </c>
      <c r="I1368" s="4">
        <v>383.96</v>
      </c>
      <c r="J1368" s="5">
        <v>5</v>
      </c>
      <c r="K1368" s="4">
        <v>38.4</v>
      </c>
    </row>
    <row r="1369" spans="1:11" x14ac:dyDescent="0.2">
      <c r="A1369" t="s">
        <v>1757</v>
      </c>
      <c r="B1369" t="str">
        <f t="shared" si="42"/>
        <v>2014</v>
      </c>
      <c r="C1369" t="str">
        <f t="shared" si="43"/>
        <v>Oct</v>
      </c>
      <c r="D1369" t="s">
        <v>1758</v>
      </c>
      <c r="E1369" t="s">
        <v>290</v>
      </c>
      <c r="F1369" t="s">
        <v>12</v>
      </c>
      <c r="G1369" t="s">
        <v>13</v>
      </c>
      <c r="H1369" t="s">
        <v>970</v>
      </c>
      <c r="I1369" s="4">
        <v>10.37</v>
      </c>
      <c r="J1369" s="5">
        <v>2</v>
      </c>
      <c r="K1369" s="4">
        <v>3.63</v>
      </c>
    </row>
    <row r="1370" spans="1:11" x14ac:dyDescent="0.2">
      <c r="A1370" t="s">
        <v>1757</v>
      </c>
      <c r="B1370" t="str">
        <f t="shared" si="42"/>
        <v>2014</v>
      </c>
      <c r="C1370" t="str">
        <f t="shared" si="43"/>
        <v>Oct</v>
      </c>
      <c r="D1370" t="s">
        <v>1758</v>
      </c>
      <c r="E1370" t="s">
        <v>290</v>
      </c>
      <c r="F1370" t="s">
        <v>12</v>
      </c>
      <c r="G1370" t="s">
        <v>13</v>
      </c>
      <c r="H1370" t="s">
        <v>719</v>
      </c>
      <c r="I1370" s="4">
        <v>11.95</v>
      </c>
      <c r="J1370" s="5">
        <v>3</v>
      </c>
      <c r="K1370" s="4">
        <v>4.03</v>
      </c>
    </row>
    <row r="1371" spans="1:11" x14ac:dyDescent="0.2">
      <c r="A1371" t="s">
        <v>1759</v>
      </c>
      <c r="B1371" t="str">
        <f t="shared" si="42"/>
        <v>2014</v>
      </c>
      <c r="C1371" t="str">
        <f t="shared" si="43"/>
        <v>Oct</v>
      </c>
      <c r="D1371" t="s">
        <v>1760</v>
      </c>
      <c r="E1371" t="s">
        <v>31</v>
      </c>
      <c r="F1371" t="s">
        <v>12</v>
      </c>
      <c r="G1371" t="s">
        <v>22</v>
      </c>
      <c r="H1371" t="s">
        <v>521</v>
      </c>
      <c r="I1371" s="4">
        <v>7.18</v>
      </c>
      <c r="J1371" s="5">
        <v>2</v>
      </c>
      <c r="K1371" s="4">
        <v>2.25</v>
      </c>
    </row>
    <row r="1372" spans="1:11" x14ac:dyDescent="0.2">
      <c r="A1372" t="s">
        <v>1759</v>
      </c>
      <c r="B1372" t="str">
        <f t="shared" si="42"/>
        <v>2014</v>
      </c>
      <c r="C1372" t="str">
        <f t="shared" si="43"/>
        <v>Oct</v>
      </c>
      <c r="D1372" t="s">
        <v>1760</v>
      </c>
      <c r="E1372" t="s">
        <v>31</v>
      </c>
      <c r="F1372" t="s">
        <v>12</v>
      </c>
      <c r="G1372" t="s">
        <v>232</v>
      </c>
      <c r="H1372" t="s">
        <v>1761</v>
      </c>
      <c r="I1372" s="4">
        <v>6.28</v>
      </c>
      <c r="J1372" s="5">
        <v>2</v>
      </c>
      <c r="K1372" s="4">
        <v>0.06</v>
      </c>
    </row>
    <row r="1373" spans="1:11" x14ac:dyDescent="0.2">
      <c r="A1373" t="s">
        <v>1759</v>
      </c>
      <c r="B1373" t="str">
        <f t="shared" si="42"/>
        <v>2014</v>
      </c>
      <c r="C1373" t="str">
        <f t="shared" si="43"/>
        <v>Oct</v>
      </c>
      <c r="D1373" t="s">
        <v>1760</v>
      </c>
      <c r="E1373" t="s">
        <v>31</v>
      </c>
      <c r="F1373" t="s">
        <v>12</v>
      </c>
      <c r="G1373" t="s">
        <v>232</v>
      </c>
      <c r="H1373" t="s">
        <v>1762</v>
      </c>
      <c r="I1373" s="4">
        <v>480.74</v>
      </c>
      <c r="J1373" s="5">
        <v>2</v>
      </c>
      <c r="K1373" s="4">
        <v>14.42</v>
      </c>
    </row>
    <row r="1374" spans="1:11" x14ac:dyDescent="0.2">
      <c r="A1374" t="s">
        <v>1759</v>
      </c>
      <c r="B1374" t="str">
        <f t="shared" si="42"/>
        <v>2014</v>
      </c>
      <c r="C1374" t="str">
        <f t="shared" si="43"/>
        <v>Oct</v>
      </c>
      <c r="D1374" t="s">
        <v>1760</v>
      </c>
      <c r="E1374" t="s">
        <v>31</v>
      </c>
      <c r="F1374" t="s">
        <v>38</v>
      </c>
      <c r="G1374" t="s">
        <v>83</v>
      </c>
      <c r="H1374" t="s">
        <v>477</v>
      </c>
      <c r="I1374" s="4">
        <v>617</v>
      </c>
      <c r="J1374" s="5">
        <v>6</v>
      </c>
      <c r="K1374" s="4">
        <v>-36.29</v>
      </c>
    </row>
    <row r="1375" spans="1:11" x14ac:dyDescent="0.2">
      <c r="A1375" t="s">
        <v>1759</v>
      </c>
      <c r="B1375" t="str">
        <f t="shared" si="42"/>
        <v>2014</v>
      </c>
      <c r="C1375" t="str">
        <f t="shared" si="43"/>
        <v>Oct</v>
      </c>
      <c r="D1375" t="s">
        <v>1760</v>
      </c>
      <c r="E1375" t="s">
        <v>31</v>
      </c>
      <c r="F1375" t="s">
        <v>12</v>
      </c>
      <c r="G1375" t="s">
        <v>20</v>
      </c>
      <c r="H1375" t="s">
        <v>717</v>
      </c>
      <c r="I1375" s="4">
        <v>141.4</v>
      </c>
      <c r="J1375" s="5">
        <v>5</v>
      </c>
      <c r="K1375" s="4">
        <v>38.18</v>
      </c>
    </row>
    <row r="1376" spans="1:11" x14ac:dyDescent="0.2">
      <c r="A1376" t="s">
        <v>1759</v>
      </c>
      <c r="B1376" t="str">
        <f t="shared" si="42"/>
        <v>2014</v>
      </c>
      <c r="C1376" t="str">
        <f t="shared" si="43"/>
        <v>Oct</v>
      </c>
      <c r="D1376" t="s">
        <v>1763</v>
      </c>
      <c r="E1376" t="s">
        <v>1485</v>
      </c>
      <c r="F1376" t="s">
        <v>43</v>
      </c>
      <c r="G1376" t="s">
        <v>44</v>
      </c>
      <c r="H1376" t="s">
        <v>1764</v>
      </c>
      <c r="I1376" s="4">
        <v>257.98</v>
      </c>
      <c r="J1376" s="5">
        <v>2</v>
      </c>
      <c r="K1376" s="4">
        <v>74.81</v>
      </c>
    </row>
    <row r="1377" spans="1:11" x14ac:dyDescent="0.2">
      <c r="A1377" t="s">
        <v>1765</v>
      </c>
      <c r="B1377" t="str">
        <f t="shared" si="42"/>
        <v>2014</v>
      </c>
      <c r="C1377" t="str">
        <f t="shared" si="43"/>
        <v>Oct</v>
      </c>
      <c r="D1377" t="s">
        <v>257</v>
      </c>
      <c r="E1377" t="s">
        <v>17</v>
      </c>
      <c r="F1377" t="s">
        <v>43</v>
      </c>
      <c r="G1377" t="s">
        <v>44</v>
      </c>
      <c r="H1377" t="s">
        <v>1182</v>
      </c>
      <c r="I1377" s="4">
        <v>2735.95</v>
      </c>
      <c r="J1377" s="5">
        <v>6</v>
      </c>
      <c r="K1377" s="4">
        <v>341.99</v>
      </c>
    </row>
    <row r="1378" spans="1:11" x14ac:dyDescent="0.2">
      <c r="A1378" t="s">
        <v>1765</v>
      </c>
      <c r="B1378" t="str">
        <f t="shared" si="42"/>
        <v>2014</v>
      </c>
      <c r="C1378" t="str">
        <f t="shared" si="43"/>
        <v>Oct</v>
      </c>
      <c r="D1378" t="s">
        <v>1766</v>
      </c>
      <c r="E1378" t="s">
        <v>146</v>
      </c>
      <c r="F1378" t="s">
        <v>43</v>
      </c>
      <c r="G1378" t="s">
        <v>58</v>
      </c>
      <c r="H1378" t="s">
        <v>1767</v>
      </c>
      <c r="I1378" s="4">
        <v>1.98</v>
      </c>
      <c r="J1378" s="5">
        <v>2</v>
      </c>
      <c r="K1378" s="4">
        <v>0.89</v>
      </c>
    </row>
    <row r="1379" spans="1:11" x14ac:dyDescent="0.2">
      <c r="A1379" t="s">
        <v>1765</v>
      </c>
      <c r="B1379" t="str">
        <f t="shared" si="42"/>
        <v>2014</v>
      </c>
      <c r="C1379" t="str">
        <f t="shared" si="43"/>
        <v>Oct</v>
      </c>
      <c r="D1379" t="s">
        <v>1766</v>
      </c>
      <c r="E1379" t="s">
        <v>146</v>
      </c>
      <c r="F1379" t="s">
        <v>12</v>
      </c>
      <c r="G1379" t="s">
        <v>13</v>
      </c>
      <c r="H1379" t="s">
        <v>1453</v>
      </c>
      <c r="I1379" s="4">
        <v>75.88</v>
      </c>
      <c r="J1379" s="5">
        <v>2</v>
      </c>
      <c r="K1379" s="4">
        <v>35.659999999999997</v>
      </c>
    </row>
    <row r="1380" spans="1:11" x14ac:dyDescent="0.2">
      <c r="A1380" t="s">
        <v>1768</v>
      </c>
      <c r="B1380" t="str">
        <f t="shared" si="42"/>
        <v>2014</v>
      </c>
      <c r="C1380" t="str">
        <f t="shared" si="43"/>
        <v>Oct</v>
      </c>
      <c r="D1380" t="s">
        <v>1769</v>
      </c>
      <c r="E1380" t="s">
        <v>31</v>
      </c>
      <c r="F1380" t="s">
        <v>12</v>
      </c>
      <c r="G1380" t="s">
        <v>47</v>
      </c>
      <c r="H1380" t="s">
        <v>184</v>
      </c>
      <c r="I1380" s="4">
        <v>11.34</v>
      </c>
      <c r="J1380" s="5">
        <v>3</v>
      </c>
      <c r="K1380" s="4">
        <v>5.22</v>
      </c>
    </row>
    <row r="1381" spans="1:11" x14ac:dyDescent="0.2">
      <c r="A1381" t="s">
        <v>1768</v>
      </c>
      <c r="B1381" t="str">
        <f t="shared" si="42"/>
        <v>2014</v>
      </c>
      <c r="C1381" t="str">
        <f t="shared" si="43"/>
        <v>Oct</v>
      </c>
      <c r="D1381" t="s">
        <v>1769</v>
      </c>
      <c r="E1381" t="s">
        <v>31</v>
      </c>
      <c r="F1381" t="s">
        <v>12</v>
      </c>
      <c r="G1381" t="s">
        <v>20</v>
      </c>
      <c r="H1381" t="s">
        <v>1770</v>
      </c>
      <c r="I1381" s="4">
        <v>80.3</v>
      </c>
      <c r="J1381" s="5">
        <v>5</v>
      </c>
      <c r="K1381" s="4">
        <v>20.88</v>
      </c>
    </row>
    <row r="1382" spans="1:11" x14ac:dyDescent="0.2">
      <c r="A1382" t="s">
        <v>1768</v>
      </c>
      <c r="B1382" t="str">
        <f t="shared" si="42"/>
        <v>2014</v>
      </c>
      <c r="C1382" t="str">
        <f t="shared" si="43"/>
        <v>Oct</v>
      </c>
      <c r="D1382" t="s">
        <v>1769</v>
      </c>
      <c r="E1382" t="s">
        <v>31</v>
      </c>
      <c r="F1382" t="s">
        <v>12</v>
      </c>
      <c r="G1382" t="s">
        <v>22</v>
      </c>
      <c r="H1382" t="s">
        <v>1771</v>
      </c>
      <c r="I1382" s="4">
        <v>15.97</v>
      </c>
      <c r="J1382" s="5">
        <v>2</v>
      </c>
      <c r="K1382" s="4">
        <v>5.39</v>
      </c>
    </row>
    <row r="1383" spans="1:11" x14ac:dyDescent="0.2">
      <c r="A1383" t="s">
        <v>1768</v>
      </c>
      <c r="B1383" t="str">
        <f t="shared" si="42"/>
        <v>2014</v>
      </c>
      <c r="C1383" t="str">
        <f t="shared" si="43"/>
        <v>Oct</v>
      </c>
      <c r="D1383" t="s">
        <v>1769</v>
      </c>
      <c r="E1383" t="s">
        <v>31</v>
      </c>
      <c r="F1383" t="s">
        <v>12</v>
      </c>
      <c r="G1383" t="s">
        <v>13</v>
      </c>
      <c r="H1383" t="s">
        <v>1772</v>
      </c>
      <c r="I1383" s="4">
        <v>64.739999999999995</v>
      </c>
      <c r="J1383" s="5">
        <v>13</v>
      </c>
      <c r="K1383" s="4">
        <v>30.43</v>
      </c>
    </row>
    <row r="1384" spans="1:11" x14ac:dyDescent="0.2">
      <c r="A1384" t="s">
        <v>1768</v>
      </c>
      <c r="B1384" t="str">
        <f t="shared" si="42"/>
        <v>2014</v>
      </c>
      <c r="C1384" t="str">
        <f t="shared" si="43"/>
        <v>Oct</v>
      </c>
      <c r="D1384" t="s">
        <v>1769</v>
      </c>
      <c r="E1384" t="s">
        <v>31</v>
      </c>
      <c r="F1384" t="s">
        <v>12</v>
      </c>
      <c r="G1384" t="s">
        <v>22</v>
      </c>
      <c r="H1384" t="s">
        <v>538</v>
      </c>
      <c r="I1384" s="4">
        <v>19.3</v>
      </c>
      <c r="J1384" s="5">
        <v>3</v>
      </c>
      <c r="K1384" s="4">
        <v>6.03</v>
      </c>
    </row>
    <row r="1385" spans="1:11" x14ac:dyDescent="0.2">
      <c r="A1385" t="s">
        <v>1768</v>
      </c>
      <c r="B1385" t="str">
        <f t="shared" si="42"/>
        <v>2014</v>
      </c>
      <c r="C1385" t="str">
        <f t="shared" si="43"/>
        <v>Oct</v>
      </c>
      <c r="D1385" t="s">
        <v>1769</v>
      </c>
      <c r="E1385" t="s">
        <v>31</v>
      </c>
      <c r="F1385" t="s">
        <v>12</v>
      </c>
      <c r="G1385" t="s">
        <v>20</v>
      </c>
      <c r="H1385" t="s">
        <v>1773</v>
      </c>
      <c r="I1385" s="4">
        <v>405.64</v>
      </c>
      <c r="J1385" s="5">
        <v>4</v>
      </c>
      <c r="K1385" s="4">
        <v>12.17</v>
      </c>
    </row>
    <row r="1386" spans="1:11" x14ac:dyDescent="0.2">
      <c r="A1386" t="s">
        <v>1768</v>
      </c>
      <c r="B1386" t="str">
        <f t="shared" si="42"/>
        <v>2014</v>
      </c>
      <c r="C1386" t="str">
        <f t="shared" si="43"/>
        <v>Oct</v>
      </c>
      <c r="D1386" t="s">
        <v>1769</v>
      </c>
      <c r="E1386" t="s">
        <v>31</v>
      </c>
      <c r="F1386" t="s">
        <v>38</v>
      </c>
      <c r="G1386" t="s">
        <v>39</v>
      </c>
      <c r="H1386" t="s">
        <v>1306</v>
      </c>
      <c r="I1386" s="4">
        <v>146.35</v>
      </c>
      <c r="J1386" s="5">
        <v>3</v>
      </c>
      <c r="K1386" s="4">
        <v>-9.15</v>
      </c>
    </row>
    <row r="1387" spans="1:11" x14ac:dyDescent="0.2">
      <c r="A1387" t="s">
        <v>1768</v>
      </c>
      <c r="B1387" t="str">
        <f t="shared" si="42"/>
        <v>2014</v>
      </c>
      <c r="C1387" t="str">
        <f t="shared" si="43"/>
        <v>Oct</v>
      </c>
      <c r="D1387" t="s">
        <v>1769</v>
      </c>
      <c r="E1387" t="s">
        <v>31</v>
      </c>
      <c r="F1387" t="s">
        <v>43</v>
      </c>
      <c r="G1387" t="s">
        <v>58</v>
      </c>
      <c r="H1387" t="s">
        <v>1774</v>
      </c>
      <c r="I1387" s="4">
        <v>251.91</v>
      </c>
      <c r="J1387" s="5">
        <v>9</v>
      </c>
      <c r="K1387" s="4">
        <v>47.86</v>
      </c>
    </row>
    <row r="1388" spans="1:11" x14ac:dyDescent="0.2">
      <c r="A1388" t="s">
        <v>1768</v>
      </c>
      <c r="B1388" t="str">
        <f t="shared" si="42"/>
        <v>2014</v>
      </c>
      <c r="C1388" t="str">
        <f t="shared" si="43"/>
        <v>Oct</v>
      </c>
      <c r="D1388" t="s">
        <v>1769</v>
      </c>
      <c r="E1388" t="s">
        <v>31</v>
      </c>
      <c r="F1388" t="s">
        <v>12</v>
      </c>
      <c r="G1388" t="s">
        <v>27</v>
      </c>
      <c r="H1388" t="s">
        <v>1775</v>
      </c>
      <c r="I1388" s="4">
        <v>12.39</v>
      </c>
      <c r="J1388" s="5">
        <v>3</v>
      </c>
      <c r="K1388" s="4">
        <v>3.72</v>
      </c>
    </row>
    <row r="1389" spans="1:11" x14ac:dyDescent="0.2">
      <c r="A1389" t="s">
        <v>1768</v>
      </c>
      <c r="B1389" t="str">
        <f t="shared" si="42"/>
        <v>2014</v>
      </c>
      <c r="C1389" t="str">
        <f t="shared" si="43"/>
        <v>Oct</v>
      </c>
      <c r="D1389" t="s">
        <v>1776</v>
      </c>
      <c r="E1389" t="s">
        <v>1777</v>
      </c>
      <c r="F1389" t="s">
        <v>12</v>
      </c>
      <c r="G1389" t="s">
        <v>27</v>
      </c>
      <c r="H1389" t="s">
        <v>1778</v>
      </c>
      <c r="I1389" s="4">
        <v>49.25</v>
      </c>
      <c r="J1389" s="5">
        <v>5</v>
      </c>
      <c r="K1389" s="4">
        <v>18.72</v>
      </c>
    </row>
    <row r="1390" spans="1:11" x14ac:dyDescent="0.2">
      <c r="A1390" t="s">
        <v>1768</v>
      </c>
      <c r="B1390" t="str">
        <f t="shared" si="42"/>
        <v>2014</v>
      </c>
      <c r="C1390" t="str">
        <f t="shared" si="43"/>
        <v>Oct</v>
      </c>
      <c r="D1390" t="s">
        <v>1776</v>
      </c>
      <c r="E1390" t="s">
        <v>1777</v>
      </c>
      <c r="F1390" t="s">
        <v>12</v>
      </c>
      <c r="G1390" t="s">
        <v>13</v>
      </c>
      <c r="H1390" t="s">
        <v>1779</v>
      </c>
      <c r="I1390" s="4">
        <v>10.16</v>
      </c>
      <c r="J1390" s="5">
        <v>2</v>
      </c>
      <c r="K1390" s="4">
        <v>4.78</v>
      </c>
    </row>
    <row r="1391" spans="1:11" x14ac:dyDescent="0.2">
      <c r="A1391" t="s">
        <v>1768</v>
      </c>
      <c r="B1391" t="str">
        <f t="shared" si="42"/>
        <v>2014</v>
      </c>
      <c r="C1391" t="str">
        <f t="shared" si="43"/>
        <v>Oct</v>
      </c>
      <c r="D1391" t="s">
        <v>1776</v>
      </c>
      <c r="E1391" t="s">
        <v>1777</v>
      </c>
      <c r="F1391" t="s">
        <v>38</v>
      </c>
      <c r="G1391" t="s">
        <v>52</v>
      </c>
      <c r="H1391" t="s">
        <v>1780</v>
      </c>
      <c r="I1391" s="4">
        <v>14.76</v>
      </c>
      <c r="J1391" s="5">
        <v>2</v>
      </c>
      <c r="K1391" s="4">
        <v>4.28</v>
      </c>
    </row>
    <row r="1392" spans="1:11" x14ac:dyDescent="0.2">
      <c r="A1392" t="s">
        <v>1768</v>
      </c>
      <c r="B1392" t="str">
        <f t="shared" si="42"/>
        <v>2014</v>
      </c>
      <c r="C1392" t="str">
        <f t="shared" si="43"/>
        <v>Oct</v>
      </c>
      <c r="D1392" t="s">
        <v>1776</v>
      </c>
      <c r="E1392" t="s">
        <v>1777</v>
      </c>
      <c r="F1392" t="s">
        <v>12</v>
      </c>
      <c r="G1392" t="s">
        <v>22</v>
      </c>
      <c r="H1392" t="s">
        <v>1781</v>
      </c>
      <c r="I1392" s="4">
        <v>34.08</v>
      </c>
      <c r="J1392" s="5">
        <v>2</v>
      </c>
      <c r="K1392" s="4">
        <v>15.68</v>
      </c>
    </row>
    <row r="1393" spans="1:11" x14ac:dyDescent="0.2">
      <c r="A1393" t="s">
        <v>1768</v>
      </c>
      <c r="B1393" t="str">
        <f t="shared" si="42"/>
        <v>2014</v>
      </c>
      <c r="C1393" t="str">
        <f t="shared" si="43"/>
        <v>Oct</v>
      </c>
      <c r="D1393" t="s">
        <v>1776</v>
      </c>
      <c r="E1393" t="s">
        <v>1777</v>
      </c>
      <c r="F1393" t="s">
        <v>38</v>
      </c>
      <c r="G1393" t="s">
        <v>52</v>
      </c>
      <c r="H1393" t="s">
        <v>331</v>
      </c>
      <c r="I1393" s="4">
        <v>17.670000000000002</v>
      </c>
      <c r="J1393" s="5">
        <v>3</v>
      </c>
      <c r="K1393" s="4">
        <v>7.77</v>
      </c>
    </row>
    <row r="1394" spans="1:11" x14ac:dyDescent="0.2">
      <c r="A1394" t="s">
        <v>1768</v>
      </c>
      <c r="B1394" t="str">
        <f t="shared" si="42"/>
        <v>2014</v>
      </c>
      <c r="C1394" t="str">
        <f t="shared" si="43"/>
        <v>Oct</v>
      </c>
      <c r="D1394" t="s">
        <v>1776</v>
      </c>
      <c r="E1394" t="s">
        <v>1777</v>
      </c>
      <c r="F1394" t="s">
        <v>38</v>
      </c>
      <c r="G1394" t="s">
        <v>39</v>
      </c>
      <c r="H1394" t="s">
        <v>749</v>
      </c>
      <c r="I1394" s="4">
        <v>1604.9</v>
      </c>
      <c r="J1394" s="5">
        <v>5</v>
      </c>
      <c r="K1394" s="4">
        <v>481.47</v>
      </c>
    </row>
    <row r="1395" spans="1:11" x14ac:dyDescent="0.2">
      <c r="A1395" t="s">
        <v>1768</v>
      </c>
      <c r="B1395" t="str">
        <f t="shared" si="42"/>
        <v>2014</v>
      </c>
      <c r="C1395" t="str">
        <f t="shared" si="43"/>
        <v>Oct</v>
      </c>
      <c r="D1395" t="s">
        <v>1776</v>
      </c>
      <c r="E1395" t="s">
        <v>1777</v>
      </c>
      <c r="F1395" t="s">
        <v>38</v>
      </c>
      <c r="G1395" t="s">
        <v>164</v>
      </c>
      <c r="H1395" t="s">
        <v>906</v>
      </c>
      <c r="I1395" s="4">
        <v>385.69</v>
      </c>
      <c r="J1395" s="5">
        <v>1</v>
      </c>
      <c r="K1395" s="4">
        <v>-60.61</v>
      </c>
    </row>
    <row r="1396" spans="1:11" x14ac:dyDescent="0.2">
      <c r="A1396" t="s">
        <v>1768</v>
      </c>
      <c r="B1396" t="str">
        <f t="shared" si="42"/>
        <v>2014</v>
      </c>
      <c r="C1396" t="str">
        <f t="shared" si="43"/>
        <v>Oct</v>
      </c>
      <c r="D1396" t="s">
        <v>1782</v>
      </c>
      <c r="E1396" t="s">
        <v>109</v>
      </c>
      <c r="F1396" t="s">
        <v>43</v>
      </c>
      <c r="G1396" t="s">
        <v>44</v>
      </c>
      <c r="H1396" t="s">
        <v>845</v>
      </c>
      <c r="I1396" s="4">
        <v>742.34</v>
      </c>
      <c r="J1396" s="5">
        <v>8</v>
      </c>
      <c r="K1396" s="4">
        <v>83.51</v>
      </c>
    </row>
    <row r="1397" spans="1:11" x14ac:dyDescent="0.2">
      <c r="A1397" t="s">
        <v>1768</v>
      </c>
      <c r="B1397" t="str">
        <f t="shared" si="42"/>
        <v>2014</v>
      </c>
      <c r="C1397" t="str">
        <f t="shared" si="43"/>
        <v>Oct</v>
      </c>
      <c r="D1397" t="s">
        <v>61</v>
      </c>
      <c r="E1397" t="s">
        <v>87</v>
      </c>
      <c r="F1397" t="s">
        <v>38</v>
      </c>
      <c r="G1397" t="s">
        <v>164</v>
      </c>
      <c r="H1397" t="s">
        <v>460</v>
      </c>
      <c r="I1397" s="4">
        <v>1421.66</v>
      </c>
      <c r="J1397" s="5">
        <v>8</v>
      </c>
      <c r="K1397" s="4">
        <v>-734.53</v>
      </c>
    </row>
    <row r="1398" spans="1:11" x14ac:dyDescent="0.2">
      <c r="A1398" t="s">
        <v>1768</v>
      </c>
      <c r="B1398" t="str">
        <f t="shared" si="42"/>
        <v>2014</v>
      </c>
      <c r="C1398" t="str">
        <f t="shared" si="43"/>
        <v>Oct</v>
      </c>
      <c r="D1398" t="s">
        <v>1783</v>
      </c>
      <c r="E1398" t="s">
        <v>31</v>
      </c>
      <c r="F1398" t="s">
        <v>43</v>
      </c>
      <c r="G1398" t="s">
        <v>44</v>
      </c>
      <c r="H1398" t="s">
        <v>818</v>
      </c>
      <c r="I1398" s="4">
        <v>73.58</v>
      </c>
      <c r="J1398" s="5">
        <v>2</v>
      </c>
      <c r="K1398" s="4">
        <v>8.2799999999999994</v>
      </c>
    </row>
    <row r="1399" spans="1:11" x14ac:dyDescent="0.2">
      <c r="A1399" t="s">
        <v>1784</v>
      </c>
      <c r="B1399" t="str">
        <f t="shared" si="42"/>
        <v>2014</v>
      </c>
      <c r="C1399" t="str">
        <f t="shared" si="43"/>
        <v>Nov</v>
      </c>
      <c r="D1399" t="s">
        <v>1032</v>
      </c>
      <c r="E1399" t="s">
        <v>327</v>
      </c>
      <c r="F1399" t="s">
        <v>12</v>
      </c>
      <c r="G1399" t="s">
        <v>27</v>
      </c>
      <c r="H1399" t="s">
        <v>724</v>
      </c>
      <c r="I1399" s="4">
        <v>43.18</v>
      </c>
      <c r="J1399" s="5">
        <v>3</v>
      </c>
      <c r="K1399" s="4">
        <v>4.32</v>
      </c>
    </row>
    <row r="1400" spans="1:11" x14ac:dyDescent="0.2">
      <c r="A1400" t="s">
        <v>1784</v>
      </c>
      <c r="B1400" t="str">
        <f t="shared" si="42"/>
        <v>2014</v>
      </c>
      <c r="C1400" t="str">
        <f t="shared" si="43"/>
        <v>Nov</v>
      </c>
      <c r="D1400" t="s">
        <v>1032</v>
      </c>
      <c r="E1400" t="s">
        <v>327</v>
      </c>
      <c r="F1400" t="s">
        <v>43</v>
      </c>
      <c r="G1400" t="s">
        <v>44</v>
      </c>
      <c r="H1400" t="s">
        <v>1785</v>
      </c>
      <c r="I1400" s="4">
        <v>1983.97</v>
      </c>
      <c r="J1400" s="5">
        <v>4</v>
      </c>
      <c r="K1400" s="4">
        <v>248</v>
      </c>
    </row>
    <row r="1401" spans="1:11" x14ac:dyDescent="0.2">
      <c r="A1401" t="s">
        <v>1784</v>
      </c>
      <c r="B1401" t="str">
        <f t="shared" si="42"/>
        <v>2014</v>
      </c>
      <c r="C1401" t="str">
        <f t="shared" si="43"/>
        <v>Nov</v>
      </c>
      <c r="D1401" t="s">
        <v>78</v>
      </c>
      <c r="E1401" t="s">
        <v>104</v>
      </c>
      <c r="F1401" t="s">
        <v>12</v>
      </c>
      <c r="G1401" t="s">
        <v>20</v>
      </c>
      <c r="H1401" t="s">
        <v>674</v>
      </c>
      <c r="I1401" s="4">
        <v>443.92</v>
      </c>
      <c r="J1401" s="5">
        <v>5</v>
      </c>
      <c r="K1401" s="4">
        <v>-94.33</v>
      </c>
    </row>
    <row r="1402" spans="1:11" x14ac:dyDescent="0.2">
      <c r="A1402" t="s">
        <v>1784</v>
      </c>
      <c r="B1402" t="str">
        <f t="shared" si="42"/>
        <v>2014</v>
      </c>
      <c r="C1402" t="str">
        <f t="shared" si="43"/>
        <v>Nov</v>
      </c>
      <c r="D1402" t="s">
        <v>78</v>
      </c>
      <c r="E1402" t="s">
        <v>104</v>
      </c>
      <c r="F1402" t="s">
        <v>43</v>
      </c>
      <c r="G1402" t="s">
        <v>44</v>
      </c>
      <c r="H1402" t="s">
        <v>1786</v>
      </c>
      <c r="I1402" s="4">
        <v>155.97999999999999</v>
      </c>
      <c r="J1402" s="5">
        <v>3</v>
      </c>
      <c r="K1402" s="4">
        <v>54.59</v>
      </c>
    </row>
    <row r="1403" spans="1:11" x14ac:dyDescent="0.2">
      <c r="A1403" t="s">
        <v>1784</v>
      </c>
      <c r="B1403" t="str">
        <f t="shared" si="42"/>
        <v>2014</v>
      </c>
      <c r="C1403" t="str">
        <f t="shared" si="43"/>
        <v>Nov</v>
      </c>
      <c r="D1403" t="s">
        <v>1787</v>
      </c>
      <c r="E1403" t="s">
        <v>290</v>
      </c>
      <c r="F1403" t="s">
        <v>12</v>
      </c>
      <c r="G1403" t="s">
        <v>47</v>
      </c>
      <c r="H1403" t="s">
        <v>184</v>
      </c>
      <c r="I1403" s="4">
        <v>7.52</v>
      </c>
      <c r="J1403" s="5">
        <v>5</v>
      </c>
      <c r="K1403" s="4">
        <v>1.41</v>
      </c>
    </row>
    <row r="1404" spans="1:11" x14ac:dyDescent="0.2">
      <c r="A1404" t="s">
        <v>1784</v>
      </c>
      <c r="B1404" t="str">
        <f t="shared" si="42"/>
        <v>2014</v>
      </c>
      <c r="C1404" t="str">
        <f t="shared" si="43"/>
        <v>Nov</v>
      </c>
      <c r="D1404" t="s">
        <v>1787</v>
      </c>
      <c r="E1404" t="s">
        <v>290</v>
      </c>
      <c r="F1404" t="s">
        <v>12</v>
      </c>
      <c r="G1404" t="s">
        <v>27</v>
      </c>
      <c r="H1404" t="s">
        <v>1469</v>
      </c>
      <c r="I1404" s="4">
        <v>10.27</v>
      </c>
      <c r="J1404" s="5">
        <v>3</v>
      </c>
      <c r="K1404" s="4">
        <v>0.9</v>
      </c>
    </row>
    <row r="1405" spans="1:11" x14ac:dyDescent="0.2">
      <c r="A1405" t="s">
        <v>1784</v>
      </c>
      <c r="B1405" t="str">
        <f t="shared" si="42"/>
        <v>2014</v>
      </c>
      <c r="C1405" t="str">
        <f t="shared" si="43"/>
        <v>Nov</v>
      </c>
      <c r="D1405" t="s">
        <v>1787</v>
      </c>
      <c r="E1405" t="s">
        <v>290</v>
      </c>
      <c r="F1405" t="s">
        <v>12</v>
      </c>
      <c r="G1405" t="s">
        <v>18</v>
      </c>
      <c r="H1405" t="s">
        <v>893</v>
      </c>
      <c r="I1405" s="4">
        <v>47.81</v>
      </c>
      <c r="J1405" s="5">
        <v>12</v>
      </c>
      <c r="K1405" s="4">
        <v>15.54</v>
      </c>
    </row>
    <row r="1406" spans="1:11" x14ac:dyDescent="0.2">
      <c r="A1406" t="s">
        <v>1784</v>
      </c>
      <c r="B1406" t="str">
        <f t="shared" si="42"/>
        <v>2014</v>
      </c>
      <c r="C1406" t="str">
        <f t="shared" si="43"/>
        <v>Nov</v>
      </c>
      <c r="D1406" t="s">
        <v>1787</v>
      </c>
      <c r="E1406" t="s">
        <v>290</v>
      </c>
      <c r="F1406" t="s">
        <v>43</v>
      </c>
      <c r="G1406" t="s">
        <v>44</v>
      </c>
      <c r="H1406" t="s">
        <v>1788</v>
      </c>
      <c r="I1406" s="4">
        <v>978.84</v>
      </c>
      <c r="J1406" s="5">
        <v>9</v>
      </c>
      <c r="K1406" s="4">
        <v>110.12</v>
      </c>
    </row>
    <row r="1407" spans="1:11" x14ac:dyDescent="0.2">
      <c r="A1407" t="s">
        <v>1784</v>
      </c>
      <c r="B1407" t="str">
        <f t="shared" si="42"/>
        <v>2014</v>
      </c>
      <c r="C1407" t="str">
        <f t="shared" si="43"/>
        <v>Nov</v>
      </c>
      <c r="D1407" t="s">
        <v>1619</v>
      </c>
      <c r="E1407" t="s">
        <v>17</v>
      </c>
      <c r="F1407" t="s">
        <v>12</v>
      </c>
      <c r="G1407" t="s">
        <v>13</v>
      </c>
      <c r="H1407" t="s">
        <v>1621</v>
      </c>
      <c r="I1407" s="4">
        <v>15.7</v>
      </c>
      <c r="J1407" s="5">
        <v>3</v>
      </c>
      <c r="K1407" s="4">
        <v>5.0999999999999996</v>
      </c>
    </row>
    <row r="1408" spans="1:11" x14ac:dyDescent="0.2">
      <c r="A1408" t="s">
        <v>1784</v>
      </c>
      <c r="B1408" t="str">
        <f t="shared" si="42"/>
        <v>2014</v>
      </c>
      <c r="C1408" t="str">
        <f t="shared" si="43"/>
        <v>Nov</v>
      </c>
      <c r="D1408" t="s">
        <v>33</v>
      </c>
      <c r="E1408" t="s">
        <v>37</v>
      </c>
      <c r="F1408" t="s">
        <v>12</v>
      </c>
      <c r="G1408" t="s">
        <v>20</v>
      </c>
      <c r="H1408" t="s">
        <v>1789</v>
      </c>
      <c r="I1408" s="4">
        <v>69.52</v>
      </c>
      <c r="J1408" s="5">
        <v>2</v>
      </c>
      <c r="K1408" s="4">
        <v>19.47</v>
      </c>
    </row>
    <row r="1409" spans="1:11" x14ac:dyDescent="0.2">
      <c r="A1409" t="s">
        <v>1784</v>
      </c>
      <c r="B1409" t="str">
        <f t="shared" si="42"/>
        <v>2014</v>
      </c>
      <c r="C1409" t="str">
        <f t="shared" si="43"/>
        <v>Nov</v>
      </c>
      <c r="D1409" t="s">
        <v>33</v>
      </c>
      <c r="E1409" t="s">
        <v>37</v>
      </c>
      <c r="F1409" t="s">
        <v>12</v>
      </c>
      <c r="G1409" t="s">
        <v>27</v>
      </c>
      <c r="H1409" t="s">
        <v>979</v>
      </c>
      <c r="I1409" s="4">
        <v>5.64</v>
      </c>
      <c r="J1409" s="5">
        <v>3</v>
      </c>
      <c r="K1409" s="4">
        <v>1.64</v>
      </c>
    </row>
    <row r="1410" spans="1:11" x14ac:dyDescent="0.2">
      <c r="A1410" t="s">
        <v>1784</v>
      </c>
      <c r="B1410" t="str">
        <f t="shared" si="42"/>
        <v>2014</v>
      </c>
      <c r="C1410" t="str">
        <f t="shared" si="43"/>
        <v>Nov</v>
      </c>
      <c r="D1410" t="s">
        <v>1790</v>
      </c>
      <c r="E1410" t="s">
        <v>31</v>
      </c>
      <c r="F1410" t="s">
        <v>12</v>
      </c>
      <c r="G1410" t="s">
        <v>18</v>
      </c>
      <c r="H1410" t="s">
        <v>1791</v>
      </c>
      <c r="I1410" s="4">
        <v>44.4</v>
      </c>
      <c r="J1410" s="5">
        <v>3</v>
      </c>
      <c r="K1410" s="4">
        <v>22.2</v>
      </c>
    </row>
    <row r="1411" spans="1:11" x14ac:dyDescent="0.2">
      <c r="A1411" t="s">
        <v>1784</v>
      </c>
      <c r="B1411" t="str">
        <f t="shared" ref="B1411:B1474" si="44">TEXT(A1411,"YYYY")</f>
        <v>2014</v>
      </c>
      <c r="C1411" t="str">
        <f t="shared" ref="C1411:C1474" si="45">TEXT(A1411,"MMM")</f>
        <v>Nov</v>
      </c>
      <c r="D1411" t="s">
        <v>1790</v>
      </c>
      <c r="E1411" t="s">
        <v>31</v>
      </c>
      <c r="F1411" t="s">
        <v>12</v>
      </c>
      <c r="G1411" t="s">
        <v>13</v>
      </c>
      <c r="H1411" t="s">
        <v>719</v>
      </c>
      <c r="I1411" s="4">
        <v>21.4</v>
      </c>
      <c r="J1411" s="5">
        <v>5</v>
      </c>
      <c r="K1411" s="4">
        <v>9.6300000000000008</v>
      </c>
    </row>
    <row r="1412" spans="1:11" x14ac:dyDescent="0.2">
      <c r="A1412" t="s">
        <v>1784</v>
      </c>
      <c r="B1412" t="str">
        <f t="shared" si="44"/>
        <v>2014</v>
      </c>
      <c r="C1412" t="str">
        <f t="shared" si="45"/>
        <v>Nov</v>
      </c>
      <c r="D1412" t="s">
        <v>1466</v>
      </c>
      <c r="E1412" t="s">
        <v>169</v>
      </c>
      <c r="F1412" t="s">
        <v>12</v>
      </c>
      <c r="G1412" t="s">
        <v>105</v>
      </c>
      <c r="H1412" t="s">
        <v>1436</v>
      </c>
      <c r="I1412" s="4">
        <v>533.94000000000005</v>
      </c>
      <c r="J1412" s="5">
        <v>3</v>
      </c>
      <c r="K1412" s="4">
        <v>154.84</v>
      </c>
    </row>
    <row r="1413" spans="1:11" x14ac:dyDescent="0.2">
      <c r="A1413" t="s">
        <v>1784</v>
      </c>
      <c r="B1413" t="str">
        <f t="shared" si="44"/>
        <v>2014</v>
      </c>
      <c r="C1413" t="str">
        <f t="shared" si="45"/>
        <v>Nov</v>
      </c>
      <c r="D1413" t="s">
        <v>1466</v>
      </c>
      <c r="E1413" t="s">
        <v>169</v>
      </c>
      <c r="F1413" t="s">
        <v>12</v>
      </c>
      <c r="G1413" t="s">
        <v>13</v>
      </c>
      <c r="H1413" t="s">
        <v>1228</v>
      </c>
      <c r="I1413" s="4">
        <v>167.94</v>
      </c>
      <c r="J1413" s="5">
        <v>3</v>
      </c>
      <c r="K1413" s="4">
        <v>82.29</v>
      </c>
    </row>
    <row r="1414" spans="1:11" x14ac:dyDescent="0.2">
      <c r="A1414" t="s">
        <v>1784</v>
      </c>
      <c r="B1414" t="str">
        <f t="shared" si="44"/>
        <v>2014</v>
      </c>
      <c r="C1414" t="str">
        <f t="shared" si="45"/>
        <v>Nov</v>
      </c>
      <c r="D1414" t="s">
        <v>1466</v>
      </c>
      <c r="E1414" t="s">
        <v>169</v>
      </c>
      <c r="F1414" t="s">
        <v>38</v>
      </c>
      <c r="G1414" t="s">
        <v>52</v>
      </c>
      <c r="H1414" t="s">
        <v>1792</v>
      </c>
      <c r="I1414" s="4">
        <v>31.68</v>
      </c>
      <c r="J1414" s="5">
        <v>6</v>
      </c>
      <c r="K1414" s="4">
        <v>9.82</v>
      </c>
    </row>
    <row r="1415" spans="1:11" x14ac:dyDescent="0.2">
      <c r="A1415" t="s">
        <v>1784</v>
      </c>
      <c r="B1415" t="str">
        <f t="shared" si="44"/>
        <v>2014</v>
      </c>
      <c r="C1415" t="str">
        <f t="shared" si="45"/>
        <v>Nov</v>
      </c>
      <c r="D1415" t="s">
        <v>1793</v>
      </c>
      <c r="E1415" t="s">
        <v>205</v>
      </c>
      <c r="F1415" t="s">
        <v>12</v>
      </c>
      <c r="G1415" t="s">
        <v>105</v>
      </c>
      <c r="H1415" t="s">
        <v>1254</v>
      </c>
      <c r="I1415" s="4">
        <v>76.12</v>
      </c>
      <c r="J1415" s="5">
        <v>2</v>
      </c>
      <c r="K1415" s="4">
        <v>22.07</v>
      </c>
    </row>
    <row r="1416" spans="1:11" x14ac:dyDescent="0.2">
      <c r="A1416" t="s">
        <v>1784</v>
      </c>
      <c r="B1416" t="str">
        <f t="shared" si="44"/>
        <v>2014</v>
      </c>
      <c r="C1416" t="str">
        <f t="shared" si="45"/>
        <v>Nov</v>
      </c>
      <c r="D1416" t="s">
        <v>1490</v>
      </c>
      <c r="E1416" t="s">
        <v>87</v>
      </c>
      <c r="F1416" t="s">
        <v>38</v>
      </c>
      <c r="G1416" t="s">
        <v>52</v>
      </c>
      <c r="H1416" t="s">
        <v>1794</v>
      </c>
      <c r="I1416" s="4">
        <v>68.7</v>
      </c>
      <c r="J1416" s="5">
        <v>2</v>
      </c>
      <c r="K1416" s="4">
        <v>16.32</v>
      </c>
    </row>
    <row r="1417" spans="1:11" x14ac:dyDescent="0.2">
      <c r="A1417" t="s">
        <v>1784</v>
      </c>
      <c r="B1417" t="str">
        <f t="shared" si="44"/>
        <v>2014</v>
      </c>
      <c r="C1417" t="str">
        <f t="shared" si="45"/>
        <v>Nov</v>
      </c>
      <c r="D1417" t="s">
        <v>1490</v>
      </c>
      <c r="E1417" t="s">
        <v>87</v>
      </c>
      <c r="F1417" t="s">
        <v>12</v>
      </c>
      <c r="G1417" t="s">
        <v>22</v>
      </c>
      <c r="H1417" t="s">
        <v>1155</v>
      </c>
      <c r="I1417" s="4">
        <v>3.13</v>
      </c>
      <c r="J1417" s="5">
        <v>2</v>
      </c>
      <c r="K1417" s="4">
        <v>-2.61</v>
      </c>
    </row>
    <row r="1418" spans="1:11" x14ac:dyDescent="0.2">
      <c r="A1418" t="s">
        <v>1784</v>
      </c>
      <c r="B1418" t="str">
        <f t="shared" si="44"/>
        <v>2014</v>
      </c>
      <c r="C1418" t="str">
        <f t="shared" si="45"/>
        <v>Nov</v>
      </c>
      <c r="D1418" t="s">
        <v>1490</v>
      </c>
      <c r="E1418" t="s">
        <v>87</v>
      </c>
      <c r="F1418" t="s">
        <v>12</v>
      </c>
      <c r="G1418" t="s">
        <v>22</v>
      </c>
      <c r="H1418" t="s">
        <v>885</v>
      </c>
      <c r="I1418" s="4">
        <v>22.43</v>
      </c>
      <c r="J1418" s="5">
        <v>3</v>
      </c>
      <c r="K1418" s="4">
        <v>-17.940000000000001</v>
      </c>
    </row>
    <row r="1419" spans="1:11" x14ac:dyDescent="0.2">
      <c r="A1419" t="s">
        <v>1795</v>
      </c>
      <c r="B1419" t="str">
        <f t="shared" si="44"/>
        <v>2014</v>
      </c>
      <c r="C1419" t="str">
        <f t="shared" si="45"/>
        <v>Nov</v>
      </c>
      <c r="D1419" t="s">
        <v>1142</v>
      </c>
      <c r="E1419" t="s">
        <v>169</v>
      </c>
      <c r="F1419" t="s">
        <v>12</v>
      </c>
      <c r="G1419" t="s">
        <v>18</v>
      </c>
      <c r="H1419" t="s">
        <v>1545</v>
      </c>
      <c r="I1419" s="4">
        <v>34.86</v>
      </c>
      <c r="J1419" s="5">
        <v>7</v>
      </c>
      <c r="K1419" s="4">
        <v>16.04</v>
      </c>
    </row>
    <row r="1420" spans="1:11" x14ac:dyDescent="0.2">
      <c r="A1420" t="s">
        <v>1795</v>
      </c>
      <c r="B1420" t="str">
        <f t="shared" si="44"/>
        <v>2014</v>
      </c>
      <c r="C1420" t="str">
        <f t="shared" si="45"/>
        <v>Nov</v>
      </c>
      <c r="D1420" t="s">
        <v>1142</v>
      </c>
      <c r="E1420" t="s">
        <v>169</v>
      </c>
      <c r="F1420" t="s">
        <v>38</v>
      </c>
      <c r="G1420" t="s">
        <v>52</v>
      </c>
      <c r="H1420" t="s">
        <v>1184</v>
      </c>
      <c r="I1420" s="4">
        <v>89.34</v>
      </c>
      <c r="J1420" s="5">
        <v>6</v>
      </c>
      <c r="K1420" s="4">
        <v>24.12</v>
      </c>
    </row>
    <row r="1421" spans="1:11" x14ac:dyDescent="0.2">
      <c r="A1421" t="s">
        <v>1795</v>
      </c>
      <c r="B1421" t="str">
        <f t="shared" si="44"/>
        <v>2014</v>
      </c>
      <c r="C1421" t="str">
        <f t="shared" si="45"/>
        <v>Nov</v>
      </c>
      <c r="D1421" t="s">
        <v>1796</v>
      </c>
      <c r="E1421" t="s">
        <v>11</v>
      </c>
      <c r="F1421" t="s">
        <v>43</v>
      </c>
      <c r="G1421" t="s">
        <v>44</v>
      </c>
      <c r="H1421" t="s">
        <v>1046</v>
      </c>
      <c r="I1421" s="4">
        <v>88.78</v>
      </c>
      <c r="J1421" s="5">
        <v>3</v>
      </c>
      <c r="K1421" s="4">
        <v>7.77</v>
      </c>
    </row>
    <row r="1422" spans="1:11" x14ac:dyDescent="0.2">
      <c r="A1422" t="s">
        <v>1795</v>
      </c>
      <c r="B1422" t="str">
        <f t="shared" si="44"/>
        <v>2014</v>
      </c>
      <c r="C1422" t="str">
        <f t="shared" si="45"/>
        <v>Nov</v>
      </c>
      <c r="D1422" t="s">
        <v>176</v>
      </c>
      <c r="E1422" t="s">
        <v>87</v>
      </c>
      <c r="F1422" t="s">
        <v>43</v>
      </c>
      <c r="G1422" t="s">
        <v>44</v>
      </c>
      <c r="H1422" t="s">
        <v>1562</v>
      </c>
      <c r="I1422" s="4">
        <v>539.96</v>
      </c>
      <c r="J1422" s="5">
        <v>6</v>
      </c>
      <c r="K1422" s="4">
        <v>-107.99</v>
      </c>
    </row>
    <row r="1423" spans="1:11" x14ac:dyDescent="0.2">
      <c r="A1423" t="s">
        <v>1795</v>
      </c>
      <c r="B1423" t="str">
        <f t="shared" si="44"/>
        <v>2014</v>
      </c>
      <c r="C1423" t="str">
        <f t="shared" si="45"/>
        <v>Nov</v>
      </c>
      <c r="D1423" t="s">
        <v>176</v>
      </c>
      <c r="E1423" t="s">
        <v>87</v>
      </c>
      <c r="F1423" t="s">
        <v>43</v>
      </c>
      <c r="G1423" t="s">
        <v>44</v>
      </c>
      <c r="H1423" t="s">
        <v>851</v>
      </c>
      <c r="I1423" s="4">
        <v>50.23</v>
      </c>
      <c r="J1423" s="5">
        <v>7</v>
      </c>
      <c r="K1423" s="4">
        <v>-10.050000000000001</v>
      </c>
    </row>
    <row r="1424" spans="1:11" x14ac:dyDescent="0.2">
      <c r="A1424" t="s">
        <v>1795</v>
      </c>
      <c r="B1424" t="str">
        <f t="shared" si="44"/>
        <v>2014</v>
      </c>
      <c r="C1424" t="str">
        <f t="shared" si="45"/>
        <v>Nov</v>
      </c>
      <c r="D1424" t="s">
        <v>176</v>
      </c>
      <c r="E1424" t="s">
        <v>87</v>
      </c>
      <c r="F1424" t="s">
        <v>12</v>
      </c>
      <c r="G1424" t="s">
        <v>22</v>
      </c>
      <c r="H1424" t="s">
        <v>1107</v>
      </c>
      <c r="I1424" s="4">
        <v>19.239999999999998</v>
      </c>
      <c r="J1424" s="5">
        <v>3</v>
      </c>
      <c r="K1424" s="4">
        <v>-13.47</v>
      </c>
    </row>
    <row r="1425" spans="1:11" x14ac:dyDescent="0.2">
      <c r="A1425" t="s">
        <v>1795</v>
      </c>
      <c r="B1425" t="str">
        <f t="shared" si="44"/>
        <v>2014</v>
      </c>
      <c r="C1425" t="str">
        <f t="shared" si="45"/>
        <v>Nov</v>
      </c>
      <c r="D1425" t="s">
        <v>1797</v>
      </c>
      <c r="E1425" t="s">
        <v>139</v>
      </c>
      <c r="F1425" t="s">
        <v>43</v>
      </c>
      <c r="G1425" t="s">
        <v>58</v>
      </c>
      <c r="H1425" t="s">
        <v>558</v>
      </c>
      <c r="I1425" s="4">
        <v>799.92</v>
      </c>
      <c r="J1425" s="5">
        <v>10</v>
      </c>
      <c r="K1425" s="4">
        <v>239.98</v>
      </c>
    </row>
    <row r="1426" spans="1:11" x14ac:dyDescent="0.2">
      <c r="A1426" t="s">
        <v>1795</v>
      </c>
      <c r="B1426" t="str">
        <f t="shared" si="44"/>
        <v>2014</v>
      </c>
      <c r="C1426" t="str">
        <f t="shared" si="45"/>
        <v>Nov</v>
      </c>
      <c r="D1426" t="s">
        <v>1798</v>
      </c>
      <c r="E1426" t="s">
        <v>31</v>
      </c>
      <c r="F1426" t="s">
        <v>43</v>
      </c>
      <c r="G1426" t="s">
        <v>44</v>
      </c>
      <c r="H1426" t="s">
        <v>201</v>
      </c>
      <c r="I1426" s="4">
        <v>46.38</v>
      </c>
      <c r="J1426" s="5">
        <v>2</v>
      </c>
      <c r="K1426" s="4">
        <v>5.22</v>
      </c>
    </row>
    <row r="1427" spans="1:11" x14ac:dyDescent="0.2">
      <c r="A1427" t="s">
        <v>1795</v>
      </c>
      <c r="B1427" t="str">
        <f t="shared" si="44"/>
        <v>2014</v>
      </c>
      <c r="C1427" t="str">
        <f t="shared" si="45"/>
        <v>Nov</v>
      </c>
      <c r="D1427" t="s">
        <v>1798</v>
      </c>
      <c r="E1427" t="s">
        <v>31</v>
      </c>
      <c r="F1427" t="s">
        <v>12</v>
      </c>
      <c r="G1427" t="s">
        <v>20</v>
      </c>
      <c r="H1427" t="s">
        <v>1799</v>
      </c>
      <c r="I1427" s="4">
        <v>362.92</v>
      </c>
      <c r="J1427" s="5">
        <v>2</v>
      </c>
      <c r="K1427" s="4">
        <v>105.25</v>
      </c>
    </row>
    <row r="1428" spans="1:11" x14ac:dyDescent="0.2">
      <c r="A1428" t="s">
        <v>1795</v>
      </c>
      <c r="B1428" t="str">
        <f t="shared" si="44"/>
        <v>2014</v>
      </c>
      <c r="C1428" t="str">
        <f t="shared" si="45"/>
        <v>Nov</v>
      </c>
      <c r="D1428" t="s">
        <v>1800</v>
      </c>
      <c r="E1428" t="s">
        <v>189</v>
      </c>
      <c r="F1428" t="s">
        <v>43</v>
      </c>
      <c r="G1428" t="s">
        <v>58</v>
      </c>
      <c r="H1428" t="s">
        <v>1145</v>
      </c>
      <c r="I1428" s="4">
        <v>41.94</v>
      </c>
      <c r="J1428" s="5">
        <v>2</v>
      </c>
      <c r="K1428" s="4">
        <v>15.1</v>
      </c>
    </row>
    <row r="1429" spans="1:11" x14ac:dyDescent="0.2">
      <c r="A1429" t="s">
        <v>1795</v>
      </c>
      <c r="B1429" t="str">
        <f t="shared" si="44"/>
        <v>2014</v>
      </c>
      <c r="C1429" t="str">
        <f t="shared" si="45"/>
        <v>Nov</v>
      </c>
      <c r="D1429" t="s">
        <v>1800</v>
      </c>
      <c r="E1429" t="s">
        <v>189</v>
      </c>
      <c r="F1429" t="s">
        <v>43</v>
      </c>
      <c r="G1429" t="s">
        <v>44</v>
      </c>
      <c r="H1429" t="s">
        <v>1801</v>
      </c>
      <c r="I1429" s="4">
        <v>52.79</v>
      </c>
      <c r="J1429" s="5">
        <v>1</v>
      </c>
      <c r="K1429" s="4">
        <v>4.62</v>
      </c>
    </row>
    <row r="1430" spans="1:11" x14ac:dyDescent="0.2">
      <c r="A1430" t="s">
        <v>1802</v>
      </c>
      <c r="B1430" t="str">
        <f t="shared" si="44"/>
        <v>2014</v>
      </c>
      <c r="C1430" t="str">
        <f t="shared" si="45"/>
        <v>Nov</v>
      </c>
      <c r="D1430" t="s">
        <v>1048</v>
      </c>
      <c r="E1430" t="s">
        <v>26</v>
      </c>
      <c r="F1430" t="s">
        <v>12</v>
      </c>
      <c r="G1430" t="s">
        <v>232</v>
      </c>
      <c r="H1430" t="s">
        <v>233</v>
      </c>
      <c r="I1430" s="4">
        <v>286.33999999999997</v>
      </c>
      <c r="J1430" s="5">
        <v>3</v>
      </c>
      <c r="K1430" s="4">
        <v>-64.430000000000007</v>
      </c>
    </row>
    <row r="1431" spans="1:11" x14ac:dyDescent="0.2">
      <c r="A1431" t="s">
        <v>1802</v>
      </c>
      <c r="B1431" t="str">
        <f t="shared" si="44"/>
        <v>2014</v>
      </c>
      <c r="C1431" t="str">
        <f t="shared" si="45"/>
        <v>Nov</v>
      </c>
      <c r="D1431" t="s">
        <v>145</v>
      </c>
      <c r="E1431" t="s">
        <v>169</v>
      </c>
      <c r="F1431" t="s">
        <v>43</v>
      </c>
      <c r="G1431" t="s">
        <v>44</v>
      </c>
      <c r="H1431" t="s">
        <v>337</v>
      </c>
      <c r="I1431" s="4">
        <v>783.96</v>
      </c>
      <c r="J1431" s="5">
        <v>4</v>
      </c>
      <c r="K1431" s="4">
        <v>219.51</v>
      </c>
    </row>
    <row r="1432" spans="1:11" x14ac:dyDescent="0.2">
      <c r="A1432" t="s">
        <v>1802</v>
      </c>
      <c r="B1432" t="str">
        <f t="shared" si="44"/>
        <v>2014</v>
      </c>
      <c r="C1432" t="str">
        <f t="shared" si="45"/>
        <v>Nov</v>
      </c>
      <c r="D1432" t="s">
        <v>145</v>
      </c>
      <c r="E1432" t="s">
        <v>169</v>
      </c>
      <c r="F1432" t="s">
        <v>12</v>
      </c>
      <c r="G1432" t="s">
        <v>22</v>
      </c>
      <c r="H1432" t="s">
        <v>186</v>
      </c>
      <c r="I1432" s="4">
        <v>48.9</v>
      </c>
      <c r="J1432" s="5">
        <v>2</v>
      </c>
      <c r="K1432" s="4">
        <v>18.34</v>
      </c>
    </row>
    <row r="1433" spans="1:11" x14ac:dyDescent="0.2">
      <c r="A1433" t="s">
        <v>1802</v>
      </c>
      <c r="B1433" t="str">
        <f t="shared" si="44"/>
        <v>2014</v>
      </c>
      <c r="C1433" t="str">
        <f t="shared" si="45"/>
        <v>Nov</v>
      </c>
      <c r="D1433" t="s">
        <v>145</v>
      </c>
      <c r="E1433" t="s">
        <v>169</v>
      </c>
      <c r="F1433" t="s">
        <v>12</v>
      </c>
      <c r="G1433" t="s">
        <v>22</v>
      </c>
      <c r="H1433" t="s">
        <v>1520</v>
      </c>
      <c r="I1433" s="4">
        <v>7.86</v>
      </c>
      <c r="J1433" s="5">
        <v>2</v>
      </c>
      <c r="K1433" s="4">
        <v>2.85</v>
      </c>
    </row>
    <row r="1434" spans="1:11" x14ac:dyDescent="0.2">
      <c r="A1434" t="s">
        <v>1802</v>
      </c>
      <c r="B1434" t="str">
        <f t="shared" si="44"/>
        <v>2014</v>
      </c>
      <c r="C1434" t="str">
        <f t="shared" si="45"/>
        <v>Nov</v>
      </c>
      <c r="D1434" t="s">
        <v>824</v>
      </c>
      <c r="E1434" t="s">
        <v>706</v>
      </c>
      <c r="F1434" t="s">
        <v>12</v>
      </c>
      <c r="G1434" t="s">
        <v>232</v>
      </c>
      <c r="H1434" t="s">
        <v>1007</v>
      </c>
      <c r="I1434" s="4">
        <v>11.64</v>
      </c>
      <c r="J1434" s="5">
        <v>3</v>
      </c>
      <c r="K1434" s="4">
        <v>3.38</v>
      </c>
    </row>
    <row r="1435" spans="1:11" x14ac:dyDescent="0.2">
      <c r="A1435" t="s">
        <v>1802</v>
      </c>
      <c r="B1435" t="str">
        <f t="shared" si="44"/>
        <v>2014</v>
      </c>
      <c r="C1435" t="str">
        <f t="shared" si="45"/>
        <v>Nov</v>
      </c>
      <c r="D1435" t="s">
        <v>1386</v>
      </c>
      <c r="E1435" t="s">
        <v>135</v>
      </c>
      <c r="F1435" t="s">
        <v>12</v>
      </c>
      <c r="G1435" t="s">
        <v>13</v>
      </c>
      <c r="H1435" t="s">
        <v>1803</v>
      </c>
      <c r="I1435" s="4">
        <v>3.49</v>
      </c>
      <c r="J1435" s="5">
        <v>2</v>
      </c>
      <c r="K1435" s="4">
        <v>1.18</v>
      </c>
    </row>
    <row r="1436" spans="1:11" x14ac:dyDescent="0.2">
      <c r="A1436" t="s">
        <v>1802</v>
      </c>
      <c r="B1436" t="str">
        <f t="shared" si="44"/>
        <v>2014</v>
      </c>
      <c r="C1436" t="str">
        <f t="shared" si="45"/>
        <v>Nov</v>
      </c>
      <c r="D1436" t="s">
        <v>1386</v>
      </c>
      <c r="E1436" t="s">
        <v>135</v>
      </c>
      <c r="F1436" t="s">
        <v>12</v>
      </c>
      <c r="G1436" t="s">
        <v>13</v>
      </c>
      <c r="H1436" t="s">
        <v>1222</v>
      </c>
      <c r="I1436" s="4">
        <v>143.86000000000001</v>
      </c>
      <c r="J1436" s="5">
        <v>9</v>
      </c>
      <c r="K1436" s="4">
        <v>48.55</v>
      </c>
    </row>
    <row r="1437" spans="1:11" x14ac:dyDescent="0.2">
      <c r="A1437" t="s">
        <v>1802</v>
      </c>
      <c r="B1437" t="str">
        <f t="shared" si="44"/>
        <v>2014</v>
      </c>
      <c r="C1437" t="str">
        <f t="shared" si="45"/>
        <v>Nov</v>
      </c>
      <c r="D1437" t="s">
        <v>1798</v>
      </c>
      <c r="E1437" t="s">
        <v>290</v>
      </c>
      <c r="F1437" t="s">
        <v>12</v>
      </c>
      <c r="G1437" t="s">
        <v>20</v>
      </c>
      <c r="H1437" t="s">
        <v>207</v>
      </c>
      <c r="I1437" s="4">
        <v>25.98</v>
      </c>
      <c r="J1437" s="5">
        <v>2</v>
      </c>
      <c r="K1437" s="4">
        <v>-1.62</v>
      </c>
    </row>
    <row r="1438" spans="1:11" x14ac:dyDescent="0.2">
      <c r="A1438" t="s">
        <v>1802</v>
      </c>
      <c r="B1438" t="str">
        <f t="shared" si="44"/>
        <v>2014</v>
      </c>
      <c r="C1438" t="str">
        <f t="shared" si="45"/>
        <v>Nov</v>
      </c>
      <c r="D1438" t="s">
        <v>1798</v>
      </c>
      <c r="E1438" t="s">
        <v>290</v>
      </c>
      <c r="F1438" t="s">
        <v>38</v>
      </c>
      <c r="G1438" t="s">
        <v>164</v>
      </c>
      <c r="H1438" t="s">
        <v>1804</v>
      </c>
      <c r="I1438" s="4">
        <v>945.04</v>
      </c>
      <c r="J1438" s="5">
        <v>6</v>
      </c>
      <c r="K1438" s="4">
        <v>-299.26</v>
      </c>
    </row>
    <row r="1439" spans="1:11" x14ac:dyDescent="0.2">
      <c r="A1439" t="s">
        <v>1802</v>
      </c>
      <c r="B1439" t="str">
        <f t="shared" si="44"/>
        <v>2014</v>
      </c>
      <c r="C1439" t="str">
        <f t="shared" si="45"/>
        <v>Nov</v>
      </c>
      <c r="D1439" t="s">
        <v>1798</v>
      </c>
      <c r="E1439" t="s">
        <v>290</v>
      </c>
      <c r="F1439" t="s">
        <v>12</v>
      </c>
      <c r="G1439" t="s">
        <v>22</v>
      </c>
      <c r="H1439" t="s">
        <v>1591</v>
      </c>
      <c r="I1439" s="4">
        <v>14.3</v>
      </c>
      <c r="J1439" s="5">
        <v>7</v>
      </c>
      <c r="K1439" s="4">
        <v>-10.49</v>
      </c>
    </row>
    <row r="1440" spans="1:11" x14ac:dyDescent="0.2">
      <c r="A1440" t="s">
        <v>1802</v>
      </c>
      <c r="B1440" t="str">
        <f t="shared" si="44"/>
        <v>2014</v>
      </c>
      <c r="C1440" t="str">
        <f t="shared" si="45"/>
        <v>Nov</v>
      </c>
      <c r="D1440" t="s">
        <v>1798</v>
      </c>
      <c r="E1440" t="s">
        <v>290</v>
      </c>
      <c r="F1440" t="s">
        <v>38</v>
      </c>
      <c r="G1440" t="s">
        <v>52</v>
      </c>
      <c r="H1440" t="s">
        <v>1805</v>
      </c>
      <c r="I1440" s="4">
        <v>410.35</v>
      </c>
      <c r="J1440" s="5">
        <v>3</v>
      </c>
      <c r="K1440" s="4">
        <v>-51.29</v>
      </c>
    </row>
    <row r="1441" spans="1:11" x14ac:dyDescent="0.2">
      <c r="A1441" t="s">
        <v>1802</v>
      </c>
      <c r="B1441" t="str">
        <f t="shared" si="44"/>
        <v>2014</v>
      </c>
      <c r="C1441" t="str">
        <f t="shared" si="45"/>
        <v>Nov</v>
      </c>
      <c r="D1441" t="s">
        <v>1806</v>
      </c>
      <c r="E1441" t="s">
        <v>205</v>
      </c>
      <c r="F1441" t="s">
        <v>12</v>
      </c>
      <c r="G1441" t="s">
        <v>22</v>
      </c>
      <c r="H1441" t="s">
        <v>1043</v>
      </c>
      <c r="I1441" s="4">
        <v>5.76</v>
      </c>
      <c r="J1441" s="5">
        <v>2</v>
      </c>
      <c r="K1441" s="4">
        <v>2.82</v>
      </c>
    </row>
    <row r="1442" spans="1:11" x14ac:dyDescent="0.2">
      <c r="A1442" t="s">
        <v>1802</v>
      </c>
      <c r="B1442" t="str">
        <f t="shared" si="44"/>
        <v>2014</v>
      </c>
      <c r="C1442" t="str">
        <f t="shared" si="45"/>
        <v>Nov</v>
      </c>
      <c r="D1442" t="s">
        <v>615</v>
      </c>
      <c r="E1442" t="s">
        <v>1156</v>
      </c>
      <c r="F1442" t="s">
        <v>43</v>
      </c>
      <c r="G1442" t="s">
        <v>58</v>
      </c>
      <c r="H1442" t="s">
        <v>1807</v>
      </c>
      <c r="I1442" s="4">
        <v>89.97</v>
      </c>
      <c r="J1442" s="5">
        <v>3</v>
      </c>
      <c r="K1442" s="4">
        <v>18.89</v>
      </c>
    </row>
    <row r="1443" spans="1:11" x14ac:dyDescent="0.2">
      <c r="A1443" t="s">
        <v>1802</v>
      </c>
      <c r="B1443" t="str">
        <f t="shared" si="44"/>
        <v>2014</v>
      </c>
      <c r="C1443" t="str">
        <f t="shared" si="45"/>
        <v>Nov</v>
      </c>
      <c r="D1443" t="s">
        <v>1808</v>
      </c>
      <c r="E1443" t="s">
        <v>31</v>
      </c>
      <c r="F1443" t="s">
        <v>12</v>
      </c>
      <c r="G1443" t="s">
        <v>27</v>
      </c>
      <c r="H1443" t="s">
        <v>621</v>
      </c>
      <c r="I1443" s="4">
        <v>6.72</v>
      </c>
      <c r="J1443" s="5">
        <v>4</v>
      </c>
      <c r="K1443" s="4">
        <v>3.36</v>
      </c>
    </row>
    <row r="1444" spans="1:11" x14ac:dyDescent="0.2">
      <c r="A1444" t="s">
        <v>1809</v>
      </c>
      <c r="B1444" t="str">
        <f t="shared" si="44"/>
        <v>2014</v>
      </c>
      <c r="C1444" t="str">
        <f t="shared" si="45"/>
        <v>Nov</v>
      </c>
      <c r="D1444" t="s">
        <v>209</v>
      </c>
      <c r="E1444" t="s">
        <v>169</v>
      </c>
      <c r="F1444" t="s">
        <v>38</v>
      </c>
      <c r="G1444" t="s">
        <v>39</v>
      </c>
      <c r="H1444" t="s">
        <v>622</v>
      </c>
      <c r="I1444" s="4">
        <v>135.88</v>
      </c>
      <c r="J1444" s="5">
        <v>1</v>
      </c>
      <c r="K1444" s="4">
        <v>24.16</v>
      </c>
    </row>
    <row r="1445" spans="1:11" x14ac:dyDescent="0.2">
      <c r="A1445" t="s">
        <v>1809</v>
      </c>
      <c r="B1445" t="str">
        <f t="shared" si="44"/>
        <v>2014</v>
      </c>
      <c r="C1445" t="str">
        <f t="shared" si="45"/>
        <v>Nov</v>
      </c>
      <c r="D1445" t="s">
        <v>209</v>
      </c>
      <c r="E1445" t="s">
        <v>169</v>
      </c>
      <c r="F1445" t="s">
        <v>43</v>
      </c>
      <c r="G1445" t="s">
        <v>353</v>
      </c>
      <c r="H1445" t="s">
        <v>1810</v>
      </c>
      <c r="I1445" s="4">
        <v>3991.98</v>
      </c>
      <c r="J1445" s="5">
        <v>2</v>
      </c>
      <c r="K1445" s="4">
        <v>1995.99</v>
      </c>
    </row>
    <row r="1446" spans="1:11" x14ac:dyDescent="0.2">
      <c r="A1446" t="s">
        <v>1809</v>
      </c>
      <c r="B1446" t="str">
        <f t="shared" si="44"/>
        <v>2014</v>
      </c>
      <c r="C1446" t="str">
        <f t="shared" si="45"/>
        <v>Nov</v>
      </c>
      <c r="D1446" t="s">
        <v>209</v>
      </c>
      <c r="E1446" t="s">
        <v>169</v>
      </c>
      <c r="F1446" t="s">
        <v>43</v>
      </c>
      <c r="G1446" t="s">
        <v>44</v>
      </c>
      <c r="H1446" t="s">
        <v>999</v>
      </c>
      <c r="I1446" s="4">
        <v>275.94</v>
      </c>
      <c r="J1446" s="5">
        <v>6</v>
      </c>
      <c r="K1446" s="4">
        <v>80.02</v>
      </c>
    </row>
    <row r="1447" spans="1:11" x14ac:dyDescent="0.2">
      <c r="A1447" t="s">
        <v>1809</v>
      </c>
      <c r="B1447" t="str">
        <f t="shared" si="44"/>
        <v>2014</v>
      </c>
      <c r="C1447" t="str">
        <f t="shared" si="45"/>
        <v>Nov</v>
      </c>
      <c r="D1447" t="s">
        <v>209</v>
      </c>
      <c r="E1447" t="s">
        <v>169</v>
      </c>
      <c r="F1447" t="s">
        <v>43</v>
      </c>
      <c r="G1447" t="s">
        <v>58</v>
      </c>
      <c r="H1447" t="s">
        <v>1811</v>
      </c>
      <c r="I1447" s="4">
        <v>360</v>
      </c>
      <c r="J1447" s="5">
        <v>4</v>
      </c>
      <c r="K1447" s="4">
        <v>129.6</v>
      </c>
    </row>
    <row r="1448" spans="1:11" x14ac:dyDescent="0.2">
      <c r="A1448" t="s">
        <v>1809</v>
      </c>
      <c r="B1448" t="str">
        <f t="shared" si="44"/>
        <v>2014</v>
      </c>
      <c r="C1448" t="str">
        <f t="shared" si="45"/>
        <v>Nov</v>
      </c>
      <c r="D1448" t="s">
        <v>209</v>
      </c>
      <c r="E1448" t="s">
        <v>169</v>
      </c>
      <c r="F1448" t="s">
        <v>12</v>
      </c>
      <c r="G1448" t="s">
        <v>20</v>
      </c>
      <c r="H1448" t="s">
        <v>1812</v>
      </c>
      <c r="I1448" s="4">
        <v>43.57</v>
      </c>
      <c r="J1448" s="5">
        <v>1</v>
      </c>
      <c r="K1448" s="4">
        <v>13.07</v>
      </c>
    </row>
    <row r="1449" spans="1:11" x14ac:dyDescent="0.2">
      <c r="A1449" t="s">
        <v>1809</v>
      </c>
      <c r="B1449" t="str">
        <f t="shared" si="44"/>
        <v>2014</v>
      </c>
      <c r="C1449" t="str">
        <f t="shared" si="45"/>
        <v>Nov</v>
      </c>
      <c r="D1449" t="s">
        <v>1492</v>
      </c>
      <c r="E1449" t="s">
        <v>290</v>
      </c>
      <c r="F1449" t="s">
        <v>12</v>
      </c>
      <c r="G1449" t="s">
        <v>47</v>
      </c>
      <c r="H1449" t="s">
        <v>1813</v>
      </c>
      <c r="I1449" s="4">
        <v>8.3800000000000008</v>
      </c>
      <c r="J1449" s="5">
        <v>3</v>
      </c>
      <c r="K1449" s="4">
        <v>2.72</v>
      </c>
    </row>
    <row r="1450" spans="1:11" x14ac:dyDescent="0.2">
      <c r="A1450" t="s">
        <v>1809</v>
      </c>
      <c r="B1450" t="str">
        <f t="shared" si="44"/>
        <v>2014</v>
      </c>
      <c r="C1450" t="str">
        <f t="shared" si="45"/>
        <v>Nov</v>
      </c>
      <c r="D1450" t="s">
        <v>1492</v>
      </c>
      <c r="E1450" t="s">
        <v>290</v>
      </c>
      <c r="F1450" t="s">
        <v>12</v>
      </c>
      <c r="G1450" t="s">
        <v>105</v>
      </c>
      <c r="H1450" t="s">
        <v>883</v>
      </c>
      <c r="I1450" s="4">
        <v>58.24</v>
      </c>
      <c r="J1450" s="5">
        <v>5</v>
      </c>
      <c r="K1450" s="4">
        <v>5.0999999999999996</v>
      </c>
    </row>
    <row r="1451" spans="1:11" x14ac:dyDescent="0.2">
      <c r="A1451" t="s">
        <v>1809</v>
      </c>
      <c r="B1451" t="str">
        <f t="shared" si="44"/>
        <v>2014</v>
      </c>
      <c r="C1451" t="str">
        <f t="shared" si="45"/>
        <v>Nov</v>
      </c>
      <c r="D1451" t="s">
        <v>1814</v>
      </c>
      <c r="E1451" t="s">
        <v>31</v>
      </c>
      <c r="F1451" t="s">
        <v>38</v>
      </c>
      <c r="G1451" t="s">
        <v>52</v>
      </c>
      <c r="H1451" t="s">
        <v>1525</v>
      </c>
      <c r="I1451" s="4">
        <v>35.340000000000003</v>
      </c>
      <c r="J1451" s="5">
        <v>2</v>
      </c>
      <c r="K1451" s="4">
        <v>13.43</v>
      </c>
    </row>
    <row r="1452" spans="1:11" x14ac:dyDescent="0.2">
      <c r="A1452" t="s">
        <v>1809</v>
      </c>
      <c r="B1452" t="str">
        <f t="shared" si="44"/>
        <v>2014</v>
      </c>
      <c r="C1452" t="str">
        <f t="shared" si="45"/>
        <v>Nov</v>
      </c>
      <c r="D1452" t="s">
        <v>1815</v>
      </c>
      <c r="E1452" t="s">
        <v>31</v>
      </c>
      <c r="F1452" t="s">
        <v>43</v>
      </c>
      <c r="G1452" t="s">
        <v>44</v>
      </c>
      <c r="H1452" t="s">
        <v>1816</v>
      </c>
      <c r="I1452" s="4">
        <v>666.34</v>
      </c>
      <c r="J1452" s="5">
        <v>7</v>
      </c>
      <c r="K1452" s="4">
        <v>66.63</v>
      </c>
    </row>
    <row r="1453" spans="1:11" x14ac:dyDescent="0.2">
      <c r="A1453" t="s">
        <v>1809</v>
      </c>
      <c r="B1453" t="str">
        <f t="shared" si="44"/>
        <v>2014</v>
      </c>
      <c r="C1453" t="str">
        <f t="shared" si="45"/>
        <v>Nov</v>
      </c>
      <c r="D1453" t="s">
        <v>1815</v>
      </c>
      <c r="E1453" t="s">
        <v>31</v>
      </c>
      <c r="F1453" t="s">
        <v>38</v>
      </c>
      <c r="G1453" t="s">
        <v>164</v>
      </c>
      <c r="H1453" t="s">
        <v>914</v>
      </c>
      <c r="I1453" s="4">
        <v>573.73</v>
      </c>
      <c r="J1453" s="5">
        <v>4</v>
      </c>
      <c r="K1453" s="4">
        <v>-64.540000000000006</v>
      </c>
    </row>
    <row r="1454" spans="1:11" x14ac:dyDescent="0.2">
      <c r="A1454" t="s">
        <v>1809</v>
      </c>
      <c r="B1454" t="str">
        <f t="shared" si="44"/>
        <v>2014</v>
      </c>
      <c r="C1454" t="str">
        <f t="shared" si="45"/>
        <v>Nov</v>
      </c>
      <c r="D1454" t="s">
        <v>1815</v>
      </c>
      <c r="E1454" t="s">
        <v>31</v>
      </c>
      <c r="F1454" t="s">
        <v>12</v>
      </c>
      <c r="G1454" t="s">
        <v>22</v>
      </c>
      <c r="H1454" t="s">
        <v>1817</v>
      </c>
      <c r="I1454" s="4">
        <v>21.94</v>
      </c>
      <c r="J1454" s="5">
        <v>3</v>
      </c>
      <c r="K1454" s="4">
        <v>8.23</v>
      </c>
    </row>
    <row r="1455" spans="1:11" x14ac:dyDescent="0.2">
      <c r="A1455" t="s">
        <v>1809</v>
      </c>
      <c r="B1455" t="str">
        <f t="shared" si="44"/>
        <v>2014</v>
      </c>
      <c r="C1455" t="str">
        <f t="shared" si="45"/>
        <v>Nov</v>
      </c>
      <c r="D1455" t="s">
        <v>1815</v>
      </c>
      <c r="E1455" t="s">
        <v>31</v>
      </c>
      <c r="F1455" t="s">
        <v>12</v>
      </c>
      <c r="G1455" t="s">
        <v>13</v>
      </c>
      <c r="H1455" t="s">
        <v>1416</v>
      </c>
      <c r="I1455" s="4">
        <v>19.440000000000001</v>
      </c>
      <c r="J1455" s="5">
        <v>3</v>
      </c>
      <c r="K1455" s="4">
        <v>9.33</v>
      </c>
    </row>
    <row r="1456" spans="1:11" x14ac:dyDescent="0.2">
      <c r="A1456" t="s">
        <v>1809</v>
      </c>
      <c r="B1456" t="str">
        <f t="shared" si="44"/>
        <v>2014</v>
      </c>
      <c r="C1456" t="str">
        <f t="shared" si="45"/>
        <v>Nov</v>
      </c>
      <c r="D1456" t="s">
        <v>1815</v>
      </c>
      <c r="E1456" t="s">
        <v>31</v>
      </c>
      <c r="F1456" t="s">
        <v>43</v>
      </c>
      <c r="G1456" t="s">
        <v>353</v>
      </c>
      <c r="H1456" t="s">
        <v>1818</v>
      </c>
      <c r="I1456" s="4">
        <v>447.97</v>
      </c>
      <c r="J1456" s="5">
        <v>4</v>
      </c>
      <c r="K1456" s="4">
        <v>139.99</v>
      </c>
    </row>
    <row r="1457" spans="1:11" x14ac:dyDescent="0.2">
      <c r="A1457" t="s">
        <v>1809</v>
      </c>
      <c r="B1457" t="str">
        <f t="shared" si="44"/>
        <v>2014</v>
      </c>
      <c r="C1457" t="str">
        <f t="shared" si="45"/>
        <v>Nov</v>
      </c>
      <c r="D1457" t="s">
        <v>1420</v>
      </c>
      <c r="E1457" t="s">
        <v>169</v>
      </c>
      <c r="F1457" t="s">
        <v>12</v>
      </c>
      <c r="G1457" t="s">
        <v>22</v>
      </c>
      <c r="H1457" t="s">
        <v>1819</v>
      </c>
      <c r="I1457" s="4">
        <v>52.06</v>
      </c>
      <c r="J1457" s="5">
        <v>4</v>
      </c>
      <c r="K1457" s="4">
        <v>18.87</v>
      </c>
    </row>
    <row r="1458" spans="1:11" x14ac:dyDescent="0.2">
      <c r="A1458" t="s">
        <v>1809</v>
      </c>
      <c r="B1458" t="str">
        <f t="shared" si="44"/>
        <v>2014</v>
      </c>
      <c r="C1458" t="str">
        <f t="shared" si="45"/>
        <v>Nov</v>
      </c>
      <c r="D1458" t="s">
        <v>1820</v>
      </c>
      <c r="E1458" t="s">
        <v>31</v>
      </c>
      <c r="F1458" t="s">
        <v>12</v>
      </c>
      <c r="G1458" t="s">
        <v>27</v>
      </c>
      <c r="H1458" t="s">
        <v>1821</v>
      </c>
      <c r="I1458" s="4">
        <v>2.94</v>
      </c>
      <c r="J1458" s="5">
        <v>1</v>
      </c>
      <c r="K1458" s="4">
        <v>0.79</v>
      </c>
    </row>
    <row r="1459" spans="1:11" x14ac:dyDescent="0.2">
      <c r="A1459" t="s">
        <v>1822</v>
      </c>
      <c r="B1459" t="str">
        <f t="shared" si="44"/>
        <v>2014</v>
      </c>
      <c r="C1459" t="str">
        <f t="shared" si="45"/>
        <v>Nov</v>
      </c>
      <c r="D1459" t="s">
        <v>1326</v>
      </c>
      <c r="E1459" t="s">
        <v>31</v>
      </c>
      <c r="F1459" t="s">
        <v>38</v>
      </c>
      <c r="G1459" t="s">
        <v>52</v>
      </c>
      <c r="H1459" t="s">
        <v>1823</v>
      </c>
      <c r="I1459" s="4">
        <v>20.04</v>
      </c>
      <c r="J1459" s="5">
        <v>6</v>
      </c>
      <c r="K1459" s="4">
        <v>8.82</v>
      </c>
    </row>
    <row r="1460" spans="1:11" x14ac:dyDescent="0.2">
      <c r="A1460" t="s">
        <v>1822</v>
      </c>
      <c r="B1460" t="str">
        <f t="shared" si="44"/>
        <v>2014</v>
      </c>
      <c r="C1460" t="str">
        <f t="shared" si="45"/>
        <v>Nov</v>
      </c>
      <c r="D1460" t="s">
        <v>252</v>
      </c>
      <c r="E1460" t="s">
        <v>62</v>
      </c>
      <c r="F1460" t="s">
        <v>43</v>
      </c>
      <c r="G1460" t="s">
        <v>58</v>
      </c>
      <c r="H1460" t="s">
        <v>688</v>
      </c>
      <c r="I1460" s="4">
        <v>47.79</v>
      </c>
      <c r="J1460" s="5">
        <v>3</v>
      </c>
      <c r="K1460" s="4">
        <v>16.25</v>
      </c>
    </row>
    <row r="1461" spans="1:11" x14ac:dyDescent="0.2">
      <c r="A1461" t="s">
        <v>1822</v>
      </c>
      <c r="B1461" t="str">
        <f t="shared" si="44"/>
        <v>2014</v>
      </c>
      <c r="C1461" t="str">
        <f t="shared" si="45"/>
        <v>Nov</v>
      </c>
      <c r="D1461" t="s">
        <v>1824</v>
      </c>
      <c r="E1461" t="s">
        <v>26</v>
      </c>
      <c r="F1461" t="s">
        <v>38</v>
      </c>
      <c r="G1461" t="s">
        <v>52</v>
      </c>
      <c r="H1461" t="s">
        <v>1805</v>
      </c>
      <c r="I1461" s="4">
        <v>273.57</v>
      </c>
      <c r="J1461" s="5">
        <v>2</v>
      </c>
      <c r="K1461" s="4">
        <v>-34.200000000000003</v>
      </c>
    </row>
    <row r="1462" spans="1:11" x14ac:dyDescent="0.2">
      <c r="A1462" t="s">
        <v>1822</v>
      </c>
      <c r="B1462" t="str">
        <f t="shared" si="44"/>
        <v>2014</v>
      </c>
      <c r="C1462" t="str">
        <f t="shared" si="45"/>
        <v>Nov</v>
      </c>
      <c r="D1462" t="s">
        <v>1824</v>
      </c>
      <c r="E1462" t="s">
        <v>26</v>
      </c>
      <c r="F1462" t="s">
        <v>12</v>
      </c>
      <c r="G1462" t="s">
        <v>22</v>
      </c>
      <c r="H1462" t="s">
        <v>722</v>
      </c>
      <c r="I1462" s="4">
        <v>13.19</v>
      </c>
      <c r="J1462" s="5">
        <v>2</v>
      </c>
      <c r="K1462" s="4">
        <v>-8.8000000000000007</v>
      </c>
    </row>
    <row r="1463" spans="1:11" x14ac:dyDescent="0.2">
      <c r="A1463" t="s">
        <v>1822</v>
      </c>
      <c r="B1463" t="str">
        <f t="shared" si="44"/>
        <v>2014</v>
      </c>
      <c r="C1463" t="str">
        <f t="shared" si="45"/>
        <v>Nov</v>
      </c>
      <c r="D1463" t="s">
        <v>1824</v>
      </c>
      <c r="E1463" t="s">
        <v>26</v>
      </c>
      <c r="F1463" t="s">
        <v>12</v>
      </c>
      <c r="G1463" t="s">
        <v>20</v>
      </c>
      <c r="H1463" t="s">
        <v>1825</v>
      </c>
      <c r="I1463" s="4">
        <v>1080.0999999999999</v>
      </c>
      <c r="J1463" s="5">
        <v>6</v>
      </c>
      <c r="K1463" s="4">
        <v>-94.51</v>
      </c>
    </row>
    <row r="1464" spans="1:11" x14ac:dyDescent="0.2">
      <c r="A1464" t="s">
        <v>1822</v>
      </c>
      <c r="B1464" t="str">
        <f t="shared" si="44"/>
        <v>2014</v>
      </c>
      <c r="C1464" t="str">
        <f t="shared" si="45"/>
        <v>Nov</v>
      </c>
      <c r="D1464" t="s">
        <v>1824</v>
      </c>
      <c r="E1464" t="s">
        <v>26</v>
      </c>
      <c r="F1464" t="s">
        <v>43</v>
      </c>
      <c r="G1464" t="s">
        <v>58</v>
      </c>
      <c r="H1464" t="s">
        <v>1693</v>
      </c>
      <c r="I1464" s="4">
        <v>51.56</v>
      </c>
      <c r="J1464" s="5">
        <v>5</v>
      </c>
      <c r="K1464" s="4">
        <v>-6.45</v>
      </c>
    </row>
    <row r="1465" spans="1:11" x14ac:dyDescent="0.2">
      <c r="A1465" t="s">
        <v>1822</v>
      </c>
      <c r="B1465" t="str">
        <f t="shared" si="44"/>
        <v>2014</v>
      </c>
      <c r="C1465" t="str">
        <f t="shared" si="45"/>
        <v>Nov</v>
      </c>
      <c r="D1465" t="s">
        <v>1824</v>
      </c>
      <c r="E1465" t="s">
        <v>26</v>
      </c>
      <c r="F1465" t="s">
        <v>43</v>
      </c>
      <c r="G1465" t="s">
        <v>58</v>
      </c>
      <c r="H1465" t="s">
        <v>1826</v>
      </c>
      <c r="I1465" s="4">
        <v>58.42</v>
      </c>
      <c r="J1465" s="5">
        <v>2</v>
      </c>
      <c r="K1465" s="4">
        <v>16.79</v>
      </c>
    </row>
    <row r="1466" spans="1:11" x14ac:dyDescent="0.2">
      <c r="A1466" t="s">
        <v>1822</v>
      </c>
      <c r="B1466" t="str">
        <f t="shared" si="44"/>
        <v>2014</v>
      </c>
      <c r="C1466" t="str">
        <f t="shared" si="45"/>
        <v>Nov</v>
      </c>
      <c r="D1466" t="s">
        <v>1827</v>
      </c>
      <c r="E1466" t="s">
        <v>62</v>
      </c>
      <c r="F1466" t="s">
        <v>38</v>
      </c>
      <c r="G1466" t="s">
        <v>39</v>
      </c>
      <c r="H1466" t="s">
        <v>1828</v>
      </c>
      <c r="I1466" s="4">
        <v>149.9</v>
      </c>
      <c r="J1466" s="5">
        <v>5</v>
      </c>
      <c r="K1466" s="4">
        <v>40.47</v>
      </c>
    </row>
    <row r="1467" spans="1:11" x14ac:dyDescent="0.2">
      <c r="A1467" t="s">
        <v>1829</v>
      </c>
      <c r="B1467" t="str">
        <f t="shared" si="44"/>
        <v>2014</v>
      </c>
      <c r="C1467" t="str">
        <f t="shared" si="45"/>
        <v>Nov</v>
      </c>
      <c r="D1467" t="s">
        <v>786</v>
      </c>
      <c r="E1467" t="s">
        <v>34</v>
      </c>
      <c r="F1467" t="s">
        <v>12</v>
      </c>
      <c r="G1467" t="s">
        <v>13</v>
      </c>
      <c r="H1467" t="s">
        <v>284</v>
      </c>
      <c r="I1467" s="4">
        <v>43.68</v>
      </c>
      <c r="J1467" s="5">
        <v>6</v>
      </c>
      <c r="K1467" s="4">
        <v>20.97</v>
      </c>
    </row>
    <row r="1468" spans="1:11" x14ac:dyDescent="0.2">
      <c r="A1468" t="s">
        <v>1830</v>
      </c>
      <c r="B1468" t="str">
        <f t="shared" si="44"/>
        <v>2014</v>
      </c>
      <c r="C1468" t="str">
        <f t="shared" si="45"/>
        <v>Nov</v>
      </c>
      <c r="D1468" t="s">
        <v>1831</v>
      </c>
      <c r="E1468" t="s">
        <v>11</v>
      </c>
      <c r="F1468" t="s">
        <v>12</v>
      </c>
      <c r="G1468" t="s">
        <v>22</v>
      </c>
      <c r="H1468" t="s">
        <v>1320</v>
      </c>
      <c r="I1468" s="4">
        <v>26.05</v>
      </c>
      <c r="J1468" s="5">
        <v>3</v>
      </c>
      <c r="K1468" s="4">
        <v>-44.28</v>
      </c>
    </row>
    <row r="1469" spans="1:11" x14ac:dyDescent="0.2">
      <c r="A1469" t="s">
        <v>1830</v>
      </c>
      <c r="B1469" t="str">
        <f t="shared" si="44"/>
        <v>2014</v>
      </c>
      <c r="C1469" t="str">
        <f t="shared" si="45"/>
        <v>Nov</v>
      </c>
      <c r="D1469" t="s">
        <v>1831</v>
      </c>
      <c r="E1469" t="s">
        <v>11</v>
      </c>
      <c r="F1469" t="s">
        <v>12</v>
      </c>
      <c r="G1469" t="s">
        <v>72</v>
      </c>
      <c r="H1469" t="s">
        <v>73</v>
      </c>
      <c r="I1469" s="4">
        <v>74.349999999999994</v>
      </c>
      <c r="J1469" s="5">
        <v>3</v>
      </c>
      <c r="K1469" s="4">
        <v>26.95</v>
      </c>
    </row>
    <row r="1470" spans="1:11" x14ac:dyDescent="0.2">
      <c r="A1470" t="s">
        <v>1830</v>
      </c>
      <c r="B1470" t="str">
        <f t="shared" si="44"/>
        <v>2014</v>
      </c>
      <c r="C1470" t="str">
        <f t="shared" si="45"/>
        <v>Nov</v>
      </c>
      <c r="D1470" t="s">
        <v>1319</v>
      </c>
      <c r="E1470" t="s">
        <v>31</v>
      </c>
      <c r="F1470" t="s">
        <v>12</v>
      </c>
      <c r="G1470" t="s">
        <v>22</v>
      </c>
      <c r="H1470" t="s">
        <v>722</v>
      </c>
      <c r="I1470" s="4">
        <v>123.14</v>
      </c>
      <c r="J1470" s="5">
        <v>7</v>
      </c>
      <c r="K1470" s="4">
        <v>46.18</v>
      </c>
    </row>
    <row r="1471" spans="1:11" x14ac:dyDescent="0.2">
      <c r="A1471" t="s">
        <v>1830</v>
      </c>
      <c r="B1471" t="str">
        <f t="shared" si="44"/>
        <v>2014</v>
      </c>
      <c r="C1471" t="str">
        <f t="shared" si="45"/>
        <v>Nov</v>
      </c>
      <c r="D1471" t="s">
        <v>889</v>
      </c>
      <c r="E1471" t="s">
        <v>11</v>
      </c>
      <c r="F1471" t="s">
        <v>38</v>
      </c>
      <c r="G1471" t="s">
        <v>39</v>
      </c>
      <c r="H1471" t="s">
        <v>917</v>
      </c>
      <c r="I1471" s="4">
        <v>683.14</v>
      </c>
      <c r="J1471" s="5">
        <v>4</v>
      </c>
      <c r="K1471" s="4">
        <v>0</v>
      </c>
    </row>
    <row r="1472" spans="1:11" x14ac:dyDescent="0.2">
      <c r="A1472" t="s">
        <v>1830</v>
      </c>
      <c r="B1472" t="str">
        <f t="shared" si="44"/>
        <v>2014</v>
      </c>
      <c r="C1472" t="str">
        <f t="shared" si="45"/>
        <v>Nov</v>
      </c>
      <c r="D1472" t="s">
        <v>889</v>
      </c>
      <c r="E1472" t="s">
        <v>11</v>
      </c>
      <c r="F1472" t="s">
        <v>12</v>
      </c>
      <c r="G1472" t="s">
        <v>22</v>
      </c>
      <c r="H1472" t="s">
        <v>1832</v>
      </c>
      <c r="I1472" s="4">
        <v>1.48</v>
      </c>
      <c r="J1472" s="5">
        <v>3</v>
      </c>
      <c r="K1472" s="4">
        <v>-2.21</v>
      </c>
    </row>
    <row r="1473" spans="1:11" x14ac:dyDescent="0.2">
      <c r="A1473" t="s">
        <v>1830</v>
      </c>
      <c r="B1473" t="str">
        <f t="shared" si="44"/>
        <v>2014</v>
      </c>
      <c r="C1473" t="str">
        <f t="shared" si="45"/>
        <v>Nov</v>
      </c>
      <c r="D1473" t="s">
        <v>889</v>
      </c>
      <c r="E1473" t="s">
        <v>11</v>
      </c>
      <c r="F1473" t="s">
        <v>12</v>
      </c>
      <c r="G1473" t="s">
        <v>232</v>
      </c>
      <c r="H1473" t="s">
        <v>1833</v>
      </c>
      <c r="I1473" s="4">
        <v>40.71</v>
      </c>
      <c r="J1473" s="5">
        <v>7</v>
      </c>
      <c r="K1473" s="4">
        <v>3.56</v>
      </c>
    </row>
    <row r="1474" spans="1:11" x14ac:dyDescent="0.2">
      <c r="A1474" t="s">
        <v>1830</v>
      </c>
      <c r="B1474" t="str">
        <f t="shared" si="44"/>
        <v>2014</v>
      </c>
      <c r="C1474" t="str">
        <f t="shared" si="45"/>
        <v>Nov</v>
      </c>
      <c r="D1474" t="s">
        <v>1457</v>
      </c>
      <c r="E1474" t="s">
        <v>180</v>
      </c>
      <c r="F1474" t="s">
        <v>12</v>
      </c>
      <c r="G1474" t="s">
        <v>105</v>
      </c>
      <c r="H1474" t="s">
        <v>231</v>
      </c>
      <c r="I1474" s="4">
        <v>245.88</v>
      </c>
      <c r="J1474" s="5">
        <v>6</v>
      </c>
      <c r="K1474" s="4">
        <v>68.849999999999994</v>
      </c>
    </row>
    <row r="1475" spans="1:11" x14ac:dyDescent="0.2">
      <c r="A1475" t="s">
        <v>1830</v>
      </c>
      <c r="B1475" t="str">
        <f t="shared" ref="B1475:B1538" si="46">TEXT(A1475,"YYYY")</f>
        <v>2014</v>
      </c>
      <c r="C1475" t="str">
        <f t="shared" ref="C1475:C1538" si="47">TEXT(A1475,"MMM")</f>
        <v>Nov</v>
      </c>
      <c r="D1475" t="s">
        <v>1457</v>
      </c>
      <c r="E1475" t="s">
        <v>180</v>
      </c>
      <c r="F1475" t="s">
        <v>12</v>
      </c>
      <c r="G1475" t="s">
        <v>20</v>
      </c>
      <c r="H1475" t="s">
        <v>1357</v>
      </c>
      <c r="I1475" s="4">
        <v>36.630000000000003</v>
      </c>
      <c r="J1475" s="5">
        <v>3</v>
      </c>
      <c r="K1475" s="4">
        <v>9.89</v>
      </c>
    </row>
    <row r="1476" spans="1:11" x14ac:dyDescent="0.2">
      <c r="A1476" t="s">
        <v>1830</v>
      </c>
      <c r="B1476" t="str">
        <f t="shared" si="46"/>
        <v>2014</v>
      </c>
      <c r="C1476" t="str">
        <f t="shared" si="47"/>
        <v>Nov</v>
      </c>
      <c r="D1476" t="s">
        <v>1457</v>
      </c>
      <c r="E1476" t="s">
        <v>180</v>
      </c>
      <c r="F1476" t="s">
        <v>12</v>
      </c>
      <c r="G1476" t="s">
        <v>20</v>
      </c>
      <c r="H1476" t="s">
        <v>673</v>
      </c>
      <c r="I1476" s="4">
        <v>22.58</v>
      </c>
      <c r="J1476" s="5">
        <v>2</v>
      </c>
      <c r="K1476" s="4">
        <v>5.87</v>
      </c>
    </row>
    <row r="1477" spans="1:11" x14ac:dyDescent="0.2">
      <c r="A1477" t="s">
        <v>1830</v>
      </c>
      <c r="B1477" t="str">
        <f t="shared" si="46"/>
        <v>2014</v>
      </c>
      <c r="C1477" t="str">
        <f t="shared" si="47"/>
        <v>Nov</v>
      </c>
      <c r="D1477" t="s">
        <v>1457</v>
      </c>
      <c r="E1477" t="s">
        <v>180</v>
      </c>
      <c r="F1477" t="s">
        <v>12</v>
      </c>
      <c r="G1477" t="s">
        <v>22</v>
      </c>
      <c r="H1477" t="s">
        <v>643</v>
      </c>
      <c r="I1477" s="4">
        <v>12.39</v>
      </c>
      <c r="J1477" s="5">
        <v>3</v>
      </c>
      <c r="K1477" s="4">
        <v>5.82</v>
      </c>
    </row>
    <row r="1478" spans="1:11" x14ac:dyDescent="0.2">
      <c r="A1478" t="s">
        <v>1830</v>
      </c>
      <c r="B1478" t="str">
        <f t="shared" si="46"/>
        <v>2014</v>
      </c>
      <c r="C1478" t="str">
        <f t="shared" si="47"/>
        <v>Nov</v>
      </c>
      <c r="D1478" t="s">
        <v>912</v>
      </c>
      <c r="E1478" t="s">
        <v>169</v>
      </c>
      <c r="F1478" t="s">
        <v>12</v>
      </c>
      <c r="G1478" t="s">
        <v>47</v>
      </c>
      <c r="H1478" t="s">
        <v>570</v>
      </c>
      <c r="I1478" s="4">
        <v>5.92</v>
      </c>
      <c r="J1478" s="5">
        <v>4</v>
      </c>
      <c r="K1478" s="4">
        <v>2.84</v>
      </c>
    </row>
    <row r="1479" spans="1:11" x14ac:dyDescent="0.2">
      <c r="A1479" t="s">
        <v>1830</v>
      </c>
      <c r="B1479" t="str">
        <f t="shared" si="46"/>
        <v>2014</v>
      </c>
      <c r="C1479" t="str">
        <f t="shared" si="47"/>
        <v>Nov</v>
      </c>
      <c r="D1479" t="s">
        <v>912</v>
      </c>
      <c r="E1479" t="s">
        <v>169</v>
      </c>
      <c r="F1479" t="s">
        <v>12</v>
      </c>
      <c r="G1479" t="s">
        <v>13</v>
      </c>
      <c r="H1479" t="s">
        <v>1323</v>
      </c>
      <c r="I1479" s="4">
        <v>30.18</v>
      </c>
      <c r="J1479" s="5">
        <v>3</v>
      </c>
      <c r="K1479" s="4">
        <v>13.88</v>
      </c>
    </row>
    <row r="1480" spans="1:11" x14ac:dyDescent="0.2">
      <c r="A1480" t="s">
        <v>1830</v>
      </c>
      <c r="B1480" t="str">
        <f t="shared" si="46"/>
        <v>2014</v>
      </c>
      <c r="C1480" t="str">
        <f t="shared" si="47"/>
        <v>Nov</v>
      </c>
      <c r="D1480" t="s">
        <v>244</v>
      </c>
      <c r="E1480" t="s">
        <v>104</v>
      </c>
      <c r="F1480" t="s">
        <v>12</v>
      </c>
      <c r="G1480" t="s">
        <v>13</v>
      </c>
      <c r="H1480" t="s">
        <v>1021</v>
      </c>
      <c r="I1480" s="4">
        <v>25.92</v>
      </c>
      <c r="J1480" s="5">
        <v>5</v>
      </c>
      <c r="K1480" s="4">
        <v>9.07</v>
      </c>
    </row>
    <row r="1481" spans="1:11" x14ac:dyDescent="0.2">
      <c r="A1481" t="s">
        <v>1830</v>
      </c>
      <c r="B1481" t="str">
        <f t="shared" si="46"/>
        <v>2014</v>
      </c>
      <c r="C1481" t="str">
        <f t="shared" si="47"/>
        <v>Nov</v>
      </c>
      <c r="D1481" t="s">
        <v>244</v>
      </c>
      <c r="E1481" t="s">
        <v>104</v>
      </c>
      <c r="F1481" t="s">
        <v>12</v>
      </c>
      <c r="G1481" t="s">
        <v>27</v>
      </c>
      <c r="H1481" t="s">
        <v>1834</v>
      </c>
      <c r="I1481" s="4">
        <v>120.77</v>
      </c>
      <c r="J1481" s="5">
        <v>4</v>
      </c>
      <c r="K1481" s="4">
        <v>9.06</v>
      </c>
    </row>
    <row r="1482" spans="1:11" x14ac:dyDescent="0.2">
      <c r="A1482" t="s">
        <v>1835</v>
      </c>
      <c r="B1482" t="str">
        <f t="shared" si="46"/>
        <v>2014</v>
      </c>
      <c r="C1482" t="str">
        <f t="shared" si="47"/>
        <v>Nov</v>
      </c>
      <c r="D1482" t="s">
        <v>716</v>
      </c>
      <c r="E1482" t="s">
        <v>31</v>
      </c>
      <c r="F1482" t="s">
        <v>43</v>
      </c>
      <c r="G1482" t="s">
        <v>44</v>
      </c>
      <c r="H1482" t="s">
        <v>1836</v>
      </c>
      <c r="I1482" s="4">
        <v>333.58</v>
      </c>
      <c r="J1482" s="5">
        <v>3</v>
      </c>
      <c r="K1482" s="4">
        <v>25.02</v>
      </c>
    </row>
    <row r="1483" spans="1:11" x14ac:dyDescent="0.2">
      <c r="A1483" t="s">
        <v>1837</v>
      </c>
      <c r="B1483" t="str">
        <f t="shared" si="46"/>
        <v>2014</v>
      </c>
      <c r="C1483" t="str">
        <f t="shared" si="47"/>
        <v>Nov</v>
      </c>
      <c r="D1483" t="s">
        <v>1328</v>
      </c>
      <c r="E1483" t="s">
        <v>31</v>
      </c>
      <c r="F1483" t="s">
        <v>12</v>
      </c>
      <c r="G1483" t="s">
        <v>20</v>
      </c>
      <c r="H1483" t="s">
        <v>21</v>
      </c>
      <c r="I1483" s="4">
        <v>340.92</v>
      </c>
      <c r="J1483" s="5">
        <v>3</v>
      </c>
      <c r="K1483" s="4">
        <v>3.41</v>
      </c>
    </row>
    <row r="1484" spans="1:11" x14ac:dyDescent="0.2">
      <c r="A1484" t="s">
        <v>1837</v>
      </c>
      <c r="B1484" t="str">
        <f t="shared" si="46"/>
        <v>2014</v>
      </c>
      <c r="C1484" t="str">
        <f t="shared" si="47"/>
        <v>Nov</v>
      </c>
      <c r="D1484" t="s">
        <v>1328</v>
      </c>
      <c r="E1484" t="s">
        <v>31</v>
      </c>
      <c r="F1484" t="s">
        <v>38</v>
      </c>
      <c r="G1484" t="s">
        <v>83</v>
      </c>
      <c r="H1484" t="s">
        <v>1838</v>
      </c>
      <c r="I1484" s="4">
        <v>222.67</v>
      </c>
      <c r="J1484" s="5">
        <v>2</v>
      </c>
      <c r="K1484" s="4">
        <v>10.48</v>
      </c>
    </row>
    <row r="1485" spans="1:11" x14ac:dyDescent="0.2">
      <c r="A1485" t="s">
        <v>1837</v>
      </c>
      <c r="B1485" t="str">
        <f t="shared" si="46"/>
        <v>2014</v>
      </c>
      <c r="C1485" t="str">
        <f t="shared" si="47"/>
        <v>Nov</v>
      </c>
      <c r="D1485" t="s">
        <v>1328</v>
      </c>
      <c r="E1485" t="s">
        <v>31</v>
      </c>
      <c r="F1485" t="s">
        <v>43</v>
      </c>
      <c r="G1485" t="s">
        <v>44</v>
      </c>
      <c r="H1485" t="s">
        <v>868</v>
      </c>
      <c r="I1485" s="4">
        <v>703.97</v>
      </c>
      <c r="J1485" s="5">
        <v>4</v>
      </c>
      <c r="K1485" s="4">
        <v>88</v>
      </c>
    </row>
    <row r="1486" spans="1:11" x14ac:dyDescent="0.2">
      <c r="A1486" t="s">
        <v>1837</v>
      </c>
      <c r="B1486" t="str">
        <f t="shared" si="46"/>
        <v>2014</v>
      </c>
      <c r="C1486" t="str">
        <f t="shared" si="47"/>
        <v>Nov</v>
      </c>
      <c r="D1486" t="s">
        <v>1328</v>
      </c>
      <c r="E1486" t="s">
        <v>31</v>
      </c>
      <c r="F1486" t="s">
        <v>12</v>
      </c>
      <c r="G1486" t="s">
        <v>20</v>
      </c>
      <c r="H1486" t="s">
        <v>1539</v>
      </c>
      <c r="I1486" s="4">
        <v>92.52</v>
      </c>
      <c r="J1486" s="5">
        <v>6</v>
      </c>
      <c r="K1486" s="4">
        <v>24.98</v>
      </c>
    </row>
    <row r="1487" spans="1:11" x14ac:dyDescent="0.2">
      <c r="A1487" t="s">
        <v>1837</v>
      </c>
      <c r="B1487" t="str">
        <f t="shared" si="46"/>
        <v>2014</v>
      </c>
      <c r="C1487" t="str">
        <f t="shared" si="47"/>
        <v>Nov</v>
      </c>
      <c r="D1487" t="s">
        <v>1328</v>
      </c>
      <c r="E1487" t="s">
        <v>31</v>
      </c>
      <c r="F1487" t="s">
        <v>12</v>
      </c>
      <c r="G1487" t="s">
        <v>13</v>
      </c>
      <c r="H1487" t="s">
        <v>1839</v>
      </c>
      <c r="I1487" s="4">
        <v>62.65</v>
      </c>
      <c r="J1487" s="5">
        <v>7</v>
      </c>
      <c r="K1487" s="4">
        <v>28.82</v>
      </c>
    </row>
    <row r="1488" spans="1:11" x14ac:dyDescent="0.2">
      <c r="A1488" t="s">
        <v>1837</v>
      </c>
      <c r="B1488" t="str">
        <f t="shared" si="46"/>
        <v>2014</v>
      </c>
      <c r="C1488" t="str">
        <f t="shared" si="47"/>
        <v>Nov</v>
      </c>
      <c r="D1488" t="s">
        <v>1328</v>
      </c>
      <c r="E1488" t="s">
        <v>31</v>
      </c>
      <c r="F1488" t="s">
        <v>12</v>
      </c>
      <c r="G1488" t="s">
        <v>13</v>
      </c>
      <c r="H1488" t="s">
        <v>1840</v>
      </c>
      <c r="I1488" s="4">
        <v>94.85</v>
      </c>
      <c r="J1488" s="5">
        <v>5</v>
      </c>
      <c r="K1488" s="4">
        <v>45.53</v>
      </c>
    </row>
    <row r="1489" spans="1:11" x14ac:dyDescent="0.2">
      <c r="A1489" t="s">
        <v>1837</v>
      </c>
      <c r="B1489" t="str">
        <f t="shared" si="46"/>
        <v>2014</v>
      </c>
      <c r="C1489" t="str">
        <f t="shared" si="47"/>
        <v>Nov</v>
      </c>
      <c r="D1489" t="s">
        <v>1841</v>
      </c>
      <c r="E1489" t="s">
        <v>169</v>
      </c>
      <c r="F1489" t="s">
        <v>38</v>
      </c>
      <c r="G1489" t="s">
        <v>52</v>
      </c>
      <c r="H1489" t="s">
        <v>1842</v>
      </c>
      <c r="I1489" s="4">
        <v>56.52</v>
      </c>
      <c r="J1489" s="5">
        <v>9</v>
      </c>
      <c r="K1489" s="4">
        <v>21.48</v>
      </c>
    </row>
    <row r="1490" spans="1:11" x14ac:dyDescent="0.2">
      <c r="A1490" t="s">
        <v>1843</v>
      </c>
      <c r="B1490" t="str">
        <f t="shared" si="46"/>
        <v>2014</v>
      </c>
      <c r="C1490" t="str">
        <f t="shared" si="47"/>
        <v>Nov</v>
      </c>
      <c r="D1490" t="s">
        <v>536</v>
      </c>
      <c r="E1490" t="s">
        <v>31</v>
      </c>
      <c r="F1490" t="s">
        <v>43</v>
      </c>
      <c r="G1490" t="s">
        <v>44</v>
      </c>
      <c r="H1490" t="s">
        <v>156</v>
      </c>
      <c r="I1490" s="4">
        <v>601.54</v>
      </c>
      <c r="J1490" s="5">
        <v>8</v>
      </c>
      <c r="K1490" s="4">
        <v>60.15</v>
      </c>
    </row>
    <row r="1491" spans="1:11" x14ac:dyDescent="0.2">
      <c r="A1491" t="s">
        <v>1843</v>
      </c>
      <c r="B1491" t="str">
        <f t="shared" si="46"/>
        <v>2014</v>
      </c>
      <c r="C1491" t="str">
        <f t="shared" si="47"/>
        <v>Nov</v>
      </c>
      <c r="D1491" t="s">
        <v>536</v>
      </c>
      <c r="E1491" t="s">
        <v>31</v>
      </c>
      <c r="F1491" t="s">
        <v>43</v>
      </c>
      <c r="G1491" t="s">
        <v>58</v>
      </c>
      <c r="H1491" t="s">
        <v>1441</v>
      </c>
      <c r="I1491" s="4">
        <v>10.99</v>
      </c>
      <c r="J1491" s="5">
        <v>1</v>
      </c>
      <c r="K1491" s="4">
        <v>4.29</v>
      </c>
    </row>
    <row r="1492" spans="1:11" x14ac:dyDescent="0.2">
      <c r="A1492" t="s">
        <v>1843</v>
      </c>
      <c r="B1492" t="str">
        <f t="shared" si="46"/>
        <v>2014</v>
      </c>
      <c r="C1492" t="str">
        <f t="shared" si="47"/>
        <v>Nov</v>
      </c>
      <c r="D1492" t="s">
        <v>536</v>
      </c>
      <c r="E1492" t="s">
        <v>31</v>
      </c>
      <c r="F1492" t="s">
        <v>38</v>
      </c>
      <c r="G1492" t="s">
        <v>52</v>
      </c>
      <c r="H1492" t="s">
        <v>1844</v>
      </c>
      <c r="I1492" s="4">
        <v>39.880000000000003</v>
      </c>
      <c r="J1492" s="5">
        <v>2</v>
      </c>
      <c r="K1492" s="4">
        <v>11.17</v>
      </c>
    </row>
    <row r="1493" spans="1:11" x14ac:dyDescent="0.2">
      <c r="A1493" t="s">
        <v>1843</v>
      </c>
      <c r="B1493" t="str">
        <f t="shared" si="46"/>
        <v>2014</v>
      </c>
      <c r="C1493" t="str">
        <f t="shared" si="47"/>
        <v>Nov</v>
      </c>
      <c r="D1493" t="s">
        <v>536</v>
      </c>
      <c r="E1493" t="s">
        <v>31</v>
      </c>
      <c r="F1493" t="s">
        <v>12</v>
      </c>
      <c r="G1493" t="s">
        <v>13</v>
      </c>
      <c r="H1493" t="s">
        <v>334</v>
      </c>
      <c r="I1493" s="4">
        <v>62.24</v>
      </c>
      <c r="J1493" s="5">
        <v>8</v>
      </c>
      <c r="K1493" s="4">
        <v>28.01</v>
      </c>
    </row>
    <row r="1494" spans="1:11" x14ac:dyDescent="0.2">
      <c r="A1494" t="s">
        <v>1843</v>
      </c>
      <c r="B1494" t="str">
        <f t="shared" si="46"/>
        <v>2014</v>
      </c>
      <c r="C1494" t="str">
        <f t="shared" si="47"/>
        <v>Nov</v>
      </c>
      <c r="D1494" t="s">
        <v>536</v>
      </c>
      <c r="E1494" t="s">
        <v>31</v>
      </c>
      <c r="F1494" t="s">
        <v>38</v>
      </c>
      <c r="G1494" t="s">
        <v>52</v>
      </c>
      <c r="H1494" t="s">
        <v>1845</v>
      </c>
      <c r="I1494" s="4">
        <v>53.2</v>
      </c>
      <c r="J1494" s="5">
        <v>5</v>
      </c>
      <c r="K1494" s="4">
        <v>14.9</v>
      </c>
    </row>
    <row r="1495" spans="1:11" x14ac:dyDescent="0.2">
      <c r="A1495" t="s">
        <v>1843</v>
      </c>
      <c r="B1495" t="str">
        <f t="shared" si="46"/>
        <v>2014</v>
      </c>
      <c r="C1495" t="str">
        <f t="shared" si="47"/>
        <v>Nov</v>
      </c>
      <c r="D1495" t="s">
        <v>536</v>
      </c>
      <c r="E1495" t="s">
        <v>31</v>
      </c>
      <c r="F1495" t="s">
        <v>12</v>
      </c>
      <c r="G1495" t="s">
        <v>18</v>
      </c>
      <c r="H1495" t="s">
        <v>1846</v>
      </c>
      <c r="I1495" s="4">
        <v>39.840000000000003</v>
      </c>
      <c r="J1495" s="5">
        <v>8</v>
      </c>
      <c r="K1495" s="4">
        <v>18.329999999999998</v>
      </c>
    </row>
    <row r="1496" spans="1:11" x14ac:dyDescent="0.2">
      <c r="A1496" t="s">
        <v>1843</v>
      </c>
      <c r="B1496" t="str">
        <f t="shared" si="46"/>
        <v>2014</v>
      </c>
      <c r="C1496" t="str">
        <f t="shared" si="47"/>
        <v>Nov</v>
      </c>
      <c r="D1496" t="s">
        <v>297</v>
      </c>
      <c r="E1496" t="s">
        <v>125</v>
      </c>
      <c r="F1496" t="s">
        <v>12</v>
      </c>
      <c r="G1496" t="s">
        <v>27</v>
      </c>
      <c r="H1496" t="s">
        <v>1847</v>
      </c>
      <c r="I1496" s="4">
        <v>3.9</v>
      </c>
      <c r="J1496" s="5">
        <v>2</v>
      </c>
      <c r="K1496" s="4">
        <v>1.52</v>
      </c>
    </row>
    <row r="1497" spans="1:11" x14ac:dyDescent="0.2">
      <c r="A1497" t="s">
        <v>1843</v>
      </c>
      <c r="B1497" t="str">
        <f t="shared" si="46"/>
        <v>2014</v>
      </c>
      <c r="C1497" t="str">
        <f t="shared" si="47"/>
        <v>Nov</v>
      </c>
      <c r="D1497" t="s">
        <v>297</v>
      </c>
      <c r="E1497" t="s">
        <v>125</v>
      </c>
      <c r="F1497" t="s">
        <v>12</v>
      </c>
      <c r="G1497" t="s">
        <v>13</v>
      </c>
      <c r="H1497" t="s">
        <v>1848</v>
      </c>
      <c r="I1497" s="4">
        <v>12.84</v>
      </c>
      <c r="J1497" s="5">
        <v>3</v>
      </c>
      <c r="K1497" s="4">
        <v>5.78</v>
      </c>
    </row>
    <row r="1498" spans="1:11" x14ac:dyDescent="0.2">
      <c r="A1498" t="s">
        <v>1843</v>
      </c>
      <c r="B1498" t="str">
        <f t="shared" si="46"/>
        <v>2014</v>
      </c>
      <c r="C1498" t="str">
        <f t="shared" si="47"/>
        <v>Nov</v>
      </c>
      <c r="D1498" t="s">
        <v>297</v>
      </c>
      <c r="E1498" t="s">
        <v>125</v>
      </c>
      <c r="F1498" t="s">
        <v>12</v>
      </c>
      <c r="G1498" t="s">
        <v>13</v>
      </c>
      <c r="H1498" t="s">
        <v>1849</v>
      </c>
      <c r="I1498" s="4">
        <v>15.84</v>
      </c>
      <c r="J1498" s="5">
        <v>3</v>
      </c>
      <c r="K1498" s="4">
        <v>7.13</v>
      </c>
    </row>
    <row r="1499" spans="1:11" x14ac:dyDescent="0.2">
      <c r="A1499" t="s">
        <v>1843</v>
      </c>
      <c r="B1499" t="str">
        <f t="shared" si="46"/>
        <v>2014</v>
      </c>
      <c r="C1499" t="str">
        <f t="shared" si="47"/>
        <v>Nov</v>
      </c>
      <c r="D1499" t="s">
        <v>297</v>
      </c>
      <c r="E1499" t="s">
        <v>125</v>
      </c>
      <c r="F1499" t="s">
        <v>38</v>
      </c>
      <c r="G1499" t="s">
        <v>39</v>
      </c>
      <c r="H1499" t="s">
        <v>1154</v>
      </c>
      <c r="I1499" s="4">
        <v>563.94000000000005</v>
      </c>
      <c r="J1499" s="5">
        <v>3</v>
      </c>
      <c r="K1499" s="4">
        <v>112.79</v>
      </c>
    </row>
    <row r="1500" spans="1:11" x14ac:dyDescent="0.2">
      <c r="A1500" t="s">
        <v>1843</v>
      </c>
      <c r="B1500" t="str">
        <f t="shared" si="46"/>
        <v>2014</v>
      </c>
      <c r="C1500" t="str">
        <f t="shared" si="47"/>
        <v>Nov</v>
      </c>
      <c r="D1500" t="s">
        <v>297</v>
      </c>
      <c r="E1500" t="s">
        <v>125</v>
      </c>
      <c r="F1500" t="s">
        <v>12</v>
      </c>
      <c r="G1500" t="s">
        <v>20</v>
      </c>
      <c r="H1500" t="s">
        <v>1850</v>
      </c>
      <c r="I1500" s="4">
        <v>62.94</v>
      </c>
      <c r="J1500" s="5">
        <v>3</v>
      </c>
      <c r="K1500" s="4">
        <v>11.96</v>
      </c>
    </row>
    <row r="1501" spans="1:11" x14ac:dyDescent="0.2">
      <c r="A1501" t="s">
        <v>1843</v>
      </c>
      <c r="B1501" t="str">
        <f t="shared" si="46"/>
        <v>2014</v>
      </c>
      <c r="C1501" t="str">
        <f t="shared" si="47"/>
        <v>Nov</v>
      </c>
      <c r="D1501" t="s">
        <v>297</v>
      </c>
      <c r="E1501" t="s">
        <v>125</v>
      </c>
      <c r="F1501" t="s">
        <v>12</v>
      </c>
      <c r="G1501" t="s">
        <v>20</v>
      </c>
      <c r="H1501" t="s">
        <v>360</v>
      </c>
      <c r="I1501" s="4">
        <v>535.41</v>
      </c>
      <c r="J1501" s="5">
        <v>3</v>
      </c>
      <c r="K1501" s="4">
        <v>160.62</v>
      </c>
    </row>
    <row r="1502" spans="1:11" x14ac:dyDescent="0.2">
      <c r="A1502" t="s">
        <v>1851</v>
      </c>
      <c r="B1502" t="str">
        <f t="shared" si="46"/>
        <v>2014</v>
      </c>
      <c r="C1502" t="str">
        <f t="shared" si="47"/>
        <v>Nov</v>
      </c>
      <c r="D1502" t="s">
        <v>1852</v>
      </c>
      <c r="E1502" t="s">
        <v>180</v>
      </c>
      <c r="F1502" t="s">
        <v>12</v>
      </c>
      <c r="G1502" t="s">
        <v>20</v>
      </c>
      <c r="H1502" t="s">
        <v>1853</v>
      </c>
      <c r="I1502" s="4">
        <v>665.88</v>
      </c>
      <c r="J1502" s="5">
        <v>6</v>
      </c>
      <c r="K1502" s="4">
        <v>13.32</v>
      </c>
    </row>
    <row r="1503" spans="1:11" x14ac:dyDescent="0.2">
      <c r="A1503" t="s">
        <v>1851</v>
      </c>
      <c r="B1503" t="str">
        <f t="shared" si="46"/>
        <v>2014</v>
      </c>
      <c r="C1503" t="str">
        <f t="shared" si="47"/>
        <v>Nov</v>
      </c>
      <c r="D1503" t="s">
        <v>1854</v>
      </c>
      <c r="E1503" t="s">
        <v>327</v>
      </c>
      <c r="F1503" t="s">
        <v>12</v>
      </c>
      <c r="G1503" t="s">
        <v>27</v>
      </c>
      <c r="H1503" t="s">
        <v>447</v>
      </c>
      <c r="I1503" s="4">
        <v>3.39</v>
      </c>
      <c r="J1503" s="5">
        <v>1</v>
      </c>
      <c r="K1503" s="4">
        <v>0.81</v>
      </c>
    </row>
    <row r="1504" spans="1:11" x14ac:dyDescent="0.2">
      <c r="A1504" t="s">
        <v>1851</v>
      </c>
      <c r="B1504" t="str">
        <f t="shared" si="46"/>
        <v>2014</v>
      </c>
      <c r="C1504" t="str">
        <f t="shared" si="47"/>
        <v>Nov</v>
      </c>
      <c r="D1504" t="s">
        <v>1854</v>
      </c>
      <c r="E1504" t="s">
        <v>327</v>
      </c>
      <c r="F1504" t="s">
        <v>43</v>
      </c>
      <c r="G1504" t="s">
        <v>44</v>
      </c>
      <c r="H1504" t="s">
        <v>1855</v>
      </c>
      <c r="I1504" s="4">
        <v>559.98</v>
      </c>
      <c r="J1504" s="5">
        <v>2</v>
      </c>
      <c r="K1504" s="4">
        <v>56</v>
      </c>
    </row>
    <row r="1505" spans="1:11" x14ac:dyDescent="0.2">
      <c r="A1505" t="s">
        <v>1851</v>
      </c>
      <c r="B1505" t="str">
        <f t="shared" si="46"/>
        <v>2014</v>
      </c>
      <c r="C1505" t="str">
        <f t="shared" si="47"/>
        <v>Nov</v>
      </c>
      <c r="D1505" t="s">
        <v>1854</v>
      </c>
      <c r="E1505" t="s">
        <v>327</v>
      </c>
      <c r="F1505" t="s">
        <v>38</v>
      </c>
      <c r="G1505" t="s">
        <v>39</v>
      </c>
      <c r="H1505" t="s">
        <v>1856</v>
      </c>
      <c r="I1505" s="4">
        <v>603.91999999999996</v>
      </c>
      <c r="J1505" s="5">
        <v>5</v>
      </c>
      <c r="K1505" s="4">
        <v>75.489999999999995</v>
      </c>
    </row>
    <row r="1506" spans="1:11" x14ac:dyDescent="0.2">
      <c r="A1506" t="s">
        <v>1851</v>
      </c>
      <c r="B1506" t="str">
        <f t="shared" si="46"/>
        <v>2014</v>
      </c>
      <c r="C1506" t="str">
        <f t="shared" si="47"/>
        <v>Nov</v>
      </c>
      <c r="D1506" t="s">
        <v>1857</v>
      </c>
      <c r="E1506" t="s">
        <v>11</v>
      </c>
      <c r="F1506" t="s">
        <v>12</v>
      </c>
      <c r="G1506" t="s">
        <v>22</v>
      </c>
      <c r="H1506" t="s">
        <v>1324</v>
      </c>
      <c r="I1506" s="4">
        <v>896.99</v>
      </c>
      <c r="J1506" s="5">
        <v>5</v>
      </c>
      <c r="K1506" s="4">
        <v>-1480.03</v>
      </c>
    </row>
    <row r="1507" spans="1:11" x14ac:dyDescent="0.2">
      <c r="A1507" t="s">
        <v>1851</v>
      </c>
      <c r="B1507" t="str">
        <f t="shared" si="46"/>
        <v>2014</v>
      </c>
      <c r="C1507" t="str">
        <f t="shared" si="47"/>
        <v>Nov</v>
      </c>
      <c r="D1507" t="s">
        <v>1857</v>
      </c>
      <c r="E1507" t="s">
        <v>11</v>
      </c>
      <c r="F1507" t="s">
        <v>12</v>
      </c>
      <c r="G1507" t="s">
        <v>22</v>
      </c>
      <c r="H1507" t="s">
        <v>1858</v>
      </c>
      <c r="I1507" s="4">
        <v>1.23</v>
      </c>
      <c r="J1507" s="5">
        <v>1</v>
      </c>
      <c r="K1507" s="4">
        <v>-1.97</v>
      </c>
    </row>
    <row r="1508" spans="1:11" x14ac:dyDescent="0.2">
      <c r="A1508" t="s">
        <v>1851</v>
      </c>
      <c r="B1508" t="str">
        <f t="shared" si="46"/>
        <v>2014</v>
      </c>
      <c r="C1508" t="str">
        <f t="shared" si="47"/>
        <v>Nov</v>
      </c>
      <c r="D1508" t="s">
        <v>1857</v>
      </c>
      <c r="E1508" t="s">
        <v>11</v>
      </c>
      <c r="F1508" t="s">
        <v>12</v>
      </c>
      <c r="G1508" t="s">
        <v>27</v>
      </c>
      <c r="H1508" t="s">
        <v>1859</v>
      </c>
      <c r="I1508" s="4">
        <v>67.56</v>
      </c>
      <c r="J1508" s="5">
        <v>3</v>
      </c>
      <c r="K1508" s="4">
        <v>6.76</v>
      </c>
    </row>
    <row r="1509" spans="1:11" x14ac:dyDescent="0.2">
      <c r="A1509" t="s">
        <v>1851</v>
      </c>
      <c r="B1509" t="str">
        <f t="shared" si="46"/>
        <v>2014</v>
      </c>
      <c r="C1509" t="str">
        <f t="shared" si="47"/>
        <v>Nov</v>
      </c>
      <c r="D1509" t="s">
        <v>1857</v>
      </c>
      <c r="E1509" t="s">
        <v>11</v>
      </c>
      <c r="F1509" t="s">
        <v>12</v>
      </c>
      <c r="G1509" t="s">
        <v>13</v>
      </c>
      <c r="H1509" t="s">
        <v>1546</v>
      </c>
      <c r="I1509" s="4">
        <v>21.72</v>
      </c>
      <c r="J1509" s="5">
        <v>5</v>
      </c>
      <c r="K1509" s="4">
        <v>7.87</v>
      </c>
    </row>
    <row r="1510" spans="1:11" x14ac:dyDescent="0.2">
      <c r="A1510" t="s">
        <v>1851</v>
      </c>
      <c r="B1510" t="str">
        <f t="shared" si="46"/>
        <v>2014</v>
      </c>
      <c r="C1510" t="str">
        <f t="shared" si="47"/>
        <v>Nov</v>
      </c>
      <c r="D1510" t="s">
        <v>1857</v>
      </c>
      <c r="E1510" t="s">
        <v>11</v>
      </c>
      <c r="F1510" t="s">
        <v>12</v>
      </c>
      <c r="G1510" t="s">
        <v>13</v>
      </c>
      <c r="H1510" t="s">
        <v>1860</v>
      </c>
      <c r="I1510" s="4">
        <v>262.33999999999997</v>
      </c>
      <c r="J1510" s="5">
        <v>8</v>
      </c>
      <c r="K1510" s="4">
        <v>95.1</v>
      </c>
    </row>
    <row r="1511" spans="1:11" x14ac:dyDescent="0.2">
      <c r="A1511" t="s">
        <v>1851</v>
      </c>
      <c r="B1511" t="str">
        <f t="shared" si="46"/>
        <v>2014</v>
      </c>
      <c r="C1511" t="str">
        <f t="shared" si="47"/>
        <v>Nov</v>
      </c>
      <c r="D1511" t="s">
        <v>1857</v>
      </c>
      <c r="E1511" t="s">
        <v>11</v>
      </c>
      <c r="F1511" t="s">
        <v>43</v>
      </c>
      <c r="G1511" t="s">
        <v>44</v>
      </c>
      <c r="H1511" t="s">
        <v>862</v>
      </c>
      <c r="I1511" s="4">
        <v>148.47999999999999</v>
      </c>
      <c r="J1511" s="5">
        <v>2</v>
      </c>
      <c r="K1511" s="4">
        <v>16.7</v>
      </c>
    </row>
    <row r="1512" spans="1:11" x14ac:dyDescent="0.2">
      <c r="A1512" t="s">
        <v>1851</v>
      </c>
      <c r="B1512" t="str">
        <f t="shared" si="46"/>
        <v>2014</v>
      </c>
      <c r="C1512" t="str">
        <f t="shared" si="47"/>
        <v>Nov</v>
      </c>
      <c r="D1512" t="s">
        <v>1857</v>
      </c>
      <c r="E1512" t="s">
        <v>11</v>
      </c>
      <c r="F1512" t="s">
        <v>43</v>
      </c>
      <c r="G1512" t="s">
        <v>44</v>
      </c>
      <c r="H1512" t="s">
        <v>1861</v>
      </c>
      <c r="I1512" s="4">
        <v>241.18</v>
      </c>
      <c r="J1512" s="5">
        <v>3</v>
      </c>
      <c r="K1512" s="4">
        <v>15.07</v>
      </c>
    </row>
    <row r="1513" spans="1:11" x14ac:dyDescent="0.2">
      <c r="A1513" t="s">
        <v>1851</v>
      </c>
      <c r="B1513" t="str">
        <f t="shared" si="46"/>
        <v>2014</v>
      </c>
      <c r="C1513" t="str">
        <f t="shared" si="47"/>
        <v>Nov</v>
      </c>
      <c r="D1513" t="s">
        <v>1336</v>
      </c>
      <c r="E1513" t="s">
        <v>31</v>
      </c>
      <c r="F1513" t="s">
        <v>12</v>
      </c>
      <c r="G1513" t="s">
        <v>27</v>
      </c>
      <c r="H1513" t="s">
        <v>1862</v>
      </c>
      <c r="I1513" s="4">
        <v>30.48</v>
      </c>
      <c r="J1513" s="5">
        <v>3</v>
      </c>
      <c r="K1513" s="4">
        <v>7.92</v>
      </c>
    </row>
    <row r="1514" spans="1:11" x14ac:dyDescent="0.2">
      <c r="A1514" t="s">
        <v>1851</v>
      </c>
      <c r="B1514" t="str">
        <f t="shared" si="46"/>
        <v>2014</v>
      </c>
      <c r="C1514" t="str">
        <f t="shared" si="47"/>
        <v>Nov</v>
      </c>
      <c r="D1514" t="s">
        <v>1336</v>
      </c>
      <c r="E1514" t="s">
        <v>31</v>
      </c>
      <c r="F1514" t="s">
        <v>38</v>
      </c>
      <c r="G1514" t="s">
        <v>39</v>
      </c>
      <c r="H1514" t="s">
        <v>837</v>
      </c>
      <c r="I1514" s="4">
        <v>112.65</v>
      </c>
      <c r="J1514" s="5">
        <v>1</v>
      </c>
      <c r="K1514" s="4">
        <v>11.26</v>
      </c>
    </row>
    <row r="1515" spans="1:11" x14ac:dyDescent="0.2">
      <c r="A1515" t="s">
        <v>1851</v>
      </c>
      <c r="B1515" t="str">
        <f t="shared" si="46"/>
        <v>2014</v>
      </c>
      <c r="C1515" t="str">
        <f t="shared" si="47"/>
        <v>Nov</v>
      </c>
      <c r="D1515" t="s">
        <v>1205</v>
      </c>
      <c r="E1515" t="s">
        <v>26</v>
      </c>
      <c r="F1515" t="s">
        <v>38</v>
      </c>
      <c r="G1515" t="s">
        <v>52</v>
      </c>
      <c r="H1515" t="s">
        <v>635</v>
      </c>
      <c r="I1515" s="4">
        <v>23.97</v>
      </c>
      <c r="J1515" s="5">
        <v>2</v>
      </c>
      <c r="K1515" s="4">
        <v>7.79</v>
      </c>
    </row>
    <row r="1516" spans="1:11" x14ac:dyDescent="0.2">
      <c r="A1516" t="s">
        <v>1851</v>
      </c>
      <c r="B1516" t="str">
        <f t="shared" si="46"/>
        <v>2014</v>
      </c>
      <c r="C1516" t="str">
        <f t="shared" si="47"/>
        <v>Nov</v>
      </c>
      <c r="D1516" t="s">
        <v>1205</v>
      </c>
      <c r="E1516" t="s">
        <v>26</v>
      </c>
      <c r="F1516" t="s">
        <v>38</v>
      </c>
      <c r="G1516" t="s">
        <v>83</v>
      </c>
      <c r="H1516" t="s">
        <v>1863</v>
      </c>
      <c r="I1516" s="4">
        <v>521.96</v>
      </c>
      <c r="J1516" s="5">
        <v>4</v>
      </c>
      <c r="K1516" s="4">
        <v>-250.54</v>
      </c>
    </row>
    <row r="1517" spans="1:11" x14ac:dyDescent="0.2">
      <c r="A1517" t="s">
        <v>1851</v>
      </c>
      <c r="B1517" t="str">
        <f t="shared" si="46"/>
        <v>2014</v>
      </c>
      <c r="C1517" t="str">
        <f t="shared" si="47"/>
        <v>Nov</v>
      </c>
      <c r="D1517" t="s">
        <v>1262</v>
      </c>
      <c r="E1517" t="s">
        <v>31</v>
      </c>
      <c r="F1517" t="s">
        <v>43</v>
      </c>
      <c r="G1517" t="s">
        <v>44</v>
      </c>
      <c r="H1517" t="s">
        <v>887</v>
      </c>
      <c r="I1517" s="4">
        <v>575.92999999999995</v>
      </c>
      <c r="J1517" s="5">
        <v>9</v>
      </c>
      <c r="K1517" s="4">
        <v>57.59</v>
      </c>
    </row>
    <row r="1518" spans="1:11" x14ac:dyDescent="0.2">
      <c r="A1518" t="s">
        <v>1851</v>
      </c>
      <c r="B1518" t="str">
        <f t="shared" si="46"/>
        <v>2014</v>
      </c>
      <c r="C1518" t="str">
        <f t="shared" si="47"/>
        <v>Nov</v>
      </c>
      <c r="D1518" t="s">
        <v>1262</v>
      </c>
      <c r="E1518" t="s">
        <v>31</v>
      </c>
      <c r="F1518" t="s">
        <v>12</v>
      </c>
      <c r="G1518" t="s">
        <v>105</v>
      </c>
      <c r="H1518" t="s">
        <v>898</v>
      </c>
      <c r="I1518" s="4">
        <v>7.78</v>
      </c>
      <c r="J1518" s="5">
        <v>2</v>
      </c>
      <c r="K1518" s="4">
        <v>2.02</v>
      </c>
    </row>
    <row r="1519" spans="1:11" x14ac:dyDescent="0.2">
      <c r="A1519" t="s">
        <v>1851</v>
      </c>
      <c r="B1519" t="str">
        <f t="shared" si="46"/>
        <v>2014</v>
      </c>
      <c r="C1519" t="str">
        <f t="shared" si="47"/>
        <v>Nov</v>
      </c>
      <c r="D1519" t="s">
        <v>1262</v>
      </c>
      <c r="E1519" t="s">
        <v>31</v>
      </c>
      <c r="F1519" t="s">
        <v>12</v>
      </c>
      <c r="G1519" t="s">
        <v>13</v>
      </c>
      <c r="H1519" t="s">
        <v>1864</v>
      </c>
      <c r="I1519" s="4">
        <v>123.92</v>
      </c>
      <c r="J1519" s="5">
        <v>4</v>
      </c>
      <c r="K1519" s="4">
        <v>55.76</v>
      </c>
    </row>
    <row r="1520" spans="1:11" x14ac:dyDescent="0.2">
      <c r="A1520" t="s">
        <v>1851</v>
      </c>
      <c r="B1520" t="str">
        <f t="shared" si="46"/>
        <v>2014</v>
      </c>
      <c r="C1520" t="str">
        <f t="shared" si="47"/>
        <v>Nov</v>
      </c>
      <c r="D1520" t="s">
        <v>520</v>
      </c>
      <c r="E1520" t="s">
        <v>189</v>
      </c>
      <c r="F1520" t="s">
        <v>12</v>
      </c>
      <c r="G1520" t="s">
        <v>105</v>
      </c>
      <c r="H1520" t="s">
        <v>927</v>
      </c>
      <c r="I1520" s="4">
        <v>22.98</v>
      </c>
      <c r="J1520" s="5">
        <v>1</v>
      </c>
      <c r="K1520" s="4">
        <v>6.89</v>
      </c>
    </row>
    <row r="1521" spans="1:11" x14ac:dyDescent="0.2">
      <c r="A1521" t="s">
        <v>1851</v>
      </c>
      <c r="B1521" t="str">
        <f t="shared" si="46"/>
        <v>2014</v>
      </c>
      <c r="C1521" t="str">
        <f t="shared" si="47"/>
        <v>Nov</v>
      </c>
      <c r="D1521" t="s">
        <v>520</v>
      </c>
      <c r="E1521" t="s">
        <v>189</v>
      </c>
      <c r="F1521" t="s">
        <v>43</v>
      </c>
      <c r="G1521" t="s">
        <v>58</v>
      </c>
      <c r="H1521" t="s">
        <v>1424</v>
      </c>
      <c r="I1521" s="4">
        <v>102.13</v>
      </c>
      <c r="J1521" s="5">
        <v>7</v>
      </c>
      <c r="K1521" s="4">
        <v>15.32</v>
      </c>
    </row>
    <row r="1522" spans="1:11" x14ac:dyDescent="0.2">
      <c r="A1522" t="s">
        <v>1851</v>
      </c>
      <c r="B1522" t="str">
        <f t="shared" si="46"/>
        <v>2014</v>
      </c>
      <c r="C1522" t="str">
        <f t="shared" si="47"/>
        <v>Nov</v>
      </c>
      <c r="D1522" t="s">
        <v>520</v>
      </c>
      <c r="E1522" t="s">
        <v>189</v>
      </c>
      <c r="F1522" t="s">
        <v>12</v>
      </c>
      <c r="G1522" t="s">
        <v>22</v>
      </c>
      <c r="H1522" t="s">
        <v>1865</v>
      </c>
      <c r="I1522" s="4">
        <v>2033.58</v>
      </c>
      <c r="J1522" s="5">
        <v>2</v>
      </c>
      <c r="K1522" s="4">
        <v>762.59</v>
      </c>
    </row>
    <row r="1523" spans="1:11" x14ac:dyDescent="0.2">
      <c r="A1523" t="s">
        <v>1851</v>
      </c>
      <c r="B1523" t="str">
        <f t="shared" si="46"/>
        <v>2014</v>
      </c>
      <c r="C1523" t="str">
        <f t="shared" si="47"/>
        <v>Nov</v>
      </c>
      <c r="D1523" t="s">
        <v>922</v>
      </c>
      <c r="E1523" t="s">
        <v>17</v>
      </c>
      <c r="F1523" t="s">
        <v>38</v>
      </c>
      <c r="G1523" t="s">
        <v>52</v>
      </c>
      <c r="H1523" t="s">
        <v>1866</v>
      </c>
      <c r="I1523" s="4">
        <v>10.98</v>
      </c>
      <c r="J1523" s="5">
        <v>2</v>
      </c>
      <c r="K1523" s="4">
        <v>-7.96</v>
      </c>
    </row>
    <row r="1524" spans="1:11" x14ac:dyDescent="0.2">
      <c r="A1524" t="s">
        <v>1851</v>
      </c>
      <c r="B1524" t="str">
        <f t="shared" si="46"/>
        <v>2014</v>
      </c>
      <c r="C1524" t="str">
        <f t="shared" si="47"/>
        <v>Nov</v>
      </c>
      <c r="D1524" t="s">
        <v>922</v>
      </c>
      <c r="E1524" t="s">
        <v>17</v>
      </c>
      <c r="F1524" t="s">
        <v>38</v>
      </c>
      <c r="G1524" t="s">
        <v>39</v>
      </c>
      <c r="H1524" t="s">
        <v>345</v>
      </c>
      <c r="I1524" s="4">
        <v>797.94</v>
      </c>
      <c r="J1524" s="5">
        <v>4</v>
      </c>
      <c r="K1524" s="4">
        <v>-57</v>
      </c>
    </row>
    <row r="1525" spans="1:11" x14ac:dyDescent="0.2">
      <c r="A1525" t="s">
        <v>1851</v>
      </c>
      <c r="B1525" t="str">
        <f t="shared" si="46"/>
        <v>2014</v>
      </c>
      <c r="C1525" t="str">
        <f t="shared" si="47"/>
        <v>Nov</v>
      </c>
      <c r="D1525" t="s">
        <v>283</v>
      </c>
      <c r="E1525" t="s">
        <v>169</v>
      </c>
      <c r="F1525" t="s">
        <v>12</v>
      </c>
      <c r="G1525" t="s">
        <v>13</v>
      </c>
      <c r="H1525" t="s">
        <v>1867</v>
      </c>
      <c r="I1525" s="4">
        <v>46.35</v>
      </c>
      <c r="J1525" s="5">
        <v>5</v>
      </c>
      <c r="K1525" s="4">
        <v>21.78</v>
      </c>
    </row>
    <row r="1526" spans="1:11" x14ac:dyDescent="0.2">
      <c r="A1526" t="s">
        <v>1851</v>
      </c>
      <c r="B1526" t="str">
        <f t="shared" si="46"/>
        <v>2014</v>
      </c>
      <c r="C1526" t="str">
        <f t="shared" si="47"/>
        <v>Nov</v>
      </c>
      <c r="D1526" t="s">
        <v>283</v>
      </c>
      <c r="E1526" t="s">
        <v>169</v>
      </c>
      <c r="F1526" t="s">
        <v>12</v>
      </c>
      <c r="G1526" t="s">
        <v>13</v>
      </c>
      <c r="H1526" t="s">
        <v>1868</v>
      </c>
      <c r="I1526" s="4">
        <v>223.92</v>
      </c>
      <c r="J1526" s="5">
        <v>4</v>
      </c>
      <c r="K1526" s="4">
        <v>109.72</v>
      </c>
    </row>
    <row r="1527" spans="1:11" x14ac:dyDescent="0.2">
      <c r="A1527" t="s">
        <v>1851</v>
      </c>
      <c r="B1527" t="str">
        <f t="shared" si="46"/>
        <v>2014</v>
      </c>
      <c r="C1527" t="str">
        <f t="shared" si="47"/>
        <v>Nov</v>
      </c>
      <c r="D1527" t="s">
        <v>283</v>
      </c>
      <c r="E1527" t="s">
        <v>169</v>
      </c>
      <c r="F1527" t="s">
        <v>12</v>
      </c>
      <c r="G1527" t="s">
        <v>232</v>
      </c>
      <c r="H1527" t="s">
        <v>1495</v>
      </c>
      <c r="I1527" s="4">
        <v>7.3</v>
      </c>
      <c r="J1527" s="5">
        <v>2</v>
      </c>
      <c r="K1527" s="4">
        <v>2.19</v>
      </c>
    </row>
    <row r="1528" spans="1:11" x14ac:dyDescent="0.2">
      <c r="A1528" t="s">
        <v>1869</v>
      </c>
      <c r="B1528" t="str">
        <f t="shared" si="46"/>
        <v>2014</v>
      </c>
      <c r="C1528" t="str">
        <f t="shared" si="47"/>
        <v>Nov</v>
      </c>
      <c r="D1528" t="s">
        <v>1870</v>
      </c>
      <c r="E1528" t="s">
        <v>11</v>
      </c>
      <c r="F1528" t="s">
        <v>12</v>
      </c>
      <c r="G1528" t="s">
        <v>20</v>
      </c>
      <c r="H1528" t="s">
        <v>1871</v>
      </c>
      <c r="I1528" s="4">
        <v>49.63</v>
      </c>
      <c r="J1528" s="5">
        <v>4</v>
      </c>
      <c r="K1528" s="4">
        <v>4.96</v>
      </c>
    </row>
    <row r="1529" spans="1:11" x14ac:dyDescent="0.2">
      <c r="A1529" t="s">
        <v>1869</v>
      </c>
      <c r="B1529" t="str">
        <f t="shared" si="46"/>
        <v>2014</v>
      </c>
      <c r="C1529" t="str">
        <f t="shared" si="47"/>
        <v>Nov</v>
      </c>
      <c r="D1529" t="s">
        <v>1527</v>
      </c>
      <c r="E1529" t="s">
        <v>31</v>
      </c>
      <c r="F1529" t="s">
        <v>12</v>
      </c>
      <c r="G1529" t="s">
        <v>13</v>
      </c>
      <c r="H1529" t="s">
        <v>1872</v>
      </c>
      <c r="I1529" s="4">
        <v>11.96</v>
      </c>
      <c r="J1529" s="5">
        <v>2</v>
      </c>
      <c r="K1529" s="4">
        <v>5.86</v>
      </c>
    </row>
    <row r="1530" spans="1:11" x14ac:dyDescent="0.2">
      <c r="A1530" t="s">
        <v>1869</v>
      </c>
      <c r="B1530" t="str">
        <f t="shared" si="46"/>
        <v>2014</v>
      </c>
      <c r="C1530" t="str">
        <f t="shared" si="47"/>
        <v>Nov</v>
      </c>
      <c r="D1530" t="s">
        <v>1527</v>
      </c>
      <c r="E1530" t="s">
        <v>31</v>
      </c>
      <c r="F1530" t="s">
        <v>38</v>
      </c>
      <c r="G1530" t="s">
        <v>164</v>
      </c>
      <c r="H1530" t="s">
        <v>1873</v>
      </c>
      <c r="I1530" s="4">
        <v>629.05999999999995</v>
      </c>
      <c r="J1530" s="5">
        <v>3</v>
      </c>
      <c r="K1530" s="4">
        <v>31.45</v>
      </c>
    </row>
    <row r="1531" spans="1:11" x14ac:dyDescent="0.2">
      <c r="A1531" t="s">
        <v>1869</v>
      </c>
      <c r="B1531" t="str">
        <f t="shared" si="46"/>
        <v>2014</v>
      </c>
      <c r="C1531" t="str">
        <f t="shared" si="47"/>
        <v>Nov</v>
      </c>
      <c r="D1531" t="s">
        <v>1806</v>
      </c>
      <c r="E1531" t="s">
        <v>290</v>
      </c>
      <c r="F1531" t="s">
        <v>12</v>
      </c>
      <c r="G1531" t="s">
        <v>27</v>
      </c>
      <c r="H1531" t="s">
        <v>714</v>
      </c>
      <c r="I1531" s="4">
        <v>7.87</v>
      </c>
      <c r="J1531" s="5">
        <v>3</v>
      </c>
      <c r="K1531" s="4">
        <v>0.89</v>
      </c>
    </row>
    <row r="1532" spans="1:11" x14ac:dyDescent="0.2">
      <c r="A1532" t="s">
        <v>1869</v>
      </c>
      <c r="B1532" t="str">
        <f t="shared" si="46"/>
        <v>2014</v>
      </c>
      <c r="C1532" t="str">
        <f t="shared" si="47"/>
        <v>Nov</v>
      </c>
      <c r="D1532" t="s">
        <v>1874</v>
      </c>
      <c r="E1532" t="s">
        <v>11</v>
      </c>
      <c r="F1532" t="s">
        <v>12</v>
      </c>
      <c r="G1532" t="s">
        <v>27</v>
      </c>
      <c r="H1532" t="s">
        <v>393</v>
      </c>
      <c r="I1532" s="4">
        <v>2.67</v>
      </c>
      <c r="J1532" s="5">
        <v>1</v>
      </c>
      <c r="K1532" s="4">
        <v>0.33</v>
      </c>
    </row>
    <row r="1533" spans="1:11" x14ac:dyDescent="0.2">
      <c r="A1533" t="s">
        <v>1869</v>
      </c>
      <c r="B1533" t="str">
        <f t="shared" si="46"/>
        <v>2014</v>
      </c>
      <c r="C1533" t="str">
        <f t="shared" si="47"/>
        <v>Nov</v>
      </c>
      <c r="D1533" t="s">
        <v>1874</v>
      </c>
      <c r="E1533" t="s">
        <v>11</v>
      </c>
      <c r="F1533" t="s">
        <v>12</v>
      </c>
      <c r="G1533" t="s">
        <v>232</v>
      </c>
      <c r="H1533" t="s">
        <v>1296</v>
      </c>
      <c r="I1533" s="4">
        <v>16.66</v>
      </c>
      <c r="J1533" s="5">
        <v>6</v>
      </c>
      <c r="K1533" s="4">
        <v>-3.12</v>
      </c>
    </row>
    <row r="1534" spans="1:11" x14ac:dyDescent="0.2">
      <c r="A1534" t="s">
        <v>1869</v>
      </c>
      <c r="B1534" t="str">
        <f t="shared" si="46"/>
        <v>2014</v>
      </c>
      <c r="C1534" t="str">
        <f t="shared" si="47"/>
        <v>Nov</v>
      </c>
      <c r="D1534" t="s">
        <v>1874</v>
      </c>
      <c r="E1534" t="s">
        <v>11</v>
      </c>
      <c r="F1534" t="s">
        <v>43</v>
      </c>
      <c r="G1534" t="s">
        <v>58</v>
      </c>
      <c r="H1534" t="s">
        <v>1875</v>
      </c>
      <c r="I1534" s="4">
        <v>79.510000000000005</v>
      </c>
      <c r="J1534" s="5">
        <v>3</v>
      </c>
      <c r="K1534" s="4">
        <v>20.87</v>
      </c>
    </row>
    <row r="1535" spans="1:11" x14ac:dyDescent="0.2">
      <c r="A1535" t="s">
        <v>1869</v>
      </c>
      <c r="B1535" t="str">
        <f t="shared" si="46"/>
        <v>2014</v>
      </c>
      <c r="C1535" t="str">
        <f t="shared" si="47"/>
        <v>Nov</v>
      </c>
      <c r="D1535" t="s">
        <v>1874</v>
      </c>
      <c r="E1535" t="s">
        <v>11</v>
      </c>
      <c r="F1535" t="s">
        <v>12</v>
      </c>
      <c r="G1535" t="s">
        <v>13</v>
      </c>
      <c r="H1535" t="s">
        <v>1395</v>
      </c>
      <c r="I1535" s="4">
        <v>36.29</v>
      </c>
      <c r="J1535" s="5">
        <v>7</v>
      </c>
      <c r="K1535" s="4">
        <v>12.7</v>
      </c>
    </row>
    <row r="1536" spans="1:11" x14ac:dyDescent="0.2">
      <c r="A1536" t="s">
        <v>1869</v>
      </c>
      <c r="B1536" t="str">
        <f t="shared" si="46"/>
        <v>2014</v>
      </c>
      <c r="C1536" t="str">
        <f t="shared" si="47"/>
        <v>Nov</v>
      </c>
      <c r="D1536" t="s">
        <v>1874</v>
      </c>
      <c r="E1536" t="s">
        <v>11</v>
      </c>
      <c r="F1536" t="s">
        <v>38</v>
      </c>
      <c r="G1536" t="s">
        <v>83</v>
      </c>
      <c r="H1536" t="s">
        <v>743</v>
      </c>
      <c r="I1536" s="4">
        <v>67.989999999999995</v>
      </c>
      <c r="J1536" s="5">
        <v>1</v>
      </c>
      <c r="K1536" s="4">
        <v>-13</v>
      </c>
    </row>
    <row r="1537" spans="1:11" x14ac:dyDescent="0.2">
      <c r="A1537" t="s">
        <v>1869</v>
      </c>
      <c r="B1537" t="str">
        <f t="shared" si="46"/>
        <v>2014</v>
      </c>
      <c r="C1537" t="str">
        <f t="shared" si="47"/>
        <v>Nov</v>
      </c>
      <c r="D1537" t="s">
        <v>10</v>
      </c>
      <c r="E1537" t="s">
        <v>11</v>
      </c>
      <c r="F1537" t="s">
        <v>38</v>
      </c>
      <c r="G1537" t="s">
        <v>52</v>
      </c>
      <c r="H1537" t="s">
        <v>150</v>
      </c>
      <c r="I1537" s="4">
        <v>25.13</v>
      </c>
      <c r="J1537" s="5">
        <v>3</v>
      </c>
      <c r="K1537" s="4">
        <v>-6.91</v>
      </c>
    </row>
    <row r="1538" spans="1:11" x14ac:dyDescent="0.2">
      <c r="A1538" t="s">
        <v>1869</v>
      </c>
      <c r="B1538" t="str">
        <f t="shared" si="46"/>
        <v>2014</v>
      </c>
      <c r="C1538" t="str">
        <f t="shared" si="47"/>
        <v>Nov</v>
      </c>
      <c r="D1538" t="s">
        <v>10</v>
      </c>
      <c r="E1538" t="s">
        <v>11</v>
      </c>
      <c r="F1538" t="s">
        <v>43</v>
      </c>
      <c r="G1538" t="s">
        <v>58</v>
      </c>
      <c r="H1538" t="s">
        <v>1160</v>
      </c>
      <c r="I1538" s="4">
        <v>127.98</v>
      </c>
      <c r="J1538" s="5">
        <v>2</v>
      </c>
      <c r="K1538" s="4">
        <v>25.6</v>
      </c>
    </row>
    <row r="1539" spans="1:11" x14ac:dyDescent="0.2">
      <c r="A1539" t="s">
        <v>1876</v>
      </c>
      <c r="B1539" t="str">
        <f t="shared" ref="B1539:B1602" si="48">TEXT(A1539,"YYYY")</f>
        <v>2014</v>
      </c>
      <c r="C1539" t="str">
        <f t="shared" ref="C1539:C1602" si="49">TEXT(A1539,"MMM")</f>
        <v>Nov</v>
      </c>
      <c r="D1539" t="s">
        <v>1877</v>
      </c>
      <c r="E1539" t="s">
        <v>706</v>
      </c>
      <c r="F1539" t="s">
        <v>43</v>
      </c>
      <c r="G1539" t="s">
        <v>44</v>
      </c>
      <c r="H1539" t="s">
        <v>1816</v>
      </c>
      <c r="I1539" s="4">
        <v>832.93</v>
      </c>
      <c r="J1539" s="5">
        <v>7</v>
      </c>
      <c r="K1539" s="4">
        <v>233.22</v>
      </c>
    </row>
    <row r="1540" spans="1:11" x14ac:dyDescent="0.2">
      <c r="A1540" t="s">
        <v>1876</v>
      </c>
      <c r="B1540" t="str">
        <f t="shared" si="48"/>
        <v>2014</v>
      </c>
      <c r="C1540" t="str">
        <f t="shared" si="49"/>
        <v>Nov</v>
      </c>
      <c r="D1540" t="s">
        <v>1877</v>
      </c>
      <c r="E1540" t="s">
        <v>706</v>
      </c>
      <c r="F1540" t="s">
        <v>12</v>
      </c>
      <c r="G1540" t="s">
        <v>22</v>
      </c>
      <c r="H1540" t="s">
        <v>1595</v>
      </c>
      <c r="I1540" s="4">
        <v>43.8</v>
      </c>
      <c r="J1540" s="5">
        <v>10</v>
      </c>
      <c r="K1540" s="4">
        <v>21.02</v>
      </c>
    </row>
    <row r="1541" spans="1:11" x14ac:dyDescent="0.2">
      <c r="A1541" t="s">
        <v>1876</v>
      </c>
      <c r="B1541" t="str">
        <f t="shared" si="48"/>
        <v>2014</v>
      </c>
      <c r="C1541" t="str">
        <f t="shared" si="49"/>
        <v>Nov</v>
      </c>
      <c r="D1541" t="s">
        <v>1878</v>
      </c>
      <c r="E1541" t="s">
        <v>125</v>
      </c>
      <c r="F1541" t="s">
        <v>12</v>
      </c>
      <c r="G1541" t="s">
        <v>22</v>
      </c>
      <c r="H1541" t="s">
        <v>968</v>
      </c>
      <c r="I1541" s="4">
        <v>12.72</v>
      </c>
      <c r="J1541" s="5">
        <v>3</v>
      </c>
      <c r="K1541" s="4">
        <v>6.36</v>
      </c>
    </row>
    <row r="1542" spans="1:11" x14ac:dyDescent="0.2">
      <c r="A1542" t="s">
        <v>1876</v>
      </c>
      <c r="B1542" t="str">
        <f t="shared" si="48"/>
        <v>2014</v>
      </c>
      <c r="C1542" t="str">
        <f t="shared" si="49"/>
        <v>Nov</v>
      </c>
      <c r="D1542" t="s">
        <v>1878</v>
      </c>
      <c r="E1542" t="s">
        <v>125</v>
      </c>
      <c r="F1542" t="s">
        <v>12</v>
      </c>
      <c r="G1542" t="s">
        <v>22</v>
      </c>
      <c r="H1542" t="s">
        <v>1043</v>
      </c>
      <c r="I1542" s="4">
        <v>11.52</v>
      </c>
      <c r="J1542" s="5">
        <v>4</v>
      </c>
      <c r="K1542" s="4">
        <v>5.64</v>
      </c>
    </row>
    <row r="1543" spans="1:11" x14ac:dyDescent="0.2">
      <c r="A1543" t="s">
        <v>1876</v>
      </c>
      <c r="B1543" t="str">
        <f t="shared" si="48"/>
        <v>2014</v>
      </c>
      <c r="C1543" t="str">
        <f t="shared" si="49"/>
        <v>Nov</v>
      </c>
      <c r="D1543" t="s">
        <v>1879</v>
      </c>
      <c r="E1543" t="s">
        <v>11</v>
      </c>
      <c r="F1543" t="s">
        <v>12</v>
      </c>
      <c r="G1543" t="s">
        <v>13</v>
      </c>
      <c r="H1543" t="s">
        <v>1880</v>
      </c>
      <c r="I1543" s="4">
        <v>20.74</v>
      </c>
      <c r="J1543" s="5">
        <v>4</v>
      </c>
      <c r="K1543" s="4">
        <v>7.26</v>
      </c>
    </row>
    <row r="1544" spans="1:11" x14ac:dyDescent="0.2">
      <c r="A1544" t="s">
        <v>1876</v>
      </c>
      <c r="B1544" t="str">
        <f t="shared" si="48"/>
        <v>2014</v>
      </c>
      <c r="C1544" t="str">
        <f t="shared" si="49"/>
        <v>Nov</v>
      </c>
      <c r="D1544" t="s">
        <v>1881</v>
      </c>
      <c r="E1544" t="s">
        <v>169</v>
      </c>
      <c r="F1544" t="s">
        <v>12</v>
      </c>
      <c r="G1544" t="s">
        <v>13</v>
      </c>
      <c r="H1544" t="s">
        <v>1882</v>
      </c>
      <c r="I1544" s="4">
        <v>11.36</v>
      </c>
      <c r="J1544" s="5">
        <v>2</v>
      </c>
      <c r="K1544" s="4">
        <v>5.23</v>
      </c>
    </row>
    <row r="1545" spans="1:11" x14ac:dyDescent="0.2">
      <c r="A1545" t="s">
        <v>1876</v>
      </c>
      <c r="B1545" t="str">
        <f t="shared" si="48"/>
        <v>2014</v>
      </c>
      <c r="C1545" t="str">
        <f t="shared" si="49"/>
        <v>Nov</v>
      </c>
      <c r="D1545" t="s">
        <v>1881</v>
      </c>
      <c r="E1545" t="s">
        <v>169</v>
      </c>
      <c r="F1545" t="s">
        <v>38</v>
      </c>
      <c r="G1545" t="s">
        <v>39</v>
      </c>
      <c r="H1545" t="s">
        <v>1097</v>
      </c>
      <c r="I1545" s="4">
        <v>69.260000000000005</v>
      </c>
      <c r="J1545" s="5">
        <v>2</v>
      </c>
      <c r="K1545" s="4">
        <v>14.62</v>
      </c>
    </row>
    <row r="1546" spans="1:11" x14ac:dyDescent="0.2">
      <c r="A1546" t="s">
        <v>1876</v>
      </c>
      <c r="B1546" t="str">
        <f t="shared" si="48"/>
        <v>2014</v>
      </c>
      <c r="C1546" t="str">
        <f t="shared" si="49"/>
        <v>Nov</v>
      </c>
      <c r="D1546" t="s">
        <v>1470</v>
      </c>
      <c r="E1546" t="s">
        <v>62</v>
      </c>
      <c r="F1546" t="s">
        <v>12</v>
      </c>
      <c r="G1546" t="s">
        <v>13</v>
      </c>
      <c r="H1546" t="s">
        <v>1883</v>
      </c>
      <c r="I1546" s="4">
        <v>32.4</v>
      </c>
      <c r="J1546" s="5">
        <v>5</v>
      </c>
      <c r="K1546" s="4">
        <v>15.55</v>
      </c>
    </row>
    <row r="1547" spans="1:11" x14ac:dyDescent="0.2">
      <c r="A1547" t="s">
        <v>1884</v>
      </c>
      <c r="B1547" t="str">
        <f t="shared" si="48"/>
        <v>2014</v>
      </c>
      <c r="C1547" t="str">
        <f t="shared" si="49"/>
        <v>Nov</v>
      </c>
      <c r="D1547" t="s">
        <v>1885</v>
      </c>
      <c r="E1547" t="s">
        <v>135</v>
      </c>
      <c r="F1547" t="s">
        <v>12</v>
      </c>
      <c r="G1547" t="s">
        <v>27</v>
      </c>
      <c r="H1547" t="s">
        <v>1886</v>
      </c>
      <c r="I1547" s="4">
        <v>4.22</v>
      </c>
      <c r="J1547" s="5">
        <v>3</v>
      </c>
      <c r="K1547" s="4">
        <v>0.48</v>
      </c>
    </row>
    <row r="1548" spans="1:11" x14ac:dyDescent="0.2">
      <c r="A1548" t="s">
        <v>1884</v>
      </c>
      <c r="B1548" t="str">
        <f t="shared" si="48"/>
        <v>2014</v>
      </c>
      <c r="C1548" t="str">
        <f t="shared" si="49"/>
        <v>Nov</v>
      </c>
      <c r="D1548" t="s">
        <v>1885</v>
      </c>
      <c r="E1548" t="s">
        <v>135</v>
      </c>
      <c r="F1548" t="s">
        <v>12</v>
      </c>
      <c r="G1548" t="s">
        <v>105</v>
      </c>
      <c r="H1548" t="s">
        <v>822</v>
      </c>
      <c r="I1548" s="4">
        <v>333.06</v>
      </c>
      <c r="J1548" s="5">
        <v>2</v>
      </c>
      <c r="K1548" s="4">
        <v>29.14</v>
      </c>
    </row>
    <row r="1549" spans="1:11" x14ac:dyDescent="0.2">
      <c r="A1549" t="s">
        <v>1884</v>
      </c>
      <c r="B1549" t="str">
        <f t="shared" si="48"/>
        <v>2014</v>
      </c>
      <c r="C1549" t="str">
        <f t="shared" si="49"/>
        <v>Nov</v>
      </c>
      <c r="D1549" t="s">
        <v>1885</v>
      </c>
      <c r="E1549" t="s">
        <v>135</v>
      </c>
      <c r="F1549" t="s">
        <v>12</v>
      </c>
      <c r="G1549" t="s">
        <v>13</v>
      </c>
      <c r="H1549" t="s">
        <v>334</v>
      </c>
      <c r="I1549" s="4">
        <v>24.9</v>
      </c>
      <c r="J1549" s="5">
        <v>4</v>
      </c>
      <c r="K1549" s="4">
        <v>7.78</v>
      </c>
    </row>
    <row r="1550" spans="1:11" x14ac:dyDescent="0.2">
      <c r="A1550" t="s">
        <v>1884</v>
      </c>
      <c r="B1550" t="str">
        <f t="shared" si="48"/>
        <v>2014</v>
      </c>
      <c r="C1550" t="str">
        <f t="shared" si="49"/>
        <v>Nov</v>
      </c>
      <c r="D1550" t="s">
        <v>1887</v>
      </c>
      <c r="E1550" t="s">
        <v>11</v>
      </c>
      <c r="F1550" t="s">
        <v>12</v>
      </c>
      <c r="G1550" t="s">
        <v>72</v>
      </c>
      <c r="H1550" t="s">
        <v>1888</v>
      </c>
      <c r="I1550" s="4">
        <v>604.66</v>
      </c>
      <c r="J1550" s="5">
        <v>9</v>
      </c>
      <c r="K1550" s="4">
        <v>204.07</v>
      </c>
    </row>
    <row r="1551" spans="1:11" x14ac:dyDescent="0.2">
      <c r="A1551" t="s">
        <v>1884</v>
      </c>
      <c r="B1551" t="str">
        <f t="shared" si="48"/>
        <v>2014</v>
      </c>
      <c r="C1551" t="str">
        <f t="shared" si="49"/>
        <v>Nov</v>
      </c>
      <c r="D1551" t="s">
        <v>857</v>
      </c>
      <c r="E1551" t="s">
        <v>31</v>
      </c>
      <c r="F1551" t="s">
        <v>38</v>
      </c>
      <c r="G1551" t="s">
        <v>52</v>
      </c>
      <c r="H1551" t="s">
        <v>1889</v>
      </c>
      <c r="I1551" s="4">
        <v>10.11</v>
      </c>
      <c r="J1551" s="5">
        <v>3</v>
      </c>
      <c r="K1551" s="4">
        <v>3.24</v>
      </c>
    </row>
    <row r="1552" spans="1:11" x14ac:dyDescent="0.2">
      <c r="A1552" t="s">
        <v>1884</v>
      </c>
      <c r="B1552" t="str">
        <f t="shared" si="48"/>
        <v>2014</v>
      </c>
      <c r="C1552" t="str">
        <f t="shared" si="49"/>
        <v>Nov</v>
      </c>
      <c r="D1552" t="s">
        <v>857</v>
      </c>
      <c r="E1552" t="s">
        <v>31</v>
      </c>
      <c r="F1552" t="s">
        <v>43</v>
      </c>
      <c r="G1552" t="s">
        <v>58</v>
      </c>
      <c r="H1552" t="s">
        <v>1890</v>
      </c>
      <c r="I1552" s="4">
        <v>772.47</v>
      </c>
      <c r="J1552" s="5">
        <v>3</v>
      </c>
      <c r="K1552" s="4">
        <v>146.77000000000001</v>
      </c>
    </row>
    <row r="1553" spans="1:11" x14ac:dyDescent="0.2">
      <c r="A1553" t="s">
        <v>1884</v>
      </c>
      <c r="B1553" t="str">
        <f t="shared" si="48"/>
        <v>2014</v>
      </c>
      <c r="C1553" t="str">
        <f t="shared" si="49"/>
        <v>Nov</v>
      </c>
      <c r="D1553" t="s">
        <v>857</v>
      </c>
      <c r="E1553" t="s">
        <v>31</v>
      </c>
      <c r="F1553" t="s">
        <v>12</v>
      </c>
      <c r="G1553" t="s">
        <v>232</v>
      </c>
      <c r="H1553" t="s">
        <v>1223</v>
      </c>
      <c r="I1553" s="4">
        <v>20.46</v>
      </c>
      <c r="J1553" s="5">
        <v>2</v>
      </c>
      <c r="K1553" s="4">
        <v>5.32</v>
      </c>
    </row>
    <row r="1554" spans="1:11" x14ac:dyDescent="0.2">
      <c r="A1554" t="s">
        <v>1884</v>
      </c>
      <c r="B1554" t="str">
        <f t="shared" si="48"/>
        <v>2014</v>
      </c>
      <c r="C1554" t="str">
        <f t="shared" si="49"/>
        <v>Nov</v>
      </c>
      <c r="D1554" t="s">
        <v>547</v>
      </c>
      <c r="E1554" t="s">
        <v>31</v>
      </c>
      <c r="F1554" t="s">
        <v>12</v>
      </c>
      <c r="G1554" t="s">
        <v>232</v>
      </c>
      <c r="H1554" t="s">
        <v>1495</v>
      </c>
      <c r="I1554" s="4">
        <v>10.95</v>
      </c>
      <c r="J1554" s="5">
        <v>3</v>
      </c>
      <c r="K1554" s="4">
        <v>3.29</v>
      </c>
    </row>
    <row r="1555" spans="1:11" x14ac:dyDescent="0.2">
      <c r="A1555" t="s">
        <v>1891</v>
      </c>
      <c r="B1555" t="str">
        <f t="shared" si="48"/>
        <v>2014</v>
      </c>
      <c r="C1555" t="str">
        <f t="shared" si="49"/>
        <v>Nov</v>
      </c>
      <c r="D1555" t="s">
        <v>1892</v>
      </c>
      <c r="E1555" t="s">
        <v>1485</v>
      </c>
      <c r="F1555" t="s">
        <v>43</v>
      </c>
      <c r="G1555" t="s">
        <v>44</v>
      </c>
      <c r="H1555" t="s">
        <v>1276</v>
      </c>
      <c r="I1555" s="4">
        <v>273.95999999999998</v>
      </c>
      <c r="J1555" s="5">
        <v>2</v>
      </c>
      <c r="K1555" s="4">
        <v>10.96</v>
      </c>
    </row>
    <row r="1556" spans="1:11" x14ac:dyDescent="0.2">
      <c r="A1556" t="s">
        <v>1891</v>
      </c>
      <c r="B1556" t="str">
        <f t="shared" si="48"/>
        <v>2014</v>
      </c>
      <c r="C1556" t="str">
        <f t="shared" si="49"/>
        <v>Nov</v>
      </c>
      <c r="D1556" t="s">
        <v>252</v>
      </c>
      <c r="E1556" t="s">
        <v>146</v>
      </c>
      <c r="F1556" t="s">
        <v>12</v>
      </c>
      <c r="G1556" t="s">
        <v>72</v>
      </c>
      <c r="H1556" t="s">
        <v>1560</v>
      </c>
      <c r="I1556" s="4">
        <v>78.349999999999994</v>
      </c>
      <c r="J1556" s="5">
        <v>5</v>
      </c>
      <c r="K1556" s="4">
        <v>36.82</v>
      </c>
    </row>
    <row r="1557" spans="1:11" x14ac:dyDescent="0.2">
      <c r="A1557" t="s">
        <v>1891</v>
      </c>
      <c r="B1557" t="str">
        <f t="shared" si="48"/>
        <v>2014</v>
      </c>
      <c r="C1557" t="str">
        <f t="shared" si="49"/>
        <v>Nov</v>
      </c>
      <c r="D1557" t="s">
        <v>252</v>
      </c>
      <c r="E1557" t="s">
        <v>146</v>
      </c>
      <c r="F1557" t="s">
        <v>12</v>
      </c>
      <c r="G1557" t="s">
        <v>13</v>
      </c>
      <c r="H1557" t="s">
        <v>1590</v>
      </c>
      <c r="I1557" s="4">
        <v>31.68</v>
      </c>
      <c r="J1557" s="5">
        <v>6</v>
      </c>
      <c r="K1557" s="4">
        <v>14.26</v>
      </c>
    </row>
    <row r="1558" spans="1:11" x14ac:dyDescent="0.2">
      <c r="A1558" t="s">
        <v>1891</v>
      </c>
      <c r="B1558" t="str">
        <f t="shared" si="48"/>
        <v>2014</v>
      </c>
      <c r="C1558" t="str">
        <f t="shared" si="49"/>
        <v>Nov</v>
      </c>
      <c r="D1558" t="s">
        <v>252</v>
      </c>
      <c r="E1558" t="s">
        <v>146</v>
      </c>
      <c r="F1558" t="s">
        <v>12</v>
      </c>
      <c r="G1558" t="s">
        <v>22</v>
      </c>
      <c r="H1558" t="s">
        <v>1893</v>
      </c>
      <c r="I1558" s="4">
        <v>29.12</v>
      </c>
      <c r="J1558" s="5">
        <v>4</v>
      </c>
      <c r="K1558" s="4">
        <v>14.27</v>
      </c>
    </row>
    <row r="1559" spans="1:11" x14ac:dyDescent="0.2">
      <c r="A1559" t="s">
        <v>1891</v>
      </c>
      <c r="B1559" t="str">
        <f t="shared" si="48"/>
        <v>2014</v>
      </c>
      <c r="C1559" t="str">
        <f t="shared" si="49"/>
        <v>Nov</v>
      </c>
      <c r="D1559" t="s">
        <v>252</v>
      </c>
      <c r="E1559" t="s">
        <v>146</v>
      </c>
      <c r="F1559" t="s">
        <v>12</v>
      </c>
      <c r="G1559" t="s">
        <v>20</v>
      </c>
      <c r="H1559" t="s">
        <v>1571</v>
      </c>
      <c r="I1559" s="4">
        <v>169.45</v>
      </c>
      <c r="J1559" s="5">
        <v>5</v>
      </c>
      <c r="K1559" s="4">
        <v>42.36</v>
      </c>
    </row>
    <row r="1560" spans="1:11" x14ac:dyDescent="0.2">
      <c r="A1560" t="s">
        <v>1891</v>
      </c>
      <c r="B1560" t="str">
        <f t="shared" si="48"/>
        <v>2014</v>
      </c>
      <c r="C1560" t="str">
        <f t="shared" si="49"/>
        <v>Nov</v>
      </c>
      <c r="D1560" t="s">
        <v>1894</v>
      </c>
      <c r="E1560" t="s">
        <v>31</v>
      </c>
      <c r="F1560" t="s">
        <v>12</v>
      </c>
      <c r="G1560" t="s">
        <v>18</v>
      </c>
      <c r="H1560" t="s">
        <v>1895</v>
      </c>
      <c r="I1560" s="4">
        <v>5.22</v>
      </c>
      <c r="J1560" s="5">
        <v>2</v>
      </c>
      <c r="K1560" s="4">
        <v>2.4</v>
      </c>
    </row>
    <row r="1561" spans="1:11" x14ac:dyDescent="0.2">
      <c r="A1561" t="s">
        <v>1891</v>
      </c>
      <c r="B1561" t="str">
        <f t="shared" si="48"/>
        <v>2014</v>
      </c>
      <c r="C1561" t="str">
        <f t="shared" si="49"/>
        <v>Nov</v>
      </c>
      <c r="D1561" t="s">
        <v>1896</v>
      </c>
      <c r="E1561" t="s">
        <v>17</v>
      </c>
      <c r="F1561" t="s">
        <v>38</v>
      </c>
      <c r="G1561" t="s">
        <v>39</v>
      </c>
      <c r="H1561" t="s">
        <v>1897</v>
      </c>
      <c r="I1561" s="4">
        <v>37.299999999999997</v>
      </c>
      <c r="J1561" s="5">
        <v>2</v>
      </c>
      <c r="K1561" s="4">
        <v>-1.07</v>
      </c>
    </row>
    <row r="1562" spans="1:11" x14ac:dyDescent="0.2">
      <c r="A1562" t="s">
        <v>1891</v>
      </c>
      <c r="B1562" t="str">
        <f t="shared" si="48"/>
        <v>2014</v>
      </c>
      <c r="C1562" t="str">
        <f t="shared" si="49"/>
        <v>Nov</v>
      </c>
      <c r="D1562" t="s">
        <v>1898</v>
      </c>
      <c r="E1562" t="s">
        <v>31</v>
      </c>
      <c r="F1562" t="s">
        <v>43</v>
      </c>
      <c r="G1562" t="s">
        <v>44</v>
      </c>
      <c r="H1562" t="s">
        <v>1899</v>
      </c>
      <c r="I1562" s="4">
        <v>79.97</v>
      </c>
      <c r="J1562" s="5">
        <v>4</v>
      </c>
      <c r="K1562" s="4">
        <v>-17.989999999999998</v>
      </c>
    </row>
    <row r="1563" spans="1:11" x14ac:dyDescent="0.2">
      <c r="A1563" t="s">
        <v>1891</v>
      </c>
      <c r="B1563" t="str">
        <f t="shared" si="48"/>
        <v>2014</v>
      </c>
      <c r="C1563" t="str">
        <f t="shared" si="49"/>
        <v>Nov</v>
      </c>
      <c r="D1563" t="s">
        <v>1898</v>
      </c>
      <c r="E1563" t="s">
        <v>31</v>
      </c>
      <c r="F1563" t="s">
        <v>38</v>
      </c>
      <c r="G1563" t="s">
        <v>83</v>
      </c>
      <c r="H1563" t="s">
        <v>1900</v>
      </c>
      <c r="I1563" s="4">
        <v>305.97000000000003</v>
      </c>
      <c r="J1563" s="5">
        <v>3</v>
      </c>
      <c r="K1563" s="4">
        <v>25.2</v>
      </c>
    </row>
    <row r="1564" spans="1:11" x14ac:dyDescent="0.2">
      <c r="A1564" t="s">
        <v>1891</v>
      </c>
      <c r="B1564" t="str">
        <f t="shared" si="48"/>
        <v>2014</v>
      </c>
      <c r="C1564" t="str">
        <f t="shared" si="49"/>
        <v>Nov</v>
      </c>
      <c r="D1564" t="s">
        <v>1898</v>
      </c>
      <c r="E1564" t="s">
        <v>31</v>
      </c>
      <c r="F1564" t="s">
        <v>12</v>
      </c>
      <c r="G1564" t="s">
        <v>20</v>
      </c>
      <c r="H1564" t="s">
        <v>174</v>
      </c>
      <c r="I1564" s="4">
        <v>344.91</v>
      </c>
      <c r="J1564" s="5">
        <v>3</v>
      </c>
      <c r="K1564" s="4">
        <v>10.35</v>
      </c>
    </row>
    <row r="1565" spans="1:11" x14ac:dyDescent="0.2">
      <c r="A1565" t="s">
        <v>1901</v>
      </c>
      <c r="B1565" t="str">
        <f t="shared" si="48"/>
        <v>2014</v>
      </c>
      <c r="C1565" t="str">
        <f t="shared" si="49"/>
        <v>Nov</v>
      </c>
      <c r="D1565" t="s">
        <v>478</v>
      </c>
      <c r="E1565" t="s">
        <v>369</v>
      </c>
      <c r="F1565" t="s">
        <v>38</v>
      </c>
      <c r="G1565" t="s">
        <v>39</v>
      </c>
      <c r="H1565" t="s">
        <v>1454</v>
      </c>
      <c r="I1565" s="4">
        <v>479.9</v>
      </c>
      <c r="J1565" s="5">
        <v>5</v>
      </c>
      <c r="K1565" s="4">
        <v>81.58</v>
      </c>
    </row>
    <row r="1566" spans="1:11" x14ac:dyDescent="0.2">
      <c r="A1566" t="s">
        <v>1901</v>
      </c>
      <c r="B1566" t="str">
        <f t="shared" si="48"/>
        <v>2014</v>
      </c>
      <c r="C1566" t="str">
        <f t="shared" si="49"/>
        <v>Nov</v>
      </c>
      <c r="D1566" t="s">
        <v>1902</v>
      </c>
      <c r="E1566" t="s">
        <v>67</v>
      </c>
      <c r="F1566" t="s">
        <v>12</v>
      </c>
      <c r="G1566" t="s">
        <v>20</v>
      </c>
      <c r="H1566" t="s">
        <v>1217</v>
      </c>
      <c r="I1566" s="4">
        <v>2934.33</v>
      </c>
      <c r="J1566" s="5">
        <v>7</v>
      </c>
      <c r="K1566" s="4">
        <v>792.27</v>
      </c>
    </row>
    <row r="1567" spans="1:11" x14ac:dyDescent="0.2">
      <c r="A1567" t="s">
        <v>1901</v>
      </c>
      <c r="B1567" t="str">
        <f t="shared" si="48"/>
        <v>2014</v>
      </c>
      <c r="C1567" t="str">
        <f t="shared" si="49"/>
        <v>Nov</v>
      </c>
      <c r="D1567" t="s">
        <v>1902</v>
      </c>
      <c r="E1567" t="s">
        <v>67</v>
      </c>
      <c r="F1567" t="s">
        <v>38</v>
      </c>
      <c r="G1567" t="s">
        <v>52</v>
      </c>
      <c r="H1567" t="s">
        <v>1903</v>
      </c>
      <c r="I1567" s="4">
        <v>124.41</v>
      </c>
      <c r="J1567" s="5">
        <v>3</v>
      </c>
      <c r="K1567" s="4">
        <v>14.93</v>
      </c>
    </row>
    <row r="1568" spans="1:11" x14ac:dyDescent="0.2">
      <c r="A1568" t="s">
        <v>1901</v>
      </c>
      <c r="B1568" t="str">
        <f t="shared" si="48"/>
        <v>2014</v>
      </c>
      <c r="C1568" t="str">
        <f t="shared" si="49"/>
        <v>Nov</v>
      </c>
      <c r="D1568" t="s">
        <v>1902</v>
      </c>
      <c r="E1568" t="s">
        <v>67</v>
      </c>
      <c r="F1568" t="s">
        <v>12</v>
      </c>
      <c r="G1568" t="s">
        <v>27</v>
      </c>
      <c r="H1568" t="s">
        <v>934</v>
      </c>
      <c r="I1568" s="4">
        <v>57.75</v>
      </c>
      <c r="J1568" s="5">
        <v>5</v>
      </c>
      <c r="K1568" s="4">
        <v>26.57</v>
      </c>
    </row>
    <row r="1569" spans="1:11" x14ac:dyDescent="0.2">
      <c r="A1569" t="s">
        <v>1901</v>
      </c>
      <c r="B1569" t="str">
        <f t="shared" si="48"/>
        <v>2014</v>
      </c>
      <c r="C1569" t="str">
        <f t="shared" si="49"/>
        <v>Nov</v>
      </c>
      <c r="D1569" t="s">
        <v>412</v>
      </c>
      <c r="E1569" t="s">
        <v>31</v>
      </c>
      <c r="F1569" t="s">
        <v>43</v>
      </c>
      <c r="G1569" t="s">
        <v>58</v>
      </c>
      <c r="H1569" t="s">
        <v>1170</v>
      </c>
      <c r="I1569" s="4">
        <v>99.98</v>
      </c>
      <c r="J1569" s="5">
        <v>2</v>
      </c>
      <c r="K1569" s="4">
        <v>8</v>
      </c>
    </row>
    <row r="1570" spans="1:11" x14ac:dyDescent="0.2">
      <c r="A1570" t="s">
        <v>1901</v>
      </c>
      <c r="B1570" t="str">
        <f t="shared" si="48"/>
        <v>2014</v>
      </c>
      <c r="C1570" t="str">
        <f t="shared" si="49"/>
        <v>Nov</v>
      </c>
      <c r="D1570" t="s">
        <v>412</v>
      </c>
      <c r="E1570" t="s">
        <v>31</v>
      </c>
      <c r="F1570" t="s">
        <v>12</v>
      </c>
      <c r="G1570" t="s">
        <v>13</v>
      </c>
      <c r="H1570" t="s">
        <v>1023</v>
      </c>
      <c r="I1570" s="4">
        <v>733.95</v>
      </c>
      <c r="J1570" s="5">
        <v>7</v>
      </c>
      <c r="K1570" s="4">
        <v>352.3</v>
      </c>
    </row>
    <row r="1571" spans="1:11" x14ac:dyDescent="0.2">
      <c r="A1571" t="s">
        <v>1901</v>
      </c>
      <c r="B1571" t="str">
        <f t="shared" si="48"/>
        <v>2014</v>
      </c>
      <c r="C1571" t="str">
        <f t="shared" si="49"/>
        <v>Nov</v>
      </c>
      <c r="D1571" t="s">
        <v>412</v>
      </c>
      <c r="E1571" t="s">
        <v>31</v>
      </c>
      <c r="F1571" t="s">
        <v>12</v>
      </c>
      <c r="G1571" t="s">
        <v>105</v>
      </c>
      <c r="H1571" t="s">
        <v>1904</v>
      </c>
      <c r="I1571" s="4">
        <v>241.44</v>
      </c>
      <c r="J1571" s="5">
        <v>3</v>
      </c>
      <c r="K1571" s="4">
        <v>72.430000000000007</v>
      </c>
    </row>
    <row r="1572" spans="1:11" x14ac:dyDescent="0.2">
      <c r="A1572" t="s">
        <v>1901</v>
      </c>
      <c r="B1572" t="str">
        <f t="shared" si="48"/>
        <v>2014</v>
      </c>
      <c r="C1572" t="str">
        <f t="shared" si="49"/>
        <v>Nov</v>
      </c>
      <c r="D1572" t="s">
        <v>1905</v>
      </c>
      <c r="E1572" t="s">
        <v>26</v>
      </c>
      <c r="F1572" t="s">
        <v>12</v>
      </c>
      <c r="G1572" t="s">
        <v>13</v>
      </c>
      <c r="H1572" t="s">
        <v>334</v>
      </c>
      <c r="I1572" s="4">
        <v>12.45</v>
      </c>
      <c r="J1572" s="5">
        <v>2</v>
      </c>
      <c r="K1572" s="4">
        <v>3.89</v>
      </c>
    </row>
    <row r="1573" spans="1:11" x14ac:dyDescent="0.2">
      <c r="A1573" t="s">
        <v>1901</v>
      </c>
      <c r="B1573" t="str">
        <f t="shared" si="48"/>
        <v>2014</v>
      </c>
      <c r="C1573" t="str">
        <f t="shared" si="49"/>
        <v>Nov</v>
      </c>
      <c r="D1573" t="s">
        <v>1905</v>
      </c>
      <c r="E1573" t="s">
        <v>26</v>
      </c>
      <c r="F1573" t="s">
        <v>38</v>
      </c>
      <c r="G1573" t="s">
        <v>39</v>
      </c>
      <c r="H1573" t="s">
        <v>1154</v>
      </c>
      <c r="I1573" s="4">
        <v>657.93</v>
      </c>
      <c r="J1573" s="5">
        <v>5</v>
      </c>
      <c r="K1573" s="4">
        <v>-93.99</v>
      </c>
    </row>
    <row r="1574" spans="1:11" x14ac:dyDescent="0.2">
      <c r="A1574" t="s">
        <v>1901</v>
      </c>
      <c r="B1574" t="str">
        <f t="shared" si="48"/>
        <v>2014</v>
      </c>
      <c r="C1574" t="str">
        <f t="shared" si="49"/>
        <v>Nov</v>
      </c>
      <c r="D1574" t="s">
        <v>409</v>
      </c>
      <c r="E1574" t="s">
        <v>11</v>
      </c>
      <c r="F1574" t="s">
        <v>12</v>
      </c>
      <c r="G1574" t="s">
        <v>72</v>
      </c>
      <c r="H1574" t="s">
        <v>1351</v>
      </c>
      <c r="I1574" s="4">
        <v>7.08</v>
      </c>
      <c r="J1574" s="5">
        <v>3</v>
      </c>
      <c r="K1574" s="4">
        <v>2.48</v>
      </c>
    </row>
    <row r="1575" spans="1:11" x14ac:dyDescent="0.2">
      <c r="A1575" t="s">
        <v>1901</v>
      </c>
      <c r="B1575" t="str">
        <f t="shared" si="48"/>
        <v>2014</v>
      </c>
      <c r="C1575" t="str">
        <f t="shared" si="49"/>
        <v>Nov</v>
      </c>
      <c r="D1575" t="s">
        <v>820</v>
      </c>
      <c r="E1575" t="s">
        <v>169</v>
      </c>
      <c r="F1575" t="s">
        <v>12</v>
      </c>
      <c r="G1575" t="s">
        <v>22</v>
      </c>
      <c r="H1575" t="s">
        <v>1324</v>
      </c>
      <c r="I1575" s="4">
        <v>2152.7800000000002</v>
      </c>
      <c r="J1575" s="5">
        <v>3</v>
      </c>
      <c r="K1575" s="4">
        <v>726.56</v>
      </c>
    </row>
    <row r="1576" spans="1:11" x14ac:dyDescent="0.2">
      <c r="A1576" t="s">
        <v>1901</v>
      </c>
      <c r="B1576" t="str">
        <f t="shared" si="48"/>
        <v>2014</v>
      </c>
      <c r="C1576" t="str">
        <f t="shared" si="49"/>
        <v>Nov</v>
      </c>
      <c r="D1576" t="s">
        <v>820</v>
      </c>
      <c r="E1576" t="s">
        <v>169</v>
      </c>
      <c r="F1576" t="s">
        <v>38</v>
      </c>
      <c r="G1576" t="s">
        <v>83</v>
      </c>
      <c r="H1576" t="s">
        <v>1553</v>
      </c>
      <c r="I1576" s="4">
        <v>4007.84</v>
      </c>
      <c r="J1576" s="5">
        <v>10</v>
      </c>
      <c r="K1576" s="4">
        <v>-50.1</v>
      </c>
    </row>
    <row r="1577" spans="1:11" x14ac:dyDescent="0.2">
      <c r="A1577" t="s">
        <v>1901</v>
      </c>
      <c r="B1577" t="str">
        <f t="shared" si="48"/>
        <v>2014</v>
      </c>
      <c r="C1577" t="str">
        <f t="shared" si="49"/>
        <v>Nov</v>
      </c>
      <c r="D1577" t="s">
        <v>805</v>
      </c>
      <c r="E1577" t="s">
        <v>169</v>
      </c>
      <c r="F1577" t="s">
        <v>12</v>
      </c>
      <c r="G1577" t="s">
        <v>13</v>
      </c>
      <c r="H1577" t="s">
        <v>1906</v>
      </c>
      <c r="I1577" s="4">
        <v>34.44</v>
      </c>
      <c r="J1577" s="5">
        <v>3</v>
      </c>
      <c r="K1577" s="4">
        <v>17.22</v>
      </c>
    </row>
    <row r="1578" spans="1:11" x14ac:dyDescent="0.2">
      <c r="A1578" t="s">
        <v>1907</v>
      </c>
      <c r="B1578" t="str">
        <f t="shared" si="48"/>
        <v>2014</v>
      </c>
      <c r="C1578" t="str">
        <f t="shared" si="49"/>
        <v>Nov</v>
      </c>
      <c r="D1578" t="s">
        <v>1908</v>
      </c>
      <c r="E1578" t="s">
        <v>327</v>
      </c>
      <c r="F1578" t="s">
        <v>38</v>
      </c>
      <c r="G1578" t="s">
        <v>164</v>
      </c>
      <c r="H1578" t="s">
        <v>1909</v>
      </c>
      <c r="I1578" s="4">
        <v>145.97999999999999</v>
      </c>
      <c r="J1578" s="5">
        <v>2</v>
      </c>
      <c r="K1578" s="4">
        <v>-99.27</v>
      </c>
    </row>
    <row r="1579" spans="1:11" x14ac:dyDescent="0.2">
      <c r="A1579" t="s">
        <v>1907</v>
      </c>
      <c r="B1579" t="str">
        <f t="shared" si="48"/>
        <v>2014</v>
      </c>
      <c r="C1579" t="str">
        <f t="shared" si="49"/>
        <v>Nov</v>
      </c>
      <c r="D1579" t="s">
        <v>1908</v>
      </c>
      <c r="E1579" t="s">
        <v>327</v>
      </c>
      <c r="F1579" t="s">
        <v>12</v>
      </c>
      <c r="G1579" t="s">
        <v>13</v>
      </c>
      <c r="H1579" t="s">
        <v>325</v>
      </c>
      <c r="I1579" s="4">
        <v>35.81</v>
      </c>
      <c r="J1579" s="5">
        <v>4</v>
      </c>
      <c r="K1579" s="4">
        <v>12.53</v>
      </c>
    </row>
    <row r="1580" spans="1:11" x14ac:dyDescent="0.2">
      <c r="A1580" t="s">
        <v>1907</v>
      </c>
      <c r="B1580" t="str">
        <f t="shared" si="48"/>
        <v>2014</v>
      </c>
      <c r="C1580" t="str">
        <f t="shared" si="49"/>
        <v>Nov</v>
      </c>
      <c r="D1580" t="s">
        <v>916</v>
      </c>
      <c r="E1580" t="s">
        <v>26</v>
      </c>
      <c r="F1580" t="s">
        <v>12</v>
      </c>
      <c r="G1580" t="s">
        <v>22</v>
      </c>
      <c r="H1580" t="s">
        <v>605</v>
      </c>
      <c r="I1580" s="4">
        <v>51</v>
      </c>
      <c r="J1580" s="5">
        <v>1</v>
      </c>
      <c r="K1580" s="4">
        <v>-40.799999999999997</v>
      </c>
    </row>
    <row r="1581" spans="1:11" x14ac:dyDescent="0.2">
      <c r="A1581" t="s">
        <v>1907</v>
      </c>
      <c r="B1581" t="str">
        <f t="shared" si="48"/>
        <v>2014</v>
      </c>
      <c r="C1581" t="str">
        <f t="shared" si="49"/>
        <v>Nov</v>
      </c>
      <c r="D1581" t="s">
        <v>916</v>
      </c>
      <c r="E1581" t="s">
        <v>26</v>
      </c>
      <c r="F1581" t="s">
        <v>12</v>
      </c>
      <c r="G1581" t="s">
        <v>20</v>
      </c>
      <c r="H1581" t="s">
        <v>1910</v>
      </c>
      <c r="I1581" s="4">
        <v>76.790000000000006</v>
      </c>
      <c r="J1581" s="5">
        <v>1</v>
      </c>
      <c r="K1581" s="4">
        <v>-16.32</v>
      </c>
    </row>
    <row r="1582" spans="1:11" x14ac:dyDescent="0.2">
      <c r="A1582" t="s">
        <v>1907</v>
      </c>
      <c r="B1582" t="str">
        <f t="shared" si="48"/>
        <v>2014</v>
      </c>
      <c r="C1582" t="str">
        <f t="shared" si="49"/>
        <v>Nov</v>
      </c>
      <c r="D1582" t="s">
        <v>916</v>
      </c>
      <c r="E1582" t="s">
        <v>26</v>
      </c>
      <c r="F1582" t="s">
        <v>43</v>
      </c>
      <c r="G1582" t="s">
        <v>44</v>
      </c>
      <c r="H1582" t="s">
        <v>507</v>
      </c>
      <c r="I1582" s="4">
        <v>539.96</v>
      </c>
      <c r="J1582" s="5">
        <v>6</v>
      </c>
      <c r="K1582" s="4">
        <v>-107.99</v>
      </c>
    </row>
    <row r="1583" spans="1:11" x14ac:dyDescent="0.2">
      <c r="A1583" t="s">
        <v>1907</v>
      </c>
      <c r="B1583" t="str">
        <f t="shared" si="48"/>
        <v>2014</v>
      </c>
      <c r="C1583" t="str">
        <f t="shared" si="49"/>
        <v>Nov</v>
      </c>
      <c r="D1583" t="s">
        <v>916</v>
      </c>
      <c r="E1583" t="s">
        <v>26</v>
      </c>
      <c r="F1583" t="s">
        <v>38</v>
      </c>
      <c r="G1583" t="s">
        <v>52</v>
      </c>
      <c r="H1583" t="s">
        <v>1911</v>
      </c>
      <c r="I1583" s="4">
        <v>60.31</v>
      </c>
      <c r="J1583" s="5">
        <v>3</v>
      </c>
      <c r="K1583" s="4">
        <v>5.28</v>
      </c>
    </row>
    <row r="1584" spans="1:11" x14ac:dyDescent="0.2">
      <c r="A1584" t="s">
        <v>1907</v>
      </c>
      <c r="B1584" t="str">
        <f t="shared" si="48"/>
        <v>2014</v>
      </c>
      <c r="C1584" t="str">
        <f t="shared" si="49"/>
        <v>Nov</v>
      </c>
      <c r="D1584" t="s">
        <v>916</v>
      </c>
      <c r="E1584" t="s">
        <v>26</v>
      </c>
      <c r="F1584" t="s">
        <v>12</v>
      </c>
      <c r="G1584" t="s">
        <v>22</v>
      </c>
      <c r="H1584" t="s">
        <v>1912</v>
      </c>
      <c r="I1584" s="4">
        <v>1.94</v>
      </c>
      <c r="J1584" s="5">
        <v>3</v>
      </c>
      <c r="K1584" s="4">
        <v>-1.43</v>
      </c>
    </row>
    <row r="1585" spans="1:11" x14ac:dyDescent="0.2">
      <c r="A1585" t="s">
        <v>1907</v>
      </c>
      <c r="B1585" t="str">
        <f t="shared" si="48"/>
        <v>2014</v>
      </c>
      <c r="C1585" t="str">
        <f t="shared" si="49"/>
        <v>Nov</v>
      </c>
      <c r="D1585" t="s">
        <v>1913</v>
      </c>
      <c r="E1585" t="s">
        <v>17</v>
      </c>
      <c r="F1585" t="s">
        <v>12</v>
      </c>
      <c r="G1585" t="s">
        <v>22</v>
      </c>
      <c r="H1585" t="s">
        <v>1914</v>
      </c>
      <c r="I1585" s="4">
        <v>14.48</v>
      </c>
      <c r="J1585" s="5">
        <v>5</v>
      </c>
      <c r="K1585" s="4">
        <v>-23.89</v>
      </c>
    </row>
    <row r="1586" spans="1:11" x14ac:dyDescent="0.2">
      <c r="A1586" t="s">
        <v>1907</v>
      </c>
      <c r="B1586" t="str">
        <f t="shared" si="48"/>
        <v>2014</v>
      </c>
      <c r="C1586" t="str">
        <f t="shared" si="49"/>
        <v>Nov</v>
      </c>
      <c r="D1586" t="s">
        <v>1814</v>
      </c>
      <c r="E1586" t="s">
        <v>87</v>
      </c>
      <c r="F1586" t="s">
        <v>12</v>
      </c>
      <c r="G1586" t="s">
        <v>22</v>
      </c>
      <c r="H1586" t="s">
        <v>1915</v>
      </c>
      <c r="I1586" s="4">
        <v>11.81</v>
      </c>
      <c r="J1586" s="5">
        <v>8</v>
      </c>
      <c r="K1586" s="4">
        <v>-8.66</v>
      </c>
    </row>
    <row r="1587" spans="1:11" x14ac:dyDescent="0.2">
      <c r="A1587" t="s">
        <v>1907</v>
      </c>
      <c r="B1587" t="str">
        <f t="shared" si="48"/>
        <v>2014</v>
      </c>
      <c r="C1587" t="str">
        <f t="shared" si="49"/>
        <v>Nov</v>
      </c>
      <c r="D1587" t="s">
        <v>1814</v>
      </c>
      <c r="E1587" t="s">
        <v>87</v>
      </c>
      <c r="F1587" t="s">
        <v>43</v>
      </c>
      <c r="G1587" t="s">
        <v>44</v>
      </c>
      <c r="H1587" t="s">
        <v>1916</v>
      </c>
      <c r="I1587" s="4">
        <v>9.59</v>
      </c>
      <c r="J1587" s="5">
        <v>2</v>
      </c>
      <c r="K1587" s="4">
        <v>-2.08</v>
      </c>
    </row>
    <row r="1588" spans="1:11" x14ac:dyDescent="0.2">
      <c r="A1588" t="s">
        <v>1907</v>
      </c>
      <c r="B1588" t="str">
        <f t="shared" si="48"/>
        <v>2014</v>
      </c>
      <c r="C1588" t="str">
        <f t="shared" si="49"/>
        <v>Nov</v>
      </c>
      <c r="D1588" t="s">
        <v>533</v>
      </c>
      <c r="E1588" t="s">
        <v>347</v>
      </c>
      <c r="F1588" t="s">
        <v>12</v>
      </c>
      <c r="G1588" t="s">
        <v>13</v>
      </c>
      <c r="H1588" t="s">
        <v>713</v>
      </c>
      <c r="I1588" s="4">
        <v>21.98</v>
      </c>
      <c r="J1588" s="5">
        <v>7</v>
      </c>
      <c r="K1588" s="4">
        <v>9.89</v>
      </c>
    </row>
    <row r="1589" spans="1:11" x14ac:dyDescent="0.2">
      <c r="A1589" t="s">
        <v>1907</v>
      </c>
      <c r="B1589" t="str">
        <f t="shared" si="48"/>
        <v>2014</v>
      </c>
      <c r="C1589" t="str">
        <f t="shared" si="49"/>
        <v>Nov</v>
      </c>
      <c r="D1589" t="s">
        <v>1917</v>
      </c>
      <c r="E1589" t="s">
        <v>17</v>
      </c>
      <c r="F1589" t="s">
        <v>38</v>
      </c>
      <c r="G1589" t="s">
        <v>164</v>
      </c>
      <c r="H1589" t="s">
        <v>1918</v>
      </c>
      <c r="I1589" s="4">
        <v>292.10000000000002</v>
      </c>
      <c r="J1589" s="5">
        <v>4</v>
      </c>
      <c r="K1589" s="4">
        <v>-175.26</v>
      </c>
    </row>
    <row r="1590" spans="1:11" x14ac:dyDescent="0.2">
      <c r="A1590" t="s">
        <v>1907</v>
      </c>
      <c r="B1590" t="str">
        <f t="shared" si="48"/>
        <v>2014</v>
      </c>
      <c r="C1590" t="str">
        <f t="shared" si="49"/>
        <v>Nov</v>
      </c>
      <c r="D1590" t="s">
        <v>1917</v>
      </c>
      <c r="E1590" t="s">
        <v>17</v>
      </c>
      <c r="F1590" t="s">
        <v>38</v>
      </c>
      <c r="G1590" t="s">
        <v>52</v>
      </c>
      <c r="H1590" t="s">
        <v>1565</v>
      </c>
      <c r="I1590" s="4">
        <v>8.5399999999999991</v>
      </c>
      <c r="J1590" s="5">
        <v>2</v>
      </c>
      <c r="K1590" s="4">
        <v>-7.48</v>
      </c>
    </row>
    <row r="1591" spans="1:11" x14ac:dyDescent="0.2">
      <c r="A1591" t="s">
        <v>1907</v>
      </c>
      <c r="B1591" t="str">
        <f t="shared" si="48"/>
        <v>2014</v>
      </c>
      <c r="C1591" t="str">
        <f t="shared" si="49"/>
        <v>Nov</v>
      </c>
      <c r="D1591" t="s">
        <v>1917</v>
      </c>
      <c r="E1591" t="s">
        <v>17</v>
      </c>
      <c r="F1591" t="s">
        <v>38</v>
      </c>
      <c r="G1591" t="s">
        <v>83</v>
      </c>
      <c r="H1591" t="s">
        <v>1919</v>
      </c>
      <c r="I1591" s="4">
        <v>424.12</v>
      </c>
      <c r="J1591" s="5">
        <v>6</v>
      </c>
      <c r="K1591" s="4">
        <v>-30.29</v>
      </c>
    </row>
    <row r="1592" spans="1:11" x14ac:dyDescent="0.2">
      <c r="A1592" t="s">
        <v>1907</v>
      </c>
      <c r="B1592" t="str">
        <f t="shared" si="48"/>
        <v>2014</v>
      </c>
      <c r="C1592" t="str">
        <f t="shared" si="49"/>
        <v>Nov</v>
      </c>
      <c r="D1592" t="s">
        <v>1917</v>
      </c>
      <c r="E1592" t="s">
        <v>17</v>
      </c>
      <c r="F1592" t="s">
        <v>12</v>
      </c>
      <c r="G1592" t="s">
        <v>22</v>
      </c>
      <c r="H1592" t="s">
        <v>219</v>
      </c>
      <c r="I1592" s="4">
        <v>2.89</v>
      </c>
      <c r="J1592" s="5">
        <v>3</v>
      </c>
      <c r="K1592" s="4">
        <v>-4.92</v>
      </c>
    </row>
    <row r="1593" spans="1:11" x14ac:dyDescent="0.2">
      <c r="A1593" t="s">
        <v>1907</v>
      </c>
      <c r="B1593" t="str">
        <f t="shared" si="48"/>
        <v>2014</v>
      </c>
      <c r="C1593" t="str">
        <f t="shared" si="49"/>
        <v>Nov</v>
      </c>
      <c r="D1593" t="s">
        <v>1917</v>
      </c>
      <c r="E1593" t="s">
        <v>17</v>
      </c>
      <c r="F1593" t="s">
        <v>12</v>
      </c>
      <c r="G1593" t="s">
        <v>20</v>
      </c>
      <c r="H1593" t="s">
        <v>77</v>
      </c>
      <c r="I1593" s="4">
        <v>381.72</v>
      </c>
      <c r="J1593" s="5">
        <v>5</v>
      </c>
      <c r="K1593" s="4">
        <v>-66.8</v>
      </c>
    </row>
    <row r="1594" spans="1:11" x14ac:dyDescent="0.2">
      <c r="A1594" t="s">
        <v>1907</v>
      </c>
      <c r="B1594" t="str">
        <f t="shared" si="48"/>
        <v>2014</v>
      </c>
      <c r="C1594" t="str">
        <f t="shared" si="49"/>
        <v>Nov</v>
      </c>
      <c r="D1594" t="s">
        <v>1920</v>
      </c>
      <c r="E1594" t="s">
        <v>369</v>
      </c>
      <c r="F1594" t="s">
        <v>12</v>
      </c>
      <c r="G1594" t="s">
        <v>20</v>
      </c>
      <c r="H1594" t="s">
        <v>1921</v>
      </c>
      <c r="I1594" s="4">
        <v>67.150000000000006</v>
      </c>
      <c r="J1594" s="5">
        <v>5</v>
      </c>
      <c r="K1594" s="4">
        <v>16.79</v>
      </c>
    </row>
    <row r="1595" spans="1:11" x14ac:dyDescent="0.2">
      <c r="A1595" t="s">
        <v>1907</v>
      </c>
      <c r="B1595" t="str">
        <f t="shared" si="48"/>
        <v>2014</v>
      </c>
      <c r="C1595" t="str">
        <f t="shared" si="49"/>
        <v>Nov</v>
      </c>
      <c r="D1595" t="s">
        <v>1922</v>
      </c>
      <c r="E1595" t="s">
        <v>180</v>
      </c>
      <c r="F1595" t="s">
        <v>38</v>
      </c>
      <c r="G1595" t="s">
        <v>39</v>
      </c>
      <c r="H1595" t="s">
        <v>429</v>
      </c>
      <c r="I1595" s="4">
        <v>392.94</v>
      </c>
      <c r="J1595" s="5">
        <v>3</v>
      </c>
      <c r="K1595" s="4">
        <v>43.22</v>
      </c>
    </row>
    <row r="1596" spans="1:11" x14ac:dyDescent="0.2">
      <c r="A1596" t="s">
        <v>1907</v>
      </c>
      <c r="B1596" t="str">
        <f t="shared" si="48"/>
        <v>2014</v>
      </c>
      <c r="C1596" t="str">
        <f t="shared" si="49"/>
        <v>Nov</v>
      </c>
      <c r="D1596" t="s">
        <v>842</v>
      </c>
      <c r="E1596" t="s">
        <v>189</v>
      </c>
      <c r="F1596" t="s">
        <v>38</v>
      </c>
      <c r="G1596" t="s">
        <v>52</v>
      </c>
      <c r="H1596" t="s">
        <v>1923</v>
      </c>
      <c r="I1596" s="4">
        <v>137.54</v>
      </c>
      <c r="J1596" s="5">
        <v>2</v>
      </c>
      <c r="K1596" s="4">
        <v>55.02</v>
      </c>
    </row>
    <row r="1597" spans="1:11" x14ac:dyDescent="0.2">
      <c r="A1597" t="s">
        <v>1907</v>
      </c>
      <c r="B1597" t="str">
        <f t="shared" si="48"/>
        <v>2014</v>
      </c>
      <c r="C1597" t="str">
        <f t="shared" si="49"/>
        <v>Nov</v>
      </c>
      <c r="D1597" t="s">
        <v>842</v>
      </c>
      <c r="E1597" t="s">
        <v>189</v>
      </c>
      <c r="F1597" t="s">
        <v>38</v>
      </c>
      <c r="G1597" t="s">
        <v>164</v>
      </c>
      <c r="H1597" t="s">
        <v>1735</v>
      </c>
      <c r="I1597" s="4">
        <v>730.2</v>
      </c>
      <c r="J1597" s="5">
        <v>4</v>
      </c>
      <c r="K1597" s="4">
        <v>94.93</v>
      </c>
    </row>
    <row r="1598" spans="1:11" x14ac:dyDescent="0.2">
      <c r="A1598" t="s">
        <v>1924</v>
      </c>
      <c r="B1598" t="str">
        <f t="shared" si="48"/>
        <v>2014</v>
      </c>
      <c r="C1598" t="str">
        <f t="shared" si="49"/>
        <v>Nov</v>
      </c>
      <c r="D1598" t="s">
        <v>1881</v>
      </c>
      <c r="E1598" t="s">
        <v>71</v>
      </c>
      <c r="F1598" t="s">
        <v>43</v>
      </c>
      <c r="G1598" t="s">
        <v>44</v>
      </c>
      <c r="H1598" t="s">
        <v>463</v>
      </c>
      <c r="I1598" s="4">
        <v>503.96</v>
      </c>
      <c r="J1598" s="5">
        <v>4</v>
      </c>
      <c r="K1598" s="4">
        <v>131.03</v>
      </c>
    </row>
    <row r="1599" spans="1:11" x14ac:dyDescent="0.2">
      <c r="A1599" t="s">
        <v>1924</v>
      </c>
      <c r="B1599" t="str">
        <f t="shared" si="48"/>
        <v>2014</v>
      </c>
      <c r="C1599" t="str">
        <f t="shared" si="49"/>
        <v>Nov</v>
      </c>
      <c r="D1599" t="s">
        <v>1881</v>
      </c>
      <c r="E1599" t="s">
        <v>71</v>
      </c>
      <c r="F1599" t="s">
        <v>43</v>
      </c>
      <c r="G1599" t="s">
        <v>44</v>
      </c>
      <c r="H1599" t="s">
        <v>1925</v>
      </c>
      <c r="I1599" s="4">
        <v>149.94999999999999</v>
      </c>
      <c r="J1599" s="5">
        <v>5</v>
      </c>
      <c r="K1599" s="4">
        <v>41.99</v>
      </c>
    </row>
    <row r="1600" spans="1:11" x14ac:dyDescent="0.2">
      <c r="A1600" t="s">
        <v>1924</v>
      </c>
      <c r="B1600" t="str">
        <f t="shared" si="48"/>
        <v>2014</v>
      </c>
      <c r="C1600" t="str">
        <f t="shared" si="49"/>
        <v>Nov</v>
      </c>
      <c r="D1600" t="s">
        <v>1881</v>
      </c>
      <c r="E1600" t="s">
        <v>71</v>
      </c>
      <c r="F1600" t="s">
        <v>43</v>
      </c>
      <c r="G1600" t="s">
        <v>58</v>
      </c>
      <c r="H1600" t="s">
        <v>1926</v>
      </c>
      <c r="I1600" s="4">
        <v>29</v>
      </c>
      <c r="J1600" s="5">
        <v>2</v>
      </c>
      <c r="K1600" s="4">
        <v>7.25</v>
      </c>
    </row>
    <row r="1601" spans="1:11" x14ac:dyDescent="0.2">
      <c r="A1601" t="s">
        <v>1924</v>
      </c>
      <c r="B1601" t="str">
        <f t="shared" si="48"/>
        <v>2014</v>
      </c>
      <c r="C1601" t="str">
        <f t="shared" si="49"/>
        <v>Nov</v>
      </c>
      <c r="D1601" t="s">
        <v>1927</v>
      </c>
      <c r="E1601" t="s">
        <v>169</v>
      </c>
      <c r="F1601" t="s">
        <v>43</v>
      </c>
      <c r="G1601" t="s">
        <v>44</v>
      </c>
      <c r="H1601" t="s">
        <v>782</v>
      </c>
      <c r="I1601" s="4">
        <v>4548.8100000000004</v>
      </c>
      <c r="J1601" s="5">
        <v>7</v>
      </c>
      <c r="K1601" s="4">
        <v>1228.18</v>
      </c>
    </row>
    <row r="1602" spans="1:11" x14ac:dyDescent="0.2">
      <c r="A1602" t="s">
        <v>1924</v>
      </c>
      <c r="B1602" t="str">
        <f t="shared" si="48"/>
        <v>2014</v>
      </c>
      <c r="C1602" t="str">
        <f t="shared" si="49"/>
        <v>Nov</v>
      </c>
      <c r="D1602" t="s">
        <v>1928</v>
      </c>
      <c r="E1602" t="s">
        <v>67</v>
      </c>
      <c r="F1602" t="s">
        <v>12</v>
      </c>
      <c r="G1602" t="s">
        <v>18</v>
      </c>
      <c r="H1602" t="s">
        <v>199</v>
      </c>
      <c r="I1602" s="4">
        <v>22.5</v>
      </c>
      <c r="J1602" s="5">
        <v>6</v>
      </c>
      <c r="K1602" s="4">
        <v>10.8</v>
      </c>
    </row>
    <row r="1603" spans="1:11" x14ac:dyDescent="0.2">
      <c r="A1603" t="s">
        <v>1924</v>
      </c>
      <c r="B1603" t="str">
        <f t="shared" ref="B1603:B1666" si="50">TEXT(A1603,"YYYY")</f>
        <v>2014</v>
      </c>
      <c r="C1603" t="str">
        <f t="shared" ref="C1603:C1666" si="51">TEXT(A1603,"MMM")</f>
        <v>Nov</v>
      </c>
      <c r="D1603" t="s">
        <v>1928</v>
      </c>
      <c r="E1603" t="s">
        <v>67</v>
      </c>
      <c r="F1603" t="s">
        <v>12</v>
      </c>
      <c r="G1603" t="s">
        <v>18</v>
      </c>
      <c r="H1603" t="s">
        <v>1545</v>
      </c>
      <c r="I1603" s="4">
        <v>9.9600000000000009</v>
      </c>
      <c r="J1603" s="5">
        <v>2</v>
      </c>
      <c r="K1603" s="4">
        <v>4.58</v>
      </c>
    </row>
    <row r="1604" spans="1:11" x14ac:dyDescent="0.2">
      <c r="A1604" t="s">
        <v>1924</v>
      </c>
      <c r="B1604" t="str">
        <f t="shared" si="50"/>
        <v>2014</v>
      </c>
      <c r="C1604" t="str">
        <f t="shared" si="51"/>
        <v>Nov</v>
      </c>
      <c r="D1604" t="s">
        <v>1928</v>
      </c>
      <c r="E1604" t="s">
        <v>67</v>
      </c>
      <c r="F1604" t="s">
        <v>12</v>
      </c>
      <c r="G1604" t="s">
        <v>22</v>
      </c>
      <c r="H1604" t="s">
        <v>1483</v>
      </c>
      <c r="I1604" s="4">
        <v>213.08</v>
      </c>
      <c r="J1604" s="5">
        <v>7</v>
      </c>
      <c r="K1604" s="4">
        <v>102.28</v>
      </c>
    </row>
    <row r="1605" spans="1:11" x14ac:dyDescent="0.2">
      <c r="A1605" t="s">
        <v>1924</v>
      </c>
      <c r="B1605" t="str">
        <f t="shared" si="50"/>
        <v>2014</v>
      </c>
      <c r="C1605" t="str">
        <f t="shared" si="51"/>
        <v>Nov</v>
      </c>
      <c r="D1605" t="s">
        <v>1928</v>
      </c>
      <c r="E1605" t="s">
        <v>67</v>
      </c>
      <c r="F1605" t="s">
        <v>38</v>
      </c>
      <c r="G1605" t="s">
        <v>83</v>
      </c>
      <c r="H1605" t="s">
        <v>833</v>
      </c>
      <c r="I1605" s="4">
        <v>1025.8800000000001</v>
      </c>
      <c r="J1605" s="5">
        <v>6</v>
      </c>
      <c r="K1605" s="4">
        <v>235.95</v>
      </c>
    </row>
    <row r="1606" spans="1:11" x14ac:dyDescent="0.2">
      <c r="A1606" t="s">
        <v>1924</v>
      </c>
      <c r="B1606" t="str">
        <f t="shared" si="50"/>
        <v>2014</v>
      </c>
      <c r="C1606" t="str">
        <f t="shared" si="51"/>
        <v>Nov</v>
      </c>
      <c r="D1606" t="s">
        <v>1929</v>
      </c>
      <c r="E1606" t="s">
        <v>347</v>
      </c>
      <c r="F1606" t="s">
        <v>12</v>
      </c>
      <c r="G1606" t="s">
        <v>13</v>
      </c>
      <c r="H1606" t="s">
        <v>1930</v>
      </c>
      <c r="I1606" s="4">
        <v>166.44</v>
      </c>
      <c r="J1606" s="5">
        <v>3</v>
      </c>
      <c r="K1606" s="4">
        <v>79.89</v>
      </c>
    </row>
    <row r="1607" spans="1:11" x14ac:dyDescent="0.2">
      <c r="A1607" t="s">
        <v>1924</v>
      </c>
      <c r="B1607" t="str">
        <f t="shared" si="50"/>
        <v>2014</v>
      </c>
      <c r="C1607" t="str">
        <f t="shared" si="51"/>
        <v>Nov</v>
      </c>
      <c r="D1607" t="s">
        <v>536</v>
      </c>
      <c r="E1607" t="s">
        <v>26</v>
      </c>
      <c r="F1607" t="s">
        <v>43</v>
      </c>
      <c r="G1607" t="s">
        <v>58</v>
      </c>
      <c r="H1607" t="s">
        <v>1650</v>
      </c>
      <c r="I1607" s="4">
        <v>47.5</v>
      </c>
      <c r="J1607" s="5">
        <v>1</v>
      </c>
      <c r="K1607" s="4">
        <v>-1.19</v>
      </c>
    </row>
    <row r="1608" spans="1:11" x14ac:dyDescent="0.2">
      <c r="A1608" t="s">
        <v>1924</v>
      </c>
      <c r="B1608" t="str">
        <f t="shared" si="50"/>
        <v>2014</v>
      </c>
      <c r="C1608" t="str">
        <f t="shared" si="51"/>
        <v>Nov</v>
      </c>
      <c r="D1608" t="s">
        <v>1358</v>
      </c>
      <c r="E1608" t="s">
        <v>369</v>
      </c>
      <c r="F1608" t="s">
        <v>12</v>
      </c>
      <c r="G1608" t="s">
        <v>20</v>
      </c>
      <c r="H1608" t="s">
        <v>668</v>
      </c>
      <c r="I1608" s="4">
        <v>221.16</v>
      </c>
      <c r="J1608" s="5">
        <v>4</v>
      </c>
      <c r="K1608" s="4">
        <v>57.5</v>
      </c>
    </row>
    <row r="1609" spans="1:11" x14ac:dyDescent="0.2">
      <c r="A1609" t="s">
        <v>1924</v>
      </c>
      <c r="B1609" t="str">
        <f t="shared" si="50"/>
        <v>2014</v>
      </c>
      <c r="C1609" t="str">
        <f t="shared" si="51"/>
        <v>Nov</v>
      </c>
      <c r="D1609" t="s">
        <v>1358</v>
      </c>
      <c r="E1609" t="s">
        <v>369</v>
      </c>
      <c r="F1609" t="s">
        <v>43</v>
      </c>
      <c r="G1609" t="s">
        <v>44</v>
      </c>
      <c r="H1609" t="s">
        <v>156</v>
      </c>
      <c r="I1609" s="4">
        <v>281.97000000000003</v>
      </c>
      <c r="J1609" s="5">
        <v>3</v>
      </c>
      <c r="K1609" s="4">
        <v>78.95</v>
      </c>
    </row>
    <row r="1610" spans="1:11" x14ac:dyDescent="0.2">
      <c r="A1610" t="s">
        <v>1924</v>
      </c>
      <c r="B1610" t="str">
        <f t="shared" si="50"/>
        <v>2014</v>
      </c>
      <c r="C1610" t="str">
        <f t="shared" si="51"/>
        <v>Nov</v>
      </c>
      <c r="D1610" t="s">
        <v>1931</v>
      </c>
      <c r="E1610" t="s">
        <v>26</v>
      </c>
      <c r="F1610" t="s">
        <v>12</v>
      </c>
      <c r="G1610" t="s">
        <v>13</v>
      </c>
      <c r="H1610" t="s">
        <v>1932</v>
      </c>
      <c r="I1610" s="4">
        <v>5.88</v>
      </c>
      <c r="J1610" s="5">
        <v>1</v>
      </c>
      <c r="K1610" s="4">
        <v>1.98</v>
      </c>
    </row>
    <row r="1611" spans="1:11" x14ac:dyDescent="0.2">
      <c r="A1611" t="s">
        <v>1933</v>
      </c>
      <c r="B1611" t="str">
        <f t="shared" si="50"/>
        <v>2014</v>
      </c>
      <c r="C1611" t="str">
        <f t="shared" si="51"/>
        <v>Nov</v>
      </c>
      <c r="D1611" t="s">
        <v>500</v>
      </c>
      <c r="E1611" t="s">
        <v>169</v>
      </c>
      <c r="F1611" t="s">
        <v>12</v>
      </c>
      <c r="G1611" t="s">
        <v>72</v>
      </c>
      <c r="H1611" t="s">
        <v>1934</v>
      </c>
      <c r="I1611" s="4">
        <v>34.74</v>
      </c>
      <c r="J1611" s="5">
        <v>3</v>
      </c>
      <c r="K1611" s="4">
        <v>17.37</v>
      </c>
    </row>
    <row r="1612" spans="1:11" x14ac:dyDescent="0.2">
      <c r="A1612" t="s">
        <v>1933</v>
      </c>
      <c r="B1612" t="str">
        <f t="shared" si="50"/>
        <v>2014</v>
      </c>
      <c r="C1612" t="str">
        <f t="shared" si="51"/>
        <v>Nov</v>
      </c>
      <c r="D1612" t="s">
        <v>500</v>
      </c>
      <c r="E1612" t="s">
        <v>169</v>
      </c>
      <c r="F1612" t="s">
        <v>43</v>
      </c>
      <c r="G1612" t="s">
        <v>44</v>
      </c>
      <c r="H1612" t="s">
        <v>1836</v>
      </c>
      <c r="I1612" s="4">
        <v>833.94</v>
      </c>
      <c r="J1612" s="5">
        <v>6</v>
      </c>
      <c r="K1612" s="4">
        <v>216.82</v>
      </c>
    </row>
    <row r="1613" spans="1:11" x14ac:dyDescent="0.2">
      <c r="A1613" t="s">
        <v>1933</v>
      </c>
      <c r="B1613" t="str">
        <f t="shared" si="50"/>
        <v>2014</v>
      </c>
      <c r="C1613" t="str">
        <f t="shared" si="51"/>
        <v>Nov</v>
      </c>
      <c r="D1613" t="s">
        <v>500</v>
      </c>
      <c r="E1613" t="s">
        <v>169</v>
      </c>
      <c r="F1613" t="s">
        <v>12</v>
      </c>
      <c r="G1613" t="s">
        <v>22</v>
      </c>
      <c r="H1613" t="s">
        <v>1935</v>
      </c>
      <c r="I1613" s="4">
        <v>12.96</v>
      </c>
      <c r="J1613" s="5">
        <v>3</v>
      </c>
      <c r="K1613" s="4">
        <v>4.54</v>
      </c>
    </row>
    <row r="1614" spans="1:11" x14ac:dyDescent="0.2">
      <c r="A1614" t="s">
        <v>1933</v>
      </c>
      <c r="B1614" t="str">
        <f t="shared" si="50"/>
        <v>2014</v>
      </c>
      <c r="C1614" t="str">
        <f t="shared" si="51"/>
        <v>Nov</v>
      </c>
      <c r="D1614" t="s">
        <v>500</v>
      </c>
      <c r="E1614" t="s">
        <v>169</v>
      </c>
      <c r="F1614" t="s">
        <v>12</v>
      </c>
      <c r="G1614" t="s">
        <v>13</v>
      </c>
      <c r="H1614" t="s">
        <v>1416</v>
      </c>
      <c r="I1614" s="4">
        <v>25.92</v>
      </c>
      <c r="J1614" s="5">
        <v>4</v>
      </c>
      <c r="K1614" s="4">
        <v>12.44</v>
      </c>
    </row>
    <row r="1615" spans="1:11" x14ac:dyDescent="0.2">
      <c r="A1615" t="s">
        <v>1936</v>
      </c>
      <c r="B1615" t="str">
        <f t="shared" si="50"/>
        <v>2014</v>
      </c>
      <c r="C1615" t="str">
        <f t="shared" si="51"/>
        <v>Nov</v>
      </c>
      <c r="D1615" t="s">
        <v>1937</v>
      </c>
      <c r="E1615" t="s">
        <v>37</v>
      </c>
      <c r="F1615" t="s">
        <v>43</v>
      </c>
      <c r="G1615" t="s">
        <v>44</v>
      </c>
      <c r="H1615" t="s">
        <v>1046</v>
      </c>
      <c r="I1615" s="4">
        <v>36.99</v>
      </c>
      <c r="J1615" s="5">
        <v>1</v>
      </c>
      <c r="K1615" s="4">
        <v>9.99</v>
      </c>
    </row>
    <row r="1616" spans="1:11" x14ac:dyDescent="0.2">
      <c r="A1616" t="s">
        <v>1936</v>
      </c>
      <c r="B1616" t="str">
        <f t="shared" si="50"/>
        <v>2014</v>
      </c>
      <c r="C1616" t="str">
        <f t="shared" si="51"/>
        <v>Nov</v>
      </c>
      <c r="D1616" t="s">
        <v>1937</v>
      </c>
      <c r="E1616" t="s">
        <v>37</v>
      </c>
      <c r="F1616" t="s">
        <v>12</v>
      </c>
      <c r="G1616" t="s">
        <v>13</v>
      </c>
      <c r="H1616" t="s">
        <v>1938</v>
      </c>
      <c r="I1616" s="4">
        <v>629.1</v>
      </c>
      <c r="J1616" s="5">
        <v>6</v>
      </c>
      <c r="K1616" s="4">
        <v>301.97000000000003</v>
      </c>
    </row>
    <row r="1617" spans="1:11" x14ac:dyDescent="0.2">
      <c r="A1617" t="s">
        <v>1936</v>
      </c>
      <c r="B1617" t="str">
        <f t="shared" si="50"/>
        <v>2014</v>
      </c>
      <c r="C1617" t="str">
        <f t="shared" si="51"/>
        <v>Nov</v>
      </c>
      <c r="D1617" t="s">
        <v>1937</v>
      </c>
      <c r="E1617" t="s">
        <v>37</v>
      </c>
      <c r="F1617" t="s">
        <v>12</v>
      </c>
      <c r="G1617" t="s">
        <v>20</v>
      </c>
      <c r="H1617" t="s">
        <v>483</v>
      </c>
      <c r="I1617" s="4">
        <v>193.95</v>
      </c>
      <c r="J1617" s="5">
        <v>3</v>
      </c>
      <c r="K1617" s="4">
        <v>9.6999999999999993</v>
      </c>
    </row>
    <row r="1618" spans="1:11" x14ac:dyDescent="0.2">
      <c r="A1618" t="s">
        <v>1936</v>
      </c>
      <c r="B1618" t="str">
        <f t="shared" si="50"/>
        <v>2014</v>
      </c>
      <c r="C1618" t="str">
        <f t="shared" si="51"/>
        <v>Nov</v>
      </c>
      <c r="D1618" t="s">
        <v>1937</v>
      </c>
      <c r="E1618" t="s">
        <v>37</v>
      </c>
      <c r="F1618" t="s">
        <v>12</v>
      </c>
      <c r="G1618" t="s">
        <v>27</v>
      </c>
      <c r="H1618" t="s">
        <v>924</v>
      </c>
      <c r="I1618" s="4">
        <v>5.46</v>
      </c>
      <c r="J1618" s="5">
        <v>3</v>
      </c>
      <c r="K1618" s="4">
        <v>1.47</v>
      </c>
    </row>
    <row r="1619" spans="1:11" x14ac:dyDescent="0.2">
      <c r="A1619" t="s">
        <v>1936</v>
      </c>
      <c r="B1619" t="str">
        <f t="shared" si="50"/>
        <v>2014</v>
      </c>
      <c r="C1619" t="str">
        <f t="shared" si="51"/>
        <v>Nov</v>
      </c>
      <c r="D1619" t="s">
        <v>1928</v>
      </c>
      <c r="E1619" t="s">
        <v>31</v>
      </c>
      <c r="F1619" t="s">
        <v>12</v>
      </c>
      <c r="G1619" t="s">
        <v>13</v>
      </c>
      <c r="H1619" t="s">
        <v>553</v>
      </c>
      <c r="I1619" s="4">
        <v>12.96</v>
      </c>
      <c r="J1619" s="5">
        <v>2</v>
      </c>
      <c r="K1619" s="4">
        <v>6.22</v>
      </c>
    </row>
    <row r="1620" spans="1:11" x14ac:dyDescent="0.2">
      <c r="A1620" t="s">
        <v>1936</v>
      </c>
      <c r="B1620" t="str">
        <f t="shared" si="50"/>
        <v>2014</v>
      </c>
      <c r="C1620" t="str">
        <f t="shared" si="51"/>
        <v>Nov</v>
      </c>
      <c r="D1620" t="s">
        <v>1939</v>
      </c>
      <c r="E1620" t="s">
        <v>11</v>
      </c>
      <c r="F1620" t="s">
        <v>12</v>
      </c>
      <c r="G1620" t="s">
        <v>72</v>
      </c>
      <c r="H1620" t="s">
        <v>459</v>
      </c>
      <c r="I1620" s="4">
        <v>1.63</v>
      </c>
      <c r="J1620" s="5">
        <v>1</v>
      </c>
      <c r="K1620" s="4">
        <v>0.55000000000000004</v>
      </c>
    </row>
    <row r="1621" spans="1:11" x14ac:dyDescent="0.2">
      <c r="A1621" t="s">
        <v>1936</v>
      </c>
      <c r="B1621" t="str">
        <f t="shared" si="50"/>
        <v>2014</v>
      </c>
      <c r="C1621" t="str">
        <f t="shared" si="51"/>
        <v>Nov</v>
      </c>
      <c r="D1621" t="s">
        <v>1939</v>
      </c>
      <c r="E1621" t="s">
        <v>11</v>
      </c>
      <c r="F1621" t="s">
        <v>43</v>
      </c>
      <c r="G1621" t="s">
        <v>44</v>
      </c>
      <c r="H1621" t="s">
        <v>567</v>
      </c>
      <c r="I1621" s="4">
        <v>267.95999999999998</v>
      </c>
      <c r="J1621" s="5">
        <v>5</v>
      </c>
      <c r="K1621" s="4">
        <v>16.75</v>
      </c>
    </row>
    <row r="1622" spans="1:11" x14ac:dyDescent="0.2">
      <c r="A1622" t="s">
        <v>1936</v>
      </c>
      <c r="B1622" t="str">
        <f t="shared" si="50"/>
        <v>2014</v>
      </c>
      <c r="C1622" t="str">
        <f t="shared" si="51"/>
        <v>Nov</v>
      </c>
      <c r="D1622" t="s">
        <v>1940</v>
      </c>
      <c r="E1622" t="s">
        <v>31</v>
      </c>
      <c r="F1622" t="s">
        <v>12</v>
      </c>
      <c r="G1622" t="s">
        <v>13</v>
      </c>
      <c r="H1622" t="s">
        <v>1941</v>
      </c>
      <c r="I1622" s="4">
        <v>6.58</v>
      </c>
      <c r="J1622" s="5">
        <v>2</v>
      </c>
      <c r="K1622" s="4">
        <v>3.03</v>
      </c>
    </row>
    <row r="1623" spans="1:11" x14ac:dyDescent="0.2">
      <c r="A1623" t="s">
        <v>1936</v>
      </c>
      <c r="B1623" t="str">
        <f t="shared" si="50"/>
        <v>2014</v>
      </c>
      <c r="C1623" t="str">
        <f t="shared" si="51"/>
        <v>Nov</v>
      </c>
      <c r="D1623" t="s">
        <v>1940</v>
      </c>
      <c r="E1623" t="s">
        <v>31</v>
      </c>
      <c r="F1623" t="s">
        <v>43</v>
      </c>
      <c r="G1623" t="s">
        <v>58</v>
      </c>
      <c r="H1623" t="s">
        <v>624</v>
      </c>
      <c r="I1623" s="4">
        <v>94.99</v>
      </c>
      <c r="J1623" s="5">
        <v>1</v>
      </c>
      <c r="K1623" s="4">
        <v>28.5</v>
      </c>
    </row>
    <row r="1624" spans="1:11" x14ac:dyDescent="0.2">
      <c r="A1624" t="s">
        <v>1942</v>
      </c>
      <c r="B1624" t="str">
        <f t="shared" si="50"/>
        <v>2014</v>
      </c>
      <c r="C1624" t="str">
        <f t="shared" si="51"/>
        <v>Nov</v>
      </c>
      <c r="D1624" t="s">
        <v>572</v>
      </c>
      <c r="E1624" t="s">
        <v>34</v>
      </c>
      <c r="F1624" t="s">
        <v>12</v>
      </c>
      <c r="G1624" t="s">
        <v>72</v>
      </c>
      <c r="H1624" t="s">
        <v>1943</v>
      </c>
      <c r="I1624" s="4">
        <v>16.23</v>
      </c>
      <c r="J1624" s="5">
        <v>3</v>
      </c>
      <c r="K1624" s="4">
        <v>7.95</v>
      </c>
    </row>
    <row r="1625" spans="1:11" x14ac:dyDescent="0.2">
      <c r="A1625" t="s">
        <v>1942</v>
      </c>
      <c r="B1625" t="str">
        <f t="shared" si="50"/>
        <v>2014</v>
      </c>
      <c r="C1625" t="str">
        <f t="shared" si="51"/>
        <v>Nov</v>
      </c>
      <c r="D1625" t="s">
        <v>572</v>
      </c>
      <c r="E1625" t="s">
        <v>34</v>
      </c>
      <c r="F1625" t="s">
        <v>12</v>
      </c>
      <c r="G1625" t="s">
        <v>22</v>
      </c>
      <c r="H1625" t="s">
        <v>806</v>
      </c>
      <c r="I1625" s="4">
        <v>319.89999999999998</v>
      </c>
      <c r="J1625" s="5">
        <v>5</v>
      </c>
      <c r="K1625" s="4">
        <v>156.75</v>
      </c>
    </row>
    <row r="1626" spans="1:11" x14ac:dyDescent="0.2">
      <c r="A1626" t="s">
        <v>1942</v>
      </c>
      <c r="B1626" t="str">
        <f t="shared" si="50"/>
        <v>2014</v>
      </c>
      <c r="C1626" t="str">
        <f t="shared" si="51"/>
        <v>Nov</v>
      </c>
      <c r="D1626" t="s">
        <v>572</v>
      </c>
      <c r="E1626" t="s">
        <v>34</v>
      </c>
      <c r="F1626" t="s">
        <v>12</v>
      </c>
      <c r="G1626" t="s">
        <v>72</v>
      </c>
      <c r="H1626" t="s">
        <v>73</v>
      </c>
      <c r="I1626" s="4">
        <v>11.36</v>
      </c>
      <c r="J1626" s="5">
        <v>2</v>
      </c>
      <c r="K1626" s="4">
        <v>5.34</v>
      </c>
    </row>
    <row r="1627" spans="1:11" x14ac:dyDescent="0.2">
      <c r="A1627" t="s">
        <v>1942</v>
      </c>
      <c r="B1627" t="str">
        <f t="shared" si="50"/>
        <v>2014</v>
      </c>
      <c r="C1627" t="str">
        <f t="shared" si="51"/>
        <v>Nov</v>
      </c>
      <c r="D1627" t="s">
        <v>572</v>
      </c>
      <c r="E1627" t="s">
        <v>34</v>
      </c>
      <c r="F1627" t="s">
        <v>12</v>
      </c>
      <c r="G1627" t="s">
        <v>105</v>
      </c>
      <c r="H1627" t="s">
        <v>1944</v>
      </c>
      <c r="I1627" s="4">
        <v>675.12</v>
      </c>
      <c r="J1627" s="5">
        <v>3</v>
      </c>
      <c r="K1627" s="4">
        <v>290.3</v>
      </c>
    </row>
    <row r="1628" spans="1:11" x14ac:dyDescent="0.2">
      <c r="A1628" t="s">
        <v>1942</v>
      </c>
      <c r="B1628" t="str">
        <f t="shared" si="50"/>
        <v>2014</v>
      </c>
      <c r="C1628" t="str">
        <f t="shared" si="51"/>
        <v>Nov</v>
      </c>
      <c r="D1628" t="s">
        <v>812</v>
      </c>
      <c r="E1628" t="s">
        <v>11</v>
      </c>
      <c r="F1628" t="s">
        <v>12</v>
      </c>
      <c r="G1628" t="s">
        <v>22</v>
      </c>
      <c r="H1628" t="s">
        <v>882</v>
      </c>
      <c r="I1628" s="4">
        <v>6.93</v>
      </c>
      <c r="J1628" s="5">
        <v>1</v>
      </c>
      <c r="K1628" s="4">
        <v>-11.08</v>
      </c>
    </row>
    <row r="1629" spans="1:11" x14ac:dyDescent="0.2">
      <c r="A1629" t="s">
        <v>1942</v>
      </c>
      <c r="B1629" t="str">
        <f t="shared" si="50"/>
        <v>2014</v>
      </c>
      <c r="C1629" t="str">
        <f t="shared" si="51"/>
        <v>Nov</v>
      </c>
      <c r="D1629" t="s">
        <v>1945</v>
      </c>
      <c r="E1629" t="s">
        <v>17</v>
      </c>
      <c r="F1629" t="s">
        <v>12</v>
      </c>
      <c r="G1629" t="s">
        <v>22</v>
      </c>
      <c r="H1629" t="s">
        <v>1771</v>
      </c>
      <c r="I1629" s="4">
        <v>9.98</v>
      </c>
      <c r="J1629" s="5">
        <v>5</v>
      </c>
      <c r="K1629" s="4">
        <v>-16.47</v>
      </c>
    </row>
    <row r="1630" spans="1:11" x14ac:dyDescent="0.2">
      <c r="A1630" t="s">
        <v>1942</v>
      </c>
      <c r="B1630" t="str">
        <f t="shared" si="50"/>
        <v>2014</v>
      </c>
      <c r="C1630" t="str">
        <f t="shared" si="51"/>
        <v>Nov</v>
      </c>
      <c r="D1630" t="s">
        <v>1946</v>
      </c>
      <c r="E1630" t="s">
        <v>31</v>
      </c>
      <c r="F1630" t="s">
        <v>12</v>
      </c>
      <c r="G1630" t="s">
        <v>13</v>
      </c>
      <c r="H1630" t="s">
        <v>1075</v>
      </c>
      <c r="I1630" s="4">
        <v>53.82</v>
      </c>
      <c r="J1630" s="5">
        <v>9</v>
      </c>
      <c r="K1630" s="4">
        <v>24.22</v>
      </c>
    </row>
    <row r="1631" spans="1:11" x14ac:dyDescent="0.2">
      <c r="A1631" t="s">
        <v>1942</v>
      </c>
      <c r="B1631" t="str">
        <f t="shared" si="50"/>
        <v>2014</v>
      </c>
      <c r="C1631" t="str">
        <f t="shared" si="51"/>
        <v>Nov</v>
      </c>
      <c r="D1631" t="s">
        <v>1335</v>
      </c>
      <c r="E1631" t="s">
        <v>34</v>
      </c>
      <c r="F1631" t="s">
        <v>12</v>
      </c>
      <c r="G1631" t="s">
        <v>13</v>
      </c>
      <c r="H1631" t="s">
        <v>1947</v>
      </c>
      <c r="I1631" s="4">
        <v>9.9600000000000009</v>
      </c>
      <c r="J1631" s="5">
        <v>2</v>
      </c>
      <c r="K1631" s="4">
        <v>4.88</v>
      </c>
    </row>
    <row r="1632" spans="1:11" x14ac:dyDescent="0.2">
      <c r="A1632" t="s">
        <v>1948</v>
      </c>
      <c r="B1632" t="str">
        <f t="shared" si="50"/>
        <v>2014</v>
      </c>
      <c r="C1632" t="str">
        <f t="shared" si="51"/>
        <v>Nov</v>
      </c>
      <c r="D1632" t="s">
        <v>224</v>
      </c>
      <c r="E1632" t="s">
        <v>31</v>
      </c>
      <c r="F1632" t="s">
        <v>38</v>
      </c>
      <c r="G1632" t="s">
        <v>39</v>
      </c>
      <c r="H1632" t="s">
        <v>274</v>
      </c>
      <c r="I1632" s="4">
        <v>603.91999999999996</v>
      </c>
      <c r="J1632" s="5">
        <v>5</v>
      </c>
      <c r="K1632" s="4">
        <v>-67.94</v>
      </c>
    </row>
    <row r="1633" spans="1:11" x14ac:dyDescent="0.2">
      <c r="A1633" t="s">
        <v>1948</v>
      </c>
      <c r="B1633" t="str">
        <f t="shared" si="50"/>
        <v>2014</v>
      </c>
      <c r="C1633" t="str">
        <f t="shared" si="51"/>
        <v>Nov</v>
      </c>
      <c r="D1633" t="s">
        <v>224</v>
      </c>
      <c r="E1633" t="s">
        <v>31</v>
      </c>
      <c r="F1633" t="s">
        <v>12</v>
      </c>
      <c r="G1633" t="s">
        <v>72</v>
      </c>
      <c r="H1633" t="s">
        <v>1696</v>
      </c>
      <c r="I1633" s="4">
        <v>21.84</v>
      </c>
      <c r="J1633" s="5">
        <v>3</v>
      </c>
      <c r="K1633" s="4">
        <v>10.48</v>
      </c>
    </row>
    <row r="1634" spans="1:11" x14ac:dyDescent="0.2">
      <c r="A1634" t="s">
        <v>1948</v>
      </c>
      <c r="B1634" t="str">
        <f t="shared" si="50"/>
        <v>2014</v>
      </c>
      <c r="C1634" t="str">
        <f t="shared" si="51"/>
        <v>Nov</v>
      </c>
      <c r="D1634" t="s">
        <v>224</v>
      </c>
      <c r="E1634" t="s">
        <v>31</v>
      </c>
      <c r="F1634" t="s">
        <v>43</v>
      </c>
      <c r="G1634" t="s">
        <v>58</v>
      </c>
      <c r="H1634" t="s">
        <v>1807</v>
      </c>
      <c r="I1634" s="4">
        <v>29.99</v>
      </c>
      <c r="J1634" s="5">
        <v>1</v>
      </c>
      <c r="K1634" s="4">
        <v>6.3</v>
      </c>
    </row>
    <row r="1635" spans="1:11" x14ac:dyDescent="0.2">
      <c r="A1635" t="s">
        <v>1948</v>
      </c>
      <c r="B1635" t="str">
        <f t="shared" si="50"/>
        <v>2014</v>
      </c>
      <c r="C1635" t="str">
        <f t="shared" si="51"/>
        <v>Nov</v>
      </c>
      <c r="D1635" t="s">
        <v>224</v>
      </c>
      <c r="E1635" t="s">
        <v>31</v>
      </c>
      <c r="F1635" t="s">
        <v>38</v>
      </c>
      <c r="G1635" t="s">
        <v>39</v>
      </c>
      <c r="H1635" t="s">
        <v>1949</v>
      </c>
      <c r="I1635" s="4">
        <v>381.44</v>
      </c>
      <c r="J1635" s="5">
        <v>2</v>
      </c>
      <c r="K1635" s="4">
        <v>23.84</v>
      </c>
    </row>
    <row r="1636" spans="1:11" x14ac:dyDescent="0.2">
      <c r="A1636" t="s">
        <v>1948</v>
      </c>
      <c r="B1636" t="str">
        <f t="shared" si="50"/>
        <v>2014</v>
      </c>
      <c r="C1636" t="str">
        <f t="shared" si="51"/>
        <v>Nov</v>
      </c>
      <c r="D1636" t="s">
        <v>1272</v>
      </c>
      <c r="E1636" t="s">
        <v>11</v>
      </c>
      <c r="F1636" t="s">
        <v>12</v>
      </c>
      <c r="G1636" t="s">
        <v>18</v>
      </c>
      <c r="H1636" t="s">
        <v>1458</v>
      </c>
      <c r="I1636" s="4">
        <v>23.68</v>
      </c>
      <c r="J1636" s="5">
        <v>2</v>
      </c>
      <c r="K1636" s="4">
        <v>8.8800000000000008</v>
      </c>
    </row>
    <row r="1637" spans="1:11" x14ac:dyDescent="0.2">
      <c r="A1637" t="s">
        <v>1948</v>
      </c>
      <c r="B1637" t="str">
        <f t="shared" si="50"/>
        <v>2014</v>
      </c>
      <c r="C1637" t="str">
        <f t="shared" si="51"/>
        <v>Nov</v>
      </c>
      <c r="D1637" t="s">
        <v>1950</v>
      </c>
      <c r="E1637" t="s">
        <v>11</v>
      </c>
      <c r="F1637" t="s">
        <v>38</v>
      </c>
      <c r="G1637" t="s">
        <v>52</v>
      </c>
      <c r="H1637" t="s">
        <v>1178</v>
      </c>
      <c r="I1637" s="4">
        <v>6.37</v>
      </c>
      <c r="J1637" s="5">
        <v>2</v>
      </c>
      <c r="K1637" s="4">
        <v>-2.5499999999999998</v>
      </c>
    </row>
    <row r="1638" spans="1:11" x14ac:dyDescent="0.2">
      <c r="A1638" t="s">
        <v>1948</v>
      </c>
      <c r="B1638" t="str">
        <f t="shared" si="50"/>
        <v>2014</v>
      </c>
      <c r="C1638" t="str">
        <f t="shared" si="51"/>
        <v>Nov</v>
      </c>
      <c r="D1638" t="s">
        <v>1950</v>
      </c>
      <c r="E1638" t="s">
        <v>11</v>
      </c>
      <c r="F1638" t="s">
        <v>12</v>
      </c>
      <c r="G1638" t="s">
        <v>105</v>
      </c>
      <c r="H1638" t="s">
        <v>1951</v>
      </c>
      <c r="I1638" s="4">
        <v>34.18</v>
      </c>
      <c r="J1638" s="5">
        <v>3</v>
      </c>
      <c r="K1638" s="4">
        <v>-87.15</v>
      </c>
    </row>
    <row r="1639" spans="1:11" x14ac:dyDescent="0.2">
      <c r="A1639" t="s">
        <v>1948</v>
      </c>
      <c r="B1639" t="str">
        <f t="shared" si="50"/>
        <v>2014</v>
      </c>
      <c r="C1639" t="str">
        <f t="shared" si="51"/>
        <v>Nov</v>
      </c>
      <c r="D1639" t="s">
        <v>1950</v>
      </c>
      <c r="E1639" t="s">
        <v>11</v>
      </c>
      <c r="F1639" t="s">
        <v>43</v>
      </c>
      <c r="G1639" t="s">
        <v>58</v>
      </c>
      <c r="H1639" t="s">
        <v>1117</v>
      </c>
      <c r="I1639" s="4">
        <v>5.54</v>
      </c>
      <c r="J1639" s="5">
        <v>7</v>
      </c>
      <c r="K1639" s="4">
        <v>1.66</v>
      </c>
    </row>
    <row r="1640" spans="1:11" x14ac:dyDescent="0.2">
      <c r="A1640" t="s">
        <v>1948</v>
      </c>
      <c r="B1640" t="str">
        <f t="shared" si="50"/>
        <v>2014</v>
      </c>
      <c r="C1640" t="str">
        <f t="shared" si="51"/>
        <v>Nov</v>
      </c>
      <c r="D1640" t="s">
        <v>1952</v>
      </c>
      <c r="E1640" t="s">
        <v>26</v>
      </c>
      <c r="F1640" t="s">
        <v>12</v>
      </c>
      <c r="G1640" t="s">
        <v>72</v>
      </c>
      <c r="H1640" t="s">
        <v>1953</v>
      </c>
      <c r="I1640" s="4">
        <v>62.81</v>
      </c>
      <c r="J1640" s="5">
        <v>3</v>
      </c>
      <c r="K1640" s="4">
        <v>21.2</v>
      </c>
    </row>
    <row r="1641" spans="1:11" x14ac:dyDescent="0.2">
      <c r="A1641" t="s">
        <v>1948</v>
      </c>
      <c r="B1641" t="str">
        <f t="shared" si="50"/>
        <v>2014</v>
      </c>
      <c r="C1641" t="str">
        <f t="shared" si="51"/>
        <v>Nov</v>
      </c>
      <c r="D1641" t="s">
        <v>1954</v>
      </c>
      <c r="E1641" t="s">
        <v>109</v>
      </c>
      <c r="F1641" t="s">
        <v>12</v>
      </c>
      <c r="G1641" t="s">
        <v>72</v>
      </c>
      <c r="H1641" t="s">
        <v>73</v>
      </c>
      <c r="I1641" s="4">
        <v>23.47</v>
      </c>
      <c r="J1641" s="5">
        <v>3</v>
      </c>
      <c r="K1641" s="4">
        <v>8.8000000000000007</v>
      </c>
    </row>
    <row r="1642" spans="1:11" x14ac:dyDescent="0.2">
      <c r="A1642" t="s">
        <v>1948</v>
      </c>
      <c r="B1642" t="str">
        <f t="shared" si="50"/>
        <v>2014</v>
      </c>
      <c r="C1642" t="str">
        <f t="shared" si="51"/>
        <v>Nov</v>
      </c>
      <c r="D1642" t="s">
        <v>451</v>
      </c>
      <c r="E1642" t="s">
        <v>11</v>
      </c>
      <c r="F1642" t="s">
        <v>38</v>
      </c>
      <c r="G1642" t="s">
        <v>39</v>
      </c>
      <c r="H1642" t="s">
        <v>1955</v>
      </c>
      <c r="I1642" s="4">
        <v>155.37</v>
      </c>
      <c r="J1642" s="5">
        <v>2</v>
      </c>
      <c r="K1642" s="4">
        <v>-35.51</v>
      </c>
    </row>
    <row r="1643" spans="1:11" x14ac:dyDescent="0.2">
      <c r="A1643" t="s">
        <v>1948</v>
      </c>
      <c r="B1643" t="str">
        <f t="shared" si="50"/>
        <v>2014</v>
      </c>
      <c r="C1643" t="str">
        <f t="shared" si="51"/>
        <v>Nov</v>
      </c>
      <c r="D1643" t="s">
        <v>896</v>
      </c>
      <c r="E1643" t="s">
        <v>125</v>
      </c>
      <c r="F1643" t="s">
        <v>12</v>
      </c>
      <c r="G1643" t="s">
        <v>22</v>
      </c>
      <c r="H1643" t="s">
        <v>1956</v>
      </c>
      <c r="I1643" s="4">
        <v>14.67</v>
      </c>
      <c r="J1643" s="5">
        <v>3</v>
      </c>
      <c r="K1643" s="4">
        <v>6.75</v>
      </c>
    </row>
    <row r="1644" spans="1:11" x14ac:dyDescent="0.2">
      <c r="A1644" t="s">
        <v>1957</v>
      </c>
      <c r="B1644" t="str">
        <f t="shared" si="50"/>
        <v>2014</v>
      </c>
      <c r="C1644" t="str">
        <f t="shared" si="51"/>
        <v>Nov</v>
      </c>
      <c r="D1644" t="s">
        <v>1958</v>
      </c>
      <c r="E1644" t="s">
        <v>87</v>
      </c>
      <c r="F1644" t="s">
        <v>12</v>
      </c>
      <c r="G1644" t="s">
        <v>27</v>
      </c>
      <c r="H1644" t="s">
        <v>530</v>
      </c>
      <c r="I1644" s="4">
        <v>2.62</v>
      </c>
      <c r="J1644" s="5">
        <v>1</v>
      </c>
      <c r="K1644" s="4">
        <v>0.43</v>
      </c>
    </row>
    <row r="1645" spans="1:11" x14ac:dyDescent="0.2">
      <c r="A1645" t="s">
        <v>1957</v>
      </c>
      <c r="B1645" t="str">
        <f t="shared" si="50"/>
        <v>2014</v>
      </c>
      <c r="C1645" t="str">
        <f t="shared" si="51"/>
        <v>Nov</v>
      </c>
      <c r="D1645" t="s">
        <v>1267</v>
      </c>
      <c r="E1645" t="s">
        <v>31</v>
      </c>
      <c r="F1645" t="s">
        <v>38</v>
      </c>
      <c r="G1645" t="s">
        <v>52</v>
      </c>
      <c r="H1645" t="s">
        <v>1259</v>
      </c>
      <c r="I1645" s="4">
        <v>151.72</v>
      </c>
      <c r="J1645" s="5">
        <v>4</v>
      </c>
      <c r="K1645" s="4">
        <v>27.31</v>
      </c>
    </row>
    <row r="1646" spans="1:11" x14ac:dyDescent="0.2">
      <c r="A1646" t="s">
        <v>1957</v>
      </c>
      <c r="B1646" t="str">
        <f t="shared" si="50"/>
        <v>2014</v>
      </c>
      <c r="C1646" t="str">
        <f t="shared" si="51"/>
        <v>Nov</v>
      </c>
      <c r="D1646" t="s">
        <v>1959</v>
      </c>
      <c r="E1646" t="s">
        <v>189</v>
      </c>
      <c r="F1646" t="s">
        <v>12</v>
      </c>
      <c r="G1646" t="s">
        <v>22</v>
      </c>
      <c r="H1646" t="s">
        <v>1912</v>
      </c>
      <c r="I1646" s="4">
        <v>12.1</v>
      </c>
      <c r="J1646" s="5">
        <v>7</v>
      </c>
      <c r="K1646" s="4">
        <v>4.2300000000000004</v>
      </c>
    </row>
    <row r="1647" spans="1:11" x14ac:dyDescent="0.2">
      <c r="A1647" t="s">
        <v>1957</v>
      </c>
      <c r="B1647" t="str">
        <f t="shared" si="50"/>
        <v>2014</v>
      </c>
      <c r="C1647" t="str">
        <f t="shared" si="51"/>
        <v>Nov</v>
      </c>
      <c r="D1647" t="s">
        <v>1959</v>
      </c>
      <c r="E1647" t="s">
        <v>189</v>
      </c>
      <c r="F1647" t="s">
        <v>12</v>
      </c>
      <c r="G1647" t="s">
        <v>20</v>
      </c>
      <c r="H1647" t="s">
        <v>315</v>
      </c>
      <c r="I1647" s="4">
        <v>485.88</v>
      </c>
      <c r="J1647" s="5">
        <v>6</v>
      </c>
      <c r="K1647" s="4">
        <v>9.7200000000000006</v>
      </c>
    </row>
    <row r="1648" spans="1:11" x14ac:dyDescent="0.2">
      <c r="A1648" t="s">
        <v>1957</v>
      </c>
      <c r="B1648" t="str">
        <f t="shared" si="50"/>
        <v>2014</v>
      </c>
      <c r="C1648" t="str">
        <f t="shared" si="51"/>
        <v>Nov</v>
      </c>
      <c r="D1648" t="s">
        <v>1959</v>
      </c>
      <c r="E1648" t="s">
        <v>189</v>
      </c>
      <c r="F1648" t="s">
        <v>12</v>
      </c>
      <c r="G1648" t="s">
        <v>13</v>
      </c>
      <c r="H1648" t="s">
        <v>258</v>
      </c>
      <c r="I1648" s="4">
        <v>25.92</v>
      </c>
      <c r="J1648" s="5">
        <v>4</v>
      </c>
      <c r="K1648" s="4">
        <v>12.44</v>
      </c>
    </row>
    <row r="1649" spans="1:11" x14ac:dyDescent="0.2">
      <c r="A1649" t="s">
        <v>1957</v>
      </c>
      <c r="B1649" t="str">
        <f t="shared" si="50"/>
        <v>2014</v>
      </c>
      <c r="C1649" t="str">
        <f t="shared" si="51"/>
        <v>Nov</v>
      </c>
      <c r="D1649" t="s">
        <v>1959</v>
      </c>
      <c r="E1649" t="s">
        <v>189</v>
      </c>
      <c r="F1649" t="s">
        <v>12</v>
      </c>
      <c r="G1649" t="s">
        <v>20</v>
      </c>
      <c r="H1649" t="s">
        <v>1960</v>
      </c>
      <c r="I1649" s="4">
        <v>197.58</v>
      </c>
      <c r="J1649" s="5">
        <v>2</v>
      </c>
      <c r="K1649" s="4">
        <v>53.35</v>
      </c>
    </row>
    <row r="1650" spans="1:11" x14ac:dyDescent="0.2">
      <c r="A1650" t="s">
        <v>1957</v>
      </c>
      <c r="B1650" t="str">
        <f t="shared" si="50"/>
        <v>2014</v>
      </c>
      <c r="C1650" t="str">
        <f t="shared" si="51"/>
        <v>Nov</v>
      </c>
      <c r="D1650" t="s">
        <v>339</v>
      </c>
      <c r="E1650" t="s">
        <v>216</v>
      </c>
      <c r="F1650" t="s">
        <v>43</v>
      </c>
      <c r="G1650" t="s">
        <v>58</v>
      </c>
      <c r="H1650" t="s">
        <v>1961</v>
      </c>
      <c r="I1650" s="4">
        <v>111.79</v>
      </c>
      <c r="J1650" s="5">
        <v>7</v>
      </c>
      <c r="K1650" s="4">
        <v>43.6</v>
      </c>
    </row>
    <row r="1651" spans="1:11" x14ac:dyDescent="0.2">
      <c r="A1651" t="s">
        <v>1957</v>
      </c>
      <c r="B1651" t="str">
        <f t="shared" si="50"/>
        <v>2014</v>
      </c>
      <c r="C1651" t="str">
        <f t="shared" si="51"/>
        <v>Nov</v>
      </c>
      <c r="D1651" t="s">
        <v>94</v>
      </c>
      <c r="E1651" t="s">
        <v>31</v>
      </c>
      <c r="F1651" t="s">
        <v>38</v>
      </c>
      <c r="G1651" t="s">
        <v>39</v>
      </c>
      <c r="H1651" t="s">
        <v>1962</v>
      </c>
      <c r="I1651" s="4">
        <v>120.71</v>
      </c>
      <c r="J1651" s="5">
        <v>1</v>
      </c>
      <c r="K1651" s="4">
        <v>-18.11</v>
      </c>
    </row>
    <row r="1652" spans="1:11" x14ac:dyDescent="0.2">
      <c r="A1652" t="s">
        <v>1957</v>
      </c>
      <c r="B1652" t="str">
        <f t="shared" si="50"/>
        <v>2014</v>
      </c>
      <c r="C1652" t="str">
        <f t="shared" si="51"/>
        <v>Nov</v>
      </c>
      <c r="D1652" t="s">
        <v>666</v>
      </c>
      <c r="E1652" t="s">
        <v>87</v>
      </c>
      <c r="F1652" t="s">
        <v>43</v>
      </c>
      <c r="G1652" t="s">
        <v>44</v>
      </c>
      <c r="H1652" t="s">
        <v>1855</v>
      </c>
      <c r="I1652" s="4">
        <v>1049.97</v>
      </c>
      <c r="J1652" s="5">
        <v>5</v>
      </c>
      <c r="K1652" s="4">
        <v>-209.99</v>
      </c>
    </row>
    <row r="1653" spans="1:11" x14ac:dyDescent="0.2">
      <c r="A1653" t="s">
        <v>1957</v>
      </c>
      <c r="B1653" t="str">
        <f t="shared" si="50"/>
        <v>2014</v>
      </c>
      <c r="C1653" t="str">
        <f t="shared" si="51"/>
        <v>Nov</v>
      </c>
      <c r="D1653" t="s">
        <v>666</v>
      </c>
      <c r="E1653" t="s">
        <v>87</v>
      </c>
      <c r="F1653" t="s">
        <v>38</v>
      </c>
      <c r="G1653" t="s">
        <v>39</v>
      </c>
      <c r="H1653" t="s">
        <v>1963</v>
      </c>
      <c r="I1653" s="4">
        <v>611.05999999999995</v>
      </c>
      <c r="J1653" s="5">
        <v>3</v>
      </c>
      <c r="K1653" s="4">
        <v>-34.92</v>
      </c>
    </row>
    <row r="1654" spans="1:11" x14ac:dyDescent="0.2">
      <c r="A1654" t="s">
        <v>1957</v>
      </c>
      <c r="B1654" t="str">
        <f t="shared" si="50"/>
        <v>2014</v>
      </c>
      <c r="C1654" t="str">
        <f t="shared" si="51"/>
        <v>Nov</v>
      </c>
      <c r="D1654" t="s">
        <v>1964</v>
      </c>
      <c r="E1654" t="s">
        <v>17</v>
      </c>
      <c r="F1654" t="s">
        <v>12</v>
      </c>
      <c r="G1654" t="s">
        <v>20</v>
      </c>
      <c r="H1654" t="s">
        <v>1628</v>
      </c>
      <c r="I1654" s="4">
        <v>646.20000000000005</v>
      </c>
      <c r="J1654" s="5">
        <v>5</v>
      </c>
      <c r="K1654" s="4">
        <v>-8.08</v>
      </c>
    </row>
    <row r="1655" spans="1:11" x14ac:dyDescent="0.2">
      <c r="A1655" t="s">
        <v>1957</v>
      </c>
      <c r="B1655" t="str">
        <f t="shared" si="50"/>
        <v>2014</v>
      </c>
      <c r="C1655" t="str">
        <f t="shared" si="51"/>
        <v>Nov</v>
      </c>
      <c r="D1655" t="s">
        <v>1608</v>
      </c>
      <c r="E1655" t="s">
        <v>87</v>
      </c>
      <c r="F1655" t="s">
        <v>38</v>
      </c>
      <c r="G1655" t="s">
        <v>52</v>
      </c>
      <c r="H1655" t="s">
        <v>1965</v>
      </c>
      <c r="I1655" s="4">
        <v>35.17</v>
      </c>
      <c r="J1655" s="5">
        <v>7</v>
      </c>
      <c r="K1655" s="4">
        <v>9.67</v>
      </c>
    </row>
    <row r="1656" spans="1:11" x14ac:dyDescent="0.2">
      <c r="A1656" t="s">
        <v>1957</v>
      </c>
      <c r="B1656" t="str">
        <f t="shared" si="50"/>
        <v>2014</v>
      </c>
      <c r="C1656" t="str">
        <f t="shared" si="51"/>
        <v>Nov</v>
      </c>
      <c r="D1656" t="s">
        <v>1608</v>
      </c>
      <c r="E1656" t="s">
        <v>87</v>
      </c>
      <c r="F1656" t="s">
        <v>43</v>
      </c>
      <c r="G1656" t="s">
        <v>44</v>
      </c>
      <c r="H1656" t="s">
        <v>1966</v>
      </c>
      <c r="I1656" s="4">
        <v>1502.38</v>
      </c>
      <c r="J1656" s="5">
        <v>4</v>
      </c>
      <c r="K1656" s="4">
        <v>-250.4</v>
      </c>
    </row>
    <row r="1657" spans="1:11" x14ac:dyDescent="0.2">
      <c r="A1657" t="s">
        <v>1957</v>
      </c>
      <c r="B1657" t="str">
        <f t="shared" si="50"/>
        <v>2014</v>
      </c>
      <c r="C1657" t="str">
        <f t="shared" si="51"/>
        <v>Nov</v>
      </c>
      <c r="D1657" t="s">
        <v>1967</v>
      </c>
      <c r="E1657" t="s">
        <v>125</v>
      </c>
      <c r="F1657" t="s">
        <v>12</v>
      </c>
      <c r="G1657" t="s">
        <v>27</v>
      </c>
      <c r="H1657" t="s">
        <v>1451</v>
      </c>
      <c r="I1657" s="4">
        <v>151.91999999999999</v>
      </c>
      <c r="J1657" s="5">
        <v>4</v>
      </c>
      <c r="K1657" s="4">
        <v>45.58</v>
      </c>
    </row>
    <row r="1658" spans="1:11" x14ac:dyDescent="0.2">
      <c r="A1658" t="s">
        <v>1957</v>
      </c>
      <c r="B1658" t="str">
        <f t="shared" si="50"/>
        <v>2014</v>
      </c>
      <c r="C1658" t="str">
        <f t="shared" si="51"/>
        <v>Nov</v>
      </c>
      <c r="D1658" t="s">
        <v>1967</v>
      </c>
      <c r="E1658" t="s">
        <v>125</v>
      </c>
      <c r="F1658" t="s">
        <v>12</v>
      </c>
      <c r="G1658" t="s">
        <v>18</v>
      </c>
      <c r="H1658" t="s">
        <v>941</v>
      </c>
      <c r="I1658" s="4">
        <v>196.62</v>
      </c>
      <c r="J1658" s="5">
        <v>2</v>
      </c>
      <c r="K1658" s="4">
        <v>96.34</v>
      </c>
    </row>
    <row r="1659" spans="1:11" x14ac:dyDescent="0.2">
      <c r="A1659" t="s">
        <v>1957</v>
      </c>
      <c r="B1659" t="str">
        <f t="shared" si="50"/>
        <v>2014</v>
      </c>
      <c r="C1659" t="str">
        <f t="shared" si="51"/>
        <v>Nov</v>
      </c>
      <c r="D1659" t="s">
        <v>1967</v>
      </c>
      <c r="E1659" t="s">
        <v>125</v>
      </c>
      <c r="F1659" t="s">
        <v>12</v>
      </c>
      <c r="G1659" t="s">
        <v>13</v>
      </c>
      <c r="H1659" t="s">
        <v>1968</v>
      </c>
      <c r="I1659" s="4">
        <v>144.12</v>
      </c>
      <c r="J1659" s="5">
        <v>3</v>
      </c>
      <c r="K1659" s="4">
        <v>69.180000000000007</v>
      </c>
    </row>
    <row r="1660" spans="1:11" x14ac:dyDescent="0.2">
      <c r="A1660" t="s">
        <v>1957</v>
      </c>
      <c r="B1660" t="str">
        <f t="shared" si="50"/>
        <v>2014</v>
      </c>
      <c r="C1660" t="str">
        <f t="shared" si="51"/>
        <v>Nov</v>
      </c>
      <c r="D1660" t="s">
        <v>1967</v>
      </c>
      <c r="E1660" t="s">
        <v>125</v>
      </c>
      <c r="F1660" t="s">
        <v>12</v>
      </c>
      <c r="G1660" t="s">
        <v>13</v>
      </c>
      <c r="H1660" t="s">
        <v>873</v>
      </c>
      <c r="I1660" s="4">
        <v>15.96</v>
      </c>
      <c r="J1660" s="5">
        <v>2</v>
      </c>
      <c r="K1660" s="4">
        <v>7.98</v>
      </c>
    </row>
    <row r="1661" spans="1:11" x14ac:dyDescent="0.2">
      <c r="A1661" t="s">
        <v>1957</v>
      </c>
      <c r="B1661" t="str">
        <f t="shared" si="50"/>
        <v>2014</v>
      </c>
      <c r="C1661" t="str">
        <f t="shared" si="51"/>
        <v>Nov</v>
      </c>
      <c r="D1661" t="s">
        <v>721</v>
      </c>
      <c r="E1661" t="s">
        <v>62</v>
      </c>
      <c r="F1661" t="s">
        <v>38</v>
      </c>
      <c r="G1661" t="s">
        <v>52</v>
      </c>
      <c r="H1661" t="s">
        <v>1969</v>
      </c>
      <c r="I1661" s="4">
        <v>111.15</v>
      </c>
      <c r="J1661" s="5">
        <v>5</v>
      </c>
      <c r="K1661" s="4">
        <v>48.91</v>
      </c>
    </row>
    <row r="1662" spans="1:11" x14ac:dyDescent="0.2">
      <c r="A1662" t="s">
        <v>1957</v>
      </c>
      <c r="B1662" t="str">
        <f t="shared" si="50"/>
        <v>2014</v>
      </c>
      <c r="C1662" t="str">
        <f t="shared" si="51"/>
        <v>Nov</v>
      </c>
      <c r="D1662" t="s">
        <v>1970</v>
      </c>
      <c r="E1662" t="s">
        <v>87</v>
      </c>
      <c r="F1662" t="s">
        <v>12</v>
      </c>
      <c r="G1662" t="s">
        <v>22</v>
      </c>
      <c r="H1662" t="s">
        <v>1971</v>
      </c>
      <c r="I1662" s="4">
        <v>5.74</v>
      </c>
      <c r="J1662" s="5">
        <v>3</v>
      </c>
      <c r="K1662" s="4">
        <v>-4.59</v>
      </c>
    </row>
    <row r="1663" spans="1:11" x14ac:dyDescent="0.2">
      <c r="A1663" t="s">
        <v>1972</v>
      </c>
      <c r="B1663" t="str">
        <f t="shared" si="50"/>
        <v>2014</v>
      </c>
      <c r="C1663" t="str">
        <f t="shared" si="51"/>
        <v>Nov</v>
      </c>
      <c r="D1663" t="s">
        <v>860</v>
      </c>
      <c r="E1663" t="s">
        <v>31</v>
      </c>
      <c r="F1663" t="s">
        <v>12</v>
      </c>
      <c r="G1663" t="s">
        <v>105</v>
      </c>
      <c r="H1663" t="s">
        <v>612</v>
      </c>
      <c r="I1663" s="4">
        <v>320.88</v>
      </c>
      <c r="J1663" s="5">
        <v>6</v>
      </c>
      <c r="K1663" s="4">
        <v>93.06</v>
      </c>
    </row>
    <row r="1664" spans="1:11" x14ac:dyDescent="0.2">
      <c r="A1664" t="s">
        <v>1972</v>
      </c>
      <c r="B1664" t="str">
        <f t="shared" si="50"/>
        <v>2014</v>
      </c>
      <c r="C1664" t="str">
        <f t="shared" si="51"/>
        <v>Nov</v>
      </c>
      <c r="D1664" t="s">
        <v>860</v>
      </c>
      <c r="E1664" t="s">
        <v>31</v>
      </c>
      <c r="F1664" t="s">
        <v>38</v>
      </c>
      <c r="G1664" t="s">
        <v>52</v>
      </c>
      <c r="H1664" t="s">
        <v>1178</v>
      </c>
      <c r="I1664" s="4">
        <v>23.88</v>
      </c>
      <c r="J1664" s="5">
        <v>3</v>
      </c>
      <c r="K1664" s="4">
        <v>10.51</v>
      </c>
    </row>
    <row r="1665" spans="1:11" x14ac:dyDescent="0.2">
      <c r="A1665" t="s">
        <v>1972</v>
      </c>
      <c r="B1665" t="str">
        <f t="shared" si="50"/>
        <v>2014</v>
      </c>
      <c r="C1665" t="str">
        <f t="shared" si="51"/>
        <v>Nov</v>
      </c>
      <c r="D1665" t="s">
        <v>860</v>
      </c>
      <c r="E1665" t="s">
        <v>31</v>
      </c>
      <c r="F1665" t="s">
        <v>12</v>
      </c>
      <c r="G1665" t="s">
        <v>13</v>
      </c>
      <c r="H1665" t="s">
        <v>1973</v>
      </c>
      <c r="I1665" s="4">
        <v>26.76</v>
      </c>
      <c r="J1665" s="5">
        <v>4</v>
      </c>
      <c r="K1665" s="4">
        <v>12.31</v>
      </c>
    </row>
    <row r="1666" spans="1:11" x14ac:dyDescent="0.2">
      <c r="A1666" t="s">
        <v>1972</v>
      </c>
      <c r="B1666" t="str">
        <f t="shared" si="50"/>
        <v>2014</v>
      </c>
      <c r="C1666" t="str">
        <f t="shared" si="51"/>
        <v>Nov</v>
      </c>
      <c r="D1666" t="s">
        <v>797</v>
      </c>
      <c r="E1666" t="s">
        <v>11</v>
      </c>
      <c r="F1666" t="s">
        <v>43</v>
      </c>
      <c r="G1666" t="s">
        <v>58</v>
      </c>
      <c r="H1666" t="s">
        <v>1390</v>
      </c>
      <c r="I1666" s="4">
        <v>24.67</v>
      </c>
      <c r="J1666" s="5">
        <v>3</v>
      </c>
      <c r="K1666" s="4">
        <v>0</v>
      </c>
    </row>
    <row r="1667" spans="1:11" x14ac:dyDescent="0.2">
      <c r="A1667" t="s">
        <v>1972</v>
      </c>
      <c r="B1667" t="str">
        <f t="shared" ref="B1667:B1730" si="52">TEXT(A1667,"YYYY")</f>
        <v>2014</v>
      </c>
      <c r="C1667" t="str">
        <f t="shared" ref="C1667:C1730" si="53">TEXT(A1667,"MMM")</f>
        <v>Nov</v>
      </c>
      <c r="D1667" t="s">
        <v>797</v>
      </c>
      <c r="E1667" t="s">
        <v>11</v>
      </c>
      <c r="F1667" t="s">
        <v>12</v>
      </c>
      <c r="G1667" t="s">
        <v>18</v>
      </c>
      <c r="H1667" t="s">
        <v>1974</v>
      </c>
      <c r="I1667" s="4">
        <v>2.52</v>
      </c>
      <c r="J1667" s="5">
        <v>1</v>
      </c>
      <c r="K1667" s="4">
        <v>0.88</v>
      </c>
    </row>
    <row r="1668" spans="1:11" x14ac:dyDescent="0.2">
      <c r="A1668" t="s">
        <v>1972</v>
      </c>
      <c r="B1668" t="str">
        <f t="shared" si="52"/>
        <v>2014</v>
      </c>
      <c r="C1668" t="str">
        <f t="shared" si="53"/>
        <v>Nov</v>
      </c>
      <c r="D1668" t="s">
        <v>797</v>
      </c>
      <c r="E1668" t="s">
        <v>11</v>
      </c>
      <c r="F1668" t="s">
        <v>38</v>
      </c>
      <c r="G1668" t="s">
        <v>164</v>
      </c>
      <c r="H1668" t="s">
        <v>1975</v>
      </c>
      <c r="I1668" s="4">
        <v>1218.74</v>
      </c>
      <c r="J1668" s="5">
        <v>5</v>
      </c>
      <c r="K1668" s="4">
        <v>-121.87</v>
      </c>
    </row>
    <row r="1669" spans="1:11" x14ac:dyDescent="0.2">
      <c r="A1669" t="s">
        <v>1972</v>
      </c>
      <c r="B1669" t="str">
        <f t="shared" si="52"/>
        <v>2014</v>
      </c>
      <c r="C1669" t="str">
        <f t="shared" si="53"/>
        <v>Nov</v>
      </c>
      <c r="D1669" t="s">
        <v>797</v>
      </c>
      <c r="E1669" t="s">
        <v>11</v>
      </c>
      <c r="F1669" t="s">
        <v>12</v>
      </c>
      <c r="G1669" t="s">
        <v>18</v>
      </c>
      <c r="H1669" t="s">
        <v>1976</v>
      </c>
      <c r="I1669" s="4">
        <v>5.9</v>
      </c>
      <c r="J1669" s="5">
        <v>2</v>
      </c>
      <c r="K1669" s="4">
        <v>1.99</v>
      </c>
    </row>
    <row r="1670" spans="1:11" x14ac:dyDescent="0.2">
      <c r="A1670" t="s">
        <v>1972</v>
      </c>
      <c r="B1670" t="str">
        <f t="shared" si="52"/>
        <v>2014</v>
      </c>
      <c r="C1670" t="str">
        <f t="shared" si="53"/>
        <v>Nov</v>
      </c>
      <c r="D1670" t="s">
        <v>797</v>
      </c>
      <c r="E1670" t="s">
        <v>11</v>
      </c>
      <c r="F1670" t="s">
        <v>12</v>
      </c>
      <c r="G1670" t="s">
        <v>13</v>
      </c>
      <c r="H1670" t="s">
        <v>49</v>
      </c>
      <c r="I1670" s="4">
        <v>15.7</v>
      </c>
      <c r="J1670" s="5">
        <v>3</v>
      </c>
      <c r="K1670" s="4">
        <v>5.0999999999999996</v>
      </c>
    </row>
    <row r="1671" spans="1:11" x14ac:dyDescent="0.2">
      <c r="A1671" t="s">
        <v>1972</v>
      </c>
      <c r="B1671" t="str">
        <f t="shared" si="52"/>
        <v>2014</v>
      </c>
      <c r="C1671" t="str">
        <f t="shared" si="53"/>
        <v>Nov</v>
      </c>
      <c r="D1671" t="s">
        <v>797</v>
      </c>
      <c r="E1671" t="s">
        <v>11</v>
      </c>
      <c r="F1671" t="s">
        <v>38</v>
      </c>
      <c r="G1671" t="s">
        <v>52</v>
      </c>
      <c r="H1671" t="s">
        <v>251</v>
      </c>
      <c r="I1671" s="4">
        <v>6.1</v>
      </c>
      <c r="J1671" s="5">
        <v>3</v>
      </c>
      <c r="K1671" s="4">
        <v>-3.96</v>
      </c>
    </row>
    <row r="1672" spans="1:11" x14ac:dyDescent="0.2">
      <c r="A1672" t="s">
        <v>1972</v>
      </c>
      <c r="B1672" t="str">
        <f t="shared" si="52"/>
        <v>2014</v>
      </c>
      <c r="C1672" t="str">
        <f t="shared" si="53"/>
        <v>Nov</v>
      </c>
      <c r="D1672" t="s">
        <v>1977</v>
      </c>
      <c r="E1672" t="s">
        <v>1777</v>
      </c>
      <c r="F1672" t="s">
        <v>38</v>
      </c>
      <c r="G1672" t="s">
        <v>52</v>
      </c>
      <c r="H1672" t="s">
        <v>98</v>
      </c>
      <c r="I1672" s="4">
        <v>52.96</v>
      </c>
      <c r="J1672" s="5">
        <v>2</v>
      </c>
      <c r="K1672" s="4">
        <v>20.12</v>
      </c>
    </row>
    <row r="1673" spans="1:11" x14ac:dyDescent="0.2">
      <c r="A1673" t="s">
        <v>1972</v>
      </c>
      <c r="B1673" t="str">
        <f t="shared" si="52"/>
        <v>2014</v>
      </c>
      <c r="C1673" t="str">
        <f t="shared" si="53"/>
        <v>Nov</v>
      </c>
      <c r="D1673" t="s">
        <v>464</v>
      </c>
      <c r="E1673" t="s">
        <v>169</v>
      </c>
      <c r="F1673" t="s">
        <v>12</v>
      </c>
      <c r="G1673" t="s">
        <v>20</v>
      </c>
      <c r="H1673" t="s">
        <v>920</v>
      </c>
      <c r="I1673" s="4">
        <v>1117.92</v>
      </c>
      <c r="J1673" s="5">
        <v>4</v>
      </c>
      <c r="K1673" s="4">
        <v>55.9</v>
      </c>
    </row>
    <row r="1674" spans="1:11" x14ac:dyDescent="0.2">
      <c r="A1674" t="s">
        <v>1972</v>
      </c>
      <c r="B1674" t="str">
        <f t="shared" si="52"/>
        <v>2014</v>
      </c>
      <c r="C1674" t="str">
        <f t="shared" si="53"/>
        <v>Nov</v>
      </c>
      <c r="D1674" t="s">
        <v>464</v>
      </c>
      <c r="E1674" t="s">
        <v>169</v>
      </c>
      <c r="F1674" t="s">
        <v>38</v>
      </c>
      <c r="G1674" t="s">
        <v>83</v>
      </c>
      <c r="H1674" t="s">
        <v>1978</v>
      </c>
      <c r="I1674" s="4">
        <v>275.95</v>
      </c>
      <c r="J1674" s="5">
        <v>3</v>
      </c>
      <c r="K1674" s="4">
        <v>-37.94</v>
      </c>
    </row>
    <row r="1675" spans="1:11" x14ac:dyDescent="0.2">
      <c r="A1675" t="s">
        <v>1972</v>
      </c>
      <c r="B1675" t="str">
        <f t="shared" si="52"/>
        <v>2014</v>
      </c>
      <c r="C1675" t="str">
        <f t="shared" si="53"/>
        <v>Nov</v>
      </c>
      <c r="D1675" t="s">
        <v>584</v>
      </c>
      <c r="E1675" t="s">
        <v>104</v>
      </c>
      <c r="F1675" t="s">
        <v>12</v>
      </c>
      <c r="G1675" t="s">
        <v>27</v>
      </c>
      <c r="H1675" t="s">
        <v>166</v>
      </c>
      <c r="I1675" s="4">
        <v>51.02</v>
      </c>
      <c r="J1675" s="5">
        <v>7</v>
      </c>
      <c r="K1675" s="4">
        <v>8.2899999999999991</v>
      </c>
    </row>
    <row r="1676" spans="1:11" x14ac:dyDescent="0.2">
      <c r="A1676" t="s">
        <v>1972</v>
      </c>
      <c r="B1676" t="str">
        <f t="shared" si="52"/>
        <v>2014</v>
      </c>
      <c r="C1676" t="str">
        <f t="shared" si="53"/>
        <v>Nov</v>
      </c>
      <c r="D1676" t="s">
        <v>339</v>
      </c>
      <c r="E1676" t="s">
        <v>31</v>
      </c>
      <c r="F1676" t="s">
        <v>43</v>
      </c>
      <c r="G1676" t="s">
        <v>44</v>
      </c>
      <c r="H1676" t="s">
        <v>1979</v>
      </c>
      <c r="I1676" s="4">
        <v>539.91999999999996</v>
      </c>
      <c r="J1676" s="5">
        <v>5</v>
      </c>
      <c r="K1676" s="4">
        <v>47.24</v>
      </c>
    </row>
    <row r="1677" spans="1:11" x14ac:dyDescent="0.2">
      <c r="A1677" t="s">
        <v>1972</v>
      </c>
      <c r="B1677" t="str">
        <f t="shared" si="52"/>
        <v>2014</v>
      </c>
      <c r="C1677" t="str">
        <f t="shared" si="53"/>
        <v>Nov</v>
      </c>
      <c r="D1677" t="s">
        <v>339</v>
      </c>
      <c r="E1677" t="s">
        <v>31</v>
      </c>
      <c r="F1677" t="s">
        <v>38</v>
      </c>
      <c r="G1677" t="s">
        <v>39</v>
      </c>
      <c r="H1677" t="s">
        <v>1244</v>
      </c>
      <c r="I1677" s="4">
        <v>725.34</v>
      </c>
      <c r="J1677" s="5">
        <v>4</v>
      </c>
      <c r="K1677" s="4">
        <v>54.4</v>
      </c>
    </row>
    <row r="1678" spans="1:11" x14ac:dyDescent="0.2">
      <c r="A1678" t="s">
        <v>1972</v>
      </c>
      <c r="B1678" t="str">
        <f t="shared" si="52"/>
        <v>2014</v>
      </c>
      <c r="C1678" t="str">
        <f t="shared" si="53"/>
        <v>Nov</v>
      </c>
      <c r="D1678" t="s">
        <v>339</v>
      </c>
      <c r="E1678" t="s">
        <v>31</v>
      </c>
      <c r="F1678" t="s">
        <v>12</v>
      </c>
      <c r="G1678" t="s">
        <v>27</v>
      </c>
      <c r="H1678" t="s">
        <v>242</v>
      </c>
      <c r="I1678" s="4">
        <v>7.44</v>
      </c>
      <c r="J1678" s="5">
        <v>3</v>
      </c>
      <c r="K1678" s="4">
        <v>2.6</v>
      </c>
    </row>
    <row r="1679" spans="1:11" x14ac:dyDescent="0.2">
      <c r="A1679" t="s">
        <v>1980</v>
      </c>
      <c r="B1679" t="str">
        <f t="shared" si="52"/>
        <v>2014</v>
      </c>
      <c r="C1679" t="str">
        <f t="shared" si="53"/>
        <v>Nov</v>
      </c>
      <c r="D1679" t="s">
        <v>993</v>
      </c>
      <c r="E1679" t="s">
        <v>11</v>
      </c>
      <c r="F1679" t="s">
        <v>38</v>
      </c>
      <c r="G1679" t="s">
        <v>52</v>
      </c>
      <c r="H1679" t="s">
        <v>119</v>
      </c>
      <c r="I1679" s="4">
        <v>19.3</v>
      </c>
      <c r="J1679" s="5">
        <v>5</v>
      </c>
      <c r="K1679" s="4">
        <v>-14.48</v>
      </c>
    </row>
    <row r="1680" spans="1:11" x14ac:dyDescent="0.2">
      <c r="A1680" t="s">
        <v>1980</v>
      </c>
      <c r="B1680" t="str">
        <f t="shared" si="52"/>
        <v>2014</v>
      </c>
      <c r="C1680" t="str">
        <f t="shared" si="53"/>
        <v>Nov</v>
      </c>
      <c r="D1680" t="s">
        <v>983</v>
      </c>
      <c r="E1680" t="s">
        <v>104</v>
      </c>
      <c r="F1680" t="s">
        <v>12</v>
      </c>
      <c r="G1680" t="s">
        <v>13</v>
      </c>
      <c r="H1680" t="s">
        <v>970</v>
      </c>
      <c r="I1680" s="4">
        <v>15.55</v>
      </c>
      <c r="J1680" s="5">
        <v>3</v>
      </c>
      <c r="K1680" s="4">
        <v>5.44</v>
      </c>
    </row>
    <row r="1681" spans="1:11" x14ac:dyDescent="0.2">
      <c r="A1681" t="s">
        <v>1980</v>
      </c>
      <c r="B1681" t="str">
        <f t="shared" si="52"/>
        <v>2014</v>
      </c>
      <c r="C1681" t="str">
        <f t="shared" si="53"/>
        <v>Nov</v>
      </c>
      <c r="D1681" t="s">
        <v>983</v>
      </c>
      <c r="E1681" t="s">
        <v>104</v>
      </c>
      <c r="F1681" t="s">
        <v>12</v>
      </c>
      <c r="G1681" t="s">
        <v>20</v>
      </c>
      <c r="H1681" t="s">
        <v>996</v>
      </c>
      <c r="I1681" s="4">
        <v>669.08</v>
      </c>
      <c r="J1681" s="5">
        <v>5</v>
      </c>
      <c r="K1681" s="4">
        <v>-167.27</v>
      </c>
    </row>
    <row r="1682" spans="1:11" x14ac:dyDescent="0.2">
      <c r="A1682" t="s">
        <v>1980</v>
      </c>
      <c r="B1682" t="str">
        <f t="shared" si="52"/>
        <v>2014</v>
      </c>
      <c r="C1682" t="str">
        <f t="shared" si="53"/>
        <v>Nov</v>
      </c>
      <c r="D1682" t="s">
        <v>983</v>
      </c>
      <c r="E1682" t="s">
        <v>104</v>
      </c>
      <c r="F1682" t="s">
        <v>43</v>
      </c>
      <c r="G1682" t="s">
        <v>44</v>
      </c>
      <c r="H1682" t="s">
        <v>1276</v>
      </c>
      <c r="I1682" s="4">
        <v>438.34</v>
      </c>
      <c r="J1682" s="5">
        <v>4</v>
      </c>
      <c r="K1682" s="4">
        <v>-87.67</v>
      </c>
    </row>
    <row r="1683" spans="1:11" x14ac:dyDescent="0.2">
      <c r="A1683" t="s">
        <v>1980</v>
      </c>
      <c r="B1683" t="str">
        <f t="shared" si="52"/>
        <v>2014</v>
      </c>
      <c r="C1683" t="str">
        <f t="shared" si="53"/>
        <v>Nov</v>
      </c>
      <c r="D1683" t="s">
        <v>1736</v>
      </c>
      <c r="E1683" t="s">
        <v>31</v>
      </c>
      <c r="F1683" t="s">
        <v>12</v>
      </c>
      <c r="G1683" t="s">
        <v>13</v>
      </c>
      <c r="H1683" t="s">
        <v>1860</v>
      </c>
      <c r="I1683" s="4">
        <v>81.98</v>
      </c>
      <c r="J1683" s="5">
        <v>2</v>
      </c>
      <c r="K1683" s="4">
        <v>40.17</v>
      </c>
    </row>
    <row r="1684" spans="1:11" x14ac:dyDescent="0.2">
      <c r="A1684" t="s">
        <v>1980</v>
      </c>
      <c r="B1684" t="str">
        <f t="shared" si="52"/>
        <v>2014</v>
      </c>
      <c r="C1684" t="str">
        <f t="shared" si="53"/>
        <v>Nov</v>
      </c>
      <c r="D1684" t="s">
        <v>1710</v>
      </c>
      <c r="E1684" t="s">
        <v>169</v>
      </c>
      <c r="F1684" t="s">
        <v>43</v>
      </c>
      <c r="G1684" t="s">
        <v>44</v>
      </c>
      <c r="H1684" t="s">
        <v>1981</v>
      </c>
      <c r="I1684" s="4">
        <v>279.95999999999998</v>
      </c>
      <c r="J1684" s="5">
        <v>4</v>
      </c>
      <c r="K1684" s="4">
        <v>78.39</v>
      </c>
    </row>
    <row r="1685" spans="1:11" x14ac:dyDescent="0.2">
      <c r="A1685" t="s">
        <v>1980</v>
      </c>
      <c r="B1685" t="str">
        <f t="shared" si="52"/>
        <v>2014</v>
      </c>
      <c r="C1685" t="str">
        <f t="shared" si="53"/>
        <v>Nov</v>
      </c>
      <c r="D1685" t="s">
        <v>1710</v>
      </c>
      <c r="E1685" t="s">
        <v>169</v>
      </c>
      <c r="F1685" t="s">
        <v>12</v>
      </c>
      <c r="G1685" t="s">
        <v>22</v>
      </c>
      <c r="H1685" t="s">
        <v>727</v>
      </c>
      <c r="I1685" s="4">
        <v>12.91</v>
      </c>
      <c r="J1685" s="5">
        <v>3</v>
      </c>
      <c r="K1685" s="4">
        <v>4.68</v>
      </c>
    </row>
    <row r="1686" spans="1:11" x14ac:dyDescent="0.2">
      <c r="A1686" t="s">
        <v>1980</v>
      </c>
      <c r="B1686" t="str">
        <f t="shared" si="52"/>
        <v>2014</v>
      </c>
      <c r="C1686" t="str">
        <f t="shared" si="53"/>
        <v>Nov</v>
      </c>
      <c r="D1686" t="s">
        <v>1710</v>
      </c>
      <c r="E1686" t="s">
        <v>169</v>
      </c>
      <c r="F1686" t="s">
        <v>12</v>
      </c>
      <c r="G1686" t="s">
        <v>22</v>
      </c>
      <c r="H1686" t="s">
        <v>236</v>
      </c>
      <c r="I1686" s="4">
        <v>17.09</v>
      </c>
      <c r="J1686" s="5">
        <v>4</v>
      </c>
      <c r="K1686" s="4">
        <v>5.77</v>
      </c>
    </row>
    <row r="1687" spans="1:11" x14ac:dyDescent="0.2">
      <c r="A1687" t="s">
        <v>1980</v>
      </c>
      <c r="B1687" t="str">
        <f t="shared" si="52"/>
        <v>2014</v>
      </c>
      <c r="C1687" t="str">
        <f t="shared" si="53"/>
        <v>Nov</v>
      </c>
      <c r="D1687" t="s">
        <v>1710</v>
      </c>
      <c r="E1687" t="s">
        <v>169</v>
      </c>
      <c r="F1687" t="s">
        <v>12</v>
      </c>
      <c r="G1687" t="s">
        <v>18</v>
      </c>
      <c r="H1687" t="s">
        <v>1982</v>
      </c>
      <c r="I1687" s="4">
        <v>93.15</v>
      </c>
      <c r="J1687" s="5">
        <v>9</v>
      </c>
      <c r="K1687" s="4">
        <v>44.71</v>
      </c>
    </row>
    <row r="1688" spans="1:11" x14ac:dyDescent="0.2">
      <c r="A1688" t="s">
        <v>1980</v>
      </c>
      <c r="B1688" t="str">
        <f t="shared" si="52"/>
        <v>2014</v>
      </c>
      <c r="C1688" t="str">
        <f t="shared" si="53"/>
        <v>Nov</v>
      </c>
      <c r="D1688" t="s">
        <v>1710</v>
      </c>
      <c r="E1688" t="s">
        <v>169</v>
      </c>
      <c r="F1688" t="s">
        <v>12</v>
      </c>
      <c r="G1688" t="s">
        <v>18</v>
      </c>
      <c r="H1688" t="s">
        <v>672</v>
      </c>
      <c r="I1688" s="4">
        <v>11.52</v>
      </c>
      <c r="J1688" s="5">
        <v>4</v>
      </c>
      <c r="K1688" s="4">
        <v>5.64</v>
      </c>
    </row>
    <row r="1689" spans="1:11" x14ac:dyDescent="0.2">
      <c r="A1689" t="s">
        <v>1980</v>
      </c>
      <c r="B1689" t="str">
        <f t="shared" si="52"/>
        <v>2014</v>
      </c>
      <c r="C1689" t="str">
        <f t="shared" si="53"/>
        <v>Nov</v>
      </c>
      <c r="D1689" t="s">
        <v>1720</v>
      </c>
      <c r="E1689" t="s">
        <v>31</v>
      </c>
      <c r="F1689" t="s">
        <v>12</v>
      </c>
      <c r="G1689" t="s">
        <v>22</v>
      </c>
      <c r="H1689" t="s">
        <v>239</v>
      </c>
      <c r="I1689" s="4">
        <v>4.32</v>
      </c>
      <c r="J1689" s="5">
        <v>3</v>
      </c>
      <c r="K1689" s="4">
        <v>1.51</v>
      </c>
    </row>
    <row r="1690" spans="1:11" x14ac:dyDescent="0.2">
      <c r="A1690" t="s">
        <v>1980</v>
      </c>
      <c r="B1690" t="str">
        <f t="shared" si="52"/>
        <v>2014</v>
      </c>
      <c r="C1690" t="str">
        <f t="shared" si="53"/>
        <v>Nov</v>
      </c>
      <c r="D1690" t="s">
        <v>1720</v>
      </c>
      <c r="E1690" t="s">
        <v>31</v>
      </c>
      <c r="F1690" t="s">
        <v>12</v>
      </c>
      <c r="G1690" t="s">
        <v>13</v>
      </c>
      <c r="H1690" t="s">
        <v>1983</v>
      </c>
      <c r="I1690" s="4">
        <v>14.94</v>
      </c>
      <c r="J1690" s="5">
        <v>3</v>
      </c>
      <c r="K1690" s="4">
        <v>7.02</v>
      </c>
    </row>
    <row r="1691" spans="1:11" x14ac:dyDescent="0.2">
      <c r="A1691" t="s">
        <v>1980</v>
      </c>
      <c r="B1691" t="str">
        <f t="shared" si="52"/>
        <v>2014</v>
      </c>
      <c r="C1691" t="str">
        <f t="shared" si="53"/>
        <v>Nov</v>
      </c>
      <c r="D1691" t="s">
        <v>1720</v>
      </c>
      <c r="E1691" t="s">
        <v>31</v>
      </c>
      <c r="F1691" t="s">
        <v>12</v>
      </c>
      <c r="G1691" t="s">
        <v>105</v>
      </c>
      <c r="H1691" t="s">
        <v>106</v>
      </c>
      <c r="I1691" s="4">
        <v>40.54</v>
      </c>
      <c r="J1691" s="5">
        <v>2</v>
      </c>
      <c r="K1691" s="4">
        <v>11.35</v>
      </c>
    </row>
    <row r="1692" spans="1:11" x14ac:dyDescent="0.2">
      <c r="A1692" t="s">
        <v>1980</v>
      </c>
      <c r="B1692" t="str">
        <f t="shared" si="52"/>
        <v>2014</v>
      </c>
      <c r="C1692" t="str">
        <f t="shared" si="53"/>
        <v>Nov</v>
      </c>
      <c r="D1692" t="s">
        <v>1720</v>
      </c>
      <c r="E1692" t="s">
        <v>31</v>
      </c>
      <c r="F1692" t="s">
        <v>12</v>
      </c>
      <c r="G1692" t="s">
        <v>22</v>
      </c>
      <c r="H1692" t="s">
        <v>1001</v>
      </c>
      <c r="I1692" s="4">
        <v>7.31</v>
      </c>
      <c r="J1692" s="5">
        <v>1</v>
      </c>
      <c r="K1692" s="4">
        <v>2.56</v>
      </c>
    </row>
    <row r="1693" spans="1:11" x14ac:dyDescent="0.2">
      <c r="A1693" t="s">
        <v>1984</v>
      </c>
      <c r="B1693" t="str">
        <f t="shared" si="52"/>
        <v>2014</v>
      </c>
      <c r="C1693" t="str">
        <f t="shared" si="53"/>
        <v>Nov</v>
      </c>
      <c r="D1693" t="s">
        <v>1048</v>
      </c>
      <c r="E1693" t="s">
        <v>169</v>
      </c>
      <c r="F1693" t="s">
        <v>12</v>
      </c>
      <c r="G1693" t="s">
        <v>47</v>
      </c>
      <c r="H1693" t="s">
        <v>184</v>
      </c>
      <c r="I1693" s="4">
        <v>3.76</v>
      </c>
      <c r="J1693" s="5">
        <v>2</v>
      </c>
      <c r="K1693" s="4">
        <v>1.32</v>
      </c>
    </row>
    <row r="1694" spans="1:11" x14ac:dyDescent="0.2">
      <c r="A1694" t="s">
        <v>1984</v>
      </c>
      <c r="B1694" t="str">
        <f t="shared" si="52"/>
        <v>2014</v>
      </c>
      <c r="C1694" t="str">
        <f t="shared" si="53"/>
        <v>Nov</v>
      </c>
      <c r="D1694" t="s">
        <v>33</v>
      </c>
      <c r="E1694" t="s">
        <v>169</v>
      </c>
      <c r="F1694" t="s">
        <v>38</v>
      </c>
      <c r="G1694" t="s">
        <v>52</v>
      </c>
      <c r="H1694" t="s">
        <v>1985</v>
      </c>
      <c r="I1694" s="4">
        <v>199.9</v>
      </c>
      <c r="J1694" s="5">
        <v>5</v>
      </c>
      <c r="K1694" s="4">
        <v>39.979999999999997</v>
      </c>
    </row>
    <row r="1695" spans="1:11" x14ac:dyDescent="0.2">
      <c r="A1695" t="s">
        <v>1986</v>
      </c>
      <c r="B1695" t="str">
        <f t="shared" si="52"/>
        <v>2014</v>
      </c>
      <c r="C1695" t="str">
        <f t="shared" si="53"/>
        <v>Nov</v>
      </c>
      <c r="D1695" t="s">
        <v>1987</v>
      </c>
      <c r="E1695" t="s">
        <v>561</v>
      </c>
      <c r="F1695" t="s">
        <v>12</v>
      </c>
      <c r="G1695" t="s">
        <v>27</v>
      </c>
      <c r="H1695" t="s">
        <v>1988</v>
      </c>
      <c r="I1695" s="4">
        <v>14.67</v>
      </c>
      <c r="J1695" s="5">
        <v>3</v>
      </c>
      <c r="K1695" s="4">
        <v>3.96</v>
      </c>
    </row>
    <row r="1696" spans="1:11" x14ac:dyDescent="0.2">
      <c r="A1696" t="s">
        <v>1986</v>
      </c>
      <c r="B1696" t="str">
        <f t="shared" si="52"/>
        <v>2014</v>
      </c>
      <c r="C1696" t="str">
        <f t="shared" si="53"/>
        <v>Nov</v>
      </c>
      <c r="D1696" t="s">
        <v>1989</v>
      </c>
      <c r="E1696" t="s">
        <v>169</v>
      </c>
      <c r="F1696" t="s">
        <v>12</v>
      </c>
      <c r="G1696" t="s">
        <v>22</v>
      </c>
      <c r="H1696" t="s">
        <v>110</v>
      </c>
      <c r="I1696" s="4">
        <v>17.25</v>
      </c>
      <c r="J1696" s="5">
        <v>2</v>
      </c>
      <c r="K1696" s="4">
        <v>6.04</v>
      </c>
    </row>
    <row r="1697" spans="1:11" x14ac:dyDescent="0.2">
      <c r="A1697" t="s">
        <v>1986</v>
      </c>
      <c r="B1697" t="str">
        <f t="shared" si="52"/>
        <v>2014</v>
      </c>
      <c r="C1697" t="str">
        <f t="shared" si="53"/>
        <v>Nov</v>
      </c>
      <c r="D1697" t="s">
        <v>70</v>
      </c>
      <c r="E1697" t="s">
        <v>79</v>
      </c>
      <c r="F1697" t="s">
        <v>38</v>
      </c>
      <c r="G1697" t="s">
        <v>52</v>
      </c>
      <c r="H1697" t="s">
        <v>1990</v>
      </c>
      <c r="I1697" s="4">
        <v>397.6</v>
      </c>
      <c r="J1697" s="5">
        <v>5</v>
      </c>
      <c r="K1697" s="4">
        <v>43.74</v>
      </c>
    </row>
    <row r="1698" spans="1:11" x14ac:dyDescent="0.2">
      <c r="A1698" t="s">
        <v>1986</v>
      </c>
      <c r="B1698" t="str">
        <f t="shared" si="52"/>
        <v>2014</v>
      </c>
      <c r="C1698" t="str">
        <f t="shared" si="53"/>
        <v>Nov</v>
      </c>
      <c r="D1698" t="s">
        <v>70</v>
      </c>
      <c r="E1698" t="s">
        <v>79</v>
      </c>
      <c r="F1698" t="s">
        <v>12</v>
      </c>
      <c r="G1698" t="s">
        <v>13</v>
      </c>
      <c r="H1698" t="s">
        <v>715</v>
      </c>
      <c r="I1698" s="4">
        <v>85.96</v>
      </c>
      <c r="J1698" s="5">
        <v>7</v>
      </c>
      <c r="K1698" s="4">
        <v>40.4</v>
      </c>
    </row>
    <row r="1699" spans="1:11" x14ac:dyDescent="0.2">
      <c r="A1699" t="s">
        <v>1986</v>
      </c>
      <c r="B1699" t="str">
        <f t="shared" si="52"/>
        <v>2014</v>
      </c>
      <c r="C1699" t="str">
        <f t="shared" si="53"/>
        <v>Nov</v>
      </c>
      <c r="D1699" t="s">
        <v>70</v>
      </c>
      <c r="E1699" t="s">
        <v>79</v>
      </c>
      <c r="F1699" t="s">
        <v>12</v>
      </c>
      <c r="G1699" t="s">
        <v>27</v>
      </c>
      <c r="H1699" t="s">
        <v>530</v>
      </c>
      <c r="I1699" s="4">
        <v>13.12</v>
      </c>
      <c r="J1699" s="5">
        <v>4</v>
      </c>
      <c r="K1699" s="4">
        <v>4.33</v>
      </c>
    </row>
    <row r="1700" spans="1:11" x14ac:dyDescent="0.2">
      <c r="A1700" t="s">
        <v>1986</v>
      </c>
      <c r="B1700" t="str">
        <f t="shared" si="52"/>
        <v>2014</v>
      </c>
      <c r="C1700" t="str">
        <f t="shared" si="53"/>
        <v>Nov</v>
      </c>
      <c r="D1700" t="s">
        <v>70</v>
      </c>
      <c r="E1700" t="s">
        <v>79</v>
      </c>
      <c r="F1700" t="s">
        <v>12</v>
      </c>
      <c r="G1700" t="s">
        <v>22</v>
      </c>
      <c r="H1700" t="s">
        <v>384</v>
      </c>
      <c r="I1700" s="4">
        <v>45.66</v>
      </c>
      <c r="J1700" s="5">
        <v>3</v>
      </c>
      <c r="K1700" s="4">
        <v>22.37</v>
      </c>
    </row>
    <row r="1701" spans="1:11" x14ac:dyDescent="0.2">
      <c r="A1701" t="s">
        <v>1986</v>
      </c>
      <c r="B1701" t="str">
        <f t="shared" si="52"/>
        <v>2014</v>
      </c>
      <c r="C1701" t="str">
        <f t="shared" si="53"/>
        <v>Nov</v>
      </c>
      <c r="D1701" t="s">
        <v>1292</v>
      </c>
      <c r="E1701" t="s">
        <v>31</v>
      </c>
      <c r="F1701" t="s">
        <v>12</v>
      </c>
      <c r="G1701" t="s">
        <v>232</v>
      </c>
      <c r="H1701" t="s">
        <v>933</v>
      </c>
      <c r="I1701" s="4">
        <v>7.36</v>
      </c>
      <c r="J1701" s="5">
        <v>2</v>
      </c>
      <c r="K1701" s="4">
        <v>0.15</v>
      </c>
    </row>
    <row r="1702" spans="1:11" x14ac:dyDescent="0.2">
      <c r="A1702" t="s">
        <v>1986</v>
      </c>
      <c r="B1702" t="str">
        <f t="shared" si="52"/>
        <v>2014</v>
      </c>
      <c r="C1702" t="str">
        <f t="shared" si="53"/>
        <v>Nov</v>
      </c>
      <c r="D1702" t="s">
        <v>1292</v>
      </c>
      <c r="E1702" t="s">
        <v>31</v>
      </c>
      <c r="F1702" t="s">
        <v>12</v>
      </c>
      <c r="G1702" t="s">
        <v>18</v>
      </c>
      <c r="H1702" t="s">
        <v>1991</v>
      </c>
      <c r="I1702" s="4">
        <v>41.4</v>
      </c>
      <c r="J1702" s="5">
        <v>4</v>
      </c>
      <c r="K1702" s="4">
        <v>19.87</v>
      </c>
    </row>
    <row r="1703" spans="1:11" x14ac:dyDescent="0.2">
      <c r="A1703" t="s">
        <v>1986</v>
      </c>
      <c r="B1703" t="str">
        <f t="shared" si="52"/>
        <v>2014</v>
      </c>
      <c r="C1703" t="str">
        <f t="shared" si="53"/>
        <v>Nov</v>
      </c>
      <c r="D1703" t="s">
        <v>1292</v>
      </c>
      <c r="E1703" t="s">
        <v>31</v>
      </c>
      <c r="F1703" t="s">
        <v>38</v>
      </c>
      <c r="G1703" t="s">
        <v>83</v>
      </c>
      <c r="H1703" t="s">
        <v>1992</v>
      </c>
      <c r="I1703" s="4">
        <v>411.33</v>
      </c>
      <c r="J1703" s="5">
        <v>4</v>
      </c>
      <c r="K1703" s="4">
        <v>-4.84</v>
      </c>
    </row>
    <row r="1704" spans="1:11" x14ac:dyDescent="0.2">
      <c r="A1704" t="s">
        <v>1986</v>
      </c>
      <c r="B1704" t="str">
        <f t="shared" si="52"/>
        <v>2014</v>
      </c>
      <c r="C1704" t="str">
        <f t="shared" si="53"/>
        <v>Nov</v>
      </c>
      <c r="D1704" t="s">
        <v>1187</v>
      </c>
      <c r="E1704" t="s">
        <v>31</v>
      </c>
      <c r="F1704" t="s">
        <v>12</v>
      </c>
      <c r="G1704" t="s">
        <v>105</v>
      </c>
      <c r="H1704" t="s">
        <v>883</v>
      </c>
      <c r="I1704" s="4">
        <v>43.68</v>
      </c>
      <c r="J1704" s="5">
        <v>3</v>
      </c>
      <c r="K1704" s="4">
        <v>11.79</v>
      </c>
    </row>
    <row r="1705" spans="1:11" x14ac:dyDescent="0.2">
      <c r="A1705" t="s">
        <v>1986</v>
      </c>
      <c r="B1705" t="str">
        <f t="shared" si="52"/>
        <v>2014</v>
      </c>
      <c r="C1705" t="str">
        <f t="shared" si="53"/>
        <v>Nov</v>
      </c>
      <c r="D1705" t="s">
        <v>1187</v>
      </c>
      <c r="E1705" t="s">
        <v>31</v>
      </c>
      <c r="F1705" t="s">
        <v>43</v>
      </c>
      <c r="G1705" t="s">
        <v>58</v>
      </c>
      <c r="H1705" t="s">
        <v>1993</v>
      </c>
      <c r="I1705" s="4">
        <v>139.93</v>
      </c>
      <c r="J1705" s="5">
        <v>7</v>
      </c>
      <c r="K1705" s="4">
        <v>34.979999999999997</v>
      </c>
    </row>
    <row r="1706" spans="1:11" x14ac:dyDescent="0.2">
      <c r="A1706" t="s">
        <v>1986</v>
      </c>
      <c r="B1706" t="str">
        <f t="shared" si="52"/>
        <v>2014</v>
      </c>
      <c r="C1706" t="str">
        <f t="shared" si="53"/>
        <v>Nov</v>
      </c>
      <c r="D1706" t="s">
        <v>1994</v>
      </c>
      <c r="E1706" t="s">
        <v>11</v>
      </c>
      <c r="F1706" t="s">
        <v>43</v>
      </c>
      <c r="G1706" t="s">
        <v>353</v>
      </c>
      <c r="H1706" t="s">
        <v>1414</v>
      </c>
      <c r="I1706" s="4">
        <v>998.85</v>
      </c>
      <c r="J1706" s="5">
        <v>5</v>
      </c>
      <c r="K1706" s="4">
        <v>-199.77</v>
      </c>
    </row>
    <row r="1707" spans="1:11" x14ac:dyDescent="0.2">
      <c r="A1707" t="s">
        <v>1986</v>
      </c>
      <c r="B1707" t="str">
        <f t="shared" si="52"/>
        <v>2014</v>
      </c>
      <c r="C1707" t="str">
        <f t="shared" si="53"/>
        <v>Nov</v>
      </c>
      <c r="D1707" t="s">
        <v>1995</v>
      </c>
      <c r="E1707" t="s">
        <v>146</v>
      </c>
      <c r="F1707" t="s">
        <v>12</v>
      </c>
      <c r="G1707" t="s">
        <v>72</v>
      </c>
      <c r="H1707" t="s">
        <v>1996</v>
      </c>
      <c r="I1707" s="4">
        <v>64.02</v>
      </c>
      <c r="J1707" s="5">
        <v>6</v>
      </c>
      <c r="K1707" s="4">
        <v>29.45</v>
      </c>
    </row>
    <row r="1708" spans="1:11" x14ac:dyDescent="0.2">
      <c r="A1708" t="s">
        <v>1997</v>
      </c>
      <c r="B1708" t="str">
        <f t="shared" si="52"/>
        <v>2014</v>
      </c>
      <c r="C1708" t="str">
        <f t="shared" si="53"/>
        <v>Nov</v>
      </c>
      <c r="D1708" t="s">
        <v>973</v>
      </c>
      <c r="E1708" t="s">
        <v>26</v>
      </c>
      <c r="F1708" t="s">
        <v>12</v>
      </c>
      <c r="G1708" t="s">
        <v>18</v>
      </c>
      <c r="H1708" t="s">
        <v>670</v>
      </c>
      <c r="I1708" s="4">
        <v>5.04</v>
      </c>
      <c r="J1708" s="5">
        <v>2</v>
      </c>
      <c r="K1708" s="4">
        <v>1.76</v>
      </c>
    </row>
    <row r="1709" spans="1:11" x14ac:dyDescent="0.2">
      <c r="A1709" t="s">
        <v>1997</v>
      </c>
      <c r="B1709" t="str">
        <f t="shared" si="52"/>
        <v>2014</v>
      </c>
      <c r="C1709" t="str">
        <f t="shared" si="53"/>
        <v>Nov</v>
      </c>
      <c r="D1709" t="s">
        <v>1998</v>
      </c>
      <c r="E1709" t="s">
        <v>17</v>
      </c>
      <c r="F1709" t="s">
        <v>12</v>
      </c>
      <c r="G1709" t="s">
        <v>47</v>
      </c>
      <c r="H1709" t="s">
        <v>184</v>
      </c>
      <c r="I1709" s="4">
        <v>12.62</v>
      </c>
      <c r="J1709" s="5">
        <v>2</v>
      </c>
      <c r="K1709" s="4">
        <v>3.95</v>
      </c>
    </row>
    <row r="1710" spans="1:11" x14ac:dyDescent="0.2">
      <c r="A1710" t="s">
        <v>1997</v>
      </c>
      <c r="B1710" t="str">
        <f t="shared" si="52"/>
        <v>2014</v>
      </c>
      <c r="C1710" t="str">
        <f t="shared" si="53"/>
        <v>Nov</v>
      </c>
      <c r="D1710" t="s">
        <v>1999</v>
      </c>
      <c r="E1710" t="s">
        <v>31</v>
      </c>
      <c r="F1710" t="s">
        <v>43</v>
      </c>
      <c r="G1710" t="s">
        <v>44</v>
      </c>
      <c r="H1710" t="s">
        <v>1042</v>
      </c>
      <c r="I1710" s="4">
        <v>575.91999999999996</v>
      </c>
      <c r="J1710" s="5">
        <v>2</v>
      </c>
      <c r="K1710" s="4">
        <v>71.989999999999995</v>
      </c>
    </row>
    <row r="1711" spans="1:11" x14ac:dyDescent="0.2">
      <c r="A1711" t="s">
        <v>1997</v>
      </c>
      <c r="B1711" t="str">
        <f t="shared" si="52"/>
        <v>2014</v>
      </c>
      <c r="C1711" t="str">
        <f t="shared" si="53"/>
        <v>Nov</v>
      </c>
      <c r="D1711" t="s">
        <v>1999</v>
      </c>
      <c r="E1711" t="s">
        <v>31</v>
      </c>
      <c r="F1711" t="s">
        <v>12</v>
      </c>
      <c r="G1711" t="s">
        <v>47</v>
      </c>
      <c r="H1711" t="s">
        <v>184</v>
      </c>
      <c r="I1711" s="4">
        <v>30.4</v>
      </c>
      <c r="J1711" s="5">
        <v>5</v>
      </c>
      <c r="K1711" s="4">
        <v>15.2</v>
      </c>
    </row>
    <row r="1712" spans="1:11" x14ac:dyDescent="0.2">
      <c r="A1712" t="s">
        <v>1997</v>
      </c>
      <c r="B1712" t="str">
        <f t="shared" si="52"/>
        <v>2014</v>
      </c>
      <c r="C1712" t="str">
        <f t="shared" si="53"/>
        <v>Nov</v>
      </c>
      <c r="D1712" t="s">
        <v>1108</v>
      </c>
      <c r="E1712" t="s">
        <v>169</v>
      </c>
      <c r="F1712" t="s">
        <v>12</v>
      </c>
      <c r="G1712" t="s">
        <v>18</v>
      </c>
      <c r="H1712" t="s">
        <v>1189</v>
      </c>
      <c r="I1712" s="4">
        <v>25.06</v>
      </c>
      <c r="J1712" s="5">
        <v>2</v>
      </c>
      <c r="K1712" s="4">
        <v>11.78</v>
      </c>
    </row>
    <row r="1713" spans="1:11" x14ac:dyDescent="0.2">
      <c r="A1713" t="s">
        <v>2000</v>
      </c>
      <c r="B1713" t="str">
        <f t="shared" si="52"/>
        <v>2014</v>
      </c>
      <c r="C1713" t="str">
        <f t="shared" si="53"/>
        <v>Nov</v>
      </c>
      <c r="D1713" t="s">
        <v>1878</v>
      </c>
      <c r="E1713" t="s">
        <v>169</v>
      </c>
      <c r="F1713" t="s">
        <v>12</v>
      </c>
      <c r="G1713" t="s">
        <v>72</v>
      </c>
      <c r="H1713" t="s">
        <v>2001</v>
      </c>
      <c r="I1713" s="4">
        <v>62.28</v>
      </c>
      <c r="J1713" s="5">
        <v>4</v>
      </c>
      <c r="K1713" s="4">
        <v>29.27</v>
      </c>
    </row>
    <row r="1714" spans="1:11" x14ac:dyDescent="0.2">
      <c r="A1714" t="s">
        <v>2000</v>
      </c>
      <c r="B1714" t="str">
        <f t="shared" si="52"/>
        <v>2014</v>
      </c>
      <c r="C1714" t="str">
        <f t="shared" si="53"/>
        <v>Nov</v>
      </c>
      <c r="D1714" t="s">
        <v>792</v>
      </c>
      <c r="E1714" t="s">
        <v>139</v>
      </c>
      <c r="F1714" t="s">
        <v>12</v>
      </c>
      <c r="G1714" t="s">
        <v>22</v>
      </c>
      <c r="H1714" t="s">
        <v>1832</v>
      </c>
      <c r="I1714" s="4">
        <v>6.64</v>
      </c>
      <c r="J1714" s="5">
        <v>9</v>
      </c>
      <c r="K1714" s="4">
        <v>-4.43</v>
      </c>
    </row>
    <row r="1715" spans="1:11" x14ac:dyDescent="0.2">
      <c r="A1715" t="s">
        <v>2000</v>
      </c>
      <c r="B1715" t="str">
        <f t="shared" si="52"/>
        <v>2014</v>
      </c>
      <c r="C1715" t="str">
        <f t="shared" si="53"/>
        <v>Nov</v>
      </c>
      <c r="D1715" t="s">
        <v>1108</v>
      </c>
      <c r="E1715" t="s">
        <v>109</v>
      </c>
      <c r="F1715" t="s">
        <v>12</v>
      </c>
      <c r="G1715" t="s">
        <v>232</v>
      </c>
      <c r="H1715" t="s">
        <v>905</v>
      </c>
      <c r="I1715" s="4">
        <v>47.99</v>
      </c>
      <c r="J1715" s="5">
        <v>7</v>
      </c>
      <c r="K1715" s="4">
        <v>3.6</v>
      </c>
    </row>
    <row r="1716" spans="1:11" x14ac:dyDescent="0.2">
      <c r="A1716" t="s">
        <v>2000</v>
      </c>
      <c r="B1716" t="str">
        <f t="shared" si="52"/>
        <v>2014</v>
      </c>
      <c r="C1716" t="str">
        <f t="shared" si="53"/>
        <v>Nov</v>
      </c>
      <c r="D1716" t="s">
        <v>1108</v>
      </c>
      <c r="E1716" t="s">
        <v>109</v>
      </c>
      <c r="F1716" t="s">
        <v>43</v>
      </c>
      <c r="G1716" t="s">
        <v>58</v>
      </c>
      <c r="H1716" t="s">
        <v>2002</v>
      </c>
      <c r="I1716" s="4">
        <v>102.24</v>
      </c>
      <c r="J1716" s="5">
        <v>4</v>
      </c>
      <c r="K1716" s="4">
        <v>-16.61</v>
      </c>
    </row>
    <row r="1717" spans="1:11" x14ac:dyDescent="0.2">
      <c r="A1717" t="s">
        <v>2003</v>
      </c>
      <c r="B1717" t="str">
        <f t="shared" si="52"/>
        <v>2014</v>
      </c>
      <c r="C1717" t="str">
        <f t="shared" si="53"/>
        <v>Dec</v>
      </c>
      <c r="D1717" t="s">
        <v>824</v>
      </c>
      <c r="E1717" t="s">
        <v>180</v>
      </c>
      <c r="F1717" t="s">
        <v>38</v>
      </c>
      <c r="G1717" t="s">
        <v>39</v>
      </c>
      <c r="H1717" t="s">
        <v>2004</v>
      </c>
      <c r="I1717" s="4">
        <v>2807.84</v>
      </c>
      <c r="J1717" s="5">
        <v>8</v>
      </c>
      <c r="K1717" s="4">
        <v>673.88</v>
      </c>
    </row>
    <row r="1718" spans="1:11" x14ac:dyDescent="0.2">
      <c r="A1718" t="s">
        <v>2003</v>
      </c>
      <c r="B1718" t="str">
        <f t="shared" si="52"/>
        <v>2014</v>
      </c>
      <c r="C1718" t="str">
        <f t="shared" si="53"/>
        <v>Dec</v>
      </c>
      <c r="D1718" t="s">
        <v>824</v>
      </c>
      <c r="E1718" t="s">
        <v>180</v>
      </c>
      <c r="F1718" t="s">
        <v>12</v>
      </c>
      <c r="G1718" t="s">
        <v>27</v>
      </c>
      <c r="H1718" t="s">
        <v>1016</v>
      </c>
      <c r="I1718" s="4">
        <v>46.64</v>
      </c>
      <c r="J1718" s="5">
        <v>4</v>
      </c>
      <c r="K1718" s="4">
        <v>12.59</v>
      </c>
    </row>
    <row r="1719" spans="1:11" x14ac:dyDescent="0.2">
      <c r="A1719" t="s">
        <v>2003</v>
      </c>
      <c r="B1719" t="str">
        <f t="shared" si="52"/>
        <v>2014</v>
      </c>
      <c r="C1719" t="str">
        <f t="shared" si="53"/>
        <v>Dec</v>
      </c>
      <c r="D1719" t="s">
        <v>2005</v>
      </c>
      <c r="E1719" t="s">
        <v>31</v>
      </c>
      <c r="F1719" t="s">
        <v>38</v>
      </c>
      <c r="G1719" t="s">
        <v>52</v>
      </c>
      <c r="H1719" t="s">
        <v>2006</v>
      </c>
      <c r="I1719" s="4">
        <v>58.2</v>
      </c>
      <c r="J1719" s="5">
        <v>3</v>
      </c>
      <c r="K1719" s="4">
        <v>28.52</v>
      </c>
    </row>
    <row r="1720" spans="1:11" x14ac:dyDescent="0.2">
      <c r="A1720" t="s">
        <v>2003</v>
      </c>
      <c r="B1720" t="str">
        <f t="shared" si="52"/>
        <v>2014</v>
      </c>
      <c r="C1720" t="str">
        <f t="shared" si="53"/>
        <v>Dec</v>
      </c>
      <c r="D1720" t="s">
        <v>988</v>
      </c>
      <c r="E1720" t="s">
        <v>290</v>
      </c>
      <c r="F1720" t="s">
        <v>43</v>
      </c>
      <c r="G1720" t="s">
        <v>44</v>
      </c>
      <c r="H1720" t="s">
        <v>2007</v>
      </c>
      <c r="I1720" s="4">
        <v>95.97</v>
      </c>
      <c r="J1720" s="5">
        <v>4</v>
      </c>
      <c r="K1720" s="4">
        <v>9.6</v>
      </c>
    </row>
    <row r="1721" spans="1:11" x14ac:dyDescent="0.2">
      <c r="A1721" t="s">
        <v>2003</v>
      </c>
      <c r="B1721" t="str">
        <f t="shared" si="52"/>
        <v>2014</v>
      </c>
      <c r="C1721" t="str">
        <f t="shared" si="53"/>
        <v>Dec</v>
      </c>
      <c r="D1721" t="s">
        <v>1917</v>
      </c>
      <c r="E1721" t="s">
        <v>87</v>
      </c>
      <c r="F1721" t="s">
        <v>43</v>
      </c>
      <c r="G1721" t="s">
        <v>694</v>
      </c>
      <c r="H1721" t="s">
        <v>1263</v>
      </c>
      <c r="I1721" s="4">
        <v>659.99</v>
      </c>
      <c r="J1721" s="5">
        <v>2</v>
      </c>
      <c r="K1721" s="4">
        <v>110</v>
      </c>
    </row>
    <row r="1722" spans="1:11" x14ac:dyDescent="0.2">
      <c r="A1722" t="s">
        <v>2003</v>
      </c>
      <c r="B1722" t="str">
        <f t="shared" si="52"/>
        <v>2014</v>
      </c>
      <c r="C1722" t="str">
        <f t="shared" si="53"/>
        <v>Dec</v>
      </c>
      <c r="D1722" t="s">
        <v>1917</v>
      </c>
      <c r="E1722" t="s">
        <v>87</v>
      </c>
      <c r="F1722" t="s">
        <v>38</v>
      </c>
      <c r="G1722" t="s">
        <v>52</v>
      </c>
      <c r="H1722" t="s">
        <v>251</v>
      </c>
      <c r="I1722" s="4">
        <v>8.1300000000000008</v>
      </c>
      <c r="J1722" s="5">
        <v>2</v>
      </c>
      <c r="K1722" s="4">
        <v>1.42</v>
      </c>
    </row>
    <row r="1723" spans="1:11" x14ac:dyDescent="0.2">
      <c r="A1723" t="s">
        <v>2003</v>
      </c>
      <c r="B1723" t="str">
        <f t="shared" si="52"/>
        <v>2014</v>
      </c>
      <c r="C1723" t="str">
        <f t="shared" si="53"/>
        <v>Dec</v>
      </c>
      <c r="D1723" t="s">
        <v>1917</v>
      </c>
      <c r="E1723" t="s">
        <v>87</v>
      </c>
      <c r="F1723" t="s">
        <v>12</v>
      </c>
      <c r="G1723" t="s">
        <v>13</v>
      </c>
      <c r="H1723" t="s">
        <v>2008</v>
      </c>
      <c r="I1723" s="4">
        <v>36.29</v>
      </c>
      <c r="J1723" s="5">
        <v>7</v>
      </c>
      <c r="K1723" s="4">
        <v>12.7</v>
      </c>
    </row>
    <row r="1724" spans="1:11" x14ac:dyDescent="0.2">
      <c r="A1724" t="s">
        <v>2003</v>
      </c>
      <c r="B1724" t="str">
        <f t="shared" si="52"/>
        <v>2014</v>
      </c>
      <c r="C1724" t="str">
        <f t="shared" si="53"/>
        <v>Dec</v>
      </c>
      <c r="D1724" t="s">
        <v>1917</v>
      </c>
      <c r="E1724" t="s">
        <v>87</v>
      </c>
      <c r="F1724" t="s">
        <v>38</v>
      </c>
      <c r="G1724" t="s">
        <v>39</v>
      </c>
      <c r="H1724" t="s">
        <v>760</v>
      </c>
      <c r="I1724" s="4">
        <v>909.72</v>
      </c>
      <c r="J1724" s="5">
        <v>6</v>
      </c>
      <c r="K1724" s="4">
        <v>-51.98</v>
      </c>
    </row>
    <row r="1725" spans="1:11" x14ac:dyDescent="0.2">
      <c r="A1725" t="s">
        <v>2003</v>
      </c>
      <c r="B1725" t="str">
        <f t="shared" si="52"/>
        <v>2014</v>
      </c>
      <c r="C1725" t="str">
        <f t="shared" si="53"/>
        <v>Dec</v>
      </c>
      <c r="D1725" t="s">
        <v>402</v>
      </c>
      <c r="E1725" t="s">
        <v>11</v>
      </c>
      <c r="F1725" t="s">
        <v>38</v>
      </c>
      <c r="G1725" t="s">
        <v>39</v>
      </c>
      <c r="H1725" t="s">
        <v>2009</v>
      </c>
      <c r="I1725" s="4">
        <v>674.06</v>
      </c>
      <c r="J1725" s="5">
        <v>3</v>
      </c>
      <c r="K1725" s="4">
        <v>-19.260000000000002</v>
      </c>
    </row>
    <row r="1726" spans="1:11" x14ac:dyDescent="0.2">
      <c r="A1726" t="s">
        <v>2003</v>
      </c>
      <c r="B1726" t="str">
        <f t="shared" si="52"/>
        <v>2014</v>
      </c>
      <c r="C1726" t="str">
        <f t="shared" si="53"/>
        <v>Dec</v>
      </c>
      <c r="D1726" t="s">
        <v>997</v>
      </c>
      <c r="E1726" t="s">
        <v>501</v>
      </c>
      <c r="F1726" t="s">
        <v>43</v>
      </c>
      <c r="G1726" t="s">
        <v>44</v>
      </c>
      <c r="H1726" t="s">
        <v>1788</v>
      </c>
      <c r="I1726" s="4">
        <v>271.89999999999998</v>
      </c>
      <c r="J1726" s="5">
        <v>2</v>
      </c>
      <c r="K1726" s="4">
        <v>78.849999999999994</v>
      </c>
    </row>
    <row r="1727" spans="1:11" x14ac:dyDescent="0.2">
      <c r="A1727" t="s">
        <v>2003</v>
      </c>
      <c r="B1727" t="str">
        <f t="shared" si="52"/>
        <v>2014</v>
      </c>
      <c r="C1727" t="str">
        <f t="shared" si="53"/>
        <v>Dec</v>
      </c>
      <c r="D1727" t="s">
        <v>997</v>
      </c>
      <c r="E1727" t="s">
        <v>501</v>
      </c>
      <c r="F1727" t="s">
        <v>38</v>
      </c>
      <c r="G1727" t="s">
        <v>52</v>
      </c>
      <c r="H1727" t="s">
        <v>2010</v>
      </c>
      <c r="I1727" s="4">
        <v>45.84</v>
      </c>
      <c r="J1727" s="5">
        <v>3</v>
      </c>
      <c r="K1727" s="4">
        <v>15.59</v>
      </c>
    </row>
    <row r="1728" spans="1:11" x14ac:dyDescent="0.2">
      <c r="A1728" t="s">
        <v>2003</v>
      </c>
      <c r="B1728" t="str">
        <f t="shared" si="52"/>
        <v>2014</v>
      </c>
      <c r="C1728" t="str">
        <f t="shared" si="53"/>
        <v>Dec</v>
      </c>
      <c r="D1728" t="s">
        <v>997</v>
      </c>
      <c r="E1728" t="s">
        <v>501</v>
      </c>
      <c r="F1728" t="s">
        <v>38</v>
      </c>
      <c r="G1728" t="s">
        <v>52</v>
      </c>
      <c r="H1728" t="s">
        <v>132</v>
      </c>
      <c r="I1728" s="4">
        <v>9.82</v>
      </c>
      <c r="J1728" s="5">
        <v>2</v>
      </c>
      <c r="K1728" s="4">
        <v>3.24</v>
      </c>
    </row>
    <row r="1729" spans="1:11" x14ac:dyDescent="0.2">
      <c r="A1729" t="s">
        <v>2011</v>
      </c>
      <c r="B1729" t="str">
        <f t="shared" si="52"/>
        <v>2014</v>
      </c>
      <c r="C1729" t="str">
        <f t="shared" si="53"/>
        <v>Dec</v>
      </c>
      <c r="D1729" t="s">
        <v>2012</v>
      </c>
      <c r="E1729" t="s">
        <v>169</v>
      </c>
      <c r="F1729" t="s">
        <v>43</v>
      </c>
      <c r="G1729" t="s">
        <v>58</v>
      </c>
      <c r="H1729" t="s">
        <v>95</v>
      </c>
      <c r="I1729" s="4">
        <v>119.96</v>
      </c>
      <c r="J1729" s="5">
        <v>4</v>
      </c>
      <c r="K1729" s="4">
        <v>52.78</v>
      </c>
    </row>
    <row r="1730" spans="1:11" x14ac:dyDescent="0.2">
      <c r="A1730" t="s">
        <v>2011</v>
      </c>
      <c r="B1730" t="str">
        <f t="shared" si="52"/>
        <v>2014</v>
      </c>
      <c r="C1730" t="str">
        <f t="shared" si="53"/>
        <v>Dec</v>
      </c>
      <c r="D1730" t="s">
        <v>2012</v>
      </c>
      <c r="E1730" t="s">
        <v>169</v>
      </c>
      <c r="F1730" t="s">
        <v>38</v>
      </c>
      <c r="G1730" t="s">
        <v>83</v>
      </c>
      <c r="H1730" t="s">
        <v>899</v>
      </c>
      <c r="I1730" s="4">
        <v>883.92</v>
      </c>
      <c r="J1730" s="5">
        <v>5</v>
      </c>
      <c r="K1730" s="4">
        <v>-110.49</v>
      </c>
    </row>
    <row r="1731" spans="1:11" x14ac:dyDescent="0.2">
      <c r="A1731" t="s">
        <v>2011</v>
      </c>
      <c r="B1731" t="str">
        <f t="shared" ref="B1731:B1794" si="54">TEXT(A1731,"YYYY")</f>
        <v>2014</v>
      </c>
      <c r="C1731" t="str">
        <f t="shared" ref="C1731:C1794" si="55">TEXT(A1731,"MMM")</f>
        <v>Dec</v>
      </c>
      <c r="D1731" t="s">
        <v>2012</v>
      </c>
      <c r="E1731" t="s">
        <v>169</v>
      </c>
      <c r="F1731" t="s">
        <v>12</v>
      </c>
      <c r="G1731" t="s">
        <v>22</v>
      </c>
      <c r="H1731" t="s">
        <v>1422</v>
      </c>
      <c r="I1731" s="4">
        <v>46.72</v>
      </c>
      <c r="J1731" s="5">
        <v>8</v>
      </c>
      <c r="K1731" s="4">
        <v>15.77</v>
      </c>
    </row>
    <row r="1732" spans="1:11" x14ac:dyDescent="0.2">
      <c r="A1732" t="s">
        <v>2011</v>
      </c>
      <c r="B1732" t="str">
        <f t="shared" si="54"/>
        <v>2014</v>
      </c>
      <c r="C1732" t="str">
        <f t="shared" si="55"/>
        <v>Dec</v>
      </c>
      <c r="D1732" t="s">
        <v>2013</v>
      </c>
      <c r="E1732" t="s">
        <v>11</v>
      </c>
      <c r="F1732" t="s">
        <v>38</v>
      </c>
      <c r="G1732" t="s">
        <v>52</v>
      </c>
      <c r="H1732" t="s">
        <v>1607</v>
      </c>
      <c r="I1732" s="4">
        <v>58.36</v>
      </c>
      <c r="J1732" s="5">
        <v>5</v>
      </c>
      <c r="K1732" s="4">
        <v>-24.8</v>
      </c>
    </row>
    <row r="1733" spans="1:11" x14ac:dyDescent="0.2">
      <c r="A1733" t="s">
        <v>2011</v>
      </c>
      <c r="B1733" t="str">
        <f t="shared" si="54"/>
        <v>2014</v>
      </c>
      <c r="C1733" t="str">
        <f t="shared" si="55"/>
        <v>Dec</v>
      </c>
      <c r="D1733" t="s">
        <v>2013</v>
      </c>
      <c r="E1733" t="s">
        <v>11</v>
      </c>
      <c r="F1733" t="s">
        <v>12</v>
      </c>
      <c r="G1733" t="s">
        <v>27</v>
      </c>
      <c r="H1733" t="s">
        <v>1821</v>
      </c>
      <c r="I1733" s="4">
        <v>16.46</v>
      </c>
      <c r="J1733" s="5">
        <v>7</v>
      </c>
      <c r="K1733" s="4">
        <v>1.44</v>
      </c>
    </row>
    <row r="1734" spans="1:11" x14ac:dyDescent="0.2">
      <c r="A1734" t="s">
        <v>2011</v>
      </c>
      <c r="B1734" t="str">
        <f t="shared" si="54"/>
        <v>2014</v>
      </c>
      <c r="C1734" t="str">
        <f t="shared" si="55"/>
        <v>Dec</v>
      </c>
      <c r="D1734" t="s">
        <v>2013</v>
      </c>
      <c r="E1734" t="s">
        <v>11</v>
      </c>
      <c r="F1734" t="s">
        <v>38</v>
      </c>
      <c r="G1734" t="s">
        <v>52</v>
      </c>
      <c r="H1734" t="s">
        <v>2014</v>
      </c>
      <c r="I1734" s="4">
        <v>39.96</v>
      </c>
      <c r="J1734" s="5">
        <v>5</v>
      </c>
      <c r="K1734" s="4">
        <v>-23.98</v>
      </c>
    </row>
    <row r="1735" spans="1:11" x14ac:dyDescent="0.2">
      <c r="A1735" t="s">
        <v>2011</v>
      </c>
      <c r="B1735" t="str">
        <f t="shared" si="54"/>
        <v>2014</v>
      </c>
      <c r="C1735" t="str">
        <f t="shared" si="55"/>
        <v>Dec</v>
      </c>
      <c r="D1735" t="s">
        <v>2015</v>
      </c>
      <c r="E1735" t="s">
        <v>87</v>
      </c>
      <c r="F1735" t="s">
        <v>43</v>
      </c>
      <c r="G1735" t="s">
        <v>58</v>
      </c>
      <c r="H1735" t="s">
        <v>2016</v>
      </c>
      <c r="I1735" s="4">
        <v>119.8</v>
      </c>
      <c r="J1735" s="5">
        <v>5</v>
      </c>
      <c r="K1735" s="4">
        <v>29.95</v>
      </c>
    </row>
    <row r="1736" spans="1:11" x14ac:dyDescent="0.2">
      <c r="A1736" t="s">
        <v>2011</v>
      </c>
      <c r="B1736" t="str">
        <f t="shared" si="54"/>
        <v>2014</v>
      </c>
      <c r="C1736" t="str">
        <f t="shared" si="55"/>
        <v>Dec</v>
      </c>
      <c r="D1736" t="s">
        <v>2017</v>
      </c>
      <c r="E1736" t="s">
        <v>17</v>
      </c>
      <c r="F1736" t="s">
        <v>12</v>
      </c>
      <c r="G1736" t="s">
        <v>105</v>
      </c>
      <c r="H1736" t="s">
        <v>758</v>
      </c>
      <c r="I1736" s="4">
        <v>2.39</v>
      </c>
      <c r="J1736" s="5">
        <v>1</v>
      </c>
      <c r="K1736" s="4">
        <v>-6.34</v>
      </c>
    </row>
    <row r="1737" spans="1:11" x14ac:dyDescent="0.2">
      <c r="A1737" t="s">
        <v>2011</v>
      </c>
      <c r="B1737" t="str">
        <f t="shared" si="54"/>
        <v>2014</v>
      </c>
      <c r="C1737" t="str">
        <f t="shared" si="55"/>
        <v>Dec</v>
      </c>
      <c r="D1737" t="s">
        <v>1492</v>
      </c>
      <c r="E1737" t="s">
        <v>608</v>
      </c>
      <c r="F1737" t="s">
        <v>38</v>
      </c>
      <c r="G1737" t="s">
        <v>52</v>
      </c>
      <c r="H1737" t="s">
        <v>2018</v>
      </c>
      <c r="I1737" s="4">
        <v>60.72</v>
      </c>
      <c r="J1737" s="5">
        <v>3</v>
      </c>
      <c r="K1737" s="4">
        <v>23.68</v>
      </c>
    </row>
    <row r="1738" spans="1:11" x14ac:dyDescent="0.2">
      <c r="A1738" t="s">
        <v>2011</v>
      </c>
      <c r="B1738" t="str">
        <f t="shared" si="54"/>
        <v>2014</v>
      </c>
      <c r="C1738" t="str">
        <f t="shared" si="55"/>
        <v>Dec</v>
      </c>
      <c r="D1738" t="s">
        <v>1492</v>
      </c>
      <c r="E1738" t="s">
        <v>608</v>
      </c>
      <c r="F1738" t="s">
        <v>12</v>
      </c>
      <c r="G1738" t="s">
        <v>13</v>
      </c>
      <c r="H1738" t="s">
        <v>1497</v>
      </c>
      <c r="I1738" s="4">
        <v>146.82</v>
      </c>
      <c r="J1738" s="5">
        <v>3</v>
      </c>
      <c r="K1738" s="4">
        <v>73.41</v>
      </c>
    </row>
    <row r="1739" spans="1:11" x14ac:dyDescent="0.2">
      <c r="A1739" t="s">
        <v>2011</v>
      </c>
      <c r="B1739" t="str">
        <f t="shared" si="54"/>
        <v>2014</v>
      </c>
      <c r="C1739" t="str">
        <f t="shared" si="55"/>
        <v>Dec</v>
      </c>
      <c r="D1739" t="s">
        <v>1492</v>
      </c>
      <c r="E1739" t="s">
        <v>608</v>
      </c>
      <c r="F1739" t="s">
        <v>38</v>
      </c>
      <c r="G1739" t="s">
        <v>39</v>
      </c>
      <c r="H1739" t="s">
        <v>1828</v>
      </c>
      <c r="I1739" s="4">
        <v>239.84</v>
      </c>
      <c r="J1739" s="5">
        <v>8</v>
      </c>
      <c r="K1739" s="4">
        <v>64.760000000000005</v>
      </c>
    </row>
    <row r="1740" spans="1:11" x14ac:dyDescent="0.2">
      <c r="A1740" t="s">
        <v>2011</v>
      </c>
      <c r="B1740" t="str">
        <f t="shared" si="54"/>
        <v>2014</v>
      </c>
      <c r="C1740" t="str">
        <f t="shared" si="55"/>
        <v>Dec</v>
      </c>
      <c r="D1740" t="s">
        <v>1492</v>
      </c>
      <c r="E1740" t="s">
        <v>608</v>
      </c>
      <c r="F1740" t="s">
        <v>12</v>
      </c>
      <c r="G1740" t="s">
        <v>18</v>
      </c>
      <c r="H1740" t="s">
        <v>2019</v>
      </c>
      <c r="I1740" s="4">
        <v>15.66</v>
      </c>
      <c r="J1740" s="5">
        <v>6</v>
      </c>
      <c r="K1740" s="4">
        <v>7.2</v>
      </c>
    </row>
    <row r="1741" spans="1:11" x14ac:dyDescent="0.2">
      <c r="A1741" t="s">
        <v>2011</v>
      </c>
      <c r="B1741" t="str">
        <f t="shared" si="54"/>
        <v>2014</v>
      </c>
      <c r="C1741" t="str">
        <f t="shared" si="55"/>
        <v>Dec</v>
      </c>
      <c r="D1741" t="s">
        <v>2020</v>
      </c>
      <c r="E1741" t="s">
        <v>34</v>
      </c>
      <c r="F1741" t="s">
        <v>43</v>
      </c>
      <c r="G1741" t="s">
        <v>58</v>
      </c>
      <c r="H1741" t="s">
        <v>2021</v>
      </c>
      <c r="I1741" s="4">
        <v>5.95</v>
      </c>
      <c r="J1741" s="5">
        <v>1</v>
      </c>
      <c r="K1741" s="4">
        <v>0.83</v>
      </c>
    </row>
    <row r="1742" spans="1:11" x14ac:dyDescent="0.2">
      <c r="A1742" t="s">
        <v>2011</v>
      </c>
      <c r="B1742" t="str">
        <f t="shared" si="54"/>
        <v>2014</v>
      </c>
      <c r="C1742" t="str">
        <f t="shared" si="55"/>
        <v>Dec</v>
      </c>
      <c r="D1742" t="s">
        <v>2020</v>
      </c>
      <c r="E1742" t="s">
        <v>34</v>
      </c>
      <c r="F1742" t="s">
        <v>12</v>
      </c>
      <c r="G1742" t="s">
        <v>13</v>
      </c>
      <c r="H1742" t="s">
        <v>1779</v>
      </c>
      <c r="I1742" s="4">
        <v>15.24</v>
      </c>
      <c r="J1742" s="5">
        <v>3</v>
      </c>
      <c r="K1742" s="4">
        <v>7.16</v>
      </c>
    </row>
    <row r="1743" spans="1:11" x14ac:dyDescent="0.2">
      <c r="A1743" t="s">
        <v>2022</v>
      </c>
      <c r="B1743" t="str">
        <f t="shared" si="54"/>
        <v>2014</v>
      </c>
      <c r="C1743" t="str">
        <f t="shared" si="55"/>
        <v>Dec</v>
      </c>
      <c r="D1743" t="s">
        <v>1958</v>
      </c>
      <c r="E1743" t="s">
        <v>974</v>
      </c>
      <c r="F1743" t="s">
        <v>43</v>
      </c>
      <c r="G1743" t="s">
        <v>44</v>
      </c>
      <c r="H1743" t="s">
        <v>2023</v>
      </c>
      <c r="I1743" s="4">
        <v>479.96</v>
      </c>
      <c r="J1743" s="5">
        <v>4</v>
      </c>
      <c r="K1743" s="4">
        <v>134.38999999999999</v>
      </c>
    </row>
    <row r="1744" spans="1:11" x14ac:dyDescent="0.2">
      <c r="A1744" t="s">
        <v>2022</v>
      </c>
      <c r="B1744" t="str">
        <f t="shared" si="54"/>
        <v>2014</v>
      </c>
      <c r="C1744" t="str">
        <f t="shared" si="55"/>
        <v>Dec</v>
      </c>
      <c r="D1744" t="s">
        <v>1995</v>
      </c>
      <c r="E1744" t="s">
        <v>216</v>
      </c>
      <c r="F1744" t="s">
        <v>12</v>
      </c>
      <c r="G1744" t="s">
        <v>13</v>
      </c>
      <c r="H1744" t="s">
        <v>2008</v>
      </c>
      <c r="I1744" s="4">
        <v>25.92</v>
      </c>
      <c r="J1744" s="5">
        <v>4</v>
      </c>
      <c r="K1744" s="4">
        <v>12.44</v>
      </c>
    </row>
    <row r="1745" spans="1:11" x14ac:dyDescent="0.2">
      <c r="A1745" t="s">
        <v>2024</v>
      </c>
      <c r="B1745" t="str">
        <f t="shared" si="54"/>
        <v>2014</v>
      </c>
      <c r="C1745" t="str">
        <f t="shared" si="55"/>
        <v>Dec</v>
      </c>
      <c r="D1745" t="s">
        <v>2025</v>
      </c>
      <c r="E1745" t="s">
        <v>169</v>
      </c>
      <c r="F1745" t="s">
        <v>43</v>
      </c>
      <c r="G1745" t="s">
        <v>44</v>
      </c>
      <c r="H1745" t="s">
        <v>1786</v>
      </c>
      <c r="I1745" s="4">
        <v>129.97999999999999</v>
      </c>
      <c r="J1745" s="5">
        <v>2</v>
      </c>
      <c r="K1745" s="4">
        <v>62.39</v>
      </c>
    </row>
    <row r="1746" spans="1:11" x14ac:dyDescent="0.2">
      <c r="A1746" t="s">
        <v>2026</v>
      </c>
      <c r="B1746" t="str">
        <f t="shared" si="54"/>
        <v>2014</v>
      </c>
      <c r="C1746" t="str">
        <f t="shared" si="55"/>
        <v>Dec</v>
      </c>
      <c r="D1746" t="s">
        <v>91</v>
      </c>
      <c r="E1746" t="s">
        <v>109</v>
      </c>
      <c r="F1746" t="s">
        <v>12</v>
      </c>
      <c r="G1746" t="s">
        <v>27</v>
      </c>
      <c r="H1746" t="s">
        <v>2027</v>
      </c>
      <c r="I1746" s="4">
        <v>1113.02</v>
      </c>
      <c r="J1746" s="5">
        <v>8</v>
      </c>
      <c r="K1746" s="4">
        <v>111.3</v>
      </c>
    </row>
    <row r="1747" spans="1:11" x14ac:dyDescent="0.2">
      <c r="A1747" t="s">
        <v>2026</v>
      </c>
      <c r="B1747" t="str">
        <f t="shared" si="54"/>
        <v>2014</v>
      </c>
      <c r="C1747" t="str">
        <f t="shared" si="55"/>
        <v>Dec</v>
      </c>
      <c r="D1747" t="s">
        <v>91</v>
      </c>
      <c r="E1747" t="s">
        <v>109</v>
      </c>
      <c r="F1747" t="s">
        <v>43</v>
      </c>
      <c r="G1747" t="s">
        <v>44</v>
      </c>
      <c r="H1747" t="s">
        <v>835</v>
      </c>
      <c r="I1747" s="4">
        <v>167.97</v>
      </c>
      <c r="J1747" s="5">
        <v>4</v>
      </c>
      <c r="K1747" s="4">
        <v>62.99</v>
      </c>
    </row>
    <row r="1748" spans="1:11" x14ac:dyDescent="0.2">
      <c r="A1748" t="s">
        <v>2026</v>
      </c>
      <c r="B1748" t="str">
        <f t="shared" si="54"/>
        <v>2014</v>
      </c>
      <c r="C1748" t="str">
        <f t="shared" si="55"/>
        <v>Dec</v>
      </c>
      <c r="D1748" t="s">
        <v>2028</v>
      </c>
      <c r="E1748" t="s">
        <v>17</v>
      </c>
      <c r="F1748" t="s">
        <v>12</v>
      </c>
      <c r="G1748" t="s">
        <v>20</v>
      </c>
      <c r="H1748" t="s">
        <v>534</v>
      </c>
      <c r="I1748" s="4">
        <v>24.82</v>
      </c>
      <c r="J1748" s="5">
        <v>2</v>
      </c>
      <c r="K1748" s="4">
        <v>1.86</v>
      </c>
    </row>
    <row r="1749" spans="1:11" x14ac:dyDescent="0.2">
      <c r="A1749" t="s">
        <v>2026</v>
      </c>
      <c r="B1749" t="str">
        <f t="shared" si="54"/>
        <v>2014</v>
      </c>
      <c r="C1749" t="str">
        <f t="shared" si="55"/>
        <v>Dec</v>
      </c>
      <c r="D1749" t="s">
        <v>2028</v>
      </c>
      <c r="E1749" t="s">
        <v>17</v>
      </c>
      <c r="F1749" t="s">
        <v>43</v>
      </c>
      <c r="G1749" t="s">
        <v>58</v>
      </c>
      <c r="H1749" t="s">
        <v>546</v>
      </c>
      <c r="I1749" s="4">
        <v>408.74</v>
      </c>
      <c r="J1749" s="5">
        <v>7</v>
      </c>
      <c r="K1749" s="4">
        <v>76.64</v>
      </c>
    </row>
    <row r="1750" spans="1:11" x14ac:dyDescent="0.2">
      <c r="A1750" t="s">
        <v>2026</v>
      </c>
      <c r="B1750" t="str">
        <f t="shared" si="54"/>
        <v>2014</v>
      </c>
      <c r="C1750" t="str">
        <f t="shared" si="55"/>
        <v>Dec</v>
      </c>
      <c r="D1750" t="s">
        <v>2029</v>
      </c>
      <c r="E1750" t="s">
        <v>62</v>
      </c>
      <c r="F1750" t="s">
        <v>12</v>
      </c>
      <c r="G1750" t="s">
        <v>20</v>
      </c>
      <c r="H1750" t="s">
        <v>978</v>
      </c>
      <c r="I1750" s="4">
        <v>24.56</v>
      </c>
      <c r="J1750" s="5">
        <v>2</v>
      </c>
      <c r="K1750" s="4">
        <v>6.88</v>
      </c>
    </row>
    <row r="1751" spans="1:11" x14ac:dyDescent="0.2">
      <c r="A1751" t="s">
        <v>2026</v>
      </c>
      <c r="B1751" t="str">
        <f t="shared" si="54"/>
        <v>2014</v>
      </c>
      <c r="C1751" t="str">
        <f t="shared" si="55"/>
        <v>Dec</v>
      </c>
      <c r="D1751" t="s">
        <v>2030</v>
      </c>
      <c r="E1751" t="s">
        <v>26</v>
      </c>
      <c r="F1751" t="s">
        <v>12</v>
      </c>
      <c r="G1751" t="s">
        <v>72</v>
      </c>
      <c r="H1751" t="s">
        <v>623</v>
      </c>
      <c r="I1751" s="4">
        <v>348.49</v>
      </c>
      <c r="J1751" s="5">
        <v>7</v>
      </c>
      <c r="K1751" s="4">
        <v>117.61</v>
      </c>
    </row>
    <row r="1752" spans="1:11" x14ac:dyDescent="0.2">
      <c r="A1752" t="s">
        <v>2026</v>
      </c>
      <c r="B1752" t="str">
        <f t="shared" si="54"/>
        <v>2014</v>
      </c>
      <c r="C1752" t="str">
        <f t="shared" si="55"/>
        <v>Dec</v>
      </c>
      <c r="D1752" t="s">
        <v>2030</v>
      </c>
      <c r="E1752" t="s">
        <v>26</v>
      </c>
      <c r="F1752" t="s">
        <v>12</v>
      </c>
      <c r="G1752" t="s">
        <v>20</v>
      </c>
      <c r="H1752" t="s">
        <v>279</v>
      </c>
      <c r="I1752" s="4">
        <v>172.74</v>
      </c>
      <c r="J1752" s="5">
        <v>4</v>
      </c>
      <c r="K1752" s="4">
        <v>-30.23</v>
      </c>
    </row>
    <row r="1753" spans="1:11" x14ac:dyDescent="0.2">
      <c r="A1753" t="s">
        <v>2026</v>
      </c>
      <c r="B1753" t="str">
        <f t="shared" si="54"/>
        <v>2014</v>
      </c>
      <c r="C1753" t="str">
        <f t="shared" si="55"/>
        <v>Dec</v>
      </c>
      <c r="D1753" t="s">
        <v>1490</v>
      </c>
      <c r="E1753" t="s">
        <v>87</v>
      </c>
      <c r="F1753" t="s">
        <v>12</v>
      </c>
      <c r="G1753" t="s">
        <v>13</v>
      </c>
      <c r="H1753" t="s">
        <v>1860</v>
      </c>
      <c r="I1753" s="4">
        <v>98.38</v>
      </c>
      <c r="J1753" s="5">
        <v>3</v>
      </c>
      <c r="K1753" s="4">
        <v>35.659999999999997</v>
      </c>
    </row>
    <row r="1754" spans="1:11" x14ac:dyDescent="0.2">
      <c r="A1754" t="s">
        <v>2026</v>
      </c>
      <c r="B1754" t="str">
        <f t="shared" si="54"/>
        <v>2014</v>
      </c>
      <c r="C1754" t="str">
        <f t="shared" si="55"/>
        <v>Dec</v>
      </c>
      <c r="D1754" t="s">
        <v>1490</v>
      </c>
      <c r="E1754" t="s">
        <v>87</v>
      </c>
      <c r="F1754" t="s">
        <v>12</v>
      </c>
      <c r="G1754" t="s">
        <v>22</v>
      </c>
      <c r="H1754" t="s">
        <v>543</v>
      </c>
      <c r="I1754" s="4">
        <v>29.94</v>
      </c>
      <c r="J1754" s="5">
        <v>4</v>
      </c>
      <c r="K1754" s="4">
        <v>-23.95</v>
      </c>
    </row>
    <row r="1755" spans="1:11" x14ac:dyDescent="0.2">
      <c r="A1755" t="s">
        <v>2026</v>
      </c>
      <c r="B1755" t="str">
        <f t="shared" si="54"/>
        <v>2014</v>
      </c>
      <c r="C1755" t="str">
        <f t="shared" si="55"/>
        <v>Dec</v>
      </c>
      <c r="D1755" t="s">
        <v>1490</v>
      </c>
      <c r="E1755" t="s">
        <v>87</v>
      </c>
      <c r="F1755" t="s">
        <v>12</v>
      </c>
      <c r="G1755" t="s">
        <v>13</v>
      </c>
      <c r="H1755" t="s">
        <v>275</v>
      </c>
      <c r="I1755" s="4">
        <v>17.47</v>
      </c>
      <c r="J1755" s="5">
        <v>3</v>
      </c>
      <c r="K1755" s="4">
        <v>5.68</v>
      </c>
    </row>
    <row r="1756" spans="1:11" x14ac:dyDescent="0.2">
      <c r="A1756" t="s">
        <v>2026</v>
      </c>
      <c r="B1756" t="str">
        <f t="shared" si="54"/>
        <v>2014</v>
      </c>
      <c r="C1756" t="str">
        <f t="shared" si="55"/>
        <v>Dec</v>
      </c>
      <c r="D1756" t="s">
        <v>1490</v>
      </c>
      <c r="E1756" t="s">
        <v>87</v>
      </c>
      <c r="F1756" t="s">
        <v>43</v>
      </c>
      <c r="G1756" t="s">
        <v>44</v>
      </c>
      <c r="H1756" t="s">
        <v>2031</v>
      </c>
      <c r="I1756" s="4">
        <v>36.74</v>
      </c>
      <c r="J1756" s="5">
        <v>1</v>
      </c>
      <c r="K1756" s="4">
        <v>-9.18</v>
      </c>
    </row>
    <row r="1757" spans="1:11" x14ac:dyDescent="0.2">
      <c r="A1757" t="s">
        <v>2026</v>
      </c>
      <c r="B1757" t="str">
        <f t="shared" si="54"/>
        <v>2014</v>
      </c>
      <c r="C1757" t="str">
        <f t="shared" si="55"/>
        <v>Dec</v>
      </c>
      <c r="D1757" t="s">
        <v>1490</v>
      </c>
      <c r="E1757" t="s">
        <v>87</v>
      </c>
      <c r="F1757" t="s">
        <v>43</v>
      </c>
      <c r="G1757" t="s">
        <v>44</v>
      </c>
      <c r="H1757" t="s">
        <v>2032</v>
      </c>
      <c r="I1757" s="4">
        <v>179.94</v>
      </c>
      <c r="J1757" s="5">
        <v>2</v>
      </c>
      <c r="K1757" s="4">
        <v>-44.99</v>
      </c>
    </row>
    <row r="1758" spans="1:11" x14ac:dyDescent="0.2">
      <c r="A1758" t="s">
        <v>2026</v>
      </c>
      <c r="B1758" t="str">
        <f t="shared" si="54"/>
        <v>2014</v>
      </c>
      <c r="C1758" t="str">
        <f t="shared" si="55"/>
        <v>Dec</v>
      </c>
      <c r="D1758" t="s">
        <v>2033</v>
      </c>
      <c r="E1758" t="s">
        <v>31</v>
      </c>
      <c r="F1758" t="s">
        <v>12</v>
      </c>
      <c r="G1758" t="s">
        <v>27</v>
      </c>
      <c r="H1758" t="s">
        <v>1450</v>
      </c>
      <c r="I1758" s="4">
        <v>26.46</v>
      </c>
      <c r="J1758" s="5">
        <v>9</v>
      </c>
      <c r="K1758" s="4">
        <v>11.91</v>
      </c>
    </row>
    <row r="1759" spans="1:11" x14ac:dyDescent="0.2">
      <c r="A1759" t="s">
        <v>2026</v>
      </c>
      <c r="B1759" t="str">
        <f t="shared" si="54"/>
        <v>2014</v>
      </c>
      <c r="C1759" t="str">
        <f t="shared" si="55"/>
        <v>Dec</v>
      </c>
      <c r="D1759" t="s">
        <v>2033</v>
      </c>
      <c r="E1759" t="s">
        <v>31</v>
      </c>
      <c r="F1759" t="s">
        <v>12</v>
      </c>
      <c r="G1759" t="s">
        <v>13</v>
      </c>
      <c r="H1759" t="s">
        <v>715</v>
      </c>
      <c r="I1759" s="4">
        <v>49.12</v>
      </c>
      <c r="J1759" s="5">
        <v>4</v>
      </c>
      <c r="K1759" s="4">
        <v>23.09</v>
      </c>
    </row>
    <row r="1760" spans="1:11" x14ac:dyDescent="0.2">
      <c r="A1760" t="s">
        <v>2026</v>
      </c>
      <c r="B1760" t="str">
        <f t="shared" si="54"/>
        <v>2014</v>
      </c>
      <c r="C1760" t="str">
        <f t="shared" si="55"/>
        <v>Dec</v>
      </c>
      <c r="D1760" t="s">
        <v>2033</v>
      </c>
      <c r="E1760" t="s">
        <v>31</v>
      </c>
      <c r="F1760" t="s">
        <v>12</v>
      </c>
      <c r="G1760" t="s">
        <v>47</v>
      </c>
      <c r="H1760" t="s">
        <v>1445</v>
      </c>
      <c r="I1760" s="4">
        <v>15</v>
      </c>
      <c r="J1760" s="5">
        <v>3</v>
      </c>
      <c r="K1760" s="4">
        <v>7.2</v>
      </c>
    </row>
    <row r="1761" spans="1:11" x14ac:dyDescent="0.2">
      <c r="A1761" t="s">
        <v>2026</v>
      </c>
      <c r="B1761" t="str">
        <f t="shared" si="54"/>
        <v>2014</v>
      </c>
      <c r="C1761" t="str">
        <f t="shared" si="55"/>
        <v>Dec</v>
      </c>
      <c r="D1761" t="s">
        <v>2034</v>
      </c>
      <c r="E1761" t="s">
        <v>31</v>
      </c>
      <c r="F1761" t="s">
        <v>12</v>
      </c>
      <c r="G1761" t="s">
        <v>105</v>
      </c>
      <c r="H1761" t="s">
        <v>1480</v>
      </c>
      <c r="I1761" s="4">
        <v>250.26</v>
      </c>
      <c r="J1761" s="5">
        <v>6</v>
      </c>
      <c r="K1761" s="4">
        <v>72.58</v>
      </c>
    </row>
    <row r="1762" spans="1:11" x14ac:dyDescent="0.2">
      <c r="A1762" t="s">
        <v>2035</v>
      </c>
      <c r="B1762" t="str">
        <f t="shared" si="54"/>
        <v>2014</v>
      </c>
      <c r="C1762" t="str">
        <f t="shared" si="55"/>
        <v>Dec</v>
      </c>
      <c r="D1762" t="s">
        <v>1191</v>
      </c>
      <c r="E1762" t="s">
        <v>11</v>
      </c>
      <c r="F1762" t="s">
        <v>38</v>
      </c>
      <c r="G1762" t="s">
        <v>52</v>
      </c>
      <c r="H1762" t="s">
        <v>2014</v>
      </c>
      <c r="I1762" s="4">
        <v>23.98</v>
      </c>
      <c r="J1762" s="5">
        <v>3</v>
      </c>
      <c r="K1762" s="4">
        <v>-14.39</v>
      </c>
    </row>
    <row r="1763" spans="1:11" x14ac:dyDescent="0.2">
      <c r="A1763" t="s">
        <v>2035</v>
      </c>
      <c r="B1763" t="str">
        <f t="shared" si="54"/>
        <v>2014</v>
      </c>
      <c r="C1763" t="str">
        <f t="shared" si="55"/>
        <v>Dec</v>
      </c>
      <c r="D1763" t="s">
        <v>1350</v>
      </c>
      <c r="E1763" t="s">
        <v>104</v>
      </c>
      <c r="F1763" t="s">
        <v>12</v>
      </c>
      <c r="G1763" t="s">
        <v>20</v>
      </c>
      <c r="H1763" t="s">
        <v>2036</v>
      </c>
      <c r="I1763" s="4">
        <v>53.42</v>
      </c>
      <c r="J1763" s="5">
        <v>3</v>
      </c>
      <c r="K1763" s="4">
        <v>4.67</v>
      </c>
    </row>
    <row r="1764" spans="1:11" x14ac:dyDescent="0.2">
      <c r="A1764" t="s">
        <v>2035</v>
      </c>
      <c r="B1764" t="str">
        <f t="shared" si="54"/>
        <v>2014</v>
      </c>
      <c r="C1764" t="str">
        <f t="shared" si="55"/>
        <v>Dec</v>
      </c>
      <c r="D1764" t="s">
        <v>1350</v>
      </c>
      <c r="E1764" t="s">
        <v>104</v>
      </c>
      <c r="F1764" t="s">
        <v>38</v>
      </c>
      <c r="G1764" t="s">
        <v>164</v>
      </c>
      <c r="H1764" t="s">
        <v>906</v>
      </c>
      <c r="I1764" s="4">
        <v>275.49</v>
      </c>
      <c r="J1764" s="5">
        <v>1</v>
      </c>
      <c r="K1764" s="4">
        <v>-170.8</v>
      </c>
    </row>
    <row r="1765" spans="1:11" x14ac:dyDescent="0.2">
      <c r="A1765" t="s">
        <v>2035</v>
      </c>
      <c r="B1765" t="str">
        <f t="shared" si="54"/>
        <v>2014</v>
      </c>
      <c r="C1765" t="str">
        <f t="shared" si="55"/>
        <v>Dec</v>
      </c>
      <c r="D1765" t="s">
        <v>1221</v>
      </c>
      <c r="E1765" t="s">
        <v>17</v>
      </c>
      <c r="F1765" t="s">
        <v>12</v>
      </c>
      <c r="G1765" t="s">
        <v>105</v>
      </c>
      <c r="H1765" t="s">
        <v>2037</v>
      </c>
      <c r="I1765" s="4">
        <v>14.02</v>
      </c>
      <c r="J1765" s="5">
        <v>4</v>
      </c>
      <c r="K1765" s="4">
        <v>-31.54</v>
      </c>
    </row>
    <row r="1766" spans="1:11" x14ac:dyDescent="0.2">
      <c r="A1766" t="s">
        <v>2035</v>
      </c>
      <c r="B1766" t="str">
        <f t="shared" si="54"/>
        <v>2014</v>
      </c>
      <c r="C1766" t="str">
        <f t="shared" si="55"/>
        <v>Dec</v>
      </c>
      <c r="D1766" t="s">
        <v>1221</v>
      </c>
      <c r="E1766" t="s">
        <v>17</v>
      </c>
      <c r="F1766" t="s">
        <v>38</v>
      </c>
      <c r="G1766" t="s">
        <v>164</v>
      </c>
      <c r="H1766" t="s">
        <v>545</v>
      </c>
      <c r="I1766" s="4">
        <v>214.95</v>
      </c>
      <c r="J1766" s="5">
        <v>5</v>
      </c>
      <c r="K1766" s="4">
        <v>-120.37</v>
      </c>
    </row>
    <row r="1767" spans="1:11" x14ac:dyDescent="0.2">
      <c r="A1767" t="s">
        <v>2035</v>
      </c>
      <c r="B1767" t="str">
        <f t="shared" si="54"/>
        <v>2014</v>
      </c>
      <c r="C1767" t="str">
        <f t="shared" si="55"/>
        <v>Dec</v>
      </c>
      <c r="D1767" t="s">
        <v>1221</v>
      </c>
      <c r="E1767" t="s">
        <v>17</v>
      </c>
      <c r="F1767" t="s">
        <v>43</v>
      </c>
      <c r="G1767" t="s">
        <v>44</v>
      </c>
      <c r="H1767" t="s">
        <v>2038</v>
      </c>
      <c r="I1767" s="4">
        <v>35.04</v>
      </c>
      <c r="J1767" s="5">
        <v>4</v>
      </c>
      <c r="K1767" s="4">
        <v>-7.01</v>
      </c>
    </row>
    <row r="1768" spans="1:11" x14ac:dyDescent="0.2">
      <c r="A1768" t="s">
        <v>2035</v>
      </c>
      <c r="B1768" t="str">
        <f t="shared" si="54"/>
        <v>2014</v>
      </c>
      <c r="C1768" t="str">
        <f t="shared" si="55"/>
        <v>Dec</v>
      </c>
      <c r="D1768" t="s">
        <v>1221</v>
      </c>
      <c r="E1768" t="s">
        <v>17</v>
      </c>
      <c r="F1768" t="s">
        <v>38</v>
      </c>
      <c r="G1768" t="s">
        <v>52</v>
      </c>
      <c r="H1768" t="s">
        <v>1266</v>
      </c>
      <c r="I1768" s="4">
        <v>10.78</v>
      </c>
      <c r="J1768" s="5">
        <v>3</v>
      </c>
      <c r="K1768" s="4">
        <v>-4.8499999999999996</v>
      </c>
    </row>
    <row r="1769" spans="1:11" x14ac:dyDescent="0.2">
      <c r="A1769" t="s">
        <v>2035</v>
      </c>
      <c r="B1769" t="str">
        <f t="shared" si="54"/>
        <v>2014</v>
      </c>
      <c r="C1769" t="str">
        <f t="shared" si="55"/>
        <v>Dec</v>
      </c>
      <c r="D1769" t="s">
        <v>1221</v>
      </c>
      <c r="E1769" t="s">
        <v>17</v>
      </c>
      <c r="F1769" t="s">
        <v>12</v>
      </c>
      <c r="G1769" t="s">
        <v>22</v>
      </c>
      <c r="H1769" t="s">
        <v>1584</v>
      </c>
      <c r="I1769" s="4">
        <v>4.5999999999999996</v>
      </c>
      <c r="J1769" s="5">
        <v>2</v>
      </c>
      <c r="K1769" s="4">
        <v>-8.0500000000000007</v>
      </c>
    </row>
    <row r="1770" spans="1:11" x14ac:dyDescent="0.2">
      <c r="A1770" t="s">
        <v>2035</v>
      </c>
      <c r="B1770" t="str">
        <f t="shared" si="54"/>
        <v>2014</v>
      </c>
      <c r="C1770" t="str">
        <f t="shared" si="55"/>
        <v>Dec</v>
      </c>
      <c r="D1770" t="s">
        <v>1221</v>
      </c>
      <c r="E1770" t="s">
        <v>17</v>
      </c>
      <c r="F1770" t="s">
        <v>12</v>
      </c>
      <c r="G1770" t="s">
        <v>20</v>
      </c>
      <c r="H1770" t="s">
        <v>2039</v>
      </c>
      <c r="I1770" s="4">
        <v>35.17</v>
      </c>
      <c r="J1770" s="5">
        <v>2</v>
      </c>
      <c r="K1770" s="4">
        <v>-8.35</v>
      </c>
    </row>
    <row r="1771" spans="1:11" x14ac:dyDescent="0.2">
      <c r="A1771" t="s">
        <v>2035</v>
      </c>
      <c r="B1771" t="str">
        <f t="shared" si="54"/>
        <v>2014</v>
      </c>
      <c r="C1771" t="str">
        <f t="shared" si="55"/>
        <v>Dec</v>
      </c>
      <c r="D1771" t="s">
        <v>563</v>
      </c>
      <c r="E1771" t="s">
        <v>31</v>
      </c>
      <c r="F1771" t="s">
        <v>12</v>
      </c>
      <c r="G1771" t="s">
        <v>20</v>
      </c>
      <c r="H1771" t="s">
        <v>2040</v>
      </c>
      <c r="I1771" s="4">
        <v>1261.33</v>
      </c>
      <c r="J1771" s="5">
        <v>7</v>
      </c>
      <c r="K1771" s="4">
        <v>327.95</v>
      </c>
    </row>
    <row r="1772" spans="1:11" x14ac:dyDescent="0.2">
      <c r="A1772" t="s">
        <v>2035</v>
      </c>
      <c r="B1772" t="str">
        <f t="shared" si="54"/>
        <v>2014</v>
      </c>
      <c r="C1772" t="str">
        <f t="shared" si="55"/>
        <v>Dec</v>
      </c>
      <c r="D1772" t="s">
        <v>1827</v>
      </c>
      <c r="E1772" t="s">
        <v>135</v>
      </c>
      <c r="F1772" t="s">
        <v>12</v>
      </c>
      <c r="G1772" t="s">
        <v>13</v>
      </c>
      <c r="H1772" t="s">
        <v>389</v>
      </c>
      <c r="I1772" s="4">
        <v>42.21</v>
      </c>
      <c r="J1772" s="5">
        <v>2</v>
      </c>
      <c r="K1772" s="4">
        <v>13.72</v>
      </c>
    </row>
    <row r="1773" spans="1:11" x14ac:dyDescent="0.2">
      <c r="A1773" t="s">
        <v>2041</v>
      </c>
      <c r="B1773" t="str">
        <f t="shared" si="54"/>
        <v>2014</v>
      </c>
      <c r="C1773" t="str">
        <f t="shared" si="55"/>
        <v>Dec</v>
      </c>
      <c r="D1773" t="s">
        <v>1796</v>
      </c>
      <c r="E1773" t="s">
        <v>62</v>
      </c>
      <c r="F1773" t="s">
        <v>12</v>
      </c>
      <c r="G1773" t="s">
        <v>13</v>
      </c>
      <c r="H1773" t="s">
        <v>389</v>
      </c>
      <c r="I1773" s="4">
        <v>105.52</v>
      </c>
      <c r="J1773" s="5">
        <v>4</v>
      </c>
      <c r="K1773" s="4">
        <v>48.54</v>
      </c>
    </row>
    <row r="1774" spans="1:11" x14ac:dyDescent="0.2">
      <c r="A1774" t="s">
        <v>2041</v>
      </c>
      <c r="B1774" t="str">
        <f t="shared" si="54"/>
        <v>2014</v>
      </c>
      <c r="C1774" t="str">
        <f t="shared" si="55"/>
        <v>Dec</v>
      </c>
      <c r="D1774" t="s">
        <v>2042</v>
      </c>
      <c r="E1774" t="s">
        <v>31</v>
      </c>
      <c r="F1774" t="s">
        <v>12</v>
      </c>
      <c r="G1774" t="s">
        <v>27</v>
      </c>
      <c r="H1774" t="s">
        <v>1161</v>
      </c>
      <c r="I1774" s="4">
        <v>8.64</v>
      </c>
      <c r="J1774" s="5">
        <v>3</v>
      </c>
      <c r="K1774" s="4">
        <v>2.42</v>
      </c>
    </row>
    <row r="1775" spans="1:11" x14ac:dyDescent="0.2">
      <c r="A1775" t="s">
        <v>2041</v>
      </c>
      <c r="B1775" t="str">
        <f t="shared" si="54"/>
        <v>2014</v>
      </c>
      <c r="C1775" t="str">
        <f t="shared" si="55"/>
        <v>Dec</v>
      </c>
      <c r="D1775" t="s">
        <v>1212</v>
      </c>
      <c r="E1775" t="s">
        <v>189</v>
      </c>
      <c r="F1775" t="s">
        <v>12</v>
      </c>
      <c r="G1775" t="s">
        <v>20</v>
      </c>
      <c r="H1775" t="s">
        <v>1261</v>
      </c>
      <c r="I1775" s="4">
        <v>269.36</v>
      </c>
      <c r="J1775" s="5">
        <v>7</v>
      </c>
      <c r="K1775" s="4">
        <v>70.03</v>
      </c>
    </row>
    <row r="1776" spans="1:11" x14ac:dyDescent="0.2">
      <c r="A1776" t="s">
        <v>2041</v>
      </c>
      <c r="B1776" t="str">
        <f t="shared" si="54"/>
        <v>2014</v>
      </c>
      <c r="C1776" t="str">
        <f t="shared" si="55"/>
        <v>Dec</v>
      </c>
      <c r="D1776" t="s">
        <v>767</v>
      </c>
      <c r="E1776" t="s">
        <v>31</v>
      </c>
      <c r="F1776" t="s">
        <v>12</v>
      </c>
      <c r="G1776" t="s">
        <v>13</v>
      </c>
      <c r="H1776" t="s">
        <v>2043</v>
      </c>
      <c r="I1776" s="4">
        <v>164.88</v>
      </c>
      <c r="J1776" s="5">
        <v>3</v>
      </c>
      <c r="K1776" s="4">
        <v>80.790000000000006</v>
      </c>
    </row>
    <row r="1777" spans="1:11" x14ac:dyDescent="0.2">
      <c r="A1777" t="s">
        <v>2044</v>
      </c>
      <c r="B1777" t="str">
        <f t="shared" si="54"/>
        <v>2014</v>
      </c>
      <c r="C1777" t="str">
        <f t="shared" si="55"/>
        <v>Dec</v>
      </c>
      <c r="D1777" t="s">
        <v>2045</v>
      </c>
      <c r="E1777" t="s">
        <v>11</v>
      </c>
      <c r="F1777" t="s">
        <v>12</v>
      </c>
      <c r="G1777" t="s">
        <v>20</v>
      </c>
      <c r="H1777" t="s">
        <v>2046</v>
      </c>
      <c r="I1777" s="4">
        <v>60.42</v>
      </c>
      <c r="J1777" s="5">
        <v>2</v>
      </c>
      <c r="K1777" s="4">
        <v>6.04</v>
      </c>
    </row>
    <row r="1778" spans="1:11" x14ac:dyDescent="0.2">
      <c r="A1778" t="s">
        <v>2044</v>
      </c>
      <c r="B1778" t="str">
        <f t="shared" si="54"/>
        <v>2014</v>
      </c>
      <c r="C1778" t="str">
        <f t="shared" si="55"/>
        <v>Dec</v>
      </c>
      <c r="D1778" t="s">
        <v>2047</v>
      </c>
      <c r="E1778" t="s">
        <v>104</v>
      </c>
      <c r="F1778" t="s">
        <v>12</v>
      </c>
      <c r="G1778" t="s">
        <v>18</v>
      </c>
      <c r="H1778" t="s">
        <v>1545</v>
      </c>
      <c r="I1778" s="4">
        <v>27.89</v>
      </c>
      <c r="J1778" s="5">
        <v>7</v>
      </c>
      <c r="K1778" s="4">
        <v>9.06</v>
      </c>
    </row>
    <row r="1779" spans="1:11" x14ac:dyDescent="0.2">
      <c r="A1779" t="s">
        <v>2044</v>
      </c>
      <c r="B1779" t="str">
        <f t="shared" si="54"/>
        <v>2014</v>
      </c>
      <c r="C1779" t="str">
        <f t="shared" si="55"/>
        <v>Dec</v>
      </c>
      <c r="D1779" t="s">
        <v>2047</v>
      </c>
      <c r="E1779" t="s">
        <v>104</v>
      </c>
      <c r="F1779" t="s">
        <v>12</v>
      </c>
      <c r="G1779" t="s">
        <v>22</v>
      </c>
      <c r="H1779" t="s">
        <v>2048</v>
      </c>
      <c r="I1779" s="4">
        <v>6.46</v>
      </c>
      <c r="J1779" s="5">
        <v>4</v>
      </c>
      <c r="K1779" s="4">
        <v>-4.5199999999999996</v>
      </c>
    </row>
    <row r="1780" spans="1:11" x14ac:dyDescent="0.2">
      <c r="A1780" t="s">
        <v>2044</v>
      </c>
      <c r="B1780" t="str">
        <f t="shared" si="54"/>
        <v>2014</v>
      </c>
      <c r="C1780" t="str">
        <f t="shared" si="55"/>
        <v>Dec</v>
      </c>
      <c r="D1780" t="s">
        <v>2047</v>
      </c>
      <c r="E1780" t="s">
        <v>104</v>
      </c>
      <c r="F1780" t="s">
        <v>43</v>
      </c>
      <c r="G1780" t="s">
        <v>44</v>
      </c>
      <c r="H1780" t="s">
        <v>2049</v>
      </c>
      <c r="I1780" s="4">
        <v>52.68</v>
      </c>
      <c r="J1780" s="5">
        <v>3</v>
      </c>
      <c r="K1780" s="4">
        <v>19.760000000000002</v>
      </c>
    </row>
    <row r="1781" spans="1:11" x14ac:dyDescent="0.2">
      <c r="A1781" t="s">
        <v>2044</v>
      </c>
      <c r="B1781" t="str">
        <f t="shared" si="54"/>
        <v>2014</v>
      </c>
      <c r="C1781" t="str">
        <f t="shared" si="55"/>
        <v>Dec</v>
      </c>
      <c r="D1781" t="s">
        <v>2047</v>
      </c>
      <c r="E1781" t="s">
        <v>104</v>
      </c>
      <c r="F1781" t="s">
        <v>12</v>
      </c>
      <c r="G1781" t="s">
        <v>232</v>
      </c>
      <c r="H1781" t="s">
        <v>1296</v>
      </c>
      <c r="I1781" s="4">
        <v>13.88</v>
      </c>
      <c r="J1781" s="5">
        <v>5</v>
      </c>
      <c r="K1781" s="4">
        <v>-2.6</v>
      </c>
    </row>
    <row r="1782" spans="1:11" x14ac:dyDescent="0.2">
      <c r="A1782" t="s">
        <v>2044</v>
      </c>
      <c r="B1782" t="str">
        <f t="shared" si="54"/>
        <v>2014</v>
      </c>
      <c r="C1782" t="str">
        <f t="shared" si="55"/>
        <v>Dec</v>
      </c>
      <c r="D1782" t="s">
        <v>2047</v>
      </c>
      <c r="E1782" t="s">
        <v>104</v>
      </c>
      <c r="F1782" t="s">
        <v>43</v>
      </c>
      <c r="G1782" t="s">
        <v>58</v>
      </c>
      <c r="H1782" t="s">
        <v>799</v>
      </c>
      <c r="I1782" s="4">
        <v>103.92</v>
      </c>
      <c r="J1782" s="5">
        <v>10</v>
      </c>
      <c r="K1782" s="4">
        <v>-18.190000000000001</v>
      </c>
    </row>
    <row r="1783" spans="1:11" x14ac:dyDescent="0.2">
      <c r="A1783" t="s">
        <v>2044</v>
      </c>
      <c r="B1783" t="str">
        <f t="shared" si="54"/>
        <v>2014</v>
      </c>
      <c r="C1783" t="str">
        <f t="shared" si="55"/>
        <v>Dec</v>
      </c>
      <c r="D1783" t="s">
        <v>2047</v>
      </c>
      <c r="E1783" t="s">
        <v>104</v>
      </c>
      <c r="F1783" t="s">
        <v>12</v>
      </c>
      <c r="G1783" t="s">
        <v>18</v>
      </c>
      <c r="H1783" t="s">
        <v>416</v>
      </c>
      <c r="I1783" s="4">
        <v>11.52</v>
      </c>
      <c r="J1783" s="5">
        <v>5</v>
      </c>
      <c r="K1783" s="4">
        <v>3.74</v>
      </c>
    </row>
    <row r="1784" spans="1:11" x14ac:dyDescent="0.2">
      <c r="A1784" t="s">
        <v>2044</v>
      </c>
      <c r="B1784" t="str">
        <f t="shared" si="54"/>
        <v>2014</v>
      </c>
      <c r="C1784" t="str">
        <f t="shared" si="55"/>
        <v>Dec</v>
      </c>
      <c r="D1784" t="s">
        <v>2047</v>
      </c>
      <c r="E1784" t="s">
        <v>104</v>
      </c>
      <c r="F1784" t="s">
        <v>12</v>
      </c>
      <c r="G1784" t="s">
        <v>13</v>
      </c>
      <c r="H1784" t="s">
        <v>630</v>
      </c>
      <c r="I1784" s="4">
        <v>10.37</v>
      </c>
      <c r="J1784" s="5">
        <v>2</v>
      </c>
      <c r="K1784" s="4">
        <v>3.63</v>
      </c>
    </row>
    <row r="1785" spans="1:11" x14ac:dyDescent="0.2">
      <c r="A1785" t="s">
        <v>2044</v>
      </c>
      <c r="B1785" t="str">
        <f t="shared" si="54"/>
        <v>2014</v>
      </c>
      <c r="C1785" t="str">
        <f t="shared" si="55"/>
        <v>Dec</v>
      </c>
      <c r="D1785" t="s">
        <v>2047</v>
      </c>
      <c r="E1785" t="s">
        <v>104</v>
      </c>
      <c r="F1785" t="s">
        <v>12</v>
      </c>
      <c r="G1785" t="s">
        <v>20</v>
      </c>
      <c r="H1785" t="s">
        <v>535</v>
      </c>
      <c r="I1785" s="4">
        <v>39.07</v>
      </c>
      <c r="J1785" s="5">
        <v>3</v>
      </c>
      <c r="K1785" s="4">
        <v>2.93</v>
      </c>
    </row>
    <row r="1786" spans="1:11" x14ac:dyDescent="0.2">
      <c r="A1786" t="s">
        <v>2044</v>
      </c>
      <c r="B1786" t="str">
        <f t="shared" si="54"/>
        <v>2014</v>
      </c>
      <c r="C1786" t="str">
        <f t="shared" si="55"/>
        <v>Dec</v>
      </c>
      <c r="D1786" t="s">
        <v>867</v>
      </c>
      <c r="E1786" t="s">
        <v>189</v>
      </c>
      <c r="F1786" t="s">
        <v>12</v>
      </c>
      <c r="G1786" t="s">
        <v>13</v>
      </c>
      <c r="H1786" t="s">
        <v>2050</v>
      </c>
      <c r="I1786" s="4">
        <v>45.68</v>
      </c>
      <c r="J1786" s="5">
        <v>2</v>
      </c>
      <c r="K1786" s="4">
        <v>21.01</v>
      </c>
    </row>
    <row r="1787" spans="1:11" x14ac:dyDescent="0.2">
      <c r="A1787" t="s">
        <v>2044</v>
      </c>
      <c r="B1787" t="str">
        <f t="shared" si="54"/>
        <v>2014</v>
      </c>
      <c r="C1787" t="str">
        <f t="shared" si="55"/>
        <v>Dec</v>
      </c>
      <c r="D1787" t="s">
        <v>867</v>
      </c>
      <c r="E1787" t="s">
        <v>189</v>
      </c>
      <c r="F1787" t="s">
        <v>38</v>
      </c>
      <c r="G1787" t="s">
        <v>39</v>
      </c>
      <c r="H1787" t="s">
        <v>622</v>
      </c>
      <c r="I1787" s="4">
        <v>603.91999999999996</v>
      </c>
      <c r="J1787" s="5">
        <v>5</v>
      </c>
      <c r="K1787" s="4">
        <v>45.29</v>
      </c>
    </row>
    <row r="1788" spans="1:11" x14ac:dyDescent="0.2">
      <c r="A1788" t="s">
        <v>2044</v>
      </c>
      <c r="B1788" t="str">
        <f t="shared" si="54"/>
        <v>2014</v>
      </c>
      <c r="C1788" t="str">
        <f t="shared" si="55"/>
        <v>Dec</v>
      </c>
      <c r="D1788" t="s">
        <v>2051</v>
      </c>
      <c r="E1788" t="s">
        <v>31</v>
      </c>
      <c r="F1788" t="s">
        <v>38</v>
      </c>
      <c r="G1788" t="s">
        <v>52</v>
      </c>
      <c r="H1788" t="s">
        <v>1844</v>
      </c>
      <c r="I1788" s="4">
        <v>39.880000000000003</v>
      </c>
      <c r="J1788" s="5">
        <v>2</v>
      </c>
      <c r="K1788" s="4">
        <v>11.17</v>
      </c>
    </row>
    <row r="1789" spans="1:11" x14ac:dyDescent="0.2">
      <c r="A1789" t="s">
        <v>2044</v>
      </c>
      <c r="B1789" t="str">
        <f t="shared" si="54"/>
        <v>2014</v>
      </c>
      <c r="C1789" t="str">
        <f t="shared" si="55"/>
        <v>Dec</v>
      </c>
      <c r="D1789" t="s">
        <v>2051</v>
      </c>
      <c r="E1789" t="s">
        <v>31</v>
      </c>
      <c r="F1789" t="s">
        <v>38</v>
      </c>
      <c r="G1789" t="s">
        <v>52</v>
      </c>
      <c r="H1789" t="s">
        <v>1413</v>
      </c>
      <c r="I1789" s="4">
        <v>79.44</v>
      </c>
      <c r="J1789" s="5">
        <v>3</v>
      </c>
      <c r="K1789" s="4">
        <v>28.6</v>
      </c>
    </row>
    <row r="1790" spans="1:11" x14ac:dyDescent="0.2">
      <c r="A1790" t="s">
        <v>2052</v>
      </c>
      <c r="B1790" t="str">
        <f t="shared" si="54"/>
        <v>2014</v>
      </c>
      <c r="C1790" t="str">
        <f t="shared" si="55"/>
        <v>Dec</v>
      </c>
      <c r="D1790" t="s">
        <v>204</v>
      </c>
      <c r="E1790" t="s">
        <v>31</v>
      </c>
      <c r="F1790" t="s">
        <v>12</v>
      </c>
      <c r="G1790" t="s">
        <v>13</v>
      </c>
      <c r="H1790" t="s">
        <v>2053</v>
      </c>
      <c r="I1790" s="4">
        <v>34.68</v>
      </c>
      <c r="J1790" s="5">
        <v>6</v>
      </c>
      <c r="K1790" s="4">
        <v>16.989999999999998</v>
      </c>
    </row>
    <row r="1791" spans="1:11" x14ac:dyDescent="0.2">
      <c r="A1791" t="s">
        <v>2052</v>
      </c>
      <c r="B1791" t="str">
        <f t="shared" si="54"/>
        <v>2014</v>
      </c>
      <c r="C1791" t="str">
        <f t="shared" si="55"/>
        <v>Dec</v>
      </c>
      <c r="D1791" t="s">
        <v>1633</v>
      </c>
      <c r="E1791" t="s">
        <v>109</v>
      </c>
      <c r="F1791" t="s">
        <v>12</v>
      </c>
      <c r="G1791" t="s">
        <v>20</v>
      </c>
      <c r="H1791" t="s">
        <v>1850</v>
      </c>
      <c r="I1791" s="4">
        <v>100.7</v>
      </c>
      <c r="J1791" s="5">
        <v>6</v>
      </c>
      <c r="K1791" s="4">
        <v>-1.26</v>
      </c>
    </row>
    <row r="1792" spans="1:11" x14ac:dyDescent="0.2">
      <c r="A1792" t="s">
        <v>2052</v>
      </c>
      <c r="B1792" t="str">
        <f t="shared" si="54"/>
        <v>2014</v>
      </c>
      <c r="C1792" t="str">
        <f t="shared" si="55"/>
        <v>Dec</v>
      </c>
      <c r="D1792" t="s">
        <v>1410</v>
      </c>
      <c r="E1792" t="s">
        <v>11</v>
      </c>
      <c r="F1792" t="s">
        <v>12</v>
      </c>
      <c r="G1792" t="s">
        <v>13</v>
      </c>
      <c r="H1792" t="s">
        <v>144</v>
      </c>
      <c r="I1792" s="4">
        <v>10.69</v>
      </c>
      <c r="J1792" s="5">
        <v>2</v>
      </c>
      <c r="K1792" s="4">
        <v>3.74</v>
      </c>
    </row>
    <row r="1793" spans="1:11" x14ac:dyDescent="0.2">
      <c r="A1793" t="s">
        <v>2052</v>
      </c>
      <c r="B1793" t="str">
        <f t="shared" si="54"/>
        <v>2014</v>
      </c>
      <c r="C1793" t="str">
        <f t="shared" si="55"/>
        <v>Dec</v>
      </c>
      <c r="D1793" t="s">
        <v>1410</v>
      </c>
      <c r="E1793" t="s">
        <v>11</v>
      </c>
      <c r="F1793" t="s">
        <v>12</v>
      </c>
      <c r="G1793" t="s">
        <v>20</v>
      </c>
      <c r="H1793" t="s">
        <v>1960</v>
      </c>
      <c r="I1793" s="4">
        <v>237.1</v>
      </c>
      <c r="J1793" s="5">
        <v>3</v>
      </c>
      <c r="K1793" s="4">
        <v>20.75</v>
      </c>
    </row>
    <row r="1794" spans="1:11" x14ac:dyDescent="0.2">
      <c r="A1794" t="s">
        <v>2052</v>
      </c>
      <c r="B1794" t="str">
        <f t="shared" si="54"/>
        <v>2014</v>
      </c>
      <c r="C1794" t="str">
        <f t="shared" si="55"/>
        <v>Dec</v>
      </c>
      <c r="D1794" t="s">
        <v>412</v>
      </c>
      <c r="E1794" t="s">
        <v>17</v>
      </c>
      <c r="F1794" t="s">
        <v>12</v>
      </c>
      <c r="G1794" t="s">
        <v>13</v>
      </c>
      <c r="H1794" t="s">
        <v>2054</v>
      </c>
      <c r="I1794" s="4">
        <v>8.4499999999999993</v>
      </c>
      <c r="J1794" s="5">
        <v>2</v>
      </c>
      <c r="K1794" s="4">
        <v>2.96</v>
      </c>
    </row>
    <row r="1795" spans="1:11" x14ac:dyDescent="0.2">
      <c r="A1795" t="s">
        <v>2052</v>
      </c>
      <c r="B1795" t="str">
        <f t="shared" ref="B1795:B1858" si="56">TEXT(A1795,"YYYY")</f>
        <v>2014</v>
      </c>
      <c r="C1795" t="str">
        <f t="shared" ref="C1795:C1858" si="57">TEXT(A1795,"MMM")</f>
        <v>Dec</v>
      </c>
      <c r="D1795" t="s">
        <v>412</v>
      </c>
      <c r="E1795" t="s">
        <v>17</v>
      </c>
      <c r="F1795" t="s">
        <v>12</v>
      </c>
      <c r="G1795" t="s">
        <v>105</v>
      </c>
      <c r="H1795" t="s">
        <v>1303</v>
      </c>
      <c r="I1795" s="4">
        <v>20.39</v>
      </c>
      <c r="J1795" s="5">
        <v>2</v>
      </c>
      <c r="K1795" s="4">
        <v>-53.01</v>
      </c>
    </row>
    <row r="1796" spans="1:11" x14ac:dyDescent="0.2">
      <c r="A1796" t="s">
        <v>2052</v>
      </c>
      <c r="B1796" t="str">
        <f t="shared" si="56"/>
        <v>2014</v>
      </c>
      <c r="C1796" t="str">
        <f t="shared" si="57"/>
        <v>Dec</v>
      </c>
      <c r="D1796" t="s">
        <v>2042</v>
      </c>
      <c r="E1796" t="s">
        <v>26</v>
      </c>
      <c r="F1796" t="s">
        <v>12</v>
      </c>
      <c r="G1796" t="s">
        <v>72</v>
      </c>
      <c r="H1796" t="s">
        <v>1265</v>
      </c>
      <c r="I1796" s="4">
        <v>30.67</v>
      </c>
      <c r="J1796" s="5">
        <v>3</v>
      </c>
      <c r="K1796" s="4">
        <v>9.59</v>
      </c>
    </row>
    <row r="1797" spans="1:11" x14ac:dyDescent="0.2">
      <c r="A1797" t="s">
        <v>2052</v>
      </c>
      <c r="B1797" t="str">
        <f t="shared" si="56"/>
        <v>2014</v>
      </c>
      <c r="C1797" t="str">
        <f t="shared" si="57"/>
        <v>Dec</v>
      </c>
      <c r="D1797" t="s">
        <v>2042</v>
      </c>
      <c r="E1797" t="s">
        <v>26</v>
      </c>
      <c r="F1797" t="s">
        <v>43</v>
      </c>
      <c r="G1797" t="s">
        <v>694</v>
      </c>
      <c r="H1797" t="s">
        <v>2055</v>
      </c>
      <c r="I1797" s="4">
        <v>1079.98</v>
      </c>
      <c r="J1797" s="5">
        <v>4</v>
      </c>
      <c r="K1797" s="4">
        <v>126</v>
      </c>
    </row>
    <row r="1798" spans="1:11" x14ac:dyDescent="0.2">
      <c r="A1798" t="s">
        <v>2056</v>
      </c>
      <c r="B1798" t="str">
        <f t="shared" si="56"/>
        <v>2014</v>
      </c>
      <c r="C1798" t="str">
        <f t="shared" si="57"/>
        <v>Dec</v>
      </c>
      <c r="D1798" t="s">
        <v>1954</v>
      </c>
      <c r="E1798" t="s">
        <v>169</v>
      </c>
      <c r="F1798" t="s">
        <v>12</v>
      </c>
      <c r="G1798" t="s">
        <v>13</v>
      </c>
      <c r="H1798" t="s">
        <v>1882</v>
      </c>
      <c r="I1798" s="4">
        <v>11.36</v>
      </c>
      <c r="J1798" s="5">
        <v>2</v>
      </c>
      <c r="K1798" s="4">
        <v>5.23</v>
      </c>
    </row>
    <row r="1799" spans="1:11" x14ac:dyDescent="0.2">
      <c r="A1799" t="s">
        <v>2056</v>
      </c>
      <c r="B1799" t="str">
        <f t="shared" si="56"/>
        <v>2014</v>
      </c>
      <c r="C1799" t="str">
        <f t="shared" si="57"/>
        <v>Dec</v>
      </c>
      <c r="D1799" t="s">
        <v>1954</v>
      </c>
      <c r="E1799" t="s">
        <v>169</v>
      </c>
      <c r="F1799" t="s">
        <v>12</v>
      </c>
      <c r="G1799" t="s">
        <v>22</v>
      </c>
      <c r="H1799" t="s">
        <v>2057</v>
      </c>
      <c r="I1799" s="4">
        <v>106.34</v>
      </c>
      <c r="J1799" s="5">
        <v>7</v>
      </c>
      <c r="K1799" s="4">
        <v>37.22</v>
      </c>
    </row>
    <row r="1800" spans="1:11" x14ac:dyDescent="0.2">
      <c r="A1800" t="s">
        <v>2056</v>
      </c>
      <c r="B1800" t="str">
        <f t="shared" si="56"/>
        <v>2014</v>
      </c>
      <c r="C1800" t="str">
        <f t="shared" si="57"/>
        <v>Dec</v>
      </c>
      <c r="D1800" t="s">
        <v>2058</v>
      </c>
      <c r="E1800" t="s">
        <v>585</v>
      </c>
      <c r="F1800" t="s">
        <v>38</v>
      </c>
      <c r="G1800" t="s">
        <v>39</v>
      </c>
      <c r="H1800" t="s">
        <v>2059</v>
      </c>
      <c r="I1800" s="4">
        <v>338.35</v>
      </c>
      <c r="J1800" s="5">
        <v>3</v>
      </c>
      <c r="K1800" s="4">
        <v>4.2300000000000004</v>
      </c>
    </row>
    <row r="1801" spans="1:11" x14ac:dyDescent="0.2">
      <c r="A1801" t="s">
        <v>2056</v>
      </c>
      <c r="B1801" t="str">
        <f t="shared" si="56"/>
        <v>2014</v>
      </c>
      <c r="C1801" t="str">
        <f t="shared" si="57"/>
        <v>Dec</v>
      </c>
      <c r="D1801" t="s">
        <v>2058</v>
      </c>
      <c r="E1801" t="s">
        <v>585</v>
      </c>
      <c r="F1801" t="s">
        <v>12</v>
      </c>
      <c r="G1801" t="s">
        <v>13</v>
      </c>
      <c r="H1801" t="s">
        <v>1341</v>
      </c>
      <c r="I1801" s="4">
        <v>25.92</v>
      </c>
      <c r="J1801" s="5">
        <v>4</v>
      </c>
      <c r="K1801" s="4">
        <v>12.44</v>
      </c>
    </row>
    <row r="1802" spans="1:11" x14ac:dyDescent="0.2">
      <c r="A1802" t="s">
        <v>2056</v>
      </c>
      <c r="B1802" t="str">
        <f t="shared" si="56"/>
        <v>2014</v>
      </c>
      <c r="C1802" t="str">
        <f t="shared" si="57"/>
        <v>Dec</v>
      </c>
      <c r="D1802" t="s">
        <v>2058</v>
      </c>
      <c r="E1802" t="s">
        <v>585</v>
      </c>
      <c r="F1802" t="s">
        <v>12</v>
      </c>
      <c r="G1802" t="s">
        <v>13</v>
      </c>
      <c r="H1802" t="s">
        <v>2060</v>
      </c>
      <c r="I1802" s="4">
        <v>91.36</v>
      </c>
      <c r="J1802" s="5">
        <v>4</v>
      </c>
      <c r="K1802" s="4">
        <v>42.03</v>
      </c>
    </row>
    <row r="1803" spans="1:11" x14ac:dyDescent="0.2">
      <c r="A1803" t="s">
        <v>2061</v>
      </c>
      <c r="B1803" t="str">
        <f t="shared" si="56"/>
        <v>2014</v>
      </c>
      <c r="C1803" t="str">
        <f t="shared" si="57"/>
        <v>Dec</v>
      </c>
      <c r="D1803" t="s">
        <v>1406</v>
      </c>
      <c r="E1803" t="s">
        <v>31</v>
      </c>
      <c r="F1803" t="s">
        <v>38</v>
      </c>
      <c r="G1803" t="s">
        <v>164</v>
      </c>
      <c r="H1803" t="s">
        <v>2062</v>
      </c>
      <c r="I1803" s="4">
        <v>764.69</v>
      </c>
      <c r="J1803" s="5">
        <v>6</v>
      </c>
      <c r="K1803" s="4">
        <v>95.59</v>
      </c>
    </row>
    <row r="1804" spans="1:11" x14ac:dyDescent="0.2">
      <c r="A1804" t="s">
        <v>2061</v>
      </c>
      <c r="B1804" t="str">
        <f t="shared" si="56"/>
        <v>2014</v>
      </c>
      <c r="C1804" t="str">
        <f t="shared" si="57"/>
        <v>Dec</v>
      </c>
      <c r="D1804" t="s">
        <v>1406</v>
      </c>
      <c r="E1804" t="s">
        <v>31</v>
      </c>
      <c r="F1804" t="s">
        <v>38</v>
      </c>
      <c r="G1804" t="s">
        <v>164</v>
      </c>
      <c r="H1804" t="s">
        <v>374</v>
      </c>
      <c r="I1804" s="4">
        <v>3610.85</v>
      </c>
      <c r="J1804" s="5">
        <v>12</v>
      </c>
      <c r="K1804" s="4">
        <v>135.41</v>
      </c>
    </row>
    <row r="1805" spans="1:11" x14ac:dyDescent="0.2">
      <c r="A1805" t="s">
        <v>2061</v>
      </c>
      <c r="B1805" t="str">
        <f t="shared" si="56"/>
        <v>2014</v>
      </c>
      <c r="C1805" t="str">
        <f t="shared" si="57"/>
        <v>Dec</v>
      </c>
      <c r="D1805" t="s">
        <v>1406</v>
      </c>
      <c r="E1805" t="s">
        <v>31</v>
      </c>
      <c r="F1805" t="s">
        <v>38</v>
      </c>
      <c r="G1805" t="s">
        <v>83</v>
      </c>
      <c r="H1805" t="s">
        <v>743</v>
      </c>
      <c r="I1805" s="4">
        <v>254.97</v>
      </c>
      <c r="J1805" s="5">
        <v>3</v>
      </c>
      <c r="K1805" s="4">
        <v>12</v>
      </c>
    </row>
    <row r="1806" spans="1:11" x14ac:dyDescent="0.2">
      <c r="A1806" t="s">
        <v>2061</v>
      </c>
      <c r="B1806" t="str">
        <f t="shared" si="56"/>
        <v>2014</v>
      </c>
      <c r="C1806" t="str">
        <f t="shared" si="57"/>
        <v>Dec</v>
      </c>
      <c r="D1806" t="s">
        <v>1815</v>
      </c>
      <c r="E1806" t="s">
        <v>31</v>
      </c>
      <c r="F1806" t="s">
        <v>38</v>
      </c>
      <c r="G1806" t="s">
        <v>52</v>
      </c>
      <c r="H1806" t="s">
        <v>2063</v>
      </c>
      <c r="I1806" s="4">
        <v>43.31</v>
      </c>
      <c r="J1806" s="5">
        <v>1</v>
      </c>
      <c r="K1806" s="4">
        <v>4.33</v>
      </c>
    </row>
    <row r="1807" spans="1:11" x14ac:dyDescent="0.2">
      <c r="A1807" t="s">
        <v>2061</v>
      </c>
      <c r="B1807" t="str">
        <f t="shared" si="56"/>
        <v>2014</v>
      </c>
      <c r="C1807" t="str">
        <f t="shared" si="57"/>
        <v>Dec</v>
      </c>
      <c r="D1807" t="s">
        <v>2064</v>
      </c>
      <c r="E1807" t="s">
        <v>11</v>
      </c>
      <c r="F1807" t="s">
        <v>12</v>
      </c>
      <c r="G1807" t="s">
        <v>22</v>
      </c>
      <c r="H1807" t="s">
        <v>2065</v>
      </c>
      <c r="I1807" s="4">
        <v>210.39</v>
      </c>
      <c r="J1807" s="5">
        <v>2</v>
      </c>
      <c r="K1807" s="4">
        <v>-336.63</v>
      </c>
    </row>
    <row r="1808" spans="1:11" x14ac:dyDescent="0.2">
      <c r="A1808" t="s">
        <v>2061</v>
      </c>
      <c r="B1808" t="str">
        <f t="shared" si="56"/>
        <v>2014</v>
      </c>
      <c r="C1808" t="str">
        <f t="shared" si="57"/>
        <v>Dec</v>
      </c>
      <c r="D1808" t="s">
        <v>2066</v>
      </c>
      <c r="E1808" t="s">
        <v>31</v>
      </c>
      <c r="F1808" t="s">
        <v>38</v>
      </c>
      <c r="G1808" t="s">
        <v>52</v>
      </c>
      <c r="H1808" t="s">
        <v>2067</v>
      </c>
      <c r="I1808" s="4">
        <v>12.54</v>
      </c>
      <c r="J1808" s="5">
        <v>3</v>
      </c>
      <c r="K1808" s="4">
        <v>4.51</v>
      </c>
    </row>
    <row r="1809" spans="1:11" x14ac:dyDescent="0.2">
      <c r="A1809" t="s">
        <v>2061</v>
      </c>
      <c r="B1809" t="str">
        <f t="shared" si="56"/>
        <v>2014</v>
      </c>
      <c r="C1809" t="str">
        <f t="shared" si="57"/>
        <v>Dec</v>
      </c>
      <c r="D1809" t="s">
        <v>2066</v>
      </c>
      <c r="E1809" t="s">
        <v>31</v>
      </c>
      <c r="F1809" t="s">
        <v>12</v>
      </c>
      <c r="G1809" t="s">
        <v>20</v>
      </c>
      <c r="H1809" t="s">
        <v>2068</v>
      </c>
      <c r="I1809" s="4">
        <v>8.94</v>
      </c>
      <c r="J1809" s="5">
        <v>3</v>
      </c>
      <c r="K1809" s="4">
        <v>0.63</v>
      </c>
    </row>
    <row r="1810" spans="1:11" x14ac:dyDescent="0.2">
      <c r="A1810" t="s">
        <v>2061</v>
      </c>
      <c r="B1810" t="str">
        <f t="shared" si="56"/>
        <v>2014</v>
      </c>
      <c r="C1810" t="str">
        <f t="shared" si="57"/>
        <v>Dec</v>
      </c>
      <c r="D1810" t="s">
        <v>2066</v>
      </c>
      <c r="E1810" t="s">
        <v>31</v>
      </c>
      <c r="F1810" t="s">
        <v>38</v>
      </c>
      <c r="G1810" t="s">
        <v>52</v>
      </c>
      <c r="H1810" t="s">
        <v>1622</v>
      </c>
      <c r="I1810" s="4">
        <v>9.24</v>
      </c>
      <c r="J1810" s="5">
        <v>3</v>
      </c>
      <c r="K1810" s="4">
        <v>4.4400000000000004</v>
      </c>
    </row>
    <row r="1811" spans="1:11" x14ac:dyDescent="0.2">
      <c r="A1811" t="s">
        <v>2061</v>
      </c>
      <c r="B1811" t="str">
        <f t="shared" si="56"/>
        <v>2014</v>
      </c>
      <c r="C1811" t="str">
        <f t="shared" si="57"/>
        <v>Dec</v>
      </c>
      <c r="D1811" t="s">
        <v>1108</v>
      </c>
      <c r="E1811" t="s">
        <v>139</v>
      </c>
      <c r="F1811" t="s">
        <v>12</v>
      </c>
      <c r="G1811" t="s">
        <v>72</v>
      </c>
      <c r="H1811" t="s">
        <v>73</v>
      </c>
      <c r="I1811" s="4">
        <v>23.47</v>
      </c>
      <c r="J1811" s="5">
        <v>3</v>
      </c>
      <c r="K1811" s="4">
        <v>7.63</v>
      </c>
    </row>
    <row r="1812" spans="1:11" x14ac:dyDescent="0.2">
      <c r="A1812" t="s">
        <v>2069</v>
      </c>
      <c r="B1812" t="str">
        <f t="shared" si="56"/>
        <v>2014</v>
      </c>
      <c r="C1812" t="str">
        <f t="shared" si="57"/>
        <v>Dec</v>
      </c>
      <c r="D1812" t="s">
        <v>1400</v>
      </c>
      <c r="E1812" t="s">
        <v>31</v>
      </c>
      <c r="F1812" t="s">
        <v>12</v>
      </c>
      <c r="G1812" t="s">
        <v>13</v>
      </c>
      <c r="H1812" t="s">
        <v>1612</v>
      </c>
      <c r="I1812" s="4">
        <v>90.24</v>
      </c>
      <c r="J1812" s="5">
        <v>6</v>
      </c>
      <c r="K1812" s="4">
        <v>41.51</v>
      </c>
    </row>
    <row r="1813" spans="1:11" x14ac:dyDescent="0.2">
      <c r="A1813" t="s">
        <v>2069</v>
      </c>
      <c r="B1813" t="str">
        <f t="shared" si="56"/>
        <v>2014</v>
      </c>
      <c r="C1813" t="str">
        <f t="shared" si="57"/>
        <v>Dec</v>
      </c>
      <c r="D1813" t="s">
        <v>2070</v>
      </c>
      <c r="E1813" t="s">
        <v>11</v>
      </c>
      <c r="F1813" t="s">
        <v>12</v>
      </c>
      <c r="G1813" t="s">
        <v>232</v>
      </c>
      <c r="H1813" t="s">
        <v>1495</v>
      </c>
      <c r="I1813" s="4">
        <v>2.92</v>
      </c>
      <c r="J1813" s="5">
        <v>1</v>
      </c>
      <c r="K1813" s="4">
        <v>0.37</v>
      </c>
    </row>
    <row r="1814" spans="1:11" x14ac:dyDescent="0.2">
      <c r="A1814" t="s">
        <v>2069</v>
      </c>
      <c r="B1814" t="str">
        <f t="shared" si="56"/>
        <v>2014</v>
      </c>
      <c r="C1814" t="str">
        <f t="shared" si="57"/>
        <v>Dec</v>
      </c>
      <c r="D1814" t="s">
        <v>855</v>
      </c>
      <c r="E1814" t="s">
        <v>17</v>
      </c>
      <c r="F1814" t="s">
        <v>38</v>
      </c>
      <c r="G1814" t="s">
        <v>52</v>
      </c>
      <c r="H1814" t="s">
        <v>2071</v>
      </c>
      <c r="I1814" s="4">
        <v>94.43</v>
      </c>
      <c r="J1814" s="5">
        <v>3</v>
      </c>
      <c r="K1814" s="4">
        <v>-42.49</v>
      </c>
    </row>
    <row r="1815" spans="1:11" x14ac:dyDescent="0.2">
      <c r="A1815" t="s">
        <v>2069</v>
      </c>
      <c r="B1815" t="str">
        <f t="shared" si="56"/>
        <v>2014</v>
      </c>
      <c r="C1815" t="str">
        <f t="shared" si="57"/>
        <v>Dec</v>
      </c>
      <c r="D1815" t="s">
        <v>792</v>
      </c>
      <c r="E1815" t="s">
        <v>109</v>
      </c>
      <c r="F1815" t="s">
        <v>38</v>
      </c>
      <c r="G1815" t="s">
        <v>52</v>
      </c>
      <c r="H1815" t="s">
        <v>829</v>
      </c>
      <c r="I1815" s="4">
        <v>87.96</v>
      </c>
      <c r="J1815" s="5">
        <v>3</v>
      </c>
      <c r="K1815" s="4">
        <v>7.7</v>
      </c>
    </row>
    <row r="1816" spans="1:11" x14ac:dyDescent="0.2">
      <c r="A1816" t="s">
        <v>2069</v>
      </c>
      <c r="B1816" t="str">
        <f t="shared" si="56"/>
        <v>2014</v>
      </c>
      <c r="C1816" t="str">
        <f t="shared" si="57"/>
        <v>Dec</v>
      </c>
      <c r="D1816" t="s">
        <v>792</v>
      </c>
      <c r="E1816" t="s">
        <v>109</v>
      </c>
      <c r="F1816" t="s">
        <v>12</v>
      </c>
      <c r="G1816" t="s">
        <v>22</v>
      </c>
      <c r="H1816" t="s">
        <v>1123</v>
      </c>
      <c r="I1816" s="4">
        <v>5.21</v>
      </c>
      <c r="J1816" s="5">
        <v>2</v>
      </c>
      <c r="K1816" s="4">
        <v>-4.17</v>
      </c>
    </row>
    <row r="1817" spans="1:11" x14ac:dyDescent="0.2">
      <c r="A1817" t="s">
        <v>2069</v>
      </c>
      <c r="B1817" t="str">
        <f t="shared" si="56"/>
        <v>2014</v>
      </c>
      <c r="C1817" t="str">
        <f t="shared" si="57"/>
        <v>Dec</v>
      </c>
      <c r="D1817" t="s">
        <v>2072</v>
      </c>
      <c r="E1817" t="s">
        <v>37</v>
      </c>
      <c r="F1817" t="s">
        <v>12</v>
      </c>
      <c r="G1817" t="s">
        <v>22</v>
      </c>
      <c r="H1817" t="s">
        <v>643</v>
      </c>
      <c r="I1817" s="4">
        <v>12.39</v>
      </c>
      <c r="J1817" s="5">
        <v>3</v>
      </c>
      <c r="K1817" s="4">
        <v>5.82</v>
      </c>
    </row>
    <row r="1818" spans="1:11" x14ac:dyDescent="0.2">
      <c r="A1818" t="s">
        <v>2073</v>
      </c>
      <c r="B1818" t="str">
        <f t="shared" si="56"/>
        <v>2014</v>
      </c>
      <c r="C1818" t="str">
        <f t="shared" si="57"/>
        <v>Dec</v>
      </c>
      <c r="D1818" t="s">
        <v>1656</v>
      </c>
      <c r="E1818" t="s">
        <v>17</v>
      </c>
      <c r="F1818" t="s">
        <v>12</v>
      </c>
      <c r="G1818" t="s">
        <v>22</v>
      </c>
      <c r="H1818" t="s">
        <v>789</v>
      </c>
      <c r="I1818" s="4">
        <v>5.0999999999999996</v>
      </c>
      <c r="J1818" s="5">
        <v>4</v>
      </c>
      <c r="K1818" s="4">
        <v>-8.68</v>
      </c>
    </row>
    <row r="1819" spans="1:11" x14ac:dyDescent="0.2">
      <c r="A1819" t="s">
        <v>2073</v>
      </c>
      <c r="B1819" t="str">
        <f t="shared" si="56"/>
        <v>2014</v>
      </c>
      <c r="C1819" t="str">
        <f t="shared" si="57"/>
        <v>Dec</v>
      </c>
      <c r="D1819" t="s">
        <v>1656</v>
      </c>
      <c r="E1819" t="s">
        <v>17</v>
      </c>
      <c r="F1819" t="s">
        <v>12</v>
      </c>
      <c r="G1819" t="s">
        <v>47</v>
      </c>
      <c r="H1819" t="s">
        <v>2074</v>
      </c>
      <c r="I1819" s="4">
        <v>2.9</v>
      </c>
      <c r="J1819" s="5">
        <v>2</v>
      </c>
      <c r="K1819" s="4">
        <v>0.47</v>
      </c>
    </row>
    <row r="1820" spans="1:11" x14ac:dyDescent="0.2">
      <c r="A1820" t="s">
        <v>2073</v>
      </c>
      <c r="B1820" t="str">
        <f t="shared" si="56"/>
        <v>2014</v>
      </c>
      <c r="C1820" t="str">
        <f t="shared" si="57"/>
        <v>Dec</v>
      </c>
      <c r="D1820" t="s">
        <v>1656</v>
      </c>
      <c r="E1820" t="s">
        <v>17</v>
      </c>
      <c r="F1820" t="s">
        <v>43</v>
      </c>
      <c r="G1820" t="s">
        <v>58</v>
      </c>
      <c r="H1820" t="s">
        <v>1424</v>
      </c>
      <c r="I1820" s="4">
        <v>35.020000000000003</v>
      </c>
      <c r="J1820" s="5">
        <v>3</v>
      </c>
      <c r="K1820" s="4">
        <v>-2.19</v>
      </c>
    </row>
    <row r="1821" spans="1:11" x14ac:dyDescent="0.2">
      <c r="A1821" t="s">
        <v>2073</v>
      </c>
      <c r="B1821" t="str">
        <f t="shared" si="56"/>
        <v>2014</v>
      </c>
      <c r="C1821" t="str">
        <f t="shared" si="57"/>
        <v>Dec</v>
      </c>
      <c r="D1821" t="s">
        <v>901</v>
      </c>
      <c r="E1821" t="s">
        <v>139</v>
      </c>
      <c r="F1821" t="s">
        <v>38</v>
      </c>
      <c r="G1821" t="s">
        <v>39</v>
      </c>
      <c r="H1821" t="s">
        <v>443</v>
      </c>
      <c r="I1821" s="4">
        <v>186.3</v>
      </c>
      <c r="J1821" s="5">
        <v>4</v>
      </c>
      <c r="K1821" s="4">
        <v>13.97</v>
      </c>
    </row>
    <row r="1822" spans="1:11" x14ac:dyDescent="0.2">
      <c r="A1822" t="s">
        <v>2073</v>
      </c>
      <c r="B1822" t="str">
        <f t="shared" si="56"/>
        <v>2014</v>
      </c>
      <c r="C1822" t="str">
        <f t="shared" si="57"/>
        <v>Dec</v>
      </c>
      <c r="D1822" t="s">
        <v>2075</v>
      </c>
      <c r="E1822" t="s">
        <v>87</v>
      </c>
      <c r="F1822" t="s">
        <v>12</v>
      </c>
      <c r="G1822" t="s">
        <v>27</v>
      </c>
      <c r="H1822" t="s">
        <v>371</v>
      </c>
      <c r="I1822" s="4">
        <v>2.62</v>
      </c>
      <c r="J1822" s="5">
        <v>1</v>
      </c>
      <c r="K1822" s="4">
        <v>0.3</v>
      </c>
    </row>
    <row r="1823" spans="1:11" x14ac:dyDescent="0.2">
      <c r="A1823" t="s">
        <v>2073</v>
      </c>
      <c r="B1823" t="str">
        <f t="shared" si="56"/>
        <v>2014</v>
      </c>
      <c r="C1823" t="str">
        <f t="shared" si="57"/>
        <v>Dec</v>
      </c>
      <c r="D1823" t="s">
        <v>2075</v>
      </c>
      <c r="E1823" t="s">
        <v>87</v>
      </c>
      <c r="F1823" t="s">
        <v>38</v>
      </c>
      <c r="G1823" t="s">
        <v>164</v>
      </c>
      <c r="H1823" t="s">
        <v>2076</v>
      </c>
      <c r="I1823" s="4">
        <v>136.53</v>
      </c>
      <c r="J1823" s="5">
        <v>1</v>
      </c>
      <c r="K1823" s="4">
        <v>-52.34</v>
      </c>
    </row>
    <row r="1824" spans="1:11" x14ac:dyDescent="0.2">
      <c r="A1824" t="s">
        <v>2073</v>
      </c>
      <c r="B1824" t="str">
        <f t="shared" si="56"/>
        <v>2014</v>
      </c>
      <c r="C1824" t="str">
        <f t="shared" si="57"/>
        <v>Dec</v>
      </c>
      <c r="D1824" t="s">
        <v>2075</v>
      </c>
      <c r="E1824" t="s">
        <v>87</v>
      </c>
      <c r="F1824" t="s">
        <v>43</v>
      </c>
      <c r="G1824" t="s">
        <v>58</v>
      </c>
      <c r="H1824" t="s">
        <v>2077</v>
      </c>
      <c r="I1824" s="4">
        <v>263.95999999999998</v>
      </c>
      <c r="J1824" s="5">
        <v>1</v>
      </c>
      <c r="K1824" s="4">
        <v>42.89</v>
      </c>
    </row>
    <row r="1825" spans="1:11" x14ac:dyDescent="0.2">
      <c r="A1825" t="s">
        <v>2073</v>
      </c>
      <c r="B1825" t="str">
        <f t="shared" si="56"/>
        <v>2014</v>
      </c>
      <c r="C1825" t="str">
        <f t="shared" si="57"/>
        <v>Dec</v>
      </c>
      <c r="D1825" t="s">
        <v>138</v>
      </c>
      <c r="E1825" t="s">
        <v>169</v>
      </c>
      <c r="F1825" t="s">
        <v>43</v>
      </c>
      <c r="G1825" t="s">
        <v>353</v>
      </c>
      <c r="H1825" t="s">
        <v>1537</v>
      </c>
      <c r="I1825" s="4">
        <v>6999.96</v>
      </c>
      <c r="J1825" s="5">
        <v>4</v>
      </c>
      <c r="K1825" s="4">
        <v>2239.9899999999998</v>
      </c>
    </row>
    <row r="1826" spans="1:11" x14ac:dyDescent="0.2">
      <c r="A1826" t="s">
        <v>2073</v>
      </c>
      <c r="B1826" t="str">
        <f t="shared" si="56"/>
        <v>2014</v>
      </c>
      <c r="C1826" t="str">
        <f t="shared" si="57"/>
        <v>Dec</v>
      </c>
      <c r="D1826" t="s">
        <v>2078</v>
      </c>
      <c r="E1826" t="s">
        <v>17</v>
      </c>
      <c r="F1826" t="s">
        <v>12</v>
      </c>
      <c r="G1826" t="s">
        <v>22</v>
      </c>
      <c r="H1826" t="s">
        <v>1752</v>
      </c>
      <c r="I1826" s="4">
        <v>9.26</v>
      </c>
      <c r="J1826" s="5">
        <v>3</v>
      </c>
      <c r="K1826" s="4">
        <v>-13.9</v>
      </c>
    </row>
    <row r="1827" spans="1:11" x14ac:dyDescent="0.2">
      <c r="A1827" t="s">
        <v>2079</v>
      </c>
      <c r="B1827" t="str">
        <f t="shared" si="56"/>
        <v>2014</v>
      </c>
      <c r="C1827" t="str">
        <f t="shared" si="57"/>
        <v>Dec</v>
      </c>
      <c r="D1827" t="s">
        <v>964</v>
      </c>
      <c r="E1827" t="s">
        <v>11</v>
      </c>
      <c r="F1827" t="s">
        <v>43</v>
      </c>
      <c r="G1827" t="s">
        <v>44</v>
      </c>
      <c r="H1827" t="s">
        <v>2080</v>
      </c>
      <c r="I1827" s="4">
        <v>40.68</v>
      </c>
      <c r="J1827" s="5">
        <v>3</v>
      </c>
      <c r="K1827" s="4">
        <v>-9.15</v>
      </c>
    </row>
    <row r="1828" spans="1:11" x14ac:dyDescent="0.2">
      <c r="A1828" t="s">
        <v>2079</v>
      </c>
      <c r="B1828" t="str">
        <f t="shared" si="56"/>
        <v>2014</v>
      </c>
      <c r="C1828" t="str">
        <f t="shared" si="57"/>
        <v>Dec</v>
      </c>
      <c r="D1828" t="s">
        <v>964</v>
      </c>
      <c r="E1828" t="s">
        <v>11</v>
      </c>
      <c r="F1828" t="s">
        <v>38</v>
      </c>
      <c r="G1828" t="s">
        <v>39</v>
      </c>
      <c r="H1828" t="s">
        <v>729</v>
      </c>
      <c r="I1828" s="4">
        <v>763.28</v>
      </c>
      <c r="J1828" s="5">
        <v>5</v>
      </c>
      <c r="K1828" s="4">
        <v>-21.81</v>
      </c>
    </row>
    <row r="1829" spans="1:11" x14ac:dyDescent="0.2">
      <c r="A1829" t="s">
        <v>2079</v>
      </c>
      <c r="B1829" t="str">
        <f t="shared" si="56"/>
        <v>2014</v>
      </c>
      <c r="C1829" t="str">
        <f t="shared" si="57"/>
        <v>Dec</v>
      </c>
      <c r="D1829" t="s">
        <v>488</v>
      </c>
      <c r="E1829" t="s">
        <v>31</v>
      </c>
      <c r="F1829" t="s">
        <v>38</v>
      </c>
      <c r="G1829" t="s">
        <v>52</v>
      </c>
      <c r="H1829" t="s">
        <v>2081</v>
      </c>
      <c r="I1829" s="4">
        <v>6.16</v>
      </c>
      <c r="J1829" s="5">
        <v>2</v>
      </c>
      <c r="K1829" s="4">
        <v>1.97</v>
      </c>
    </row>
    <row r="1830" spans="1:11" x14ac:dyDescent="0.2">
      <c r="A1830" t="s">
        <v>2079</v>
      </c>
      <c r="B1830" t="str">
        <f t="shared" si="56"/>
        <v>2014</v>
      </c>
      <c r="C1830" t="str">
        <f t="shared" si="57"/>
        <v>Dec</v>
      </c>
      <c r="D1830" t="s">
        <v>2082</v>
      </c>
      <c r="E1830" t="s">
        <v>17</v>
      </c>
      <c r="F1830" t="s">
        <v>38</v>
      </c>
      <c r="G1830" t="s">
        <v>52</v>
      </c>
      <c r="H1830" t="s">
        <v>1565</v>
      </c>
      <c r="I1830" s="4">
        <v>8.5399999999999991</v>
      </c>
      <c r="J1830" s="5">
        <v>2</v>
      </c>
      <c r="K1830" s="4">
        <v>-7.48</v>
      </c>
    </row>
    <row r="1831" spans="1:11" x14ac:dyDescent="0.2">
      <c r="A1831" t="s">
        <v>2079</v>
      </c>
      <c r="B1831" t="str">
        <f t="shared" si="56"/>
        <v>2014</v>
      </c>
      <c r="C1831" t="str">
        <f t="shared" si="57"/>
        <v>Dec</v>
      </c>
      <c r="D1831" t="s">
        <v>1072</v>
      </c>
      <c r="E1831" t="s">
        <v>26</v>
      </c>
      <c r="F1831" t="s">
        <v>38</v>
      </c>
      <c r="G1831" t="s">
        <v>39</v>
      </c>
      <c r="H1831" t="s">
        <v>1717</v>
      </c>
      <c r="I1831" s="4">
        <v>445.8</v>
      </c>
      <c r="J1831" s="5">
        <v>7</v>
      </c>
      <c r="K1831" s="4">
        <v>-108.27</v>
      </c>
    </row>
    <row r="1832" spans="1:11" x14ac:dyDescent="0.2">
      <c r="A1832" t="s">
        <v>2083</v>
      </c>
      <c r="B1832" t="str">
        <f t="shared" si="56"/>
        <v>2014</v>
      </c>
      <c r="C1832" t="str">
        <f t="shared" si="57"/>
        <v>Dec</v>
      </c>
      <c r="D1832" t="s">
        <v>595</v>
      </c>
      <c r="E1832" t="s">
        <v>139</v>
      </c>
      <c r="F1832" t="s">
        <v>12</v>
      </c>
      <c r="G1832" t="s">
        <v>22</v>
      </c>
      <c r="H1832" t="s">
        <v>2084</v>
      </c>
      <c r="I1832" s="4">
        <v>1.17</v>
      </c>
      <c r="J1832" s="5">
        <v>1</v>
      </c>
      <c r="K1832" s="4">
        <v>-0.86</v>
      </c>
    </row>
    <row r="1833" spans="1:11" x14ac:dyDescent="0.2">
      <c r="A1833" t="s">
        <v>2083</v>
      </c>
      <c r="B1833" t="str">
        <f t="shared" si="56"/>
        <v>2014</v>
      </c>
      <c r="C1833" t="str">
        <f t="shared" si="57"/>
        <v>Dec</v>
      </c>
      <c r="D1833" t="s">
        <v>2085</v>
      </c>
      <c r="E1833" t="s">
        <v>31</v>
      </c>
      <c r="F1833" t="s">
        <v>38</v>
      </c>
      <c r="G1833" t="s">
        <v>52</v>
      </c>
      <c r="H1833" t="s">
        <v>2086</v>
      </c>
      <c r="I1833" s="4">
        <v>44.46</v>
      </c>
      <c r="J1833" s="5">
        <v>2</v>
      </c>
      <c r="K1833" s="4">
        <v>14.67</v>
      </c>
    </row>
    <row r="1834" spans="1:11" x14ac:dyDescent="0.2">
      <c r="A1834" t="s">
        <v>2083</v>
      </c>
      <c r="B1834" t="str">
        <f t="shared" si="56"/>
        <v>2014</v>
      </c>
      <c r="C1834" t="str">
        <f t="shared" si="57"/>
        <v>Dec</v>
      </c>
      <c r="D1834" t="s">
        <v>2085</v>
      </c>
      <c r="E1834" t="s">
        <v>31</v>
      </c>
      <c r="F1834" t="s">
        <v>38</v>
      </c>
      <c r="G1834" t="s">
        <v>39</v>
      </c>
      <c r="H1834" t="s">
        <v>622</v>
      </c>
      <c r="I1834" s="4">
        <v>241.57</v>
      </c>
      <c r="J1834" s="5">
        <v>2</v>
      </c>
      <c r="K1834" s="4">
        <v>18.12</v>
      </c>
    </row>
    <row r="1835" spans="1:11" x14ac:dyDescent="0.2">
      <c r="A1835" t="s">
        <v>2083</v>
      </c>
      <c r="B1835" t="str">
        <f t="shared" si="56"/>
        <v>2014</v>
      </c>
      <c r="C1835" t="str">
        <f t="shared" si="57"/>
        <v>Dec</v>
      </c>
      <c r="D1835" t="s">
        <v>2085</v>
      </c>
      <c r="E1835" t="s">
        <v>31</v>
      </c>
      <c r="F1835" t="s">
        <v>43</v>
      </c>
      <c r="G1835" t="s">
        <v>58</v>
      </c>
      <c r="H1835" t="s">
        <v>2087</v>
      </c>
      <c r="I1835" s="4">
        <v>395</v>
      </c>
      <c r="J1835" s="5">
        <v>5</v>
      </c>
      <c r="K1835" s="4">
        <v>39.5</v>
      </c>
    </row>
    <row r="1836" spans="1:11" x14ac:dyDescent="0.2">
      <c r="A1836" t="s">
        <v>2083</v>
      </c>
      <c r="B1836" t="str">
        <f t="shared" si="56"/>
        <v>2014</v>
      </c>
      <c r="C1836" t="str">
        <f t="shared" si="57"/>
        <v>Dec</v>
      </c>
      <c r="D1836" t="s">
        <v>2085</v>
      </c>
      <c r="E1836" t="s">
        <v>31</v>
      </c>
      <c r="F1836" t="s">
        <v>43</v>
      </c>
      <c r="G1836" t="s">
        <v>44</v>
      </c>
      <c r="H1836" t="s">
        <v>45</v>
      </c>
      <c r="I1836" s="4">
        <v>627.16999999999996</v>
      </c>
      <c r="J1836" s="5">
        <v>4</v>
      </c>
      <c r="K1836" s="4">
        <v>70.56</v>
      </c>
    </row>
    <row r="1837" spans="1:11" x14ac:dyDescent="0.2">
      <c r="A1837" t="s">
        <v>2083</v>
      </c>
      <c r="B1837" t="str">
        <f t="shared" si="56"/>
        <v>2014</v>
      </c>
      <c r="C1837" t="str">
        <f t="shared" si="57"/>
        <v>Dec</v>
      </c>
      <c r="D1837" t="s">
        <v>522</v>
      </c>
      <c r="E1837" t="s">
        <v>139</v>
      </c>
      <c r="F1837" t="s">
        <v>38</v>
      </c>
      <c r="G1837" t="s">
        <v>39</v>
      </c>
      <c r="H1837" t="s">
        <v>837</v>
      </c>
      <c r="I1837" s="4">
        <v>1013.83</v>
      </c>
      <c r="J1837" s="5">
        <v>9</v>
      </c>
      <c r="K1837" s="4">
        <v>101.38</v>
      </c>
    </row>
    <row r="1838" spans="1:11" x14ac:dyDescent="0.2">
      <c r="A1838" t="s">
        <v>2083</v>
      </c>
      <c r="B1838" t="str">
        <f t="shared" si="56"/>
        <v>2014</v>
      </c>
      <c r="C1838" t="str">
        <f t="shared" si="57"/>
        <v>Dec</v>
      </c>
      <c r="D1838" t="s">
        <v>522</v>
      </c>
      <c r="E1838" t="s">
        <v>139</v>
      </c>
      <c r="F1838" t="s">
        <v>12</v>
      </c>
      <c r="G1838" t="s">
        <v>47</v>
      </c>
      <c r="H1838" t="s">
        <v>2088</v>
      </c>
      <c r="I1838" s="4">
        <v>1.98</v>
      </c>
      <c r="J1838" s="5">
        <v>2</v>
      </c>
      <c r="K1838" s="4">
        <v>0.67</v>
      </c>
    </row>
    <row r="1839" spans="1:11" x14ac:dyDescent="0.2">
      <c r="A1839" t="s">
        <v>2083</v>
      </c>
      <c r="B1839" t="str">
        <f t="shared" si="56"/>
        <v>2014</v>
      </c>
      <c r="C1839" t="str">
        <f t="shared" si="57"/>
        <v>Dec</v>
      </c>
      <c r="D1839" t="s">
        <v>162</v>
      </c>
      <c r="E1839" t="s">
        <v>11</v>
      </c>
      <c r="F1839" t="s">
        <v>12</v>
      </c>
      <c r="G1839" t="s">
        <v>13</v>
      </c>
      <c r="H1839" t="s">
        <v>582</v>
      </c>
      <c r="I1839" s="4">
        <v>36.29</v>
      </c>
      <c r="J1839" s="5">
        <v>7</v>
      </c>
      <c r="K1839" s="4">
        <v>12.7</v>
      </c>
    </row>
    <row r="1840" spans="1:11" x14ac:dyDescent="0.2">
      <c r="A1840" t="s">
        <v>2083</v>
      </c>
      <c r="B1840" t="str">
        <f t="shared" si="56"/>
        <v>2014</v>
      </c>
      <c r="C1840" t="str">
        <f t="shared" si="57"/>
        <v>Dec</v>
      </c>
      <c r="D1840" t="s">
        <v>162</v>
      </c>
      <c r="E1840" t="s">
        <v>11</v>
      </c>
      <c r="F1840" t="s">
        <v>38</v>
      </c>
      <c r="G1840" t="s">
        <v>52</v>
      </c>
      <c r="H1840" t="s">
        <v>1398</v>
      </c>
      <c r="I1840" s="4">
        <v>56.57</v>
      </c>
      <c r="J1840" s="5">
        <v>2</v>
      </c>
      <c r="K1840" s="4">
        <v>-74.95</v>
      </c>
    </row>
    <row r="1841" spans="1:11" x14ac:dyDescent="0.2">
      <c r="A1841" t="s">
        <v>2083</v>
      </c>
      <c r="B1841" t="str">
        <f t="shared" si="56"/>
        <v>2014</v>
      </c>
      <c r="C1841" t="str">
        <f t="shared" si="57"/>
        <v>Dec</v>
      </c>
      <c r="D1841" t="s">
        <v>2089</v>
      </c>
      <c r="E1841" t="s">
        <v>125</v>
      </c>
      <c r="F1841" t="s">
        <v>12</v>
      </c>
      <c r="G1841" t="s">
        <v>13</v>
      </c>
      <c r="H1841" t="s">
        <v>1312</v>
      </c>
      <c r="I1841" s="4">
        <v>114.2</v>
      </c>
      <c r="J1841" s="5">
        <v>5</v>
      </c>
      <c r="K1841" s="4">
        <v>52.53</v>
      </c>
    </row>
    <row r="1842" spans="1:11" x14ac:dyDescent="0.2">
      <c r="A1842" t="s">
        <v>2083</v>
      </c>
      <c r="B1842" t="str">
        <f t="shared" si="56"/>
        <v>2014</v>
      </c>
      <c r="C1842" t="str">
        <f t="shared" si="57"/>
        <v>Dec</v>
      </c>
      <c r="D1842" t="s">
        <v>2090</v>
      </c>
      <c r="E1842" t="s">
        <v>31</v>
      </c>
      <c r="F1842" t="s">
        <v>38</v>
      </c>
      <c r="G1842" t="s">
        <v>39</v>
      </c>
      <c r="H1842" t="s">
        <v>2004</v>
      </c>
      <c r="I1842" s="4">
        <v>1403.92</v>
      </c>
      <c r="J1842" s="5">
        <v>5</v>
      </c>
      <c r="K1842" s="4">
        <v>70.2</v>
      </c>
    </row>
    <row r="1843" spans="1:11" x14ac:dyDescent="0.2">
      <c r="A1843" t="s">
        <v>2083</v>
      </c>
      <c r="B1843" t="str">
        <f t="shared" si="56"/>
        <v>2014</v>
      </c>
      <c r="C1843" t="str">
        <f t="shared" si="57"/>
        <v>Dec</v>
      </c>
      <c r="D1843" t="s">
        <v>847</v>
      </c>
      <c r="E1843" t="s">
        <v>62</v>
      </c>
      <c r="F1843" t="s">
        <v>43</v>
      </c>
      <c r="G1843" t="s">
        <v>58</v>
      </c>
      <c r="H1843" t="s">
        <v>1170</v>
      </c>
      <c r="I1843" s="4">
        <v>99.98</v>
      </c>
      <c r="J1843" s="5">
        <v>2</v>
      </c>
      <c r="K1843" s="4">
        <v>8</v>
      </c>
    </row>
    <row r="1844" spans="1:11" x14ac:dyDescent="0.2">
      <c r="A1844" t="s">
        <v>2083</v>
      </c>
      <c r="B1844" t="str">
        <f t="shared" si="56"/>
        <v>2014</v>
      </c>
      <c r="C1844" t="str">
        <f t="shared" si="57"/>
        <v>Dec</v>
      </c>
      <c r="D1844" t="s">
        <v>847</v>
      </c>
      <c r="E1844" t="s">
        <v>62</v>
      </c>
      <c r="F1844" t="s">
        <v>38</v>
      </c>
      <c r="G1844" t="s">
        <v>52</v>
      </c>
      <c r="H1844" t="s">
        <v>132</v>
      </c>
      <c r="I1844" s="4">
        <v>29.46</v>
      </c>
      <c r="J1844" s="5">
        <v>6</v>
      </c>
      <c r="K1844" s="4">
        <v>9.7200000000000006</v>
      </c>
    </row>
    <row r="1845" spans="1:11" x14ac:dyDescent="0.2">
      <c r="A1845" t="s">
        <v>2083</v>
      </c>
      <c r="B1845" t="str">
        <f t="shared" si="56"/>
        <v>2014</v>
      </c>
      <c r="C1845" t="str">
        <f t="shared" si="57"/>
        <v>Dec</v>
      </c>
      <c r="D1845" t="s">
        <v>2091</v>
      </c>
      <c r="E1845" t="s">
        <v>11</v>
      </c>
      <c r="F1845" t="s">
        <v>43</v>
      </c>
      <c r="G1845" t="s">
        <v>58</v>
      </c>
      <c r="H1845" t="s">
        <v>558</v>
      </c>
      <c r="I1845" s="4">
        <v>319.97000000000003</v>
      </c>
      <c r="J1845" s="5">
        <v>4</v>
      </c>
      <c r="K1845" s="4">
        <v>95.99</v>
      </c>
    </row>
    <row r="1846" spans="1:11" x14ac:dyDescent="0.2">
      <c r="A1846" t="s">
        <v>2083</v>
      </c>
      <c r="B1846" t="str">
        <f t="shared" si="56"/>
        <v>2014</v>
      </c>
      <c r="C1846" t="str">
        <f t="shared" si="57"/>
        <v>Dec</v>
      </c>
      <c r="D1846" t="s">
        <v>2091</v>
      </c>
      <c r="E1846" t="s">
        <v>11</v>
      </c>
      <c r="F1846" t="s">
        <v>38</v>
      </c>
      <c r="G1846" t="s">
        <v>52</v>
      </c>
      <c r="H1846" t="s">
        <v>1622</v>
      </c>
      <c r="I1846" s="4">
        <v>8.6199999999999992</v>
      </c>
      <c r="J1846" s="5">
        <v>7</v>
      </c>
      <c r="K1846" s="4">
        <v>-2.59</v>
      </c>
    </row>
    <row r="1847" spans="1:11" x14ac:dyDescent="0.2">
      <c r="A1847" t="s">
        <v>2092</v>
      </c>
      <c r="B1847" t="str">
        <f t="shared" si="56"/>
        <v>2014</v>
      </c>
      <c r="C1847" t="str">
        <f t="shared" si="57"/>
        <v>Dec</v>
      </c>
      <c r="D1847" t="s">
        <v>1870</v>
      </c>
      <c r="E1847" t="s">
        <v>34</v>
      </c>
      <c r="F1847" t="s">
        <v>12</v>
      </c>
      <c r="G1847" t="s">
        <v>27</v>
      </c>
      <c r="H1847" t="s">
        <v>537</v>
      </c>
      <c r="I1847" s="4">
        <v>40.049999999999997</v>
      </c>
      <c r="J1847" s="5">
        <v>3</v>
      </c>
      <c r="K1847" s="4">
        <v>11.21</v>
      </c>
    </row>
    <row r="1848" spans="1:11" x14ac:dyDescent="0.2">
      <c r="A1848" t="s">
        <v>2092</v>
      </c>
      <c r="B1848" t="str">
        <f t="shared" si="56"/>
        <v>2014</v>
      </c>
      <c r="C1848" t="str">
        <f t="shared" si="57"/>
        <v>Dec</v>
      </c>
      <c r="D1848" t="s">
        <v>2093</v>
      </c>
      <c r="E1848" t="s">
        <v>87</v>
      </c>
      <c r="F1848" t="s">
        <v>12</v>
      </c>
      <c r="G1848" t="s">
        <v>22</v>
      </c>
      <c r="H1848" t="s">
        <v>1089</v>
      </c>
      <c r="I1848" s="4">
        <v>5.48</v>
      </c>
      <c r="J1848" s="5">
        <v>4</v>
      </c>
      <c r="K1848" s="4">
        <v>-4.0199999999999996</v>
      </c>
    </row>
    <row r="1849" spans="1:11" x14ac:dyDescent="0.2">
      <c r="A1849" t="s">
        <v>2094</v>
      </c>
      <c r="B1849" t="str">
        <f t="shared" si="56"/>
        <v>2014</v>
      </c>
      <c r="C1849" t="str">
        <f t="shared" si="57"/>
        <v>Dec</v>
      </c>
      <c r="D1849" t="s">
        <v>2095</v>
      </c>
      <c r="E1849" t="s">
        <v>139</v>
      </c>
      <c r="F1849" t="s">
        <v>12</v>
      </c>
      <c r="G1849" t="s">
        <v>22</v>
      </c>
      <c r="H1849" t="s">
        <v>362</v>
      </c>
      <c r="I1849" s="4">
        <v>4.8099999999999996</v>
      </c>
      <c r="J1849" s="5">
        <v>2</v>
      </c>
      <c r="K1849" s="4">
        <v>-3.69</v>
      </c>
    </row>
    <row r="1850" spans="1:11" x14ac:dyDescent="0.2">
      <c r="A1850" t="s">
        <v>2094</v>
      </c>
      <c r="B1850" t="str">
        <f t="shared" si="56"/>
        <v>2014</v>
      </c>
      <c r="C1850" t="str">
        <f t="shared" si="57"/>
        <v>Dec</v>
      </c>
      <c r="D1850" t="s">
        <v>2095</v>
      </c>
      <c r="E1850" t="s">
        <v>139</v>
      </c>
      <c r="F1850" t="s">
        <v>43</v>
      </c>
      <c r="G1850" t="s">
        <v>58</v>
      </c>
      <c r="H1850" t="s">
        <v>2096</v>
      </c>
      <c r="I1850" s="4">
        <v>247.8</v>
      </c>
      <c r="J1850" s="5">
        <v>5</v>
      </c>
      <c r="K1850" s="4">
        <v>-18.59</v>
      </c>
    </row>
    <row r="1851" spans="1:11" x14ac:dyDescent="0.2">
      <c r="A1851" t="s">
        <v>2094</v>
      </c>
      <c r="B1851" t="str">
        <f t="shared" si="56"/>
        <v>2014</v>
      </c>
      <c r="C1851" t="str">
        <f t="shared" si="57"/>
        <v>Dec</v>
      </c>
      <c r="D1851" t="s">
        <v>2097</v>
      </c>
      <c r="E1851" t="s">
        <v>561</v>
      </c>
      <c r="F1851" t="s">
        <v>12</v>
      </c>
      <c r="G1851" t="s">
        <v>22</v>
      </c>
      <c r="H1851" t="s">
        <v>2098</v>
      </c>
      <c r="I1851" s="4">
        <v>152.76</v>
      </c>
      <c r="J1851" s="5">
        <v>6</v>
      </c>
      <c r="K1851" s="4">
        <v>74.849999999999994</v>
      </c>
    </row>
    <row r="1852" spans="1:11" x14ac:dyDescent="0.2">
      <c r="A1852" t="s">
        <v>2094</v>
      </c>
      <c r="B1852" t="str">
        <f t="shared" si="56"/>
        <v>2014</v>
      </c>
      <c r="C1852" t="str">
        <f t="shared" si="57"/>
        <v>Dec</v>
      </c>
      <c r="D1852" t="s">
        <v>2097</v>
      </c>
      <c r="E1852" t="s">
        <v>561</v>
      </c>
      <c r="F1852" t="s">
        <v>12</v>
      </c>
      <c r="G1852" t="s">
        <v>232</v>
      </c>
      <c r="H1852" t="s">
        <v>1833</v>
      </c>
      <c r="I1852" s="4">
        <v>7.27</v>
      </c>
      <c r="J1852" s="5">
        <v>1</v>
      </c>
      <c r="K1852" s="4">
        <v>1.96</v>
      </c>
    </row>
    <row r="1853" spans="1:11" x14ac:dyDescent="0.2">
      <c r="A1853" t="s">
        <v>2094</v>
      </c>
      <c r="B1853" t="str">
        <f t="shared" si="56"/>
        <v>2014</v>
      </c>
      <c r="C1853" t="str">
        <f t="shared" si="57"/>
        <v>Dec</v>
      </c>
      <c r="D1853" t="s">
        <v>2097</v>
      </c>
      <c r="E1853" t="s">
        <v>561</v>
      </c>
      <c r="F1853" t="s">
        <v>38</v>
      </c>
      <c r="G1853" t="s">
        <v>39</v>
      </c>
      <c r="H1853" t="s">
        <v>2099</v>
      </c>
      <c r="I1853" s="4">
        <v>1819.86</v>
      </c>
      <c r="J1853" s="5">
        <v>14</v>
      </c>
      <c r="K1853" s="4">
        <v>163.79</v>
      </c>
    </row>
    <row r="1854" spans="1:11" x14ac:dyDescent="0.2">
      <c r="A1854" t="s">
        <v>2094</v>
      </c>
      <c r="B1854" t="str">
        <f t="shared" si="56"/>
        <v>2014</v>
      </c>
      <c r="C1854" t="str">
        <f t="shared" si="57"/>
        <v>Dec</v>
      </c>
      <c r="D1854" t="s">
        <v>912</v>
      </c>
      <c r="E1854" t="s">
        <v>31</v>
      </c>
      <c r="F1854" t="s">
        <v>12</v>
      </c>
      <c r="G1854" t="s">
        <v>18</v>
      </c>
      <c r="H1854" t="s">
        <v>1053</v>
      </c>
      <c r="I1854" s="4">
        <v>14.62</v>
      </c>
      <c r="J1854" s="5">
        <v>2</v>
      </c>
      <c r="K1854" s="4">
        <v>6.87</v>
      </c>
    </row>
    <row r="1855" spans="1:11" x14ac:dyDescent="0.2">
      <c r="A1855" t="s">
        <v>2094</v>
      </c>
      <c r="B1855" t="str">
        <f t="shared" si="56"/>
        <v>2014</v>
      </c>
      <c r="C1855" t="str">
        <f t="shared" si="57"/>
        <v>Dec</v>
      </c>
      <c r="D1855" t="s">
        <v>912</v>
      </c>
      <c r="E1855" t="s">
        <v>31</v>
      </c>
      <c r="F1855" t="s">
        <v>12</v>
      </c>
      <c r="G1855" t="s">
        <v>47</v>
      </c>
      <c r="H1855" t="s">
        <v>2100</v>
      </c>
      <c r="I1855" s="4">
        <v>22.55</v>
      </c>
      <c r="J1855" s="5">
        <v>5</v>
      </c>
      <c r="K1855" s="4">
        <v>8.7899999999999991</v>
      </c>
    </row>
    <row r="1856" spans="1:11" x14ac:dyDescent="0.2">
      <c r="A1856" t="s">
        <v>2094</v>
      </c>
      <c r="B1856" t="str">
        <f t="shared" si="56"/>
        <v>2014</v>
      </c>
      <c r="C1856" t="str">
        <f t="shared" si="57"/>
        <v>Dec</v>
      </c>
      <c r="D1856" t="s">
        <v>912</v>
      </c>
      <c r="E1856" t="s">
        <v>31</v>
      </c>
      <c r="F1856" t="s">
        <v>43</v>
      </c>
      <c r="G1856" t="s">
        <v>44</v>
      </c>
      <c r="H1856" t="s">
        <v>2101</v>
      </c>
      <c r="I1856" s="4">
        <v>583.79999999999995</v>
      </c>
      <c r="J1856" s="5">
        <v>5</v>
      </c>
      <c r="K1856" s="4">
        <v>72.98</v>
      </c>
    </row>
    <row r="1857" spans="1:11" x14ac:dyDescent="0.2">
      <c r="A1857" t="s">
        <v>2094</v>
      </c>
      <c r="B1857" t="str">
        <f t="shared" si="56"/>
        <v>2014</v>
      </c>
      <c r="C1857" t="str">
        <f t="shared" si="57"/>
        <v>Dec</v>
      </c>
      <c r="D1857" t="s">
        <v>912</v>
      </c>
      <c r="E1857" t="s">
        <v>31</v>
      </c>
      <c r="F1857" t="s">
        <v>43</v>
      </c>
      <c r="G1857" t="s">
        <v>44</v>
      </c>
      <c r="H1857" t="s">
        <v>2102</v>
      </c>
      <c r="I1857" s="4">
        <v>211.17</v>
      </c>
      <c r="J1857" s="5">
        <v>4</v>
      </c>
      <c r="K1857" s="4">
        <v>15.84</v>
      </c>
    </row>
    <row r="1858" spans="1:11" x14ac:dyDescent="0.2">
      <c r="A1858" t="s">
        <v>2094</v>
      </c>
      <c r="B1858" t="str">
        <f t="shared" si="56"/>
        <v>2014</v>
      </c>
      <c r="C1858" t="str">
        <f t="shared" si="57"/>
        <v>Dec</v>
      </c>
      <c r="D1858" t="s">
        <v>145</v>
      </c>
      <c r="E1858" t="s">
        <v>17</v>
      </c>
      <c r="F1858" t="s">
        <v>43</v>
      </c>
      <c r="G1858" t="s">
        <v>44</v>
      </c>
      <c r="H1858" t="s">
        <v>2103</v>
      </c>
      <c r="I1858" s="4">
        <v>323.98</v>
      </c>
      <c r="J1858" s="5">
        <v>3</v>
      </c>
      <c r="K1858" s="4">
        <v>36.450000000000003</v>
      </c>
    </row>
    <row r="1859" spans="1:11" x14ac:dyDescent="0.2">
      <c r="A1859" t="s">
        <v>2094</v>
      </c>
      <c r="B1859" t="str">
        <f t="shared" ref="B1859:B1922" si="58">TEXT(A1859,"YYYY")</f>
        <v>2014</v>
      </c>
      <c r="C1859" t="str">
        <f t="shared" ref="C1859:C1922" si="59">TEXT(A1859,"MMM")</f>
        <v>Dec</v>
      </c>
      <c r="D1859" t="s">
        <v>145</v>
      </c>
      <c r="E1859" t="s">
        <v>17</v>
      </c>
      <c r="F1859" t="s">
        <v>12</v>
      </c>
      <c r="G1859" t="s">
        <v>13</v>
      </c>
      <c r="H1859" t="s">
        <v>1293</v>
      </c>
      <c r="I1859" s="4">
        <v>15.55</v>
      </c>
      <c r="J1859" s="5">
        <v>3</v>
      </c>
      <c r="K1859" s="4">
        <v>5.44</v>
      </c>
    </row>
    <row r="1860" spans="1:11" x14ac:dyDescent="0.2">
      <c r="A1860" t="s">
        <v>2094</v>
      </c>
      <c r="B1860" t="str">
        <f t="shared" si="58"/>
        <v>2014</v>
      </c>
      <c r="C1860" t="str">
        <f t="shared" si="59"/>
        <v>Dec</v>
      </c>
      <c r="D1860" t="s">
        <v>145</v>
      </c>
      <c r="E1860" t="s">
        <v>17</v>
      </c>
      <c r="F1860" t="s">
        <v>12</v>
      </c>
      <c r="G1860" t="s">
        <v>20</v>
      </c>
      <c r="H1860" t="s">
        <v>2104</v>
      </c>
      <c r="I1860" s="4">
        <v>32.590000000000003</v>
      </c>
      <c r="J1860" s="5">
        <v>3</v>
      </c>
      <c r="K1860" s="4">
        <v>-7.74</v>
      </c>
    </row>
    <row r="1861" spans="1:11" x14ac:dyDescent="0.2">
      <c r="A1861" t="s">
        <v>2105</v>
      </c>
      <c r="B1861" t="str">
        <f t="shared" si="58"/>
        <v>2014</v>
      </c>
      <c r="C1861" t="str">
        <f t="shared" si="59"/>
        <v>Dec</v>
      </c>
      <c r="D1861" t="s">
        <v>2106</v>
      </c>
      <c r="E1861" t="s">
        <v>62</v>
      </c>
      <c r="F1861" t="s">
        <v>12</v>
      </c>
      <c r="G1861" t="s">
        <v>20</v>
      </c>
      <c r="H1861" t="s">
        <v>151</v>
      </c>
      <c r="I1861" s="4">
        <v>122.48</v>
      </c>
      <c r="J1861" s="5">
        <v>2</v>
      </c>
      <c r="K1861" s="4">
        <v>0</v>
      </c>
    </row>
    <row r="1862" spans="1:11" x14ac:dyDescent="0.2">
      <c r="A1862" t="s">
        <v>2105</v>
      </c>
      <c r="B1862" t="str">
        <f t="shared" si="58"/>
        <v>2014</v>
      </c>
      <c r="C1862" t="str">
        <f t="shared" si="59"/>
        <v>Dec</v>
      </c>
      <c r="D1862" t="s">
        <v>2106</v>
      </c>
      <c r="E1862" t="s">
        <v>62</v>
      </c>
      <c r="F1862" t="s">
        <v>38</v>
      </c>
      <c r="G1862" t="s">
        <v>164</v>
      </c>
      <c r="H1862" t="s">
        <v>2107</v>
      </c>
      <c r="I1862" s="4">
        <v>2244.48</v>
      </c>
      <c r="J1862" s="5">
        <v>7</v>
      </c>
      <c r="K1862" s="4">
        <v>493.79</v>
      </c>
    </row>
    <row r="1863" spans="1:11" x14ac:dyDescent="0.2">
      <c r="A1863" t="s">
        <v>2105</v>
      </c>
      <c r="B1863" t="str">
        <f t="shared" si="58"/>
        <v>2014</v>
      </c>
      <c r="C1863" t="str">
        <f t="shared" si="59"/>
        <v>Dec</v>
      </c>
      <c r="D1863" t="s">
        <v>2106</v>
      </c>
      <c r="E1863" t="s">
        <v>62</v>
      </c>
      <c r="F1863" t="s">
        <v>12</v>
      </c>
      <c r="G1863" t="s">
        <v>22</v>
      </c>
      <c r="H1863" t="s">
        <v>904</v>
      </c>
      <c r="I1863" s="4">
        <v>62.31</v>
      </c>
      <c r="J1863" s="5">
        <v>3</v>
      </c>
      <c r="K1863" s="4">
        <v>29.29</v>
      </c>
    </row>
    <row r="1864" spans="1:11" x14ac:dyDescent="0.2">
      <c r="A1864" t="s">
        <v>2105</v>
      </c>
      <c r="B1864" t="str">
        <f t="shared" si="58"/>
        <v>2014</v>
      </c>
      <c r="C1864" t="str">
        <f t="shared" si="59"/>
        <v>Dec</v>
      </c>
      <c r="D1864" t="s">
        <v>2106</v>
      </c>
      <c r="E1864" t="s">
        <v>62</v>
      </c>
      <c r="F1864" t="s">
        <v>38</v>
      </c>
      <c r="G1864" t="s">
        <v>164</v>
      </c>
      <c r="H1864" t="s">
        <v>1741</v>
      </c>
      <c r="I1864" s="4">
        <v>455.1</v>
      </c>
      <c r="J1864" s="5">
        <v>2</v>
      </c>
      <c r="K1864" s="4">
        <v>100.12</v>
      </c>
    </row>
    <row r="1865" spans="1:11" x14ac:dyDescent="0.2">
      <c r="A1865" t="s">
        <v>2105</v>
      </c>
      <c r="B1865" t="str">
        <f t="shared" si="58"/>
        <v>2014</v>
      </c>
      <c r="C1865" t="str">
        <f t="shared" si="59"/>
        <v>Dec</v>
      </c>
      <c r="D1865" t="s">
        <v>1299</v>
      </c>
      <c r="E1865" t="s">
        <v>189</v>
      </c>
      <c r="F1865" t="s">
        <v>12</v>
      </c>
      <c r="G1865" t="s">
        <v>18</v>
      </c>
      <c r="H1865" t="s">
        <v>1991</v>
      </c>
      <c r="I1865" s="4">
        <v>31.05</v>
      </c>
      <c r="J1865" s="5">
        <v>3</v>
      </c>
      <c r="K1865" s="4">
        <v>14.9</v>
      </c>
    </row>
    <row r="1866" spans="1:11" x14ac:dyDescent="0.2">
      <c r="A1866" t="s">
        <v>2105</v>
      </c>
      <c r="B1866" t="str">
        <f t="shared" si="58"/>
        <v>2014</v>
      </c>
      <c r="C1866" t="str">
        <f t="shared" si="59"/>
        <v>Dec</v>
      </c>
      <c r="D1866" t="s">
        <v>2108</v>
      </c>
      <c r="E1866" t="s">
        <v>135</v>
      </c>
      <c r="F1866" t="s">
        <v>12</v>
      </c>
      <c r="G1866" t="s">
        <v>105</v>
      </c>
      <c r="H1866" t="s">
        <v>2109</v>
      </c>
      <c r="I1866" s="4">
        <v>43.51</v>
      </c>
      <c r="J1866" s="5">
        <v>7</v>
      </c>
      <c r="K1866" s="4">
        <v>3.81</v>
      </c>
    </row>
    <row r="1867" spans="1:11" x14ac:dyDescent="0.2">
      <c r="A1867" t="s">
        <v>2105</v>
      </c>
      <c r="B1867" t="str">
        <f t="shared" si="58"/>
        <v>2014</v>
      </c>
      <c r="C1867" t="str">
        <f t="shared" si="59"/>
        <v>Dec</v>
      </c>
      <c r="D1867" t="s">
        <v>2108</v>
      </c>
      <c r="E1867" t="s">
        <v>135</v>
      </c>
      <c r="F1867" t="s">
        <v>38</v>
      </c>
      <c r="G1867" t="s">
        <v>39</v>
      </c>
      <c r="H1867" t="s">
        <v>1435</v>
      </c>
      <c r="I1867" s="4">
        <v>662.88</v>
      </c>
      <c r="J1867" s="5">
        <v>3</v>
      </c>
      <c r="K1867" s="4">
        <v>74.569999999999993</v>
      </c>
    </row>
    <row r="1868" spans="1:11" x14ac:dyDescent="0.2">
      <c r="A1868" t="s">
        <v>2105</v>
      </c>
      <c r="B1868" t="str">
        <f t="shared" si="58"/>
        <v>2014</v>
      </c>
      <c r="C1868" t="str">
        <f t="shared" si="59"/>
        <v>Dec</v>
      </c>
      <c r="D1868" t="s">
        <v>2108</v>
      </c>
      <c r="E1868" t="s">
        <v>135</v>
      </c>
      <c r="F1868" t="s">
        <v>12</v>
      </c>
      <c r="G1868" t="s">
        <v>13</v>
      </c>
      <c r="H1868" t="s">
        <v>738</v>
      </c>
      <c r="I1868" s="4">
        <v>25.92</v>
      </c>
      <c r="J1868" s="5">
        <v>5</v>
      </c>
      <c r="K1868" s="4">
        <v>9.07</v>
      </c>
    </row>
    <row r="1869" spans="1:11" x14ac:dyDescent="0.2">
      <c r="A1869" t="s">
        <v>2105</v>
      </c>
      <c r="B1869" t="str">
        <f t="shared" si="58"/>
        <v>2014</v>
      </c>
      <c r="C1869" t="str">
        <f t="shared" si="59"/>
        <v>Dec</v>
      </c>
      <c r="D1869" t="s">
        <v>1051</v>
      </c>
      <c r="E1869" t="s">
        <v>31</v>
      </c>
      <c r="F1869" t="s">
        <v>12</v>
      </c>
      <c r="G1869" t="s">
        <v>22</v>
      </c>
      <c r="H1869" t="s">
        <v>41</v>
      </c>
      <c r="I1869" s="4">
        <v>487.98</v>
      </c>
      <c r="J1869" s="5">
        <v>2</v>
      </c>
      <c r="K1869" s="4">
        <v>152.5</v>
      </c>
    </row>
    <row r="1870" spans="1:11" x14ac:dyDescent="0.2">
      <c r="A1870" t="s">
        <v>2105</v>
      </c>
      <c r="B1870" t="str">
        <f t="shared" si="58"/>
        <v>2014</v>
      </c>
      <c r="C1870" t="str">
        <f t="shared" si="59"/>
        <v>Dec</v>
      </c>
      <c r="D1870" t="s">
        <v>1051</v>
      </c>
      <c r="E1870" t="s">
        <v>31</v>
      </c>
      <c r="F1870" t="s">
        <v>12</v>
      </c>
      <c r="G1870" t="s">
        <v>27</v>
      </c>
      <c r="H1870" t="s">
        <v>556</v>
      </c>
      <c r="I1870" s="4">
        <v>47.3</v>
      </c>
      <c r="J1870" s="5">
        <v>2</v>
      </c>
      <c r="K1870" s="4">
        <v>12.3</v>
      </c>
    </row>
    <row r="1871" spans="1:11" x14ac:dyDescent="0.2">
      <c r="A1871" t="s">
        <v>2105</v>
      </c>
      <c r="B1871" t="str">
        <f t="shared" si="58"/>
        <v>2014</v>
      </c>
      <c r="C1871" t="str">
        <f t="shared" si="59"/>
        <v>Dec</v>
      </c>
      <c r="D1871" t="s">
        <v>1051</v>
      </c>
      <c r="E1871" t="s">
        <v>31</v>
      </c>
      <c r="F1871" t="s">
        <v>12</v>
      </c>
      <c r="G1871" t="s">
        <v>27</v>
      </c>
      <c r="H1871" t="s">
        <v>2110</v>
      </c>
      <c r="I1871" s="4">
        <v>4.13</v>
      </c>
      <c r="J1871" s="5">
        <v>1</v>
      </c>
      <c r="K1871" s="4">
        <v>1.1599999999999999</v>
      </c>
    </row>
    <row r="1872" spans="1:11" x14ac:dyDescent="0.2">
      <c r="A1872" t="s">
        <v>2105</v>
      </c>
      <c r="B1872" t="str">
        <f t="shared" si="58"/>
        <v>2014</v>
      </c>
      <c r="C1872" t="str">
        <f t="shared" si="59"/>
        <v>Dec</v>
      </c>
      <c r="D1872" t="s">
        <v>1051</v>
      </c>
      <c r="E1872" t="s">
        <v>31</v>
      </c>
      <c r="F1872" t="s">
        <v>12</v>
      </c>
      <c r="G1872" t="s">
        <v>22</v>
      </c>
      <c r="H1872" t="s">
        <v>351</v>
      </c>
      <c r="I1872" s="4">
        <v>155.12</v>
      </c>
      <c r="J1872" s="5">
        <v>5</v>
      </c>
      <c r="K1872" s="4">
        <v>50.41</v>
      </c>
    </row>
    <row r="1873" spans="1:11" x14ac:dyDescent="0.2">
      <c r="A1873" t="s">
        <v>2105</v>
      </c>
      <c r="B1873" t="str">
        <f t="shared" si="58"/>
        <v>2014</v>
      </c>
      <c r="C1873" t="str">
        <f t="shared" si="59"/>
        <v>Dec</v>
      </c>
      <c r="D1873" t="s">
        <v>1704</v>
      </c>
      <c r="E1873" t="s">
        <v>327</v>
      </c>
      <c r="F1873" t="s">
        <v>43</v>
      </c>
      <c r="G1873" t="s">
        <v>58</v>
      </c>
      <c r="H1873" t="s">
        <v>2111</v>
      </c>
      <c r="I1873" s="4">
        <v>447.94</v>
      </c>
      <c r="J1873" s="5">
        <v>7</v>
      </c>
      <c r="K1873" s="4">
        <v>89.59</v>
      </c>
    </row>
    <row r="1874" spans="1:11" x14ac:dyDescent="0.2">
      <c r="A1874" t="s">
        <v>2105</v>
      </c>
      <c r="B1874" t="str">
        <f t="shared" si="58"/>
        <v>2014</v>
      </c>
      <c r="C1874" t="str">
        <f t="shared" si="59"/>
        <v>Dec</v>
      </c>
      <c r="D1874" t="s">
        <v>2112</v>
      </c>
      <c r="E1874" t="s">
        <v>146</v>
      </c>
      <c r="F1874" t="s">
        <v>12</v>
      </c>
      <c r="G1874" t="s">
        <v>18</v>
      </c>
      <c r="H1874" t="s">
        <v>2113</v>
      </c>
      <c r="I1874" s="4">
        <v>3.69</v>
      </c>
      <c r="J1874" s="5">
        <v>1</v>
      </c>
      <c r="K1874" s="4">
        <v>1.73</v>
      </c>
    </row>
    <row r="1875" spans="1:11" x14ac:dyDescent="0.2">
      <c r="A1875" t="s">
        <v>2105</v>
      </c>
      <c r="B1875" t="str">
        <f t="shared" si="58"/>
        <v>2014</v>
      </c>
      <c r="C1875" t="str">
        <f t="shared" si="59"/>
        <v>Dec</v>
      </c>
      <c r="D1875" t="s">
        <v>2112</v>
      </c>
      <c r="E1875" t="s">
        <v>146</v>
      </c>
      <c r="F1875" t="s">
        <v>12</v>
      </c>
      <c r="G1875" t="s">
        <v>22</v>
      </c>
      <c r="H1875" t="s">
        <v>1278</v>
      </c>
      <c r="I1875" s="4">
        <v>1103.97</v>
      </c>
      <c r="J1875" s="5">
        <v>3</v>
      </c>
      <c r="K1875" s="4">
        <v>496.79</v>
      </c>
    </row>
    <row r="1876" spans="1:11" x14ac:dyDescent="0.2">
      <c r="A1876" t="s">
        <v>2105</v>
      </c>
      <c r="B1876" t="str">
        <f t="shared" si="58"/>
        <v>2014</v>
      </c>
      <c r="C1876" t="str">
        <f t="shared" si="59"/>
        <v>Dec</v>
      </c>
      <c r="D1876" t="s">
        <v>1087</v>
      </c>
      <c r="E1876" t="s">
        <v>87</v>
      </c>
      <c r="F1876" t="s">
        <v>38</v>
      </c>
      <c r="G1876" t="s">
        <v>52</v>
      </c>
      <c r="H1876" t="s">
        <v>1990</v>
      </c>
      <c r="I1876" s="4">
        <v>190.85</v>
      </c>
      <c r="J1876" s="5">
        <v>3</v>
      </c>
      <c r="K1876" s="4">
        <v>-21.47</v>
      </c>
    </row>
    <row r="1877" spans="1:11" x14ac:dyDescent="0.2">
      <c r="A1877" t="s">
        <v>2105</v>
      </c>
      <c r="B1877" t="str">
        <f t="shared" si="58"/>
        <v>2014</v>
      </c>
      <c r="C1877" t="str">
        <f t="shared" si="59"/>
        <v>Dec</v>
      </c>
      <c r="D1877" t="s">
        <v>726</v>
      </c>
      <c r="E1877" t="s">
        <v>109</v>
      </c>
      <c r="F1877" t="s">
        <v>38</v>
      </c>
      <c r="G1877" t="s">
        <v>52</v>
      </c>
      <c r="H1877" t="s">
        <v>1573</v>
      </c>
      <c r="I1877" s="4">
        <v>51.97</v>
      </c>
      <c r="J1877" s="5">
        <v>2</v>
      </c>
      <c r="K1877" s="4">
        <v>10.39</v>
      </c>
    </row>
    <row r="1878" spans="1:11" x14ac:dyDescent="0.2">
      <c r="A1878" t="s">
        <v>2105</v>
      </c>
      <c r="B1878" t="str">
        <f t="shared" si="58"/>
        <v>2014</v>
      </c>
      <c r="C1878" t="str">
        <f t="shared" si="59"/>
        <v>Dec</v>
      </c>
      <c r="D1878" t="s">
        <v>726</v>
      </c>
      <c r="E1878" t="s">
        <v>109</v>
      </c>
      <c r="F1878" t="s">
        <v>43</v>
      </c>
      <c r="G1878" t="s">
        <v>58</v>
      </c>
      <c r="H1878" t="s">
        <v>95</v>
      </c>
      <c r="I1878" s="4">
        <v>71.98</v>
      </c>
      <c r="J1878" s="5">
        <v>3</v>
      </c>
      <c r="K1878" s="4">
        <v>21.59</v>
      </c>
    </row>
    <row r="1879" spans="1:11" x14ac:dyDescent="0.2">
      <c r="A1879" t="s">
        <v>2105</v>
      </c>
      <c r="B1879" t="str">
        <f t="shared" si="58"/>
        <v>2014</v>
      </c>
      <c r="C1879" t="str">
        <f t="shared" si="59"/>
        <v>Dec</v>
      </c>
      <c r="D1879" t="s">
        <v>726</v>
      </c>
      <c r="E1879" t="s">
        <v>109</v>
      </c>
      <c r="F1879" t="s">
        <v>38</v>
      </c>
      <c r="G1879" t="s">
        <v>39</v>
      </c>
      <c r="H1879" t="s">
        <v>2114</v>
      </c>
      <c r="I1879" s="4">
        <v>242.35</v>
      </c>
      <c r="J1879" s="5">
        <v>3</v>
      </c>
      <c r="K1879" s="4">
        <v>-42.41</v>
      </c>
    </row>
    <row r="1880" spans="1:11" x14ac:dyDescent="0.2">
      <c r="A1880" t="s">
        <v>2105</v>
      </c>
      <c r="B1880" t="str">
        <f t="shared" si="58"/>
        <v>2014</v>
      </c>
      <c r="C1880" t="str">
        <f t="shared" si="59"/>
        <v>Dec</v>
      </c>
      <c r="D1880" t="s">
        <v>726</v>
      </c>
      <c r="E1880" t="s">
        <v>109</v>
      </c>
      <c r="F1880" t="s">
        <v>12</v>
      </c>
      <c r="G1880" t="s">
        <v>13</v>
      </c>
      <c r="H1880" t="s">
        <v>1930</v>
      </c>
      <c r="I1880" s="4">
        <v>221.92</v>
      </c>
      <c r="J1880" s="5">
        <v>5</v>
      </c>
      <c r="K1880" s="4">
        <v>77.67</v>
      </c>
    </row>
    <row r="1881" spans="1:11" x14ac:dyDescent="0.2">
      <c r="A1881" t="s">
        <v>2105</v>
      </c>
      <c r="B1881" t="str">
        <f t="shared" si="58"/>
        <v>2014</v>
      </c>
      <c r="C1881" t="str">
        <f t="shared" si="59"/>
        <v>Dec</v>
      </c>
      <c r="D1881" t="s">
        <v>726</v>
      </c>
      <c r="E1881" t="s">
        <v>109</v>
      </c>
      <c r="F1881" t="s">
        <v>12</v>
      </c>
      <c r="G1881" t="s">
        <v>13</v>
      </c>
      <c r="H1881" t="s">
        <v>1590</v>
      </c>
      <c r="I1881" s="4">
        <v>8.4499999999999993</v>
      </c>
      <c r="J1881" s="5">
        <v>2</v>
      </c>
      <c r="K1881" s="4">
        <v>2.64</v>
      </c>
    </row>
    <row r="1882" spans="1:11" x14ac:dyDescent="0.2">
      <c r="A1882" t="s">
        <v>2105</v>
      </c>
      <c r="B1882" t="str">
        <f t="shared" si="58"/>
        <v>2014</v>
      </c>
      <c r="C1882" t="str">
        <f t="shared" si="59"/>
        <v>Dec</v>
      </c>
      <c r="D1882" t="s">
        <v>1815</v>
      </c>
      <c r="E1882" t="s">
        <v>11</v>
      </c>
      <c r="F1882" t="s">
        <v>12</v>
      </c>
      <c r="G1882" t="s">
        <v>105</v>
      </c>
      <c r="H1882" t="s">
        <v>2115</v>
      </c>
      <c r="I1882" s="4">
        <v>19.43</v>
      </c>
      <c r="J1882" s="5">
        <v>2</v>
      </c>
      <c r="K1882" s="4">
        <v>-49.55</v>
      </c>
    </row>
    <row r="1883" spans="1:11" x14ac:dyDescent="0.2">
      <c r="A1883" t="s">
        <v>2105</v>
      </c>
      <c r="B1883" t="str">
        <f t="shared" si="58"/>
        <v>2014</v>
      </c>
      <c r="C1883" t="str">
        <f t="shared" si="59"/>
        <v>Dec</v>
      </c>
      <c r="D1883" t="s">
        <v>1815</v>
      </c>
      <c r="E1883" t="s">
        <v>11</v>
      </c>
      <c r="F1883" t="s">
        <v>43</v>
      </c>
      <c r="G1883" t="s">
        <v>58</v>
      </c>
      <c r="H1883" t="s">
        <v>1240</v>
      </c>
      <c r="I1883" s="4">
        <v>65.44</v>
      </c>
      <c r="J1883" s="5">
        <v>5</v>
      </c>
      <c r="K1883" s="4">
        <v>-8.18</v>
      </c>
    </row>
    <row r="1884" spans="1:11" x14ac:dyDescent="0.2">
      <c r="A1884" t="s">
        <v>2105</v>
      </c>
      <c r="B1884" t="str">
        <f t="shared" si="58"/>
        <v>2014</v>
      </c>
      <c r="C1884" t="str">
        <f t="shared" si="59"/>
        <v>Dec</v>
      </c>
      <c r="D1884" t="s">
        <v>1619</v>
      </c>
      <c r="E1884" t="s">
        <v>169</v>
      </c>
      <c r="F1884" t="s">
        <v>38</v>
      </c>
      <c r="G1884" t="s">
        <v>39</v>
      </c>
      <c r="H1884" t="s">
        <v>2116</v>
      </c>
      <c r="I1884" s="4">
        <v>192.19</v>
      </c>
      <c r="J1884" s="5">
        <v>3</v>
      </c>
      <c r="K1884" s="4">
        <v>36.299999999999997</v>
      </c>
    </row>
    <row r="1885" spans="1:11" x14ac:dyDescent="0.2">
      <c r="A1885" t="s">
        <v>2117</v>
      </c>
      <c r="B1885" t="str">
        <f t="shared" si="58"/>
        <v>2014</v>
      </c>
      <c r="C1885" t="str">
        <f t="shared" si="59"/>
        <v>Dec</v>
      </c>
      <c r="D1885" t="s">
        <v>420</v>
      </c>
      <c r="E1885" t="s">
        <v>31</v>
      </c>
      <c r="F1885" t="s">
        <v>38</v>
      </c>
      <c r="G1885" t="s">
        <v>39</v>
      </c>
      <c r="H1885" t="s">
        <v>1435</v>
      </c>
      <c r="I1885" s="4">
        <v>1325.76</v>
      </c>
      <c r="J1885" s="5">
        <v>6</v>
      </c>
      <c r="K1885" s="4">
        <v>149.15</v>
      </c>
    </row>
    <row r="1886" spans="1:11" x14ac:dyDescent="0.2">
      <c r="A1886" t="s">
        <v>2117</v>
      </c>
      <c r="B1886" t="str">
        <f t="shared" si="58"/>
        <v>2014</v>
      </c>
      <c r="C1886" t="str">
        <f t="shared" si="59"/>
        <v>Dec</v>
      </c>
      <c r="D1886" t="s">
        <v>420</v>
      </c>
      <c r="E1886" t="s">
        <v>31</v>
      </c>
      <c r="F1886" t="s">
        <v>38</v>
      </c>
      <c r="G1886" t="s">
        <v>39</v>
      </c>
      <c r="H1886" t="s">
        <v>1949</v>
      </c>
      <c r="I1886" s="4">
        <v>572.16</v>
      </c>
      <c r="J1886" s="5">
        <v>3</v>
      </c>
      <c r="K1886" s="4">
        <v>35.76</v>
      </c>
    </row>
    <row r="1887" spans="1:11" x14ac:dyDescent="0.2">
      <c r="A1887" t="s">
        <v>2117</v>
      </c>
      <c r="B1887" t="str">
        <f t="shared" si="58"/>
        <v>2014</v>
      </c>
      <c r="C1887" t="str">
        <f t="shared" si="59"/>
        <v>Dec</v>
      </c>
      <c r="D1887" t="s">
        <v>1057</v>
      </c>
      <c r="E1887" t="s">
        <v>135</v>
      </c>
      <c r="F1887" t="s">
        <v>12</v>
      </c>
      <c r="G1887" t="s">
        <v>22</v>
      </c>
      <c r="H1887" t="s">
        <v>810</v>
      </c>
      <c r="I1887" s="4">
        <v>18.239999999999998</v>
      </c>
      <c r="J1887" s="5">
        <v>2</v>
      </c>
      <c r="K1887" s="4">
        <v>-14.59</v>
      </c>
    </row>
    <row r="1888" spans="1:11" x14ac:dyDescent="0.2">
      <c r="A1888" t="s">
        <v>2117</v>
      </c>
      <c r="B1888" t="str">
        <f t="shared" si="58"/>
        <v>2014</v>
      </c>
      <c r="C1888" t="str">
        <f t="shared" si="59"/>
        <v>Dec</v>
      </c>
      <c r="D1888" t="s">
        <v>1505</v>
      </c>
      <c r="E1888" t="s">
        <v>67</v>
      </c>
      <c r="F1888" t="s">
        <v>12</v>
      </c>
      <c r="G1888" t="s">
        <v>18</v>
      </c>
      <c r="H1888" t="s">
        <v>416</v>
      </c>
      <c r="I1888" s="4">
        <v>17.28</v>
      </c>
      <c r="J1888" s="5">
        <v>6</v>
      </c>
      <c r="K1888" s="4">
        <v>7.95</v>
      </c>
    </row>
    <row r="1889" spans="1:11" x14ac:dyDescent="0.2">
      <c r="A1889" t="s">
        <v>2118</v>
      </c>
      <c r="B1889" t="str">
        <f t="shared" si="58"/>
        <v>2014</v>
      </c>
      <c r="C1889" t="str">
        <f t="shared" si="59"/>
        <v>Dec</v>
      </c>
      <c r="D1889" t="s">
        <v>2119</v>
      </c>
      <c r="E1889" t="s">
        <v>31</v>
      </c>
      <c r="F1889" t="s">
        <v>12</v>
      </c>
      <c r="G1889" t="s">
        <v>27</v>
      </c>
      <c r="H1889" t="s">
        <v>2120</v>
      </c>
      <c r="I1889" s="4">
        <v>11.76</v>
      </c>
      <c r="J1889" s="5">
        <v>4</v>
      </c>
      <c r="K1889" s="4">
        <v>3.18</v>
      </c>
    </row>
    <row r="1890" spans="1:11" x14ac:dyDescent="0.2">
      <c r="A1890" t="s">
        <v>2118</v>
      </c>
      <c r="B1890" t="str">
        <f t="shared" si="58"/>
        <v>2014</v>
      </c>
      <c r="C1890" t="str">
        <f t="shared" si="59"/>
        <v>Dec</v>
      </c>
      <c r="D1890" t="s">
        <v>804</v>
      </c>
      <c r="E1890" t="s">
        <v>169</v>
      </c>
      <c r="F1890" t="s">
        <v>12</v>
      </c>
      <c r="G1890" t="s">
        <v>20</v>
      </c>
      <c r="H1890" t="s">
        <v>2121</v>
      </c>
      <c r="I1890" s="4">
        <v>216.4</v>
      </c>
      <c r="J1890" s="5">
        <v>4</v>
      </c>
      <c r="K1890" s="4">
        <v>56.26</v>
      </c>
    </row>
    <row r="1891" spans="1:11" x14ac:dyDescent="0.2">
      <c r="A1891" t="s">
        <v>2118</v>
      </c>
      <c r="B1891" t="str">
        <f t="shared" si="58"/>
        <v>2014</v>
      </c>
      <c r="C1891" t="str">
        <f t="shared" si="59"/>
        <v>Dec</v>
      </c>
      <c r="D1891" t="s">
        <v>1406</v>
      </c>
      <c r="E1891" t="s">
        <v>17</v>
      </c>
      <c r="F1891" t="s">
        <v>12</v>
      </c>
      <c r="G1891" t="s">
        <v>20</v>
      </c>
      <c r="H1891" t="s">
        <v>433</v>
      </c>
      <c r="I1891" s="4">
        <v>132.16</v>
      </c>
      <c r="J1891" s="5">
        <v>1</v>
      </c>
      <c r="K1891" s="4">
        <v>9.91</v>
      </c>
    </row>
    <row r="1892" spans="1:11" x14ac:dyDescent="0.2">
      <c r="A1892" t="s">
        <v>2118</v>
      </c>
      <c r="B1892" t="str">
        <f t="shared" si="58"/>
        <v>2014</v>
      </c>
      <c r="C1892" t="str">
        <f t="shared" si="59"/>
        <v>Dec</v>
      </c>
      <c r="D1892" t="s">
        <v>1406</v>
      </c>
      <c r="E1892" t="s">
        <v>17</v>
      </c>
      <c r="F1892" t="s">
        <v>12</v>
      </c>
      <c r="G1892" t="s">
        <v>22</v>
      </c>
      <c r="H1892" t="s">
        <v>2122</v>
      </c>
      <c r="I1892" s="4">
        <v>17.899999999999999</v>
      </c>
      <c r="J1892" s="5">
        <v>6</v>
      </c>
      <c r="K1892" s="4">
        <v>-31.33</v>
      </c>
    </row>
    <row r="1893" spans="1:11" x14ac:dyDescent="0.2">
      <c r="A1893" t="s">
        <v>2118</v>
      </c>
      <c r="B1893" t="str">
        <f t="shared" si="58"/>
        <v>2014</v>
      </c>
      <c r="C1893" t="str">
        <f t="shared" si="59"/>
        <v>Dec</v>
      </c>
      <c r="D1893" t="s">
        <v>1406</v>
      </c>
      <c r="E1893" t="s">
        <v>17</v>
      </c>
      <c r="F1893" t="s">
        <v>12</v>
      </c>
      <c r="G1893" t="s">
        <v>13</v>
      </c>
      <c r="H1893" t="s">
        <v>1224</v>
      </c>
      <c r="I1893" s="4">
        <v>124.03</v>
      </c>
      <c r="J1893" s="5">
        <v>4</v>
      </c>
      <c r="K1893" s="4">
        <v>44.96</v>
      </c>
    </row>
    <row r="1894" spans="1:11" x14ac:dyDescent="0.2">
      <c r="A1894" t="s">
        <v>2118</v>
      </c>
      <c r="B1894" t="str">
        <f t="shared" si="58"/>
        <v>2014</v>
      </c>
      <c r="C1894" t="str">
        <f t="shared" si="59"/>
        <v>Dec</v>
      </c>
      <c r="D1894" t="s">
        <v>2123</v>
      </c>
      <c r="E1894" t="s">
        <v>169</v>
      </c>
      <c r="F1894" t="s">
        <v>12</v>
      </c>
      <c r="G1894" t="s">
        <v>22</v>
      </c>
      <c r="H1894" t="s">
        <v>2124</v>
      </c>
      <c r="I1894" s="4">
        <v>296.70999999999998</v>
      </c>
      <c r="J1894" s="5">
        <v>13</v>
      </c>
      <c r="K1894" s="4">
        <v>100.14</v>
      </c>
    </row>
    <row r="1895" spans="1:11" x14ac:dyDescent="0.2">
      <c r="A1895" t="s">
        <v>2125</v>
      </c>
      <c r="B1895" t="str">
        <f t="shared" si="58"/>
        <v>2014</v>
      </c>
      <c r="C1895" t="str">
        <f t="shared" si="59"/>
        <v>Dec</v>
      </c>
      <c r="D1895" t="s">
        <v>2126</v>
      </c>
      <c r="E1895" t="s">
        <v>146</v>
      </c>
      <c r="F1895" t="s">
        <v>12</v>
      </c>
      <c r="G1895" t="s">
        <v>105</v>
      </c>
      <c r="H1895" t="s">
        <v>2127</v>
      </c>
      <c r="I1895" s="4">
        <v>207.24</v>
      </c>
      <c r="J1895" s="5">
        <v>11</v>
      </c>
      <c r="K1895" s="4">
        <v>58.03</v>
      </c>
    </row>
    <row r="1896" spans="1:11" x14ac:dyDescent="0.2">
      <c r="A1896" t="s">
        <v>2125</v>
      </c>
      <c r="B1896" t="str">
        <f t="shared" si="58"/>
        <v>2014</v>
      </c>
      <c r="C1896" t="str">
        <f t="shared" si="59"/>
        <v>Dec</v>
      </c>
      <c r="D1896" t="s">
        <v>1820</v>
      </c>
      <c r="E1896" t="s">
        <v>169</v>
      </c>
      <c r="F1896" t="s">
        <v>38</v>
      </c>
      <c r="G1896" t="s">
        <v>164</v>
      </c>
      <c r="H1896" t="s">
        <v>2128</v>
      </c>
      <c r="I1896" s="4">
        <v>53.32</v>
      </c>
      <c r="J1896" s="5">
        <v>2</v>
      </c>
      <c r="K1896" s="4">
        <v>-19.55</v>
      </c>
    </row>
    <row r="1897" spans="1:11" x14ac:dyDescent="0.2">
      <c r="A1897" t="s">
        <v>2125</v>
      </c>
      <c r="B1897" t="str">
        <f t="shared" si="58"/>
        <v>2014</v>
      </c>
      <c r="C1897" t="str">
        <f t="shared" si="59"/>
        <v>Dec</v>
      </c>
      <c r="D1897" t="s">
        <v>1820</v>
      </c>
      <c r="E1897" t="s">
        <v>169</v>
      </c>
      <c r="F1897" t="s">
        <v>12</v>
      </c>
      <c r="G1897" t="s">
        <v>105</v>
      </c>
      <c r="H1897" t="s">
        <v>2127</v>
      </c>
      <c r="I1897" s="4">
        <v>56.52</v>
      </c>
      <c r="J1897" s="5">
        <v>3</v>
      </c>
      <c r="K1897" s="4">
        <v>15.83</v>
      </c>
    </row>
    <row r="1898" spans="1:11" x14ac:dyDescent="0.2">
      <c r="A1898" t="s">
        <v>2125</v>
      </c>
      <c r="B1898" t="str">
        <f t="shared" si="58"/>
        <v>2014</v>
      </c>
      <c r="C1898" t="str">
        <f t="shared" si="59"/>
        <v>Dec</v>
      </c>
      <c r="D1898" t="s">
        <v>1149</v>
      </c>
      <c r="E1898" t="s">
        <v>11</v>
      </c>
      <c r="F1898" t="s">
        <v>12</v>
      </c>
      <c r="G1898" t="s">
        <v>13</v>
      </c>
      <c r="H1898" t="s">
        <v>1416</v>
      </c>
      <c r="I1898" s="4">
        <v>5.18</v>
      </c>
      <c r="J1898" s="5">
        <v>1</v>
      </c>
      <c r="K1898" s="4">
        <v>1.81</v>
      </c>
    </row>
    <row r="1899" spans="1:11" x14ac:dyDescent="0.2">
      <c r="A1899" t="s">
        <v>2125</v>
      </c>
      <c r="B1899" t="str">
        <f t="shared" si="58"/>
        <v>2014</v>
      </c>
      <c r="C1899" t="str">
        <f t="shared" si="59"/>
        <v>Dec</v>
      </c>
      <c r="D1899" t="s">
        <v>2129</v>
      </c>
      <c r="E1899" t="s">
        <v>139</v>
      </c>
      <c r="F1899" t="s">
        <v>12</v>
      </c>
      <c r="G1899" t="s">
        <v>13</v>
      </c>
      <c r="H1899" t="s">
        <v>2130</v>
      </c>
      <c r="I1899" s="4">
        <v>45.53</v>
      </c>
      <c r="J1899" s="5">
        <v>3</v>
      </c>
      <c r="K1899" s="4">
        <v>15.93</v>
      </c>
    </row>
    <row r="1900" spans="1:11" x14ac:dyDescent="0.2">
      <c r="A1900" t="s">
        <v>2125</v>
      </c>
      <c r="B1900" t="str">
        <f t="shared" si="58"/>
        <v>2014</v>
      </c>
      <c r="C1900" t="str">
        <f t="shared" si="59"/>
        <v>Dec</v>
      </c>
      <c r="D1900" t="s">
        <v>2129</v>
      </c>
      <c r="E1900" t="s">
        <v>139</v>
      </c>
      <c r="F1900" t="s">
        <v>38</v>
      </c>
      <c r="G1900" t="s">
        <v>39</v>
      </c>
      <c r="H1900" t="s">
        <v>998</v>
      </c>
      <c r="I1900" s="4">
        <v>64.78</v>
      </c>
      <c r="J1900" s="5">
        <v>1</v>
      </c>
      <c r="K1900" s="4">
        <v>6.48</v>
      </c>
    </row>
    <row r="1901" spans="1:11" x14ac:dyDescent="0.2">
      <c r="A1901" t="s">
        <v>2125</v>
      </c>
      <c r="B1901" t="str">
        <f t="shared" si="58"/>
        <v>2014</v>
      </c>
      <c r="C1901" t="str">
        <f t="shared" si="59"/>
        <v>Dec</v>
      </c>
      <c r="D1901" t="s">
        <v>2129</v>
      </c>
      <c r="E1901" t="s">
        <v>139</v>
      </c>
      <c r="F1901" t="s">
        <v>12</v>
      </c>
      <c r="G1901" t="s">
        <v>20</v>
      </c>
      <c r="H1901" t="s">
        <v>82</v>
      </c>
      <c r="I1901" s="4">
        <v>424.27</v>
      </c>
      <c r="J1901" s="5">
        <v>2</v>
      </c>
      <c r="K1901" s="4">
        <v>-10.61</v>
      </c>
    </row>
    <row r="1902" spans="1:11" x14ac:dyDescent="0.2">
      <c r="A1902" t="s">
        <v>2125</v>
      </c>
      <c r="B1902" t="str">
        <f t="shared" si="58"/>
        <v>2014</v>
      </c>
      <c r="C1902" t="str">
        <f t="shared" si="59"/>
        <v>Dec</v>
      </c>
      <c r="D1902" t="s">
        <v>2129</v>
      </c>
      <c r="E1902" t="s">
        <v>139</v>
      </c>
      <c r="F1902" t="s">
        <v>12</v>
      </c>
      <c r="G1902" t="s">
        <v>27</v>
      </c>
      <c r="H1902" t="s">
        <v>621</v>
      </c>
      <c r="I1902" s="4">
        <v>1.34</v>
      </c>
      <c r="J1902" s="5">
        <v>1</v>
      </c>
      <c r="K1902" s="4">
        <v>0.5</v>
      </c>
    </row>
    <row r="1903" spans="1:11" x14ac:dyDescent="0.2">
      <c r="A1903" t="s">
        <v>2125</v>
      </c>
      <c r="B1903" t="str">
        <f t="shared" si="58"/>
        <v>2014</v>
      </c>
      <c r="C1903" t="str">
        <f t="shared" si="59"/>
        <v>Dec</v>
      </c>
      <c r="D1903" t="s">
        <v>2129</v>
      </c>
      <c r="E1903" t="s">
        <v>139</v>
      </c>
      <c r="F1903" t="s">
        <v>12</v>
      </c>
      <c r="G1903" t="s">
        <v>20</v>
      </c>
      <c r="H1903" t="s">
        <v>1850</v>
      </c>
      <c r="I1903" s="4">
        <v>83.92</v>
      </c>
      <c r="J1903" s="5">
        <v>5</v>
      </c>
      <c r="K1903" s="4">
        <v>-1.05</v>
      </c>
    </row>
    <row r="1904" spans="1:11" x14ac:dyDescent="0.2">
      <c r="A1904" t="s">
        <v>2131</v>
      </c>
      <c r="B1904" t="str">
        <f t="shared" si="58"/>
        <v>2014</v>
      </c>
      <c r="C1904" t="str">
        <f t="shared" si="59"/>
        <v>Dec</v>
      </c>
      <c r="D1904" t="s">
        <v>1191</v>
      </c>
      <c r="E1904" t="s">
        <v>139</v>
      </c>
      <c r="F1904" t="s">
        <v>12</v>
      </c>
      <c r="G1904" t="s">
        <v>13</v>
      </c>
      <c r="H1904" t="s">
        <v>1872</v>
      </c>
      <c r="I1904" s="4">
        <v>9.57</v>
      </c>
      <c r="J1904" s="5">
        <v>2</v>
      </c>
      <c r="K1904" s="4">
        <v>3.47</v>
      </c>
    </row>
    <row r="1905" spans="1:11" x14ac:dyDescent="0.2">
      <c r="A1905" t="s">
        <v>2131</v>
      </c>
      <c r="B1905" t="str">
        <f t="shared" si="58"/>
        <v>2014</v>
      </c>
      <c r="C1905" t="str">
        <f t="shared" si="59"/>
        <v>Dec</v>
      </c>
      <c r="D1905" t="s">
        <v>824</v>
      </c>
      <c r="E1905" t="s">
        <v>87</v>
      </c>
      <c r="F1905" t="s">
        <v>38</v>
      </c>
      <c r="G1905" t="s">
        <v>52</v>
      </c>
      <c r="H1905" t="s">
        <v>2132</v>
      </c>
      <c r="I1905" s="4">
        <v>30.36</v>
      </c>
      <c r="J1905" s="5">
        <v>5</v>
      </c>
      <c r="K1905" s="4">
        <v>8.73</v>
      </c>
    </row>
    <row r="1906" spans="1:11" x14ac:dyDescent="0.2">
      <c r="A1906" t="s">
        <v>2131</v>
      </c>
      <c r="B1906" t="str">
        <f t="shared" si="58"/>
        <v>2014</v>
      </c>
      <c r="C1906" t="str">
        <f t="shared" si="59"/>
        <v>Dec</v>
      </c>
      <c r="D1906" t="s">
        <v>1920</v>
      </c>
      <c r="E1906" t="s">
        <v>31</v>
      </c>
      <c r="F1906" t="s">
        <v>12</v>
      </c>
      <c r="G1906" t="s">
        <v>20</v>
      </c>
      <c r="H1906" t="s">
        <v>1133</v>
      </c>
      <c r="I1906" s="4">
        <v>142.86000000000001</v>
      </c>
      <c r="J1906" s="5">
        <v>1</v>
      </c>
      <c r="K1906" s="4">
        <v>41.43</v>
      </c>
    </row>
    <row r="1907" spans="1:11" x14ac:dyDescent="0.2">
      <c r="A1907" t="s">
        <v>2131</v>
      </c>
      <c r="B1907" t="str">
        <f t="shared" si="58"/>
        <v>2014</v>
      </c>
      <c r="C1907" t="str">
        <f t="shared" si="59"/>
        <v>Dec</v>
      </c>
      <c r="D1907" t="s">
        <v>1920</v>
      </c>
      <c r="E1907" t="s">
        <v>31</v>
      </c>
      <c r="F1907" t="s">
        <v>38</v>
      </c>
      <c r="G1907" t="s">
        <v>39</v>
      </c>
      <c r="H1907" t="s">
        <v>217</v>
      </c>
      <c r="I1907" s="4">
        <v>292.27</v>
      </c>
      <c r="J1907" s="5">
        <v>6</v>
      </c>
      <c r="K1907" s="4">
        <v>18.27</v>
      </c>
    </row>
    <row r="1908" spans="1:11" x14ac:dyDescent="0.2">
      <c r="A1908" t="s">
        <v>2131</v>
      </c>
      <c r="B1908" t="str">
        <f t="shared" si="58"/>
        <v>2014</v>
      </c>
      <c r="C1908" t="str">
        <f t="shared" si="59"/>
        <v>Dec</v>
      </c>
      <c r="D1908" t="s">
        <v>607</v>
      </c>
      <c r="E1908" t="s">
        <v>31</v>
      </c>
      <c r="F1908" t="s">
        <v>43</v>
      </c>
      <c r="G1908" t="s">
        <v>44</v>
      </c>
      <c r="H1908" t="s">
        <v>2133</v>
      </c>
      <c r="I1908" s="4">
        <v>173.66</v>
      </c>
      <c r="J1908" s="5">
        <v>7</v>
      </c>
      <c r="K1908" s="4">
        <v>17.37</v>
      </c>
    </row>
    <row r="1909" spans="1:11" x14ac:dyDescent="0.2">
      <c r="A1909" t="s">
        <v>2131</v>
      </c>
      <c r="B1909" t="str">
        <f t="shared" si="58"/>
        <v>2014</v>
      </c>
      <c r="C1909" t="str">
        <f t="shared" si="59"/>
        <v>Dec</v>
      </c>
      <c r="D1909" t="s">
        <v>607</v>
      </c>
      <c r="E1909" t="s">
        <v>31</v>
      </c>
      <c r="F1909" t="s">
        <v>12</v>
      </c>
      <c r="G1909" t="s">
        <v>105</v>
      </c>
      <c r="H1909" t="s">
        <v>2134</v>
      </c>
      <c r="I1909" s="4">
        <v>361.96</v>
      </c>
      <c r="J1909" s="5">
        <v>2</v>
      </c>
      <c r="K1909" s="4">
        <v>101.35</v>
      </c>
    </row>
    <row r="1910" spans="1:11" x14ac:dyDescent="0.2">
      <c r="A1910" t="s">
        <v>2131</v>
      </c>
      <c r="B1910" t="str">
        <f t="shared" si="58"/>
        <v>2014</v>
      </c>
      <c r="C1910" t="str">
        <f t="shared" si="59"/>
        <v>Dec</v>
      </c>
      <c r="D1910" t="s">
        <v>607</v>
      </c>
      <c r="E1910" t="s">
        <v>31</v>
      </c>
      <c r="F1910" t="s">
        <v>43</v>
      </c>
      <c r="G1910" t="s">
        <v>58</v>
      </c>
      <c r="H1910" t="s">
        <v>2135</v>
      </c>
      <c r="I1910" s="4">
        <v>62.85</v>
      </c>
      <c r="J1910" s="5">
        <v>3</v>
      </c>
      <c r="K1910" s="4">
        <v>13.2</v>
      </c>
    </row>
    <row r="1911" spans="1:11" x14ac:dyDescent="0.2">
      <c r="A1911" t="s">
        <v>2131</v>
      </c>
      <c r="B1911" t="str">
        <f t="shared" si="58"/>
        <v>2014</v>
      </c>
      <c r="C1911" t="str">
        <f t="shared" si="59"/>
        <v>Dec</v>
      </c>
      <c r="D1911" t="s">
        <v>607</v>
      </c>
      <c r="E1911" t="s">
        <v>31</v>
      </c>
      <c r="F1911" t="s">
        <v>43</v>
      </c>
      <c r="G1911" t="s">
        <v>44</v>
      </c>
      <c r="H1911" t="s">
        <v>1275</v>
      </c>
      <c r="I1911" s="4">
        <v>818.38</v>
      </c>
      <c r="J1911" s="5">
        <v>3</v>
      </c>
      <c r="K1911" s="4">
        <v>51.15</v>
      </c>
    </row>
    <row r="1912" spans="1:11" x14ac:dyDescent="0.2">
      <c r="A1912" t="s">
        <v>2131</v>
      </c>
      <c r="B1912" t="str">
        <f t="shared" si="58"/>
        <v>2014</v>
      </c>
      <c r="C1912" t="str">
        <f t="shared" si="59"/>
        <v>Dec</v>
      </c>
      <c r="D1912" t="s">
        <v>607</v>
      </c>
      <c r="E1912" t="s">
        <v>31</v>
      </c>
      <c r="F1912" t="s">
        <v>12</v>
      </c>
      <c r="G1912" t="s">
        <v>20</v>
      </c>
      <c r="H1912" t="s">
        <v>413</v>
      </c>
      <c r="I1912" s="4">
        <v>20.34</v>
      </c>
      <c r="J1912" s="5">
        <v>1</v>
      </c>
      <c r="K1912" s="4">
        <v>0.2</v>
      </c>
    </row>
    <row r="1913" spans="1:11" x14ac:dyDescent="0.2">
      <c r="A1913" t="s">
        <v>2131</v>
      </c>
      <c r="B1913" t="str">
        <f t="shared" si="58"/>
        <v>2014</v>
      </c>
      <c r="C1913" t="str">
        <f t="shared" si="59"/>
        <v>Dec</v>
      </c>
      <c r="D1913" t="s">
        <v>607</v>
      </c>
      <c r="E1913" t="s">
        <v>31</v>
      </c>
      <c r="F1913" t="s">
        <v>38</v>
      </c>
      <c r="G1913" t="s">
        <v>52</v>
      </c>
      <c r="H1913" t="s">
        <v>2136</v>
      </c>
      <c r="I1913" s="4">
        <v>23.99</v>
      </c>
      <c r="J1913" s="5">
        <v>1</v>
      </c>
      <c r="K1913" s="4">
        <v>5.52</v>
      </c>
    </row>
    <row r="1914" spans="1:11" x14ac:dyDescent="0.2">
      <c r="A1914" t="s">
        <v>2131</v>
      </c>
      <c r="B1914" t="str">
        <f t="shared" si="58"/>
        <v>2014</v>
      </c>
      <c r="C1914" t="str">
        <f t="shared" si="59"/>
        <v>Dec</v>
      </c>
      <c r="D1914" t="s">
        <v>1572</v>
      </c>
      <c r="E1914" t="s">
        <v>31</v>
      </c>
      <c r="F1914" t="s">
        <v>12</v>
      </c>
      <c r="G1914" t="s">
        <v>105</v>
      </c>
      <c r="H1914" t="s">
        <v>2137</v>
      </c>
      <c r="I1914" s="4">
        <v>13.97</v>
      </c>
      <c r="J1914" s="5">
        <v>1</v>
      </c>
      <c r="K1914" s="4">
        <v>3.63</v>
      </c>
    </row>
    <row r="1915" spans="1:11" x14ac:dyDescent="0.2">
      <c r="A1915" t="s">
        <v>2138</v>
      </c>
      <c r="B1915" t="str">
        <f t="shared" si="58"/>
        <v>2014</v>
      </c>
      <c r="C1915" t="str">
        <f t="shared" si="59"/>
        <v>Dec</v>
      </c>
      <c r="D1915" t="s">
        <v>1931</v>
      </c>
      <c r="E1915" t="s">
        <v>11</v>
      </c>
      <c r="F1915" t="s">
        <v>38</v>
      </c>
      <c r="G1915" t="s">
        <v>39</v>
      </c>
      <c r="H1915" t="s">
        <v>40</v>
      </c>
      <c r="I1915" s="4">
        <v>600.55999999999995</v>
      </c>
      <c r="J1915" s="5">
        <v>3</v>
      </c>
      <c r="K1915" s="4">
        <v>-8.58</v>
      </c>
    </row>
    <row r="1916" spans="1:11" x14ac:dyDescent="0.2">
      <c r="A1916" t="s">
        <v>2138</v>
      </c>
      <c r="B1916" t="str">
        <f t="shared" si="58"/>
        <v>2014</v>
      </c>
      <c r="C1916" t="str">
        <f t="shared" si="59"/>
        <v>Dec</v>
      </c>
      <c r="D1916" t="s">
        <v>947</v>
      </c>
      <c r="E1916" t="s">
        <v>327</v>
      </c>
      <c r="F1916" t="s">
        <v>38</v>
      </c>
      <c r="G1916" t="s">
        <v>52</v>
      </c>
      <c r="H1916" t="s">
        <v>613</v>
      </c>
      <c r="I1916" s="4">
        <v>300.42</v>
      </c>
      <c r="J1916" s="5">
        <v>8</v>
      </c>
      <c r="K1916" s="4">
        <v>78.86</v>
      </c>
    </row>
    <row r="1917" spans="1:11" x14ac:dyDescent="0.2">
      <c r="A1917" t="s">
        <v>2138</v>
      </c>
      <c r="B1917" t="str">
        <f t="shared" si="58"/>
        <v>2014</v>
      </c>
      <c r="C1917" t="str">
        <f t="shared" si="59"/>
        <v>Dec</v>
      </c>
      <c r="D1917" t="s">
        <v>947</v>
      </c>
      <c r="E1917" t="s">
        <v>327</v>
      </c>
      <c r="F1917" t="s">
        <v>38</v>
      </c>
      <c r="G1917" t="s">
        <v>39</v>
      </c>
      <c r="H1917" t="s">
        <v>2139</v>
      </c>
      <c r="I1917" s="4">
        <v>230.35</v>
      </c>
      <c r="J1917" s="5">
        <v>3</v>
      </c>
      <c r="K1917" s="4">
        <v>20.16</v>
      </c>
    </row>
    <row r="1918" spans="1:11" x14ac:dyDescent="0.2">
      <c r="A1918" t="s">
        <v>2138</v>
      </c>
      <c r="B1918" t="str">
        <f t="shared" si="58"/>
        <v>2014</v>
      </c>
      <c r="C1918" t="str">
        <f t="shared" si="59"/>
        <v>Dec</v>
      </c>
      <c r="D1918" t="s">
        <v>947</v>
      </c>
      <c r="E1918" t="s">
        <v>327</v>
      </c>
      <c r="F1918" t="s">
        <v>38</v>
      </c>
      <c r="G1918" t="s">
        <v>52</v>
      </c>
      <c r="H1918" t="s">
        <v>127</v>
      </c>
      <c r="I1918" s="4">
        <v>218.35</v>
      </c>
      <c r="J1918" s="5">
        <v>3</v>
      </c>
      <c r="K1918" s="4">
        <v>-24.56</v>
      </c>
    </row>
    <row r="1919" spans="1:11" x14ac:dyDescent="0.2">
      <c r="A1919" t="s">
        <v>2138</v>
      </c>
      <c r="B1919" t="str">
        <f t="shared" si="58"/>
        <v>2014</v>
      </c>
      <c r="C1919" t="str">
        <f t="shared" si="59"/>
        <v>Dec</v>
      </c>
      <c r="D1919" t="s">
        <v>947</v>
      </c>
      <c r="E1919" t="s">
        <v>327</v>
      </c>
      <c r="F1919" t="s">
        <v>12</v>
      </c>
      <c r="G1919" t="s">
        <v>22</v>
      </c>
      <c r="H1919" t="s">
        <v>190</v>
      </c>
      <c r="I1919" s="4">
        <v>78.599999999999994</v>
      </c>
      <c r="J1919" s="5">
        <v>5</v>
      </c>
      <c r="K1919" s="4">
        <v>-62.88</v>
      </c>
    </row>
    <row r="1920" spans="1:11" x14ac:dyDescent="0.2">
      <c r="A1920" t="s">
        <v>2138</v>
      </c>
      <c r="B1920" t="str">
        <f t="shared" si="58"/>
        <v>2014</v>
      </c>
      <c r="C1920" t="str">
        <f t="shared" si="59"/>
        <v>Dec</v>
      </c>
      <c r="D1920" t="s">
        <v>947</v>
      </c>
      <c r="E1920" t="s">
        <v>327</v>
      </c>
      <c r="F1920" t="s">
        <v>12</v>
      </c>
      <c r="G1920" t="s">
        <v>47</v>
      </c>
      <c r="H1920" t="s">
        <v>1285</v>
      </c>
      <c r="I1920" s="4">
        <v>27.55</v>
      </c>
      <c r="J1920" s="5">
        <v>3</v>
      </c>
      <c r="K1920" s="4">
        <v>9.3000000000000007</v>
      </c>
    </row>
    <row r="1921" spans="1:11" x14ac:dyDescent="0.2">
      <c r="A1921" t="s">
        <v>2138</v>
      </c>
      <c r="B1921" t="str">
        <f t="shared" si="58"/>
        <v>2014</v>
      </c>
      <c r="C1921" t="str">
        <f t="shared" si="59"/>
        <v>Dec</v>
      </c>
      <c r="D1921" t="s">
        <v>444</v>
      </c>
      <c r="E1921" t="s">
        <v>17</v>
      </c>
      <c r="F1921" t="s">
        <v>12</v>
      </c>
      <c r="G1921" t="s">
        <v>22</v>
      </c>
      <c r="H1921" t="s">
        <v>1123</v>
      </c>
      <c r="I1921" s="4">
        <v>8.69</v>
      </c>
      <c r="J1921" s="5">
        <v>5</v>
      </c>
      <c r="K1921" s="4">
        <v>-14.77</v>
      </c>
    </row>
    <row r="1922" spans="1:11" x14ac:dyDescent="0.2">
      <c r="A1922" t="s">
        <v>2138</v>
      </c>
      <c r="B1922" t="str">
        <f t="shared" si="58"/>
        <v>2014</v>
      </c>
      <c r="C1922" t="str">
        <f t="shared" si="59"/>
        <v>Dec</v>
      </c>
      <c r="D1922" t="s">
        <v>2140</v>
      </c>
      <c r="E1922" t="s">
        <v>31</v>
      </c>
      <c r="F1922" t="s">
        <v>12</v>
      </c>
      <c r="G1922" t="s">
        <v>232</v>
      </c>
      <c r="H1922" t="s">
        <v>2141</v>
      </c>
      <c r="I1922" s="4">
        <v>11.91</v>
      </c>
      <c r="J1922" s="5">
        <v>3</v>
      </c>
      <c r="K1922" s="4">
        <v>0.12</v>
      </c>
    </row>
    <row r="1923" spans="1:11" x14ac:dyDescent="0.2">
      <c r="A1923" t="s">
        <v>2138</v>
      </c>
      <c r="B1923" t="str">
        <f t="shared" ref="B1923:B1986" si="60">TEXT(A1923,"YYYY")</f>
        <v>2014</v>
      </c>
      <c r="C1923" t="str">
        <f t="shared" ref="C1923:C1986" si="61">TEXT(A1923,"MMM")</f>
        <v>Dec</v>
      </c>
      <c r="D1923" t="s">
        <v>2140</v>
      </c>
      <c r="E1923" t="s">
        <v>31</v>
      </c>
      <c r="F1923" t="s">
        <v>38</v>
      </c>
      <c r="G1923" t="s">
        <v>52</v>
      </c>
      <c r="H1923" t="s">
        <v>709</v>
      </c>
      <c r="I1923" s="4">
        <v>3.48</v>
      </c>
      <c r="J1923" s="5">
        <v>2</v>
      </c>
      <c r="K1923" s="4">
        <v>1.1100000000000001</v>
      </c>
    </row>
    <row r="1924" spans="1:11" x14ac:dyDescent="0.2">
      <c r="A1924" t="s">
        <v>2138</v>
      </c>
      <c r="B1924" t="str">
        <f t="shared" si="60"/>
        <v>2014</v>
      </c>
      <c r="C1924" t="str">
        <f t="shared" si="61"/>
        <v>Dec</v>
      </c>
      <c r="D1924" t="s">
        <v>2142</v>
      </c>
      <c r="E1924" t="s">
        <v>26</v>
      </c>
      <c r="F1924" t="s">
        <v>12</v>
      </c>
      <c r="G1924" t="s">
        <v>13</v>
      </c>
      <c r="H1924" t="s">
        <v>1144</v>
      </c>
      <c r="I1924" s="4">
        <v>18.260000000000002</v>
      </c>
      <c r="J1924" s="5">
        <v>3</v>
      </c>
      <c r="K1924" s="4">
        <v>6.16</v>
      </c>
    </row>
    <row r="1925" spans="1:11" x14ac:dyDescent="0.2">
      <c r="A1925" t="s">
        <v>2138</v>
      </c>
      <c r="B1925" t="str">
        <f t="shared" si="60"/>
        <v>2014</v>
      </c>
      <c r="C1925" t="str">
        <f t="shared" si="61"/>
        <v>Dec</v>
      </c>
      <c r="D1925" t="s">
        <v>2142</v>
      </c>
      <c r="E1925" t="s">
        <v>26</v>
      </c>
      <c r="F1925" t="s">
        <v>12</v>
      </c>
      <c r="G1925" t="s">
        <v>105</v>
      </c>
      <c r="H1925" t="s">
        <v>2143</v>
      </c>
      <c r="I1925" s="4">
        <v>34.659999999999997</v>
      </c>
      <c r="J1925" s="5">
        <v>2</v>
      </c>
      <c r="K1925" s="4">
        <v>5.63</v>
      </c>
    </row>
    <row r="1926" spans="1:11" x14ac:dyDescent="0.2">
      <c r="A1926" t="s">
        <v>2138</v>
      </c>
      <c r="B1926" t="str">
        <f t="shared" si="60"/>
        <v>2014</v>
      </c>
      <c r="C1926" t="str">
        <f t="shared" si="61"/>
        <v>Dec</v>
      </c>
      <c r="D1926" t="s">
        <v>2142</v>
      </c>
      <c r="E1926" t="s">
        <v>26</v>
      </c>
      <c r="F1926" t="s">
        <v>12</v>
      </c>
      <c r="G1926" t="s">
        <v>105</v>
      </c>
      <c r="H1926" t="s">
        <v>1303</v>
      </c>
      <c r="I1926" s="4">
        <v>81.55</v>
      </c>
      <c r="J1926" s="5">
        <v>2</v>
      </c>
      <c r="K1926" s="4">
        <v>8.16</v>
      </c>
    </row>
    <row r="1927" spans="1:11" x14ac:dyDescent="0.2">
      <c r="A1927" t="s">
        <v>2138</v>
      </c>
      <c r="B1927" t="str">
        <f t="shared" si="60"/>
        <v>2014</v>
      </c>
      <c r="C1927" t="str">
        <f t="shared" si="61"/>
        <v>Dec</v>
      </c>
      <c r="D1927" t="s">
        <v>2142</v>
      </c>
      <c r="E1927" t="s">
        <v>26</v>
      </c>
      <c r="F1927" t="s">
        <v>12</v>
      </c>
      <c r="G1927" t="s">
        <v>20</v>
      </c>
      <c r="H1927" t="s">
        <v>303</v>
      </c>
      <c r="I1927" s="4">
        <v>227.14</v>
      </c>
      <c r="J1927" s="5">
        <v>4</v>
      </c>
      <c r="K1927" s="4">
        <v>-42.59</v>
      </c>
    </row>
    <row r="1928" spans="1:11" x14ac:dyDescent="0.2">
      <c r="A1928" t="s">
        <v>2138</v>
      </c>
      <c r="B1928" t="str">
        <f t="shared" si="60"/>
        <v>2014</v>
      </c>
      <c r="C1928" t="str">
        <f t="shared" si="61"/>
        <v>Dec</v>
      </c>
      <c r="D1928" t="s">
        <v>1713</v>
      </c>
      <c r="E1928" t="s">
        <v>169</v>
      </c>
      <c r="F1928" t="s">
        <v>12</v>
      </c>
      <c r="G1928" t="s">
        <v>20</v>
      </c>
      <c r="H1928" t="s">
        <v>1056</v>
      </c>
      <c r="I1928" s="4">
        <v>191.88</v>
      </c>
      <c r="J1928" s="5">
        <v>6</v>
      </c>
      <c r="K1928" s="4">
        <v>19.190000000000001</v>
      </c>
    </row>
    <row r="1929" spans="1:11" x14ac:dyDescent="0.2">
      <c r="A1929" t="s">
        <v>2138</v>
      </c>
      <c r="B1929" t="str">
        <f t="shared" si="60"/>
        <v>2014</v>
      </c>
      <c r="C1929" t="str">
        <f t="shared" si="61"/>
        <v>Dec</v>
      </c>
      <c r="D1929" t="s">
        <v>550</v>
      </c>
      <c r="E1929" t="s">
        <v>26</v>
      </c>
      <c r="F1929" t="s">
        <v>12</v>
      </c>
      <c r="G1929" t="s">
        <v>27</v>
      </c>
      <c r="H1929" t="s">
        <v>2144</v>
      </c>
      <c r="I1929" s="4">
        <v>8.02</v>
      </c>
      <c r="J1929" s="5">
        <v>3</v>
      </c>
      <c r="K1929" s="4">
        <v>1.1000000000000001</v>
      </c>
    </row>
    <row r="1930" spans="1:11" x14ac:dyDescent="0.2">
      <c r="A1930" t="s">
        <v>2145</v>
      </c>
      <c r="B1930" t="str">
        <f t="shared" si="60"/>
        <v>2014</v>
      </c>
      <c r="C1930" t="str">
        <f t="shared" si="61"/>
        <v>Dec</v>
      </c>
      <c r="D1930" t="s">
        <v>1970</v>
      </c>
      <c r="E1930" t="s">
        <v>31</v>
      </c>
      <c r="F1930" t="s">
        <v>12</v>
      </c>
      <c r="G1930" t="s">
        <v>18</v>
      </c>
      <c r="H1930" t="s">
        <v>261</v>
      </c>
      <c r="I1930" s="4">
        <v>11.56</v>
      </c>
      <c r="J1930" s="5">
        <v>4</v>
      </c>
      <c r="K1930" s="4">
        <v>5.43</v>
      </c>
    </row>
    <row r="1931" spans="1:11" x14ac:dyDescent="0.2">
      <c r="A1931" t="s">
        <v>2145</v>
      </c>
      <c r="B1931" t="str">
        <f t="shared" si="60"/>
        <v>2014</v>
      </c>
      <c r="C1931" t="str">
        <f t="shared" si="61"/>
        <v>Dec</v>
      </c>
      <c r="D1931" t="s">
        <v>973</v>
      </c>
      <c r="E1931" t="s">
        <v>17</v>
      </c>
      <c r="F1931" t="s">
        <v>38</v>
      </c>
      <c r="G1931" t="s">
        <v>52</v>
      </c>
      <c r="H1931" t="s">
        <v>422</v>
      </c>
      <c r="I1931" s="4">
        <v>32.950000000000003</v>
      </c>
      <c r="J1931" s="5">
        <v>6</v>
      </c>
      <c r="K1931" s="4">
        <v>-19.77</v>
      </c>
    </row>
    <row r="1932" spans="1:11" x14ac:dyDescent="0.2">
      <c r="A1932" t="s">
        <v>2145</v>
      </c>
      <c r="B1932" t="str">
        <f t="shared" si="60"/>
        <v>2014</v>
      </c>
      <c r="C1932" t="str">
        <f t="shared" si="61"/>
        <v>Dec</v>
      </c>
      <c r="D1932" t="s">
        <v>973</v>
      </c>
      <c r="E1932" t="s">
        <v>17</v>
      </c>
      <c r="F1932" t="s">
        <v>12</v>
      </c>
      <c r="G1932" t="s">
        <v>20</v>
      </c>
      <c r="H1932" t="s">
        <v>350</v>
      </c>
      <c r="I1932" s="4">
        <v>30.02</v>
      </c>
      <c r="J1932" s="5">
        <v>4</v>
      </c>
      <c r="K1932" s="4">
        <v>3</v>
      </c>
    </row>
    <row r="1933" spans="1:11" x14ac:dyDescent="0.2">
      <c r="A1933" t="s">
        <v>2145</v>
      </c>
      <c r="B1933" t="str">
        <f t="shared" si="60"/>
        <v>2014</v>
      </c>
      <c r="C1933" t="str">
        <f t="shared" si="61"/>
        <v>Dec</v>
      </c>
      <c r="D1933" t="s">
        <v>1725</v>
      </c>
      <c r="E1933" t="s">
        <v>31</v>
      </c>
      <c r="F1933" t="s">
        <v>38</v>
      </c>
      <c r="G1933" t="s">
        <v>39</v>
      </c>
      <c r="H1933" t="s">
        <v>661</v>
      </c>
      <c r="I1933" s="4">
        <v>230.28</v>
      </c>
      <c r="J1933" s="5">
        <v>3</v>
      </c>
      <c r="K1933" s="4">
        <v>23.03</v>
      </c>
    </row>
    <row r="1934" spans="1:11" x14ac:dyDescent="0.2">
      <c r="A1934" t="s">
        <v>2145</v>
      </c>
      <c r="B1934" t="str">
        <f t="shared" si="60"/>
        <v>2014</v>
      </c>
      <c r="C1934" t="str">
        <f t="shared" si="61"/>
        <v>Dec</v>
      </c>
      <c r="D1934" t="s">
        <v>1725</v>
      </c>
      <c r="E1934" t="s">
        <v>31</v>
      </c>
      <c r="F1934" t="s">
        <v>12</v>
      </c>
      <c r="G1934" t="s">
        <v>13</v>
      </c>
      <c r="H1934" t="s">
        <v>2146</v>
      </c>
      <c r="I1934" s="4">
        <v>12.84</v>
      </c>
      <c r="J1934" s="5">
        <v>3</v>
      </c>
      <c r="K1934" s="4">
        <v>5.78</v>
      </c>
    </row>
    <row r="1935" spans="1:11" x14ac:dyDescent="0.2">
      <c r="A1935" t="s">
        <v>2145</v>
      </c>
      <c r="B1935" t="str">
        <f t="shared" si="60"/>
        <v>2014</v>
      </c>
      <c r="C1935" t="str">
        <f t="shared" si="61"/>
        <v>Dec</v>
      </c>
      <c r="D1935" t="s">
        <v>2147</v>
      </c>
      <c r="E1935" t="s">
        <v>169</v>
      </c>
      <c r="F1935" t="s">
        <v>38</v>
      </c>
      <c r="G1935" t="s">
        <v>39</v>
      </c>
      <c r="H1935" t="s">
        <v>313</v>
      </c>
      <c r="I1935" s="4">
        <v>767.21</v>
      </c>
      <c r="J1935" s="5">
        <v>14</v>
      </c>
      <c r="K1935" s="4">
        <v>161.97</v>
      </c>
    </row>
    <row r="1936" spans="1:11" x14ac:dyDescent="0.2">
      <c r="A1936" t="s">
        <v>2145</v>
      </c>
      <c r="B1936" t="str">
        <f t="shared" si="60"/>
        <v>2014</v>
      </c>
      <c r="C1936" t="str">
        <f t="shared" si="61"/>
        <v>Dec</v>
      </c>
      <c r="D1936" t="s">
        <v>183</v>
      </c>
      <c r="E1936" t="s">
        <v>31</v>
      </c>
      <c r="F1936" t="s">
        <v>12</v>
      </c>
      <c r="G1936" t="s">
        <v>105</v>
      </c>
      <c r="H1936" t="s">
        <v>758</v>
      </c>
      <c r="I1936" s="4">
        <v>10.98</v>
      </c>
      <c r="J1936" s="5">
        <v>1</v>
      </c>
      <c r="K1936" s="4">
        <v>2.96</v>
      </c>
    </row>
    <row r="1937" spans="1:11" x14ac:dyDescent="0.2">
      <c r="A1937" t="s">
        <v>2145</v>
      </c>
      <c r="B1937" t="str">
        <f t="shared" si="60"/>
        <v>2014</v>
      </c>
      <c r="C1937" t="str">
        <f t="shared" si="61"/>
        <v>Dec</v>
      </c>
      <c r="D1937" t="s">
        <v>183</v>
      </c>
      <c r="E1937" t="s">
        <v>31</v>
      </c>
      <c r="F1937" t="s">
        <v>12</v>
      </c>
      <c r="G1937" t="s">
        <v>47</v>
      </c>
      <c r="H1937" t="s">
        <v>184</v>
      </c>
      <c r="I1937" s="4">
        <v>7.86</v>
      </c>
      <c r="J1937" s="5">
        <v>3</v>
      </c>
      <c r="K1937" s="4">
        <v>3.62</v>
      </c>
    </row>
    <row r="1938" spans="1:11" x14ac:dyDescent="0.2">
      <c r="A1938" t="s">
        <v>2145</v>
      </c>
      <c r="B1938" t="str">
        <f t="shared" si="60"/>
        <v>2014</v>
      </c>
      <c r="C1938" t="str">
        <f t="shared" si="61"/>
        <v>Dec</v>
      </c>
      <c r="D1938" t="s">
        <v>183</v>
      </c>
      <c r="E1938" t="s">
        <v>31</v>
      </c>
      <c r="F1938" t="s">
        <v>12</v>
      </c>
      <c r="G1938" t="s">
        <v>20</v>
      </c>
      <c r="H1938" t="s">
        <v>2148</v>
      </c>
      <c r="I1938" s="4">
        <v>51.45</v>
      </c>
      <c r="J1938" s="5">
        <v>3</v>
      </c>
      <c r="K1938" s="4">
        <v>13.89</v>
      </c>
    </row>
    <row r="1939" spans="1:11" x14ac:dyDescent="0.2">
      <c r="A1939" t="s">
        <v>2145</v>
      </c>
      <c r="B1939" t="str">
        <f t="shared" si="60"/>
        <v>2014</v>
      </c>
      <c r="C1939" t="str">
        <f t="shared" si="61"/>
        <v>Dec</v>
      </c>
      <c r="D1939" t="s">
        <v>183</v>
      </c>
      <c r="E1939" t="s">
        <v>31</v>
      </c>
      <c r="F1939" t="s">
        <v>12</v>
      </c>
      <c r="G1939" t="s">
        <v>22</v>
      </c>
      <c r="H1939" t="s">
        <v>1752</v>
      </c>
      <c r="I1939" s="4">
        <v>37.06</v>
      </c>
      <c r="J1939" s="5">
        <v>3</v>
      </c>
      <c r="K1939" s="4">
        <v>13.9</v>
      </c>
    </row>
    <row r="1940" spans="1:11" x14ac:dyDescent="0.2">
      <c r="A1940" t="s">
        <v>2145</v>
      </c>
      <c r="B1940" t="str">
        <f t="shared" si="60"/>
        <v>2014</v>
      </c>
      <c r="C1940" t="str">
        <f t="shared" si="61"/>
        <v>Dec</v>
      </c>
      <c r="D1940" t="s">
        <v>1831</v>
      </c>
      <c r="E1940" t="s">
        <v>561</v>
      </c>
      <c r="F1940" t="s">
        <v>12</v>
      </c>
      <c r="G1940" t="s">
        <v>13</v>
      </c>
      <c r="H1940" t="s">
        <v>2149</v>
      </c>
      <c r="I1940" s="4">
        <v>23.92</v>
      </c>
      <c r="J1940" s="5">
        <v>4</v>
      </c>
      <c r="K1940" s="4">
        <v>11.72</v>
      </c>
    </row>
    <row r="1941" spans="1:11" x14ac:dyDescent="0.2">
      <c r="A1941" t="s">
        <v>2145</v>
      </c>
      <c r="B1941" t="str">
        <f t="shared" si="60"/>
        <v>2014</v>
      </c>
      <c r="C1941" t="str">
        <f t="shared" si="61"/>
        <v>Dec</v>
      </c>
      <c r="D1941" t="s">
        <v>1831</v>
      </c>
      <c r="E1941" t="s">
        <v>561</v>
      </c>
      <c r="F1941" t="s">
        <v>43</v>
      </c>
      <c r="G1941" t="s">
        <v>58</v>
      </c>
      <c r="H1941" t="s">
        <v>2150</v>
      </c>
      <c r="I1941" s="4">
        <v>498</v>
      </c>
      <c r="J1941" s="5">
        <v>5</v>
      </c>
      <c r="K1941" s="4">
        <v>184.26</v>
      </c>
    </row>
    <row r="1942" spans="1:11" x14ac:dyDescent="0.2">
      <c r="A1942" t="s">
        <v>2145</v>
      </c>
      <c r="B1942" t="str">
        <f t="shared" si="60"/>
        <v>2014</v>
      </c>
      <c r="C1942" t="str">
        <f t="shared" si="61"/>
        <v>Dec</v>
      </c>
      <c r="D1942" t="s">
        <v>699</v>
      </c>
      <c r="E1942" t="s">
        <v>11</v>
      </c>
      <c r="F1942" t="s">
        <v>12</v>
      </c>
      <c r="G1942" t="s">
        <v>22</v>
      </c>
      <c r="H1942" t="s">
        <v>885</v>
      </c>
      <c r="I1942" s="4">
        <v>4.9800000000000004</v>
      </c>
      <c r="J1942" s="5">
        <v>1</v>
      </c>
      <c r="K1942" s="4">
        <v>-8.4700000000000006</v>
      </c>
    </row>
    <row r="1943" spans="1:11" x14ac:dyDescent="0.2">
      <c r="A1943" t="s">
        <v>2145</v>
      </c>
      <c r="B1943" t="str">
        <f t="shared" si="60"/>
        <v>2014</v>
      </c>
      <c r="C1943" t="str">
        <f t="shared" si="61"/>
        <v>Dec</v>
      </c>
      <c r="D1943" t="s">
        <v>1365</v>
      </c>
      <c r="E1943" t="s">
        <v>87</v>
      </c>
      <c r="F1943" t="s">
        <v>38</v>
      </c>
      <c r="G1943" t="s">
        <v>52</v>
      </c>
      <c r="H1943" t="s">
        <v>2151</v>
      </c>
      <c r="I1943" s="4">
        <v>182.35</v>
      </c>
      <c r="J1943" s="5">
        <v>3</v>
      </c>
      <c r="K1943" s="4">
        <v>-18.239999999999998</v>
      </c>
    </row>
    <row r="1944" spans="1:11" x14ac:dyDescent="0.2">
      <c r="A1944" t="s">
        <v>2145</v>
      </c>
      <c r="B1944" t="str">
        <f t="shared" si="60"/>
        <v>2014</v>
      </c>
      <c r="C1944" t="str">
        <f t="shared" si="61"/>
        <v>Dec</v>
      </c>
      <c r="D1944" t="s">
        <v>1365</v>
      </c>
      <c r="E1944" t="s">
        <v>87</v>
      </c>
      <c r="F1944" t="s">
        <v>12</v>
      </c>
      <c r="G1944" t="s">
        <v>20</v>
      </c>
      <c r="H1944" t="s">
        <v>2152</v>
      </c>
      <c r="I1944" s="4">
        <v>118.16</v>
      </c>
      <c r="J1944" s="5">
        <v>2</v>
      </c>
      <c r="K1944" s="4">
        <v>-25.11</v>
      </c>
    </row>
    <row r="1945" spans="1:11" x14ac:dyDescent="0.2">
      <c r="A1945" t="s">
        <v>2145</v>
      </c>
      <c r="B1945" t="str">
        <f t="shared" si="60"/>
        <v>2014</v>
      </c>
      <c r="C1945" t="str">
        <f t="shared" si="61"/>
        <v>Dec</v>
      </c>
      <c r="D1945" t="s">
        <v>824</v>
      </c>
      <c r="E1945" t="s">
        <v>109</v>
      </c>
      <c r="F1945" t="s">
        <v>12</v>
      </c>
      <c r="G1945" t="s">
        <v>22</v>
      </c>
      <c r="H1945" t="s">
        <v>2065</v>
      </c>
      <c r="I1945" s="4">
        <v>946.76</v>
      </c>
      <c r="J1945" s="5">
        <v>6</v>
      </c>
      <c r="K1945" s="4">
        <v>-694.29</v>
      </c>
    </row>
    <row r="1946" spans="1:11" x14ac:dyDescent="0.2">
      <c r="A1946" t="s">
        <v>2153</v>
      </c>
      <c r="B1946" t="str">
        <f t="shared" si="60"/>
        <v>2014</v>
      </c>
      <c r="C1946" t="str">
        <f t="shared" si="61"/>
        <v>Dec</v>
      </c>
      <c r="D1946" t="s">
        <v>2082</v>
      </c>
      <c r="E1946" t="s">
        <v>26</v>
      </c>
      <c r="F1946" t="s">
        <v>12</v>
      </c>
      <c r="G1946" t="s">
        <v>27</v>
      </c>
      <c r="H1946" t="s">
        <v>2154</v>
      </c>
      <c r="I1946" s="4">
        <v>99.14</v>
      </c>
      <c r="J1946" s="5">
        <v>4</v>
      </c>
      <c r="K1946" s="4">
        <v>8.67</v>
      </c>
    </row>
    <row r="1947" spans="1:11" x14ac:dyDescent="0.2">
      <c r="A1947" t="s">
        <v>2153</v>
      </c>
      <c r="B1947" t="str">
        <f t="shared" si="60"/>
        <v>2014</v>
      </c>
      <c r="C1947" t="str">
        <f t="shared" si="61"/>
        <v>Dec</v>
      </c>
      <c r="D1947" t="s">
        <v>61</v>
      </c>
      <c r="E1947" t="s">
        <v>501</v>
      </c>
      <c r="F1947" t="s">
        <v>12</v>
      </c>
      <c r="G1947" t="s">
        <v>105</v>
      </c>
      <c r="H1947" t="s">
        <v>2155</v>
      </c>
      <c r="I1947" s="4">
        <v>1737.18</v>
      </c>
      <c r="J1947" s="5">
        <v>6</v>
      </c>
      <c r="K1947" s="4">
        <v>503.78</v>
      </c>
    </row>
    <row r="1948" spans="1:11" x14ac:dyDescent="0.2">
      <c r="A1948" t="s">
        <v>2153</v>
      </c>
      <c r="B1948" t="str">
        <f t="shared" si="60"/>
        <v>2014</v>
      </c>
      <c r="C1948" t="str">
        <f t="shared" si="61"/>
        <v>Dec</v>
      </c>
      <c r="D1948" t="s">
        <v>61</v>
      </c>
      <c r="E1948" t="s">
        <v>501</v>
      </c>
      <c r="F1948" t="s">
        <v>12</v>
      </c>
      <c r="G1948" t="s">
        <v>20</v>
      </c>
      <c r="H1948" t="s">
        <v>2156</v>
      </c>
      <c r="I1948" s="4">
        <v>704.25</v>
      </c>
      <c r="J1948" s="5">
        <v>5</v>
      </c>
      <c r="K1948" s="4">
        <v>84.51</v>
      </c>
    </row>
    <row r="1949" spans="1:11" x14ac:dyDescent="0.2">
      <c r="A1949" t="s">
        <v>2153</v>
      </c>
      <c r="B1949" t="str">
        <f t="shared" si="60"/>
        <v>2014</v>
      </c>
      <c r="C1949" t="str">
        <f t="shared" si="61"/>
        <v>Dec</v>
      </c>
      <c r="D1949" t="s">
        <v>61</v>
      </c>
      <c r="E1949" t="s">
        <v>501</v>
      </c>
      <c r="F1949" t="s">
        <v>12</v>
      </c>
      <c r="G1949" t="s">
        <v>13</v>
      </c>
      <c r="H1949" t="s">
        <v>2157</v>
      </c>
      <c r="I1949" s="4">
        <v>141.76</v>
      </c>
      <c r="J1949" s="5">
        <v>4</v>
      </c>
      <c r="K1949" s="4">
        <v>66.63</v>
      </c>
    </row>
    <row r="1950" spans="1:11" x14ac:dyDescent="0.2">
      <c r="A1950" t="s">
        <v>2153</v>
      </c>
      <c r="B1950" t="str">
        <f t="shared" si="60"/>
        <v>2014</v>
      </c>
      <c r="C1950" t="str">
        <f t="shared" si="61"/>
        <v>Dec</v>
      </c>
      <c r="D1950" t="s">
        <v>1824</v>
      </c>
      <c r="E1950" t="s">
        <v>31</v>
      </c>
      <c r="F1950" t="s">
        <v>12</v>
      </c>
      <c r="G1950" t="s">
        <v>20</v>
      </c>
      <c r="H1950" t="s">
        <v>674</v>
      </c>
      <c r="I1950" s="4">
        <v>998.82</v>
      </c>
      <c r="J1950" s="5">
        <v>9</v>
      </c>
      <c r="K1950" s="4">
        <v>29.96</v>
      </c>
    </row>
    <row r="1951" spans="1:11" x14ac:dyDescent="0.2">
      <c r="A1951" t="s">
        <v>2153</v>
      </c>
      <c r="B1951" t="str">
        <f t="shared" si="60"/>
        <v>2014</v>
      </c>
      <c r="C1951" t="str">
        <f t="shared" si="61"/>
        <v>Dec</v>
      </c>
      <c r="D1951" t="s">
        <v>1824</v>
      </c>
      <c r="E1951" t="s">
        <v>31</v>
      </c>
      <c r="F1951" t="s">
        <v>12</v>
      </c>
      <c r="G1951" t="s">
        <v>232</v>
      </c>
      <c r="H1951" t="s">
        <v>1223</v>
      </c>
      <c r="I1951" s="4">
        <v>51.15</v>
      </c>
      <c r="J1951" s="5">
        <v>5</v>
      </c>
      <c r="K1951" s="4">
        <v>13.3</v>
      </c>
    </row>
    <row r="1952" spans="1:11" x14ac:dyDescent="0.2">
      <c r="A1952" t="s">
        <v>2158</v>
      </c>
      <c r="B1952" t="str">
        <f t="shared" si="60"/>
        <v>2014</v>
      </c>
      <c r="C1952" t="str">
        <f t="shared" si="61"/>
        <v>Dec</v>
      </c>
      <c r="D1952" t="s">
        <v>2159</v>
      </c>
      <c r="E1952" t="s">
        <v>369</v>
      </c>
      <c r="F1952" t="s">
        <v>12</v>
      </c>
      <c r="G1952" t="s">
        <v>20</v>
      </c>
      <c r="H1952" t="s">
        <v>978</v>
      </c>
      <c r="I1952" s="4">
        <v>24.56</v>
      </c>
      <c r="J1952" s="5">
        <v>2</v>
      </c>
      <c r="K1952" s="4">
        <v>6.88</v>
      </c>
    </row>
    <row r="1953" spans="1:11" x14ac:dyDescent="0.2">
      <c r="A1953" t="s">
        <v>2158</v>
      </c>
      <c r="B1953" t="str">
        <f t="shared" si="60"/>
        <v>2014</v>
      </c>
      <c r="C1953" t="str">
        <f t="shared" si="61"/>
        <v>Dec</v>
      </c>
      <c r="D1953" t="s">
        <v>2159</v>
      </c>
      <c r="E1953" t="s">
        <v>369</v>
      </c>
      <c r="F1953" t="s">
        <v>43</v>
      </c>
      <c r="G1953" t="s">
        <v>58</v>
      </c>
      <c r="H1953" t="s">
        <v>2016</v>
      </c>
      <c r="I1953" s="4">
        <v>119.8</v>
      </c>
      <c r="J1953" s="5">
        <v>4</v>
      </c>
      <c r="K1953" s="4">
        <v>47.92</v>
      </c>
    </row>
    <row r="1954" spans="1:11" x14ac:dyDescent="0.2">
      <c r="A1954" t="s">
        <v>2158</v>
      </c>
      <c r="B1954" t="str">
        <f t="shared" si="60"/>
        <v>2014</v>
      </c>
      <c r="C1954" t="str">
        <f t="shared" si="61"/>
        <v>Dec</v>
      </c>
      <c r="D1954" t="s">
        <v>772</v>
      </c>
      <c r="E1954" t="s">
        <v>31</v>
      </c>
      <c r="F1954" t="s">
        <v>38</v>
      </c>
      <c r="G1954" t="s">
        <v>52</v>
      </c>
      <c r="H1954" t="s">
        <v>984</v>
      </c>
      <c r="I1954" s="4">
        <v>24.9</v>
      </c>
      <c r="J1954" s="5">
        <v>5</v>
      </c>
      <c r="K1954" s="4">
        <v>8.2200000000000006</v>
      </c>
    </row>
    <row r="1955" spans="1:11" x14ac:dyDescent="0.2">
      <c r="A1955" t="s">
        <v>2158</v>
      </c>
      <c r="B1955" t="str">
        <f t="shared" si="60"/>
        <v>2014</v>
      </c>
      <c r="C1955" t="str">
        <f t="shared" si="61"/>
        <v>Dec</v>
      </c>
      <c r="D1955" t="s">
        <v>772</v>
      </c>
      <c r="E1955" t="s">
        <v>31</v>
      </c>
      <c r="F1955" t="s">
        <v>12</v>
      </c>
      <c r="G1955" t="s">
        <v>13</v>
      </c>
      <c r="H1955" t="s">
        <v>2160</v>
      </c>
      <c r="I1955" s="4">
        <v>21.12</v>
      </c>
      <c r="J1955" s="5">
        <v>4</v>
      </c>
      <c r="K1955" s="4">
        <v>9.5</v>
      </c>
    </row>
    <row r="1956" spans="1:11" x14ac:dyDescent="0.2">
      <c r="A1956" t="s">
        <v>2158</v>
      </c>
      <c r="B1956" t="str">
        <f t="shared" si="60"/>
        <v>2014</v>
      </c>
      <c r="C1956" t="str">
        <f t="shared" si="61"/>
        <v>Dec</v>
      </c>
      <c r="D1956" t="s">
        <v>772</v>
      </c>
      <c r="E1956" t="s">
        <v>31</v>
      </c>
      <c r="F1956" t="s">
        <v>43</v>
      </c>
      <c r="G1956" t="s">
        <v>353</v>
      </c>
      <c r="H1956" t="s">
        <v>2161</v>
      </c>
      <c r="I1956" s="4">
        <v>767.95</v>
      </c>
      <c r="J1956" s="5">
        <v>6</v>
      </c>
      <c r="K1956" s="4">
        <v>287.98</v>
      </c>
    </row>
    <row r="1957" spans="1:11" x14ac:dyDescent="0.2">
      <c r="A1957" t="s">
        <v>2158</v>
      </c>
      <c r="B1957" t="str">
        <f t="shared" si="60"/>
        <v>2014</v>
      </c>
      <c r="C1957" t="str">
        <f t="shared" si="61"/>
        <v>Dec</v>
      </c>
      <c r="D1957" t="s">
        <v>772</v>
      </c>
      <c r="E1957" t="s">
        <v>31</v>
      </c>
      <c r="F1957" t="s">
        <v>12</v>
      </c>
      <c r="G1957" t="s">
        <v>22</v>
      </c>
      <c r="H1957" t="s">
        <v>2162</v>
      </c>
      <c r="I1957" s="4">
        <v>14.35</v>
      </c>
      <c r="J1957" s="5">
        <v>3</v>
      </c>
      <c r="K1957" s="4">
        <v>4.66</v>
      </c>
    </row>
    <row r="1958" spans="1:11" x14ac:dyDescent="0.2">
      <c r="A1958" t="s">
        <v>2158</v>
      </c>
      <c r="B1958" t="str">
        <f t="shared" si="60"/>
        <v>2014</v>
      </c>
      <c r="C1958" t="str">
        <f t="shared" si="61"/>
        <v>Dec</v>
      </c>
      <c r="D1958" t="s">
        <v>772</v>
      </c>
      <c r="E1958" t="s">
        <v>31</v>
      </c>
      <c r="F1958" t="s">
        <v>43</v>
      </c>
      <c r="G1958" t="s">
        <v>44</v>
      </c>
      <c r="H1958" t="s">
        <v>887</v>
      </c>
      <c r="I1958" s="4">
        <v>191.98</v>
      </c>
      <c r="J1958" s="5">
        <v>3</v>
      </c>
      <c r="K1958" s="4">
        <v>19.2</v>
      </c>
    </row>
    <row r="1959" spans="1:11" x14ac:dyDescent="0.2">
      <c r="A1959" t="s">
        <v>2158</v>
      </c>
      <c r="B1959" t="str">
        <f t="shared" si="60"/>
        <v>2014</v>
      </c>
      <c r="C1959" t="str">
        <f t="shared" si="61"/>
        <v>Dec</v>
      </c>
      <c r="D1959" t="s">
        <v>772</v>
      </c>
      <c r="E1959" t="s">
        <v>31</v>
      </c>
      <c r="F1959" t="s">
        <v>12</v>
      </c>
      <c r="G1959" t="s">
        <v>18</v>
      </c>
      <c r="H1959" t="s">
        <v>2163</v>
      </c>
      <c r="I1959" s="4">
        <v>274.77</v>
      </c>
      <c r="J1959" s="5">
        <v>9</v>
      </c>
      <c r="K1959" s="4">
        <v>126.39</v>
      </c>
    </row>
    <row r="1960" spans="1:11" x14ac:dyDescent="0.2">
      <c r="A1960" t="s">
        <v>2158</v>
      </c>
      <c r="B1960" t="str">
        <f t="shared" si="60"/>
        <v>2014</v>
      </c>
      <c r="C1960" t="str">
        <f t="shared" si="61"/>
        <v>Dec</v>
      </c>
      <c r="D1960" t="s">
        <v>772</v>
      </c>
      <c r="E1960" t="s">
        <v>31</v>
      </c>
      <c r="F1960" t="s">
        <v>38</v>
      </c>
      <c r="G1960" t="s">
        <v>52</v>
      </c>
      <c r="H1960" t="s">
        <v>2164</v>
      </c>
      <c r="I1960" s="4">
        <v>70.56</v>
      </c>
      <c r="J1960" s="5">
        <v>6</v>
      </c>
      <c r="K1960" s="4">
        <v>23.99</v>
      </c>
    </row>
    <row r="1961" spans="1:11" x14ac:dyDescent="0.2">
      <c r="A1961" t="s">
        <v>2158</v>
      </c>
      <c r="B1961" t="str">
        <f t="shared" si="60"/>
        <v>2014</v>
      </c>
      <c r="C1961" t="str">
        <f t="shared" si="61"/>
        <v>Dec</v>
      </c>
      <c r="D1961" t="s">
        <v>227</v>
      </c>
      <c r="E1961" t="s">
        <v>462</v>
      </c>
      <c r="F1961" t="s">
        <v>43</v>
      </c>
      <c r="G1961" t="s">
        <v>44</v>
      </c>
      <c r="H1961" t="s">
        <v>2165</v>
      </c>
      <c r="I1961" s="4">
        <v>23.98</v>
      </c>
      <c r="J1961" s="5">
        <v>3</v>
      </c>
      <c r="K1961" s="4">
        <v>-5.69</v>
      </c>
    </row>
    <row r="1962" spans="1:11" x14ac:dyDescent="0.2">
      <c r="A1962" t="s">
        <v>2158</v>
      </c>
      <c r="B1962" t="str">
        <f t="shared" si="60"/>
        <v>2014</v>
      </c>
      <c r="C1962" t="str">
        <f t="shared" si="61"/>
        <v>Dec</v>
      </c>
      <c r="D1962" t="s">
        <v>227</v>
      </c>
      <c r="E1962" t="s">
        <v>462</v>
      </c>
      <c r="F1962" t="s">
        <v>12</v>
      </c>
      <c r="G1962" t="s">
        <v>20</v>
      </c>
      <c r="H1962" t="s">
        <v>130</v>
      </c>
      <c r="I1962" s="4">
        <v>33.29</v>
      </c>
      <c r="J1962" s="5">
        <v>1</v>
      </c>
      <c r="K1962" s="4">
        <v>7.99</v>
      </c>
    </row>
    <row r="1963" spans="1:11" x14ac:dyDescent="0.2">
      <c r="A1963" t="s">
        <v>2158</v>
      </c>
      <c r="B1963" t="str">
        <f t="shared" si="60"/>
        <v>2014</v>
      </c>
      <c r="C1963" t="str">
        <f t="shared" si="61"/>
        <v>Dec</v>
      </c>
      <c r="D1963" t="s">
        <v>1691</v>
      </c>
      <c r="E1963" t="s">
        <v>17</v>
      </c>
      <c r="F1963" t="s">
        <v>38</v>
      </c>
      <c r="G1963" t="s">
        <v>52</v>
      </c>
      <c r="H1963" t="s">
        <v>1747</v>
      </c>
      <c r="I1963" s="4">
        <v>38.979999999999997</v>
      </c>
      <c r="J1963" s="5">
        <v>3</v>
      </c>
      <c r="K1963" s="4">
        <v>-50.67</v>
      </c>
    </row>
    <row r="1964" spans="1:11" x14ac:dyDescent="0.2">
      <c r="A1964" t="s">
        <v>2158</v>
      </c>
      <c r="B1964" t="str">
        <f t="shared" si="60"/>
        <v>2014</v>
      </c>
      <c r="C1964" t="str">
        <f t="shared" si="61"/>
        <v>Dec</v>
      </c>
      <c r="D1964" t="s">
        <v>2166</v>
      </c>
      <c r="E1964" t="s">
        <v>17</v>
      </c>
      <c r="F1964" t="s">
        <v>38</v>
      </c>
      <c r="G1964" t="s">
        <v>52</v>
      </c>
      <c r="H1964" t="s">
        <v>210</v>
      </c>
      <c r="I1964" s="4">
        <v>8.74</v>
      </c>
      <c r="J1964" s="5">
        <v>3</v>
      </c>
      <c r="K1964" s="4">
        <v>-4.8</v>
      </c>
    </row>
    <row r="1965" spans="1:11" x14ac:dyDescent="0.2">
      <c r="A1965" t="s">
        <v>2158</v>
      </c>
      <c r="B1965" t="str">
        <f t="shared" si="60"/>
        <v>2014</v>
      </c>
      <c r="C1965" t="str">
        <f t="shared" si="61"/>
        <v>Dec</v>
      </c>
      <c r="D1965" t="s">
        <v>675</v>
      </c>
      <c r="E1965" t="s">
        <v>31</v>
      </c>
      <c r="F1965" t="s">
        <v>12</v>
      </c>
      <c r="G1965" t="s">
        <v>18</v>
      </c>
      <c r="H1965" t="s">
        <v>1458</v>
      </c>
      <c r="I1965" s="4">
        <v>88.8</v>
      </c>
      <c r="J1965" s="5">
        <v>6</v>
      </c>
      <c r="K1965" s="4">
        <v>44.4</v>
      </c>
    </row>
    <row r="1966" spans="1:11" x14ac:dyDescent="0.2">
      <c r="A1966" t="s">
        <v>2158</v>
      </c>
      <c r="B1966" t="str">
        <f t="shared" si="60"/>
        <v>2014</v>
      </c>
      <c r="C1966" t="str">
        <f t="shared" si="61"/>
        <v>Dec</v>
      </c>
      <c r="D1966" t="s">
        <v>675</v>
      </c>
      <c r="E1966" t="s">
        <v>31</v>
      </c>
      <c r="F1966" t="s">
        <v>43</v>
      </c>
      <c r="G1966" t="s">
        <v>44</v>
      </c>
      <c r="H1966" t="s">
        <v>2167</v>
      </c>
      <c r="I1966" s="4">
        <v>319.97000000000003</v>
      </c>
      <c r="J1966" s="5">
        <v>4</v>
      </c>
      <c r="K1966" s="4">
        <v>36</v>
      </c>
    </row>
    <row r="1967" spans="1:11" x14ac:dyDescent="0.2">
      <c r="A1967" t="s">
        <v>2158</v>
      </c>
      <c r="B1967" t="str">
        <f t="shared" si="60"/>
        <v>2014</v>
      </c>
      <c r="C1967" t="str">
        <f t="shared" si="61"/>
        <v>Dec</v>
      </c>
      <c r="D1967" t="s">
        <v>2168</v>
      </c>
      <c r="E1967" t="s">
        <v>87</v>
      </c>
      <c r="F1967" t="s">
        <v>12</v>
      </c>
      <c r="G1967" t="s">
        <v>105</v>
      </c>
      <c r="H1967" t="s">
        <v>1195</v>
      </c>
      <c r="I1967" s="4">
        <v>48.36</v>
      </c>
      <c r="J1967" s="5">
        <v>5</v>
      </c>
      <c r="K1967" s="4">
        <v>6.05</v>
      </c>
    </row>
    <row r="1968" spans="1:11" x14ac:dyDescent="0.2">
      <c r="A1968" t="s">
        <v>2169</v>
      </c>
      <c r="B1968" t="str">
        <f t="shared" si="60"/>
        <v>2014</v>
      </c>
      <c r="C1968" t="str">
        <f t="shared" si="61"/>
        <v>Dec</v>
      </c>
      <c r="D1968" t="s">
        <v>2170</v>
      </c>
      <c r="E1968" t="s">
        <v>125</v>
      </c>
      <c r="F1968" t="s">
        <v>12</v>
      </c>
      <c r="G1968" t="s">
        <v>27</v>
      </c>
      <c r="H1968" t="s">
        <v>714</v>
      </c>
      <c r="I1968" s="4">
        <v>9.84</v>
      </c>
      <c r="J1968" s="5">
        <v>3</v>
      </c>
      <c r="K1968" s="4">
        <v>2.85</v>
      </c>
    </row>
    <row r="1969" spans="1:11" x14ac:dyDescent="0.2">
      <c r="A1969" t="s">
        <v>2169</v>
      </c>
      <c r="B1969" t="str">
        <f t="shared" si="60"/>
        <v>2014</v>
      </c>
      <c r="C1969" t="str">
        <f t="shared" si="61"/>
        <v>Dec</v>
      </c>
      <c r="D1969" t="s">
        <v>1447</v>
      </c>
      <c r="E1969" t="s">
        <v>11</v>
      </c>
      <c r="F1969" t="s">
        <v>12</v>
      </c>
      <c r="G1969" t="s">
        <v>72</v>
      </c>
      <c r="H1969" t="s">
        <v>1943</v>
      </c>
      <c r="I1969" s="4">
        <v>12.98</v>
      </c>
      <c r="J1969" s="5">
        <v>3</v>
      </c>
      <c r="K1969" s="4">
        <v>4.71</v>
      </c>
    </row>
    <row r="1970" spans="1:11" x14ac:dyDescent="0.2">
      <c r="A1970" t="s">
        <v>2169</v>
      </c>
      <c r="B1970" t="str">
        <f t="shared" si="60"/>
        <v>2014</v>
      </c>
      <c r="C1970" t="str">
        <f t="shared" si="61"/>
        <v>Dec</v>
      </c>
      <c r="D1970" t="s">
        <v>1447</v>
      </c>
      <c r="E1970" t="s">
        <v>11</v>
      </c>
      <c r="F1970" t="s">
        <v>43</v>
      </c>
      <c r="G1970" t="s">
        <v>44</v>
      </c>
      <c r="H1970" t="s">
        <v>1245</v>
      </c>
      <c r="I1970" s="4">
        <v>217.58</v>
      </c>
      <c r="J1970" s="5">
        <v>2</v>
      </c>
      <c r="K1970" s="4">
        <v>19.04</v>
      </c>
    </row>
    <row r="1971" spans="1:11" x14ac:dyDescent="0.2">
      <c r="A1971" t="s">
        <v>2169</v>
      </c>
      <c r="B1971" t="str">
        <f t="shared" si="60"/>
        <v>2014</v>
      </c>
      <c r="C1971" t="str">
        <f t="shared" si="61"/>
        <v>Dec</v>
      </c>
      <c r="D1971" t="s">
        <v>1447</v>
      </c>
      <c r="E1971" t="s">
        <v>11</v>
      </c>
      <c r="F1971" t="s">
        <v>43</v>
      </c>
      <c r="G1971" t="s">
        <v>44</v>
      </c>
      <c r="H1971" t="s">
        <v>597</v>
      </c>
      <c r="I1971" s="4">
        <v>328.78</v>
      </c>
      <c r="J1971" s="5">
        <v>3</v>
      </c>
      <c r="K1971" s="4">
        <v>28.77</v>
      </c>
    </row>
    <row r="1972" spans="1:11" x14ac:dyDescent="0.2">
      <c r="A1972" t="s">
        <v>2169</v>
      </c>
      <c r="B1972" t="str">
        <f t="shared" si="60"/>
        <v>2014</v>
      </c>
      <c r="C1972" t="str">
        <f t="shared" si="61"/>
        <v>Dec</v>
      </c>
      <c r="D1972" t="s">
        <v>1447</v>
      </c>
      <c r="E1972" t="s">
        <v>11</v>
      </c>
      <c r="F1972" t="s">
        <v>12</v>
      </c>
      <c r="G1972" t="s">
        <v>22</v>
      </c>
      <c r="H1972" t="s">
        <v>1128</v>
      </c>
      <c r="I1972" s="4">
        <v>2.29</v>
      </c>
      <c r="J1972" s="5">
        <v>3</v>
      </c>
      <c r="K1972" s="4">
        <v>-3.66</v>
      </c>
    </row>
    <row r="1973" spans="1:11" x14ac:dyDescent="0.2">
      <c r="A1973" t="s">
        <v>2169</v>
      </c>
      <c r="B1973" t="str">
        <f t="shared" si="60"/>
        <v>2014</v>
      </c>
      <c r="C1973" t="str">
        <f t="shared" si="61"/>
        <v>Dec</v>
      </c>
      <c r="D1973" t="s">
        <v>1447</v>
      </c>
      <c r="E1973" t="s">
        <v>11</v>
      </c>
      <c r="F1973" t="s">
        <v>43</v>
      </c>
      <c r="G1973" t="s">
        <v>58</v>
      </c>
      <c r="H1973" t="s">
        <v>95</v>
      </c>
      <c r="I1973" s="4">
        <v>47.98</v>
      </c>
      <c r="J1973" s="5">
        <v>2</v>
      </c>
      <c r="K1973" s="4">
        <v>14.4</v>
      </c>
    </row>
    <row r="1974" spans="1:11" x14ac:dyDescent="0.2">
      <c r="A1974" t="s">
        <v>2169</v>
      </c>
      <c r="B1974" t="str">
        <f t="shared" si="60"/>
        <v>2014</v>
      </c>
      <c r="C1974" t="str">
        <f t="shared" si="61"/>
        <v>Dec</v>
      </c>
      <c r="D1974" t="s">
        <v>2171</v>
      </c>
      <c r="E1974" t="s">
        <v>109</v>
      </c>
      <c r="F1974" t="s">
        <v>12</v>
      </c>
      <c r="G1974" t="s">
        <v>22</v>
      </c>
      <c r="H1974" t="s">
        <v>1278</v>
      </c>
      <c r="I1974" s="4">
        <v>551.99</v>
      </c>
      <c r="J1974" s="5">
        <v>5</v>
      </c>
      <c r="K1974" s="4">
        <v>-459.99</v>
      </c>
    </row>
    <row r="1975" spans="1:11" x14ac:dyDescent="0.2">
      <c r="A1975" t="s">
        <v>2169</v>
      </c>
      <c r="B1975" t="str">
        <f t="shared" si="60"/>
        <v>2014</v>
      </c>
      <c r="C1975" t="str">
        <f t="shared" si="61"/>
        <v>Dec</v>
      </c>
      <c r="D1975" t="s">
        <v>215</v>
      </c>
      <c r="E1975" t="s">
        <v>26</v>
      </c>
      <c r="F1975" t="s">
        <v>43</v>
      </c>
      <c r="G1975" t="s">
        <v>58</v>
      </c>
      <c r="H1975" t="s">
        <v>1605</v>
      </c>
      <c r="I1975" s="4">
        <v>27.97</v>
      </c>
      <c r="J1975" s="5">
        <v>2</v>
      </c>
      <c r="K1975" s="4">
        <v>6.99</v>
      </c>
    </row>
    <row r="1976" spans="1:11" x14ac:dyDescent="0.2">
      <c r="A1976" t="s">
        <v>2169</v>
      </c>
      <c r="B1976" t="str">
        <f t="shared" si="60"/>
        <v>2014</v>
      </c>
      <c r="C1976" t="str">
        <f t="shared" si="61"/>
        <v>Dec</v>
      </c>
      <c r="D1976" t="s">
        <v>2172</v>
      </c>
      <c r="E1976" t="s">
        <v>26</v>
      </c>
      <c r="F1976" t="s">
        <v>43</v>
      </c>
      <c r="G1976" t="s">
        <v>44</v>
      </c>
      <c r="H1976" t="s">
        <v>1981</v>
      </c>
      <c r="I1976" s="4">
        <v>251.96</v>
      </c>
      <c r="J1976" s="5">
        <v>6</v>
      </c>
      <c r="K1976" s="4">
        <v>-50.39</v>
      </c>
    </row>
    <row r="1977" spans="1:11" x14ac:dyDescent="0.2">
      <c r="A1977" t="s">
        <v>2169</v>
      </c>
      <c r="B1977" t="str">
        <f t="shared" si="60"/>
        <v>2014</v>
      </c>
      <c r="C1977" t="str">
        <f t="shared" si="61"/>
        <v>Dec</v>
      </c>
      <c r="D1977" t="s">
        <v>2172</v>
      </c>
      <c r="E1977" t="s">
        <v>26</v>
      </c>
      <c r="F1977" t="s">
        <v>38</v>
      </c>
      <c r="G1977" t="s">
        <v>164</v>
      </c>
      <c r="H1977" t="s">
        <v>1095</v>
      </c>
      <c r="I1977" s="4">
        <v>523.76</v>
      </c>
      <c r="J1977" s="5">
        <v>3</v>
      </c>
      <c r="K1977" s="4">
        <v>-192.05</v>
      </c>
    </row>
    <row r="1978" spans="1:11" x14ac:dyDescent="0.2">
      <c r="A1978" t="s">
        <v>2169</v>
      </c>
      <c r="B1978" t="str">
        <f t="shared" si="60"/>
        <v>2014</v>
      </c>
      <c r="C1978" t="str">
        <f t="shared" si="61"/>
        <v>Dec</v>
      </c>
      <c r="D1978" t="s">
        <v>1502</v>
      </c>
      <c r="E1978" t="s">
        <v>169</v>
      </c>
      <c r="F1978" t="s">
        <v>12</v>
      </c>
      <c r="G1978" t="s">
        <v>105</v>
      </c>
      <c r="H1978" t="s">
        <v>2173</v>
      </c>
      <c r="I1978" s="4">
        <v>122.94</v>
      </c>
      <c r="J1978" s="5">
        <v>3</v>
      </c>
      <c r="K1978" s="4">
        <v>30.74</v>
      </c>
    </row>
    <row r="1979" spans="1:11" x14ac:dyDescent="0.2">
      <c r="A1979" t="s">
        <v>2169</v>
      </c>
      <c r="B1979" t="str">
        <f t="shared" si="60"/>
        <v>2014</v>
      </c>
      <c r="C1979" t="str">
        <f t="shared" si="61"/>
        <v>Dec</v>
      </c>
      <c r="D1979" t="s">
        <v>1502</v>
      </c>
      <c r="E1979" t="s">
        <v>169</v>
      </c>
      <c r="F1979" t="s">
        <v>12</v>
      </c>
      <c r="G1979" t="s">
        <v>22</v>
      </c>
      <c r="H1979" t="s">
        <v>293</v>
      </c>
      <c r="I1979" s="4">
        <v>35.450000000000003</v>
      </c>
      <c r="J1979" s="5">
        <v>7</v>
      </c>
      <c r="K1979" s="4">
        <v>12.85</v>
      </c>
    </row>
    <row r="1980" spans="1:11" x14ac:dyDescent="0.2">
      <c r="A1980" t="s">
        <v>2169</v>
      </c>
      <c r="B1980" t="str">
        <f t="shared" si="60"/>
        <v>2014</v>
      </c>
      <c r="C1980" t="str">
        <f t="shared" si="61"/>
        <v>Dec</v>
      </c>
      <c r="D1980" t="s">
        <v>490</v>
      </c>
      <c r="E1980" t="s">
        <v>135</v>
      </c>
      <c r="F1980" t="s">
        <v>12</v>
      </c>
      <c r="G1980" t="s">
        <v>20</v>
      </c>
      <c r="H1980" t="s">
        <v>2174</v>
      </c>
      <c r="I1980" s="4">
        <v>39.130000000000003</v>
      </c>
      <c r="J1980" s="5">
        <v>1</v>
      </c>
      <c r="K1980" s="4">
        <v>-8.8000000000000007</v>
      </c>
    </row>
    <row r="1981" spans="1:11" x14ac:dyDescent="0.2">
      <c r="A1981" t="s">
        <v>2175</v>
      </c>
      <c r="B1981" t="str">
        <f t="shared" si="60"/>
        <v>2014</v>
      </c>
      <c r="C1981" t="str">
        <f t="shared" si="61"/>
        <v>Dec</v>
      </c>
      <c r="D1981" t="s">
        <v>2176</v>
      </c>
      <c r="E1981" t="s">
        <v>169</v>
      </c>
      <c r="F1981" t="s">
        <v>38</v>
      </c>
      <c r="G1981" t="s">
        <v>83</v>
      </c>
      <c r="H1981" t="s">
        <v>2177</v>
      </c>
      <c r="I1981" s="4">
        <v>1573.49</v>
      </c>
      <c r="J1981" s="5">
        <v>7</v>
      </c>
      <c r="K1981" s="4">
        <v>196.69</v>
      </c>
    </row>
    <row r="1982" spans="1:11" x14ac:dyDescent="0.2">
      <c r="A1982" t="s">
        <v>2175</v>
      </c>
      <c r="B1982" t="str">
        <f t="shared" si="60"/>
        <v>2014</v>
      </c>
      <c r="C1982" t="str">
        <f t="shared" si="61"/>
        <v>Dec</v>
      </c>
      <c r="D1982" t="s">
        <v>1024</v>
      </c>
      <c r="E1982" t="s">
        <v>216</v>
      </c>
      <c r="F1982" t="s">
        <v>12</v>
      </c>
      <c r="G1982" t="s">
        <v>27</v>
      </c>
      <c r="H1982" t="s">
        <v>447</v>
      </c>
      <c r="I1982" s="4">
        <v>29.68</v>
      </c>
      <c r="J1982" s="5">
        <v>7</v>
      </c>
      <c r="K1982" s="4">
        <v>11.58</v>
      </c>
    </row>
    <row r="1983" spans="1:11" x14ac:dyDescent="0.2">
      <c r="A1983" t="s">
        <v>2175</v>
      </c>
      <c r="B1983" t="str">
        <f t="shared" si="60"/>
        <v>2014</v>
      </c>
      <c r="C1983" t="str">
        <f t="shared" si="61"/>
        <v>Dec</v>
      </c>
      <c r="D1983" t="s">
        <v>1024</v>
      </c>
      <c r="E1983" t="s">
        <v>216</v>
      </c>
      <c r="F1983" t="s">
        <v>43</v>
      </c>
      <c r="G1983" t="s">
        <v>58</v>
      </c>
      <c r="H1983" t="s">
        <v>2178</v>
      </c>
      <c r="I1983" s="4">
        <v>47.53</v>
      </c>
      <c r="J1983" s="5">
        <v>7</v>
      </c>
      <c r="K1983" s="4">
        <v>16.16</v>
      </c>
    </row>
    <row r="1984" spans="1:11" x14ac:dyDescent="0.2">
      <c r="A1984" t="s">
        <v>2175</v>
      </c>
      <c r="B1984" t="str">
        <f t="shared" si="60"/>
        <v>2014</v>
      </c>
      <c r="C1984" t="str">
        <f t="shared" si="61"/>
        <v>Dec</v>
      </c>
      <c r="D1984" t="s">
        <v>587</v>
      </c>
      <c r="E1984" t="s">
        <v>501</v>
      </c>
      <c r="F1984" t="s">
        <v>38</v>
      </c>
      <c r="G1984" t="s">
        <v>52</v>
      </c>
      <c r="H1984" t="s">
        <v>1468</v>
      </c>
      <c r="I1984" s="4">
        <v>63.2</v>
      </c>
      <c r="J1984" s="5">
        <v>5</v>
      </c>
      <c r="K1984" s="4">
        <v>23.38</v>
      </c>
    </row>
    <row r="1985" spans="1:11" x14ac:dyDescent="0.2">
      <c r="A1985" t="s">
        <v>2175</v>
      </c>
      <c r="B1985" t="str">
        <f t="shared" si="60"/>
        <v>2014</v>
      </c>
      <c r="C1985" t="str">
        <f t="shared" si="61"/>
        <v>Dec</v>
      </c>
      <c r="D1985" t="s">
        <v>587</v>
      </c>
      <c r="E1985" t="s">
        <v>501</v>
      </c>
      <c r="F1985" t="s">
        <v>43</v>
      </c>
      <c r="G1985" t="s">
        <v>58</v>
      </c>
      <c r="H1985" t="s">
        <v>2179</v>
      </c>
      <c r="I1985" s="4">
        <v>113.97</v>
      </c>
      <c r="J1985" s="5">
        <v>3</v>
      </c>
      <c r="K1985" s="4">
        <v>27.35</v>
      </c>
    </row>
    <row r="1986" spans="1:11" x14ac:dyDescent="0.2">
      <c r="A1986" t="s">
        <v>2175</v>
      </c>
      <c r="B1986" t="str">
        <f t="shared" si="60"/>
        <v>2014</v>
      </c>
      <c r="C1986" t="str">
        <f t="shared" si="61"/>
        <v>Dec</v>
      </c>
      <c r="D1986" t="s">
        <v>1879</v>
      </c>
      <c r="E1986" t="s">
        <v>11</v>
      </c>
      <c r="F1986" t="s">
        <v>12</v>
      </c>
      <c r="G1986" t="s">
        <v>72</v>
      </c>
      <c r="H1986" t="s">
        <v>73</v>
      </c>
      <c r="I1986" s="4">
        <v>49.57</v>
      </c>
      <c r="J1986" s="5">
        <v>2</v>
      </c>
      <c r="K1986" s="4">
        <v>17.97</v>
      </c>
    </row>
    <row r="1987" spans="1:11" x14ac:dyDescent="0.2">
      <c r="A1987" t="s">
        <v>2175</v>
      </c>
      <c r="B1987" t="str">
        <f t="shared" ref="B1987:B2050" si="62">TEXT(A1987,"YYYY")</f>
        <v>2014</v>
      </c>
      <c r="C1987" t="str">
        <f t="shared" ref="C1987:C2050" si="63">TEXT(A1987,"MMM")</f>
        <v>Dec</v>
      </c>
      <c r="D1987" t="s">
        <v>1132</v>
      </c>
      <c r="E1987" t="s">
        <v>1777</v>
      </c>
      <c r="F1987" t="s">
        <v>12</v>
      </c>
      <c r="G1987" t="s">
        <v>13</v>
      </c>
      <c r="H1987" t="s">
        <v>1730</v>
      </c>
      <c r="I1987" s="4">
        <v>195.64</v>
      </c>
      <c r="J1987" s="5">
        <v>4</v>
      </c>
      <c r="K1987" s="4">
        <v>91.95</v>
      </c>
    </row>
    <row r="1988" spans="1:11" x14ac:dyDescent="0.2">
      <c r="A1988" t="s">
        <v>2175</v>
      </c>
      <c r="B1988" t="str">
        <f t="shared" si="62"/>
        <v>2014</v>
      </c>
      <c r="C1988" t="str">
        <f t="shared" si="63"/>
        <v>Dec</v>
      </c>
      <c r="D1988" t="s">
        <v>1132</v>
      </c>
      <c r="E1988" t="s">
        <v>1777</v>
      </c>
      <c r="F1988" t="s">
        <v>12</v>
      </c>
      <c r="G1988" t="s">
        <v>13</v>
      </c>
      <c r="H1988" t="s">
        <v>1983</v>
      </c>
      <c r="I1988" s="4">
        <v>14.94</v>
      </c>
      <c r="J1988" s="5">
        <v>3</v>
      </c>
      <c r="K1988" s="4">
        <v>7.02</v>
      </c>
    </row>
    <row r="1989" spans="1:11" x14ac:dyDescent="0.2">
      <c r="A1989" t="s">
        <v>2175</v>
      </c>
      <c r="B1989" t="str">
        <f t="shared" si="62"/>
        <v>2014</v>
      </c>
      <c r="C1989" t="str">
        <f t="shared" si="63"/>
        <v>Dec</v>
      </c>
      <c r="D1989" t="s">
        <v>1132</v>
      </c>
      <c r="E1989" t="s">
        <v>1777</v>
      </c>
      <c r="F1989" t="s">
        <v>43</v>
      </c>
      <c r="G1989" t="s">
        <v>58</v>
      </c>
      <c r="H1989" t="s">
        <v>2180</v>
      </c>
      <c r="I1989" s="4">
        <v>1687.8</v>
      </c>
      <c r="J1989" s="5">
        <v>4</v>
      </c>
      <c r="K1989" s="4">
        <v>742.63</v>
      </c>
    </row>
    <row r="1990" spans="1:11" x14ac:dyDescent="0.2">
      <c r="A1990" t="s">
        <v>2175</v>
      </c>
      <c r="B1990" t="str">
        <f t="shared" si="62"/>
        <v>2014</v>
      </c>
      <c r="C1990" t="str">
        <f t="shared" si="63"/>
        <v>Dec</v>
      </c>
      <c r="D1990" t="s">
        <v>1132</v>
      </c>
      <c r="E1990" t="s">
        <v>1777</v>
      </c>
      <c r="F1990" t="s">
        <v>38</v>
      </c>
      <c r="G1990" t="s">
        <v>83</v>
      </c>
      <c r="H1990" t="s">
        <v>833</v>
      </c>
      <c r="I1990" s="4">
        <v>341.96</v>
      </c>
      <c r="J1990" s="5">
        <v>2</v>
      </c>
      <c r="K1990" s="4">
        <v>78.650000000000006</v>
      </c>
    </row>
    <row r="1991" spans="1:11" x14ac:dyDescent="0.2">
      <c r="A1991" t="s">
        <v>2175</v>
      </c>
      <c r="B1991" t="str">
        <f t="shared" si="62"/>
        <v>2014</v>
      </c>
      <c r="C1991" t="str">
        <f t="shared" si="63"/>
        <v>Dec</v>
      </c>
      <c r="D1991" t="s">
        <v>1132</v>
      </c>
      <c r="E1991" t="s">
        <v>1777</v>
      </c>
      <c r="F1991" t="s">
        <v>38</v>
      </c>
      <c r="G1991" t="s">
        <v>39</v>
      </c>
      <c r="H1991" t="s">
        <v>2181</v>
      </c>
      <c r="I1991" s="4">
        <v>605.88</v>
      </c>
      <c r="J1991" s="5">
        <v>6</v>
      </c>
      <c r="K1991" s="4">
        <v>151.47</v>
      </c>
    </row>
    <row r="1992" spans="1:11" x14ac:dyDescent="0.2">
      <c r="A1992" t="s">
        <v>2175</v>
      </c>
      <c r="B1992" t="str">
        <f t="shared" si="62"/>
        <v>2014</v>
      </c>
      <c r="C1992" t="str">
        <f t="shared" si="63"/>
        <v>Dec</v>
      </c>
      <c r="D1992" t="s">
        <v>2182</v>
      </c>
      <c r="E1992" t="s">
        <v>143</v>
      </c>
      <c r="F1992" t="s">
        <v>43</v>
      </c>
      <c r="G1992" t="s">
        <v>44</v>
      </c>
      <c r="H1992" t="s">
        <v>2183</v>
      </c>
      <c r="I1992" s="4">
        <v>475.94</v>
      </c>
      <c r="J1992" s="5">
        <v>7</v>
      </c>
      <c r="K1992" s="4">
        <v>59.49</v>
      </c>
    </row>
    <row r="1993" spans="1:11" x14ac:dyDescent="0.2">
      <c r="A1993" t="s">
        <v>2175</v>
      </c>
      <c r="B1993" t="str">
        <f t="shared" si="62"/>
        <v>2014</v>
      </c>
      <c r="C1993" t="str">
        <f t="shared" si="63"/>
        <v>Dec</v>
      </c>
      <c r="D1993" t="s">
        <v>642</v>
      </c>
      <c r="E1993" t="s">
        <v>169</v>
      </c>
      <c r="F1993" t="s">
        <v>43</v>
      </c>
      <c r="G1993" t="s">
        <v>58</v>
      </c>
      <c r="H1993" t="s">
        <v>2184</v>
      </c>
      <c r="I1993" s="4">
        <v>34.770000000000003</v>
      </c>
      <c r="J1993" s="5">
        <v>3</v>
      </c>
      <c r="K1993" s="4">
        <v>11.47</v>
      </c>
    </row>
    <row r="1994" spans="1:11" x14ac:dyDescent="0.2">
      <c r="A1994" t="s">
        <v>2175</v>
      </c>
      <c r="B1994" t="str">
        <f t="shared" si="62"/>
        <v>2014</v>
      </c>
      <c r="C1994" t="str">
        <f t="shared" si="63"/>
        <v>Dec</v>
      </c>
      <c r="D1994" t="s">
        <v>642</v>
      </c>
      <c r="E1994" t="s">
        <v>169</v>
      </c>
      <c r="F1994" t="s">
        <v>12</v>
      </c>
      <c r="G1994" t="s">
        <v>18</v>
      </c>
      <c r="H1994" t="s">
        <v>1501</v>
      </c>
      <c r="I1994" s="4">
        <v>18.899999999999999</v>
      </c>
      <c r="J1994" s="5">
        <v>3</v>
      </c>
      <c r="K1994" s="4">
        <v>8.69</v>
      </c>
    </row>
    <row r="1995" spans="1:11" x14ac:dyDescent="0.2">
      <c r="A1995" t="s">
        <v>2185</v>
      </c>
      <c r="B1995" t="str">
        <f t="shared" si="62"/>
        <v>2015</v>
      </c>
      <c r="C1995" t="str">
        <f t="shared" si="63"/>
        <v>Jan</v>
      </c>
      <c r="D1995" t="s">
        <v>759</v>
      </c>
      <c r="E1995" t="s">
        <v>87</v>
      </c>
      <c r="F1995" t="s">
        <v>12</v>
      </c>
      <c r="G1995" t="s">
        <v>18</v>
      </c>
      <c r="H1995" t="s">
        <v>421</v>
      </c>
      <c r="I1995" s="4">
        <v>23.68</v>
      </c>
      <c r="J1995" s="5">
        <v>2</v>
      </c>
      <c r="K1995" s="4">
        <v>8.8800000000000008</v>
      </c>
    </row>
    <row r="1996" spans="1:11" x14ac:dyDescent="0.2">
      <c r="A1996" t="s">
        <v>2185</v>
      </c>
      <c r="B1996" t="str">
        <f t="shared" si="62"/>
        <v>2015</v>
      </c>
      <c r="C1996" t="str">
        <f t="shared" si="63"/>
        <v>Jan</v>
      </c>
      <c r="D1996" t="s">
        <v>759</v>
      </c>
      <c r="E1996" t="s">
        <v>87</v>
      </c>
      <c r="F1996" t="s">
        <v>38</v>
      </c>
      <c r="G1996" t="s">
        <v>83</v>
      </c>
      <c r="H1996" t="s">
        <v>2186</v>
      </c>
      <c r="I1996" s="4">
        <v>452.45</v>
      </c>
      <c r="J1996" s="5">
        <v>5</v>
      </c>
      <c r="K1996" s="4">
        <v>-244.32</v>
      </c>
    </row>
    <row r="1997" spans="1:11" x14ac:dyDescent="0.2">
      <c r="A1997" t="s">
        <v>2185</v>
      </c>
      <c r="B1997" t="str">
        <f t="shared" si="62"/>
        <v>2015</v>
      </c>
      <c r="C1997" t="str">
        <f t="shared" si="63"/>
        <v>Jan</v>
      </c>
      <c r="D1997" t="s">
        <v>759</v>
      </c>
      <c r="E1997" t="s">
        <v>87</v>
      </c>
      <c r="F1997" t="s">
        <v>43</v>
      </c>
      <c r="G1997" t="s">
        <v>44</v>
      </c>
      <c r="H1997" t="s">
        <v>2187</v>
      </c>
      <c r="I1997" s="4">
        <v>62.98</v>
      </c>
      <c r="J1997" s="5">
        <v>3</v>
      </c>
      <c r="K1997" s="4">
        <v>-14.7</v>
      </c>
    </row>
    <row r="1998" spans="1:11" x14ac:dyDescent="0.2">
      <c r="A1998" t="s">
        <v>2185</v>
      </c>
      <c r="B1998" t="str">
        <f t="shared" si="62"/>
        <v>2015</v>
      </c>
      <c r="C1998" t="str">
        <f t="shared" si="63"/>
        <v>Jan</v>
      </c>
      <c r="D1998" t="s">
        <v>759</v>
      </c>
      <c r="E1998" t="s">
        <v>87</v>
      </c>
      <c r="F1998" t="s">
        <v>43</v>
      </c>
      <c r="G1998" t="s">
        <v>353</v>
      </c>
      <c r="H1998" t="s">
        <v>2188</v>
      </c>
      <c r="I1998" s="4">
        <v>1188</v>
      </c>
      <c r="J1998" s="5">
        <v>9</v>
      </c>
      <c r="K1998" s="4">
        <v>-950.4</v>
      </c>
    </row>
    <row r="1999" spans="1:11" x14ac:dyDescent="0.2">
      <c r="A1999" t="s">
        <v>2185</v>
      </c>
      <c r="B1999" t="str">
        <f t="shared" si="62"/>
        <v>2015</v>
      </c>
      <c r="C1999" t="str">
        <f t="shared" si="63"/>
        <v>Jan</v>
      </c>
      <c r="D1999" t="s">
        <v>759</v>
      </c>
      <c r="E1999" t="s">
        <v>87</v>
      </c>
      <c r="F1999" t="s">
        <v>43</v>
      </c>
      <c r="G1999" t="s">
        <v>58</v>
      </c>
      <c r="H1999" t="s">
        <v>734</v>
      </c>
      <c r="I1999" s="4">
        <v>89.58</v>
      </c>
      <c r="J1999" s="5">
        <v>2</v>
      </c>
      <c r="K1999" s="4">
        <v>4.4800000000000004</v>
      </c>
    </row>
    <row r="2000" spans="1:11" x14ac:dyDescent="0.2">
      <c r="A2000" t="s">
        <v>2185</v>
      </c>
      <c r="B2000" t="str">
        <f t="shared" si="62"/>
        <v>2015</v>
      </c>
      <c r="C2000" t="str">
        <f t="shared" si="63"/>
        <v>Jan</v>
      </c>
      <c r="D2000" t="s">
        <v>2189</v>
      </c>
      <c r="E2000" t="s">
        <v>67</v>
      </c>
      <c r="F2000" t="s">
        <v>12</v>
      </c>
      <c r="G2000" t="s">
        <v>20</v>
      </c>
      <c r="H2000" t="s">
        <v>839</v>
      </c>
      <c r="I2000" s="4">
        <v>85.52</v>
      </c>
      <c r="J2000" s="5">
        <v>2</v>
      </c>
      <c r="K2000" s="4">
        <v>22.24</v>
      </c>
    </row>
    <row r="2001" spans="1:11" x14ac:dyDescent="0.2">
      <c r="A2001" t="s">
        <v>2185</v>
      </c>
      <c r="B2001" t="str">
        <f t="shared" si="62"/>
        <v>2015</v>
      </c>
      <c r="C2001" t="str">
        <f t="shared" si="63"/>
        <v>Jan</v>
      </c>
      <c r="D2001" t="s">
        <v>2189</v>
      </c>
      <c r="E2001" t="s">
        <v>67</v>
      </c>
      <c r="F2001" t="s">
        <v>12</v>
      </c>
      <c r="G2001" t="s">
        <v>27</v>
      </c>
      <c r="H2001" t="s">
        <v>1528</v>
      </c>
      <c r="I2001" s="4">
        <v>9.84</v>
      </c>
      <c r="J2001" s="5">
        <v>3</v>
      </c>
      <c r="K2001" s="4">
        <v>2.66</v>
      </c>
    </row>
    <row r="2002" spans="1:11" x14ac:dyDescent="0.2">
      <c r="A2002" t="s">
        <v>2185</v>
      </c>
      <c r="B2002" t="str">
        <f t="shared" si="62"/>
        <v>2015</v>
      </c>
      <c r="C2002" t="str">
        <f t="shared" si="63"/>
        <v>Jan</v>
      </c>
      <c r="D2002" t="s">
        <v>2189</v>
      </c>
      <c r="E2002" t="s">
        <v>67</v>
      </c>
      <c r="F2002" t="s">
        <v>12</v>
      </c>
      <c r="G2002" t="s">
        <v>13</v>
      </c>
      <c r="H2002" t="s">
        <v>2190</v>
      </c>
      <c r="I2002" s="4">
        <v>20.04</v>
      </c>
      <c r="J2002" s="5">
        <v>3</v>
      </c>
      <c r="K2002" s="4">
        <v>9.6199999999999992</v>
      </c>
    </row>
    <row r="2003" spans="1:11" x14ac:dyDescent="0.2">
      <c r="A2003" t="s">
        <v>2191</v>
      </c>
      <c r="B2003" t="str">
        <f t="shared" si="62"/>
        <v>2015</v>
      </c>
      <c r="C2003" t="str">
        <f t="shared" si="63"/>
        <v>Jan</v>
      </c>
      <c r="D2003" t="s">
        <v>1742</v>
      </c>
      <c r="E2003" t="s">
        <v>11</v>
      </c>
      <c r="F2003" t="s">
        <v>12</v>
      </c>
      <c r="G2003" t="s">
        <v>13</v>
      </c>
      <c r="H2003" t="s">
        <v>1271</v>
      </c>
      <c r="I2003" s="4">
        <v>10.37</v>
      </c>
      <c r="J2003" s="5">
        <v>2</v>
      </c>
      <c r="K2003" s="4">
        <v>3.63</v>
      </c>
    </row>
    <row r="2004" spans="1:11" x14ac:dyDescent="0.2">
      <c r="A2004" t="s">
        <v>2191</v>
      </c>
      <c r="B2004" t="str">
        <f t="shared" si="62"/>
        <v>2015</v>
      </c>
      <c r="C2004" t="str">
        <f t="shared" si="63"/>
        <v>Jan</v>
      </c>
      <c r="D2004" t="s">
        <v>2192</v>
      </c>
      <c r="E2004" t="s">
        <v>11</v>
      </c>
      <c r="F2004" t="s">
        <v>43</v>
      </c>
      <c r="G2004" t="s">
        <v>58</v>
      </c>
      <c r="H2004" t="s">
        <v>2150</v>
      </c>
      <c r="I2004" s="4">
        <v>398.4</v>
      </c>
      <c r="J2004" s="5">
        <v>5</v>
      </c>
      <c r="K2004" s="4">
        <v>84.66</v>
      </c>
    </row>
    <row r="2005" spans="1:11" x14ac:dyDescent="0.2">
      <c r="A2005" t="s">
        <v>2191</v>
      </c>
      <c r="B2005" t="str">
        <f t="shared" si="62"/>
        <v>2015</v>
      </c>
      <c r="C2005" t="str">
        <f t="shared" si="63"/>
        <v>Jan</v>
      </c>
      <c r="D2005" t="s">
        <v>2192</v>
      </c>
      <c r="E2005" t="s">
        <v>11</v>
      </c>
      <c r="F2005" t="s">
        <v>12</v>
      </c>
      <c r="G2005" t="s">
        <v>27</v>
      </c>
      <c r="H2005" t="s">
        <v>817</v>
      </c>
      <c r="I2005" s="4">
        <v>7.06</v>
      </c>
      <c r="J2005" s="5">
        <v>3</v>
      </c>
      <c r="K2005" s="4">
        <v>0.79</v>
      </c>
    </row>
    <row r="2006" spans="1:11" x14ac:dyDescent="0.2">
      <c r="A2006" t="s">
        <v>2191</v>
      </c>
      <c r="B2006" t="str">
        <f t="shared" si="62"/>
        <v>2015</v>
      </c>
      <c r="C2006" t="str">
        <f t="shared" si="63"/>
        <v>Jan</v>
      </c>
      <c r="D2006" t="s">
        <v>2192</v>
      </c>
      <c r="E2006" t="s">
        <v>11</v>
      </c>
      <c r="F2006" t="s">
        <v>38</v>
      </c>
      <c r="G2006" t="s">
        <v>83</v>
      </c>
      <c r="H2006" t="s">
        <v>899</v>
      </c>
      <c r="I2006" s="4">
        <v>1352.4</v>
      </c>
      <c r="J2006" s="5">
        <v>9</v>
      </c>
      <c r="K2006" s="4">
        <v>-437.54</v>
      </c>
    </row>
    <row r="2007" spans="1:11" x14ac:dyDescent="0.2">
      <c r="A2007" t="s">
        <v>2193</v>
      </c>
      <c r="B2007" t="str">
        <f t="shared" si="62"/>
        <v>2015</v>
      </c>
      <c r="C2007" t="str">
        <f t="shared" si="63"/>
        <v>Jan</v>
      </c>
      <c r="D2007" t="s">
        <v>70</v>
      </c>
      <c r="E2007" t="s">
        <v>369</v>
      </c>
      <c r="F2007" t="s">
        <v>12</v>
      </c>
      <c r="G2007" t="s">
        <v>22</v>
      </c>
      <c r="H2007" t="s">
        <v>110</v>
      </c>
      <c r="I2007" s="4">
        <v>32.340000000000003</v>
      </c>
      <c r="J2007" s="5">
        <v>3</v>
      </c>
      <c r="K2007" s="4">
        <v>15.52</v>
      </c>
    </row>
    <row r="2008" spans="1:11" x14ac:dyDescent="0.2">
      <c r="A2008" t="s">
        <v>2193</v>
      </c>
      <c r="B2008" t="str">
        <f t="shared" si="62"/>
        <v>2015</v>
      </c>
      <c r="C2008" t="str">
        <f t="shared" si="63"/>
        <v>Jan</v>
      </c>
      <c r="D2008" t="s">
        <v>70</v>
      </c>
      <c r="E2008" t="s">
        <v>369</v>
      </c>
      <c r="F2008" t="s">
        <v>12</v>
      </c>
      <c r="G2008" t="s">
        <v>13</v>
      </c>
      <c r="H2008" t="s">
        <v>873</v>
      </c>
      <c r="I2008" s="4">
        <v>39.9</v>
      </c>
      <c r="J2008" s="5">
        <v>5</v>
      </c>
      <c r="K2008" s="4">
        <v>19.95</v>
      </c>
    </row>
    <row r="2009" spans="1:11" x14ac:dyDescent="0.2">
      <c r="A2009" t="s">
        <v>2193</v>
      </c>
      <c r="B2009" t="str">
        <f t="shared" si="62"/>
        <v>2015</v>
      </c>
      <c r="C2009" t="str">
        <f t="shared" si="63"/>
        <v>Jan</v>
      </c>
      <c r="D2009" t="s">
        <v>2194</v>
      </c>
      <c r="E2009" t="s">
        <v>62</v>
      </c>
      <c r="F2009" t="s">
        <v>38</v>
      </c>
      <c r="G2009" t="s">
        <v>52</v>
      </c>
      <c r="H2009" t="s">
        <v>422</v>
      </c>
      <c r="I2009" s="4">
        <v>192.22</v>
      </c>
      <c r="J2009" s="5">
        <v>14</v>
      </c>
      <c r="K2009" s="4">
        <v>69.2</v>
      </c>
    </row>
    <row r="2010" spans="1:11" x14ac:dyDescent="0.2">
      <c r="A2010" t="s">
        <v>2195</v>
      </c>
      <c r="B2010" t="str">
        <f t="shared" si="62"/>
        <v>2015</v>
      </c>
      <c r="C2010" t="str">
        <f t="shared" si="63"/>
        <v>Jan</v>
      </c>
      <c r="D2010" t="s">
        <v>252</v>
      </c>
      <c r="E2010" t="s">
        <v>189</v>
      </c>
      <c r="F2010" t="s">
        <v>38</v>
      </c>
      <c r="G2010" t="s">
        <v>39</v>
      </c>
      <c r="H2010" t="s">
        <v>808</v>
      </c>
      <c r="I2010" s="4">
        <v>61.58</v>
      </c>
      <c r="J2010" s="5">
        <v>1</v>
      </c>
      <c r="K2010" s="4">
        <v>-6.93</v>
      </c>
    </row>
    <row r="2011" spans="1:11" x14ac:dyDescent="0.2">
      <c r="A2011" t="s">
        <v>2195</v>
      </c>
      <c r="B2011" t="str">
        <f t="shared" si="62"/>
        <v>2015</v>
      </c>
      <c r="C2011" t="str">
        <f t="shared" si="63"/>
        <v>Jan</v>
      </c>
      <c r="D2011" t="s">
        <v>757</v>
      </c>
      <c r="E2011" t="s">
        <v>169</v>
      </c>
      <c r="F2011" t="s">
        <v>12</v>
      </c>
      <c r="G2011" t="s">
        <v>27</v>
      </c>
      <c r="H2011" t="s">
        <v>1561</v>
      </c>
      <c r="I2011" s="4">
        <v>59.52</v>
      </c>
      <c r="J2011" s="5">
        <v>3</v>
      </c>
      <c r="K2011" s="4">
        <v>15.48</v>
      </c>
    </row>
    <row r="2012" spans="1:11" x14ac:dyDescent="0.2">
      <c r="A2012" t="s">
        <v>2195</v>
      </c>
      <c r="B2012" t="str">
        <f t="shared" si="62"/>
        <v>2015</v>
      </c>
      <c r="C2012" t="str">
        <f t="shared" si="63"/>
        <v>Jan</v>
      </c>
      <c r="D2012" t="s">
        <v>757</v>
      </c>
      <c r="E2012" t="s">
        <v>169</v>
      </c>
      <c r="F2012" t="s">
        <v>12</v>
      </c>
      <c r="G2012" t="s">
        <v>72</v>
      </c>
      <c r="H2012" t="s">
        <v>908</v>
      </c>
      <c r="I2012" s="4">
        <v>17.48</v>
      </c>
      <c r="J2012" s="5">
        <v>2</v>
      </c>
      <c r="K2012" s="4">
        <v>8.2200000000000006</v>
      </c>
    </row>
    <row r="2013" spans="1:11" x14ac:dyDescent="0.2">
      <c r="A2013" t="s">
        <v>2195</v>
      </c>
      <c r="B2013" t="str">
        <f t="shared" si="62"/>
        <v>2015</v>
      </c>
      <c r="C2013" t="str">
        <f t="shared" si="63"/>
        <v>Jan</v>
      </c>
      <c r="D2013" t="s">
        <v>757</v>
      </c>
      <c r="E2013" t="s">
        <v>169</v>
      </c>
      <c r="F2013" t="s">
        <v>12</v>
      </c>
      <c r="G2013" t="s">
        <v>22</v>
      </c>
      <c r="H2013" t="s">
        <v>1211</v>
      </c>
      <c r="I2013" s="4">
        <v>13.17</v>
      </c>
      <c r="J2013" s="5">
        <v>2</v>
      </c>
      <c r="K2013" s="4">
        <v>4.6100000000000003</v>
      </c>
    </row>
    <row r="2014" spans="1:11" x14ac:dyDescent="0.2">
      <c r="A2014" t="s">
        <v>2195</v>
      </c>
      <c r="B2014" t="str">
        <f t="shared" si="62"/>
        <v>2015</v>
      </c>
      <c r="C2014" t="str">
        <f t="shared" si="63"/>
        <v>Jan</v>
      </c>
      <c r="D2014" t="s">
        <v>2182</v>
      </c>
      <c r="E2014" t="s">
        <v>31</v>
      </c>
      <c r="F2014" t="s">
        <v>12</v>
      </c>
      <c r="G2014" t="s">
        <v>105</v>
      </c>
      <c r="H2014" t="s">
        <v>883</v>
      </c>
      <c r="I2014" s="4">
        <v>87.36</v>
      </c>
      <c r="J2014" s="5">
        <v>6</v>
      </c>
      <c r="K2014" s="4">
        <v>23.59</v>
      </c>
    </row>
    <row r="2015" spans="1:11" x14ac:dyDescent="0.2">
      <c r="A2015" t="s">
        <v>2195</v>
      </c>
      <c r="B2015" t="str">
        <f t="shared" si="62"/>
        <v>2015</v>
      </c>
      <c r="C2015" t="str">
        <f t="shared" si="63"/>
        <v>Jan</v>
      </c>
      <c r="D2015" t="s">
        <v>2182</v>
      </c>
      <c r="E2015" t="s">
        <v>31</v>
      </c>
      <c r="F2015" t="s">
        <v>12</v>
      </c>
      <c r="G2015" t="s">
        <v>22</v>
      </c>
      <c r="H2015" t="s">
        <v>704</v>
      </c>
      <c r="I2015" s="4">
        <v>56.16</v>
      </c>
      <c r="J2015" s="5">
        <v>6</v>
      </c>
      <c r="K2015" s="4">
        <v>17.55</v>
      </c>
    </row>
    <row r="2016" spans="1:11" x14ac:dyDescent="0.2">
      <c r="A2016" t="s">
        <v>2196</v>
      </c>
      <c r="B2016" t="str">
        <f t="shared" si="62"/>
        <v>2015</v>
      </c>
      <c r="C2016" t="str">
        <f t="shared" si="63"/>
        <v>Jan</v>
      </c>
      <c r="D2016" t="s">
        <v>1447</v>
      </c>
      <c r="E2016" t="s">
        <v>327</v>
      </c>
      <c r="F2016" t="s">
        <v>12</v>
      </c>
      <c r="G2016" t="s">
        <v>13</v>
      </c>
      <c r="H2016" t="s">
        <v>2197</v>
      </c>
      <c r="I2016" s="4">
        <v>29.6</v>
      </c>
      <c r="J2016" s="5">
        <v>5</v>
      </c>
      <c r="K2016" s="4">
        <v>9.25</v>
      </c>
    </row>
    <row r="2017" spans="1:11" x14ac:dyDescent="0.2">
      <c r="A2017" t="s">
        <v>2196</v>
      </c>
      <c r="B2017" t="str">
        <f t="shared" si="62"/>
        <v>2015</v>
      </c>
      <c r="C2017" t="str">
        <f t="shared" si="63"/>
        <v>Jan</v>
      </c>
      <c r="D2017" t="s">
        <v>1447</v>
      </c>
      <c r="E2017" t="s">
        <v>327</v>
      </c>
      <c r="F2017" t="s">
        <v>12</v>
      </c>
      <c r="G2017" t="s">
        <v>22</v>
      </c>
      <c r="H2017" t="s">
        <v>598</v>
      </c>
      <c r="I2017" s="4">
        <v>1.94</v>
      </c>
      <c r="J2017" s="5">
        <v>2</v>
      </c>
      <c r="K2017" s="4">
        <v>-1.36</v>
      </c>
    </row>
    <row r="2018" spans="1:11" x14ac:dyDescent="0.2">
      <c r="A2018" t="s">
        <v>2198</v>
      </c>
      <c r="B2018" t="str">
        <f t="shared" si="62"/>
        <v>2015</v>
      </c>
      <c r="C2018" t="str">
        <f t="shared" si="63"/>
        <v>Jan</v>
      </c>
      <c r="D2018" t="s">
        <v>424</v>
      </c>
      <c r="E2018" t="s">
        <v>37</v>
      </c>
      <c r="F2018" t="s">
        <v>12</v>
      </c>
      <c r="G2018" t="s">
        <v>13</v>
      </c>
      <c r="H2018" t="s">
        <v>719</v>
      </c>
      <c r="I2018" s="4">
        <v>106.32</v>
      </c>
      <c r="J2018" s="5">
        <v>3</v>
      </c>
      <c r="K2018" s="4">
        <v>49.97</v>
      </c>
    </row>
    <row r="2019" spans="1:11" x14ac:dyDescent="0.2">
      <c r="A2019" t="s">
        <v>2198</v>
      </c>
      <c r="B2019" t="str">
        <f t="shared" si="62"/>
        <v>2015</v>
      </c>
      <c r="C2019" t="str">
        <f t="shared" si="63"/>
        <v>Jan</v>
      </c>
      <c r="D2019" t="s">
        <v>424</v>
      </c>
      <c r="E2019" t="s">
        <v>37</v>
      </c>
      <c r="F2019" t="s">
        <v>12</v>
      </c>
      <c r="G2019" t="s">
        <v>105</v>
      </c>
      <c r="H2019" t="s">
        <v>2199</v>
      </c>
      <c r="I2019" s="4">
        <v>163.44</v>
      </c>
      <c r="J2019" s="5">
        <v>3</v>
      </c>
      <c r="K2019" s="4">
        <v>45.76</v>
      </c>
    </row>
    <row r="2020" spans="1:11" x14ac:dyDescent="0.2">
      <c r="A2020" t="s">
        <v>2198</v>
      </c>
      <c r="B2020" t="str">
        <f t="shared" si="62"/>
        <v>2015</v>
      </c>
      <c r="C2020" t="str">
        <f t="shared" si="63"/>
        <v>Jan</v>
      </c>
      <c r="D2020" t="s">
        <v>424</v>
      </c>
      <c r="E2020" t="s">
        <v>37</v>
      </c>
      <c r="F2020" t="s">
        <v>12</v>
      </c>
      <c r="G2020" t="s">
        <v>27</v>
      </c>
      <c r="H2020" t="s">
        <v>2200</v>
      </c>
      <c r="I2020" s="4">
        <v>42.76</v>
      </c>
      <c r="J2020" s="5">
        <v>2</v>
      </c>
      <c r="K2020" s="4">
        <v>11.12</v>
      </c>
    </row>
    <row r="2021" spans="1:11" x14ac:dyDescent="0.2">
      <c r="A2021" t="s">
        <v>2198</v>
      </c>
      <c r="B2021" t="str">
        <f t="shared" si="62"/>
        <v>2015</v>
      </c>
      <c r="C2021" t="str">
        <f t="shared" si="63"/>
        <v>Jan</v>
      </c>
      <c r="D2021" t="s">
        <v>424</v>
      </c>
      <c r="E2021" t="s">
        <v>37</v>
      </c>
      <c r="F2021" t="s">
        <v>12</v>
      </c>
      <c r="G2021" t="s">
        <v>13</v>
      </c>
      <c r="H2021" t="s">
        <v>2201</v>
      </c>
      <c r="I2021" s="4">
        <v>51.55</v>
      </c>
      <c r="J2021" s="5">
        <v>5</v>
      </c>
      <c r="K2021" s="4">
        <v>24.23</v>
      </c>
    </row>
    <row r="2022" spans="1:11" x14ac:dyDescent="0.2">
      <c r="A2022" t="s">
        <v>2202</v>
      </c>
      <c r="B2022" t="str">
        <f t="shared" si="62"/>
        <v>2015</v>
      </c>
      <c r="C2022" t="str">
        <f t="shared" si="63"/>
        <v>Jan</v>
      </c>
      <c r="D2022" t="s">
        <v>86</v>
      </c>
      <c r="E2022" t="s">
        <v>169</v>
      </c>
      <c r="F2022" t="s">
        <v>38</v>
      </c>
      <c r="G2022" t="s">
        <v>164</v>
      </c>
      <c r="H2022" t="s">
        <v>468</v>
      </c>
      <c r="I2022" s="4">
        <v>1018.1</v>
      </c>
      <c r="J2022" s="5">
        <v>4</v>
      </c>
      <c r="K2022" s="4">
        <v>-373.3</v>
      </c>
    </row>
    <row r="2023" spans="1:11" x14ac:dyDescent="0.2">
      <c r="A2023" t="s">
        <v>2203</v>
      </c>
      <c r="B2023" t="str">
        <f t="shared" si="62"/>
        <v>2015</v>
      </c>
      <c r="C2023" t="str">
        <f t="shared" si="63"/>
        <v>Jan</v>
      </c>
      <c r="D2023" t="s">
        <v>2204</v>
      </c>
      <c r="E2023" t="s">
        <v>67</v>
      </c>
      <c r="F2023" t="s">
        <v>12</v>
      </c>
      <c r="G2023" t="s">
        <v>20</v>
      </c>
      <c r="H2023" t="s">
        <v>1599</v>
      </c>
      <c r="I2023" s="4">
        <v>465.18</v>
      </c>
      <c r="J2023" s="5">
        <v>3</v>
      </c>
      <c r="K2023" s="4">
        <v>120.95</v>
      </c>
    </row>
    <row r="2024" spans="1:11" x14ac:dyDescent="0.2">
      <c r="A2024" t="s">
        <v>2203</v>
      </c>
      <c r="B2024" t="str">
        <f t="shared" si="62"/>
        <v>2015</v>
      </c>
      <c r="C2024" t="str">
        <f t="shared" si="63"/>
        <v>Jan</v>
      </c>
      <c r="D2024" t="s">
        <v>2205</v>
      </c>
      <c r="E2024" t="s">
        <v>87</v>
      </c>
      <c r="F2024" t="s">
        <v>12</v>
      </c>
      <c r="G2024" t="s">
        <v>27</v>
      </c>
      <c r="H2024" t="s">
        <v>304</v>
      </c>
      <c r="I2024" s="4">
        <v>10.37</v>
      </c>
      <c r="J2024" s="5">
        <v>2</v>
      </c>
      <c r="K2024" s="4">
        <v>1.56</v>
      </c>
    </row>
    <row r="2025" spans="1:11" x14ac:dyDescent="0.2">
      <c r="A2025" t="s">
        <v>2203</v>
      </c>
      <c r="B2025" t="str">
        <f t="shared" si="62"/>
        <v>2015</v>
      </c>
      <c r="C2025" t="str">
        <f t="shared" si="63"/>
        <v>Jan</v>
      </c>
      <c r="D2025" t="s">
        <v>2205</v>
      </c>
      <c r="E2025" t="s">
        <v>87</v>
      </c>
      <c r="F2025" t="s">
        <v>43</v>
      </c>
      <c r="G2025" t="s">
        <v>44</v>
      </c>
      <c r="H2025" t="s">
        <v>45</v>
      </c>
      <c r="I2025" s="4">
        <v>235.19</v>
      </c>
      <c r="J2025" s="5">
        <v>2</v>
      </c>
      <c r="K2025" s="4">
        <v>-43.12</v>
      </c>
    </row>
    <row r="2026" spans="1:11" x14ac:dyDescent="0.2">
      <c r="A2026" t="s">
        <v>2203</v>
      </c>
      <c r="B2026" t="str">
        <f t="shared" si="62"/>
        <v>2015</v>
      </c>
      <c r="C2026" t="str">
        <f t="shared" si="63"/>
        <v>Jan</v>
      </c>
      <c r="D2026" t="s">
        <v>2205</v>
      </c>
      <c r="E2026" t="s">
        <v>87</v>
      </c>
      <c r="F2026" t="s">
        <v>43</v>
      </c>
      <c r="G2026" t="s">
        <v>44</v>
      </c>
      <c r="H2026" t="s">
        <v>2206</v>
      </c>
      <c r="I2026" s="4">
        <v>26.38</v>
      </c>
      <c r="J2026" s="5">
        <v>4</v>
      </c>
      <c r="K2026" s="4">
        <v>2.64</v>
      </c>
    </row>
    <row r="2027" spans="1:11" x14ac:dyDescent="0.2">
      <c r="A2027" t="s">
        <v>2203</v>
      </c>
      <c r="B2027" t="str">
        <f t="shared" si="62"/>
        <v>2015</v>
      </c>
      <c r="C2027" t="str">
        <f t="shared" si="63"/>
        <v>Jan</v>
      </c>
      <c r="D2027" t="s">
        <v>2205</v>
      </c>
      <c r="E2027" t="s">
        <v>87</v>
      </c>
      <c r="F2027" t="s">
        <v>43</v>
      </c>
      <c r="G2027" t="s">
        <v>58</v>
      </c>
      <c r="H2027" t="s">
        <v>2207</v>
      </c>
      <c r="I2027" s="4">
        <v>10.38</v>
      </c>
      <c r="J2027" s="5">
        <v>2</v>
      </c>
      <c r="K2027" s="4">
        <v>2.21</v>
      </c>
    </row>
    <row r="2028" spans="1:11" x14ac:dyDescent="0.2">
      <c r="A2028" t="s">
        <v>2203</v>
      </c>
      <c r="B2028" t="str">
        <f t="shared" si="62"/>
        <v>2015</v>
      </c>
      <c r="C2028" t="str">
        <f t="shared" si="63"/>
        <v>Jan</v>
      </c>
      <c r="D2028" t="s">
        <v>2205</v>
      </c>
      <c r="E2028" t="s">
        <v>87</v>
      </c>
      <c r="F2028" t="s">
        <v>43</v>
      </c>
      <c r="G2028" t="s">
        <v>44</v>
      </c>
      <c r="H2028" t="s">
        <v>2208</v>
      </c>
      <c r="I2028" s="4">
        <v>107.12</v>
      </c>
      <c r="J2028" s="5">
        <v>3</v>
      </c>
      <c r="K2028" s="4">
        <v>-21.42</v>
      </c>
    </row>
    <row r="2029" spans="1:11" x14ac:dyDescent="0.2">
      <c r="A2029" t="s">
        <v>2209</v>
      </c>
      <c r="B2029" t="str">
        <f t="shared" si="62"/>
        <v>2015</v>
      </c>
      <c r="C2029" t="str">
        <f t="shared" si="63"/>
        <v>Jan</v>
      </c>
      <c r="D2029" t="s">
        <v>1108</v>
      </c>
      <c r="E2029" t="s">
        <v>31</v>
      </c>
      <c r="F2029" t="s">
        <v>12</v>
      </c>
      <c r="G2029" t="s">
        <v>22</v>
      </c>
      <c r="H2029" t="s">
        <v>2210</v>
      </c>
      <c r="I2029" s="4">
        <v>70.010000000000005</v>
      </c>
      <c r="J2029" s="5">
        <v>3</v>
      </c>
      <c r="K2029" s="4">
        <v>24.5</v>
      </c>
    </row>
    <row r="2030" spans="1:11" x14ac:dyDescent="0.2">
      <c r="A2030" t="s">
        <v>2209</v>
      </c>
      <c r="B2030" t="str">
        <f t="shared" si="62"/>
        <v>2015</v>
      </c>
      <c r="C2030" t="str">
        <f t="shared" si="63"/>
        <v>Jan</v>
      </c>
      <c r="D2030" t="s">
        <v>1108</v>
      </c>
      <c r="E2030" t="s">
        <v>31</v>
      </c>
      <c r="F2030" t="s">
        <v>38</v>
      </c>
      <c r="G2030" t="s">
        <v>52</v>
      </c>
      <c r="H2030" t="s">
        <v>2006</v>
      </c>
      <c r="I2030" s="4">
        <v>77.599999999999994</v>
      </c>
      <c r="J2030" s="5">
        <v>4</v>
      </c>
      <c r="K2030" s="4">
        <v>38.020000000000003</v>
      </c>
    </row>
    <row r="2031" spans="1:11" x14ac:dyDescent="0.2">
      <c r="A2031" t="s">
        <v>2209</v>
      </c>
      <c r="B2031" t="str">
        <f t="shared" si="62"/>
        <v>2015</v>
      </c>
      <c r="C2031" t="str">
        <f t="shared" si="63"/>
        <v>Jan</v>
      </c>
      <c r="D2031" t="s">
        <v>1108</v>
      </c>
      <c r="E2031" t="s">
        <v>31</v>
      </c>
      <c r="F2031" t="s">
        <v>38</v>
      </c>
      <c r="G2031" t="s">
        <v>52</v>
      </c>
      <c r="H2031" t="s">
        <v>2211</v>
      </c>
      <c r="I2031" s="4">
        <v>464.85</v>
      </c>
      <c r="J2031" s="5">
        <v>9</v>
      </c>
      <c r="K2031" s="4">
        <v>92.97</v>
      </c>
    </row>
    <row r="2032" spans="1:11" x14ac:dyDescent="0.2">
      <c r="A2032" t="s">
        <v>2209</v>
      </c>
      <c r="B2032" t="str">
        <f t="shared" si="62"/>
        <v>2015</v>
      </c>
      <c r="C2032" t="str">
        <f t="shared" si="63"/>
        <v>Jan</v>
      </c>
      <c r="D2032" t="s">
        <v>2212</v>
      </c>
      <c r="E2032" t="s">
        <v>34</v>
      </c>
      <c r="F2032" t="s">
        <v>12</v>
      </c>
      <c r="G2032" t="s">
        <v>18</v>
      </c>
      <c r="H2032" t="s">
        <v>19</v>
      </c>
      <c r="I2032" s="4">
        <v>9.82</v>
      </c>
      <c r="J2032" s="5">
        <v>2</v>
      </c>
      <c r="K2032" s="4">
        <v>4.8099999999999996</v>
      </c>
    </row>
    <row r="2033" spans="1:11" x14ac:dyDescent="0.2">
      <c r="A2033" t="s">
        <v>2213</v>
      </c>
      <c r="B2033" t="str">
        <f t="shared" si="62"/>
        <v>2015</v>
      </c>
      <c r="C2033" t="str">
        <f t="shared" si="63"/>
        <v>Jan</v>
      </c>
      <c r="D2033" t="s">
        <v>697</v>
      </c>
      <c r="E2033" t="s">
        <v>17</v>
      </c>
      <c r="F2033" t="s">
        <v>38</v>
      </c>
      <c r="G2033" t="s">
        <v>52</v>
      </c>
      <c r="H2033" t="s">
        <v>127</v>
      </c>
      <c r="I2033" s="4">
        <v>254.74</v>
      </c>
      <c r="J2033" s="5">
        <v>7</v>
      </c>
      <c r="K2033" s="4">
        <v>-312.06</v>
      </c>
    </row>
    <row r="2034" spans="1:11" x14ac:dyDescent="0.2">
      <c r="A2034" t="s">
        <v>2213</v>
      </c>
      <c r="B2034" t="str">
        <f t="shared" si="62"/>
        <v>2015</v>
      </c>
      <c r="C2034" t="str">
        <f t="shared" si="63"/>
        <v>Jan</v>
      </c>
      <c r="D2034" t="s">
        <v>547</v>
      </c>
      <c r="E2034" t="s">
        <v>501</v>
      </c>
      <c r="F2034" t="s">
        <v>12</v>
      </c>
      <c r="G2034" t="s">
        <v>27</v>
      </c>
      <c r="H2034" t="s">
        <v>393</v>
      </c>
      <c r="I2034" s="4">
        <v>6.68</v>
      </c>
      <c r="J2034" s="5">
        <v>2</v>
      </c>
      <c r="K2034" s="4">
        <v>2</v>
      </c>
    </row>
    <row r="2035" spans="1:11" x14ac:dyDescent="0.2">
      <c r="A2035" t="s">
        <v>2213</v>
      </c>
      <c r="B2035" t="str">
        <f t="shared" si="62"/>
        <v>2015</v>
      </c>
      <c r="C2035" t="str">
        <f t="shared" si="63"/>
        <v>Jan</v>
      </c>
      <c r="D2035" t="s">
        <v>2192</v>
      </c>
      <c r="E2035" t="s">
        <v>135</v>
      </c>
      <c r="F2035" t="s">
        <v>12</v>
      </c>
      <c r="G2035" t="s">
        <v>232</v>
      </c>
      <c r="H2035" t="s">
        <v>1689</v>
      </c>
      <c r="I2035" s="4">
        <v>88.96</v>
      </c>
      <c r="J2035" s="5">
        <v>8</v>
      </c>
      <c r="K2035" s="4">
        <v>10.01</v>
      </c>
    </row>
    <row r="2036" spans="1:11" x14ac:dyDescent="0.2">
      <c r="A2036" t="s">
        <v>2214</v>
      </c>
      <c r="B2036" t="str">
        <f t="shared" si="62"/>
        <v>2015</v>
      </c>
      <c r="C2036" t="str">
        <f t="shared" si="63"/>
        <v>Jan</v>
      </c>
      <c r="D2036" t="s">
        <v>703</v>
      </c>
      <c r="E2036" t="s">
        <v>11</v>
      </c>
      <c r="F2036" t="s">
        <v>38</v>
      </c>
      <c r="G2036" t="s">
        <v>164</v>
      </c>
      <c r="H2036" t="s">
        <v>1104</v>
      </c>
      <c r="I2036" s="4">
        <v>102.44</v>
      </c>
      <c r="J2036" s="5">
        <v>1</v>
      </c>
      <c r="K2036" s="4">
        <v>-13.17</v>
      </c>
    </row>
    <row r="2037" spans="1:11" x14ac:dyDescent="0.2">
      <c r="A2037" t="s">
        <v>2214</v>
      </c>
      <c r="B2037" t="str">
        <f t="shared" si="62"/>
        <v>2015</v>
      </c>
      <c r="C2037" t="str">
        <f t="shared" si="63"/>
        <v>Jan</v>
      </c>
      <c r="D2037" t="s">
        <v>703</v>
      </c>
      <c r="E2037" t="s">
        <v>11</v>
      </c>
      <c r="F2037" t="s">
        <v>38</v>
      </c>
      <c r="G2037" t="s">
        <v>39</v>
      </c>
      <c r="H2037" t="s">
        <v>2116</v>
      </c>
      <c r="I2037" s="4">
        <v>199.3</v>
      </c>
      <c r="J2037" s="5">
        <v>4</v>
      </c>
      <c r="K2037" s="4">
        <v>-8.5399999999999991</v>
      </c>
    </row>
    <row r="2038" spans="1:11" x14ac:dyDescent="0.2">
      <c r="A2038" t="s">
        <v>2215</v>
      </c>
      <c r="B2038" t="str">
        <f t="shared" si="62"/>
        <v>2015</v>
      </c>
      <c r="C2038" t="str">
        <f t="shared" si="63"/>
        <v>Jan</v>
      </c>
      <c r="D2038" t="s">
        <v>929</v>
      </c>
      <c r="E2038" t="s">
        <v>590</v>
      </c>
      <c r="F2038" t="s">
        <v>12</v>
      </c>
      <c r="G2038" t="s">
        <v>13</v>
      </c>
      <c r="H2038" t="s">
        <v>123</v>
      </c>
      <c r="I2038" s="4">
        <v>29.04</v>
      </c>
      <c r="J2038" s="5">
        <v>3</v>
      </c>
      <c r="K2038" s="4">
        <v>13.94</v>
      </c>
    </row>
    <row r="2039" spans="1:11" x14ac:dyDescent="0.2">
      <c r="A2039" t="s">
        <v>2215</v>
      </c>
      <c r="B2039" t="str">
        <f t="shared" si="62"/>
        <v>2015</v>
      </c>
      <c r="C2039" t="str">
        <f t="shared" si="63"/>
        <v>Jan</v>
      </c>
      <c r="D2039" t="s">
        <v>929</v>
      </c>
      <c r="E2039" t="s">
        <v>590</v>
      </c>
      <c r="F2039" t="s">
        <v>12</v>
      </c>
      <c r="G2039" t="s">
        <v>18</v>
      </c>
      <c r="H2039" t="s">
        <v>2216</v>
      </c>
      <c r="I2039" s="4">
        <v>14.62</v>
      </c>
      <c r="J2039" s="5">
        <v>2</v>
      </c>
      <c r="K2039" s="4">
        <v>6.87</v>
      </c>
    </row>
    <row r="2040" spans="1:11" x14ac:dyDescent="0.2">
      <c r="A2040" t="s">
        <v>2217</v>
      </c>
      <c r="B2040" t="str">
        <f t="shared" si="62"/>
        <v>2015</v>
      </c>
      <c r="C2040" t="str">
        <f t="shared" si="63"/>
        <v>Jan</v>
      </c>
      <c r="D2040" t="s">
        <v>2218</v>
      </c>
      <c r="E2040" t="s">
        <v>139</v>
      </c>
      <c r="F2040" t="s">
        <v>12</v>
      </c>
      <c r="G2040" t="s">
        <v>27</v>
      </c>
      <c r="H2040" t="s">
        <v>530</v>
      </c>
      <c r="I2040" s="4">
        <v>13.12</v>
      </c>
      <c r="J2040" s="5">
        <v>5</v>
      </c>
      <c r="K2040" s="4">
        <v>2.13</v>
      </c>
    </row>
    <row r="2041" spans="1:11" x14ac:dyDescent="0.2">
      <c r="A2041" t="s">
        <v>2219</v>
      </c>
      <c r="B2041" t="str">
        <f t="shared" si="62"/>
        <v>2015</v>
      </c>
      <c r="C2041" t="str">
        <f t="shared" si="63"/>
        <v>Jan</v>
      </c>
      <c r="D2041" t="s">
        <v>2020</v>
      </c>
      <c r="E2041" t="s">
        <v>31</v>
      </c>
      <c r="F2041" t="s">
        <v>12</v>
      </c>
      <c r="G2041" t="s">
        <v>13</v>
      </c>
      <c r="H2041" t="s">
        <v>2220</v>
      </c>
      <c r="I2041" s="4">
        <v>182.72</v>
      </c>
      <c r="J2041" s="5">
        <v>8</v>
      </c>
      <c r="K2041" s="4">
        <v>84.05</v>
      </c>
    </row>
    <row r="2042" spans="1:11" x14ac:dyDescent="0.2">
      <c r="A2042" t="s">
        <v>2221</v>
      </c>
      <c r="B2042" t="str">
        <f t="shared" si="62"/>
        <v>2015</v>
      </c>
      <c r="C2042" t="str">
        <f t="shared" si="63"/>
        <v>Jan</v>
      </c>
      <c r="D2042" t="s">
        <v>66</v>
      </c>
      <c r="E2042" t="s">
        <v>87</v>
      </c>
      <c r="F2042" t="s">
        <v>38</v>
      </c>
      <c r="G2042" t="s">
        <v>39</v>
      </c>
      <c r="H2042" t="s">
        <v>2099</v>
      </c>
      <c r="I2042" s="4">
        <v>181.99</v>
      </c>
      <c r="J2042" s="5">
        <v>2</v>
      </c>
      <c r="K2042" s="4">
        <v>-54.6</v>
      </c>
    </row>
    <row r="2043" spans="1:11" x14ac:dyDescent="0.2">
      <c r="A2043" t="s">
        <v>2221</v>
      </c>
      <c r="B2043" t="str">
        <f t="shared" si="62"/>
        <v>2015</v>
      </c>
      <c r="C2043" t="str">
        <f t="shared" si="63"/>
        <v>Jan</v>
      </c>
      <c r="D2043" t="s">
        <v>66</v>
      </c>
      <c r="E2043" t="s">
        <v>87</v>
      </c>
      <c r="F2043" t="s">
        <v>43</v>
      </c>
      <c r="G2043" t="s">
        <v>44</v>
      </c>
      <c r="H2043" t="s">
        <v>1085</v>
      </c>
      <c r="I2043" s="4">
        <v>431.98</v>
      </c>
      <c r="J2043" s="5">
        <v>4</v>
      </c>
      <c r="K2043" s="4">
        <v>-100.79</v>
      </c>
    </row>
    <row r="2044" spans="1:11" x14ac:dyDescent="0.2">
      <c r="A2044" t="s">
        <v>2221</v>
      </c>
      <c r="B2044" t="str">
        <f t="shared" si="62"/>
        <v>2015</v>
      </c>
      <c r="C2044" t="str">
        <f t="shared" si="63"/>
        <v>Jan</v>
      </c>
      <c r="D2044" t="s">
        <v>66</v>
      </c>
      <c r="E2044" t="s">
        <v>87</v>
      </c>
      <c r="F2044" t="s">
        <v>43</v>
      </c>
      <c r="G2044" t="s">
        <v>44</v>
      </c>
      <c r="H2044" t="s">
        <v>2222</v>
      </c>
      <c r="I2044" s="4">
        <v>155.37</v>
      </c>
      <c r="J2044" s="5">
        <v>1</v>
      </c>
      <c r="K2044" s="4">
        <v>-36.25</v>
      </c>
    </row>
    <row r="2045" spans="1:11" x14ac:dyDescent="0.2">
      <c r="A2045" t="s">
        <v>2221</v>
      </c>
      <c r="B2045" t="str">
        <f t="shared" si="62"/>
        <v>2015</v>
      </c>
      <c r="C2045" t="str">
        <f t="shared" si="63"/>
        <v>Jan</v>
      </c>
      <c r="D2045" t="s">
        <v>2091</v>
      </c>
      <c r="E2045" t="s">
        <v>31</v>
      </c>
      <c r="F2045" t="s">
        <v>38</v>
      </c>
      <c r="G2045" t="s">
        <v>39</v>
      </c>
      <c r="H2045" t="s">
        <v>1135</v>
      </c>
      <c r="I2045" s="4">
        <v>2803.92</v>
      </c>
      <c r="J2045" s="5">
        <v>5</v>
      </c>
      <c r="K2045" s="4">
        <v>0</v>
      </c>
    </row>
    <row r="2046" spans="1:11" x14ac:dyDescent="0.2">
      <c r="A2046" t="s">
        <v>2223</v>
      </c>
      <c r="B2046" t="str">
        <f t="shared" si="62"/>
        <v>2015</v>
      </c>
      <c r="C2046" t="str">
        <f t="shared" si="63"/>
        <v>Jan</v>
      </c>
      <c r="D2046" t="s">
        <v>1277</v>
      </c>
      <c r="E2046" t="s">
        <v>290</v>
      </c>
      <c r="F2046" t="s">
        <v>38</v>
      </c>
      <c r="G2046" t="s">
        <v>164</v>
      </c>
      <c r="H2046" t="s">
        <v>465</v>
      </c>
      <c r="I2046" s="4">
        <v>4297.6400000000003</v>
      </c>
      <c r="J2046" s="5">
        <v>13</v>
      </c>
      <c r="K2046" s="4">
        <v>-1862.31</v>
      </c>
    </row>
    <row r="2047" spans="1:11" x14ac:dyDescent="0.2">
      <c r="A2047" t="s">
        <v>2224</v>
      </c>
      <c r="B2047" t="str">
        <f t="shared" si="62"/>
        <v>2015</v>
      </c>
      <c r="C2047" t="str">
        <f t="shared" si="63"/>
        <v>Jan</v>
      </c>
      <c r="D2047" t="s">
        <v>1328</v>
      </c>
      <c r="E2047" t="s">
        <v>11</v>
      </c>
      <c r="F2047" t="s">
        <v>12</v>
      </c>
      <c r="G2047" t="s">
        <v>13</v>
      </c>
      <c r="H2047" t="s">
        <v>2225</v>
      </c>
      <c r="I2047" s="4">
        <v>14.3</v>
      </c>
      <c r="J2047" s="5">
        <v>6</v>
      </c>
      <c r="K2047" s="4">
        <v>5.01</v>
      </c>
    </row>
    <row r="2048" spans="1:11" x14ac:dyDescent="0.2">
      <c r="A2048" t="s">
        <v>2224</v>
      </c>
      <c r="B2048" t="str">
        <f t="shared" si="62"/>
        <v>2015</v>
      </c>
      <c r="C2048" t="str">
        <f t="shared" si="63"/>
        <v>Jan</v>
      </c>
      <c r="D2048" t="s">
        <v>1137</v>
      </c>
      <c r="E2048" t="s">
        <v>31</v>
      </c>
      <c r="F2048" t="s">
        <v>38</v>
      </c>
      <c r="G2048" t="s">
        <v>52</v>
      </c>
      <c r="H2048" t="s">
        <v>1573</v>
      </c>
      <c r="I2048" s="4">
        <v>227.36</v>
      </c>
      <c r="J2048" s="5">
        <v>7</v>
      </c>
      <c r="K2048" s="4">
        <v>81.849999999999994</v>
      </c>
    </row>
    <row r="2049" spans="1:11" x14ac:dyDescent="0.2">
      <c r="A2049" t="s">
        <v>2224</v>
      </c>
      <c r="B2049" t="str">
        <f t="shared" si="62"/>
        <v>2015</v>
      </c>
      <c r="C2049" t="str">
        <f t="shared" si="63"/>
        <v>Jan</v>
      </c>
      <c r="D2049" t="s">
        <v>1137</v>
      </c>
      <c r="E2049" t="s">
        <v>31</v>
      </c>
      <c r="F2049" t="s">
        <v>43</v>
      </c>
      <c r="G2049" t="s">
        <v>353</v>
      </c>
      <c r="H2049" t="s">
        <v>2226</v>
      </c>
      <c r="I2049" s="4">
        <v>1919.98</v>
      </c>
      <c r="J2049" s="5">
        <v>3</v>
      </c>
      <c r="K2049" s="4">
        <v>216</v>
      </c>
    </row>
    <row r="2050" spans="1:11" x14ac:dyDescent="0.2">
      <c r="A2050" t="s">
        <v>2227</v>
      </c>
      <c r="B2050" t="str">
        <f t="shared" si="62"/>
        <v>2015</v>
      </c>
      <c r="C2050" t="str">
        <f t="shared" si="63"/>
        <v>Jan</v>
      </c>
      <c r="D2050" t="s">
        <v>1365</v>
      </c>
      <c r="E2050" t="s">
        <v>369</v>
      </c>
      <c r="F2050" t="s">
        <v>12</v>
      </c>
      <c r="G2050" t="s">
        <v>13</v>
      </c>
      <c r="H2050" t="s">
        <v>819</v>
      </c>
      <c r="I2050" s="4">
        <v>12.96</v>
      </c>
      <c r="J2050" s="5">
        <v>2</v>
      </c>
      <c r="K2050" s="4">
        <v>6.22</v>
      </c>
    </row>
    <row r="2051" spans="1:11" x14ac:dyDescent="0.2">
      <c r="A2051" t="s">
        <v>2227</v>
      </c>
      <c r="B2051" t="str">
        <f t="shared" ref="B2051:B2114" si="64">TEXT(A2051,"YYYY")</f>
        <v>2015</v>
      </c>
      <c r="C2051" t="str">
        <f t="shared" ref="C2051:C2114" si="65">TEXT(A2051,"MMM")</f>
        <v>Jan</v>
      </c>
      <c r="D2051" t="s">
        <v>1365</v>
      </c>
      <c r="E2051" t="s">
        <v>369</v>
      </c>
      <c r="F2051" t="s">
        <v>38</v>
      </c>
      <c r="G2051" t="s">
        <v>52</v>
      </c>
      <c r="H2051" t="s">
        <v>2228</v>
      </c>
      <c r="I2051" s="4">
        <v>53.34</v>
      </c>
      <c r="J2051" s="5">
        <v>3</v>
      </c>
      <c r="K2051" s="4">
        <v>16.54</v>
      </c>
    </row>
    <row r="2052" spans="1:11" x14ac:dyDescent="0.2">
      <c r="A2052" t="s">
        <v>2227</v>
      </c>
      <c r="B2052" t="str">
        <f t="shared" si="64"/>
        <v>2015</v>
      </c>
      <c r="C2052" t="str">
        <f t="shared" si="65"/>
        <v>Jan</v>
      </c>
      <c r="D2052" t="s">
        <v>1365</v>
      </c>
      <c r="E2052" t="s">
        <v>369</v>
      </c>
      <c r="F2052" t="s">
        <v>12</v>
      </c>
      <c r="G2052" t="s">
        <v>22</v>
      </c>
      <c r="H2052" t="s">
        <v>540</v>
      </c>
      <c r="I2052" s="4">
        <v>32.96</v>
      </c>
      <c r="J2052" s="5">
        <v>2</v>
      </c>
      <c r="K2052" s="4">
        <v>16.149999999999999</v>
      </c>
    </row>
    <row r="2053" spans="1:11" x14ac:dyDescent="0.2">
      <c r="A2053" t="s">
        <v>2229</v>
      </c>
      <c r="B2053" t="str">
        <f t="shared" si="64"/>
        <v>2015</v>
      </c>
      <c r="C2053" t="str">
        <f t="shared" si="65"/>
        <v>Feb</v>
      </c>
      <c r="D2053" t="s">
        <v>637</v>
      </c>
      <c r="E2053" t="s">
        <v>1156</v>
      </c>
      <c r="F2053" t="s">
        <v>38</v>
      </c>
      <c r="G2053" t="s">
        <v>52</v>
      </c>
      <c r="H2053" t="s">
        <v>2230</v>
      </c>
      <c r="I2053" s="4">
        <v>28.4</v>
      </c>
      <c r="J2053" s="5">
        <v>2</v>
      </c>
      <c r="K2053" s="4">
        <v>11.08</v>
      </c>
    </row>
    <row r="2054" spans="1:11" x14ac:dyDescent="0.2">
      <c r="A2054" t="s">
        <v>2229</v>
      </c>
      <c r="B2054" t="str">
        <f t="shared" si="64"/>
        <v>2015</v>
      </c>
      <c r="C2054" t="str">
        <f t="shared" si="65"/>
        <v>Feb</v>
      </c>
      <c r="D2054" t="s">
        <v>637</v>
      </c>
      <c r="E2054" t="s">
        <v>1156</v>
      </c>
      <c r="F2054" t="s">
        <v>43</v>
      </c>
      <c r="G2054" t="s">
        <v>58</v>
      </c>
      <c r="H2054" t="s">
        <v>492</v>
      </c>
      <c r="I2054" s="4">
        <v>149.97</v>
      </c>
      <c r="J2054" s="5">
        <v>3</v>
      </c>
      <c r="K2054" s="4">
        <v>50.99</v>
      </c>
    </row>
    <row r="2055" spans="1:11" x14ac:dyDescent="0.2">
      <c r="A2055" t="s">
        <v>2229</v>
      </c>
      <c r="B2055" t="str">
        <f t="shared" si="64"/>
        <v>2015</v>
      </c>
      <c r="C2055" t="str">
        <f t="shared" si="65"/>
        <v>Feb</v>
      </c>
      <c r="D2055" t="s">
        <v>2231</v>
      </c>
      <c r="E2055" t="s">
        <v>31</v>
      </c>
      <c r="F2055" t="s">
        <v>38</v>
      </c>
      <c r="G2055" t="s">
        <v>52</v>
      </c>
      <c r="H2055" t="s">
        <v>2232</v>
      </c>
      <c r="I2055" s="4">
        <v>136.91999999999999</v>
      </c>
      <c r="J2055" s="5">
        <v>4</v>
      </c>
      <c r="K2055" s="4">
        <v>41.08</v>
      </c>
    </row>
    <row r="2056" spans="1:11" x14ac:dyDescent="0.2">
      <c r="A2056" t="s">
        <v>2229</v>
      </c>
      <c r="B2056" t="str">
        <f t="shared" si="64"/>
        <v>2015</v>
      </c>
      <c r="C2056" t="str">
        <f t="shared" si="65"/>
        <v>Feb</v>
      </c>
      <c r="D2056" t="s">
        <v>1787</v>
      </c>
      <c r="E2056" t="s">
        <v>347</v>
      </c>
      <c r="F2056" t="s">
        <v>12</v>
      </c>
      <c r="G2056" t="s">
        <v>22</v>
      </c>
      <c r="H2056" t="s">
        <v>1387</v>
      </c>
      <c r="I2056" s="4">
        <v>12.14</v>
      </c>
      <c r="J2056" s="5">
        <v>3</v>
      </c>
      <c r="K2056" s="4">
        <v>4.0999999999999996</v>
      </c>
    </row>
    <row r="2057" spans="1:11" x14ac:dyDescent="0.2">
      <c r="A2057" t="s">
        <v>2229</v>
      </c>
      <c r="B2057" t="str">
        <f t="shared" si="64"/>
        <v>2015</v>
      </c>
      <c r="C2057" t="str">
        <f t="shared" si="65"/>
        <v>Feb</v>
      </c>
      <c r="D2057" t="s">
        <v>935</v>
      </c>
      <c r="E2057" t="s">
        <v>34</v>
      </c>
      <c r="F2057" t="s">
        <v>12</v>
      </c>
      <c r="G2057" t="s">
        <v>72</v>
      </c>
      <c r="H2057" t="s">
        <v>73</v>
      </c>
      <c r="I2057" s="4">
        <v>74.52</v>
      </c>
      <c r="J2057" s="5">
        <v>9</v>
      </c>
      <c r="K2057" s="4">
        <v>35.020000000000003</v>
      </c>
    </row>
    <row r="2058" spans="1:11" x14ac:dyDescent="0.2">
      <c r="A2058" t="s">
        <v>2229</v>
      </c>
      <c r="B2058" t="str">
        <f t="shared" si="64"/>
        <v>2015</v>
      </c>
      <c r="C2058" t="str">
        <f t="shared" si="65"/>
        <v>Feb</v>
      </c>
      <c r="D2058" t="s">
        <v>775</v>
      </c>
      <c r="E2058" t="s">
        <v>169</v>
      </c>
      <c r="F2058" t="s">
        <v>38</v>
      </c>
      <c r="G2058" t="s">
        <v>39</v>
      </c>
      <c r="H2058" t="s">
        <v>2181</v>
      </c>
      <c r="I2058" s="4">
        <v>90.88</v>
      </c>
      <c r="J2058" s="5">
        <v>1</v>
      </c>
      <c r="K2058" s="4">
        <v>15.15</v>
      </c>
    </row>
    <row r="2059" spans="1:11" x14ac:dyDescent="0.2">
      <c r="A2059" t="s">
        <v>2233</v>
      </c>
      <c r="B2059" t="str">
        <f t="shared" si="64"/>
        <v>2015</v>
      </c>
      <c r="C2059" t="str">
        <f t="shared" si="65"/>
        <v>Feb</v>
      </c>
      <c r="D2059" t="s">
        <v>759</v>
      </c>
      <c r="E2059" t="s">
        <v>189</v>
      </c>
      <c r="F2059" t="s">
        <v>12</v>
      </c>
      <c r="G2059" t="s">
        <v>27</v>
      </c>
      <c r="H2059" t="s">
        <v>1886</v>
      </c>
      <c r="I2059" s="4">
        <v>5.28</v>
      </c>
      <c r="J2059" s="5">
        <v>3</v>
      </c>
      <c r="K2059" s="4">
        <v>1.53</v>
      </c>
    </row>
    <row r="2060" spans="1:11" x14ac:dyDescent="0.2">
      <c r="A2060" t="s">
        <v>2233</v>
      </c>
      <c r="B2060" t="str">
        <f t="shared" si="64"/>
        <v>2015</v>
      </c>
      <c r="C2060" t="str">
        <f t="shared" si="65"/>
        <v>Feb</v>
      </c>
      <c r="D2060" t="s">
        <v>1210</v>
      </c>
      <c r="E2060" t="s">
        <v>67</v>
      </c>
      <c r="F2060" t="s">
        <v>38</v>
      </c>
      <c r="G2060" t="s">
        <v>39</v>
      </c>
      <c r="H2060" t="s">
        <v>2059</v>
      </c>
      <c r="I2060" s="4">
        <v>1268.82</v>
      </c>
      <c r="J2060" s="5">
        <v>9</v>
      </c>
      <c r="K2060" s="4">
        <v>266.45</v>
      </c>
    </row>
    <row r="2061" spans="1:11" x14ac:dyDescent="0.2">
      <c r="A2061" t="s">
        <v>2233</v>
      </c>
      <c r="B2061" t="str">
        <f t="shared" si="64"/>
        <v>2015</v>
      </c>
      <c r="C2061" t="str">
        <f t="shared" si="65"/>
        <v>Feb</v>
      </c>
      <c r="D2061" t="s">
        <v>1210</v>
      </c>
      <c r="E2061" t="s">
        <v>67</v>
      </c>
      <c r="F2061" t="s">
        <v>38</v>
      </c>
      <c r="G2061" t="s">
        <v>83</v>
      </c>
      <c r="H2061" t="s">
        <v>2234</v>
      </c>
      <c r="I2061" s="4">
        <v>283.92</v>
      </c>
      <c r="J2061" s="5">
        <v>4</v>
      </c>
      <c r="K2061" s="4">
        <v>82.34</v>
      </c>
    </row>
    <row r="2062" spans="1:11" x14ac:dyDescent="0.2">
      <c r="A2062" t="s">
        <v>2233</v>
      </c>
      <c r="B2062" t="str">
        <f t="shared" si="64"/>
        <v>2015</v>
      </c>
      <c r="C2062" t="str">
        <f t="shared" si="65"/>
        <v>Feb</v>
      </c>
      <c r="D2062" t="s">
        <v>1210</v>
      </c>
      <c r="E2062" t="s">
        <v>67</v>
      </c>
      <c r="F2062" t="s">
        <v>12</v>
      </c>
      <c r="G2062" t="s">
        <v>27</v>
      </c>
      <c r="H2062" t="s">
        <v>1744</v>
      </c>
      <c r="I2062" s="4">
        <v>5.68</v>
      </c>
      <c r="J2062" s="5">
        <v>2</v>
      </c>
      <c r="K2062" s="4">
        <v>1.76</v>
      </c>
    </row>
    <row r="2063" spans="1:11" x14ac:dyDescent="0.2">
      <c r="A2063" t="s">
        <v>2233</v>
      </c>
      <c r="B2063" t="str">
        <f t="shared" si="64"/>
        <v>2015</v>
      </c>
      <c r="C2063" t="str">
        <f t="shared" si="65"/>
        <v>Feb</v>
      </c>
      <c r="D2063" t="s">
        <v>2235</v>
      </c>
      <c r="E2063" t="s">
        <v>11</v>
      </c>
      <c r="F2063" t="s">
        <v>12</v>
      </c>
      <c r="G2063" t="s">
        <v>22</v>
      </c>
      <c r="H2063" t="s">
        <v>1956</v>
      </c>
      <c r="I2063" s="4">
        <v>2.93</v>
      </c>
      <c r="J2063" s="5">
        <v>3</v>
      </c>
      <c r="K2063" s="4">
        <v>-4.99</v>
      </c>
    </row>
    <row r="2064" spans="1:11" x14ac:dyDescent="0.2">
      <c r="A2064" t="s">
        <v>2233</v>
      </c>
      <c r="B2064" t="str">
        <f t="shared" si="64"/>
        <v>2015</v>
      </c>
      <c r="C2064" t="str">
        <f t="shared" si="65"/>
        <v>Feb</v>
      </c>
      <c r="D2064" t="s">
        <v>2235</v>
      </c>
      <c r="E2064" t="s">
        <v>11</v>
      </c>
      <c r="F2064" t="s">
        <v>43</v>
      </c>
      <c r="G2064" t="s">
        <v>58</v>
      </c>
      <c r="H2064" t="s">
        <v>2236</v>
      </c>
      <c r="I2064" s="4">
        <v>18.53</v>
      </c>
      <c r="J2064" s="5">
        <v>2</v>
      </c>
      <c r="K2064" s="4">
        <v>4.4000000000000004</v>
      </c>
    </row>
    <row r="2065" spans="1:11" x14ac:dyDescent="0.2">
      <c r="A2065" t="s">
        <v>2233</v>
      </c>
      <c r="B2065" t="str">
        <f t="shared" si="64"/>
        <v>2015</v>
      </c>
      <c r="C2065" t="str">
        <f t="shared" si="65"/>
        <v>Feb</v>
      </c>
      <c r="D2065" t="s">
        <v>2235</v>
      </c>
      <c r="E2065" t="s">
        <v>11</v>
      </c>
      <c r="F2065" t="s">
        <v>12</v>
      </c>
      <c r="G2065" t="s">
        <v>20</v>
      </c>
      <c r="H2065" t="s">
        <v>920</v>
      </c>
      <c r="I2065" s="4">
        <v>670.75</v>
      </c>
      <c r="J2065" s="5">
        <v>3</v>
      </c>
      <c r="K2065" s="4">
        <v>-125.77</v>
      </c>
    </row>
    <row r="2066" spans="1:11" x14ac:dyDescent="0.2">
      <c r="A2066" t="s">
        <v>2233</v>
      </c>
      <c r="B2066" t="str">
        <f t="shared" si="64"/>
        <v>2015</v>
      </c>
      <c r="C2066" t="str">
        <f t="shared" si="65"/>
        <v>Feb</v>
      </c>
      <c r="D2066" t="s">
        <v>2237</v>
      </c>
      <c r="E2066" t="s">
        <v>62</v>
      </c>
      <c r="F2066" t="s">
        <v>12</v>
      </c>
      <c r="G2066" t="s">
        <v>20</v>
      </c>
      <c r="H2066" t="s">
        <v>2174</v>
      </c>
      <c r="I2066" s="4">
        <v>146.72999999999999</v>
      </c>
      <c r="J2066" s="5">
        <v>3</v>
      </c>
      <c r="K2066" s="4">
        <v>2.93</v>
      </c>
    </row>
    <row r="2067" spans="1:11" x14ac:dyDescent="0.2">
      <c r="A2067" t="s">
        <v>2233</v>
      </c>
      <c r="B2067" t="str">
        <f t="shared" si="64"/>
        <v>2015</v>
      </c>
      <c r="C2067" t="str">
        <f t="shared" si="65"/>
        <v>Feb</v>
      </c>
      <c r="D2067" t="s">
        <v>2237</v>
      </c>
      <c r="E2067" t="s">
        <v>62</v>
      </c>
      <c r="F2067" t="s">
        <v>12</v>
      </c>
      <c r="G2067" t="s">
        <v>13</v>
      </c>
      <c r="H2067" t="s">
        <v>2238</v>
      </c>
      <c r="I2067" s="4">
        <v>29.9</v>
      </c>
      <c r="J2067" s="5">
        <v>5</v>
      </c>
      <c r="K2067" s="4">
        <v>13.46</v>
      </c>
    </row>
    <row r="2068" spans="1:11" x14ac:dyDescent="0.2">
      <c r="A2068" t="s">
        <v>2239</v>
      </c>
      <c r="B2068" t="str">
        <f t="shared" si="64"/>
        <v>2015</v>
      </c>
      <c r="C2068" t="str">
        <f t="shared" si="65"/>
        <v>Feb</v>
      </c>
      <c r="D2068" t="s">
        <v>451</v>
      </c>
      <c r="E2068" t="s">
        <v>62</v>
      </c>
      <c r="F2068" t="s">
        <v>12</v>
      </c>
      <c r="G2068" t="s">
        <v>72</v>
      </c>
      <c r="H2068" t="s">
        <v>623</v>
      </c>
      <c r="I2068" s="4">
        <v>311.14999999999998</v>
      </c>
      <c r="J2068" s="5">
        <v>5</v>
      </c>
      <c r="K2068" s="4">
        <v>146.24</v>
      </c>
    </row>
    <row r="2069" spans="1:11" x14ac:dyDescent="0.2">
      <c r="A2069" t="s">
        <v>2239</v>
      </c>
      <c r="B2069" t="str">
        <f t="shared" si="64"/>
        <v>2015</v>
      </c>
      <c r="C2069" t="str">
        <f t="shared" si="65"/>
        <v>Feb</v>
      </c>
      <c r="D2069" t="s">
        <v>451</v>
      </c>
      <c r="E2069" t="s">
        <v>62</v>
      </c>
      <c r="F2069" t="s">
        <v>12</v>
      </c>
      <c r="G2069" t="s">
        <v>13</v>
      </c>
      <c r="H2069" t="s">
        <v>385</v>
      </c>
      <c r="I2069" s="4">
        <v>12.96</v>
      </c>
      <c r="J2069" s="5">
        <v>2</v>
      </c>
      <c r="K2069" s="4">
        <v>6.35</v>
      </c>
    </row>
    <row r="2070" spans="1:11" x14ac:dyDescent="0.2">
      <c r="A2070" t="s">
        <v>2240</v>
      </c>
      <c r="B2070" t="str">
        <f t="shared" si="64"/>
        <v>2015</v>
      </c>
      <c r="C2070" t="str">
        <f t="shared" si="65"/>
        <v>Feb</v>
      </c>
      <c r="D2070" t="s">
        <v>1439</v>
      </c>
      <c r="E2070" t="s">
        <v>87</v>
      </c>
      <c r="F2070" t="s">
        <v>43</v>
      </c>
      <c r="G2070" t="s">
        <v>44</v>
      </c>
      <c r="H2070" t="s">
        <v>1437</v>
      </c>
      <c r="I2070" s="4">
        <v>107.98</v>
      </c>
      <c r="J2070" s="5">
        <v>3</v>
      </c>
      <c r="K2070" s="4">
        <v>-27</v>
      </c>
    </row>
    <row r="2071" spans="1:11" x14ac:dyDescent="0.2">
      <c r="A2071" t="s">
        <v>2240</v>
      </c>
      <c r="B2071" t="str">
        <f t="shared" si="64"/>
        <v>2015</v>
      </c>
      <c r="C2071" t="str">
        <f t="shared" si="65"/>
        <v>Feb</v>
      </c>
      <c r="D2071" t="s">
        <v>922</v>
      </c>
      <c r="E2071" t="s">
        <v>1485</v>
      </c>
      <c r="F2071" t="s">
        <v>12</v>
      </c>
      <c r="G2071" t="s">
        <v>13</v>
      </c>
      <c r="H2071" t="s">
        <v>2241</v>
      </c>
      <c r="I2071" s="4">
        <v>9.5399999999999991</v>
      </c>
      <c r="J2071" s="5">
        <v>2</v>
      </c>
      <c r="K2071" s="4">
        <v>4.29</v>
      </c>
    </row>
    <row r="2072" spans="1:11" x14ac:dyDescent="0.2">
      <c r="A2072" t="s">
        <v>2240</v>
      </c>
      <c r="B2072" t="str">
        <f t="shared" si="64"/>
        <v>2015</v>
      </c>
      <c r="C2072" t="str">
        <f t="shared" si="65"/>
        <v>Feb</v>
      </c>
      <c r="D2072" t="s">
        <v>922</v>
      </c>
      <c r="E2072" t="s">
        <v>1485</v>
      </c>
      <c r="F2072" t="s">
        <v>12</v>
      </c>
      <c r="G2072" t="s">
        <v>47</v>
      </c>
      <c r="H2072" t="s">
        <v>620</v>
      </c>
      <c r="I2072" s="4">
        <v>5.81</v>
      </c>
      <c r="J2072" s="5">
        <v>1</v>
      </c>
      <c r="K2072" s="4">
        <v>1.8</v>
      </c>
    </row>
    <row r="2073" spans="1:11" x14ac:dyDescent="0.2">
      <c r="A2073" t="s">
        <v>2240</v>
      </c>
      <c r="B2073" t="str">
        <f t="shared" si="64"/>
        <v>2015</v>
      </c>
      <c r="C2073" t="str">
        <f t="shared" si="65"/>
        <v>Feb</v>
      </c>
      <c r="D2073" t="s">
        <v>922</v>
      </c>
      <c r="E2073" t="s">
        <v>1485</v>
      </c>
      <c r="F2073" t="s">
        <v>12</v>
      </c>
      <c r="G2073" t="s">
        <v>27</v>
      </c>
      <c r="H2073" t="s">
        <v>2242</v>
      </c>
      <c r="I2073" s="4">
        <v>5.76</v>
      </c>
      <c r="J2073" s="5">
        <v>2</v>
      </c>
      <c r="K2073" s="4">
        <v>1.73</v>
      </c>
    </row>
    <row r="2074" spans="1:11" x14ac:dyDescent="0.2">
      <c r="A2074" t="s">
        <v>2243</v>
      </c>
      <c r="B2074" t="str">
        <f t="shared" si="64"/>
        <v>2015</v>
      </c>
      <c r="C2074" t="str">
        <f t="shared" si="65"/>
        <v>Feb</v>
      </c>
      <c r="D2074" t="s">
        <v>1035</v>
      </c>
      <c r="E2074" t="s">
        <v>11</v>
      </c>
      <c r="F2074" t="s">
        <v>43</v>
      </c>
      <c r="G2074" t="s">
        <v>58</v>
      </c>
      <c r="H2074" t="s">
        <v>59</v>
      </c>
      <c r="I2074" s="4">
        <v>20.8</v>
      </c>
      <c r="J2074" s="5">
        <v>2</v>
      </c>
      <c r="K2074" s="4">
        <v>6.5</v>
      </c>
    </row>
    <row r="2075" spans="1:11" x14ac:dyDescent="0.2">
      <c r="A2075" t="s">
        <v>2243</v>
      </c>
      <c r="B2075" t="str">
        <f t="shared" si="64"/>
        <v>2015</v>
      </c>
      <c r="C2075" t="str">
        <f t="shared" si="65"/>
        <v>Feb</v>
      </c>
      <c r="D2075" t="s">
        <v>1535</v>
      </c>
      <c r="E2075" t="s">
        <v>11</v>
      </c>
      <c r="F2075" t="s">
        <v>12</v>
      </c>
      <c r="G2075" t="s">
        <v>18</v>
      </c>
      <c r="H2075" t="s">
        <v>101</v>
      </c>
      <c r="I2075" s="4">
        <v>40.1</v>
      </c>
      <c r="J2075" s="5">
        <v>4</v>
      </c>
      <c r="K2075" s="4">
        <v>13.53</v>
      </c>
    </row>
    <row r="2076" spans="1:11" x14ac:dyDescent="0.2">
      <c r="A2076" t="s">
        <v>2243</v>
      </c>
      <c r="B2076" t="str">
        <f t="shared" si="64"/>
        <v>2015</v>
      </c>
      <c r="C2076" t="str">
        <f t="shared" si="65"/>
        <v>Feb</v>
      </c>
      <c r="D2076" t="s">
        <v>1535</v>
      </c>
      <c r="E2076" t="s">
        <v>11</v>
      </c>
      <c r="F2076" t="s">
        <v>38</v>
      </c>
      <c r="G2076" t="s">
        <v>52</v>
      </c>
      <c r="H2076" t="s">
        <v>395</v>
      </c>
      <c r="I2076" s="4">
        <v>40.78</v>
      </c>
      <c r="J2076" s="5">
        <v>2</v>
      </c>
      <c r="K2076" s="4">
        <v>-30.59</v>
      </c>
    </row>
    <row r="2077" spans="1:11" x14ac:dyDescent="0.2">
      <c r="A2077" t="s">
        <v>2243</v>
      </c>
      <c r="B2077" t="str">
        <f t="shared" si="64"/>
        <v>2015</v>
      </c>
      <c r="C2077" t="str">
        <f t="shared" si="65"/>
        <v>Feb</v>
      </c>
      <c r="D2077" t="s">
        <v>2244</v>
      </c>
      <c r="E2077" t="s">
        <v>31</v>
      </c>
      <c r="F2077" t="s">
        <v>38</v>
      </c>
      <c r="G2077" t="s">
        <v>39</v>
      </c>
      <c r="H2077" t="s">
        <v>1647</v>
      </c>
      <c r="I2077" s="4">
        <v>203.92</v>
      </c>
      <c r="J2077" s="5">
        <v>5</v>
      </c>
      <c r="K2077" s="4">
        <v>22.94</v>
      </c>
    </row>
    <row r="2078" spans="1:11" x14ac:dyDescent="0.2">
      <c r="A2078" t="s">
        <v>2243</v>
      </c>
      <c r="B2078" t="str">
        <f t="shared" si="64"/>
        <v>2015</v>
      </c>
      <c r="C2078" t="str">
        <f t="shared" si="65"/>
        <v>Feb</v>
      </c>
      <c r="D2078" t="s">
        <v>1678</v>
      </c>
      <c r="E2078" t="s">
        <v>17</v>
      </c>
      <c r="F2078" t="s">
        <v>43</v>
      </c>
      <c r="G2078" t="s">
        <v>58</v>
      </c>
      <c r="H2078" t="s">
        <v>576</v>
      </c>
      <c r="I2078" s="4">
        <v>479.95</v>
      </c>
      <c r="J2078" s="5">
        <v>6</v>
      </c>
      <c r="K2078" s="4">
        <v>89.99</v>
      </c>
    </row>
    <row r="2079" spans="1:11" x14ac:dyDescent="0.2">
      <c r="A2079" t="s">
        <v>2245</v>
      </c>
      <c r="B2079" t="str">
        <f t="shared" si="64"/>
        <v>2015</v>
      </c>
      <c r="C2079" t="str">
        <f t="shared" si="65"/>
        <v>Feb</v>
      </c>
      <c r="D2079" t="s">
        <v>2030</v>
      </c>
      <c r="E2079" t="s">
        <v>26</v>
      </c>
      <c r="F2079" t="s">
        <v>12</v>
      </c>
      <c r="G2079" t="s">
        <v>20</v>
      </c>
      <c r="H2079" t="s">
        <v>1524</v>
      </c>
      <c r="I2079" s="4">
        <v>77.239999999999995</v>
      </c>
      <c r="J2079" s="5">
        <v>5</v>
      </c>
      <c r="K2079" s="4">
        <v>7.72</v>
      </c>
    </row>
    <row r="2080" spans="1:11" x14ac:dyDescent="0.2">
      <c r="A2080" t="s">
        <v>2246</v>
      </c>
      <c r="B2080" t="str">
        <f t="shared" si="64"/>
        <v>2015</v>
      </c>
      <c r="C2080" t="str">
        <f t="shared" si="65"/>
        <v>Feb</v>
      </c>
      <c r="D2080" t="s">
        <v>1365</v>
      </c>
      <c r="E2080" t="s">
        <v>87</v>
      </c>
      <c r="F2080" t="s">
        <v>12</v>
      </c>
      <c r="G2080" t="s">
        <v>22</v>
      </c>
      <c r="H2080" t="s">
        <v>885</v>
      </c>
      <c r="I2080" s="4">
        <v>14.95</v>
      </c>
      <c r="J2080" s="5">
        <v>2</v>
      </c>
      <c r="K2080" s="4">
        <v>-11.96</v>
      </c>
    </row>
    <row r="2081" spans="1:11" x14ac:dyDescent="0.2">
      <c r="A2081" t="s">
        <v>2246</v>
      </c>
      <c r="B2081" t="str">
        <f t="shared" si="64"/>
        <v>2015</v>
      </c>
      <c r="C2081" t="str">
        <f t="shared" si="65"/>
        <v>Feb</v>
      </c>
      <c r="D2081" t="s">
        <v>1365</v>
      </c>
      <c r="E2081" t="s">
        <v>87</v>
      </c>
      <c r="F2081" t="s">
        <v>43</v>
      </c>
      <c r="G2081" t="s">
        <v>44</v>
      </c>
      <c r="H2081" t="s">
        <v>2247</v>
      </c>
      <c r="I2081" s="4">
        <v>323.98</v>
      </c>
      <c r="J2081" s="5">
        <v>3</v>
      </c>
      <c r="K2081" s="4">
        <v>-81</v>
      </c>
    </row>
    <row r="2082" spans="1:11" x14ac:dyDescent="0.2">
      <c r="A2082" t="s">
        <v>2246</v>
      </c>
      <c r="B2082" t="str">
        <f t="shared" si="64"/>
        <v>2015</v>
      </c>
      <c r="C2082" t="str">
        <f t="shared" si="65"/>
        <v>Feb</v>
      </c>
      <c r="D2082" t="s">
        <v>1365</v>
      </c>
      <c r="E2082" t="s">
        <v>87</v>
      </c>
      <c r="F2082" t="s">
        <v>12</v>
      </c>
      <c r="G2082" t="s">
        <v>22</v>
      </c>
      <c r="H2082" t="s">
        <v>1128</v>
      </c>
      <c r="I2082" s="4">
        <v>2.29</v>
      </c>
      <c r="J2082" s="5">
        <v>2</v>
      </c>
      <c r="K2082" s="4">
        <v>-1.68</v>
      </c>
    </row>
    <row r="2083" spans="1:11" x14ac:dyDescent="0.2">
      <c r="A2083" t="s">
        <v>2246</v>
      </c>
      <c r="B2083" t="str">
        <f t="shared" si="64"/>
        <v>2015</v>
      </c>
      <c r="C2083" t="str">
        <f t="shared" si="65"/>
        <v>Feb</v>
      </c>
      <c r="D2083" t="s">
        <v>1365</v>
      </c>
      <c r="E2083" t="s">
        <v>87</v>
      </c>
      <c r="F2083" t="s">
        <v>12</v>
      </c>
      <c r="G2083" t="s">
        <v>27</v>
      </c>
      <c r="H2083" t="s">
        <v>1115</v>
      </c>
      <c r="I2083" s="4">
        <v>14.35</v>
      </c>
      <c r="J2083" s="5">
        <v>3</v>
      </c>
      <c r="K2083" s="4">
        <v>0.9</v>
      </c>
    </row>
    <row r="2084" spans="1:11" x14ac:dyDescent="0.2">
      <c r="A2084" t="s">
        <v>2246</v>
      </c>
      <c r="B2084" t="str">
        <f t="shared" si="64"/>
        <v>2015</v>
      </c>
      <c r="C2084" t="str">
        <f t="shared" si="65"/>
        <v>Feb</v>
      </c>
      <c r="D2084" t="s">
        <v>1365</v>
      </c>
      <c r="E2084" t="s">
        <v>87</v>
      </c>
      <c r="F2084" t="s">
        <v>43</v>
      </c>
      <c r="G2084" t="s">
        <v>58</v>
      </c>
      <c r="H2084" t="s">
        <v>1807</v>
      </c>
      <c r="I2084" s="4">
        <v>71.98</v>
      </c>
      <c r="J2084" s="5">
        <v>3</v>
      </c>
      <c r="K2084" s="4">
        <v>0.9</v>
      </c>
    </row>
    <row r="2085" spans="1:11" x14ac:dyDescent="0.2">
      <c r="A2085" t="s">
        <v>2246</v>
      </c>
      <c r="B2085" t="str">
        <f t="shared" si="64"/>
        <v>2015</v>
      </c>
      <c r="C2085" t="str">
        <f t="shared" si="65"/>
        <v>Feb</v>
      </c>
      <c r="D2085" t="s">
        <v>783</v>
      </c>
      <c r="E2085" t="s">
        <v>169</v>
      </c>
      <c r="F2085" t="s">
        <v>12</v>
      </c>
      <c r="G2085" t="s">
        <v>22</v>
      </c>
      <c r="H2085" t="s">
        <v>2248</v>
      </c>
      <c r="I2085" s="4">
        <v>26.42</v>
      </c>
      <c r="J2085" s="5">
        <v>9</v>
      </c>
      <c r="K2085" s="4">
        <v>9.58</v>
      </c>
    </row>
    <row r="2086" spans="1:11" x14ac:dyDescent="0.2">
      <c r="A2086" t="s">
        <v>2246</v>
      </c>
      <c r="B2086" t="str">
        <f t="shared" si="64"/>
        <v>2015</v>
      </c>
      <c r="C2086" t="str">
        <f t="shared" si="65"/>
        <v>Feb</v>
      </c>
      <c r="D2086" t="s">
        <v>783</v>
      </c>
      <c r="E2086" t="s">
        <v>169</v>
      </c>
      <c r="F2086" t="s">
        <v>43</v>
      </c>
      <c r="G2086" t="s">
        <v>44</v>
      </c>
      <c r="H2086" t="s">
        <v>1966</v>
      </c>
      <c r="I2086" s="4">
        <v>625.99</v>
      </c>
      <c r="J2086" s="5">
        <v>1</v>
      </c>
      <c r="K2086" s="4">
        <v>187.8</v>
      </c>
    </row>
    <row r="2087" spans="1:11" x14ac:dyDescent="0.2">
      <c r="A2087" t="s">
        <v>2249</v>
      </c>
      <c r="B2087" t="str">
        <f t="shared" si="64"/>
        <v>2015</v>
      </c>
      <c r="C2087" t="str">
        <f t="shared" si="65"/>
        <v>Feb</v>
      </c>
      <c r="D2087" t="s">
        <v>539</v>
      </c>
      <c r="E2087" t="s">
        <v>180</v>
      </c>
      <c r="F2087" t="s">
        <v>43</v>
      </c>
      <c r="G2087" t="s">
        <v>44</v>
      </c>
      <c r="H2087" t="s">
        <v>480</v>
      </c>
      <c r="I2087" s="4">
        <v>134.97</v>
      </c>
      <c r="J2087" s="5">
        <v>3</v>
      </c>
      <c r="K2087" s="4">
        <v>64.790000000000006</v>
      </c>
    </row>
    <row r="2088" spans="1:11" x14ac:dyDescent="0.2">
      <c r="A2088" t="s">
        <v>2249</v>
      </c>
      <c r="B2088" t="str">
        <f t="shared" si="64"/>
        <v>2015</v>
      </c>
      <c r="C2088" t="str">
        <f t="shared" si="65"/>
        <v>Feb</v>
      </c>
      <c r="D2088" t="s">
        <v>539</v>
      </c>
      <c r="E2088" t="s">
        <v>180</v>
      </c>
      <c r="F2088" t="s">
        <v>43</v>
      </c>
      <c r="G2088" t="s">
        <v>44</v>
      </c>
      <c r="H2088" t="s">
        <v>1855</v>
      </c>
      <c r="I2088" s="4">
        <v>699.98</v>
      </c>
      <c r="J2088" s="5">
        <v>2</v>
      </c>
      <c r="K2088" s="4">
        <v>195.99</v>
      </c>
    </row>
    <row r="2089" spans="1:11" x14ac:dyDescent="0.2">
      <c r="A2089" t="s">
        <v>2249</v>
      </c>
      <c r="B2089" t="str">
        <f t="shared" si="64"/>
        <v>2015</v>
      </c>
      <c r="C2089" t="str">
        <f t="shared" si="65"/>
        <v>Feb</v>
      </c>
      <c r="D2089" t="s">
        <v>539</v>
      </c>
      <c r="E2089" t="s">
        <v>180</v>
      </c>
      <c r="F2089" t="s">
        <v>43</v>
      </c>
      <c r="G2089" t="s">
        <v>58</v>
      </c>
      <c r="H2089" t="s">
        <v>1774</v>
      </c>
      <c r="I2089" s="4">
        <v>139.94999999999999</v>
      </c>
      <c r="J2089" s="5">
        <v>5</v>
      </c>
      <c r="K2089" s="4">
        <v>26.59</v>
      </c>
    </row>
    <row r="2090" spans="1:11" x14ac:dyDescent="0.2">
      <c r="A2090" t="s">
        <v>2249</v>
      </c>
      <c r="B2090" t="str">
        <f t="shared" si="64"/>
        <v>2015</v>
      </c>
      <c r="C2090" t="str">
        <f t="shared" si="65"/>
        <v>Feb</v>
      </c>
      <c r="D2090" t="s">
        <v>689</v>
      </c>
      <c r="E2090" t="s">
        <v>31</v>
      </c>
      <c r="F2090" t="s">
        <v>12</v>
      </c>
      <c r="G2090" t="s">
        <v>13</v>
      </c>
      <c r="H2090" t="s">
        <v>2190</v>
      </c>
      <c r="I2090" s="4">
        <v>13.36</v>
      </c>
      <c r="J2090" s="5">
        <v>2</v>
      </c>
      <c r="K2090" s="4">
        <v>6.41</v>
      </c>
    </row>
    <row r="2091" spans="1:11" x14ac:dyDescent="0.2">
      <c r="A2091" t="s">
        <v>2249</v>
      </c>
      <c r="B2091" t="str">
        <f t="shared" si="64"/>
        <v>2015</v>
      </c>
      <c r="C2091" t="str">
        <f t="shared" si="65"/>
        <v>Feb</v>
      </c>
      <c r="D2091" t="s">
        <v>689</v>
      </c>
      <c r="E2091" t="s">
        <v>31</v>
      </c>
      <c r="F2091" t="s">
        <v>12</v>
      </c>
      <c r="G2091" t="s">
        <v>22</v>
      </c>
      <c r="H2091" t="s">
        <v>667</v>
      </c>
      <c r="I2091" s="4">
        <v>41.72</v>
      </c>
      <c r="J2091" s="5">
        <v>5</v>
      </c>
      <c r="K2091" s="4">
        <v>13.04</v>
      </c>
    </row>
    <row r="2092" spans="1:11" x14ac:dyDescent="0.2">
      <c r="A2092" t="s">
        <v>2249</v>
      </c>
      <c r="B2092" t="str">
        <f t="shared" si="64"/>
        <v>2015</v>
      </c>
      <c r="C2092" t="str">
        <f t="shared" si="65"/>
        <v>Feb</v>
      </c>
      <c r="D2092" t="s">
        <v>689</v>
      </c>
      <c r="E2092" t="s">
        <v>31</v>
      </c>
      <c r="F2092" t="s">
        <v>12</v>
      </c>
      <c r="G2092" t="s">
        <v>22</v>
      </c>
      <c r="H2092" t="s">
        <v>1043</v>
      </c>
      <c r="I2092" s="4">
        <v>11.52</v>
      </c>
      <c r="J2092" s="5">
        <v>5</v>
      </c>
      <c r="K2092" s="4">
        <v>4.18</v>
      </c>
    </row>
    <row r="2093" spans="1:11" x14ac:dyDescent="0.2">
      <c r="A2093" t="s">
        <v>2249</v>
      </c>
      <c r="B2093" t="str">
        <f t="shared" si="64"/>
        <v>2015</v>
      </c>
      <c r="C2093" t="str">
        <f t="shared" si="65"/>
        <v>Feb</v>
      </c>
      <c r="D2093" t="s">
        <v>689</v>
      </c>
      <c r="E2093" t="s">
        <v>31</v>
      </c>
      <c r="F2093" t="s">
        <v>12</v>
      </c>
      <c r="G2093" t="s">
        <v>105</v>
      </c>
      <c r="H2093" t="s">
        <v>657</v>
      </c>
      <c r="I2093" s="4">
        <v>541.44000000000005</v>
      </c>
      <c r="J2093" s="5">
        <v>6</v>
      </c>
      <c r="K2093" s="4">
        <v>157.02000000000001</v>
      </c>
    </row>
    <row r="2094" spans="1:11" x14ac:dyDescent="0.2">
      <c r="A2094" t="s">
        <v>2249</v>
      </c>
      <c r="B2094" t="str">
        <f t="shared" si="64"/>
        <v>2015</v>
      </c>
      <c r="C2094" t="str">
        <f t="shared" si="65"/>
        <v>Feb</v>
      </c>
      <c r="D2094" t="s">
        <v>689</v>
      </c>
      <c r="E2094" t="s">
        <v>31</v>
      </c>
      <c r="F2094" t="s">
        <v>12</v>
      </c>
      <c r="G2094" t="s">
        <v>13</v>
      </c>
      <c r="H2094" t="s">
        <v>2250</v>
      </c>
      <c r="I2094" s="4">
        <v>19.440000000000001</v>
      </c>
      <c r="J2094" s="5">
        <v>3</v>
      </c>
      <c r="K2094" s="4">
        <v>9.33</v>
      </c>
    </row>
    <row r="2095" spans="1:11" x14ac:dyDescent="0.2">
      <c r="A2095" t="s">
        <v>2251</v>
      </c>
      <c r="B2095" t="str">
        <f t="shared" si="64"/>
        <v>2015</v>
      </c>
      <c r="C2095" t="str">
        <f t="shared" si="65"/>
        <v>Feb</v>
      </c>
      <c r="D2095" t="s">
        <v>2082</v>
      </c>
      <c r="E2095" t="s">
        <v>793</v>
      </c>
      <c r="F2095" t="s">
        <v>12</v>
      </c>
      <c r="G2095" t="s">
        <v>13</v>
      </c>
      <c r="H2095" t="s">
        <v>2238</v>
      </c>
      <c r="I2095" s="4">
        <v>35.880000000000003</v>
      </c>
      <c r="J2095" s="5">
        <v>6</v>
      </c>
      <c r="K2095" s="4">
        <v>16.149999999999999</v>
      </c>
    </row>
    <row r="2096" spans="1:11" x14ac:dyDescent="0.2">
      <c r="A2096" t="s">
        <v>2251</v>
      </c>
      <c r="B2096" t="str">
        <f t="shared" si="64"/>
        <v>2015</v>
      </c>
      <c r="C2096" t="str">
        <f t="shared" si="65"/>
        <v>Feb</v>
      </c>
      <c r="D2096" t="s">
        <v>505</v>
      </c>
      <c r="E2096" t="s">
        <v>31</v>
      </c>
      <c r="F2096" t="s">
        <v>12</v>
      </c>
      <c r="G2096" t="s">
        <v>13</v>
      </c>
      <c r="H2096" t="s">
        <v>1088</v>
      </c>
      <c r="I2096" s="4">
        <v>36.840000000000003</v>
      </c>
      <c r="J2096" s="5">
        <v>3</v>
      </c>
      <c r="K2096" s="4">
        <v>17.309999999999999</v>
      </c>
    </row>
    <row r="2097" spans="1:11" x14ac:dyDescent="0.2">
      <c r="A2097" t="s">
        <v>2251</v>
      </c>
      <c r="B2097" t="str">
        <f t="shared" si="64"/>
        <v>2015</v>
      </c>
      <c r="C2097" t="str">
        <f t="shared" si="65"/>
        <v>Feb</v>
      </c>
      <c r="D2097" t="s">
        <v>505</v>
      </c>
      <c r="E2097" t="s">
        <v>31</v>
      </c>
      <c r="F2097" t="s">
        <v>12</v>
      </c>
      <c r="G2097" t="s">
        <v>18</v>
      </c>
      <c r="H2097" t="s">
        <v>1189</v>
      </c>
      <c r="I2097" s="4">
        <v>87.71</v>
      </c>
      <c r="J2097" s="5">
        <v>7</v>
      </c>
      <c r="K2097" s="4">
        <v>41.22</v>
      </c>
    </row>
    <row r="2098" spans="1:11" x14ac:dyDescent="0.2">
      <c r="A2098" t="s">
        <v>2252</v>
      </c>
      <c r="B2098" t="str">
        <f t="shared" si="64"/>
        <v>2015</v>
      </c>
      <c r="C2098" t="str">
        <f t="shared" si="65"/>
        <v>Feb</v>
      </c>
      <c r="D2098" t="s">
        <v>1913</v>
      </c>
      <c r="E2098" t="s">
        <v>31</v>
      </c>
      <c r="F2098" t="s">
        <v>12</v>
      </c>
      <c r="G2098" t="s">
        <v>18</v>
      </c>
      <c r="H2098" t="s">
        <v>1652</v>
      </c>
      <c r="I2098" s="4">
        <v>9.24</v>
      </c>
      <c r="J2098" s="5">
        <v>3</v>
      </c>
      <c r="K2098" s="4">
        <v>4.4400000000000004</v>
      </c>
    </row>
    <row r="2099" spans="1:11" x14ac:dyDescent="0.2">
      <c r="A2099" t="s">
        <v>2252</v>
      </c>
      <c r="B2099" t="str">
        <f t="shared" si="64"/>
        <v>2015</v>
      </c>
      <c r="C2099" t="str">
        <f t="shared" si="65"/>
        <v>Feb</v>
      </c>
      <c r="D2099" t="s">
        <v>2253</v>
      </c>
      <c r="E2099" t="s">
        <v>31</v>
      </c>
      <c r="F2099" t="s">
        <v>12</v>
      </c>
      <c r="G2099" t="s">
        <v>18</v>
      </c>
      <c r="H2099" t="s">
        <v>1739</v>
      </c>
      <c r="I2099" s="4">
        <v>61.06</v>
      </c>
      <c r="J2099" s="5">
        <v>2</v>
      </c>
      <c r="K2099" s="4">
        <v>28.09</v>
      </c>
    </row>
    <row r="2100" spans="1:11" x14ac:dyDescent="0.2">
      <c r="A2100" t="s">
        <v>2252</v>
      </c>
      <c r="B2100" t="str">
        <f t="shared" si="64"/>
        <v>2015</v>
      </c>
      <c r="C2100" t="str">
        <f t="shared" si="65"/>
        <v>Feb</v>
      </c>
      <c r="D2100" t="s">
        <v>2253</v>
      </c>
      <c r="E2100" t="s">
        <v>31</v>
      </c>
      <c r="F2100" t="s">
        <v>38</v>
      </c>
      <c r="G2100" t="s">
        <v>164</v>
      </c>
      <c r="H2100" t="s">
        <v>2128</v>
      </c>
      <c r="I2100" s="4">
        <v>35.54</v>
      </c>
      <c r="J2100" s="5">
        <v>1</v>
      </c>
      <c r="K2100" s="4">
        <v>-0.89</v>
      </c>
    </row>
    <row r="2101" spans="1:11" x14ac:dyDescent="0.2">
      <c r="A2101" t="s">
        <v>2254</v>
      </c>
      <c r="B2101" t="str">
        <f t="shared" si="64"/>
        <v>2015</v>
      </c>
      <c r="C2101" t="str">
        <f t="shared" si="65"/>
        <v>Feb</v>
      </c>
      <c r="D2101" t="s">
        <v>1018</v>
      </c>
      <c r="E2101" t="s">
        <v>116</v>
      </c>
      <c r="F2101" t="s">
        <v>43</v>
      </c>
      <c r="G2101" t="s">
        <v>58</v>
      </c>
      <c r="H2101" t="s">
        <v>2255</v>
      </c>
      <c r="I2101" s="4">
        <v>29.99</v>
      </c>
      <c r="J2101" s="5">
        <v>1</v>
      </c>
      <c r="K2101" s="4">
        <v>3</v>
      </c>
    </row>
    <row r="2102" spans="1:11" x14ac:dyDescent="0.2">
      <c r="A2102" t="s">
        <v>2254</v>
      </c>
      <c r="B2102" t="str">
        <f t="shared" si="64"/>
        <v>2015</v>
      </c>
      <c r="C2102" t="str">
        <f t="shared" si="65"/>
        <v>Feb</v>
      </c>
      <c r="D2102" t="s">
        <v>333</v>
      </c>
      <c r="E2102" t="s">
        <v>205</v>
      </c>
      <c r="F2102" t="s">
        <v>12</v>
      </c>
      <c r="G2102" t="s">
        <v>27</v>
      </c>
      <c r="H2102" t="s">
        <v>1284</v>
      </c>
      <c r="I2102" s="4">
        <v>286.79000000000002</v>
      </c>
      <c r="J2102" s="5">
        <v>7</v>
      </c>
      <c r="K2102" s="4">
        <v>74.569999999999993</v>
      </c>
    </row>
    <row r="2103" spans="1:11" x14ac:dyDescent="0.2">
      <c r="A2103" t="s">
        <v>2256</v>
      </c>
      <c r="B2103" t="str">
        <f t="shared" si="64"/>
        <v>2015</v>
      </c>
      <c r="C2103" t="str">
        <f t="shared" si="65"/>
        <v>Feb</v>
      </c>
      <c r="D2103" t="s">
        <v>1359</v>
      </c>
      <c r="E2103" t="s">
        <v>462</v>
      </c>
      <c r="F2103" t="s">
        <v>12</v>
      </c>
      <c r="G2103" t="s">
        <v>13</v>
      </c>
      <c r="H2103" t="s">
        <v>719</v>
      </c>
      <c r="I2103" s="4">
        <v>49.12</v>
      </c>
      <c r="J2103" s="5">
        <v>4</v>
      </c>
      <c r="K2103" s="4">
        <v>23.09</v>
      </c>
    </row>
    <row r="2104" spans="1:11" x14ac:dyDescent="0.2">
      <c r="A2104" t="s">
        <v>2256</v>
      </c>
      <c r="B2104" t="str">
        <f t="shared" si="64"/>
        <v>2015</v>
      </c>
      <c r="C2104" t="str">
        <f t="shared" si="65"/>
        <v>Feb</v>
      </c>
      <c r="D2104" t="s">
        <v>1908</v>
      </c>
      <c r="E2104" t="s">
        <v>608</v>
      </c>
      <c r="F2104" t="s">
        <v>12</v>
      </c>
      <c r="G2104" t="s">
        <v>22</v>
      </c>
      <c r="H2104" t="s">
        <v>1865</v>
      </c>
      <c r="I2104" s="4">
        <v>2541.98</v>
      </c>
      <c r="J2104" s="5">
        <v>2</v>
      </c>
      <c r="K2104" s="4">
        <v>1270.99</v>
      </c>
    </row>
    <row r="2105" spans="1:11" x14ac:dyDescent="0.2">
      <c r="A2105" t="s">
        <v>2257</v>
      </c>
      <c r="B2105" t="str">
        <f t="shared" si="64"/>
        <v>2015</v>
      </c>
      <c r="C2105" t="str">
        <f t="shared" si="65"/>
        <v>Feb</v>
      </c>
      <c r="D2105" t="s">
        <v>2106</v>
      </c>
      <c r="E2105" t="s">
        <v>125</v>
      </c>
      <c r="F2105" t="s">
        <v>12</v>
      </c>
      <c r="G2105" t="s">
        <v>27</v>
      </c>
      <c r="H2105" t="s">
        <v>1561</v>
      </c>
      <c r="I2105" s="4">
        <v>79.36</v>
      </c>
      <c r="J2105" s="5">
        <v>4</v>
      </c>
      <c r="K2105" s="4">
        <v>20.63</v>
      </c>
    </row>
    <row r="2106" spans="1:11" x14ac:dyDescent="0.2">
      <c r="A2106" t="s">
        <v>2258</v>
      </c>
      <c r="B2106" t="str">
        <f t="shared" si="64"/>
        <v>2015</v>
      </c>
      <c r="C2106" t="str">
        <f t="shared" si="65"/>
        <v>Feb</v>
      </c>
      <c r="D2106" t="s">
        <v>2259</v>
      </c>
      <c r="E2106" t="s">
        <v>169</v>
      </c>
      <c r="F2106" t="s">
        <v>12</v>
      </c>
      <c r="G2106" t="s">
        <v>105</v>
      </c>
      <c r="H2106" t="s">
        <v>2260</v>
      </c>
      <c r="I2106" s="4">
        <v>26.88</v>
      </c>
      <c r="J2106" s="5">
        <v>6</v>
      </c>
      <c r="K2106" s="4">
        <v>6.72</v>
      </c>
    </row>
    <row r="2107" spans="1:11" x14ac:dyDescent="0.2">
      <c r="A2107" t="s">
        <v>2258</v>
      </c>
      <c r="B2107" t="str">
        <f t="shared" si="64"/>
        <v>2015</v>
      </c>
      <c r="C2107" t="str">
        <f t="shared" si="65"/>
        <v>Feb</v>
      </c>
      <c r="D2107" t="s">
        <v>2259</v>
      </c>
      <c r="E2107" t="s">
        <v>169</v>
      </c>
      <c r="F2107" t="s">
        <v>12</v>
      </c>
      <c r="G2107" t="s">
        <v>22</v>
      </c>
      <c r="H2107" t="s">
        <v>1591</v>
      </c>
      <c r="I2107" s="4">
        <v>10.9</v>
      </c>
      <c r="J2107" s="5">
        <v>2</v>
      </c>
      <c r="K2107" s="4">
        <v>3.81</v>
      </c>
    </row>
    <row r="2108" spans="1:11" x14ac:dyDescent="0.2">
      <c r="A2108" t="s">
        <v>2261</v>
      </c>
      <c r="B2108" t="str">
        <f t="shared" si="64"/>
        <v>2015</v>
      </c>
      <c r="C2108" t="str">
        <f t="shared" si="65"/>
        <v>Feb</v>
      </c>
      <c r="D2108" t="s">
        <v>2075</v>
      </c>
      <c r="E2108" t="s">
        <v>501</v>
      </c>
      <c r="F2108" t="s">
        <v>12</v>
      </c>
      <c r="G2108" t="s">
        <v>18</v>
      </c>
      <c r="H2108" t="s">
        <v>517</v>
      </c>
      <c r="I2108" s="4">
        <v>3.15</v>
      </c>
      <c r="J2108" s="5">
        <v>1</v>
      </c>
      <c r="K2108" s="4">
        <v>1.51</v>
      </c>
    </row>
    <row r="2109" spans="1:11" x14ac:dyDescent="0.2">
      <c r="A2109" t="s">
        <v>2261</v>
      </c>
      <c r="B2109" t="str">
        <f t="shared" si="64"/>
        <v>2015</v>
      </c>
      <c r="C2109" t="str">
        <f t="shared" si="65"/>
        <v>Feb</v>
      </c>
      <c r="D2109" t="s">
        <v>2075</v>
      </c>
      <c r="E2109" t="s">
        <v>501</v>
      </c>
      <c r="F2109" t="s">
        <v>12</v>
      </c>
      <c r="G2109" t="s">
        <v>13</v>
      </c>
      <c r="H2109" t="s">
        <v>2262</v>
      </c>
      <c r="I2109" s="4">
        <v>22.72</v>
      </c>
      <c r="J2109" s="5">
        <v>4</v>
      </c>
      <c r="K2109" s="4">
        <v>10.220000000000001</v>
      </c>
    </row>
    <row r="2110" spans="1:11" x14ac:dyDescent="0.2">
      <c r="A2110" t="s">
        <v>2263</v>
      </c>
      <c r="B2110" t="str">
        <f t="shared" si="64"/>
        <v>2015</v>
      </c>
      <c r="C2110" t="str">
        <f t="shared" si="65"/>
        <v>Feb</v>
      </c>
      <c r="D2110" t="s">
        <v>1763</v>
      </c>
      <c r="E2110" t="s">
        <v>26</v>
      </c>
      <c r="F2110" t="s">
        <v>12</v>
      </c>
      <c r="G2110" t="s">
        <v>22</v>
      </c>
      <c r="H2110" t="s">
        <v>170</v>
      </c>
      <c r="I2110" s="4">
        <v>4.42</v>
      </c>
      <c r="J2110" s="5">
        <v>3</v>
      </c>
      <c r="K2110" s="4">
        <v>-3.39</v>
      </c>
    </row>
    <row r="2111" spans="1:11" x14ac:dyDescent="0.2">
      <c r="A2111" t="s">
        <v>2263</v>
      </c>
      <c r="B2111" t="str">
        <f t="shared" si="64"/>
        <v>2015</v>
      </c>
      <c r="C2111" t="str">
        <f t="shared" si="65"/>
        <v>Feb</v>
      </c>
      <c r="D2111" t="s">
        <v>1763</v>
      </c>
      <c r="E2111" t="s">
        <v>26</v>
      </c>
      <c r="F2111" t="s">
        <v>12</v>
      </c>
      <c r="G2111" t="s">
        <v>27</v>
      </c>
      <c r="H2111" t="s">
        <v>2144</v>
      </c>
      <c r="I2111" s="4">
        <v>16.03</v>
      </c>
      <c r="J2111" s="5">
        <v>6</v>
      </c>
      <c r="K2111" s="4">
        <v>2.2000000000000002</v>
      </c>
    </row>
    <row r="2112" spans="1:11" x14ac:dyDescent="0.2">
      <c r="A2112" t="s">
        <v>2263</v>
      </c>
      <c r="B2112" t="str">
        <f t="shared" si="64"/>
        <v>2015</v>
      </c>
      <c r="C2112" t="str">
        <f t="shared" si="65"/>
        <v>Feb</v>
      </c>
      <c r="D2112" t="s">
        <v>1638</v>
      </c>
      <c r="E2112" t="s">
        <v>1777</v>
      </c>
      <c r="F2112" t="s">
        <v>43</v>
      </c>
      <c r="G2112" t="s">
        <v>44</v>
      </c>
      <c r="H2112" t="s">
        <v>2264</v>
      </c>
      <c r="I2112" s="4">
        <v>105.98</v>
      </c>
      <c r="J2112" s="5">
        <v>2</v>
      </c>
      <c r="K2112" s="4">
        <v>1.06</v>
      </c>
    </row>
    <row r="2113" spans="1:11" x14ac:dyDescent="0.2">
      <c r="A2113" t="s">
        <v>2263</v>
      </c>
      <c r="B2113" t="str">
        <f t="shared" si="64"/>
        <v>2015</v>
      </c>
      <c r="C2113" t="str">
        <f t="shared" si="65"/>
        <v>Feb</v>
      </c>
      <c r="D2113" t="s">
        <v>1638</v>
      </c>
      <c r="E2113" t="s">
        <v>1777</v>
      </c>
      <c r="F2113" t="s">
        <v>38</v>
      </c>
      <c r="G2113" t="s">
        <v>164</v>
      </c>
      <c r="H2113" t="s">
        <v>1126</v>
      </c>
      <c r="I2113" s="4">
        <v>493.92</v>
      </c>
      <c r="J2113" s="5">
        <v>7</v>
      </c>
      <c r="K2113" s="4">
        <v>-28.22</v>
      </c>
    </row>
    <row r="2114" spans="1:11" x14ac:dyDescent="0.2">
      <c r="A2114" t="s">
        <v>2263</v>
      </c>
      <c r="B2114" t="str">
        <f t="shared" si="64"/>
        <v>2015</v>
      </c>
      <c r="C2114" t="str">
        <f t="shared" si="65"/>
        <v>Feb</v>
      </c>
      <c r="D2114" t="s">
        <v>2265</v>
      </c>
      <c r="E2114" t="s">
        <v>189</v>
      </c>
      <c r="F2114" t="s">
        <v>43</v>
      </c>
      <c r="G2114" t="s">
        <v>58</v>
      </c>
      <c r="H2114" t="s">
        <v>1169</v>
      </c>
      <c r="I2114" s="4">
        <v>538.91999999999996</v>
      </c>
      <c r="J2114" s="5">
        <v>9</v>
      </c>
      <c r="K2114" s="4">
        <v>80.84</v>
      </c>
    </row>
    <row r="2115" spans="1:11" x14ac:dyDescent="0.2">
      <c r="A2115" t="s">
        <v>2266</v>
      </c>
      <c r="B2115" t="str">
        <f t="shared" ref="B2115:B2178" si="66">TEXT(A2115,"YYYY")</f>
        <v>2015</v>
      </c>
      <c r="C2115" t="str">
        <f t="shared" ref="C2115:C2178" si="67">TEXT(A2115,"MMM")</f>
        <v>Feb</v>
      </c>
      <c r="D2115" t="s">
        <v>1226</v>
      </c>
      <c r="E2115" t="s">
        <v>135</v>
      </c>
      <c r="F2115" t="s">
        <v>38</v>
      </c>
      <c r="G2115" t="s">
        <v>39</v>
      </c>
      <c r="H2115" t="s">
        <v>2114</v>
      </c>
      <c r="I2115" s="4">
        <v>161.57</v>
      </c>
      <c r="J2115" s="5">
        <v>2</v>
      </c>
      <c r="K2115" s="4">
        <v>-28.27</v>
      </c>
    </row>
    <row r="2116" spans="1:11" x14ac:dyDescent="0.2">
      <c r="A2116" t="s">
        <v>2266</v>
      </c>
      <c r="B2116" t="str">
        <f t="shared" si="66"/>
        <v>2015</v>
      </c>
      <c r="C2116" t="str">
        <f t="shared" si="67"/>
        <v>Feb</v>
      </c>
      <c r="D2116" t="s">
        <v>1226</v>
      </c>
      <c r="E2116" t="s">
        <v>135</v>
      </c>
      <c r="F2116" t="s">
        <v>38</v>
      </c>
      <c r="G2116" t="s">
        <v>39</v>
      </c>
      <c r="H2116" t="s">
        <v>313</v>
      </c>
      <c r="I2116" s="4">
        <v>389.7</v>
      </c>
      <c r="J2116" s="5">
        <v>8</v>
      </c>
      <c r="K2116" s="4">
        <v>43.84</v>
      </c>
    </row>
    <row r="2117" spans="1:11" x14ac:dyDescent="0.2">
      <c r="A2117" t="s">
        <v>2267</v>
      </c>
      <c r="B2117" t="str">
        <f t="shared" si="66"/>
        <v>2015</v>
      </c>
      <c r="C2117" t="str">
        <f t="shared" si="67"/>
        <v>Mar</v>
      </c>
      <c r="D2117" t="s">
        <v>227</v>
      </c>
      <c r="E2117" t="s">
        <v>34</v>
      </c>
      <c r="F2117" t="s">
        <v>12</v>
      </c>
      <c r="G2117" t="s">
        <v>22</v>
      </c>
      <c r="H2117" t="s">
        <v>2268</v>
      </c>
      <c r="I2117" s="4">
        <v>58.72</v>
      </c>
      <c r="J2117" s="5">
        <v>4</v>
      </c>
      <c r="K2117" s="4">
        <v>27.01</v>
      </c>
    </row>
    <row r="2118" spans="1:11" x14ac:dyDescent="0.2">
      <c r="A2118" t="s">
        <v>2267</v>
      </c>
      <c r="B2118" t="str">
        <f t="shared" si="66"/>
        <v>2015</v>
      </c>
      <c r="C2118" t="str">
        <f t="shared" si="67"/>
        <v>Mar</v>
      </c>
      <c r="D2118" t="s">
        <v>1937</v>
      </c>
      <c r="E2118" t="s">
        <v>31</v>
      </c>
      <c r="F2118" t="s">
        <v>43</v>
      </c>
      <c r="G2118" t="s">
        <v>44</v>
      </c>
      <c r="H2118" t="s">
        <v>686</v>
      </c>
      <c r="I2118" s="4">
        <v>15.98</v>
      </c>
      <c r="J2118" s="5">
        <v>2</v>
      </c>
      <c r="K2118" s="4">
        <v>1.2</v>
      </c>
    </row>
    <row r="2119" spans="1:11" x14ac:dyDescent="0.2">
      <c r="A2119" t="s">
        <v>2267</v>
      </c>
      <c r="B2119" t="str">
        <f t="shared" si="66"/>
        <v>2015</v>
      </c>
      <c r="C2119" t="str">
        <f t="shared" si="67"/>
        <v>Mar</v>
      </c>
      <c r="D2119" t="s">
        <v>1937</v>
      </c>
      <c r="E2119" t="s">
        <v>31</v>
      </c>
      <c r="F2119" t="s">
        <v>38</v>
      </c>
      <c r="G2119" t="s">
        <v>39</v>
      </c>
      <c r="H2119" t="s">
        <v>808</v>
      </c>
      <c r="I2119" s="4">
        <v>184.75</v>
      </c>
      <c r="J2119" s="5">
        <v>3</v>
      </c>
      <c r="K2119" s="4">
        <v>-20.78</v>
      </c>
    </row>
    <row r="2120" spans="1:11" x14ac:dyDescent="0.2">
      <c r="A2120" t="s">
        <v>2267</v>
      </c>
      <c r="B2120" t="str">
        <f t="shared" si="66"/>
        <v>2015</v>
      </c>
      <c r="C2120" t="str">
        <f t="shared" si="67"/>
        <v>Mar</v>
      </c>
      <c r="D2120" t="s">
        <v>824</v>
      </c>
      <c r="E2120" t="s">
        <v>26</v>
      </c>
      <c r="F2120" t="s">
        <v>12</v>
      </c>
      <c r="G2120" t="s">
        <v>105</v>
      </c>
      <c r="H2120" t="s">
        <v>2269</v>
      </c>
      <c r="I2120" s="4">
        <v>3.55</v>
      </c>
      <c r="J2120" s="5">
        <v>2</v>
      </c>
      <c r="K2120" s="4">
        <v>0.44</v>
      </c>
    </row>
    <row r="2121" spans="1:11" x14ac:dyDescent="0.2">
      <c r="A2121" t="s">
        <v>2267</v>
      </c>
      <c r="B2121" t="str">
        <f t="shared" si="66"/>
        <v>2015</v>
      </c>
      <c r="C2121" t="str">
        <f t="shared" si="67"/>
        <v>Mar</v>
      </c>
      <c r="D2121" t="s">
        <v>318</v>
      </c>
      <c r="E2121" t="s">
        <v>11</v>
      </c>
      <c r="F2121" t="s">
        <v>12</v>
      </c>
      <c r="G2121" t="s">
        <v>27</v>
      </c>
      <c r="H2121" t="s">
        <v>2270</v>
      </c>
      <c r="I2121" s="4">
        <v>55.33</v>
      </c>
      <c r="J2121" s="5">
        <v>2</v>
      </c>
      <c r="K2121" s="4">
        <v>6.22</v>
      </c>
    </row>
    <row r="2122" spans="1:11" x14ac:dyDescent="0.2">
      <c r="A2122" t="s">
        <v>2267</v>
      </c>
      <c r="B2122" t="str">
        <f t="shared" si="66"/>
        <v>2015</v>
      </c>
      <c r="C2122" t="str">
        <f t="shared" si="67"/>
        <v>Mar</v>
      </c>
      <c r="D2122" t="s">
        <v>318</v>
      </c>
      <c r="E2122" t="s">
        <v>11</v>
      </c>
      <c r="F2122" t="s">
        <v>38</v>
      </c>
      <c r="G2122" t="s">
        <v>83</v>
      </c>
      <c r="H2122" t="s">
        <v>2271</v>
      </c>
      <c r="I2122" s="4">
        <v>1228</v>
      </c>
      <c r="J2122" s="5">
        <v>6</v>
      </c>
      <c r="K2122" s="4">
        <v>-36.119999999999997</v>
      </c>
    </row>
    <row r="2123" spans="1:11" x14ac:dyDescent="0.2">
      <c r="A2123" t="s">
        <v>2267</v>
      </c>
      <c r="B2123" t="str">
        <f t="shared" si="66"/>
        <v>2015</v>
      </c>
      <c r="C2123" t="str">
        <f t="shared" si="67"/>
        <v>Mar</v>
      </c>
      <c r="D2123" t="s">
        <v>2272</v>
      </c>
      <c r="E2123" t="s">
        <v>11</v>
      </c>
      <c r="F2123" t="s">
        <v>43</v>
      </c>
      <c r="G2123" t="s">
        <v>44</v>
      </c>
      <c r="H2123" t="s">
        <v>2273</v>
      </c>
      <c r="I2123" s="4">
        <v>95.84</v>
      </c>
      <c r="J2123" s="5">
        <v>4</v>
      </c>
      <c r="K2123" s="4">
        <v>34.74</v>
      </c>
    </row>
    <row r="2124" spans="1:11" x14ac:dyDescent="0.2">
      <c r="A2124" t="s">
        <v>2274</v>
      </c>
      <c r="B2124" t="str">
        <f t="shared" si="66"/>
        <v>2015</v>
      </c>
      <c r="C2124" t="str">
        <f t="shared" si="67"/>
        <v>Mar</v>
      </c>
      <c r="D2124" t="s">
        <v>2275</v>
      </c>
      <c r="E2124" t="s">
        <v>189</v>
      </c>
      <c r="F2124" t="s">
        <v>38</v>
      </c>
      <c r="G2124" t="s">
        <v>164</v>
      </c>
      <c r="H2124" t="s">
        <v>1804</v>
      </c>
      <c r="I2124" s="4">
        <v>787.53</v>
      </c>
      <c r="J2124" s="5">
        <v>3</v>
      </c>
      <c r="K2124" s="4">
        <v>165.38</v>
      </c>
    </row>
    <row r="2125" spans="1:11" x14ac:dyDescent="0.2">
      <c r="A2125" t="s">
        <v>2274</v>
      </c>
      <c r="B2125" t="str">
        <f t="shared" si="66"/>
        <v>2015</v>
      </c>
      <c r="C2125" t="str">
        <f t="shared" si="67"/>
        <v>Mar</v>
      </c>
      <c r="D2125" t="s">
        <v>779</v>
      </c>
      <c r="E2125" t="s">
        <v>146</v>
      </c>
      <c r="F2125" t="s">
        <v>12</v>
      </c>
      <c r="G2125" t="s">
        <v>27</v>
      </c>
      <c r="H2125" t="s">
        <v>1862</v>
      </c>
      <c r="I2125" s="4">
        <v>10.16</v>
      </c>
      <c r="J2125" s="5">
        <v>1</v>
      </c>
      <c r="K2125" s="4">
        <v>2.64</v>
      </c>
    </row>
    <row r="2126" spans="1:11" x14ac:dyDescent="0.2">
      <c r="A2126" t="s">
        <v>2274</v>
      </c>
      <c r="B2126" t="str">
        <f t="shared" si="66"/>
        <v>2015</v>
      </c>
      <c r="C2126" t="str">
        <f t="shared" si="67"/>
        <v>Mar</v>
      </c>
      <c r="D2126" t="s">
        <v>779</v>
      </c>
      <c r="E2126" t="s">
        <v>146</v>
      </c>
      <c r="F2126" t="s">
        <v>12</v>
      </c>
      <c r="G2126" t="s">
        <v>72</v>
      </c>
      <c r="H2126" t="s">
        <v>74</v>
      </c>
      <c r="I2126" s="4">
        <v>101.88</v>
      </c>
      <c r="J2126" s="5">
        <v>6</v>
      </c>
      <c r="K2126" s="4">
        <v>50.94</v>
      </c>
    </row>
    <row r="2127" spans="1:11" x14ac:dyDescent="0.2">
      <c r="A2127" t="s">
        <v>2276</v>
      </c>
      <c r="B2127" t="str">
        <f t="shared" si="66"/>
        <v>2015</v>
      </c>
      <c r="C2127" t="str">
        <f t="shared" si="67"/>
        <v>Mar</v>
      </c>
      <c r="D2127" t="s">
        <v>1191</v>
      </c>
      <c r="E2127" t="s">
        <v>169</v>
      </c>
      <c r="F2127" t="s">
        <v>12</v>
      </c>
      <c r="G2127" t="s">
        <v>72</v>
      </c>
      <c r="H2127" t="s">
        <v>73</v>
      </c>
      <c r="I2127" s="4">
        <v>29.34</v>
      </c>
      <c r="J2127" s="5">
        <v>3</v>
      </c>
      <c r="K2127" s="4">
        <v>14.67</v>
      </c>
    </row>
    <row r="2128" spans="1:11" x14ac:dyDescent="0.2">
      <c r="A2128" t="s">
        <v>2276</v>
      </c>
      <c r="B2128" t="str">
        <f t="shared" si="66"/>
        <v>2015</v>
      </c>
      <c r="C2128" t="str">
        <f t="shared" si="67"/>
        <v>Mar</v>
      </c>
      <c r="D2128" t="s">
        <v>1191</v>
      </c>
      <c r="E2128" t="s">
        <v>169</v>
      </c>
      <c r="F2128" t="s">
        <v>38</v>
      </c>
      <c r="G2128" t="s">
        <v>39</v>
      </c>
      <c r="H2128" t="s">
        <v>217</v>
      </c>
      <c r="I2128" s="4">
        <v>383.61</v>
      </c>
      <c r="J2128" s="5">
        <v>7</v>
      </c>
      <c r="K2128" s="4">
        <v>63.93</v>
      </c>
    </row>
    <row r="2129" spans="1:11" x14ac:dyDescent="0.2">
      <c r="A2129" t="s">
        <v>2276</v>
      </c>
      <c r="B2129" t="str">
        <f t="shared" si="66"/>
        <v>2015</v>
      </c>
      <c r="C2129" t="str">
        <f t="shared" si="67"/>
        <v>Mar</v>
      </c>
      <c r="D2129" t="s">
        <v>1191</v>
      </c>
      <c r="E2129" t="s">
        <v>169</v>
      </c>
      <c r="F2129" t="s">
        <v>12</v>
      </c>
      <c r="G2129" t="s">
        <v>20</v>
      </c>
      <c r="H2129" t="s">
        <v>2156</v>
      </c>
      <c r="I2129" s="4">
        <v>563.4</v>
      </c>
      <c r="J2129" s="5">
        <v>4</v>
      </c>
      <c r="K2129" s="4">
        <v>67.61</v>
      </c>
    </row>
    <row r="2130" spans="1:11" x14ac:dyDescent="0.2">
      <c r="A2130" t="s">
        <v>2276</v>
      </c>
      <c r="B2130" t="str">
        <f t="shared" si="66"/>
        <v>2015</v>
      </c>
      <c r="C2130" t="str">
        <f t="shared" si="67"/>
        <v>Mar</v>
      </c>
      <c r="D2130" t="s">
        <v>2126</v>
      </c>
      <c r="E2130" t="s">
        <v>146</v>
      </c>
      <c r="F2130" t="s">
        <v>43</v>
      </c>
      <c r="G2130" t="s">
        <v>44</v>
      </c>
      <c r="H2130" t="s">
        <v>851</v>
      </c>
      <c r="I2130" s="4">
        <v>23.92</v>
      </c>
      <c r="J2130" s="5">
        <v>2</v>
      </c>
      <c r="K2130" s="4">
        <v>6.7</v>
      </c>
    </row>
    <row r="2131" spans="1:11" x14ac:dyDescent="0.2">
      <c r="A2131" t="s">
        <v>2276</v>
      </c>
      <c r="B2131" t="str">
        <f t="shared" si="66"/>
        <v>2015</v>
      </c>
      <c r="C2131" t="str">
        <f t="shared" si="67"/>
        <v>Mar</v>
      </c>
      <c r="D2131" t="s">
        <v>2126</v>
      </c>
      <c r="E2131" t="s">
        <v>146</v>
      </c>
      <c r="F2131" t="s">
        <v>12</v>
      </c>
      <c r="G2131" t="s">
        <v>105</v>
      </c>
      <c r="H2131" t="s">
        <v>758</v>
      </c>
      <c r="I2131" s="4">
        <v>60.69</v>
      </c>
      <c r="J2131" s="5">
        <v>7</v>
      </c>
      <c r="K2131" s="4">
        <v>16.39</v>
      </c>
    </row>
    <row r="2132" spans="1:11" x14ac:dyDescent="0.2">
      <c r="A2132" t="s">
        <v>2276</v>
      </c>
      <c r="B2132" t="str">
        <f t="shared" si="66"/>
        <v>2015</v>
      </c>
      <c r="C2132" t="str">
        <f t="shared" si="67"/>
        <v>Mar</v>
      </c>
      <c r="D2132" t="s">
        <v>2015</v>
      </c>
      <c r="E2132" t="s">
        <v>26</v>
      </c>
      <c r="F2132" t="s">
        <v>43</v>
      </c>
      <c r="G2132" t="s">
        <v>44</v>
      </c>
      <c r="H2132" t="s">
        <v>2277</v>
      </c>
      <c r="I2132" s="4">
        <v>466.16</v>
      </c>
      <c r="J2132" s="5">
        <v>7</v>
      </c>
      <c r="K2132" s="4">
        <v>-93.23</v>
      </c>
    </row>
    <row r="2133" spans="1:11" x14ac:dyDescent="0.2">
      <c r="A2133" t="s">
        <v>2276</v>
      </c>
      <c r="B2133" t="str">
        <f t="shared" si="66"/>
        <v>2015</v>
      </c>
      <c r="C2133" t="str">
        <f t="shared" si="67"/>
        <v>Mar</v>
      </c>
      <c r="D2133" t="s">
        <v>2015</v>
      </c>
      <c r="E2133" t="s">
        <v>26</v>
      </c>
      <c r="F2133" t="s">
        <v>43</v>
      </c>
      <c r="G2133" t="s">
        <v>58</v>
      </c>
      <c r="H2133" t="s">
        <v>1693</v>
      </c>
      <c r="I2133" s="4">
        <v>10.31</v>
      </c>
      <c r="J2133" s="5">
        <v>1</v>
      </c>
      <c r="K2133" s="4">
        <v>-1.29</v>
      </c>
    </row>
    <row r="2134" spans="1:11" x14ac:dyDescent="0.2">
      <c r="A2134" t="s">
        <v>2276</v>
      </c>
      <c r="B2134" t="str">
        <f t="shared" si="66"/>
        <v>2015</v>
      </c>
      <c r="C2134" t="str">
        <f t="shared" si="67"/>
        <v>Mar</v>
      </c>
      <c r="D2134" t="s">
        <v>2015</v>
      </c>
      <c r="E2134" t="s">
        <v>26</v>
      </c>
      <c r="F2134" t="s">
        <v>12</v>
      </c>
      <c r="G2134" t="s">
        <v>22</v>
      </c>
      <c r="H2134" t="s">
        <v>489</v>
      </c>
      <c r="I2134" s="4">
        <v>2.56</v>
      </c>
      <c r="J2134" s="5">
        <v>3</v>
      </c>
      <c r="K2134" s="4">
        <v>-1.79</v>
      </c>
    </row>
    <row r="2135" spans="1:11" x14ac:dyDescent="0.2">
      <c r="A2135" t="s">
        <v>2276</v>
      </c>
      <c r="B2135" t="str">
        <f t="shared" si="66"/>
        <v>2015</v>
      </c>
      <c r="C2135" t="str">
        <f t="shared" si="67"/>
        <v>Mar</v>
      </c>
      <c r="D2135" t="s">
        <v>2278</v>
      </c>
      <c r="E2135" t="s">
        <v>26</v>
      </c>
      <c r="F2135" t="s">
        <v>38</v>
      </c>
      <c r="G2135" t="s">
        <v>39</v>
      </c>
      <c r="H2135" t="s">
        <v>918</v>
      </c>
      <c r="I2135" s="4">
        <v>99.37</v>
      </c>
      <c r="J2135" s="5">
        <v>2</v>
      </c>
      <c r="K2135" s="4">
        <v>-7.1</v>
      </c>
    </row>
    <row r="2136" spans="1:11" x14ac:dyDescent="0.2">
      <c r="A2136" t="s">
        <v>2276</v>
      </c>
      <c r="B2136" t="str">
        <f t="shared" si="66"/>
        <v>2015</v>
      </c>
      <c r="C2136" t="str">
        <f t="shared" si="67"/>
        <v>Mar</v>
      </c>
      <c r="D2136" t="s">
        <v>2278</v>
      </c>
      <c r="E2136" t="s">
        <v>26</v>
      </c>
      <c r="F2136" t="s">
        <v>38</v>
      </c>
      <c r="G2136" t="s">
        <v>52</v>
      </c>
      <c r="H2136" t="s">
        <v>2279</v>
      </c>
      <c r="I2136" s="4">
        <v>33.57</v>
      </c>
      <c r="J2136" s="5">
        <v>2</v>
      </c>
      <c r="K2136" s="4">
        <v>-5.45</v>
      </c>
    </row>
    <row r="2137" spans="1:11" x14ac:dyDescent="0.2">
      <c r="A2137" t="s">
        <v>2276</v>
      </c>
      <c r="B2137" t="str">
        <f t="shared" si="66"/>
        <v>2015</v>
      </c>
      <c r="C2137" t="str">
        <f t="shared" si="67"/>
        <v>Mar</v>
      </c>
      <c r="D2137" t="s">
        <v>172</v>
      </c>
      <c r="E2137" t="s">
        <v>11</v>
      </c>
      <c r="F2137" t="s">
        <v>43</v>
      </c>
      <c r="G2137" t="s">
        <v>44</v>
      </c>
      <c r="H2137" t="s">
        <v>1340</v>
      </c>
      <c r="I2137" s="4">
        <v>31.92</v>
      </c>
      <c r="J2137" s="5">
        <v>2</v>
      </c>
      <c r="K2137" s="4">
        <v>2.39</v>
      </c>
    </row>
    <row r="2138" spans="1:11" x14ac:dyDescent="0.2">
      <c r="A2138" t="s">
        <v>2276</v>
      </c>
      <c r="B2138" t="str">
        <f t="shared" si="66"/>
        <v>2015</v>
      </c>
      <c r="C2138" t="str">
        <f t="shared" si="67"/>
        <v>Mar</v>
      </c>
      <c r="D2138" t="s">
        <v>2280</v>
      </c>
      <c r="E2138" t="s">
        <v>17</v>
      </c>
      <c r="F2138" t="s">
        <v>12</v>
      </c>
      <c r="G2138" t="s">
        <v>47</v>
      </c>
      <c r="H2138" t="s">
        <v>570</v>
      </c>
      <c r="I2138" s="4">
        <v>7.1</v>
      </c>
      <c r="J2138" s="5">
        <v>6</v>
      </c>
      <c r="K2138" s="4">
        <v>2.4900000000000002</v>
      </c>
    </row>
    <row r="2139" spans="1:11" x14ac:dyDescent="0.2">
      <c r="A2139" t="s">
        <v>2276</v>
      </c>
      <c r="B2139" t="str">
        <f t="shared" si="66"/>
        <v>2015</v>
      </c>
      <c r="C2139" t="str">
        <f t="shared" si="67"/>
        <v>Mar</v>
      </c>
      <c r="D2139" t="s">
        <v>1457</v>
      </c>
      <c r="E2139" t="s">
        <v>17</v>
      </c>
      <c r="F2139" t="s">
        <v>12</v>
      </c>
      <c r="G2139" t="s">
        <v>22</v>
      </c>
      <c r="H2139" t="s">
        <v>1289</v>
      </c>
      <c r="I2139" s="4">
        <v>11.21</v>
      </c>
      <c r="J2139" s="5">
        <v>2</v>
      </c>
      <c r="K2139" s="4">
        <v>-16.82</v>
      </c>
    </row>
    <row r="2140" spans="1:11" x14ac:dyDescent="0.2">
      <c r="A2140" t="s">
        <v>2276</v>
      </c>
      <c r="B2140" t="str">
        <f t="shared" si="66"/>
        <v>2015</v>
      </c>
      <c r="C2140" t="str">
        <f t="shared" si="67"/>
        <v>Mar</v>
      </c>
      <c r="D2140" t="s">
        <v>1457</v>
      </c>
      <c r="E2140" t="s">
        <v>17</v>
      </c>
      <c r="F2140" t="s">
        <v>38</v>
      </c>
      <c r="G2140" t="s">
        <v>52</v>
      </c>
      <c r="H2140" t="s">
        <v>331</v>
      </c>
      <c r="I2140" s="4">
        <v>4.71</v>
      </c>
      <c r="J2140" s="5">
        <v>2</v>
      </c>
      <c r="K2140" s="4">
        <v>-1.88</v>
      </c>
    </row>
    <row r="2141" spans="1:11" x14ac:dyDescent="0.2">
      <c r="A2141" t="s">
        <v>2276</v>
      </c>
      <c r="B2141" t="str">
        <f t="shared" si="66"/>
        <v>2015</v>
      </c>
      <c r="C2141" t="str">
        <f t="shared" si="67"/>
        <v>Mar</v>
      </c>
      <c r="D2141" t="s">
        <v>1457</v>
      </c>
      <c r="E2141" t="s">
        <v>17</v>
      </c>
      <c r="F2141" t="s">
        <v>12</v>
      </c>
      <c r="G2141" t="s">
        <v>105</v>
      </c>
      <c r="H2141" t="s">
        <v>2134</v>
      </c>
      <c r="I2141" s="4">
        <v>180.98</v>
      </c>
      <c r="J2141" s="5">
        <v>5</v>
      </c>
      <c r="K2141" s="4">
        <v>-470.55</v>
      </c>
    </row>
    <row r="2142" spans="1:11" x14ac:dyDescent="0.2">
      <c r="A2142" t="s">
        <v>2276</v>
      </c>
      <c r="B2142" t="str">
        <f t="shared" si="66"/>
        <v>2015</v>
      </c>
      <c r="C2142" t="str">
        <f t="shared" si="67"/>
        <v>Mar</v>
      </c>
      <c r="D2142" t="s">
        <v>1457</v>
      </c>
      <c r="E2142" t="s">
        <v>17</v>
      </c>
      <c r="F2142" t="s">
        <v>12</v>
      </c>
      <c r="G2142" t="s">
        <v>20</v>
      </c>
      <c r="H2142" t="s">
        <v>2046</v>
      </c>
      <c r="I2142" s="4">
        <v>60.42</v>
      </c>
      <c r="J2142" s="5">
        <v>2</v>
      </c>
      <c r="K2142" s="4">
        <v>6.04</v>
      </c>
    </row>
    <row r="2143" spans="1:11" x14ac:dyDescent="0.2">
      <c r="A2143" t="s">
        <v>2281</v>
      </c>
      <c r="B2143" t="str">
        <f t="shared" si="66"/>
        <v>2015</v>
      </c>
      <c r="C2143" t="str">
        <f t="shared" si="67"/>
        <v>Mar</v>
      </c>
      <c r="D2143" t="s">
        <v>1165</v>
      </c>
      <c r="E2143" t="s">
        <v>31</v>
      </c>
      <c r="F2143" t="s">
        <v>38</v>
      </c>
      <c r="G2143" t="s">
        <v>52</v>
      </c>
      <c r="H2143" t="s">
        <v>784</v>
      </c>
      <c r="I2143" s="4">
        <v>435.26</v>
      </c>
      <c r="J2143" s="5">
        <v>7</v>
      </c>
      <c r="K2143" s="4">
        <v>95.76</v>
      </c>
    </row>
    <row r="2144" spans="1:11" x14ac:dyDescent="0.2">
      <c r="A2144" t="s">
        <v>2281</v>
      </c>
      <c r="B2144" t="str">
        <f t="shared" si="66"/>
        <v>2015</v>
      </c>
      <c r="C2144" t="str">
        <f t="shared" si="67"/>
        <v>Mar</v>
      </c>
      <c r="D2144" t="s">
        <v>1165</v>
      </c>
      <c r="E2144" t="s">
        <v>31</v>
      </c>
      <c r="F2144" t="s">
        <v>43</v>
      </c>
      <c r="G2144" t="s">
        <v>694</v>
      </c>
      <c r="H2144" t="s">
        <v>2282</v>
      </c>
      <c r="I2144" s="4">
        <v>1119.98</v>
      </c>
      <c r="J2144" s="5">
        <v>2</v>
      </c>
      <c r="K2144" s="4">
        <v>377.99</v>
      </c>
    </row>
    <row r="2145" spans="1:11" x14ac:dyDescent="0.2">
      <c r="A2145" t="s">
        <v>2283</v>
      </c>
      <c r="B2145" t="str">
        <f t="shared" si="66"/>
        <v>2015</v>
      </c>
      <c r="C2145" t="str">
        <f t="shared" si="67"/>
        <v>Mar</v>
      </c>
      <c r="D2145" t="s">
        <v>1129</v>
      </c>
      <c r="E2145" t="s">
        <v>67</v>
      </c>
      <c r="F2145" t="s">
        <v>43</v>
      </c>
      <c r="G2145" t="s">
        <v>58</v>
      </c>
      <c r="H2145" t="s">
        <v>2284</v>
      </c>
      <c r="I2145" s="4">
        <v>119.85</v>
      </c>
      <c r="J2145" s="5">
        <v>3</v>
      </c>
      <c r="K2145" s="4">
        <v>52.73</v>
      </c>
    </row>
    <row r="2146" spans="1:11" x14ac:dyDescent="0.2">
      <c r="A2146" t="s">
        <v>2283</v>
      </c>
      <c r="B2146" t="str">
        <f t="shared" si="66"/>
        <v>2015</v>
      </c>
      <c r="C2146" t="str">
        <f t="shared" si="67"/>
        <v>Mar</v>
      </c>
      <c r="D2146" t="s">
        <v>1129</v>
      </c>
      <c r="E2146" t="s">
        <v>67</v>
      </c>
      <c r="F2146" t="s">
        <v>12</v>
      </c>
      <c r="G2146" t="s">
        <v>22</v>
      </c>
      <c r="H2146" t="s">
        <v>384</v>
      </c>
      <c r="I2146" s="4">
        <v>30.44</v>
      </c>
      <c r="J2146" s="5">
        <v>2</v>
      </c>
      <c r="K2146" s="4">
        <v>14.92</v>
      </c>
    </row>
    <row r="2147" spans="1:11" x14ac:dyDescent="0.2">
      <c r="A2147" t="s">
        <v>2283</v>
      </c>
      <c r="B2147" t="str">
        <f t="shared" si="66"/>
        <v>2015</v>
      </c>
      <c r="C2147" t="str">
        <f t="shared" si="67"/>
        <v>Mar</v>
      </c>
      <c r="D2147" t="s">
        <v>1129</v>
      </c>
      <c r="E2147" t="s">
        <v>67</v>
      </c>
      <c r="F2147" t="s">
        <v>12</v>
      </c>
      <c r="G2147" t="s">
        <v>22</v>
      </c>
      <c r="H2147" t="s">
        <v>882</v>
      </c>
      <c r="I2147" s="4">
        <v>69.28</v>
      </c>
      <c r="J2147" s="5">
        <v>2</v>
      </c>
      <c r="K2147" s="4">
        <v>33.25</v>
      </c>
    </row>
    <row r="2148" spans="1:11" x14ac:dyDescent="0.2">
      <c r="A2148" t="s">
        <v>2283</v>
      </c>
      <c r="B2148" t="str">
        <f t="shared" si="66"/>
        <v>2015</v>
      </c>
      <c r="C2148" t="str">
        <f t="shared" si="67"/>
        <v>Mar</v>
      </c>
      <c r="D2148" t="s">
        <v>1129</v>
      </c>
      <c r="E2148" t="s">
        <v>67</v>
      </c>
      <c r="F2148" t="s">
        <v>43</v>
      </c>
      <c r="G2148" t="s">
        <v>44</v>
      </c>
      <c r="H2148" t="s">
        <v>2285</v>
      </c>
      <c r="I2148" s="4">
        <v>587.97</v>
      </c>
      <c r="J2148" s="5">
        <v>3</v>
      </c>
      <c r="K2148" s="4">
        <v>170.51</v>
      </c>
    </row>
    <row r="2149" spans="1:11" x14ac:dyDescent="0.2">
      <c r="A2149" t="s">
        <v>2286</v>
      </c>
      <c r="B2149" t="str">
        <f t="shared" si="66"/>
        <v>2015</v>
      </c>
      <c r="C2149" t="str">
        <f t="shared" si="67"/>
        <v>Mar</v>
      </c>
      <c r="D2149" t="s">
        <v>2287</v>
      </c>
      <c r="E2149" t="s">
        <v>180</v>
      </c>
      <c r="F2149" t="s">
        <v>38</v>
      </c>
      <c r="G2149" t="s">
        <v>83</v>
      </c>
      <c r="H2149" t="s">
        <v>1206</v>
      </c>
      <c r="I2149" s="4">
        <v>512.94000000000005</v>
      </c>
      <c r="J2149" s="5">
        <v>3</v>
      </c>
      <c r="K2149" s="4">
        <v>97.46</v>
      </c>
    </row>
    <row r="2150" spans="1:11" x14ac:dyDescent="0.2">
      <c r="A2150" t="s">
        <v>2286</v>
      </c>
      <c r="B2150" t="str">
        <f t="shared" si="66"/>
        <v>2015</v>
      </c>
      <c r="C2150" t="str">
        <f t="shared" si="67"/>
        <v>Mar</v>
      </c>
      <c r="D2150" t="s">
        <v>2287</v>
      </c>
      <c r="E2150" t="s">
        <v>180</v>
      </c>
      <c r="F2150" t="s">
        <v>38</v>
      </c>
      <c r="G2150" t="s">
        <v>39</v>
      </c>
      <c r="H2150" t="s">
        <v>2288</v>
      </c>
      <c r="I2150" s="4">
        <v>860.93</v>
      </c>
      <c r="J2150" s="5">
        <v>7</v>
      </c>
      <c r="K2150" s="4">
        <v>189.4</v>
      </c>
    </row>
    <row r="2151" spans="1:11" x14ac:dyDescent="0.2">
      <c r="A2151" t="s">
        <v>2286</v>
      </c>
      <c r="B2151" t="str">
        <f t="shared" si="66"/>
        <v>2015</v>
      </c>
      <c r="C2151" t="str">
        <f t="shared" si="67"/>
        <v>Mar</v>
      </c>
      <c r="D2151" t="s">
        <v>2287</v>
      </c>
      <c r="E2151" t="s">
        <v>180</v>
      </c>
      <c r="F2151" t="s">
        <v>43</v>
      </c>
      <c r="G2151" t="s">
        <v>44</v>
      </c>
      <c r="H2151" t="s">
        <v>1557</v>
      </c>
      <c r="I2151" s="4">
        <v>769.95</v>
      </c>
      <c r="J2151" s="5">
        <v>5</v>
      </c>
      <c r="K2151" s="4">
        <v>223.29</v>
      </c>
    </row>
    <row r="2152" spans="1:11" x14ac:dyDescent="0.2">
      <c r="A2152" t="s">
        <v>2286</v>
      </c>
      <c r="B2152" t="str">
        <f t="shared" si="66"/>
        <v>2015</v>
      </c>
      <c r="C2152" t="str">
        <f t="shared" si="67"/>
        <v>Mar</v>
      </c>
      <c r="D2152" t="s">
        <v>2287</v>
      </c>
      <c r="E2152" t="s">
        <v>180</v>
      </c>
      <c r="F2152" t="s">
        <v>12</v>
      </c>
      <c r="G2152" t="s">
        <v>27</v>
      </c>
      <c r="H2152" t="s">
        <v>2289</v>
      </c>
      <c r="I2152" s="4">
        <v>14.98</v>
      </c>
      <c r="J2152" s="5">
        <v>1</v>
      </c>
      <c r="K2152" s="4">
        <v>4.49</v>
      </c>
    </row>
    <row r="2153" spans="1:11" x14ac:dyDescent="0.2">
      <c r="A2153" t="s">
        <v>2286</v>
      </c>
      <c r="B2153" t="str">
        <f t="shared" si="66"/>
        <v>2015</v>
      </c>
      <c r="C2153" t="str">
        <f t="shared" si="67"/>
        <v>Mar</v>
      </c>
      <c r="D2153" t="s">
        <v>2287</v>
      </c>
      <c r="E2153" t="s">
        <v>180</v>
      </c>
      <c r="F2153" t="s">
        <v>38</v>
      </c>
      <c r="G2153" t="s">
        <v>52</v>
      </c>
      <c r="H2153" t="s">
        <v>784</v>
      </c>
      <c r="I2153" s="4">
        <v>373.08</v>
      </c>
      <c r="J2153" s="5">
        <v>6</v>
      </c>
      <c r="K2153" s="4">
        <v>82.08</v>
      </c>
    </row>
    <row r="2154" spans="1:11" x14ac:dyDescent="0.2">
      <c r="A2154" t="s">
        <v>2286</v>
      </c>
      <c r="B2154" t="str">
        <f t="shared" si="66"/>
        <v>2015</v>
      </c>
      <c r="C2154" t="str">
        <f t="shared" si="67"/>
        <v>Mar</v>
      </c>
      <c r="D2154" t="s">
        <v>1034</v>
      </c>
      <c r="E2154" t="s">
        <v>169</v>
      </c>
      <c r="F2154" t="s">
        <v>12</v>
      </c>
      <c r="G2154" t="s">
        <v>13</v>
      </c>
      <c r="H2154" t="s">
        <v>2290</v>
      </c>
      <c r="I2154" s="4">
        <v>19.440000000000001</v>
      </c>
      <c r="J2154" s="5">
        <v>3</v>
      </c>
      <c r="K2154" s="4">
        <v>9.33</v>
      </c>
    </row>
    <row r="2155" spans="1:11" x14ac:dyDescent="0.2">
      <c r="A2155" t="s">
        <v>2286</v>
      </c>
      <c r="B2155" t="str">
        <f t="shared" si="66"/>
        <v>2015</v>
      </c>
      <c r="C2155" t="str">
        <f t="shared" si="67"/>
        <v>Mar</v>
      </c>
      <c r="D2155" t="s">
        <v>1675</v>
      </c>
      <c r="E2155" t="s">
        <v>327</v>
      </c>
      <c r="F2155" t="s">
        <v>12</v>
      </c>
      <c r="G2155" t="s">
        <v>27</v>
      </c>
      <c r="H2155" t="s">
        <v>35</v>
      </c>
      <c r="I2155" s="4">
        <v>3.41</v>
      </c>
      <c r="J2155" s="5">
        <v>1</v>
      </c>
      <c r="K2155" s="4">
        <v>0.89</v>
      </c>
    </row>
    <row r="2156" spans="1:11" x14ac:dyDescent="0.2">
      <c r="A2156" t="s">
        <v>2286</v>
      </c>
      <c r="B2156" t="str">
        <f t="shared" si="66"/>
        <v>2015</v>
      </c>
      <c r="C2156" t="str">
        <f t="shared" si="67"/>
        <v>Mar</v>
      </c>
      <c r="D2156" t="s">
        <v>935</v>
      </c>
      <c r="E2156" t="s">
        <v>17</v>
      </c>
      <c r="F2156" t="s">
        <v>12</v>
      </c>
      <c r="G2156" t="s">
        <v>22</v>
      </c>
      <c r="H2156" t="s">
        <v>949</v>
      </c>
      <c r="I2156" s="4">
        <v>8.57</v>
      </c>
      <c r="J2156" s="5">
        <v>3</v>
      </c>
      <c r="K2156" s="4">
        <v>-14.57</v>
      </c>
    </row>
    <row r="2157" spans="1:11" x14ac:dyDescent="0.2">
      <c r="A2157" t="s">
        <v>2291</v>
      </c>
      <c r="B2157" t="str">
        <f t="shared" si="66"/>
        <v>2015</v>
      </c>
      <c r="C2157" t="str">
        <f t="shared" si="67"/>
        <v>Mar</v>
      </c>
      <c r="D2157" t="s">
        <v>1012</v>
      </c>
      <c r="E2157" t="s">
        <v>11</v>
      </c>
      <c r="F2157" t="s">
        <v>43</v>
      </c>
      <c r="G2157" t="s">
        <v>58</v>
      </c>
      <c r="H2157" t="s">
        <v>1234</v>
      </c>
      <c r="I2157" s="4">
        <v>113.52</v>
      </c>
      <c r="J2157" s="5">
        <v>5</v>
      </c>
      <c r="K2157" s="4">
        <v>29.8</v>
      </c>
    </row>
    <row r="2158" spans="1:11" x14ac:dyDescent="0.2">
      <c r="A2158" t="s">
        <v>2291</v>
      </c>
      <c r="B2158" t="str">
        <f t="shared" si="66"/>
        <v>2015</v>
      </c>
      <c r="C2158" t="str">
        <f t="shared" si="67"/>
        <v>Mar</v>
      </c>
      <c r="D2158" t="s">
        <v>1012</v>
      </c>
      <c r="E2158" t="s">
        <v>11</v>
      </c>
      <c r="F2158" t="s">
        <v>43</v>
      </c>
      <c r="G2158" t="s">
        <v>44</v>
      </c>
      <c r="H2158" t="s">
        <v>2032</v>
      </c>
      <c r="I2158" s="4">
        <v>359.88</v>
      </c>
      <c r="J2158" s="5">
        <v>3</v>
      </c>
      <c r="K2158" s="4">
        <v>22.49</v>
      </c>
    </row>
    <row r="2159" spans="1:11" x14ac:dyDescent="0.2">
      <c r="A2159" t="s">
        <v>2291</v>
      </c>
      <c r="B2159" t="str">
        <f t="shared" si="66"/>
        <v>2015</v>
      </c>
      <c r="C2159" t="str">
        <f t="shared" si="67"/>
        <v>Mar</v>
      </c>
      <c r="D2159" t="s">
        <v>2292</v>
      </c>
      <c r="E2159" t="s">
        <v>290</v>
      </c>
      <c r="F2159" t="s">
        <v>12</v>
      </c>
      <c r="G2159" t="s">
        <v>18</v>
      </c>
      <c r="H2159" t="s">
        <v>1084</v>
      </c>
      <c r="I2159" s="4">
        <v>4.6100000000000003</v>
      </c>
      <c r="J2159" s="5">
        <v>2</v>
      </c>
      <c r="K2159" s="4">
        <v>1.67</v>
      </c>
    </row>
    <row r="2160" spans="1:11" x14ac:dyDescent="0.2">
      <c r="A2160" t="s">
        <v>2293</v>
      </c>
      <c r="B2160" t="str">
        <f t="shared" si="66"/>
        <v>2015</v>
      </c>
      <c r="C2160" t="str">
        <f t="shared" si="67"/>
        <v>Mar</v>
      </c>
      <c r="D2160" t="s">
        <v>108</v>
      </c>
      <c r="E2160" t="s">
        <v>11</v>
      </c>
      <c r="F2160" t="s">
        <v>12</v>
      </c>
      <c r="G2160" t="s">
        <v>22</v>
      </c>
      <c r="H2160" t="s">
        <v>1494</v>
      </c>
      <c r="I2160" s="4">
        <v>1.1100000000000001</v>
      </c>
      <c r="J2160" s="5">
        <v>2</v>
      </c>
      <c r="K2160" s="4">
        <v>-1.89</v>
      </c>
    </row>
    <row r="2161" spans="1:11" x14ac:dyDescent="0.2">
      <c r="A2161" t="s">
        <v>2293</v>
      </c>
      <c r="B2161" t="str">
        <f t="shared" si="66"/>
        <v>2015</v>
      </c>
      <c r="C2161" t="str">
        <f t="shared" si="67"/>
        <v>Mar</v>
      </c>
      <c r="D2161" t="s">
        <v>522</v>
      </c>
      <c r="E2161" t="s">
        <v>608</v>
      </c>
      <c r="F2161" t="s">
        <v>12</v>
      </c>
      <c r="G2161" t="s">
        <v>20</v>
      </c>
      <c r="H2161" t="s">
        <v>1443</v>
      </c>
      <c r="I2161" s="4">
        <v>89.82</v>
      </c>
      <c r="J2161" s="5">
        <v>6</v>
      </c>
      <c r="K2161" s="4">
        <v>25.15</v>
      </c>
    </row>
    <row r="2162" spans="1:11" x14ac:dyDescent="0.2">
      <c r="A2162" t="s">
        <v>2294</v>
      </c>
      <c r="B2162" t="str">
        <f t="shared" si="66"/>
        <v>2015</v>
      </c>
      <c r="C2162" t="str">
        <f t="shared" si="67"/>
        <v>Mar</v>
      </c>
      <c r="D2162" t="s">
        <v>2295</v>
      </c>
      <c r="E2162" t="s">
        <v>139</v>
      </c>
      <c r="F2162" t="s">
        <v>12</v>
      </c>
      <c r="G2162" t="s">
        <v>72</v>
      </c>
      <c r="H2162" t="s">
        <v>1649</v>
      </c>
      <c r="I2162" s="4">
        <v>8.69</v>
      </c>
      <c r="J2162" s="5">
        <v>3</v>
      </c>
      <c r="K2162" s="4">
        <v>2.93</v>
      </c>
    </row>
    <row r="2163" spans="1:11" x14ac:dyDescent="0.2">
      <c r="A2163" t="s">
        <v>2294</v>
      </c>
      <c r="B2163" t="str">
        <f t="shared" si="66"/>
        <v>2015</v>
      </c>
      <c r="C2163" t="str">
        <f t="shared" si="67"/>
        <v>Mar</v>
      </c>
      <c r="D2163" t="s">
        <v>2295</v>
      </c>
      <c r="E2163" t="s">
        <v>139</v>
      </c>
      <c r="F2163" t="s">
        <v>38</v>
      </c>
      <c r="G2163" t="s">
        <v>52</v>
      </c>
      <c r="H2163" t="s">
        <v>119</v>
      </c>
      <c r="I2163" s="4">
        <v>30.88</v>
      </c>
      <c r="J2163" s="5">
        <v>4</v>
      </c>
      <c r="K2163" s="4">
        <v>3.86</v>
      </c>
    </row>
    <row r="2164" spans="1:11" x14ac:dyDescent="0.2">
      <c r="A2164" t="s">
        <v>2294</v>
      </c>
      <c r="B2164" t="str">
        <f t="shared" si="66"/>
        <v>2015</v>
      </c>
      <c r="C2164" t="str">
        <f t="shared" si="67"/>
        <v>Mar</v>
      </c>
      <c r="D2164" t="s">
        <v>2295</v>
      </c>
      <c r="E2164" t="s">
        <v>139</v>
      </c>
      <c r="F2164" t="s">
        <v>38</v>
      </c>
      <c r="G2164" t="s">
        <v>52</v>
      </c>
      <c r="H2164" t="s">
        <v>1010</v>
      </c>
      <c r="I2164" s="4">
        <v>6.41</v>
      </c>
      <c r="J2164" s="5">
        <v>3</v>
      </c>
      <c r="K2164" s="4">
        <v>1.44</v>
      </c>
    </row>
    <row r="2165" spans="1:11" x14ac:dyDescent="0.2">
      <c r="A2165" t="s">
        <v>2294</v>
      </c>
      <c r="B2165" t="str">
        <f t="shared" si="66"/>
        <v>2015</v>
      </c>
      <c r="C2165" t="str">
        <f t="shared" si="67"/>
        <v>Mar</v>
      </c>
      <c r="D2165" t="s">
        <v>1626</v>
      </c>
      <c r="E2165" t="s">
        <v>290</v>
      </c>
      <c r="F2165" t="s">
        <v>12</v>
      </c>
      <c r="G2165" t="s">
        <v>18</v>
      </c>
      <c r="H2165" t="s">
        <v>517</v>
      </c>
      <c r="I2165" s="4">
        <v>5.04</v>
      </c>
      <c r="J2165" s="5">
        <v>2</v>
      </c>
      <c r="K2165" s="4">
        <v>1.76</v>
      </c>
    </row>
    <row r="2166" spans="1:11" x14ac:dyDescent="0.2">
      <c r="A2166" t="s">
        <v>2296</v>
      </c>
      <c r="B2166" t="str">
        <f t="shared" si="66"/>
        <v>2015</v>
      </c>
      <c r="C2166" t="str">
        <f t="shared" si="67"/>
        <v>Mar</v>
      </c>
      <c r="D2166" t="s">
        <v>1449</v>
      </c>
      <c r="E2166" t="s">
        <v>189</v>
      </c>
      <c r="F2166" t="s">
        <v>38</v>
      </c>
      <c r="G2166" t="s">
        <v>83</v>
      </c>
      <c r="H2166" t="s">
        <v>160</v>
      </c>
      <c r="I2166" s="4">
        <v>141.96</v>
      </c>
      <c r="J2166" s="5">
        <v>2</v>
      </c>
      <c r="K2166" s="4">
        <v>39.75</v>
      </c>
    </row>
    <row r="2167" spans="1:11" x14ac:dyDescent="0.2">
      <c r="A2167" t="s">
        <v>2296</v>
      </c>
      <c r="B2167" t="str">
        <f t="shared" si="66"/>
        <v>2015</v>
      </c>
      <c r="C2167" t="str">
        <f t="shared" si="67"/>
        <v>Mar</v>
      </c>
      <c r="D2167" t="s">
        <v>626</v>
      </c>
      <c r="E2167" t="s">
        <v>31</v>
      </c>
      <c r="F2167" t="s">
        <v>38</v>
      </c>
      <c r="G2167" t="s">
        <v>39</v>
      </c>
      <c r="H2167" t="s">
        <v>40</v>
      </c>
      <c r="I2167" s="4">
        <v>915.14</v>
      </c>
      <c r="J2167" s="5">
        <v>4</v>
      </c>
      <c r="K2167" s="4">
        <v>102.95</v>
      </c>
    </row>
    <row r="2168" spans="1:11" x14ac:dyDescent="0.2">
      <c r="A2168" t="s">
        <v>2296</v>
      </c>
      <c r="B2168" t="str">
        <f t="shared" si="66"/>
        <v>2015</v>
      </c>
      <c r="C2168" t="str">
        <f t="shared" si="67"/>
        <v>Mar</v>
      </c>
      <c r="D2168" t="s">
        <v>626</v>
      </c>
      <c r="E2168" t="s">
        <v>31</v>
      </c>
      <c r="F2168" t="s">
        <v>38</v>
      </c>
      <c r="G2168" t="s">
        <v>52</v>
      </c>
      <c r="H2168" t="s">
        <v>1257</v>
      </c>
      <c r="I2168" s="4">
        <v>327.76</v>
      </c>
      <c r="J2168" s="5">
        <v>8</v>
      </c>
      <c r="K2168" s="4">
        <v>91.77</v>
      </c>
    </row>
    <row r="2169" spans="1:11" x14ac:dyDescent="0.2">
      <c r="A2169" t="s">
        <v>2297</v>
      </c>
      <c r="B2169" t="str">
        <f t="shared" si="66"/>
        <v>2015</v>
      </c>
      <c r="C2169" t="str">
        <f t="shared" si="67"/>
        <v>Mar</v>
      </c>
      <c r="D2169" t="s">
        <v>1063</v>
      </c>
      <c r="E2169" t="s">
        <v>793</v>
      </c>
      <c r="F2169" t="s">
        <v>12</v>
      </c>
      <c r="G2169" t="s">
        <v>18</v>
      </c>
      <c r="H2169" t="s">
        <v>436</v>
      </c>
      <c r="I2169" s="4">
        <v>16.52</v>
      </c>
      <c r="J2169" s="5">
        <v>4</v>
      </c>
      <c r="K2169" s="4">
        <v>7.6</v>
      </c>
    </row>
    <row r="2170" spans="1:11" x14ac:dyDescent="0.2">
      <c r="A2170" t="s">
        <v>2297</v>
      </c>
      <c r="B2170" t="str">
        <f t="shared" si="66"/>
        <v>2015</v>
      </c>
      <c r="C2170" t="str">
        <f t="shared" si="67"/>
        <v>Mar</v>
      </c>
      <c r="D2170" t="s">
        <v>1063</v>
      </c>
      <c r="E2170" t="s">
        <v>793</v>
      </c>
      <c r="F2170" t="s">
        <v>12</v>
      </c>
      <c r="G2170" t="s">
        <v>22</v>
      </c>
      <c r="H2170" t="s">
        <v>136</v>
      </c>
      <c r="I2170" s="4">
        <v>671.94</v>
      </c>
      <c r="J2170" s="5">
        <v>3</v>
      </c>
      <c r="K2170" s="4">
        <v>315.81</v>
      </c>
    </row>
    <row r="2171" spans="1:11" x14ac:dyDescent="0.2">
      <c r="A2171" t="s">
        <v>2297</v>
      </c>
      <c r="B2171" t="str">
        <f t="shared" si="66"/>
        <v>2015</v>
      </c>
      <c r="C2171" t="str">
        <f t="shared" si="67"/>
        <v>Mar</v>
      </c>
      <c r="D2171" t="s">
        <v>675</v>
      </c>
      <c r="E2171" t="s">
        <v>31</v>
      </c>
      <c r="F2171" t="s">
        <v>12</v>
      </c>
      <c r="G2171" t="s">
        <v>13</v>
      </c>
      <c r="H2171" t="s">
        <v>1616</v>
      </c>
      <c r="I2171" s="4">
        <v>19.440000000000001</v>
      </c>
      <c r="J2171" s="5">
        <v>3</v>
      </c>
      <c r="K2171" s="4">
        <v>9.33</v>
      </c>
    </row>
    <row r="2172" spans="1:11" x14ac:dyDescent="0.2">
      <c r="A2172" t="s">
        <v>2298</v>
      </c>
      <c r="B2172" t="str">
        <f t="shared" si="66"/>
        <v>2015</v>
      </c>
      <c r="C2172" t="str">
        <f t="shared" si="67"/>
        <v>Mar</v>
      </c>
      <c r="D2172" t="s">
        <v>2212</v>
      </c>
      <c r="E2172" t="s">
        <v>347</v>
      </c>
      <c r="F2172" t="s">
        <v>43</v>
      </c>
      <c r="G2172" t="s">
        <v>44</v>
      </c>
      <c r="H2172" t="s">
        <v>2299</v>
      </c>
      <c r="I2172" s="4">
        <v>16.78</v>
      </c>
      <c r="J2172" s="5">
        <v>3</v>
      </c>
      <c r="K2172" s="4">
        <v>1.68</v>
      </c>
    </row>
    <row r="2173" spans="1:11" x14ac:dyDescent="0.2">
      <c r="A2173" t="s">
        <v>2300</v>
      </c>
      <c r="B2173" t="str">
        <f t="shared" si="66"/>
        <v>2015</v>
      </c>
      <c r="C2173" t="str">
        <f t="shared" si="67"/>
        <v>Mar</v>
      </c>
      <c r="D2173" t="s">
        <v>2301</v>
      </c>
      <c r="E2173" t="s">
        <v>34</v>
      </c>
      <c r="F2173" t="s">
        <v>12</v>
      </c>
      <c r="G2173" t="s">
        <v>27</v>
      </c>
      <c r="H2173" t="s">
        <v>42</v>
      </c>
      <c r="I2173" s="4">
        <v>2.74</v>
      </c>
      <c r="J2173" s="5">
        <v>1</v>
      </c>
      <c r="K2173" s="4">
        <v>0.74</v>
      </c>
    </row>
    <row r="2174" spans="1:11" x14ac:dyDescent="0.2">
      <c r="A2174" t="s">
        <v>2300</v>
      </c>
      <c r="B2174" t="str">
        <f t="shared" si="66"/>
        <v>2015</v>
      </c>
      <c r="C2174" t="str">
        <f t="shared" si="67"/>
        <v>Mar</v>
      </c>
      <c r="D2174" t="s">
        <v>2301</v>
      </c>
      <c r="E2174" t="s">
        <v>34</v>
      </c>
      <c r="F2174" t="s">
        <v>12</v>
      </c>
      <c r="G2174" t="s">
        <v>27</v>
      </c>
      <c r="H2174" t="s">
        <v>2302</v>
      </c>
      <c r="I2174" s="4">
        <v>8.34</v>
      </c>
      <c r="J2174" s="5">
        <v>3</v>
      </c>
      <c r="K2174" s="4">
        <v>2.17</v>
      </c>
    </row>
    <row r="2175" spans="1:11" x14ac:dyDescent="0.2">
      <c r="A2175" t="s">
        <v>2300</v>
      </c>
      <c r="B2175" t="str">
        <f t="shared" si="66"/>
        <v>2015</v>
      </c>
      <c r="C2175" t="str">
        <f t="shared" si="67"/>
        <v>Mar</v>
      </c>
      <c r="D2175" t="s">
        <v>2301</v>
      </c>
      <c r="E2175" t="s">
        <v>34</v>
      </c>
      <c r="F2175" t="s">
        <v>12</v>
      </c>
      <c r="G2175" t="s">
        <v>20</v>
      </c>
      <c r="H2175" t="s">
        <v>2303</v>
      </c>
      <c r="I2175" s="4">
        <v>46.74</v>
      </c>
      <c r="J2175" s="5">
        <v>3</v>
      </c>
      <c r="K2175" s="4">
        <v>11.69</v>
      </c>
    </row>
    <row r="2176" spans="1:11" x14ac:dyDescent="0.2">
      <c r="A2176" t="s">
        <v>2300</v>
      </c>
      <c r="B2176" t="str">
        <f t="shared" si="66"/>
        <v>2015</v>
      </c>
      <c r="C2176" t="str">
        <f t="shared" si="67"/>
        <v>Mar</v>
      </c>
      <c r="D2176" t="s">
        <v>2301</v>
      </c>
      <c r="E2176" t="s">
        <v>34</v>
      </c>
      <c r="F2176" t="s">
        <v>12</v>
      </c>
      <c r="G2176" t="s">
        <v>22</v>
      </c>
      <c r="H2176" t="s">
        <v>1865</v>
      </c>
      <c r="I2176" s="4">
        <v>6354.95</v>
      </c>
      <c r="J2176" s="5">
        <v>5</v>
      </c>
      <c r="K2176" s="4">
        <v>3177.48</v>
      </c>
    </row>
    <row r="2177" spans="1:11" x14ac:dyDescent="0.2">
      <c r="A2177" t="s">
        <v>2300</v>
      </c>
      <c r="B2177" t="str">
        <f t="shared" si="66"/>
        <v>2015</v>
      </c>
      <c r="C2177" t="str">
        <f t="shared" si="67"/>
        <v>Mar</v>
      </c>
      <c r="D2177" t="s">
        <v>2304</v>
      </c>
      <c r="E2177" t="s">
        <v>189</v>
      </c>
      <c r="F2177" t="s">
        <v>38</v>
      </c>
      <c r="G2177" t="s">
        <v>164</v>
      </c>
      <c r="H2177" t="s">
        <v>545</v>
      </c>
      <c r="I2177" s="4">
        <v>171.96</v>
      </c>
      <c r="J2177" s="5">
        <v>2</v>
      </c>
      <c r="K2177" s="4">
        <v>44.71</v>
      </c>
    </row>
    <row r="2178" spans="1:11" x14ac:dyDescent="0.2">
      <c r="A2178" t="s">
        <v>2300</v>
      </c>
      <c r="B2178" t="str">
        <f t="shared" si="66"/>
        <v>2015</v>
      </c>
      <c r="C2178" t="str">
        <f t="shared" si="67"/>
        <v>Mar</v>
      </c>
      <c r="D2178" t="s">
        <v>1515</v>
      </c>
      <c r="E2178" t="s">
        <v>31</v>
      </c>
      <c r="F2178" t="s">
        <v>38</v>
      </c>
      <c r="G2178" t="s">
        <v>52</v>
      </c>
      <c r="H2178" t="s">
        <v>2305</v>
      </c>
      <c r="I2178" s="4">
        <v>43.13</v>
      </c>
      <c r="J2178" s="5">
        <v>1</v>
      </c>
      <c r="K2178" s="4">
        <v>18.11</v>
      </c>
    </row>
    <row r="2179" spans="1:11" x14ac:dyDescent="0.2">
      <c r="A2179" t="s">
        <v>2300</v>
      </c>
      <c r="B2179" t="str">
        <f t="shared" ref="B2179:B2242" si="68">TEXT(A2179,"YYYY")</f>
        <v>2015</v>
      </c>
      <c r="C2179" t="str">
        <f t="shared" ref="C2179:C2242" si="69">TEXT(A2179,"MMM")</f>
        <v>Mar</v>
      </c>
      <c r="D2179" t="s">
        <v>1035</v>
      </c>
      <c r="E2179" t="s">
        <v>169</v>
      </c>
      <c r="F2179" t="s">
        <v>43</v>
      </c>
      <c r="G2179" t="s">
        <v>44</v>
      </c>
      <c r="H2179" t="s">
        <v>2306</v>
      </c>
      <c r="I2179" s="4">
        <v>85.9</v>
      </c>
      <c r="J2179" s="5">
        <v>2</v>
      </c>
      <c r="K2179" s="4">
        <v>2.58</v>
      </c>
    </row>
    <row r="2180" spans="1:11" x14ac:dyDescent="0.2">
      <c r="A2180" t="s">
        <v>2300</v>
      </c>
      <c r="B2180" t="str">
        <f t="shared" si="68"/>
        <v>2015</v>
      </c>
      <c r="C2180" t="str">
        <f t="shared" si="69"/>
        <v>Mar</v>
      </c>
      <c r="D2180" t="s">
        <v>440</v>
      </c>
      <c r="E2180" t="s">
        <v>561</v>
      </c>
      <c r="F2180" t="s">
        <v>12</v>
      </c>
      <c r="G2180" t="s">
        <v>18</v>
      </c>
      <c r="H2180" t="s">
        <v>941</v>
      </c>
      <c r="I2180" s="4">
        <v>491.55</v>
      </c>
      <c r="J2180" s="5">
        <v>5</v>
      </c>
      <c r="K2180" s="4">
        <v>240.86</v>
      </c>
    </row>
    <row r="2181" spans="1:11" x14ac:dyDescent="0.2">
      <c r="A2181" t="s">
        <v>2300</v>
      </c>
      <c r="B2181" t="str">
        <f t="shared" si="68"/>
        <v>2015</v>
      </c>
      <c r="C2181" t="str">
        <f t="shared" si="69"/>
        <v>Mar</v>
      </c>
      <c r="D2181" t="s">
        <v>440</v>
      </c>
      <c r="E2181" t="s">
        <v>561</v>
      </c>
      <c r="F2181" t="s">
        <v>12</v>
      </c>
      <c r="G2181" t="s">
        <v>72</v>
      </c>
      <c r="H2181" t="s">
        <v>1503</v>
      </c>
      <c r="I2181" s="4">
        <v>7.38</v>
      </c>
      <c r="J2181" s="5">
        <v>2</v>
      </c>
      <c r="K2181" s="4">
        <v>3.39</v>
      </c>
    </row>
    <row r="2182" spans="1:11" x14ac:dyDescent="0.2">
      <c r="A2182" t="s">
        <v>2300</v>
      </c>
      <c r="B2182" t="str">
        <f t="shared" si="68"/>
        <v>2015</v>
      </c>
      <c r="C2182" t="str">
        <f t="shared" si="69"/>
        <v>Mar</v>
      </c>
      <c r="D2182" t="s">
        <v>1540</v>
      </c>
      <c r="E2182" t="s">
        <v>169</v>
      </c>
      <c r="F2182" t="s">
        <v>12</v>
      </c>
      <c r="G2182" t="s">
        <v>27</v>
      </c>
      <c r="H2182" t="s">
        <v>2307</v>
      </c>
      <c r="I2182" s="4">
        <v>17.52</v>
      </c>
      <c r="J2182" s="5">
        <v>3</v>
      </c>
      <c r="K2182" s="4">
        <v>6.31</v>
      </c>
    </row>
    <row r="2183" spans="1:11" x14ac:dyDescent="0.2">
      <c r="A2183" t="s">
        <v>2308</v>
      </c>
      <c r="B2183" t="str">
        <f t="shared" si="68"/>
        <v>2015</v>
      </c>
      <c r="C2183" t="str">
        <f t="shared" si="69"/>
        <v>Mar</v>
      </c>
      <c r="D2183" t="s">
        <v>1959</v>
      </c>
      <c r="E2183" t="s">
        <v>169</v>
      </c>
      <c r="F2183" t="s">
        <v>43</v>
      </c>
      <c r="G2183" t="s">
        <v>58</v>
      </c>
      <c r="H2183" t="s">
        <v>2309</v>
      </c>
      <c r="I2183" s="4">
        <v>15.02</v>
      </c>
      <c r="J2183" s="5">
        <v>1</v>
      </c>
      <c r="K2183" s="4">
        <v>2.7</v>
      </c>
    </row>
    <row r="2184" spans="1:11" x14ac:dyDescent="0.2">
      <c r="A2184" t="s">
        <v>2308</v>
      </c>
      <c r="B2184" t="str">
        <f t="shared" si="68"/>
        <v>2015</v>
      </c>
      <c r="C2184" t="str">
        <f t="shared" si="69"/>
        <v>Mar</v>
      </c>
      <c r="D2184" t="s">
        <v>1959</v>
      </c>
      <c r="E2184" t="s">
        <v>169</v>
      </c>
      <c r="F2184" t="s">
        <v>12</v>
      </c>
      <c r="G2184" t="s">
        <v>20</v>
      </c>
      <c r="H2184" t="s">
        <v>2310</v>
      </c>
      <c r="I2184" s="4">
        <v>33.82</v>
      </c>
      <c r="J2184" s="5">
        <v>2</v>
      </c>
      <c r="K2184" s="4">
        <v>9.1300000000000008</v>
      </c>
    </row>
    <row r="2185" spans="1:11" x14ac:dyDescent="0.2">
      <c r="A2185" t="s">
        <v>2311</v>
      </c>
      <c r="B2185" t="str">
        <f t="shared" si="68"/>
        <v>2015</v>
      </c>
      <c r="C2185" t="str">
        <f t="shared" si="69"/>
        <v>Mar</v>
      </c>
      <c r="D2185" t="s">
        <v>2312</v>
      </c>
      <c r="E2185" t="s">
        <v>189</v>
      </c>
      <c r="F2185" t="s">
        <v>43</v>
      </c>
      <c r="G2185" t="s">
        <v>44</v>
      </c>
      <c r="H2185" t="s">
        <v>46</v>
      </c>
      <c r="I2185" s="4">
        <v>453.58</v>
      </c>
      <c r="J2185" s="5">
        <v>3</v>
      </c>
      <c r="K2185" s="4">
        <v>39.69</v>
      </c>
    </row>
    <row r="2186" spans="1:11" x14ac:dyDescent="0.2">
      <c r="A2186" t="s">
        <v>2311</v>
      </c>
      <c r="B2186" t="str">
        <f t="shared" si="68"/>
        <v>2015</v>
      </c>
      <c r="C2186" t="str">
        <f t="shared" si="69"/>
        <v>Mar</v>
      </c>
      <c r="D2186" t="s">
        <v>1734</v>
      </c>
      <c r="E2186" t="s">
        <v>189</v>
      </c>
      <c r="F2186" t="s">
        <v>12</v>
      </c>
      <c r="G2186" t="s">
        <v>20</v>
      </c>
      <c r="H2186" t="s">
        <v>2313</v>
      </c>
      <c r="I2186" s="4">
        <v>1247.6400000000001</v>
      </c>
      <c r="J2186" s="5">
        <v>3</v>
      </c>
      <c r="K2186" s="4">
        <v>349.34</v>
      </c>
    </row>
    <row r="2187" spans="1:11" x14ac:dyDescent="0.2">
      <c r="A2187" t="s">
        <v>2311</v>
      </c>
      <c r="B2187" t="str">
        <f t="shared" si="68"/>
        <v>2015</v>
      </c>
      <c r="C2187" t="str">
        <f t="shared" si="69"/>
        <v>Mar</v>
      </c>
      <c r="D2187" t="s">
        <v>1734</v>
      </c>
      <c r="E2187" t="s">
        <v>189</v>
      </c>
      <c r="F2187" t="s">
        <v>43</v>
      </c>
      <c r="G2187" t="s">
        <v>694</v>
      </c>
      <c r="H2187" t="s">
        <v>2055</v>
      </c>
      <c r="I2187" s="4">
        <v>3149.93</v>
      </c>
      <c r="J2187" s="5">
        <v>7</v>
      </c>
      <c r="K2187" s="4">
        <v>1480.47</v>
      </c>
    </row>
    <row r="2188" spans="1:11" x14ac:dyDescent="0.2">
      <c r="A2188" t="s">
        <v>2311</v>
      </c>
      <c r="B2188" t="str">
        <f t="shared" si="68"/>
        <v>2015</v>
      </c>
      <c r="C2188" t="str">
        <f t="shared" si="69"/>
        <v>Mar</v>
      </c>
      <c r="D2188" t="s">
        <v>1734</v>
      </c>
      <c r="E2188" t="s">
        <v>189</v>
      </c>
      <c r="F2188" t="s">
        <v>12</v>
      </c>
      <c r="G2188" t="s">
        <v>13</v>
      </c>
      <c r="H2188" t="s">
        <v>1938</v>
      </c>
      <c r="I2188" s="4">
        <v>209.7</v>
      </c>
      <c r="J2188" s="5">
        <v>2</v>
      </c>
      <c r="K2188" s="4">
        <v>100.66</v>
      </c>
    </row>
    <row r="2189" spans="1:11" x14ac:dyDescent="0.2">
      <c r="A2189" t="s">
        <v>2311</v>
      </c>
      <c r="B2189" t="str">
        <f t="shared" si="68"/>
        <v>2015</v>
      </c>
      <c r="C2189" t="str">
        <f t="shared" si="69"/>
        <v>Mar</v>
      </c>
      <c r="D2189" t="s">
        <v>1221</v>
      </c>
      <c r="E2189" t="s">
        <v>31</v>
      </c>
      <c r="F2189" t="s">
        <v>12</v>
      </c>
      <c r="G2189" t="s">
        <v>22</v>
      </c>
      <c r="H2189" t="s">
        <v>2314</v>
      </c>
      <c r="I2189" s="4">
        <v>17.57</v>
      </c>
      <c r="J2189" s="5">
        <v>2</v>
      </c>
      <c r="K2189" s="4">
        <v>6.37</v>
      </c>
    </row>
    <row r="2190" spans="1:11" x14ac:dyDescent="0.2">
      <c r="A2190" t="s">
        <v>2311</v>
      </c>
      <c r="B2190" t="str">
        <f t="shared" si="68"/>
        <v>2015</v>
      </c>
      <c r="C2190" t="str">
        <f t="shared" si="69"/>
        <v>Mar</v>
      </c>
      <c r="D2190" t="s">
        <v>1221</v>
      </c>
      <c r="E2190" t="s">
        <v>31</v>
      </c>
      <c r="F2190" t="s">
        <v>12</v>
      </c>
      <c r="G2190" t="s">
        <v>18</v>
      </c>
      <c r="H2190" t="s">
        <v>1208</v>
      </c>
      <c r="I2190" s="4">
        <v>14.62</v>
      </c>
      <c r="J2190" s="5">
        <v>2</v>
      </c>
      <c r="K2190" s="4">
        <v>6.87</v>
      </c>
    </row>
    <row r="2191" spans="1:11" x14ac:dyDescent="0.2">
      <c r="A2191" t="s">
        <v>2311</v>
      </c>
      <c r="B2191" t="str">
        <f t="shared" si="68"/>
        <v>2015</v>
      </c>
      <c r="C2191" t="str">
        <f t="shared" si="69"/>
        <v>Mar</v>
      </c>
      <c r="D2191" t="s">
        <v>1221</v>
      </c>
      <c r="E2191" t="s">
        <v>31</v>
      </c>
      <c r="F2191" t="s">
        <v>12</v>
      </c>
      <c r="G2191" t="s">
        <v>232</v>
      </c>
      <c r="H2191" t="s">
        <v>2315</v>
      </c>
      <c r="I2191" s="4">
        <v>33.36</v>
      </c>
      <c r="J2191" s="5">
        <v>4</v>
      </c>
      <c r="K2191" s="4">
        <v>8.67</v>
      </c>
    </row>
    <row r="2192" spans="1:11" x14ac:dyDescent="0.2">
      <c r="A2192" t="s">
        <v>2311</v>
      </c>
      <c r="B2192" t="str">
        <f t="shared" si="68"/>
        <v>2015</v>
      </c>
      <c r="C2192" t="str">
        <f t="shared" si="69"/>
        <v>Mar</v>
      </c>
      <c r="D2192" t="s">
        <v>1221</v>
      </c>
      <c r="E2192" t="s">
        <v>31</v>
      </c>
      <c r="F2192" t="s">
        <v>12</v>
      </c>
      <c r="G2192" t="s">
        <v>13</v>
      </c>
      <c r="H2192" t="s">
        <v>2316</v>
      </c>
      <c r="I2192" s="4">
        <v>40.14</v>
      </c>
      <c r="J2192" s="5">
        <v>6</v>
      </c>
      <c r="K2192" s="4">
        <v>19.670000000000002</v>
      </c>
    </row>
    <row r="2193" spans="1:11" x14ac:dyDescent="0.2">
      <c r="A2193" t="s">
        <v>2311</v>
      </c>
      <c r="B2193" t="str">
        <f t="shared" si="68"/>
        <v>2015</v>
      </c>
      <c r="C2193" t="str">
        <f t="shared" si="69"/>
        <v>Mar</v>
      </c>
      <c r="D2193" t="s">
        <v>1054</v>
      </c>
      <c r="E2193" t="s">
        <v>139</v>
      </c>
      <c r="F2193" t="s">
        <v>12</v>
      </c>
      <c r="G2193" t="s">
        <v>13</v>
      </c>
      <c r="H2193" t="s">
        <v>809</v>
      </c>
      <c r="I2193" s="4">
        <v>14.5</v>
      </c>
      <c r="J2193" s="5">
        <v>3</v>
      </c>
      <c r="K2193" s="4">
        <v>4.8899999999999997</v>
      </c>
    </row>
    <row r="2194" spans="1:11" x14ac:dyDescent="0.2">
      <c r="A2194" t="s">
        <v>2311</v>
      </c>
      <c r="B2194" t="str">
        <f t="shared" si="68"/>
        <v>2015</v>
      </c>
      <c r="C2194" t="str">
        <f t="shared" si="69"/>
        <v>Mar</v>
      </c>
      <c r="D2194" t="s">
        <v>1538</v>
      </c>
      <c r="E2194" t="s">
        <v>31</v>
      </c>
      <c r="F2194" t="s">
        <v>12</v>
      </c>
      <c r="G2194" t="s">
        <v>13</v>
      </c>
      <c r="H2194" t="s">
        <v>1872</v>
      </c>
      <c r="I2194" s="4">
        <v>11.96</v>
      </c>
      <c r="J2194" s="5">
        <v>2</v>
      </c>
      <c r="K2194" s="4">
        <v>5.86</v>
      </c>
    </row>
    <row r="2195" spans="1:11" x14ac:dyDescent="0.2">
      <c r="A2195" t="s">
        <v>2311</v>
      </c>
      <c r="B2195" t="str">
        <f t="shared" si="68"/>
        <v>2015</v>
      </c>
      <c r="C2195" t="str">
        <f t="shared" si="69"/>
        <v>Mar</v>
      </c>
      <c r="D2195" t="s">
        <v>215</v>
      </c>
      <c r="E2195" t="s">
        <v>31</v>
      </c>
      <c r="F2195" t="s">
        <v>12</v>
      </c>
      <c r="G2195" t="s">
        <v>47</v>
      </c>
      <c r="H2195" t="s">
        <v>332</v>
      </c>
      <c r="I2195" s="4">
        <v>10.9</v>
      </c>
      <c r="J2195" s="5">
        <v>5</v>
      </c>
      <c r="K2195" s="4">
        <v>3.6</v>
      </c>
    </row>
    <row r="2196" spans="1:11" x14ac:dyDescent="0.2">
      <c r="A2196" t="s">
        <v>2311</v>
      </c>
      <c r="B2196" t="str">
        <f t="shared" si="68"/>
        <v>2015</v>
      </c>
      <c r="C2196" t="str">
        <f t="shared" si="69"/>
        <v>Mar</v>
      </c>
      <c r="D2196" t="s">
        <v>2317</v>
      </c>
      <c r="E2196" t="s">
        <v>11</v>
      </c>
      <c r="F2196" t="s">
        <v>12</v>
      </c>
      <c r="G2196" t="s">
        <v>13</v>
      </c>
      <c r="H2196" t="s">
        <v>417</v>
      </c>
      <c r="I2196" s="4">
        <v>65.58</v>
      </c>
      <c r="J2196" s="5">
        <v>2</v>
      </c>
      <c r="K2196" s="4">
        <v>23.77</v>
      </c>
    </row>
    <row r="2197" spans="1:11" x14ac:dyDescent="0.2">
      <c r="A2197" t="s">
        <v>2311</v>
      </c>
      <c r="B2197" t="str">
        <f t="shared" si="68"/>
        <v>2015</v>
      </c>
      <c r="C2197" t="str">
        <f t="shared" si="69"/>
        <v>Mar</v>
      </c>
      <c r="D2197" t="s">
        <v>2317</v>
      </c>
      <c r="E2197" t="s">
        <v>11</v>
      </c>
      <c r="F2197" t="s">
        <v>38</v>
      </c>
      <c r="G2197" t="s">
        <v>83</v>
      </c>
      <c r="H2197" t="s">
        <v>397</v>
      </c>
      <c r="I2197" s="4">
        <v>383.47</v>
      </c>
      <c r="J2197" s="5">
        <v>4</v>
      </c>
      <c r="K2197" s="4">
        <v>-67.67</v>
      </c>
    </row>
    <row r="2198" spans="1:11" x14ac:dyDescent="0.2">
      <c r="A2198" t="s">
        <v>2318</v>
      </c>
      <c r="B2198" t="str">
        <f t="shared" si="68"/>
        <v>2015</v>
      </c>
      <c r="C2198" t="str">
        <f t="shared" si="69"/>
        <v>Mar</v>
      </c>
      <c r="D2198" t="s">
        <v>2319</v>
      </c>
      <c r="E2198" t="s">
        <v>180</v>
      </c>
      <c r="F2198" t="s">
        <v>12</v>
      </c>
      <c r="G2198" t="s">
        <v>13</v>
      </c>
      <c r="H2198" t="s">
        <v>875</v>
      </c>
      <c r="I2198" s="4">
        <v>51.84</v>
      </c>
      <c r="J2198" s="5">
        <v>8</v>
      </c>
      <c r="K2198" s="4">
        <v>24.88</v>
      </c>
    </row>
    <row r="2199" spans="1:11" x14ac:dyDescent="0.2">
      <c r="A2199" t="s">
        <v>2318</v>
      </c>
      <c r="B2199" t="str">
        <f t="shared" si="68"/>
        <v>2015</v>
      </c>
      <c r="C2199" t="str">
        <f t="shared" si="69"/>
        <v>Mar</v>
      </c>
      <c r="D2199" t="s">
        <v>1917</v>
      </c>
      <c r="E2199" t="s">
        <v>11</v>
      </c>
      <c r="F2199" t="s">
        <v>12</v>
      </c>
      <c r="G2199" t="s">
        <v>22</v>
      </c>
      <c r="H2199" t="s">
        <v>1627</v>
      </c>
      <c r="I2199" s="4">
        <v>2.5099999999999998</v>
      </c>
      <c r="J2199" s="5">
        <v>2</v>
      </c>
      <c r="K2199" s="4">
        <v>-4.4000000000000004</v>
      </c>
    </row>
    <row r="2200" spans="1:11" x14ac:dyDescent="0.2">
      <c r="A2200" t="s">
        <v>2318</v>
      </c>
      <c r="B2200" t="str">
        <f t="shared" si="68"/>
        <v>2015</v>
      </c>
      <c r="C2200" t="str">
        <f t="shared" si="69"/>
        <v>Mar</v>
      </c>
      <c r="D2200" t="s">
        <v>1917</v>
      </c>
      <c r="E2200" t="s">
        <v>11</v>
      </c>
      <c r="F2200" t="s">
        <v>12</v>
      </c>
      <c r="G2200" t="s">
        <v>47</v>
      </c>
      <c r="H2200" t="s">
        <v>184</v>
      </c>
      <c r="I2200" s="4">
        <v>18.86</v>
      </c>
      <c r="J2200" s="5">
        <v>9</v>
      </c>
      <c r="K2200" s="4">
        <v>6.13</v>
      </c>
    </row>
    <row r="2201" spans="1:11" x14ac:dyDescent="0.2">
      <c r="A2201" t="s">
        <v>2318</v>
      </c>
      <c r="B2201" t="str">
        <f t="shared" si="68"/>
        <v>2015</v>
      </c>
      <c r="C2201" t="str">
        <f t="shared" si="69"/>
        <v>Mar</v>
      </c>
      <c r="D2201" t="s">
        <v>901</v>
      </c>
      <c r="E2201" t="s">
        <v>104</v>
      </c>
      <c r="F2201" t="s">
        <v>12</v>
      </c>
      <c r="G2201" t="s">
        <v>20</v>
      </c>
      <c r="H2201" t="s">
        <v>1357</v>
      </c>
      <c r="I2201" s="4">
        <v>29.3</v>
      </c>
      <c r="J2201" s="5">
        <v>3</v>
      </c>
      <c r="K2201" s="4">
        <v>2.56</v>
      </c>
    </row>
    <row r="2202" spans="1:11" x14ac:dyDescent="0.2">
      <c r="A2202" t="s">
        <v>2318</v>
      </c>
      <c r="B2202" t="str">
        <f t="shared" si="68"/>
        <v>2015</v>
      </c>
      <c r="C2202" t="str">
        <f t="shared" si="69"/>
        <v>Mar</v>
      </c>
      <c r="D2202" t="s">
        <v>1937</v>
      </c>
      <c r="E2202" t="s">
        <v>169</v>
      </c>
      <c r="F2202" t="s">
        <v>12</v>
      </c>
      <c r="G2202" t="s">
        <v>22</v>
      </c>
      <c r="H2202" t="s">
        <v>904</v>
      </c>
      <c r="I2202" s="4">
        <v>49.85</v>
      </c>
      <c r="J2202" s="5">
        <v>3</v>
      </c>
      <c r="K2202" s="4">
        <v>16.82</v>
      </c>
    </row>
    <row r="2203" spans="1:11" x14ac:dyDescent="0.2">
      <c r="A2203" t="s">
        <v>2318</v>
      </c>
      <c r="B2203" t="str">
        <f t="shared" si="68"/>
        <v>2015</v>
      </c>
      <c r="C2203" t="str">
        <f t="shared" si="69"/>
        <v>Mar</v>
      </c>
      <c r="D2203" t="s">
        <v>1937</v>
      </c>
      <c r="E2203" t="s">
        <v>169</v>
      </c>
      <c r="F2203" t="s">
        <v>12</v>
      </c>
      <c r="G2203" t="s">
        <v>72</v>
      </c>
      <c r="H2203" t="s">
        <v>2320</v>
      </c>
      <c r="I2203" s="4">
        <v>23.99</v>
      </c>
      <c r="J2203" s="5">
        <v>1</v>
      </c>
      <c r="K2203" s="4">
        <v>12</v>
      </c>
    </row>
    <row r="2204" spans="1:11" x14ac:dyDescent="0.2">
      <c r="A2204" t="s">
        <v>2318</v>
      </c>
      <c r="B2204" t="str">
        <f t="shared" si="68"/>
        <v>2015</v>
      </c>
      <c r="C2204" t="str">
        <f t="shared" si="69"/>
        <v>Mar</v>
      </c>
      <c r="D2204" t="s">
        <v>1937</v>
      </c>
      <c r="E2204" t="s">
        <v>169</v>
      </c>
      <c r="F2204" t="s">
        <v>12</v>
      </c>
      <c r="G2204" t="s">
        <v>22</v>
      </c>
      <c r="H2204" t="s">
        <v>605</v>
      </c>
      <c r="I2204" s="4">
        <v>1087.94</v>
      </c>
      <c r="J2204" s="5">
        <v>8</v>
      </c>
      <c r="K2204" s="4">
        <v>353.58</v>
      </c>
    </row>
    <row r="2205" spans="1:11" x14ac:dyDescent="0.2">
      <c r="A2205" t="s">
        <v>2318</v>
      </c>
      <c r="B2205" t="str">
        <f t="shared" si="68"/>
        <v>2015</v>
      </c>
      <c r="C2205" t="str">
        <f t="shared" si="69"/>
        <v>Mar</v>
      </c>
      <c r="D2205" t="s">
        <v>1937</v>
      </c>
      <c r="E2205" t="s">
        <v>169</v>
      </c>
      <c r="F2205" t="s">
        <v>43</v>
      </c>
      <c r="G2205" t="s">
        <v>44</v>
      </c>
      <c r="H2205" t="s">
        <v>1230</v>
      </c>
      <c r="I2205" s="4">
        <v>199.98</v>
      </c>
      <c r="J2205" s="5">
        <v>2</v>
      </c>
      <c r="K2205" s="4">
        <v>53.99</v>
      </c>
    </row>
    <row r="2206" spans="1:11" x14ac:dyDescent="0.2">
      <c r="A2206" t="s">
        <v>2318</v>
      </c>
      <c r="B2206" t="str">
        <f t="shared" si="68"/>
        <v>2015</v>
      </c>
      <c r="C2206" t="str">
        <f t="shared" si="69"/>
        <v>Mar</v>
      </c>
      <c r="D2206" t="s">
        <v>1937</v>
      </c>
      <c r="E2206" t="s">
        <v>169</v>
      </c>
      <c r="F2206" t="s">
        <v>12</v>
      </c>
      <c r="G2206" t="s">
        <v>20</v>
      </c>
      <c r="H2206" t="s">
        <v>2321</v>
      </c>
      <c r="I2206" s="4">
        <v>83.92</v>
      </c>
      <c r="J2206" s="5">
        <v>4</v>
      </c>
      <c r="K2206" s="4">
        <v>20.14</v>
      </c>
    </row>
    <row r="2207" spans="1:11" x14ac:dyDescent="0.2">
      <c r="A2207" t="s">
        <v>2322</v>
      </c>
      <c r="B2207" t="str">
        <f t="shared" si="68"/>
        <v>2015</v>
      </c>
      <c r="C2207" t="str">
        <f t="shared" si="69"/>
        <v>Mar</v>
      </c>
      <c r="D2207" t="s">
        <v>2323</v>
      </c>
      <c r="E2207" t="s">
        <v>290</v>
      </c>
      <c r="F2207" t="s">
        <v>12</v>
      </c>
      <c r="G2207" t="s">
        <v>105</v>
      </c>
      <c r="H2207" t="s">
        <v>874</v>
      </c>
      <c r="I2207" s="4">
        <v>962.08</v>
      </c>
      <c r="J2207" s="5">
        <v>4</v>
      </c>
      <c r="K2207" s="4">
        <v>156.34</v>
      </c>
    </row>
    <row r="2208" spans="1:11" x14ac:dyDescent="0.2">
      <c r="A2208" t="s">
        <v>2322</v>
      </c>
      <c r="B2208" t="str">
        <f t="shared" si="68"/>
        <v>2015</v>
      </c>
      <c r="C2208" t="str">
        <f t="shared" si="69"/>
        <v>Mar</v>
      </c>
      <c r="D2208" t="s">
        <v>2323</v>
      </c>
      <c r="E2208" t="s">
        <v>290</v>
      </c>
      <c r="F2208" t="s">
        <v>12</v>
      </c>
      <c r="G2208" t="s">
        <v>22</v>
      </c>
      <c r="H2208" t="s">
        <v>1415</v>
      </c>
      <c r="I2208" s="4">
        <v>12.84</v>
      </c>
      <c r="J2208" s="5">
        <v>3</v>
      </c>
      <c r="K2208" s="4">
        <v>-9.85</v>
      </c>
    </row>
    <row r="2209" spans="1:11" x14ac:dyDescent="0.2">
      <c r="A2209" t="s">
        <v>2322</v>
      </c>
      <c r="B2209" t="str">
        <f t="shared" si="68"/>
        <v>2015</v>
      </c>
      <c r="C2209" t="str">
        <f t="shared" si="69"/>
        <v>Mar</v>
      </c>
      <c r="D2209" t="s">
        <v>2323</v>
      </c>
      <c r="E2209" t="s">
        <v>290</v>
      </c>
      <c r="F2209" t="s">
        <v>12</v>
      </c>
      <c r="G2209" t="s">
        <v>13</v>
      </c>
      <c r="H2209" t="s">
        <v>2324</v>
      </c>
      <c r="I2209" s="4">
        <v>295.45999999999998</v>
      </c>
      <c r="J2209" s="5">
        <v>14</v>
      </c>
      <c r="K2209" s="4">
        <v>96.02</v>
      </c>
    </row>
    <row r="2210" spans="1:11" x14ac:dyDescent="0.2">
      <c r="A2210" t="s">
        <v>2325</v>
      </c>
      <c r="B2210" t="str">
        <f t="shared" si="68"/>
        <v>2015</v>
      </c>
      <c r="C2210" t="str">
        <f t="shared" si="69"/>
        <v>Mar</v>
      </c>
      <c r="D2210" t="s">
        <v>2326</v>
      </c>
      <c r="E2210" t="s">
        <v>11</v>
      </c>
      <c r="F2210" t="s">
        <v>43</v>
      </c>
      <c r="G2210" t="s">
        <v>58</v>
      </c>
      <c r="H2210" t="s">
        <v>2327</v>
      </c>
      <c r="I2210" s="4">
        <v>18.39</v>
      </c>
      <c r="J2210" s="5">
        <v>1</v>
      </c>
      <c r="K2210" s="4">
        <v>5.29</v>
      </c>
    </row>
    <row r="2211" spans="1:11" x14ac:dyDescent="0.2">
      <c r="A2211" t="s">
        <v>2325</v>
      </c>
      <c r="B2211" t="str">
        <f t="shared" si="68"/>
        <v>2015</v>
      </c>
      <c r="C2211" t="str">
        <f t="shared" si="69"/>
        <v>Mar</v>
      </c>
      <c r="D2211" t="s">
        <v>2326</v>
      </c>
      <c r="E2211" t="s">
        <v>11</v>
      </c>
      <c r="F2211" t="s">
        <v>12</v>
      </c>
      <c r="G2211" t="s">
        <v>20</v>
      </c>
      <c r="H2211" t="s">
        <v>348</v>
      </c>
      <c r="I2211" s="4">
        <v>129.57</v>
      </c>
      <c r="J2211" s="5">
        <v>2</v>
      </c>
      <c r="K2211" s="4">
        <v>-25.91</v>
      </c>
    </row>
    <row r="2212" spans="1:11" x14ac:dyDescent="0.2">
      <c r="A2212" t="s">
        <v>2325</v>
      </c>
      <c r="B2212" t="str">
        <f t="shared" si="68"/>
        <v>2015</v>
      </c>
      <c r="C2212" t="str">
        <f t="shared" si="69"/>
        <v>Mar</v>
      </c>
      <c r="D2212" t="s">
        <v>2326</v>
      </c>
      <c r="E2212" t="s">
        <v>11</v>
      </c>
      <c r="F2212" t="s">
        <v>12</v>
      </c>
      <c r="G2212" t="s">
        <v>22</v>
      </c>
      <c r="H2212" t="s">
        <v>2328</v>
      </c>
      <c r="I2212" s="4">
        <v>14.11</v>
      </c>
      <c r="J2212" s="5">
        <v>9</v>
      </c>
      <c r="K2212" s="4">
        <v>-21.17</v>
      </c>
    </row>
    <row r="2213" spans="1:11" x14ac:dyDescent="0.2">
      <c r="A2213" t="s">
        <v>2325</v>
      </c>
      <c r="B2213" t="str">
        <f t="shared" si="68"/>
        <v>2015</v>
      </c>
      <c r="C2213" t="str">
        <f t="shared" si="69"/>
        <v>Mar</v>
      </c>
      <c r="D2213" t="s">
        <v>536</v>
      </c>
      <c r="E2213" t="s">
        <v>31</v>
      </c>
      <c r="F2213" t="s">
        <v>43</v>
      </c>
      <c r="G2213" t="s">
        <v>44</v>
      </c>
      <c r="H2213" t="s">
        <v>686</v>
      </c>
      <c r="I2213" s="4">
        <v>15.98</v>
      </c>
      <c r="J2213" s="5">
        <v>2</v>
      </c>
      <c r="K2213" s="4">
        <v>1.2</v>
      </c>
    </row>
    <row r="2214" spans="1:11" x14ac:dyDescent="0.2">
      <c r="A2214" t="s">
        <v>2325</v>
      </c>
      <c r="B2214" t="str">
        <f t="shared" si="68"/>
        <v>2015</v>
      </c>
      <c r="C2214" t="str">
        <f t="shared" si="69"/>
        <v>Mar</v>
      </c>
      <c r="D2214" t="s">
        <v>1898</v>
      </c>
      <c r="E2214" t="s">
        <v>31</v>
      </c>
      <c r="F2214" t="s">
        <v>12</v>
      </c>
      <c r="G2214" t="s">
        <v>13</v>
      </c>
      <c r="H2214" t="s">
        <v>719</v>
      </c>
      <c r="I2214" s="4">
        <v>105.52</v>
      </c>
      <c r="J2214" s="5">
        <v>4</v>
      </c>
      <c r="K2214" s="4">
        <v>48.54</v>
      </c>
    </row>
    <row r="2215" spans="1:11" x14ac:dyDescent="0.2">
      <c r="A2215" t="s">
        <v>2325</v>
      </c>
      <c r="B2215" t="str">
        <f t="shared" si="68"/>
        <v>2015</v>
      </c>
      <c r="C2215" t="str">
        <f t="shared" si="69"/>
        <v>Mar</v>
      </c>
      <c r="D2215" t="s">
        <v>1898</v>
      </c>
      <c r="E2215" t="s">
        <v>31</v>
      </c>
      <c r="F2215" t="s">
        <v>38</v>
      </c>
      <c r="G2215" t="s">
        <v>52</v>
      </c>
      <c r="H2215" t="s">
        <v>551</v>
      </c>
      <c r="I2215" s="4">
        <v>91.96</v>
      </c>
      <c r="J2215" s="5">
        <v>2</v>
      </c>
      <c r="K2215" s="4">
        <v>15.63</v>
      </c>
    </row>
    <row r="2216" spans="1:11" x14ac:dyDescent="0.2">
      <c r="A2216" t="s">
        <v>2325</v>
      </c>
      <c r="B2216" t="str">
        <f t="shared" si="68"/>
        <v>2015</v>
      </c>
      <c r="C2216" t="str">
        <f t="shared" si="69"/>
        <v>Mar</v>
      </c>
      <c r="D2216" t="s">
        <v>1898</v>
      </c>
      <c r="E2216" t="s">
        <v>31</v>
      </c>
      <c r="F2216" t="s">
        <v>43</v>
      </c>
      <c r="G2216" t="s">
        <v>44</v>
      </c>
      <c r="H2216" t="s">
        <v>1785</v>
      </c>
      <c r="I2216" s="4">
        <v>1487.98</v>
      </c>
      <c r="J2216" s="5">
        <v>3</v>
      </c>
      <c r="K2216" s="4">
        <v>186</v>
      </c>
    </row>
    <row r="2217" spans="1:11" x14ac:dyDescent="0.2">
      <c r="A2217" t="s">
        <v>2325</v>
      </c>
      <c r="B2217" t="str">
        <f t="shared" si="68"/>
        <v>2015</v>
      </c>
      <c r="C2217" t="str">
        <f t="shared" si="69"/>
        <v>Mar</v>
      </c>
      <c r="D2217" t="s">
        <v>2329</v>
      </c>
      <c r="E2217" t="s">
        <v>561</v>
      </c>
      <c r="F2217" t="s">
        <v>12</v>
      </c>
      <c r="G2217" t="s">
        <v>27</v>
      </c>
      <c r="H2217" t="s">
        <v>2330</v>
      </c>
      <c r="I2217" s="4">
        <v>19.559999999999999</v>
      </c>
      <c r="J2217" s="5">
        <v>4</v>
      </c>
      <c r="K2217" s="4">
        <v>5.48</v>
      </c>
    </row>
    <row r="2218" spans="1:11" x14ac:dyDescent="0.2">
      <c r="A2218" t="s">
        <v>2325</v>
      </c>
      <c r="B2218" t="str">
        <f t="shared" si="68"/>
        <v>2015</v>
      </c>
      <c r="C2218" t="str">
        <f t="shared" si="69"/>
        <v>Mar</v>
      </c>
      <c r="D2218" t="s">
        <v>2159</v>
      </c>
      <c r="E2218" t="s">
        <v>139</v>
      </c>
      <c r="F2218" t="s">
        <v>43</v>
      </c>
      <c r="G2218" t="s">
        <v>58</v>
      </c>
      <c r="H2218" t="s">
        <v>1160</v>
      </c>
      <c r="I2218" s="4">
        <v>447.94</v>
      </c>
      <c r="J2218" s="5">
        <v>7</v>
      </c>
      <c r="K2218" s="4">
        <v>89.59</v>
      </c>
    </row>
    <row r="2219" spans="1:11" x14ac:dyDescent="0.2">
      <c r="A2219" t="s">
        <v>2325</v>
      </c>
      <c r="B2219" t="str">
        <f t="shared" si="68"/>
        <v>2015</v>
      </c>
      <c r="C2219" t="str">
        <f t="shared" si="69"/>
        <v>Mar</v>
      </c>
      <c r="D2219" t="s">
        <v>2159</v>
      </c>
      <c r="E2219" t="s">
        <v>139</v>
      </c>
      <c r="F2219" t="s">
        <v>12</v>
      </c>
      <c r="G2219" t="s">
        <v>20</v>
      </c>
      <c r="H2219" t="s">
        <v>2331</v>
      </c>
      <c r="I2219" s="4">
        <v>150.41</v>
      </c>
      <c r="J2219" s="5">
        <v>9</v>
      </c>
      <c r="K2219" s="4">
        <v>-33.840000000000003</v>
      </c>
    </row>
    <row r="2220" spans="1:11" x14ac:dyDescent="0.2">
      <c r="A2220" t="s">
        <v>2332</v>
      </c>
      <c r="B2220" t="str">
        <f t="shared" si="68"/>
        <v>2015</v>
      </c>
      <c r="C2220" t="str">
        <f t="shared" si="69"/>
        <v>Mar</v>
      </c>
      <c r="D2220" t="s">
        <v>1586</v>
      </c>
      <c r="E2220" t="s">
        <v>11</v>
      </c>
      <c r="F2220" t="s">
        <v>38</v>
      </c>
      <c r="G2220" t="s">
        <v>39</v>
      </c>
      <c r="H2220" t="s">
        <v>808</v>
      </c>
      <c r="I2220" s="4">
        <v>107.77</v>
      </c>
      <c r="J2220" s="5">
        <v>2</v>
      </c>
      <c r="K2220" s="4">
        <v>-29.25</v>
      </c>
    </row>
    <row r="2221" spans="1:11" x14ac:dyDescent="0.2">
      <c r="A2221" t="s">
        <v>2332</v>
      </c>
      <c r="B2221" t="str">
        <f t="shared" si="68"/>
        <v>2015</v>
      </c>
      <c r="C2221" t="str">
        <f t="shared" si="69"/>
        <v>Mar</v>
      </c>
      <c r="D2221" t="s">
        <v>1187</v>
      </c>
      <c r="E2221" t="s">
        <v>79</v>
      </c>
      <c r="F2221" t="s">
        <v>12</v>
      </c>
      <c r="G2221" t="s">
        <v>47</v>
      </c>
      <c r="H2221" t="s">
        <v>184</v>
      </c>
      <c r="I2221" s="4">
        <v>31.56</v>
      </c>
      <c r="J2221" s="5">
        <v>4</v>
      </c>
      <c r="K2221" s="4">
        <v>14.2</v>
      </c>
    </row>
    <row r="2222" spans="1:11" x14ac:dyDescent="0.2">
      <c r="A2222" t="s">
        <v>2332</v>
      </c>
      <c r="B2222" t="str">
        <f t="shared" si="68"/>
        <v>2015</v>
      </c>
      <c r="C2222" t="str">
        <f t="shared" si="69"/>
        <v>Mar</v>
      </c>
      <c r="D2222" t="s">
        <v>1187</v>
      </c>
      <c r="E2222" t="s">
        <v>79</v>
      </c>
      <c r="F2222" t="s">
        <v>12</v>
      </c>
      <c r="G2222" t="s">
        <v>20</v>
      </c>
      <c r="H2222" t="s">
        <v>296</v>
      </c>
      <c r="I2222" s="4">
        <v>27.92</v>
      </c>
      <c r="J2222" s="5">
        <v>4</v>
      </c>
      <c r="K2222" s="4">
        <v>0.56000000000000005</v>
      </c>
    </row>
    <row r="2223" spans="1:11" x14ac:dyDescent="0.2">
      <c r="A2223" t="s">
        <v>2332</v>
      </c>
      <c r="B2223" t="str">
        <f t="shared" si="68"/>
        <v>2015</v>
      </c>
      <c r="C2223" t="str">
        <f t="shared" si="69"/>
        <v>Mar</v>
      </c>
      <c r="D2223" t="s">
        <v>912</v>
      </c>
      <c r="E2223" t="s">
        <v>31</v>
      </c>
      <c r="F2223" t="s">
        <v>12</v>
      </c>
      <c r="G2223" t="s">
        <v>13</v>
      </c>
      <c r="H2223" t="s">
        <v>153</v>
      </c>
      <c r="I2223" s="4">
        <v>33.36</v>
      </c>
      <c r="J2223" s="5">
        <v>4</v>
      </c>
      <c r="K2223" s="4">
        <v>16.68</v>
      </c>
    </row>
    <row r="2224" spans="1:11" x14ac:dyDescent="0.2">
      <c r="A2224" t="s">
        <v>2332</v>
      </c>
      <c r="B2224" t="str">
        <f t="shared" si="68"/>
        <v>2015</v>
      </c>
      <c r="C2224" t="str">
        <f t="shared" si="69"/>
        <v>Mar</v>
      </c>
      <c r="D2224" t="s">
        <v>1663</v>
      </c>
      <c r="E2224" t="s">
        <v>31</v>
      </c>
      <c r="F2224" t="s">
        <v>12</v>
      </c>
      <c r="G2224" t="s">
        <v>13</v>
      </c>
      <c r="H2224" t="s">
        <v>111</v>
      </c>
      <c r="I2224" s="4">
        <v>192.72</v>
      </c>
      <c r="J2224" s="5">
        <v>11</v>
      </c>
      <c r="K2224" s="4">
        <v>92.51</v>
      </c>
    </row>
    <row r="2225" spans="1:11" x14ac:dyDescent="0.2">
      <c r="A2225" t="s">
        <v>2332</v>
      </c>
      <c r="B2225" t="str">
        <f t="shared" si="68"/>
        <v>2015</v>
      </c>
      <c r="C2225" t="str">
        <f t="shared" si="69"/>
        <v>Mar</v>
      </c>
      <c r="D2225" t="s">
        <v>1663</v>
      </c>
      <c r="E2225" t="s">
        <v>31</v>
      </c>
      <c r="F2225" t="s">
        <v>43</v>
      </c>
      <c r="G2225" t="s">
        <v>58</v>
      </c>
      <c r="H2225" t="s">
        <v>230</v>
      </c>
      <c r="I2225" s="4">
        <v>239.97</v>
      </c>
      <c r="J2225" s="5">
        <v>3</v>
      </c>
      <c r="K2225" s="4">
        <v>86.39</v>
      </c>
    </row>
    <row r="2226" spans="1:11" x14ac:dyDescent="0.2">
      <c r="A2226" t="s">
        <v>2333</v>
      </c>
      <c r="B2226" t="str">
        <f t="shared" si="68"/>
        <v>2015</v>
      </c>
      <c r="C2226" t="str">
        <f t="shared" si="69"/>
        <v>Mar</v>
      </c>
      <c r="D2226" t="s">
        <v>1057</v>
      </c>
      <c r="E2226" t="s">
        <v>17</v>
      </c>
      <c r="F2226" t="s">
        <v>38</v>
      </c>
      <c r="G2226" t="s">
        <v>83</v>
      </c>
      <c r="H2226" t="s">
        <v>833</v>
      </c>
      <c r="I2226" s="4">
        <v>359.06</v>
      </c>
      <c r="J2226" s="5">
        <v>3</v>
      </c>
      <c r="K2226" s="4">
        <v>-35.909999999999997</v>
      </c>
    </row>
    <row r="2227" spans="1:11" x14ac:dyDescent="0.2">
      <c r="A2227" t="s">
        <v>2333</v>
      </c>
      <c r="B2227" t="str">
        <f t="shared" si="68"/>
        <v>2015</v>
      </c>
      <c r="C2227" t="str">
        <f t="shared" si="69"/>
        <v>Mar</v>
      </c>
      <c r="D2227" t="s">
        <v>2334</v>
      </c>
      <c r="E2227" t="s">
        <v>139</v>
      </c>
      <c r="F2227" t="s">
        <v>12</v>
      </c>
      <c r="G2227" t="s">
        <v>105</v>
      </c>
      <c r="H2227" t="s">
        <v>2335</v>
      </c>
      <c r="I2227" s="4">
        <v>6.99</v>
      </c>
      <c r="J2227" s="5">
        <v>2</v>
      </c>
      <c r="K2227" s="4">
        <v>0.52</v>
      </c>
    </row>
    <row r="2228" spans="1:11" x14ac:dyDescent="0.2">
      <c r="A2228" t="s">
        <v>2333</v>
      </c>
      <c r="B2228" t="str">
        <f t="shared" si="68"/>
        <v>2015</v>
      </c>
      <c r="C2228" t="str">
        <f t="shared" si="69"/>
        <v>Mar</v>
      </c>
      <c r="D2228" t="s">
        <v>2025</v>
      </c>
      <c r="E2228" t="s">
        <v>189</v>
      </c>
      <c r="F2228" t="s">
        <v>38</v>
      </c>
      <c r="G2228" t="s">
        <v>52</v>
      </c>
      <c r="H2228" t="s">
        <v>2336</v>
      </c>
      <c r="I2228" s="4">
        <v>46.9</v>
      </c>
      <c r="J2228" s="5">
        <v>5</v>
      </c>
      <c r="K2228" s="4">
        <v>13.13</v>
      </c>
    </row>
    <row r="2229" spans="1:11" x14ac:dyDescent="0.2">
      <c r="A2229" t="s">
        <v>2337</v>
      </c>
      <c r="B2229" t="str">
        <f t="shared" si="68"/>
        <v>2015</v>
      </c>
      <c r="C2229" t="str">
        <f t="shared" si="69"/>
        <v>Mar</v>
      </c>
      <c r="D2229" t="s">
        <v>2338</v>
      </c>
      <c r="E2229" t="s">
        <v>139</v>
      </c>
      <c r="F2229" t="s">
        <v>12</v>
      </c>
      <c r="G2229" t="s">
        <v>13</v>
      </c>
      <c r="H2229" t="s">
        <v>1342</v>
      </c>
      <c r="I2229" s="4">
        <v>74.349999999999994</v>
      </c>
      <c r="J2229" s="5">
        <v>3</v>
      </c>
      <c r="K2229" s="4">
        <v>23.24</v>
      </c>
    </row>
    <row r="2230" spans="1:11" x14ac:dyDescent="0.2">
      <c r="A2230" t="s">
        <v>2337</v>
      </c>
      <c r="B2230" t="str">
        <f t="shared" si="68"/>
        <v>2015</v>
      </c>
      <c r="C2230" t="str">
        <f t="shared" si="69"/>
        <v>Mar</v>
      </c>
      <c r="D2230" t="s">
        <v>1279</v>
      </c>
      <c r="E2230" t="s">
        <v>26</v>
      </c>
      <c r="F2230" t="s">
        <v>12</v>
      </c>
      <c r="G2230" t="s">
        <v>13</v>
      </c>
      <c r="H2230" t="s">
        <v>2339</v>
      </c>
      <c r="I2230" s="4">
        <v>40.03</v>
      </c>
      <c r="J2230" s="5">
        <v>6</v>
      </c>
      <c r="K2230" s="4">
        <v>12.51</v>
      </c>
    </row>
    <row r="2231" spans="1:11" x14ac:dyDescent="0.2">
      <c r="A2231" t="s">
        <v>2337</v>
      </c>
      <c r="B2231" t="str">
        <f t="shared" si="68"/>
        <v>2015</v>
      </c>
      <c r="C2231" t="str">
        <f t="shared" si="69"/>
        <v>Mar</v>
      </c>
      <c r="D2231" t="s">
        <v>1279</v>
      </c>
      <c r="E2231" t="s">
        <v>26</v>
      </c>
      <c r="F2231" t="s">
        <v>43</v>
      </c>
      <c r="G2231" t="s">
        <v>58</v>
      </c>
      <c r="H2231" t="s">
        <v>1532</v>
      </c>
      <c r="I2231" s="4">
        <v>16.78</v>
      </c>
      <c r="J2231" s="5">
        <v>3</v>
      </c>
      <c r="K2231" s="4">
        <v>5.03</v>
      </c>
    </row>
    <row r="2232" spans="1:11" x14ac:dyDescent="0.2">
      <c r="A2232" t="s">
        <v>2337</v>
      </c>
      <c r="B2232" t="str">
        <f t="shared" si="68"/>
        <v>2015</v>
      </c>
      <c r="C2232" t="str">
        <f t="shared" si="69"/>
        <v>Mar</v>
      </c>
      <c r="D2232" t="s">
        <v>855</v>
      </c>
      <c r="E2232" t="s">
        <v>189</v>
      </c>
      <c r="F2232" t="s">
        <v>38</v>
      </c>
      <c r="G2232" t="s">
        <v>164</v>
      </c>
      <c r="H2232" t="s">
        <v>468</v>
      </c>
      <c r="I2232" s="4">
        <v>3393.68</v>
      </c>
      <c r="J2232" s="5">
        <v>8</v>
      </c>
      <c r="K2232" s="4">
        <v>610.86</v>
      </c>
    </row>
    <row r="2233" spans="1:11" x14ac:dyDescent="0.2">
      <c r="A2233" t="s">
        <v>2337</v>
      </c>
      <c r="B2233" t="str">
        <f t="shared" si="68"/>
        <v>2015</v>
      </c>
      <c r="C2233" t="str">
        <f t="shared" si="69"/>
        <v>Mar</v>
      </c>
      <c r="D2233" t="s">
        <v>1619</v>
      </c>
      <c r="E2233" t="s">
        <v>169</v>
      </c>
      <c r="F2233" t="s">
        <v>12</v>
      </c>
      <c r="G2233" t="s">
        <v>20</v>
      </c>
      <c r="H2233" t="s">
        <v>1599</v>
      </c>
      <c r="I2233" s="4">
        <v>1085.42</v>
      </c>
      <c r="J2233" s="5">
        <v>7</v>
      </c>
      <c r="K2233" s="4">
        <v>282.20999999999998</v>
      </c>
    </row>
    <row r="2234" spans="1:11" x14ac:dyDescent="0.2">
      <c r="A2234" t="s">
        <v>2337</v>
      </c>
      <c r="B2234" t="str">
        <f t="shared" si="68"/>
        <v>2015</v>
      </c>
      <c r="C2234" t="str">
        <f t="shared" si="69"/>
        <v>Mar</v>
      </c>
      <c r="D2234" t="s">
        <v>1619</v>
      </c>
      <c r="E2234" t="s">
        <v>169</v>
      </c>
      <c r="F2234" t="s">
        <v>12</v>
      </c>
      <c r="G2234" t="s">
        <v>105</v>
      </c>
      <c r="H2234" t="s">
        <v>2340</v>
      </c>
      <c r="I2234" s="4">
        <v>13.11</v>
      </c>
      <c r="J2234" s="5">
        <v>3</v>
      </c>
      <c r="K2234" s="4">
        <v>3.41</v>
      </c>
    </row>
    <row r="2235" spans="1:11" x14ac:dyDescent="0.2">
      <c r="A2235" t="s">
        <v>2341</v>
      </c>
      <c r="B2235" t="str">
        <f t="shared" si="68"/>
        <v>2015</v>
      </c>
      <c r="C2235" t="str">
        <f t="shared" si="69"/>
        <v>Mar</v>
      </c>
      <c r="D2235" t="s">
        <v>122</v>
      </c>
      <c r="E2235" t="s">
        <v>189</v>
      </c>
      <c r="F2235" t="s">
        <v>12</v>
      </c>
      <c r="G2235" t="s">
        <v>20</v>
      </c>
      <c r="H2235" t="s">
        <v>502</v>
      </c>
      <c r="I2235" s="4">
        <v>83.7</v>
      </c>
      <c r="J2235" s="5">
        <v>5</v>
      </c>
      <c r="K2235" s="4">
        <v>3.35</v>
      </c>
    </row>
    <row r="2236" spans="1:11" x14ac:dyDescent="0.2">
      <c r="A2236" t="s">
        <v>2342</v>
      </c>
      <c r="B2236" t="str">
        <f t="shared" si="68"/>
        <v>2015</v>
      </c>
      <c r="C2236" t="str">
        <f t="shared" si="69"/>
        <v>Mar</v>
      </c>
      <c r="D2236" t="s">
        <v>1896</v>
      </c>
      <c r="E2236" t="s">
        <v>31</v>
      </c>
      <c r="F2236" t="s">
        <v>43</v>
      </c>
      <c r="G2236" t="s">
        <v>58</v>
      </c>
      <c r="H2236" t="s">
        <v>2343</v>
      </c>
      <c r="I2236" s="4">
        <v>166.24</v>
      </c>
      <c r="J2236" s="5">
        <v>1</v>
      </c>
      <c r="K2236" s="4">
        <v>24.94</v>
      </c>
    </row>
    <row r="2237" spans="1:11" x14ac:dyDescent="0.2">
      <c r="A2237" t="s">
        <v>2342</v>
      </c>
      <c r="B2237" t="str">
        <f t="shared" si="68"/>
        <v>2015</v>
      </c>
      <c r="C2237" t="str">
        <f t="shared" si="69"/>
        <v>Mar</v>
      </c>
      <c r="D2237" t="s">
        <v>1896</v>
      </c>
      <c r="E2237" t="s">
        <v>31</v>
      </c>
      <c r="F2237" t="s">
        <v>12</v>
      </c>
      <c r="G2237" t="s">
        <v>13</v>
      </c>
      <c r="H2237" t="s">
        <v>2344</v>
      </c>
      <c r="I2237" s="4">
        <v>33.4</v>
      </c>
      <c r="J2237" s="5">
        <v>5</v>
      </c>
      <c r="K2237" s="4">
        <v>16.03</v>
      </c>
    </row>
    <row r="2238" spans="1:11" x14ac:dyDescent="0.2">
      <c r="A2238" t="s">
        <v>2342</v>
      </c>
      <c r="B2238" t="str">
        <f t="shared" si="68"/>
        <v>2015</v>
      </c>
      <c r="C2238" t="str">
        <f t="shared" si="69"/>
        <v>Mar</v>
      </c>
      <c r="D2238" t="s">
        <v>330</v>
      </c>
      <c r="E2238" t="s">
        <v>26</v>
      </c>
      <c r="F2238" t="s">
        <v>12</v>
      </c>
      <c r="G2238" t="s">
        <v>13</v>
      </c>
      <c r="H2238" t="s">
        <v>819</v>
      </c>
      <c r="I2238" s="4">
        <v>15.55</v>
      </c>
      <c r="J2238" s="5">
        <v>3</v>
      </c>
      <c r="K2238" s="4">
        <v>5.44</v>
      </c>
    </row>
    <row r="2239" spans="1:11" x14ac:dyDescent="0.2">
      <c r="A2239" t="s">
        <v>2342</v>
      </c>
      <c r="B2239" t="str">
        <f t="shared" si="68"/>
        <v>2015</v>
      </c>
      <c r="C2239" t="str">
        <f t="shared" si="69"/>
        <v>Mar</v>
      </c>
      <c r="D2239" t="s">
        <v>330</v>
      </c>
      <c r="E2239" t="s">
        <v>26</v>
      </c>
      <c r="F2239" t="s">
        <v>12</v>
      </c>
      <c r="G2239" t="s">
        <v>13</v>
      </c>
      <c r="H2239" t="s">
        <v>1621</v>
      </c>
      <c r="I2239" s="4">
        <v>5.23</v>
      </c>
      <c r="J2239" s="5">
        <v>1</v>
      </c>
      <c r="K2239" s="4">
        <v>1.7</v>
      </c>
    </row>
    <row r="2240" spans="1:11" x14ac:dyDescent="0.2">
      <c r="A2240" t="s">
        <v>2342</v>
      </c>
      <c r="B2240" t="str">
        <f t="shared" si="68"/>
        <v>2015</v>
      </c>
      <c r="C2240" t="str">
        <f t="shared" si="69"/>
        <v>Mar</v>
      </c>
      <c r="D2240" t="s">
        <v>788</v>
      </c>
      <c r="E2240" t="s">
        <v>169</v>
      </c>
      <c r="F2240" t="s">
        <v>12</v>
      </c>
      <c r="G2240" t="s">
        <v>72</v>
      </c>
      <c r="H2240" t="s">
        <v>891</v>
      </c>
      <c r="I2240" s="4">
        <v>22.92</v>
      </c>
      <c r="J2240" s="5">
        <v>3</v>
      </c>
      <c r="K2240" s="4">
        <v>11.23</v>
      </c>
    </row>
    <row r="2241" spans="1:11" x14ac:dyDescent="0.2">
      <c r="A2241" t="s">
        <v>2345</v>
      </c>
      <c r="B2241" t="str">
        <f t="shared" si="68"/>
        <v>2015</v>
      </c>
      <c r="C2241" t="str">
        <f t="shared" si="69"/>
        <v>Mar</v>
      </c>
      <c r="D2241" t="s">
        <v>1567</v>
      </c>
      <c r="E2241" t="s">
        <v>139</v>
      </c>
      <c r="F2241" t="s">
        <v>38</v>
      </c>
      <c r="G2241" t="s">
        <v>39</v>
      </c>
      <c r="H2241" t="s">
        <v>2346</v>
      </c>
      <c r="I2241" s="4">
        <v>1166.92</v>
      </c>
      <c r="J2241" s="5">
        <v>5</v>
      </c>
      <c r="K2241" s="4">
        <v>131.28</v>
      </c>
    </row>
    <row r="2242" spans="1:11" x14ac:dyDescent="0.2">
      <c r="A2242" t="s">
        <v>2345</v>
      </c>
      <c r="B2242" t="str">
        <f t="shared" si="68"/>
        <v>2015</v>
      </c>
      <c r="C2242" t="str">
        <f t="shared" si="69"/>
        <v>Mar</v>
      </c>
      <c r="D2242" t="s">
        <v>1648</v>
      </c>
      <c r="E2242" t="s">
        <v>189</v>
      </c>
      <c r="F2242" t="s">
        <v>12</v>
      </c>
      <c r="G2242" t="s">
        <v>105</v>
      </c>
      <c r="H2242" t="s">
        <v>2347</v>
      </c>
      <c r="I2242" s="4">
        <v>73.28</v>
      </c>
      <c r="J2242" s="5">
        <v>4</v>
      </c>
      <c r="K2242" s="4">
        <v>21.25</v>
      </c>
    </row>
    <row r="2243" spans="1:11" x14ac:dyDescent="0.2">
      <c r="A2243" t="s">
        <v>2345</v>
      </c>
      <c r="B2243" t="str">
        <f t="shared" ref="B2243:B2306" si="70">TEXT(A2243,"YYYY")</f>
        <v>2015</v>
      </c>
      <c r="C2243" t="str">
        <f t="shared" ref="C2243:C2306" si="71">TEXT(A2243,"MMM")</f>
        <v>Mar</v>
      </c>
      <c r="D2243" t="s">
        <v>339</v>
      </c>
      <c r="E2243" t="s">
        <v>31</v>
      </c>
      <c r="F2243" t="s">
        <v>12</v>
      </c>
      <c r="G2243" t="s">
        <v>13</v>
      </c>
      <c r="H2243" t="s">
        <v>2348</v>
      </c>
      <c r="I2243" s="4">
        <v>212.64</v>
      </c>
      <c r="J2243" s="5">
        <v>6</v>
      </c>
      <c r="K2243" s="4">
        <v>99.94</v>
      </c>
    </row>
    <row r="2244" spans="1:11" x14ac:dyDescent="0.2">
      <c r="A2244" t="s">
        <v>2345</v>
      </c>
      <c r="B2244" t="str">
        <f t="shared" si="70"/>
        <v>2015</v>
      </c>
      <c r="C2244" t="str">
        <f t="shared" si="71"/>
        <v>Mar</v>
      </c>
      <c r="D2244" t="s">
        <v>339</v>
      </c>
      <c r="E2244" t="s">
        <v>31</v>
      </c>
      <c r="F2244" t="s">
        <v>12</v>
      </c>
      <c r="G2244" t="s">
        <v>13</v>
      </c>
      <c r="H2244" t="s">
        <v>1941</v>
      </c>
      <c r="I2244" s="4">
        <v>9.8699999999999992</v>
      </c>
      <c r="J2244" s="5">
        <v>3</v>
      </c>
      <c r="K2244" s="4">
        <v>4.54</v>
      </c>
    </row>
    <row r="2245" spans="1:11" x14ac:dyDescent="0.2">
      <c r="A2245" t="s">
        <v>2345</v>
      </c>
      <c r="B2245" t="str">
        <f t="shared" si="70"/>
        <v>2015</v>
      </c>
      <c r="C2245" t="str">
        <f t="shared" si="71"/>
        <v>Mar</v>
      </c>
      <c r="D2245" t="s">
        <v>339</v>
      </c>
      <c r="E2245" t="s">
        <v>31</v>
      </c>
      <c r="F2245" t="s">
        <v>43</v>
      </c>
      <c r="G2245" t="s">
        <v>58</v>
      </c>
      <c r="H2245" t="s">
        <v>2349</v>
      </c>
      <c r="I2245" s="4">
        <v>53.25</v>
      </c>
      <c r="J2245" s="5">
        <v>3</v>
      </c>
      <c r="K2245" s="4">
        <v>20.77</v>
      </c>
    </row>
    <row r="2246" spans="1:11" x14ac:dyDescent="0.2">
      <c r="A2246" t="s">
        <v>2345</v>
      </c>
      <c r="B2246" t="str">
        <f t="shared" si="70"/>
        <v>2015</v>
      </c>
      <c r="C2246" t="str">
        <f t="shared" si="71"/>
        <v>Mar</v>
      </c>
      <c r="D2246" t="s">
        <v>339</v>
      </c>
      <c r="E2246" t="s">
        <v>31</v>
      </c>
      <c r="F2246" t="s">
        <v>38</v>
      </c>
      <c r="G2246" t="s">
        <v>52</v>
      </c>
      <c r="H2246" t="s">
        <v>1347</v>
      </c>
      <c r="I2246" s="4">
        <v>19.920000000000002</v>
      </c>
      <c r="J2246" s="5">
        <v>3</v>
      </c>
      <c r="K2246" s="4">
        <v>9.56</v>
      </c>
    </row>
    <row r="2247" spans="1:11" x14ac:dyDescent="0.2">
      <c r="A2247" t="s">
        <v>2345</v>
      </c>
      <c r="B2247" t="str">
        <f t="shared" si="70"/>
        <v>2015</v>
      </c>
      <c r="C2247" t="str">
        <f t="shared" si="71"/>
        <v>Mar</v>
      </c>
      <c r="D2247" t="s">
        <v>359</v>
      </c>
      <c r="E2247" t="s">
        <v>62</v>
      </c>
      <c r="F2247" t="s">
        <v>12</v>
      </c>
      <c r="G2247" t="s">
        <v>27</v>
      </c>
      <c r="H2247" t="s">
        <v>380</v>
      </c>
      <c r="I2247" s="4">
        <v>5.56</v>
      </c>
      <c r="J2247" s="5">
        <v>2</v>
      </c>
      <c r="K2247" s="4">
        <v>1.45</v>
      </c>
    </row>
    <row r="2248" spans="1:11" x14ac:dyDescent="0.2">
      <c r="A2248" t="s">
        <v>2345</v>
      </c>
      <c r="B2248" t="str">
        <f t="shared" si="70"/>
        <v>2015</v>
      </c>
      <c r="C2248" t="str">
        <f t="shared" si="71"/>
        <v>Mar</v>
      </c>
      <c r="D2248" t="s">
        <v>2350</v>
      </c>
      <c r="E2248" t="s">
        <v>169</v>
      </c>
      <c r="F2248" t="s">
        <v>12</v>
      </c>
      <c r="G2248" t="s">
        <v>13</v>
      </c>
      <c r="H2248" t="s">
        <v>2351</v>
      </c>
      <c r="I2248" s="4">
        <v>17.64</v>
      </c>
      <c r="J2248" s="5">
        <v>4</v>
      </c>
      <c r="K2248" s="4">
        <v>8.11</v>
      </c>
    </row>
    <row r="2249" spans="1:11" x14ac:dyDescent="0.2">
      <c r="A2249" t="s">
        <v>2352</v>
      </c>
      <c r="B2249" t="str">
        <f t="shared" si="70"/>
        <v>2015</v>
      </c>
      <c r="C2249" t="str">
        <f t="shared" si="71"/>
        <v>Mar</v>
      </c>
      <c r="D2249" t="s">
        <v>1675</v>
      </c>
      <c r="E2249" t="s">
        <v>17</v>
      </c>
      <c r="F2249" t="s">
        <v>12</v>
      </c>
      <c r="G2249" t="s">
        <v>13</v>
      </c>
      <c r="H2249" t="s">
        <v>1639</v>
      </c>
      <c r="I2249" s="4">
        <v>23.52</v>
      </c>
      <c r="J2249" s="5">
        <v>5</v>
      </c>
      <c r="K2249" s="4">
        <v>8.5299999999999994</v>
      </c>
    </row>
    <row r="2250" spans="1:11" x14ac:dyDescent="0.2">
      <c r="A2250" t="s">
        <v>2352</v>
      </c>
      <c r="B2250" t="str">
        <f t="shared" si="70"/>
        <v>2015</v>
      </c>
      <c r="C2250" t="str">
        <f t="shared" si="71"/>
        <v>Mar</v>
      </c>
      <c r="D2250" t="s">
        <v>1675</v>
      </c>
      <c r="E2250" t="s">
        <v>17</v>
      </c>
      <c r="F2250" t="s">
        <v>43</v>
      </c>
      <c r="G2250" t="s">
        <v>44</v>
      </c>
      <c r="H2250" t="s">
        <v>187</v>
      </c>
      <c r="I2250" s="4">
        <v>180.96</v>
      </c>
      <c r="J2250" s="5">
        <v>5</v>
      </c>
      <c r="K2250" s="4">
        <v>13.57</v>
      </c>
    </row>
    <row r="2251" spans="1:11" x14ac:dyDescent="0.2">
      <c r="A2251" t="s">
        <v>2352</v>
      </c>
      <c r="B2251" t="str">
        <f t="shared" si="70"/>
        <v>2015</v>
      </c>
      <c r="C2251" t="str">
        <f t="shared" si="71"/>
        <v>Mar</v>
      </c>
      <c r="D2251" t="s">
        <v>461</v>
      </c>
      <c r="E2251" t="s">
        <v>17</v>
      </c>
      <c r="F2251" t="s">
        <v>38</v>
      </c>
      <c r="G2251" t="s">
        <v>39</v>
      </c>
      <c r="H2251" t="s">
        <v>1658</v>
      </c>
      <c r="I2251" s="4">
        <v>366.74</v>
      </c>
      <c r="J2251" s="5">
        <v>4</v>
      </c>
      <c r="K2251" s="4">
        <v>-110.02</v>
      </c>
    </row>
    <row r="2252" spans="1:11" x14ac:dyDescent="0.2">
      <c r="A2252" t="s">
        <v>2353</v>
      </c>
      <c r="B2252" t="str">
        <f t="shared" si="70"/>
        <v>2015</v>
      </c>
      <c r="C2252" t="str">
        <f t="shared" si="71"/>
        <v>Mar</v>
      </c>
      <c r="D2252" t="s">
        <v>547</v>
      </c>
      <c r="E2252" t="s">
        <v>139</v>
      </c>
      <c r="F2252" t="s">
        <v>43</v>
      </c>
      <c r="G2252" t="s">
        <v>44</v>
      </c>
      <c r="H2252" t="s">
        <v>2354</v>
      </c>
      <c r="I2252" s="4">
        <v>79.959999999999994</v>
      </c>
      <c r="J2252" s="5">
        <v>5</v>
      </c>
      <c r="K2252" s="4">
        <v>27.99</v>
      </c>
    </row>
    <row r="2253" spans="1:11" x14ac:dyDescent="0.2">
      <c r="A2253" t="s">
        <v>2353</v>
      </c>
      <c r="B2253" t="str">
        <f t="shared" si="70"/>
        <v>2015</v>
      </c>
      <c r="C2253" t="str">
        <f t="shared" si="71"/>
        <v>Mar</v>
      </c>
      <c r="D2253" t="s">
        <v>1072</v>
      </c>
      <c r="E2253" t="s">
        <v>11</v>
      </c>
      <c r="F2253" t="s">
        <v>12</v>
      </c>
      <c r="G2253" t="s">
        <v>13</v>
      </c>
      <c r="H2253" t="s">
        <v>2355</v>
      </c>
      <c r="I2253" s="4">
        <v>98.38</v>
      </c>
      <c r="J2253" s="5">
        <v>3</v>
      </c>
      <c r="K2253" s="4">
        <v>35.659999999999997</v>
      </c>
    </row>
    <row r="2254" spans="1:11" x14ac:dyDescent="0.2">
      <c r="A2254" t="s">
        <v>2353</v>
      </c>
      <c r="B2254" t="str">
        <f t="shared" si="70"/>
        <v>2015</v>
      </c>
      <c r="C2254" t="str">
        <f t="shared" si="71"/>
        <v>Mar</v>
      </c>
      <c r="D2254" t="s">
        <v>1072</v>
      </c>
      <c r="E2254" t="s">
        <v>11</v>
      </c>
      <c r="F2254" t="s">
        <v>38</v>
      </c>
      <c r="G2254" t="s">
        <v>52</v>
      </c>
      <c r="H2254" t="s">
        <v>2356</v>
      </c>
      <c r="I2254" s="4">
        <v>22.38</v>
      </c>
      <c r="J2254" s="5">
        <v>3</v>
      </c>
      <c r="K2254" s="4">
        <v>-7.83</v>
      </c>
    </row>
    <row r="2255" spans="1:11" x14ac:dyDescent="0.2">
      <c r="A2255" t="s">
        <v>2357</v>
      </c>
      <c r="B2255" t="str">
        <f t="shared" si="70"/>
        <v>2015</v>
      </c>
      <c r="C2255" t="str">
        <f t="shared" si="71"/>
        <v>Apr</v>
      </c>
      <c r="D2255" t="s">
        <v>2358</v>
      </c>
      <c r="E2255" t="s">
        <v>11</v>
      </c>
      <c r="F2255" t="s">
        <v>12</v>
      </c>
      <c r="G2255" t="s">
        <v>105</v>
      </c>
      <c r="H2255" t="s">
        <v>1904</v>
      </c>
      <c r="I2255" s="4">
        <v>32.19</v>
      </c>
      <c r="J2255" s="5">
        <v>2</v>
      </c>
      <c r="K2255" s="4">
        <v>-80.48</v>
      </c>
    </row>
    <row r="2256" spans="1:11" x14ac:dyDescent="0.2">
      <c r="A2256" t="s">
        <v>2357</v>
      </c>
      <c r="B2256" t="str">
        <f t="shared" si="70"/>
        <v>2015</v>
      </c>
      <c r="C2256" t="str">
        <f t="shared" si="71"/>
        <v>Apr</v>
      </c>
      <c r="D2256" t="s">
        <v>2358</v>
      </c>
      <c r="E2256" t="s">
        <v>11</v>
      </c>
      <c r="F2256" t="s">
        <v>43</v>
      </c>
      <c r="G2256" t="s">
        <v>58</v>
      </c>
      <c r="H2256" t="s">
        <v>1643</v>
      </c>
      <c r="I2256" s="4">
        <v>50.12</v>
      </c>
      <c r="J2256" s="5">
        <v>7</v>
      </c>
      <c r="K2256" s="4">
        <v>-0.63</v>
      </c>
    </row>
    <row r="2257" spans="1:11" x14ac:dyDescent="0.2">
      <c r="A2257" t="s">
        <v>2357</v>
      </c>
      <c r="B2257" t="str">
        <f t="shared" si="70"/>
        <v>2015</v>
      </c>
      <c r="C2257" t="str">
        <f t="shared" si="71"/>
        <v>Apr</v>
      </c>
      <c r="D2257" t="s">
        <v>2358</v>
      </c>
      <c r="E2257" t="s">
        <v>11</v>
      </c>
      <c r="F2257" t="s">
        <v>43</v>
      </c>
      <c r="G2257" t="s">
        <v>58</v>
      </c>
      <c r="H2257" t="s">
        <v>2359</v>
      </c>
      <c r="I2257" s="4">
        <v>47.98</v>
      </c>
      <c r="J2257" s="5">
        <v>3</v>
      </c>
      <c r="K2257" s="4">
        <v>1.8</v>
      </c>
    </row>
    <row r="2258" spans="1:11" x14ac:dyDescent="0.2">
      <c r="A2258" t="s">
        <v>2357</v>
      </c>
      <c r="B2258" t="str">
        <f t="shared" si="70"/>
        <v>2015</v>
      </c>
      <c r="C2258" t="str">
        <f t="shared" si="71"/>
        <v>Apr</v>
      </c>
      <c r="D2258" t="s">
        <v>2078</v>
      </c>
      <c r="E2258" t="s">
        <v>11</v>
      </c>
      <c r="F2258" t="s">
        <v>12</v>
      </c>
      <c r="G2258" t="s">
        <v>22</v>
      </c>
      <c r="H2258" t="s">
        <v>2360</v>
      </c>
      <c r="I2258" s="4">
        <v>9.16</v>
      </c>
      <c r="J2258" s="5">
        <v>3</v>
      </c>
      <c r="K2258" s="4">
        <v>-13.73</v>
      </c>
    </row>
    <row r="2259" spans="1:11" x14ac:dyDescent="0.2">
      <c r="A2259" t="s">
        <v>2357</v>
      </c>
      <c r="B2259" t="str">
        <f t="shared" si="70"/>
        <v>2015</v>
      </c>
      <c r="C2259" t="str">
        <f t="shared" si="71"/>
        <v>Apr</v>
      </c>
      <c r="D2259" t="s">
        <v>2361</v>
      </c>
      <c r="E2259" t="s">
        <v>31</v>
      </c>
      <c r="F2259" t="s">
        <v>43</v>
      </c>
      <c r="G2259" t="s">
        <v>353</v>
      </c>
      <c r="H2259" t="s">
        <v>2362</v>
      </c>
      <c r="I2259" s="4">
        <v>71.98</v>
      </c>
      <c r="J2259" s="5">
        <v>3</v>
      </c>
      <c r="K2259" s="4">
        <v>24.29</v>
      </c>
    </row>
    <row r="2260" spans="1:11" x14ac:dyDescent="0.2">
      <c r="A2260" t="s">
        <v>2357</v>
      </c>
      <c r="B2260" t="str">
        <f t="shared" si="70"/>
        <v>2015</v>
      </c>
      <c r="C2260" t="str">
        <f t="shared" si="71"/>
        <v>Apr</v>
      </c>
      <c r="D2260" t="s">
        <v>1165</v>
      </c>
      <c r="E2260" t="s">
        <v>109</v>
      </c>
      <c r="F2260" t="s">
        <v>43</v>
      </c>
      <c r="G2260" t="s">
        <v>44</v>
      </c>
      <c r="H2260" t="s">
        <v>2049</v>
      </c>
      <c r="I2260" s="4">
        <v>87.8</v>
      </c>
      <c r="J2260" s="5">
        <v>5</v>
      </c>
      <c r="K2260" s="4">
        <v>32.93</v>
      </c>
    </row>
    <row r="2261" spans="1:11" x14ac:dyDescent="0.2">
      <c r="A2261" t="s">
        <v>2363</v>
      </c>
      <c r="B2261" t="str">
        <f t="shared" si="70"/>
        <v>2015</v>
      </c>
      <c r="C2261" t="str">
        <f t="shared" si="71"/>
        <v>Apr</v>
      </c>
      <c r="D2261" t="s">
        <v>626</v>
      </c>
      <c r="E2261" t="s">
        <v>169</v>
      </c>
      <c r="F2261" t="s">
        <v>12</v>
      </c>
      <c r="G2261" t="s">
        <v>27</v>
      </c>
      <c r="H2261" t="s">
        <v>744</v>
      </c>
      <c r="I2261" s="4">
        <v>11.16</v>
      </c>
      <c r="J2261" s="5">
        <v>2</v>
      </c>
      <c r="K2261" s="4">
        <v>4.3499999999999996</v>
      </c>
    </row>
    <row r="2262" spans="1:11" x14ac:dyDescent="0.2">
      <c r="A2262" t="s">
        <v>2363</v>
      </c>
      <c r="B2262" t="str">
        <f t="shared" si="70"/>
        <v>2015</v>
      </c>
      <c r="C2262" t="str">
        <f t="shared" si="71"/>
        <v>Apr</v>
      </c>
      <c r="D2262" t="s">
        <v>626</v>
      </c>
      <c r="E2262" t="s">
        <v>169</v>
      </c>
      <c r="F2262" t="s">
        <v>38</v>
      </c>
      <c r="G2262" t="s">
        <v>52</v>
      </c>
      <c r="H2262" t="s">
        <v>2364</v>
      </c>
      <c r="I2262" s="4">
        <v>108.4</v>
      </c>
      <c r="J2262" s="5">
        <v>2</v>
      </c>
      <c r="K2262" s="4">
        <v>22.76</v>
      </c>
    </row>
    <row r="2263" spans="1:11" x14ac:dyDescent="0.2">
      <c r="A2263" t="s">
        <v>2363</v>
      </c>
      <c r="B2263" t="str">
        <f t="shared" si="70"/>
        <v>2015</v>
      </c>
      <c r="C2263" t="str">
        <f t="shared" si="71"/>
        <v>Apr</v>
      </c>
      <c r="D2263" t="s">
        <v>626</v>
      </c>
      <c r="E2263" t="s">
        <v>169</v>
      </c>
      <c r="F2263" t="s">
        <v>12</v>
      </c>
      <c r="G2263" t="s">
        <v>22</v>
      </c>
      <c r="H2263" t="s">
        <v>426</v>
      </c>
      <c r="I2263" s="4">
        <v>82.34</v>
      </c>
      <c r="J2263" s="5">
        <v>3</v>
      </c>
      <c r="K2263" s="4">
        <v>27.79</v>
      </c>
    </row>
    <row r="2264" spans="1:11" x14ac:dyDescent="0.2">
      <c r="A2264" t="s">
        <v>2363</v>
      </c>
      <c r="B2264" t="str">
        <f t="shared" si="70"/>
        <v>2015</v>
      </c>
      <c r="C2264" t="str">
        <f t="shared" si="71"/>
        <v>Apr</v>
      </c>
      <c r="D2264" t="s">
        <v>626</v>
      </c>
      <c r="E2264" t="s">
        <v>169</v>
      </c>
      <c r="F2264" t="s">
        <v>12</v>
      </c>
      <c r="G2264" t="s">
        <v>22</v>
      </c>
      <c r="H2264" t="s">
        <v>489</v>
      </c>
      <c r="I2264" s="4">
        <v>9.09</v>
      </c>
      <c r="J2264" s="5">
        <v>4</v>
      </c>
      <c r="K2264" s="4">
        <v>3.29</v>
      </c>
    </row>
    <row r="2265" spans="1:11" x14ac:dyDescent="0.2">
      <c r="A2265" t="s">
        <v>2363</v>
      </c>
      <c r="B2265" t="str">
        <f t="shared" si="70"/>
        <v>2015</v>
      </c>
      <c r="C2265" t="str">
        <f t="shared" si="71"/>
        <v>Apr</v>
      </c>
      <c r="D2265" t="s">
        <v>482</v>
      </c>
      <c r="E2265" t="s">
        <v>125</v>
      </c>
      <c r="F2265" t="s">
        <v>12</v>
      </c>
      <c r="G2265" t="s">
        <v>105</v>
      </c>
      <c r="H2265" t="s">
        <v>2365</v>
      </c>
      <c r="I2265" s="4">
        <v>644.08000000000004</v>
      </c>
      <c r="J2265" s="5">
        <v>2</v>
      </c>
      <c r="K2265" s="4">
        <v>107.35</v>
      </c>
    </row>
    <row r="2266" spans="1:11" x14ac:dyDescent="0.2">
      <c r="A2266" t="s">
        <v>2363</v>
      </c>
      <c r="B2266" t="str">
        <f t="shared" si="70"/>
        <v>2015</v>
      </c>
      <c r="C2266" t="str">
        <f t="shared" si="71"/>
        <v>Apr</v>
      </c>
      <c r="D2266" t="s">
        <v>482</v>
      </c>
      <c r="E2266" t="s">
        <v>125</v>
      </c>
      <c r="F2266" t="s">
        <v>12</v>
      </c>
      <c r="G2266" t="s">
        <v>47</v>
      </c>
      <c r="H2266" t="s">
        <v>184</v>
      </c>
      <c r="I2266" s="4">
        <v>5.84</v>
      </c>
      <c r="J2266" s="5">
        <v>2</v>
      </c>
      <c r="K2266" s="4">
        <v>2.63</v>
      </c>
    </row>
    <row r="2267" spans="1:11" x14ac:dyDescent="0.2">
      <c r="A2267" t="s">
        <v>2363</v>
      </c>
      <c r="B2267" t="str">
        <f t="shared" si="70"/>
        <v>2015</v>
      </c>
      <c r="C2267" t="str">
        <f t="shared" si="71"/>
        <v>Apr</v>
      </c>
      <c r="D2267" t="s">
        <v>482</v>
      </c>
      <c r="E2267" t="s">
        <v>125</v>
      </c>
      <c r="F2267" t="s">
        <v>12</v>
      </c>
      <c r="G2267" t="s">
        <v>22</v>
      </c>
      <c r="H2267" t="s">
        <v>1971</v>
      </c>
      <c r="I2267" s="4">
        <v>12.76</v>
      </c>
      <c r="J2267" s="5">
        <v>2</v>
      </c>
      <c r="K2267" s="4">
        <v>5.87</v>
      </c>
    </row>
    <row r="2268" spans="1:11" x14ac:dyDescent="0.2">
      <c r="A2268" t="s">
        <v>2363</v>
      </c>
      <c r="B2268" t="str">
        <f t="shared" si="70"/>
        <v>2015</v>
      </c>
      <c r="C2268" t="str">
        <f t="shared" si="71"/>
        <v>Apr</v>
      </c>
      <c r="D2268" t="s">
        <v>482</v>
      </c>
      <c r="E2268" t="s">
        <v>125</v>
      </c>
      <c r="F2268" t="s">
        <v>43</v>
      </c>
      <c r="G2268" t="s">
        <v>44</v>
      </c>
      <c r="H2268" t="s">
        <v>2038</v>
      </c>
      <c r="I2268" s="4">
        <v>10.95</v>
      </c>
      <c r="J2268" s="5">
        <v>1</v>
      </c>
      <c r="K2268" s="4">
        <v>0.44</v>
      </c>
    </row>
    <row r="2269" spans="1:11" x14ac:dyDescent="0.2">
      <c r="A2269" t="s">
        <v>2363</v>
      </c>
      <c r="B2269" t="str">
        <f t="shared" si="70"/>
        <v>2015</v>
      </c>
      <c r="C2269" t="str">
        <f t="shared" si="71"/>
        <v>Apr</v>
      </c>
      <c r="D2269" t="s">
        <v>482</v>
      </c>
      <c r="E2269" t="s">
        <v>125</v>
      </c>
      <c r="F2269" t="s">
        <v>43</v>
      </c>
      <c r="G2269" t="s">
        <v>694</v>
      </c>
      <c r="H2269" t="s">
        <v>695</v>
      </c>
      <c r="I2269" s="4">
        <v>599.98</v>
      </c>
      <c r="J2269" s="5">
        <v>2</v>
      </c>
      <c r="K2269" s="4">
        <v>209.99</v>
      </c>
    </row>
    <row r="2270" spans="1:11" x14ac:dyDescent="0.2">
      <c r="A2270" t="s">
        <v>2366</v>
      </c>
      <c r="B2270" t="str">
        <f t="shared" si="70"/>
        <v>2015</v>
      </c>
      <c r="C2270" t="str">
        <f t="shared" si="71"/>
        <v>Apr</v>
      </c>
      <c r="D2270" t="s">
        <v>1769</v>
      </c>
      <c r="E2270" t="s">
        <v>135</v>
      </c>
      <c r="F2270" t="s">
        <v>12</v>
      </c>
      <c r="G2270" t="s">
        <v>22</v>
      </c>
      <c r="H2270" t="s">
        <v>2065</v>
      </c>
      <c r="I2270" s="4">
        <v>157.79</v>
      </c>
      <c r="J2270" s="5">
        <v>1</v>
      </c>
      <c r="K2270" s="4">
        <v>-115.72</v>
      </c>
    </row>
    <row r="2271" spans="1:11" x14ac:dyDescent="0.2">
      <c r="A2271" t="s">
        <v>2366</v>
      </c>
      <c r="B2271" t="str">
        <f t="shared" si="70"/>
        <v>2015</v>
      </c>
      <c r="C2271" t="str">
        <f t="shared" si="71"/>
        <v>Apr</v>
      </c>
      <c r="D2271" t="s">
        <v>909</v>
      </c>
      <c r="E2271" t="s">
        <v>26</v>
      </c>
      <c r="F2271" t="s">
        <v>12</v>
      </c>
      <c r="G2271" t="s">
        <v>105</v>
      </c>
      <c r="H2271" t="s">
        <v>2037</v>
      </c>
      <c r="I2271" s="4">
        <v>98.11</v>
      </c>
      <c r="J2271" s="5">
        <v>7</v>
      </c>
      <c r="K2271" s="4">
        <v>18.399999999999999</v>
      </c>
    </row>
    <row r="2272" spans="1:11" x14ac:dyDescent="0.2">
      <c r="A2272" t="s">
        <v>2366</v>
      </c>
      <c r="B2272" t="str">
        <f t="shared" si="70"/>
        <v>2015</v>
      </c>
      <c r="C2272" t="str">
        <f t="shared" si="71"/>
        <v>Apr</v>
      </c>
      <c r="D2272" t="s">
        <v>909</v>
      </c>
      <c r="E2272" t="s">
        <v>26</v>
      </c>
      <c r="F2272" t="s">
        <v>12</v>
      </c>
      <c r="G2272" t="s">
        <v>20</v>
      </c>
      <c r="H2272" t="s">
        <v>1679</v>
      </c>
      <c r="I2272" s="4">
        <v>563.80999999999995</v>
      </c>
      <c r="J2272" s="5">
        <v>4</v>
      </c>
      <c r="K2272" s="4">
        <v>21.14</v>
      </c>
    </row>
    <row r="2273" spans="1:11" x14ac:dyDescent="0.2">
      <c r="A2273" t="s">
        <v>2366</v>
      </c>
      <c r="B2273" t="str">
        <f t="shared" si="70"/>
        <v>2015</v>
      </c>
      <c r="C2273" t="str">
        <f t="shared" si="71"/>
        <v>Apr</v>
      </c>
      <c r="D2273" t="s">
        <v>909</v>
      </c>
      <c r="E2273" t="s">
        <v>26</v>
      </c>
      <c r="F2273" t="s">
        <v>12</v>
      </c>
      <c r="G2273" t="s">
        <v>22</v>
      </c>
      <c r="H2273" t="s">
        <v>2367</v>
      </c>
      <c r="I2273" s="4">
        <v>10.43</v>
      </c>
      <c r="J2273" s="5">
        <v>4</v>
      </c>
      <c r="K2273" s="4">
        <v>-6.95</v>
      </c>
    </row>
    <row r="2274" spans="1:11" x14ac:dyDescent="0.2">
      <c r="A2274" t="s">
        <v>2366</v>
      </c>
      <c r="B2274" t="str">
        <f t="shared" si="70"/>
        <v>2015</v>
      </c>
      <c r="C2274" t="str">
        <f t="shared" si="71"/>
        <v>Apr</v>
      </c>
      <c r="D2274" t="s">
        <v>909</v>
      </c>
      <c r="E2274" t="s">
        <v>26</v>
      </c>
      <c r="F2274" t="s">
        <v>38</v>
      </c>
      <c r="G2274" t="s">
        <v>52</v>
      </c>
      <c r="H2274" t="s">
        <v>1805</v>
      </c>
      <c r="I2274" s="4">
        <v>547.14</v>
      </c>
      <c r="J2274" s="5">
        <v>4</v>
      </c>
      <c r="K2274" s="4">
        <v>-68.39</v>
      </c>
    </row>
    <row r="2275" spans="1:11" x14ac:dyDescent="0.2">
      <c r="A2275" t="s">
        <v>2366</v>
      </c>
      <c r="B2275" t="str">
        <f t="shared" si="70"/>
        <v>2015</v>
      </c>
      <c r="C2275" t="str">
        <f t="shared" si="71"/>
        <v>Apr</v>
      </c>
      <c r="D2275" t="s">
        <v>909</v>
      </c>
      <c r="E2275" t="s">
        <v>26</v>
      </c>
      <c r="F2275" t="s">
        <v>43</v>
      </c>
      <c r="G2275" t="s">
        <v>44</v>
      </c>
      <c r="H2275" t="s">
        <v>2368</v>
      </c>
      <c r="I2275" s="4">
        <v>14.85</v>
      </c>
      <c r="J2275" s="5">
        <v>5</v>
      </c>
      <c r="K2275" s="4">
        <v>-3.22</v>
      </c>
    </row>
    <row r="2276" spans="1:11" x14ac:dyDescent="0.2">
      <c r="A2276" t="s">
        <v>2366</v>
      </c>
      <c r="B2276" t="str">
        <f t="shared" si="70"/>
        <v>2015</v>
      </c>
      <c r="C2276" t="str">
        <f t="shared" si="71"/>
        <v>Apr</v>
      </c>
      <c r="D2276" t="s">
        <v>909</v>
      </c>
      <c r="E2276" t="s">
        <v>26</v>
      </c>
      <c r="F2276" t="s">
        <v>43</v>
      </c>
      <c r="G2276" t="s">
        <v>44</v>
      </c>
      <c r="H2276" t="s">
        <v>2187</v>
      </c>
      <c r="I2276" s="4">
        <v>41.99</v>
      </c>
      <c r="J2276" s="5">
        <v>2</v>
      </c>
      <c r="K2276" s="4">
        <v>-9.8000000000000007</v>
      </c>
    </row>
    <row r="2277" spans="1:11" x14ac:dyDescent="0.2">
      <c r="A2277" t="s">
        <v>2366</v>
      </c>
      <c r="B2277" t="str">
        <f t="shared" si="70"/>
        <v>2015</v>
      </c>
      <c r="C2277" t="str">
        <f t="shared" si="71"/>
        <v>Apr</v>
      </c>
      <c r="D2277" t="s">
        <v>909</v>
      </c>
      <c r="E2277" t="s">
        <v>26</v>
      </c>
      <c r="F2277" t="s">
        <v>38</v>
      </c>
      <c r="G2277" t="s">
        <v>52</v>
      </c>
      <c r="H2277" t="s">
        <v>2369</v>
      </c>
      <c r="I2277" s="4">
        <v>7.58</v>
      </c>
      <c r="J2277" s="5">
        <v>1</v>
      </c>
      <c r="K2277" s="4">
        <v>2.37</v>
      </c>
    </row>
    <row r="2278" spans="1:11" x14ac:dyDescent="0.2">
      <c r="A2278" t="s">
        <v>2366</v>
      </c>
      <c r="B2278" t="str">
        <f t="shared" si="70"/>
        <v>2015</v>
      </c>
      <c r="C2278" t="str">
        <f t="shared" si="71"/>
        <v>Apr</v>
      </c>
      <c r="D2278" t="s">
        <v>909</v>
      </c>
      <c r="E2278" t="s">
        <v>26</v>
      </c>
      <c r="F2278" t="s">
        <v>38</v>
      </c>
      <c r="G2278" t="s">
        <v>83</v>
      </c>
      <c r="H2278" t="s">
        <v>397</v>
      </c>
      <c r="I2278" s="4">
        <v>352.45</v>
      </c>
      <c r="J2278" s="5">
        <v>5</v>
      </c>
      <c r="K2278" s="4">
        <v>-211.47</v>
      </c>
    </row>
    <row r="2279" spans="1:11" x14ac:dyDescent="0.2">
      <c r="A2279" t="s">
        <v>2366</v>
      </c>
      <c r="B2279" t="str">
        <f t="shared" si="70"/>
        <v>2015</v>
      </c>
      <c r="C2279" t="str">
        <f t="shared" si="71"/>
        <v>Apr</v>
      </c>
      <c r="D2279" t="s">
        <v>783</v>
      </c>
      <c r="E2279" t="s">
        <v>26</v>
      </c>
      <c r="F2279" t="s">
        <v>12</v>
      </c>
      <c r="G2279" t="s">
        <v>18</v>
      </c>
      <c r="H2279" t="s">
        <v>1545</v>
      </c>
      <c r="I2279" s="4">
        <v>23.9</v>
      </c>
      <c r="J2279" s="5">
        <v>6</v>
      </c>
      <c r="K2279" s="4">
        <v>7.77</v>
      </c>
    </row>
    <row r="2280" spans="1:11" x14ac:dyDescent="0.2">
      <c r="A2280" t="s">
        <v>2366</v>
      </c>
      <c r="B2280" t="str">
        <f t="shared" si="70"/>
        <v>2015</v>
      </c>
      <c r="C2280" t="str">
        <f t="shared" si="71"/>
        <v>Apr</v>
      </c>
      <c r="D2280" t="s">
        <v>157</v>
      </c>
      <c r="E2280" t="s">
        <v>31</v>
      </c>
      <c r="F2280" t="s">
        <v>38</v>
      </c>
      <c r="G2280" t="s">
        <v>39</v>
      </c>
      <c r="H2280" t="s">
        <v>658</v>
      </c>
      <c r="I2280" s="4">
        <v>892.22</v>
      </c>
      <c r="J2280" s="5">
        <v>3</v>
      </c>
      <c r="K2280" s="4">
        <v>89.22</v>
      </c>
    </row>
    <row r="2281" spans="1:11" x14ac:dyDescent="0.2">
      <c r="A2281" t="s">
        <v>2366</v>
      </c>
      <c r="B2281" t="str">
        <f t="shared" si="70"/>
        <v>2015</v>
      </c>
      <c r="C2281" t="str">
        <f t="shared" si="71"/>
        <v>Apr</v>
      </c>
      <c r="D2281" t="s">
        <v>961</v>
      </c>
      <c r="E2281" t="s">
        <v>189</v>
      </c>
      <c r="F2281" t="s">
        <v>43</v>
      </c>
      <c r="G2281" t="s">
        <v>58</v>
      </c>
      <c r="H2281" t="s">
        <v>1260</v>
      </c>
      <c r="I2281" s="4">
        <v>239.94</v>
      </c>
      <c r="J2281" s="5">
        <v>6</v>
      </c>
      <c r="K2281" s="4">
        <v>26.39</v>
      </c>
    </row>
    <row r="2282" spans="1:11" x14ac:dyDescent="0.2">
      <c r="A2282" t="s">
        <v>2366</v>
      </c>
      <c r="B2282" t="str">
        <f t="shared" si="70"/>
        <v>2015</v>
      </c>
      <c r="C2282" t="str">
        <f t="shared" si="71"/>
        <v>Apr</v>
      </c>
      <c r="D2282" t="s">
        <v>961</v>
      </c>
      <c r="E2282" t="s">
        <v>189</v>
      </c>
      <c r="F2282" t="s">
        <v>12</v>
      </c>
      <c r="G2282" t="s">
        <v>27</v>
      </c>
      <c r="H2282" t="s">
        <v>2370</v>
      </c>
      <c r="I2282" s="4">
        <v>23.84</v>
      </c>
      <c r="J2282" s="5">
        <v>8</v>
      </c>
      <c r="K2282" s="4">
        <v>6.44</v>
      </c>
    </row>
    <row r="2283" spans="1:11" x14ac:dyDescent="0.2">
      <c r="A2283" t="s">
        <v>2371</v>
      </c>
      <c r="B2283" t="str">
        <f t="shared" si="70"/>
        <v>2015</v>
      </c>
      <c r="C2283" t="str">
        <f t="shared" si="71"/>
        <v>Apr</v>
      </c>
      <c r="D2283" t="s">
        <v>1583</v>
      </c>
      <c r="E2283" t="s">
        <v>11</v>
      </c>
      <c r="F2283" t="s">
        <v>12</v>
      </c>
      <c r="G2283" t="s">
        <v>27</v>
      </c>
      <c r="H2283" t="s">
        <v>57</v>
      </c>
      <c r="I2283" s="4">
        <v>42.05</v>
      </c>
      <c r="J2283" s="5">
        <v>9</v>
      </c>
      <c r="K2283" s="4">
        <v>5.26</v>
      </c>
    </row>
    <row r="2284" spans="1:11" x14ac:dyDescent="0.2">
      <c r="A2284" t="s">
        <v>2371</v>
      </c>
      <c r="B2284" t="str">
        <f t="shared" si="70"/>
        <v>2015</v>
      </c>
      <c r="C2284" t="str">
        <f t="shared" si="71"/>
        <v>Apr</v>
      </c>
      <c r="D2284" t="s">
        <v>1583</v>
      </c>
      <c r="E2284" t="s">
        <v>11</v>
      </c>
      <c r="F2284" t="s">
        <v>43</v>
      </c>
      <c r="G2284" t="s">
        <v>58</v>
      </c>
      <c r="H2284" t="s">
        <v>688</v>
      </c>
      <c r="I2284" s="4">
        <v>25.49</v>
      </c>
      <c r="J2284" s="5">
        <v>2</v>
      </c>
      <c r="K2284" s="4">
        <v>4.46</v>
      </c>
    </row>
    <row r="2285" spans="1:11" x14ac:dyDescent="0.2">
      <c r="A2285" t="s">
        <v>2371</v>
      </c>
      <c r="B2285" t="str">
        <f t="shared" si="70"/>
        <v>2015</v>
      </c>
      <c r="C2285" t="str">
        <f t="shared" si="71"/>
        <v>Apr</v>
      </c>
      <c r="D2285" t="s">
        <v>1583</v>
      </c>
      <c r="E2285" t="s">
        <v>11</v>
      </c>
      <c r="F2285" t="s">
        <v>12</v>
      </c>
      <c r="G2285" t="s">
        <v>22</v>
      </c>
      <c r="H2285" t="s">
        <v>1584</v>
      </c>
      <c r="I2285" s="4">
        <v>6.9</v>
      </c>
      <c r="J2285" s="5">
        <v>3</v>
      </c>
      <c r="K2285" s="4">
        <v>-12.08</v>
      </c>
    </row>
    <row r="2286" spans="1:11" x14ac:dyDescent="0.2">
      <c r="A2286" t="s">
        <v>2371</v>
      </c>
      <c r="B2286" t="str">
        <f t="shared" si="70"/>
        <v>2015</v>
      </c>
      <c r="C2286" t="str">
        <f t="shared" si="71"/>
        <v>Apr</v>
      </c>
      <c r="D2286" t="s">
        <v>1583</v>
      </c>
      <c r="E2286" t="s">
        <v>11</v>
      </c>
      <c r="F2286" t="s">
        <v>12</v>
      </c>
      <c r="G2286" t="s">
        <v>22</v>
      </c>
      <c r="H2286" t="s">
        <v>538</v>
      </c>
      <c r="I2286" s="4">
        <v>9.65</v>
      </c>
      <c r="J2286" s="5">
        <v>6</v>
      </c>
      <c r="K2286" s="4">
        <v>-16.88</v>
      </c>
    </row>
    <row r="2287" spans="1:11" x14ac:dyDescent="0.2">
      <c r="A2287" t="s">
        <v>2371</v>
      </c>
      <c r="B2287" t="str">
        <f t="shared" si="70"/>
        <v>2015</v>
      </c>
      <c r="C2287" t="str">
        <f t="shared" si="71"/>
        <v>Apr</v>
      </c>
      <c r="D2287" t="s">
        <v>1583</v>
      </c>
      <c r="E2287" t="s">
        <v>11</v>
      </c>
      <c r="F2287" t="s">
        <v>12</v>
      </c>
      <c r="G2287" t="s">
        <v>13</v>
      </c>
      <c r="H2287" t="s">
        <v>785</v>
      </c>
      <c r="I2287" s="4">
        <v>7.97</v>
      </c>
      <c r="J2287" s="5">
        <v>2</v>
      </c>
      <c r="K2287" s="4">
        <v>2.89</v>
      </c>
    </row>
    <row r="2288" spans="1:11" x14ac:dyDescent="0.2">
      <c r="A2288" t="s">
        <v>2371</v>
      </c>
      <c r="B2288" t="str">
        <f t="shared" si="70"/>
        <v>2015</v>
      </c>
      <c r="C2288" t="str">
        <f t="shared" si="71"/>
        <v>Apr</v>
      </c>
      <c r="D2288" t="s">
        <v>1087</v>
      </c>
      <c r="E2288" t="s">
        <v>290</v>
      </c>
      <c r="F2288" t="s">
        <v>12</v>
      </c>
      <c r="G2288" t="s">
        <v>13</v>
      </c>
      <c r="H2288" t="s">
        <v>1222</v>
      </c>
      <c r="I2288" s="4">
        <v>47.95</v>
      </c>
      <c r="J2288" s="5">
        <v>3</v>
      </c>
      <c r="K2288" s="4">
        <v>16.18</v>
      </c>
    </row>
    <row r="2289" spans="1:11" x14ac:dyDescent="0.2">
      <c r="A2289" t="s">
        <v>2372</v>
      </c>
      <c r="B2289" t="str">
        <f t="shared" si="70"/>
        <v>2015</v>
      </c>
      <c r="C2289" t="str">
        <f t="shared" si="71"/>
        <v>Apr</v>
      </c>
      <c r="D2289" t="s">
        <v>712</v>
      </c>
      <c r="E2289" t="s">
        <v>11</v>
      </c>
      <c r="F2289" t="s">
        <v>12</v>
      </c>
      <c r="G2289" t="s">
        <v>105</v>
      </c>
      <c r="H2289" t="s">
        <v>2155</v>
      </c>
      <c r="I2289" s="4">
        <v>463.25</v>
      </c>
      <c r="J2289" s="5">
        <v>8</v>
      </c>
      <c r="K2289" s="4">
        <v>-1181.28</v>
      </c>
    </row>
    <row r="2290" spans="1:11" x14ac:dyDescent="0.2">
      <c r="A2290" t="s">
        <v>2372</v>
      </c>
      <c r="B2290" t="str">
        <f t="shared" si="70"/>
        <v>2015</v>
      </c>
      <c r="C2290" t="str">
        <f t="shared" si="71"/>
        <v>Apr</v>
      </c>
      <c r="D2290" t="s">
        <v>712</v>
      </c>
      <c r="E2290" t="s">
        <v>11</v>
      </c>
      <c r="F2290" t="s">
        <v>43</v>
      </c>
      <c r="G2290" t="s">
        <v>58</v>
      </c>
      <c r="H2290" t="s">
        <v>2373</v>
      </c>
      <c r="I2290" s="4">
        <v>383.95</v>
      </c>
      <c r="J2290" s="5">
        <v>6</v>
      </c>
      <c r="K2290" s="4">
        <v>47.99</v>
      </c>
    </row>
    <row r="2291" spans="1:11" x14ac:dyDescent="0.2">
      <c r="A2291" t="s">
        <v>2372</v>
      </c>
      <c r="B2291" t="str">
        <f t="shared" si="70"/>
        <v>2015</v>
      </c>
      <c r="C2291" t="str">
        <f t="shared" si="71"/>
        <v>Apr</v>
      </c>
      <c r="D2291" t="s">
        <v>1364</v>
      </c>
      <c r="E2291" t="s">
        <v>26</v>
      </c>
      <c r="F2291" t="s">
        <v>12</v>
      </c>
      <c r="G2291" t="s">
        <v>27</v>
      </c>
      <c r="H2291" t="s">
        <v>1988</v>
      </c>
      <c r="I2291" s="4">
        <v>11.74</v>
      </c>
      <c r="J2291" s="5">
        <v>3</v>
      </c>
      <c r="K2291" s="4">
        <v>1.03</v>
      </c>
    </row>
    <row r="2292" spans="1:11" x14ac:dyDescent="0.2">
      <c r="A2292" t="s">
        <v>2372</v>
      </c>
      <c r="B2292" t="str">
        <f t="shared" si="70"/>
        <v>2015</v>
      </c>
      <c r="C2292" t="str">
        <f t="shared" si="71"/>
        <v>Apr</v>
      </c>
      <c r="D2292" t="s">
        <v>824</v>
      </c>
      <c r="E2292" t="s">
        <v>169</v>
      </c>
      <c r="F2292" t="s">
        <v>12</v>
      </c>
      <c r="G2292" t="s">
        <v>13</v>
      </c>
      <c r="H2292" t="s">
        <v>1883</v>
      </c>
      <c r="I2292" s="4">
        <v>25.92</v>
      </c>
      <c r="J2292" s="5">
        <v>4</v>
      </c>
      <c r="K2292" s="4">
        <v>12.44</v>
      </c>
    </row>
    <row r="2293" spans="1:11" x14ac:dyDescent="0.2">
      <c r="A2293" t="s">
        <v>2372</v>
      </c>
      <c r="B2293" t="str">
        <f t="shared" si="70"/>
        <v>2015</v>
      </c>
      <c r="C2293" t="str">
        <f t="shared" si="71"/>
        <v>Apr</v>
      </c>
      <c r="D2293" t="s">
        <v>824</v>
      </c>
      <c r="E2293" t="s">
        <v>169</v>
      </c>
      <c r="F2293" t="s">
        <v>12</v>
      </c>
      <c r="G2293" t="s">
        <v>20</v>
      </c>
      <c r="H2293" t="s">
        <v>673</v>
      </c>
      <c r="I2293" s="4">
        <v>22.58</v>
      </c>
      <c r="J2293" s="5">
        <v>2</v>
      </c>
      <c r="K2293" s="4">
        <v>5.87</v>
      </c>
    </row>
    <row r="2294" spans="1:11" x14ac:dyDescent="0.2">
      <c r="A2294" t="s">
        <v>2374</v>
      </c>
      <c r="B2294" t="str">
        <f t="shared" si="70"/>
        <v>2015</v>
      </c>
      <c r="C2294" t="str">
        <f t="shared" si="71"/>
        <v>Apr</v>
      </c>
      <c r="D2294" t="s">
        <v>580</v>
      </c>
      <c r="E2294" t="s">
        <v>31</v>
      </c>
      <c r="F2294" t="s">
        <v>38</v>
      </c>
      <c r="G2294" t="s">
        <v>164</v>
      </c>
      <c r="H2294" t="s">
        <v>2375</v>
      </c>
      <c r="I2294" s="4">
        <v>369.91</v>
      </c>
      <c r="J2294" s="5">
        <v>3</v>
      </c>
      <c r="K2294" s="4">
        <v>-13.87</v>
      </c>
    </row>
    <row r="2295" spans="1:11" x14ac:dyDescent="0.2">
      <c r="A2295" t="s">
        <v>2374</v>
      </c>
      <c r="B2295" t="str">
        <f t="shared" si="70"/>
        <v>2015</v>
      </c>
      <c r="C2295" t="str">
        <f t="shared" si="71"/>
        <v>Apr</v>
      </c>
      <c r="D2295" t="s">
        <v>964</v>
      </c>
      <c r="E2295" t="s">
        <v>169</v>
      </c>
      <c r="F2295" t="s">
        <v>12</v>
      </c>
      <c r="G2295" t="s">
        <v>20</v>
      </c>
      <c r="H2295" t="s">
        <v>1078</v>
      </c>
      <c r="I2295" s="4">
        <v>17.940000000000001</v>
      </c>
      <c r="J2295" s="5">
        <v>3</v>
      </c>
      <c r="K2295" s="4">
        <v>3.05</v>
      </c>
    </row>
    <row r="2296" spans="1:11" x14ac:dyDescent="0.2">
      <c r="A2296" t="s">
        <v>2374</v>
      </c>
      <c r="B2296" t="str">
        <f t="shared" si="70"/>
        <v>2015</v>
      </c>
      <c r="C2296" t="str">
        <f t="shared" si="71"/>
        <v>Apr</v>
      </c>
      <c r="D2296" t="s">
        <v>1722</v>
      </c>
      <c r="E2296" t="s">
        <v>706</v>
      </c>
      <c r="F2296" t="s">
        <v>12</v>
      </c>
      <c r="G2296" t="s">
        <v>105</v>
      </c>
      <c r="H2296" t="s">
        <v>2376</v>
      </c>
      <c r="I2296" s="4">
        <v>370.14</v>
      </c>
      <c r="J2296" s="5">
        <v>3</v>
      </c>
      <c r="K2296" s="4">
        <v>144.35</v>
      </c>
    </row>
    <row r="2297" spans="1:11" x14ac:dyDescent="0.2">
      <c r="A2297" t="s">
        <v>2377</v>
      </c>
      <c r="B2297" t="str">
        <f t="shared" si="70"/>
        <v>2015</v>
      </c>
      <c r="C2297" t="str">
        <f t="shared" si="71"/>
        <v>Apr</v>
      </c>
      <c r="D2297" t="s">
        <v>1633</v>
      </c>
      <c r="E2297" t="s">
        <v>31</v>
      </c>
      <c r="F2297" t="s">
        <v>12</v>
      </c>
      <c r="G2297" t="s">
        <v>22</v>
      </c>
      <c r="H2297" t="s">
        <v>362</v>
      </c>
      <c r="I2297" s="4">
        <v>12.83</v>
      </c>
      <c r="J2297" s="5">
        <v>2</v>
      </c>
      <c r="K2297" s="4">
        <v>4.33</v>
      </c>
    </row>
    <row r="2298" spans="1:11" x14ac:dyDescent="0.2">
      <c r="A2298" t="s">
        <v>2377</v>
      </c>
      <c r="B2298" t="str">
        <f t="shared" si="70"/>
        <v>2015</v>
      </c>
      <c r="C2298" t="str">
        <f t="shared" si="71"/>
        <v>Apr</v>
      </c>
      <c r="D2298" t="s">
        <v>1732</v>
      </c>
      <c r="E2298" t="s">
        <v>169</v>
      </c>
      <c r="F2298" t="s">
        <v>12</v>
      </c>
      <c r="G2298" t="s">
        <v>20</v>
      </c>
      <c r="H2298" t="s">
        <v>2378</v>
      </c>
      <c r="I2298" s="4">
        <v>142.04</v>
      </c>
      <c r="J2298" s="5">
        <v>4</v>
      </c>
      <c r="K2298" s="4">
        <v>38.35</v>
      </c>
    </row>
    <row r="2299" spans="1:11" x14ac:dyDescent="0.2">
      <c r="A2299" t="s">
        <v>2377</v>
      </c>
      <c r="B2299" t="str">
        <f t="shared" si="70"/>
        <v>2015</v>
      </c>
      <c r="C2299" t="str">
        <f t="shared" si="71"/>
        <v>Apr</v>
      </c>
      <c r="D2299" t="s">
        <v>1732</v>
      </c>
      <c r="E2299" t="s">
        <v>169</v>
      </c>
      <c r="F2299" t="s">
        <v>12</v>
      </c>
      <c r="G2299" t="s">
        <v>27</v>
      </c>
      <c r="H2299" t="s">
        <v>1327</v>
      </c>
      <c r="I2299" s="4">
        <v>14.67</v>
      </c>
      <c r="J2299" s="5">
        <v>3</v>
      </c>
      <c r="K2299" s="4">
        <v>6.01</v>
      </c>
    </row>
    <row r="2300" spans="1:11" x14ac:dyDescent="0.2">
      <c r="A2300" t="s">
        <v>2379</v>
      </c>
      <c r="B2300" t="str">
        <f t="shared" si="70"/>
        <v>2015</v>
      </c>
      <c r="C2300" t="str">
        <f t="shared" si="71"/>
        <v>Apr</v>
      </c>
      <c r="D2300" t="s">
        <v>584</v>
      </c>
      <c r="E2300" t="s">
        <v>169</v>
      </c>
      <c r="F2300" t="s">
        <v>43</v>
      </c>
      <c r="G2300" t="s">
        <v>58</v>
      </c>
      <c r="H2300" t="s">
        <v>1234</v>
      </c>
      <c r="I2300" s="4">
        <v>85.14</v>
      </c>
      <c r="J2300" s="5">
        <v>3</v>
      </c>
      <c r="K2300" s="4">
        <v>34.909999999999997</v>
      </c>
    </row>
    <row r="2301" spans="1:11" x14ac:dyDescent="0.2">
      <c r="A2301" t="s">
        <v>2379</v>
      </c>
      <c r="B2301" t="str">
        <f t="shared" si="70"/>
        <v>2015</v>
      </c>
      <c r="C2301" t="str">
        <f t="shared" si="71"/>
        <v>Apr</v>
      </c>
      <c r="D2301" t="s">
        <v>584</v>
      </c>
      <c r="E2301" t="s">
        <v>169</v>
      </c>
      <c r="F2301" t="s">
        <v>43</v>
      </c>
      <c r="G2301" t="s">
        <v>44</v>
      </c>
      <c r="H2301" t="s">
        <v>2380</v>
      </c>
      <c r="I2301" s="4">
        <v>21.99</v>
      </c>
      <c r="J2301" s="5">
        <v>1</v>
      </c>
      <c r="K2301" s="4">
        <v>10.56</v>
      </c>
    </row>
    <row r="2302" spans="1:11" x14ac:dyDescent="0.2">
      <c r="A2302" t="s">
        <v>2379</v>
      </c>
      <c r="B2302" t="str">
        <f t="shared" si="70"/>
        <v>2015</v>
      </c>
      <c r="C2302" t="str">
        <f t="shared" si="71"/>
        <v>Apr</v>
      </c>
      <c r="D2302" t="s">
        <v>584</v>
      </c>
      <c r="E2302" t="s">
        <v>169</v>
      </c>
      <c r="F2302" t="s">
        <v>12</v>
      </c>
      <c r="G2302" t="s">
        <v>105</v>
      </c>
      <c r="H2302" t="s">
        <v>2381</v>
      </c>
      <c r="I2302" s="4">
        <v>406.6</v>
      </c>
      <c r="J2302" s="5">
        <v>5</v>
      </c>
      <c r="K2302" s="4">
        <v>113.85</v>
      </c>
    </row>
    <row r="2303" spans="1:11" x14ac:dyDescent="0.2">
      <c r="A2303" t="s">
        <v>2379</v>
      </c>
      <c r="B2303" t="str">
        <f t="shared" si="70"/>
        <v>2015</v>
      </c>
      <c r="C2303" t="str">
        <f t="shared" si="71"/>
        <v>Apr</v>
      </c>
      <c r="D2303" t="s">
        <v>1407</v>
      </c>
      <c r="E2303" t="s">
        <v>139</v>
      </c>
      <c r="F2303" t="s">
        <v>38</v>
      </c>
      <c r="G2303" t="s">
        <v>52</v>
      </c>
      <c r="H2303" t="s">
        <v>2382</v>
      </c>
      <c r="I2303" s="4">
        <v>67.36</v>
      </c>
      <c r="J2303" s="5">
        <v>2</v>
      </c>
      <c r="K2303" s="4">
        <v>10.1</v>
      </c>
    </row>
    <row r="2304" spans="1:11" x14ac:dyDescent="0.2">
      <c r="A2304" t="s">
        <v>2379</v>
      </c>
      <c r="B2304" t="str">
        <f t="shared" si="70"/>
        <v>2015</v>
      </c>
      <c r="C2304" t="str">
        <f t="shared" si="71"/>
        <v>Apr</v>
      </c>
      <c r="D2304" t="s">
        <v>1407</v>
      </c>
      <c r="E2304" t="s">
        <v>139</v>
      </c>
      <c r="F2304" t="s">
        <v>38</v>
      </c>
      <c r="G2304" t="s">
        <v>52</v>
      </c>
      <c r="H2304" t="s">
        <v>2383</v>
      </c>
      <c r="I2304" s="4">
        <v>54.53</v>
      </c>
      <c r="J2304" s="5">
        <v>3</v>
      </c>
      <c r="K2304" s="4">
        <v>14.31</v>
      </c>
    </row>
    <row r="2305" spans="1:11" x14ac:dyDescent="0.2">
      <c r="A2305" t="s">
        <v>2379</v>
      </c>
      <c r="B2305" t="str">
        <f t="shared" si="70"/>
        <v>2015</v>
      </c>
      <c r="C2305" t="str">
        <f t="shared" si="71"/>
        <v>Apr</v>
      </c>
      <c r="D2305" t="s">
        <v>1977</v>
      </c>
      <c r="E2305" t="s">
        <v>31</v>
      </c>
      <c r="F2305" t="s">
        <v>43</v>
      </c>
      <c r="G2305" t="s">
        <v>694</v>
      </c>
      <c r="H2305" t="s">
        <v>2384</v>
      </c>
      <c r="I2305" s="4">
        <v>639.97</v>
      </c>
      <c r="J2305" s="5">
        <v>4</v>
      </c>
      <c r="K2305" s="4">
        <v>215.99</v>
      </c>
    </row>
    <row r="2306" spans="1:11" x14ac:dyDescent="0.2">
      <c r="A2306" t="s">
        <v>2379</v>
      </c>
      <c r="B2306" t="str">
        <f t="shared" si="70"/>
        <v>2015</v>
      </c>
      <c r="C2306" t="str">
        <f t="shared" si="71"/>
        <v>Apr</v>
      </c>
      <c r="D2306" t="s">
        <v>1977</v>
      </c>
      <c r="E2306" t="s">
        <v>31</v>
      </c>
      <c r="F2306" t="s">
        <v>12</v>
      </c>
      <c r="G2306" t="s">
        <v>13</v>
      </c>
      <c r="H2306" t="s">
        <v>719</v>
      </c>
      <c r="I2306" s="4">
        <v>52.76</v>
      </c>
      <c r="J2306" s="5">
        <v>2</v>
      </c>
      <c r="K2306" s="4">
        <v>24.27</v>
      </c>
    </row>
    <row r="2307" spans="1:11" x14ac:dyDescent="0.2">
      <c r="A2307" t="s">
        <v>2385</v>
      </c>
      <c r="B2307" t="str">
        <f t="shared" ref="B2307:B2370" si="72">TEXT(A2307,"YYYY")</f>
        <v>2015</v>
      </c>
      <c r="C2307" t="str">
        <f t="shared" ref="C2307:C2370" si="73">TEXT(A2307,"MMM")</f>
        <v>Apr</v>
      </c>
      <c r="D2307" t="s">
        <v>2386</v>
      </c>
      <c r="E2307" t="s">
        <v>189</v>
      </c>
      <c r="F2307" t="s">
        <v>12</v>
      </c>
      <c r="G2307" t="s">
        <v>20</v>
      </c>
      <c r="H2307" t="s">
        <v>2104</v>
      </c>
      <c r="I2307" s="4">
        <v>40.74</v>
      </c>
      <c r="J2307" s="5">
        <v>3</v>
      </c>
      <c r="K2307" s="4">
        <v>0.41</v>
      </c>
    </row>
    <row r="2308" spans="1:11" x14ac:dyDescent="0.2">
      <c r="A2308" t="s">
        <v>2387</v>
      </c>
      <c r="B2308" t="str">
        <f t="shared" si="72"/>
        <v>2015</v>
      </c>
      <c r="C2308" t="str">
        <f t="shared" si="73"/>
        <v>Apr</v>
      </c>
      <c r="D2308" t="s">
        <v>1691</v>
      </c>
      <c r="E2308" t="s">
        <v>31</v>
      </c>
      <c r="F2308" t="s">
        <v>43</v>
      </c>
      <c r="G2308" t="s">
        <v>58</v>
      </c>
      <c r="H2308" t="s">
        <v>770</v>
      </c>
      <c r="I2308" s="4">
        <v>199.96</v>
      </c>
      <c r="J2308" s="5">
        <v>4</v>
      </c>
      <c r="K2308" s="4">
        <v>69.989999999999995</v>
      </c>
    </row>
    <row r="2309" spans="1:11" x14ac:dyDescent="0.2">
      <c r="A2309" t="s">
        <v>2387</v>
      </c>
      <c r="B2309" t="str">
        <f t="shared" si="72"/>
        <v>2015</v>
      </c>
      <c r="C2309" t="str">
        <f t="shared" si="73"/>
        <v>Apr</v>
      </c>
      <c r="D2309" t="s">
        <v>1691</v>
      </c>
      <c r="E2309" t="s">
        <v>31</v>
      </c>
      <c r="F2309" t="s">
        <v>38</v>
      </c>
      <c r="G2309" t="s">
        <v>164</v>
      </c>
      <c r="H2309" t="s">
        <v>460</v>
      </c>
      <c r="I2309" s="4">
        <v>710.83</v>
      </c>
      <c r="J2309" s="5">
        <v>3</v>
      </c>
      <c r="K2309" s="4">
        <v>-97.74</v>
      </c>
    </row>
    <row r="2310" spans="1:11" x14ac:dyDescent="0.2">
      <c r="A2310" t="s">
        <v>2387</v>
      </c>
      <c r="B2310" t="str">
        <f t="shared" si="72"/>
        <v>2015</v>
      </c>
      <c r="C2310" t="str">
        <f t="shared" si="73"/>
        <v>Apr</v>
      </c>
      <c r="D2310" t="s">
        <v>2388</v>
      </c>
      <c r="E2310" t="s">
        <v>462</v>
      </c>
      <c r="F2310" t="s">
        <v>12</v>
      </c>
      <c r="G2310" t="s">
        <v>232</v>
      </c>
      <c r="H2310" t="s">
        <v>544</v>
      </c>
      <c r="I2310" s="4">
        <v>12.88</v>
      </c>
      <c r="J2310" s="5">
        <v>1</v>
      </c>
      <c r="K2310" s="4">
        <v>0.39</v>
      </c>
    </row>
    <row r="2311" spans="1:11" x14ac:dyDescent="0.2">
      <c r="A2311" t="s">
        <v>2387</v>
      </c>
      <c r="B2311" t="str">
        <f t="shared" si="72"/>
        <v>2015</v>
      </c>
      <c r="C2311" t="str">
        <f t="shared" si="73"/>
        <v>Apr</v>
      </c>
      <c r="D2311" t="s">
        <v>2389</v>
      </c>
      <c r="E2311" t="s">
        <v>109</v>
      </c>
      <c r="F2311" t="s">
        <v>12</v>
      </c>
      <c r="G2311" t="s">
        <v>13</v>
      </c>
      <c r="H2311" t="s">
        <v>1463</v>
      </c>
      <c r="I2311" s="4">
        <v>31.1</v>
      </c>
      <c r="J2311" s="5">
        <v>6</v>
      </c>
      <c r="K2311" s="4">
        <v>10.89</v>
      </c>
    </row>
    <row r="2312" spans="1:11" x14ac:dyDescent="0.2">
      <c r="A2312" t="s">
        <v>2387</v>
      </c>
      <c r="B2312" t="str">
        <f t="shared" si="72"/>
        <v>2015</v>
      </c>
      <c r="C2312" t="str">
        <f t="shared" si="73"/>
        <v>Apr</v>
      </c>
      <c r="D2312" t="s">
        <v>2389</v>
      </c>
      <c r="E2312" t="s">
        <v>109</v>
      </c>
      <c r="F2312" t="s">
        <v>12</v>
      </c>
      <c r="G2312" t="s">
        <v>13</v>
      </c>
      <c r="H2312" t="s">
        <v>2390</v>
      </c>
      <c r="I2312" s="4">
        <v>54.82</v>
      </c>
      <c r="J2312" s="5">
        <v>3</v>
      </c>
      <c r="K2312" s="4">
        <v>17.82</v>
      </c>
    </row>
    <row r="2313" spans="1:11" x14ac:dyDescent="0.2">
      <c r="A2313" t="s">
        <v>2387</v>
      </c>
      <c r="B2313" t="str">
        <f t="shared" si="72"/>
        <v>2015</v>
      </c>
      <c r="C2313" t="str">
        <f t="shared" si="73"/>
        <v>Apr</v>
      </c>
      <c r="D2313" t="s">
        <v>1763</v>
      </c>
      <c r="E2313" t="s">
        <v>31</v>
      </c>
      <c r="F2313" t="s">
        <v>38</v>
      </c>
      <c r="G2313" t="s">
        <v>52</v>
      </c>
      <c r="H2313" t="s">
        <v>2391</v>
      </c>
      <c r="I2313" s="4">
        <v>37.68</v>
      </c>
      <c r="J2313" s="5">
        <v>2</v>
      </c>
      <c r="K2313" s="4">
        <v>15.83</v>
      </c>
    </row>
    <row r="2314" spans="1:11" x14ac:dyDescent="0.2">
      <c r="A2314" t="s">
        <v>2387</v>
      </c>
      <c r="B2314" t="str">
        <f t="shared" si="72"/>
        <v>2015</v>
      </c>
      <c r="C2314" t="str">
        <f t="shared" si="73"/>
        <v>Apr</v>
      </c>
      <c r="D2314" t="s">
        <v>1763</v>
      </c>
      <c r="E2314" t="s">
        <v>31</v>
      </c>
      <c r="F2314" t="s">
        <v>43</v>
      </c>
      <c r="G2314" t="s">
        <v>44</v>
      </c>
      <c r="H2314" t="s">
        <v>200</v>
      </c>
      <c r="I2314" s="4">
        <v>258.58</v>
      </c>
      <c r="J2314" s="5">
        <v>2</v>
      </c>
      <c r="K2314" s="4">
        <v>19.39</v>
      </c>
    </row>
    <row r="2315" spans="1:11" x14ac:dyDescent="0.2">
      <c r="A2315" t="s">
        <v>2387</v>
      </c>
      <c r="B2315" t="str">
        <f t="shared" si="72"/>
        <v>2015</v>
      </c>
      <c r="C2315" t="str">
        <f t="shared" si="73"/>
        <v>Apr</v>
      </c>
      <c r="D2315" t="s">
        <v>1763</v>
      </c>
      <c r="E2315" t="s">
        <v>31</v>
      </c>
      <c r="F2315" t="s">
        <v>12</v>
      </c>
      <c r="G2315" t="s">
        <v>105</v>
      </c>
      <c r="H2315" t="s">
        <v>2392</v>
      </c>
      <c r="I2315" s="4">
        <v>75.84</v>
      </c>
      <c r="J2315" s="5">
        <v>2</v>
      </c>
      <c r="K2315" s="4">
        <v>29.58</v>
      </c>
    </row>
    <row r="2316" spans="1:11" x14ac:dyDescent="0.2">
      <c r="A2316" t="s">
        <v>2387</v>
      </c>
      <c r="B2316" t="str">
        <f t="shared" si="72"/>
        <v>2015</v>
      </c>
      <c r="C2316" t="str">
        <f t="shared" si="73"/>
        <v>Apr</v>
      </c>
      <c r="D2316" t="s">
        <v>1239</v>
      </c>
      <c r="E2316" t="s">
        <v>1156</v>
      </c>
      <c r="F2316" t="s">
        <v>12</v>
      </c>
      <c r="G2316" t="s">
        <v>22</v>
      </c>
      <c r="H2316" t="s">
        <v>491</v>
      </c>
      <c r="I2316" s="4">
        <v>17.43</v>
      </c>
      <c r="J2316" s="5">
        <v>3</v>
      </c>
      <c r="K2316" s="4">
        <v>8.02</v>
      </c>
    </row>
    <row r="2317" spans="1:11" x14ac:dyDescent="0.2">
      <c r="A2317" t="s">
        <v>2387</v>
      </c>
      <c r="B2317" t="str">
        <f t="shared" si="72"/>
        <v>2015</v>
      </c>
      <c r="C2317" t="str">
        <f t="shared" si="73"/>
        <v>Apr</v>
      </c>
      <c r="D2317" t="s">
        <v>2393</v>
      </c>
      <c r="E2317" t="s">
        <v>31</v>
      </c>
      <c r="F2317" t="s">
        <v>38</v>
      </c>
      <c r="G2317" t="s">
        <v>164</v>
      </c>
      <c r="H2317" t="s">
        <v>2394</v>
      </c>
      <c r="I2317" s="4">
        <v>241.57</v>
      </c>
      <c r="J2317" s="5">
        <v>2</v>
      </c>
      <c r="K2317" s="4">
        <v>-15.1</v>
      </c>
    </row>
    <row r="2318" spans="1:11" x14ac:dyDescent="0.2">
      <c r="A2318" t="s">
        <v>2387</v>
      </c>
      <c r="B2318" t="str">
        <f t="shared" si="72"/>
        <v>2015</v>
      </c>
      <c r="C2318" t="str">
        <f t="shared" si="73"/>
        <v>Apr</v>
      </c>
      <c r="D2318" t="s">
        <v>2393</v>
      </c>
      <c r="E2318" t="s">
        <v>31</v>
      </c>
      <c r="F2318" t="s">
        <v>43</v>
      </c>
      <c r="G2318" t="s">
        <v>44</v>
      </c>
      <c r="H2318" t="s">
        <v>2395</v>
      </c>
      <c r="I2318" s="4">
        <v>479.92</v>
      </c>
      <c r="J2318" s="5">
        <v>2</v>
      </c>
      <c r="K2318" s="4">
        <v>41.99</v>
      </c>
    </row>
    <row r="2319" spans="1:11" x14ac:dyDescent="0.2">
      <c r="A2319" t="s">
        <v>2387</v>
      </c>
      <c r="B2319" t="str">
        <f t="shared" si="72"/>
        <v>2015</v>
      </c>
      <c r="C2319" t="str">
        <f t="shared" si="73"/>
        <v>Apr</v>
      </c>
      <c r="D2319" t="s">
        <v>1608</v>
      </c>
      <c r="E2319" t="s">
        <v>109</v>
      </c>
      <c r="F2319" t="s">
        <v>12</v>
      </c>
      <c r="G2319" t="s">
        <v>20</v>
      </c>
      <c r="H2319" t="s">
        <v>2396</v>
      </c>
      <c r="I2319" s="4">
        <v>10.74</v>
      </c>
      <c r="J2319" s="5">
        <v>1</v>
      </c>
      <c r="K2319" s="4">
        <v>0.81</v>
      </c>
    </row>
    <row r="2320" spans="1:11" x14ac:dyDescent="0.2">
      <c r="A2320" t="s">
        <v>2387</v>
      </c>
      <c r="B2320" t="str">
        <f t="shared" si="72"/>
        <v>2015</v>
      </c>
      <c r="C2320" t="str">
        <f t="shared" si="73"/>
        <v>Apr</v>
      </c>
      <c r="D2320" t="s">
        <v>2042</v>
      </c>
      <c r="E2320" t="s">
        <v>11</v>
      </c>
      <c r="F2320" t="s">
        <v>38</v>
      </c>
      <c r="G2320" t="s">
        <v>164</v>
      </c>
      <c r="H2320" t="s">
        <v>548</v>
      </c>
      <c r="I2320" s="4">
        <v>609.98</v>
      </c>
      <c r="J2320" s="5">
        <v>4</v>
      </c>
      <c r="K2320" s="4">
        <v>-113.28</v>
      </c>
    </row>
    <row r="2321" spans="1:11" x14ac:dyDescent="0.2">
      <c r="A2321" t="s">
        <v>2387</v>
      </c>
      <c r="B2321" t="str">
        <f t="shared" si="72"/>
        <v>2015</v>
      </c>
      <c r="C2321" t="str">
        <f t="shared" si="73"/>
        <v>Apr</v>
      </c>
      <c r="D2321" t="s">
        <v>2042</v>
      </c>
      <c r="E2321" t="s">
        <v>11</v>
      </c>
      <c r="F2321" t="s">
        <v>38</v>
      </c>
      <c r="G2321" t="s">
        <v>164</v>
      </c>
      <c r="H2321" t="s">
        <v>2394</v>
      </c>
      <c r="I2321" s="4">
        <v>211.37</v>
      </c>
      <c r="J2321" s="5">
        <v>2</v>
      </c>
      <c r="K2321" s="4">
        <v>-45.29</v>
      </c>
    </row>
    <row r="2322" spans="1:11" x14ac:dyDescent="0.2">
      <c r="A2322" t="s">
        <v>2387</v>
      </c>
      <c r="B2322" t="str">
        <f t="shared" si="72"/>
        <v>2015</v>
      </c>
      <c r="C2322" t="str">
        <f t="shared" si="73"/>
        <v>Apr</v>
      </c>
      <c r="D2322" t="s">
        <v>2042</v>
      </c>
      <c r="E2322" t="s">
        <v>11</v>
      </c>
      <c r="F2322" t="s">
        <v>43</v>
      </c>
      <c r="G2322" t="s">
        <v>44</v>
      </c>
      <c r="H2322" t="s">
        <v>117</v>
      </c>
      <c r="I2322" s="4">
        <v>239.98</v>
      </c>
      <c r="J2322" s="5">
        <v>3</v>
      </c>
      <c r="K2322" s="4">
        <v>18</v>
      </c>
    </row>
    <row r="2323" spans="1:11" x14ac:dyDescent="0.2">
      <c r="A2323" t="s">
        <v>2397</v>
      </c>
      <c r="B2323" t="str">
        <f t="shared" si="72"/>
        <v>2015</v>
      </c>
      <c r="C2323" t="str">
        <f t="shared" si="73"/>
        <v>Apr</v>
      </c>
      <c r="D2323" t="s">
        <v>2398</v>
      </c>
      <c r="E2323" t="s">
        <v>104</v>
      </c>
      <c r="F2323" t="s">
        <v>12</v>
      </c>
      <c r="G2323" t="s">
        <v>105</v>
      </c>
      <c r="H2323" t="s">
        <v>1295</v>
      </c>
      <c r="I2323" s="4">
        <v>35.21</v>
      </c>
      <c r="J2323" s="5">
        <v>1</v>
      </c>
      <c r="K2323" s="4">
        <v>2.64</v>
      </c>
    </row>
    <row r="2324" spans="1:11" x14ac:dyDescent="0.2">
      <c r="A2324" t="s">
        <v>2399</v>
      </c>
      <c r="B2324" t="str">
        <f t="shared" si="72"/>
        <v>2015</v>
      </c>
      <c r="C2324" t="str">
        <f t="shared" si="73"/>
        <v>Apr</v>
      </c>
      <c r="D2324" t="s">
        <v>645</v>
      </c>
      <c r="E2324" t="s">
        <v>87</v>
      </c>
      <c r="F2324" t="s">
        <v>12</v>
      </c>
      <c r="G2324" t="s">
        <v>105</v>
      </c>
      <c r="H2324" t="s">
        <v>2127</v>
      </c>
      <c r="I2324" s="4">
        <v>45.22</v>
      </c>
      <c r="J2324" s="5">
        <v>3</v>
      </c>
      <c r="K2324" s="4">
        <v>4.5199999999999996</v>
      </c>
    </row>
    <row r="2325" spans="1:11" x14ac:dyDescent="0.2">
      <c r="A2325" t="s">
        <v>2399</v>
      </c>
      <c r="B2325" t="str">
        <f t="shared" si="72"/>
        <v>2015</v>
      </c>
      <c r="C2325" t="str">
        <f t="shared" si="73"/>
        <v>Apr</v>
      </c>
      <c r="D2325" t="s">
        <v>645</v>
      </c>
      <c r="E2325" t="s">
        <v>87</v>
      </c>
      <c r="F2325" t="s">
        <v>12</v>
      </c>
      <c r="G2325" t="s">
        <v>47</v>
      </c>
      <c r="H2325" t="s">
        <v>1281</v>
      </c>
      <c r="I2325" s="4">
        <v>10.42</v>
      </c>
      <c r="J2325" s="5">
        <v>7</v>
      </c>
      <c r="K2325" s="4">
        <v>-2.21</v>
      </c>
    </row>
    <row r="2326" spans="1:11" x14ac:dyDescent="0.2">
      <c r="A2326" t="s">
        <v>2399</v>
      </c>
      <c r="B2326" t="str">
        <f t="shared" si="72"/>
        <v>2015</v>
      </c>
      <c r="C2326" t="str">
        <f t="shared" si="73"/>
        <v>Apr</v>
      </c>
      <c r="D2326" t="s">
        <v>645</v>
      </c>
      <c r="E2326" t="s">
        <v>87</v>
      </c>
      <c r="F2326" t="s">
        <v>12</v>
      </c>
      <c r="G2326" t="s">
        <v>27</v>
      </c>
      <c r="H2326" t="s">
        <v>530</v>
      </c>
      <c r="I2326" s="4">
        <v>7.87</v>
      </c>
      <c r="J2326" s="5">
        <v>3</v>
      </c>
      <c r="K2326" s="4">
        <v>1.28</v>
      </c>
    </row>
    <row r="2327" spans="1:11" x14ac:dyDescent="0.2">
      <c r="A2327" t="s">
        <v>2399</v>
      </c>
      <c r="B2327" t="str">
        <f t="shared" si="72"/>
        <v>2015</v>
      </c>
      <c r="C2327" t="str">
        <f t="shared" si="73"/>
        <v>Apr</v>
      </c>
      <c r="D2327" t="s">
        <v>645</v>
      </c>
      <c r="E2327" t="s">
        <v>87</v>
      </c>
      <c r="F2327" t="s">
        <v>43</v>
      </c>
      <c r="G2327" t="s">
        <v>44</v>
      </c>
      <c r="H2327" t="s">
        <v>1015</v>
      </c>
      <c r="I2327" s="4">
        <v>118.78</v>
      </c>
      <c r="J2327" s="5">
        <v>3</v>
      </c>
      <c r="K2327" s="4">
        <v>-27.72</v>
      </c>
    </row>
    <row r="2328" spans="1:11" x14ac:dyDescent="0.2">
      <c r="A2328" t="s">
        <v>2399</v>
      </c>
      <c r="B2328" t="str">
        <f t="shared" si="72"/>
        <v>2015</v>
      </c>
      <c r="C2328" t="str">
        <f t="shared" si="73"/>
        <v>Apr</v>
      </c>
      <c r="D2328" t="s">
        <v>645</v>
      </c>
      <c r="E2328" t="s">
        <v>87</v>
      </c>
      <c r="F2328" t="s">
        <v>12</v>
      </c>
      <c r="G2328" t="s">
        <v>47</v>
      </c>
      <c r="H2328" t="s">
        <v>2074</v>
      </c>
      <c r="I2328" s="4">
        <v>1.45</v>
      </c>
      <c r="J2328" s="5">
        <v>1</v>
      </c>
      <c r="K2328" s="4">
        <v>0.24</v>
      </c>
    </row>
    <row r="2329" spans="1:11" x14ac:dyDescent="0.2">
      <c r="A2329" t="s">
        <v>2399</v>
      </c>
      <c r="B2329" t="str">
        <f t="shared" si="72"/>
        <v>2015</v>
      </c>
      <c r="C2329" t="str">
        <f t="shared" si="73"/>
        <v>Apr</v>
      </c>
      <c r="D2329" t="s">
        <v>645</v>
      </c>
      <c r="E2329" t="s">
        <v>87</v>
      </c>
      <c r="F2329" t="s">
        <v>12</v>
      </c>
      <c r="G2329" t="s">
        <v>22</v>
      </c>
      <c r="H2329" t="s">
        <v>2400</v>
      </c>
      <c r="I2329" s="4">
        <v>55.47</v>
      </c>
      <c r="J2329" s="5">
        <v>5</v>
      </c>
      <c r="K2329" s="4">
        <v>-46.23</v>
      </c>
    </row>
    <row r="2330" spans="1:11" x14ac:dyDescent="0.2">
      <c r="A2330" t="s">
        <v>2399</v>
      </c>
      <c r="B2330" t="str">
        <f t="shared" si="72"/>
        <v>2015</v>
      </c>
      <c r="C2330" t="str">
        <f t="shared" si="73"/>
        <v>Apr</v>
      </c>
      <c r="D2330" t="s">
        <v>1479</v>
      </c>
      <c r="E2330" t="s">
        <v>26</v>
      </c>
      <c r="F2330" t="s">
        <v>12</v>
      </c>
      <c r="G2330" t="s">
        <v>47</v>
      </c>
      <c r="H2330" t="s">
        <v>184</v>
      </c>
      <c r="I2330" s="4">
        <v>12.58</v>
      </c>
      <c r="J2330" s="5">
        <v>4</v>
      </c>
      <c r="K2330" s="4">
        <v>4.09</v>
      </c>
    </row>
    <row r="2331" spans="1:11" x14ac:dyDescent="0.2">
      <c r="A2331" t="s">
        <v>2399</v>
      </c>
      <c r="B2331" t="str">
        <f t="shared" si="72"/>
        <v>2015</v>
      </c>
      <c r="C2331" t="str">
        <f t="shared" si="73"/>
        <v>Apr</v>
      </c>
      <c r="D2331" t="s">
        <v>1550</v>
      </c>
      <c r="E2331" t="s">
        <v>17</v>
      </c>
      <c r="F2331" t="s">
        <v>43</v>
      </c>
      <c r="G2331" t="s">
        <v>694</v>
      </c>
      <c r="H2331" t="s">
        <v>2055</v>
      </c>
      <c r="I2331" s="4">
        <v>1439.97</v>
      </c>
      <c r="J2331" s="5">
        <v>4</v>
      </c>
      <c r="K2331" s="4">
        <v>485.99</v>
      </c>
    </row>
    <row r="2332" spans="1:11" x14ac:dyDescent="0.2">
      <c r="A2332" t="s">
        <v>2399</v>
      </c>
      <c r="B2332" t="str">
        <f t="shared" si="72"/>
        <v>2015</v>
      </c>
      <c r="C2332" t="str">
        <f t="shared" si="73"/>
        <v>Apr</v>
      </c>
      <c r="D2332" t="s">
        <v>1550</v>
      </c>
      <c r="E2332" t="s">
        <v>17</v>
      </c>
      <c r="F2332" t="s">
        <v>43</v>
      </c>
      <c r="G2332" t="s">
        <v>58</v>
      </c>
      <c r="H2332" t="s">
        <v>2401</v>
      </c>
      <c r="I2332" s="4">
        <v>43.56</v>
      </c>
      <c r="J2332" s="5">
        <v>3</v>
      </c>
      <c r="K2332" s="4">
        <v>-4.9000000000000004</v>
      </c>
    </row>
    <row r="2333" spans="1:11" x14ac:dyDescent="0.2">
      <c r="A2333" t="s">
        <v>2399</v>
      </c>
      <c r="B2333" t="str">
        <f t="shared" si="72"/>
        <v>2015</v>
      </c>
      <c r="C2333" t="str">
        <f t="shared" si="73"/>
        <v>Apr</v>
      </c>
      <c r="D2333" t="s">
        <v>679</v>
      </c>
      <c r="E2333" t="s">
        <v>62</v>
      </c>
      <c r="F2333" t="s">
        <v>43</v>
      </c>
      <c r="G2333" t="s">
        <v>44</v>
      </c>
      <c r="H2333" t="s">
        <v>928</v>
      </c>
      <c r="I2333" s="4">
        <v>569.64</v>
      </c>
      <c r="J2333" s="5">
        <v>2</v>
      </c>
      <c r="K2333" s="4">
        <v>148.11000000000001</v>
      </c>
    </row>
    <row r="2334" spans="1:11" x14ac:dyDescent="0.2">
      <c r="A2334" t="s">
        <v>2399</v>
      </c>
      <c r="B2334" t="str">
        <f t="shared" si="72"/>
        <v>2015</v>
      </c>
      <c r="C2334" t="str">
        <f t="shared" si="73"/>
        <v>Apr</v>
      </c>
      <c r="D2334" t="s">
        <v>679</v>
      </c>
      <c r="E2334" t="s">
        <v>62</v>
      </c>
      <c r="F2334" t="s">
        <v>12</v>
      </c>
      <c r="G2334" t="s">
        <v>22</v>
      </c>
      <c r="H2334" t="s">
        <v>1817</v>
      </c>
      <c r="I2334" s="4">
        <v>9.14</v>
      </c>
      <c r="J2334" s="5">
        <v>1</v>
      </c>
      <c r="K2334" s="4">
        <v>4.57</v>
      </c>
    </row>
    <row r="2335" spans="1:11" x14ac:dyDescent="0.2">
      <c r="A2335" t="s">
        <v>2399</v>
      </c>
      <c r="B2335" t="str">
        <f t="shared" si="72"/>
        <v>2015</v>
      </c>
      <c r="C2335" t="str">
        <f t="shared" si="73"/>
        <v>Apr</v>
      </c>
      <c r="D2335" t="s">
        <v>679</v>
      </c>
      <c r="E2335" t="s">
        <v>62</v>
      </c>
      <c r="F2335" t="s">
        <v>38</v>
      </c>
      <c r="G2335" t="s">
        <v>52</v>
      </c>
      <c r="H2335" t="s">
        <v>1805</v>
      </c>
      <c r="I2335" s="4">
        <v>1196.8599999999999</v>
      </c>
      <c r="J2335" s="5">
        <v>7</v>
      </c>
      <c r="K2335" s="4">
        <v>119.69</v>
      </c>
    </row>
    <row r="2336" spans="1:11" x14ac:dyDescent="0.2">
      <c r="A2336" t="s">
        <v>2399</v>
      </c>
      <c r="B2336" t="str">
        <f t="shared" si="72"/>
        <v>2015</v>
      </c>
      <c r="C2336" t="str">
        <f t="shared" si="73"/>
        <v>Apr</v>
      </c>
      <c r="D2336" t="s">
        <v>679</v>
      </c>
      <c r="E2336" t="s">
        <v>62</v>
      </c>
      <c r="F2336" t="s">
        <v>38</v>
      </c>
      <c r="G2336" t="s">
        <v>83</v>
      </c>
      <c r="H2336" t="s">
        <v>2402</v>
      </c>
      <c r="I2336" s="4">
        <v>523.26</v>
      </c>
      <c r="J2336" s="5">
        <v>9</v>
      </c>
      <c r="K2336" s="4">
        <v>125.58</v>
      </c>
    </row>
    <row r="2337" spans="1:11" x14ac:dyDescent="0.2">
      <c r="A2337" t="s">
        <v>2399</v>
      </c>
      <c r="B2337" t="str">
        <f t="shared" si="72"/>
        <v>2015</v>
      </c>
      <c r="C2337" t="str">
        <f t="shared" si="73"/>
        <v>Apr</v>
      </c>
      <c r="D2337" t="s">
        <v>1806</v>
      </c>
      <c r="E2337" t="s">
        <v>169</v>
      </c>
      <c r="F2337" t="s">
        <v>38</v>
      </c>
      <c r="G2337" t="s">
        <v>39</v>
      </c>
      <c r="H2337" t="s">
        <v>2403</v>
      </c>
      <c r="I2337" s="4">
        <v>127.76</v>
      </c>
      <c r="J2337" s="5">
        <v>2</v>
      </c>
      <c r="K2337" s="4">
        <v>2.84</v>
      </c>
    </row>
    <row r="2338" spans="1:11" x14ac:dyDescent="0.2">
      <c r="A2338" t="s">
        <v>2404</v>
      </c>
      <c r="B2338" t="str">
        <f t="shared" si="72"/>
        <v>2015</v>
      </c>
      <c r="C2338" t="str">
        <f t="shared" si="73"/>
        <v>Apr</v>
      </c>
      <c r="D2338" t="s">
        <v>786</v>
      </c>
      <c r="E2338" t="s">
        <v>31</v>
      </c>
      <c r="F2338" t="s">
        <v>12</v>
      </c>
      <c r="G2338" t="s">
        <v>27</v>
      </c>
      <c r="H2338" t="s">
        <v>1006</v>
      </c>
      <c r="I2338" s="4">
        <v>5.56</v>
      </c>
      <c r="J2338" s="5">
        <v>2</v>
      </c>
      <c r="K2338" s="4">
        <v>2.2200000000000002</v>
      </c>
    </row>
    <row r="2339" spans="1:11" x14ac:dyDescent="0.2">
      <c r="A2339" t="s">
        <v>2404</v>
      </c>
      <c r="B2339" t="str">
        <f t="shared" si="72"/>
        <v>2015</v>
      </c>
      <c r="C2339" t="str">
        <f t="shared" si="73"/>
        <v>Apr</v>
      </c>
      <c r="D2339" t="s">
        <v>786</v>
      </c>
      <c r="E2339" t="s">
        <v>31</v>
      </c>
      <c r="F2339" t="s">
        <v>43</v>
      </c>
      <c r="G2339" t="s">
        <v>58</v>
      </c>
      <c r="H2339" t="s">
        <v>75</v>
      </c>
      <c r="I2339" s="4">
        <v>323.37</v>
      </c>
      <c r="J2339" s="5">
        <v>3</v>
      </c>
      <c r="K2339" s="4">
        <v>129.35</v>
      </c>
    </row>
    <row r="2340" spans="1:11" x14ac:dyDescent="0.2">
      <c r="A2340" t="s">
        <v>2404</v>
      </c>
      <c r="B2340" t="str">
        <f t="shared" si="72"/>
        <v>2015</v>
      </c>
      <c r="C2340" t="str">
        <f t="shared" si="73"/>
        <v>Apr</v>
      </c>
      <c r="D2340" t="s">
        <v>786</v>
      </c>
      <c r="E2340" t="s">
        <v>31</v>
      </c>
      <c r="F2340" t="s">
        <v>43</v>
      </c>
      <c r="G2340" t="s">
        <v>44</v>
      </c>
      <c r="H2340" t="s">
        <v>2405</v>
      </c>
      <c r="I2340" s="4">
        <v>783.96</v>
      </c>
      <c r="J2340" s="5">
        <v>5</v>
      </c>
      <c r="K2340" s="4">
        <v>68.599999999999994</v>
      </c>
    </row>
    <row r="2341" spans="1:11" x14ac:dyDescent="0.2">
      <c r="A2341" t="s">
        <v>2404</v>
      </c>
      <c r="B2341" t="str">
        <f t="shared" si="72"/>
        <v>2015</v>
      </c>
      <c r="C2341" t="str">
        <f t="shared" si="73"/>
        <v>Apr</v>
      </c>
      <c r="D2341" t="s">
        <v>786</v>
      </c>
      <c r="E2341" t="s">
        <v>31</v>
      </c>
      <c r="F2341" t="s">
        <v>12</v>
      </c>
      <c r="G2341" t="s">
        <v>105</v>
      </c>
      <c r="H2341" t="s">
        <v>2155</v>
      </c>
      <c r="I2341" s="4">
        <v>1447.65</v>
      </c>
      <c r="J2341" s="5">
        <v>5</v>
      </c>
      <c r="K2341" s="4">
        <v>419.82</v>
      </c>
    </row>
    <row r="2342" spans="1:11" x14ac:dyDescent="0.2">
      <c r="A2342" t="s">
        <v>2404</v>
      </c>
      <c r="B2342" t="str">
        <f t="shared" si="72"/>
        <v>2015</v>
      </c>
      <c r="C2342" t="str">
        <f t="shared" si="73"/>
        <v>Apr</v>
      </c>
      <c r="D2342" t="s">
        <v>786</v>
      </c>
      <c r="E2342" t="s">
        <v>31</v>
      </c>
      <c r="F2342" t="s">
        <v>12</v>
      </c>
      <c r="G2342" t="s">
        <v>13</v>
      </c>
      <c r="H2342" t="s">
        <v>1703</v>
      </c>
      <c r="I2342" s="4">
        <v>11.96</v>
      </c>
      <c r="J2342" s="5">
        <v>2</v>
      </c>
      <c r="K2342" s="4">
        <v>5.86</v>
      </c>
    </row>
    <row r="2343" spans="1:11" x14ac:dyDescent="0.2">
      <c r="A2343" t="s">
        <v>2404</v>
      </c>
      <c r="B2343" t="str">
        <f t="shared" si="72"/>
        <v>2015</v>
      </c>
      <c r="C2343" t="str">
        <f t="shared" si="73"/>
        <v>Apr</v>
      </c>
      <c r="D2343" t="s">
        <v>1491</v>
      </c>
      <c r="E2343" t="s">
        <v>169</v>
      </c>
      <c r="F2343" t="s">
        <v>43</v>
      </c>
      <c r="G2343" t="s">
        <v>58</v>
      </c>
      <c r="H2343" t="s">
        <v>2150</v>
      </c>
      <c r="I2343" s="4">
        <v>99.6</v>
      </c>
      <c r="J2343" s="5">
        <v>1</v>
      </c>
      <c r="K2343" s="4">
        <v>36.85</v>
      </c>
    </row>
    <row r="2344" spans="1:11" x14ac:dyDescent="0.2">
      <c r="A2344" t="s">
        <v>2404</v>
      </c>
      <c r="B2344" t="str">
        <f t="shared" si="72"/>
        <v>2015</v>
      </c>
      <c r="C2344" t="str">
        <f t="shared" si="73"/>
        <v>Apr</v>
      </c>
      <c r="D2344" t="s">
        <v>1491</v>
      </c>
      <c r="E2344" t="s">
        <v>169</v>
      </c>
      <c r="F2344" t="s">
        <v>12</v>
      </c>
      <c r="G2344" t="s">
        <v>22</v>
      </c>
      <c r="H2344" t="s">
        <v>2406</v>
      </c>
      <c r="I2344" s="4">
        <v>62.3</v>
      </c>
      <c r="J2344" s="5">
        <v>13</v>
      </c>
      <c r="K2344" s="4">
        <v>21.02</v>
      </c>
    </row>
    <row r="2345" spans="1:11" x14ac:dyDescent="0.2">
      <c r="A2345" t="s">
        <v>2404</v>
      </c>
      <c r="B2345" t="str">
        <f t="shared" si="72"/>
        <v>2015</v>
      </c>
      <c r="C2345" t="str">
        <f t="shared" si="73"/>
        <v>Apr</v>
      </c>
      <c r="D2345" t="s">
        <v>1491</v>
      </c>
      <c r="E2345" t="s">
        <v>169</v>
      </c>
      <c r="F2345" t="s">
        <v>12</v>
      </c>
      <c r="G2345" t="s">
        <v>27</v>
      </c>
      <c r="H2345" t="s">
        <v>2407</v>
      </c>
      <c r="I2345" s="4">
        <v>10.71</v>
      </c>
      <c r="J2345" s="5">
        <v>3</v>
      </c>
      <c r="K2345" s="4">
        <v>2.78</v>
      </c>
    </row>
    <row r="2346" spans="1:11" x14ac:dyDescent="0.2">
      <c r="A2346" t="s">
        <v>2408</v>
      </c>
      <c r="B2346" t="str">
        <f t="shared" si="72"/>
        <v>2015</v>
      </c>
      <c r="C2346" t="str">
        <f t="shared" si="73"/>
        <v>Apr</v>
      </c>
      <c r="D2346" t="s">
        <v>10</v>
      </c>
      <c r="E2346" t="s">
        <v>146</v>
      </c>
      <c r="F2346" t="s">
        <v>12</v>
      </c>
      <c r="G2346" t="s">
        <v>22</v>
      </c>
      <c r="H2346" t="s">
        <v>425</v>
      </c>
      <c r="I2346" s="4">
        <v>38.22</v>
      </c>
      <c r="J2346" s="5">
        <v>6</v>
      </c>
      <c r="K2346" s="4">
        <v>17.96</v>
      </c>
    </row>
    <row r="2347" spans="1:11" x14ac:dyDescent="0.2">
      <c r="A2347" t="s">
        <v>2408</v>
      </c>
      <c r="B2347" t="str">
        <f t="shared" si="72"/>
        <v>2015</v>
      </c>
      <c r="C2347" t="str">
        <f t="shared" si="73"/>
        <v>Apr</v>
      </c>
      <c r="D2347" t="s">
        <v>10</v>
      </c>
      <c r="E2347" t="s">
        <v>146</v>
      </c>
      <c r="F2347" t="s">
        <v>12</v>
      </c>
      <c r="G2347" t="s">
        <v>18</v>
      </c>
      <c r="H2347" t="s">
        <v>1189</v>
      </c>
      <c r="I2347" s="4">
        <v>75.180000000000007</v>
      </c>
      <c r="J2347" s="5">
        <v>6</v>
      </c>
      <c r="K2347" s="4">
        <v>35.33</v>
      </c>
    </row>
    <row r="2348" spans="1:11" x14ac:dyDescent="0.2">
      <c r="A2348" t="s">
        <v>2408</v>
      </c>
      <c r="B2348" t="str">
        <f t="shared" si="72"/>
        <v>2015</v>
      </c>
      <c r="C2348" t="str">
        <f t="shared" si="73"/>
        <v>Apr</v>
      </c>
      <c r="D2348" t="s">
        <v>10</v>
      </c>
      <c r="E2348" t="s">
        <v>146</v>
      </c>
      <c r="F2348" t="s">
        <v>38</v>
      </c>
      <c r="G2348" t="s">
        <v>52</v>
      </c>
      <c r="H2348" t="s">
        <v>1622</v>
      </c>
      <c r="I2348" s="4">
        <v>6.16</v>
      </c>
      <c r="J2348" s="5">
        <v>2</v>
      </c>
      <c r="K2348" s="4">
        <v>2.96</v>
      </c>
    </row>
    <row r="2349" spans="1:11" x14ac:dyDescent="0.2">
      <c r="A2349" t="s">
        <v>2408</v>
      </c>
      <c r="B2349" t="str">
        <f t="shared" si="72"/>
        <v>2015</v>
      </c>
      <c r="C2349" t="str">
        <f t="shared" si="73"/>
        <v>Apr</v>
      </c>
      <c r="D2349" t="s">
        <v>10</v>
      </c>
      <c r="E2349" t="s">
        <v>146</v>
      </c>
      <c r="F2349" t="s">
        <v>38</v>
      </c>
      <c r="G2349" t="s">
        <v>39</v>
      </c>
      <c r="H2349" t="s">
        <v>2409</v>
      </c>
      <c r="I2349" s="4">
        <v>89.99</v>
      </c>
      <c r="J2349" s="5">
        <v>1</v>
      </c>
      <c r="K2349" s="4">
        <v>17.100000000000001</v>
      </c>
    </row>
    <row r="2350" spans="1:11" x14ac:dyDescent="0.2">
      <c r="A2350" t="s">
        <v>2408</v>
      </c>
      <c r="B2350" t="str">
        <f t="shared" si="72"/>
        <v>2015</v>
      </c>
      <c r="C2350" t="str">
        <f t="shared" si="73"/>
        <v>Apr</v>
      </c>
      <c r="D2350" t="s">
        <v>1631</v>
      </c>
      <c r="E2350" t="s">
        <v>71</v>
      </c>
      <c r="F2350" t="s">
        <v>43</v>
      </c>
      <c r="G2350" t="s">
        <v>58</v>
      </c>
      <c r="H2350" t="s">
        <v>2349</v>
      </c>
      <c r="I2350" s="4">
        <v>106.5</v>
      </c>
      <c r="J2350" s="5">
        <v>6</v>
      </c>
      <c r="K2350" s="4">
        <v>41.54</v>
      </c>
    </row>
    <row r="2351" spans="1:11" x14ac:dyDescent="0.2">
      <c r="A2351" t="s">
        <v>2408</v>
      </c>
      <c r="B2351" t="str">
        <f t="shared" si="72"/>
        <v>2015</v>
      </c>
      <c r="C2351" t="str">
        <f t="shared" si="73"/>
        <v>Apr</v>
      </c>
      <c r="D2351" t="s">
        <v>1249</v>
      </c>
      <c r="E2351" t="s">
        <v>169</v>
      </c>
      <c r="F2351" t="s">
        <v>12</v>
      </c>
      <c r="G2351" t="s">
        <v>18</v>
      </c>
      <c r="H2351" t="s">
        <v>2410</v>
      </c>
      <c r="I2351" s="4">
        <v>21.93</v>
      </c>
      <c r="J2351" s="5">
        <v>3</v>
      </c>
      <c r="K2351" s="4">
        <v>10.31</v>
      </c>
    </row>
    <row r="2352" spans="1:11" x14ac:dyDescent="0.2">
      <c r="A2352" t="s">
        <v>2408</v>
      </c>
      <c r="B2352" t="str">
        <f t="shared" si="72"/>
        <v>2015</v>
      </c>
      <c r="C2352" t="str">
        <f t="shared" si="73"/>
        <v>Apr</v>
      </c>
      <c r="D2352" t="s">
        <v>1326</v>
      </c>
      <c r="E2352" t="s">
        <v>31</v>
      </c>
      <c r="F2352" t="s">
        <v>12</v>
      </c>
      <c r="G2352" t="s">
        <v>20</v>
      </c>
      <c r="H2352" t="s">
        <v>2411</v>
      </c>
      <c r="I2352" s="4">
        <v>947.17</v>
      </c>
      <c r="J2352" s="5">
        <v>7</v>
      </c>
      <c r="K2352" s="4">
        <v>9.4700000000000006</v>
      </c>
    </row>
    <row r="2353" spans="1:11" x14ac:dyDescent="0.2">
      <c r="A2353" t="s">
        <v>2408</v>
      </c>
      <c r="B2353" t="str">
        <f t="shared" si="72"/>
        <v>2015</v>
      </c>
      <c r="C2353" t="str">
        <f t="shared" si="73"/>
        <v>Apr</v>
      </c>
      <c r="D2353" t="s">
        <v>1326</v>
      </c>
      <c r="E2353" t="s">
        <v>31</v>
      </c>
      <c r="F2353" t="s">
        <v>12</v>
      </c>
      <c r="G2353" t="s">
        <v>13</v>
      </c>
      <c r="H2353" t="s">
        <v>2412</v>
      </c>
      <c r="I2353" s="4">
        <v>61.96</v>
      </c>
      <c r="J2353" s="5">
        <v>2</v>
      </c>
      <c r="K2353" s="4">
        <v>27.88</v>
      </c>
    </row>
    <row r="2354" spans="1:11" x14ac:dyDescent="0.2">
      <c r="A2354" t="s">
        <v>2408</v>
      </c>
      <c r="B2354" t="str">
        <f t="shared" si="72"/>
        <v>2015</v>
      </c>
      <c r="C2354" t="str">
        <f t="shared" si="73"/>
        <v>Apr</v>
      </c>
      <c r="D2354" t="s">
        <v>699</v>
      </c>
      <c r="E2354" t="s">
        <v>31</v>
      </c>
      <c r="F2354" t="s">
        <v>12</v>
      </c>
      <c r="G2354" t="s">
        <v>20</v>
      </c>
      <c r="H2354" t="s">
        <v>1261</v>
      </c>
      <c r="I2354" s="4">
        <v>115.44</v>
      </c>
      <c r="J2354" s="5">
        <v>3</v>
      </c>
      <c r="K2354" s="4">
        <v>30.01</v>
      </c>
    </row>
    <row r="2355" spans="1:11" x14ac:dyDescent="0.2">
      <c r="A2355" t="s">
        <v>2408</v>
      </c>
      <c r="B2355" t="str">
        <f t="shared" si="72"/>
        <v>2015</v>
      </c>
      <c r="C2355" t="str">
        <f t="shared" si="73"/>
        <v>Apr</v>
      </c>
      <c r="D2355" t="s">
        <v>2413</v>
      </c>
      <c r="E2355" t="s">
        <v>11</v>
      </c>
      <c r="F2355" t="s">
        <v>43</v>
      </c>
      <c r="G2355" t="s">
        <v>58</v>
      </c>
      <c r="H2355" t="s">
        <v>2414</v>
      </c>
      <c r="I2355" s="4">
        <v>41.42</v>
      </c>
      <c r="J2355" s="5">
        <v>2</v>
      </c>
      <c r="K2355" s="4">
        <v>8.2799999999999994</v>
      </c>
    </row>
    <row r="2356" spans="1:11" x14ac:dyDescent="0.2">
      <c r="A2356" t="s">
        <v>2408</v>
      </c>
      <c r="B2356" t="str">
        <f t="shared" si="72"/>
        <v>2015</v>
      </c>
      <c r="C2356" t="str">
        <f t="shared" si="73"/>
        <v>Apr</v>
      </c>
      <c r="D2356" t="s">
        <v>2413</v>
      </c>
      <c r="E2356" t="s">
        <v>11</v>
      </c>
      <c r="F2356" t="s">
        <v>43</v>
      </c>
      <c r="G2356" t="s">
        <v>44</v>
      </c>
      <c r="H2356" t="s">
        <v>2415</v>
      </c>
      <c r="I2356" s="4">
        <v>244.77</v>
      </c>
      <c r="J2356" s="5">
        <v>4</v>
      </c>
      <c r="K2356" s="4">
        <v>24.48</v>
      </c>
    </row>
    <row r="2357" spans="1:11" x14ac:dyDescent="0.2">
      <c r="A2357" t="s">
        <v>2408</v>
      </c>
      <c r="B2357" t="str">
        <f t="shared" si="72"/>
        <v>2015</v>
      </c>
      <c r="C2357" t="str">
        <f t="shared" si="73"/>
        <v>Apr</v>
      </c>
      <c r="D2357" t="s">
        <v>2413</v>
      </c>
      <c r="E2357" t="s">
        <v>11</v>
      </c>
      <c r="F2357" t="s">
        <v>12</v>
      </c>
      <c r="G2357" t="s">
        <v>27</v>
      </c>
      <c r="H2357" t="s">
        <v>2154</v>
      </c>
      <c r="I2357" s="4">
        <v>74.349999999999994</v>
      </c>
      <c r="J2357" s="5">
        <v>3</v>
      </c>
      <c r="K2357" s="4">
        <v>6.51</v>
      </c>
    </row>
    <row r="2358" spans="1:11" x14ac:dyDescent="0.2">
      <c r="A2358" t="s">
        <v>2408</v>
      </c>
      <c r="B2358" t="str">
        <f t="shared" si="72"/>
        <v>2015</v>
      </c>
      <c r="C2358" t="str">
        <f t="shared" si="73"/>
        <v>Apr</v>
      </c>
      <c r="D2358" t="s">
        <v>2413</v>
      </c>
      <c r="E2358" t="s">
        <v>11</v>
      </c>
      <c r="F2358" t="s">
        <v>12</v>
      </c>
      <c r="G2358" t="s">
        <v>22</v>
      </c>
      <c r="H2358" t="s">
        <v>110</v>
      </c>
      <c r="I2358" s="4">
        <v>4.3099999999999996</v>
      </c>
      <c r="J2358" s="5">
        <v>2</v>
      </c>
      <c r="K2358" s="4">
        <v>-6.9</v>
      </c>
    </row>
    <row r="2359" spans="1:11" x14ac:dyDescent="0.2">
      <c r="A2359" t="s">
        <v>2408</v>
      </c>
      <c r="B2359" t="str">
        <f t="shared" si="72"/>
        <v>2015</v>
      </c>
      <c r="C2359" t="str">
        <f t="shared" si="73"/>
        <v>Apr</v>
      </c>
      <c r="D2359" t="s">
        <v>2413</v>
      </c>
      <c r="E2359" t="s">
        <v>11</v>
      </c>
      <c r="F2359" t="s">
        <v>38</v>
      </c>
      <c r="G2359" t="s">
        <v>39</v>
      </c>
      <c r="H2359" t="s">
        <v>225</v>
      </c>
      <c r="I2359" s="4">
        <v>56.69</v>
      </c>
      <c r="J2359" s="5">
        <v>1</v>
      </c>
      <c r="K2359" s="4">
        <v>-20.25</v>
      </c>
    </row>
    <row r="2360" spans="1:11" x14ac:dyDescent="0.2">
      <c r="A2360" t="s">
        <v>2408</v>
      </c>
      <c r="B2360" t="str">
        <f t="shared" si="72"/>
        <v>2015</v>
      </c>
      <c r="C2360" t="str">
        <f t="shared" si="73"/>
        <v>Apr</v>
      </c>
      <c r="D2360" t="s">
        <v>2413</v>
      </c>
      <c r="E2360" t="s">
        <v>11</v>
      </c>
      <c r="F2360" t="s">
        <v>43</v>
      </c>
      <c r="G2360" t="s">
        <v>44</v>
      </c>
      <c r="H2360" t="s">
        <v>2031</v>
      </c>
      <c r="I2360" s="4">
        <v>97.97</v>
      </c>
      <c r="J2360" s="5">
        <v>2</v>
      </c>
      <c r="K2360" s="4">
        <v>6.12</v>
      </c>
    </row>
    <row r="2361" spans="1:11" x14ac:dyDescent="0.2">
      <c r="A2361" t="s">
        <v>2408</v>
      </c>
      <c r="B2361" t="str">
        <f t="shared" si="72"/>
        <v>2015</v>
      </c>
      <c r="C2361" t="str">
        <f t="shared" si="73"/>
        <v>Apr</v>
      </c>
      <c r="D2361" t="s">
        <v>2413</v>
      </c>
      <c r="E2361" t="s">
        <v>11</v>
      </c>
      <c r="F2361" t="s">
        <v>12</v>
      </c>
      <c r="G2361" t="s">
        <v>27</v>
      </c>
      <c r="H2361" t="s">
        <v>1147</v>
      </c>
      <c r="I2361" s="4">
        <v>7.87</v>
      </c>
      <c r="J2361" s="5">
        <v>3</v>
      </c>
      <c r="K2361" s="4">
        <v>0.89</v>
      </c>
    </row>
    <row r="2362" spans="1:11" x14ac:dyDescent="0.2">
      <c r="A2362" t="s">
        <v>2408</v>
      </c>
      <c r="B2362" t="str">
        <f t="shared" si="72"/>
        <v>2015</v>
      </c>
      <c r="C2362" t="str">
        <f t="shared" si="73"/>
        <v>Apr</v>
      </c>
      <c r="D2362" t="s">
        <v>2413</v>
      </c>
      <c r="E2362" t="s">
        <v>11</v>
      </c>
      <c r="F2362" t="s">
        <v>12</v>
      </c>
      <c r="G2362" t="s">
        <v>13</v>
      </c>
      <c r="H2362" t="s">
        <v>1333</v>
      </c>
      <c r="I2362" s="4">
        <v>15.55</v>
      </c>
      <c r="J2362" s="5">
        <v>3</v>
      </c>
      <c r="K2362" s="4">
        <v>5.44</v>
      </c>
    </row>
    <row r="2363" spans="1:11" x14ac:dyDescent="0.2">
      <c r="A2363" t="s">
        <v>2408</v>
      </c>
      <c r="B2363" t="str">
        <f t="shared" si="72"/>
        <v>2015</v>
      </c>
      <c r="C2363" t="str">
        <f t="shared" si="73"/>
        <v>Apr</v>
      </c>
      <c r="D2363" t="s">
        <v>2413</v>
      </c>
      <c r="E2363" t="s">
        <v>11</v>
      </c>
      <c r="F2363" t="s">
        <v>12</v>
      </c>
      <c r="G2363" t="s">
        <v>22</v>
      </c>
      <c r="H2363" t="s">
        <v>262</v>
      </c>
      <c r="I2363" s="4">
        <v>1.48</v>
      </c>
      <c r="J2363" s="5">
        <v>1</v>
      </c>
      <c r="K2363" s="4">
        <v>-2.29</v>
      </c>
    </row>
    <row r="2364" spans="1:11" x14ac:dyDescent="0.2">
      <c r="A2364" t="s">
        <v>2416</v>
      </c>
      <c r="B2364" t="str">
        <f t="shared" si="72"/>
        <v>2015</v>
      </c>
      <c r="C2364" t="str">
        <f t="shared" si="73"/>
        <v>Apr</v>
      </c>
      <c r="D2364" t="s">
        <v>733</v>
      </c>
      <c r="E2364" t="s">
        <v>11</v>
      </c>
      <c r="F2364" t="s">
        <v>12</v>
      </c>
      <c r="G2364" t="s">
        <v>105</v>
      </c>
      <c r="H2364" t="s">
        <v>336</v>
      </c>
      <c r="I2364" s="4">
        <v>19.57</v>
      </c>
      <c r="J2364" s="5">
        <v>2</v>
      </c>
      <c r="K2364" s="4">
        <v>-52.83</v>
      </c>
    </row>
    <row r="2365" spans="1:11" x14ac:dyDescent="0.2">
      <c r="A2365" t="s">
        <v>2416</v>
      </c>
      <c r="B2365" t="str">
        <f t="shared" si="72"/>
        <v>2015</v>
      </c>
      <c r="C2365" t="str">
        <f t="shared" si="73"/>
        <v>Apr</v>
      </c>
      <c r="D2365" t="s">
        <v>733</v>
      </c>
      <c r="E2365" t="s">
        <v>11</v>
      </c>
      <c r="F2365" t="s">
        <v>12</v>
      </c>
      <c r="G2365" t="s">
        <v>22</v>
      </c>
      <c r="H2365" t="s">
        <v>802</v>
      </c>
      <c r="I2365" s="4">
        <v>310.39</v>
      </c>
      <c r="J2365" s="5">
        <v>4</v>
      </c>
      <c r="K2365" s="4">
        <v>-512.15</v>
      </c>
    </row>
    <row r="2366" spans="1:11" x14ac:dyDescent="0.2">
      <c r="A2366" t="s">
        <v>2417</v>
      </c>
      <c r="B2366" t="str">
        <f t="shared" si="72"/>
        <v>2015</v>
      </c>
      <c r="C2366" t="str">
        <f t="shared" si="73"/>
        <v>Apr</v>
      </c>
      <c r="D2366" t="s">
        <v>645</v>
      </c>
      <c r="E2366" t="s">
        <v>34</v>
      </c>
      <c r="F2366" t="s">
        <v>43</v>
      </c>
      <c r="G2366" t="s">
        <v>44</v>
      </c>
      <c r="H2366" t="s">
        <v>596</v>
      </c>
      <c r="I2366" s="4">
        <v>287.97000000000003</v>
      </c>
      <c r="J2366" s="5">
        <v>3</v>
      </c>
      <c r="K2366" s="4">
        <v>77.75</v>
      </c>
    </row>
    <row r="2367" spans="1:11" x14ac:dyDescent="0.2">
      <c r="A2367" t="s">
        <v>2417</v>
      </c>
      <c r="B2367" t="str">
        <f t="shared" si="72"/>
        <v>2015</v>
      </c>
      <c r="C2367" t="str">
        <f t="shared" si="73"/>
        <v>Apr</v>
      </c>
      <c r="D2367" t="s">
        <v>645</v>
      </c>
      <c r="E2367" t="s">
        <v>34</v>
      </c>
      <c r="F2367" t="s">
        <v>38</v>
      </c>
      <c r="G2367" t="s">
        <v>52</v>
      </c>
      <c r="H2367" t="s">
        <v>2418</v>
      </c>
      <c r="I2367" s="4">
        <v>595.38</v>
      </c>
      <c r="J2367" s="5">
        <v>6</v>
      </c>
      <c r="K2367" s="4">
        <v>297.69</v>
      </c>
    </row>
    <row r="2368" spans="1:11" x14ac:dyDescent="0.2">
      <c r="A2368" t="s">
        <v>2417</v>
      </c>
      <c r="B2368" t="str">
        <f t="shared" si="72"/>
        <v>2015</v>
      </c>
      <c r="C2368" t="str">
        <f t="shared" si="73"/>
        <v>Apr</v>
      </c>
      <c r="D2368" t="s">
        <v>645</v>
      </c>
      <c r="E2368" t="s">
        <v>34</v>
      </c>
      <c r="F2368" t="s">
        <v>12</v>
      </c>
      <c r="G2368" t="s">
        <v>13</v>
      </c>
      <c r="H2368" t="s">
        <v>970</v>
      </c>
      <c r="I2368" s="4">
        <v>12.96</v>
      </c>
      <c r="J2368" s="5">
        <v>2</v>
      </c>
      <c r="K2368" s="4">
        <v>6.22</v>
      </c>
    </row>
    <row r="2369" spans="1:11" x14ac:dyDescent="0.2">
      <c r="A2369" t="s">
        <v>2417</v>
      </c>
      <c r="B2369" t="str">
        <f t="shared" si="72"/>
        <v>2015</v>
      </c>
      <c r="C2369" t="str">
        <f t="shared" si="73"/>
        <v>Apr</v>
      </c>
      <c r="D2369" t="s">
        <v>1544</v>
      </c>
      <c r="E2369" t="s">
        <v>11</v>
      </c>
      <c r="F2369" t="s">
        <v>12</v>
      </c>
      <c r="G2369" t="s">
        <v>13</v>
      </c>
      <c r="H2369" t="s">
        <v>1209</v>
      </c>
      <c r="I2369" s="4">
        <v>117.46</v>
      </c>
      <c r="J2369" s="5">
        <v>3</v>
      </c>
      <c r="K2369" s="4">
        <v>44.05</v>
      </c>
    </row>
    <row r="2370" spans="1:11" x14ac:dyDescent="0.2">
      <c r="A2370" t="s">
        <v>2417</v>
      </c>
      <c r="B2370" t="str">
        <f t="shared" si="72"/>
        <v>2015</v>
      </c>
      <c r="C2370" t="str">
        <f t="shared" si="73"/>
        <v>Apr</v>
      </c>
      <c r="D2370" t="s">
        <v>2419</v>
      </c>
      <c r="E2370" t="s">
        <v>125</v>
      </c>
      <c r="F2370" t="s">
        <v>12</v>
      </c>
      <c r="G2370" t="s">
        <v>72</v>
      </c>
      <c r="H2370" t="s">
        <v>2420</v>
      </c>
      <c r="I2370" s="4">
        <v>180.96</v>
      </c>
      <c r="J2370" s="5">
        <v>2</v>
      </c>
      <c r="K2370" s="4">
        <v>81.430000000000007</v>
      </c>
    </row>
    <row r="2371" spans="1:11" x14ac:dyDescent="0.2">
      <c r="A2371" t="s">
        <v>2421</v>
      </c>
      <c r="B2371" t="str">
        <f t="shared" ref="B2371:B2434" si="74">TEXT(A2371,"YYYY")</f>
        <v>2015</v>
      </c>
      <c r="C2371" t="str">
        <f t="shared" ref="C2371:C2434" si="75">TEXT(A2371,"MMM")</f>
        <v>Apr</v>
      </c>
      <c r="D2371" t="s">
        <v>2422</v>
      </c>
      <c r="E2371" t="s">
        <v>37</v>
      </c>
      <c r="F2371" t="s">
        <v>38</v>
      </c>
      <c r="G2371" t="s">
        <v>39</v>
      </c>
      <c r="H2371" t="s">
        <v>2139</v>
      </c>
      <c r="I2371" s="4">
        <v>191.96</v>
      </c>
      <c r="J2371" s="5">
        <v>2</v>
      </c>
      <c r="K2371" s="4">
        <v>51.83</v>
      </c>
    </row>
    <row r="2372" spans="1:11" x14ac:dyDescent="0.2">
      <c r="A2372" t="s">
        <v>2421</v>
      </c>
      <c r="B2372" t="str">
        <f t="shared" si="74"/>
        <v>2015</v>
      </c>
      <c r="C2372" t="str">
        <f t="shared" si="75"/>
        <v>Apr</v>
      </c>
      <c r="D2372" t="s">
        <v>2422</v>
      </c>
      <c r="E2372" t="s">
        <v>37</v>
      </c>
      <c r="F2372" t="s">
        <v>12</v>
      </c>
      <c r="G2372" t="s">
        <v>22</v>
      </c>
      <c r="H2372" t="s">
        <v>1373</v>
      </c>
      <c r="I2372" s="4">
        <v>21.3</v>
      </c>
      <c r="J2372" s="5">
        <v>3</v>
      </c>
      <c r="K2372" s="4">
        <v>9.8000000000000007</v>
      </c>
    </row>
    <row r="2373" spans="1:11" x14ac:dyDescent="0.2">
      <c r="A2373" t="s">
        <v>2421</v>
      </c>
      <c r="B2373" t="str">
        <f t="shared" si="74"/>
        <v>2015</v>
      </c>
      <c r="C2373" t="str">
        <f t="shared" si="75"/>
        <v>Apr</v>
      </c>
      <c r="D2373" t="s">
        <v>2422</v>
      </c>
      <c r="E2373" t="s">
        <v>37</v>
      </c>
      <c r="F2373" t="s">
        <v>43</v>
      </c>
      <c r="G2373" t="s">
        <v>44</v>
      </c>
      <c r="H2373" t="s">
        <v>156</v>
      </c>
      <c r="I2373" s="4">
        <v>469.95</v>
      </c>
      <c r="J2373" s="5">
        <v>5</v>
      </c>
      <c r="K2373" s="4">
        <v>131.59</v>
      </c>
    </row>
    <row r="2374" spans="1:11" x14ac:dyDescent="0.2">
      <c r="A2374" t="s">
        <v>2421</v>
      </c>
      <c r="B2374" t="str">
        <f t="shared" si="74"/>
        <v>2015</v>
      </c>
      <c r="C2374" t="str">
        <f t="shared" si="75"/>
        <v>Apr</v>
      </c>
      <c r="D2374" t="s">
        <v>2422</v>
      </c>
      <c r="E2374" t="s">
        <v>37</v>
      </c>
      <c r="F2374" t="s">
        <v>38</v>
      </c>
      <c r="G2374" t="s">
        <v>52</v>
      </c>
      <c r="H2374" t="s">
        <v>2423</v>
      </c>
      <c r="I2374" s="4">
        <v>209.88</v>
      </c>
      <c r="J2374" s="5">
        <v>3</v>
      </c>
      <c r="K2374" s="4">
        <v>35.68</v>
      </c>
    </row>
    <row r="2375" spans="1:11" x14ac:dyDescent="0.2">
      <c r="A2375" t="s">
        <v>2424</v>
      </c>
      <c r="B2375" t="str">
        <f t="shared" si="74"/>
        <v>2015</v>
      </c>
      <c r="C2375" t="str">
        <f t="shared" si="75"/>
        <v>Apr</v>
      </c>
      <c r="D2375" t="s">
        <v>379</v>
      </c>
      <c r="E2375" t="s">
        <v>31</v>
      </c>
      <c r="F2375" t="s">
        <v>43</v>
      </c>
      <c r="G2375" t="s">
        <v>44</v>
      </c>
      <c r="H2375" t="s">
        <v>1046</v>
      </c>
      <c r="I2375" s="4">
        <v>88.78</v>
      </c>
      <c r="J2375" s="5">
        <v>3</v>
      </c>
      <c r="K2375" s="4">
        <v>7.77</v>
      </c>
    </row>
    <row r="2376" spans="1:11" x14ac:dyDescent="0.2">
      <c r="A2376" t="s">
        <v>2424</v>
      </c>
      <c r="B2376" t="str">
        <f t="shared" si="74"/>
        <v>2015</v>
      </c>
      <c r="C2376" t="str">
        <f t="shared" si="75"/>
        <v>Apr</v>
      </c>
      <c r="D2376" t="s">
        <v>379</v>
      </c>
      <c r="E2376" t="s">
        <v>31</v>
      </c>
      <c r="F2376" t="s">
        <v>12</v>
      </c>
      <c r="G2376" t="s">
        <v>27</v>
      </c>
      <c r="H2376" t="s">
        <v>2200</v>
      </c>
      <c r="I2376" s="4">
        <v>64.14</v>
      </c>
      <c r="J2376" s="5">
        <v>3</v>
      </c>
      <c r="K2376" s="4">
        <v>16.68</v>
      </c>
    </row>
    <row r="2377" spans="1:11" x14ac:dyDescent="0.2">
      <c r="A2377" t="s">
        <v>2425</v>
      </c>
      <c r="B2377" t="str">
        <f t="shared" si="74"/>
        <v>2015</v>
      </c>
      <c r="C2377" t="str">
        <f t="shared" si="75"/>
        <v>Apr</v>
      </c>
      <c r="D2377" t="s">
        <v>193</v>
      </c>
      <c r="E2377" t="s">
        <v>169</v>
      </c>
      <c r="F2377" t="s">
        <v>12</v>
      </c>
      <c r="G2377" t="s">
        <v>27</v>
      </c>
      <c r="H2377" t="s">
        <v>328</v>
      </c>
      <c r="I2377" s="4">
        <v>25.99</v>
      </c>
      <c r="J2377" s="5">
        <v>1</v>
      </c>
      <c r="K2377" s="4">
        <v>7.54</v>
      </c>
    </row>
    <row r="2378" spans="1:11" x14ac:dyDescent="0.2">
      <c r="A2378" t="s">
        <v>2426</v>
      </c>
      <c r="B2378" t="str">
        <f t="shared" si="74"/>
        <v>2015</v>
      </c>
      <c r="C2378" t="str">
        <f t="shared" si="75"/>
        <v>Apr</v>
      </c>
      <c r="D2378" t="s">
        <v>294</v>
      </c>
      <c r="E2378" t="s">
        <v>31</v>
      </c>
      <c r="F2378" t="s">
        <v>12</v>
      </c>
      <c r="G2378" t="s">
        <v>22</v>
      </c>
      <c r="H2378" t="s">
        <v>491</v>
      </c>
      <c r="I2378" s="4">
        <v>13.94</v>
      </c>
      <c r="J2378" s="5">
        <v>3</v>
      </c>
      <c r="K2378" s="4">
        <v>4.53</v>
      </c>
    </row>
    <row r="2379" spans="1:11" x14ac:dyDescent="0.2">
      <c r="A2379" t="s">
        <v>2426</v>
      </c>
      <c r="B2379" t="str">
        <f t="shared" si="74"/>
        <v>2015</v>
      </c>
      <c r="C2379" t="str">
        <f t="shared" si="75"/>
        <v>Apr</v>
      </c>
      <c r="D2379" t="s">
        <v>1165</v>
      </c>
      <c r="E2379" t="s">
        <v>169</v>
      </c>
      <c r="F2379" t="s">
        <v>12</v>
      </c>
      <c r="G2379" t="s">
        <v>105</v>
      </c>
      <c r="H2379" t="s">
        <v>129</v>
      </c>
      <c r="I2379" s="4">
        <v>206.43</v>
      </c>
      <c r="J2379" s="5">
        <v>3</v>
      </c>
      <c r="K2379" s="4">
        <v>90.83</v>
      </c>
    </row>
    <row r="2380" spans="1:11" x14ac:dyDescent="0.2">
      <c r="A2380" t="s">
        <v>2426</v>
      </c>
      <c r="B2380" t="str">
        <f t="shared" si="74"/>
        <v>2015</v>
      </c>
      <c r="C2380" t="str">
        <f t="shared" si="75"/>
        <v>Apr</v>
      </c>
      <c r="D2380" t="s">
        <v>2235</v>
      </c>
      <c r="E2380" t="s">
        <v>180</v>
      </c>
      <c r="F2380" t="s">
        <v>12</v>
      </c>
      <c r="G2380" t="s">
        <v>27</v>
      </c>
      <c r="H2380" t="s">
        <v>1168</v>
      </c>
      <c r="I2380" s="4">
        <v>57.75</v>
      </c>
      <c r="J2380" s="5">
        <v>5</v>
      </c>
      <c r="K2380" s="4">
        <v>16.170000000000002</v>
      </c>
    </row>
    <row r="2381" spans="1:11" x14ac:dyDescent="0.2">
      <c r="A2381" t="s">
        <v>2426</v>
      </c>
      <c r="B2381" t="str">
        <f t="shared" si="74"/>
        <v>2015</v>
      </c>
      <c r="C2381" t="str">
        <f t="shared" si="75"/>
        <v>Apr</v>
      </c>
      <c r="D2381" t="s">
        <v>2235</v>
      </c>
      <c r="E2381" t="s">
        <v>180</v>
      </c>
      <c r="F2381" t="s">
        <v>12</v>
      </c>
      <c r="G2381" t="s">
        <v>105</v>
      </c>
      <c r="H2381" t="s">
        <v>2199</v>
      </c>
      <c r="I2381" s="4">
        <v>272.39999999999998</v>
      </c>
      <c r="J2381" s="5">
        <v>5</v>
      </c>
      <c r="K2381" s="4">
        <v>76.27</v>
      </c>
    </row>
    <row r="2382" spans="1:11" x14ac:dyDescent="0.2">
      <c r="A2382" t="s">
        <v>2426</v>
      </c>
      <c r="B2382" t="str">
        <f t="shared" si="74"/>
        <v>2015</v>
      </c>
      <c r="C2382" t="str">
        <f t="shared" si="75"/>
        <v>Apr</v>
      </c>
      <c r="D2382" t="s">
        <v>1691</v>
      </c>
      <c r="E2382" t="s">
        <v>17</v>
      </c>
      <c r="F2382" t="s">
        <v>12</v>
      </c>
      <c r="G2382" t="s">
        <v>20</v>
      </c>
      <c r="H2382" t="s">
        <v>640</v>
      </c>
      <c r="I2382" s="4">
        <v>221.02</v>
      </c>
      <c r="J2382" s="5">
        <v>2</v>
      </c>
      <c r="K2382" s="4">
        <v>-55.26</v>
      </c>
    </row>
    <row r="2383" spans="1:11" x14ac:dyDescent="0.2">
      <c r="A2383" t="s">
        <v>2426</v>
      </c>
      <c r="B2383" t="str">
        <f t="shared" si="74"/>
        <v>2015</v>
      </c>
      <c r="C2383" t="str">
        <f t="shared" si="75"/>
        <v>Apr</v>
      </c>
      <c r="D2383" t="s">
        <v>1691</v>
      </c>
      <c r="E2383" t="s">
        <v>17</v>
      </c>
      <c r="F2383" t="s">
        <v>38</v>
      </c>
      <c r="G2383" t="s">
        <v>39</v>
      </c>
      <c r="H2383" t="s">
        <v>2427</v>
      </c>
      <c r="I2383" s="4">
        <v>128.06</v>
      </c>
      <c r="J2383" s="5">
        <v>3</v>
      </c>
      <c r="K2383" s="4">
        <v>-23.78</v>
      </c>
    </row>
    <row r="2384" spans="1:11" x14ac:dyDescent="0.2">
      <c r="A2384" t="s">
        <v>2426</v>
      </c>
      <c r="B2384" t="str">
        <f t="shared" si="74"/>
        <v>2015</v>
      </c>
      <c r="C2384" t="str">
        <f t="shared" si="75"/>
        <v>Apr</v>
      </c>
      <c r="D2384" t="s">
        <v>2428</v>
      </c>
      <c r="E2384" t="s">
        <v>31</v>
      </c>
      <c r="F2384" t="s">
        <v>12</v>
      </c>
      <c r="G2384" t="s">
        <v>72</v>
      </c>
      <c r="H2384" t="s">
        <v>1996</v>
      </c>
      <c r="I2384" s="4">
        <v>21.34</v>
      </c>
      <c r="J2384" s="5">
        <v>2</v>
      </c>
      <c r="K2384" s="4">
        <v>9.82</v>
      </c>
    </row>
    <row r="2385" spans="1:11" x14ac:dyDescent="0.2">
      <c r="A2385" t="s">
        <v>2429</v>
      </c>
      <c r="B2385" t="str">
        <f t="shared" si="74"/>
        <v>2015</v>
      </c>
      <c r="C2385" t="str">
        <f t="shared" si="75"/>
        <v>Apr</v>
      </c>
      <c r="D2385" t="s">
        <v>993</v>
      </c>
      <c r="E2385" t="s">
        <v>135</v>
      </c>
      <c r="F2385" t="s">
        <v>38</v>
      </c>
      <c r="G2385" t="s">
        <v>39</v>
      </c>
      <c r="H2385" t="s">
        <v>2099</v>
      </c>
      <c r="I2385" s="4">
        <v>831.94</v>
      </c>
      <c r="J2385" s="5">
        <v>8</v>
      </c>
      <c r="K2385" s="4">
        <v>-114.39</v>
      </c>
    </row>
    <row r="2386" spans="1:11" x14ac:dyDescent="0.2">
      <c r="A2386" t="s">
        <v>2429</v>
      </c>
      <c r="B2386" t="str">
        <f t="shared" si="74"/>
        <v>2015</v>
      </c>
      <c r="C2386" t="str">
        <f t="shared" si="75"/>
        <v>Apr</v>
      </c>
      <c r="D2386" t="s">
        <v>993</v>
      </c>
      <c r="E2386" t="s">
        <v>135</v>
      </c>
      <c r="F2386" t="s">
        <v>38</v>
      </c>
      <c r="G2386" t="s">
        <v>52</v>
      </c>
      <c r="H2386" t="s">
        <v>656</v>
      </c>
      <c r="I2386" s="4">
        <v>97.04</v>
      </c>
      <c r="J2386" s="5">
        <v>2</v>
      </c>
      <c r="K2386" s="4">
        <v>1.21</v>
      </c>
    </row>
    <row r="2387" spans="1:11" x14ac:dyDescent="0.2">
      <c r="A2387" t="s">
        <v>2429</v>
      </c>
      <c r="B2387" t="str">
        <f t="shared" si="74"/>
        <v>2015</v>
      </c>
      <c r="C2387" t="str">
        <f t="shared" si="75"/>
        <v>Apr</v>
      </c>
      <c r="D2387" t="s">
        <v>993</v>
      </c>
      <c r="E2387" t="s">
        <v>135</v>
      </c>
      <c r="F2387" t="s">
        <v>12</v>
      </c>
      <c r="G2387" t="s">
        <v>20</v>
      </c>
      <c r="H2387" t="s">
        <v>972</v>
      </c>
      <c r="I2387" s="4">
        <v>72.78</v>
      </c>
      <c r="J2387" s="5">
        <v>1</v>
      </c>
      <c r="K2387" s="4">
        <v>-18.2</v>
      </c>
    </row>
    <row r="2388" spans="1:11" x14ac:dyDescent="0.2">
      <c r="A2388" t="s">
        <v>2429</v>
      </c>
      <c r="B2388" t="str">
        <f t="shared" si="74"/>
        <v>2015</v>
      </c>
      <c r="C2388" t="str">
        <f t="shared" si="75"/>
        <v>Apr</v>
      </c>
      <c r="D2388" t="s">
        <v>1908</v>
      </c>
      <c r="E2388" t="s">
        <v>11</v>
      </c>
      <c r="F2388" t="s">
        <v>38</v>
      </c>
      <c r="G2388" t="s">
        <v>39</v>
      </c>
      <c r="H2388" t="s">
        <v>2346</v>
      </c>
      <c r="I2388" s="4">
        <v>408.42</v>
      </c>
      <c r="J2388" s="5">
        <v>2</v>
      </c>
      <c r="K2388" s="4">
        <v>-5.83</v>
      </c>
    </row>
    <row r="2389" spans="1:11" x14ac:dyDescent="0.2">
      <c r="A2389" t="s">
        <v>2429</v>
      </c>
      <c r="B2389" t="str">
        <f t="shared" si="74"/>
        <v>2015</v>
      </c>
      <c r="C2389" t="str">
        <f t="shared" si="75"/>
        <v>Apr</v>
      </c>
      <c r="D2389" t="s">
        <v>2319</v>
      </c>
      <c r="E2389" t="s">
        <v>31</v>
      </c>
      <c r="F2389" t="s">
        <v>38</v>
      </c>
      <c r="G2389" t="s">
        <v>39</v>
      </c>
      <c r="H2389" t="s">
        <v>1897</v>
      </c>
      <c r="I2389" s="4">
        <v>63.94</v>
      </c>
      <c r="J2389" s="5">
        <v>3</v>
      </c>
      <c r="K2389" s="4">
        <v>6.39</v>
      </c>
    </row>
    <row r="2390" spans="1:11" x14ac:dyDescent="0.2">
      <c r="A2390" t="s">
        <v>2429</v>
      </c>
      <c r="B2390" t="str">
        <f t="shared" si="74"/>
        <v>2015</v>
      </c>
      <c r="C2390" t="str">
        <f t="shared" si="75"/>
        <v>Apr</v>
      </c>
      <c r="D2390" t="s">
        <v>2319</v>
      </c>
      <c r="E2390" t="s">
        <v>31</v>
      </c>
      <c r="F2390" t="s">
        <v>12</v>
      </c>
      <c r="G2390" t="s">
        <v>27</v>
      </c>
      <c r="H2390" t="s">
        <v>307</v>
      </c>
      <c r="I2390" s="4">
        <v>59.52</v>
      </c>
      <c r="J2390" s="5">
        <v>3</v>
      </c>
      <c r="K2390" s="4">
        <v>15.48</v>
      </c>
    </row>
    <row r="2391" spans="1:11" x14ac:dyDescent="0.2">
      <c r="A2391" t="s">
        <v>2429</v>
      </c>
      <c r="B2391" t="str">
        <f t="shared" si="74"/>
        <v>2015</v>
      </c>
      <c r="C2391" t="str">
        <f t="shared" si="75"/>
        <v>Apr</v>
      </c>
      <c r="D2391" t="s">
        <v>2319</v>
      </c>
      <c r="E2391" t="s">
        <v>31</v>
      </c>
      <c r="F2391" t="s">
        <v>43</v>
      </c>
      <c r="G2391" t="s">
        <v>44</v>
      </c>
      <c r="H2391" t="s">
        <v>2430</v>
      </c>
      <c r="I2391" s="4">
        <v>311.98</v>
      </c>
      <c r="J2391" s="5">
        <v>3</v>
      </c>
      <c r="K2391" s="4">
        <v>39</v>
      </c>
    </row>
    <row r="2392" spans="1:11" x14ac:dyDescent="0.2">
      <c r="A2392" t="s">
        <v>2429</v>
      </c>
      <c r="B2392" t="str">
        <f t="shared" si="74"/>
        <v>2015</v>
      </c>
      <c r="C2392" t="str">
        <f t="shared" si="75"/>
        <v>Apr</v>
      </c>
      <c r="D2392" t="s">
        <v>2319</v>
      </c>
      <c r="E2392" t="s">
        <v>31</v>
      </c>
      <c r="F2392" t="s">
        <v>12</v>
      </c>
      <c r="G2392" t="s">
        <v>22</v>
      </c>
      <c r="H2392" t="s">
        <v>1193</v>
      </c>
      <c r="I2392" s="4">
        <v>50.35</v>
      </c>
      <c r="J2392" s="5">
        <v>3</v>
      </c>
      <c r="K2392" s="4">
        <v>17.62</v>
      </c>
    </row>
    <row r="2393" spans="1:11" x14ac:dyDescent="0.2">
      <c r="A2393" t="s">
        <v>2429</v>
      </c>
      <c r="B2393" t="str">
        <f t="shared" si="74"/>
        <v>2015</v>
      </c>
      <c r="C2393" t="str">
        <f t="shared" si="75"/>
        <v>Apr</v>
      </c>
      <c r="D2393" t="s">
        <v>257</v>
      </c>
      <c r="E2393" t="s">
        <v>139</v>
      </c>
      <c r="F2393" t="s">
        <v>38</v>
      </c>
      <c r="G2393" t="s">
        <v>164</v>
      </c>
      <c r="H2393" t="s">
        <v>1975</v>
      </c>
      <c r="I2393" s="4">
        <v>191.52</v>
      </c>
      <c r="J2393" s="5">
        <v>1</v>
      </c>
      <c r="K2393" s="4">
        <v>-76.61</v>
      </c>
    </row>
    <row r="2394" spans="1:11" x14ac:dyDescent="0.2">
      <c r="A2394" t="s">
        <v>2429</v>
      </c>
      <c r="B2394" t="str">
        <f t="shared" si="74"/>
        <v>2015</v>
      </c>
      <c r="C2394" t="str">
        <f t="shared" si="75"/>
        <v>Apr</v>
      </c>
      <c r="D2394" t="s">
        <v>257</v>
      </c>
      <c r="E2394" t="s">
        <v>139</v>
      </c>
      <c r="F2394" t="s">
        <v>12</v>
      </c>
      <c r="G2394" t="s">
        <v>27</v>
      </c>
      <c r="H2394" t="s">
        <v>530</v>
      </c>
      <c r="I2394" s="4">
        <v>2.62</v>
      </c>
      <c r="J2394" s="5">
        <v>1</v>
      </c>
      <c r="K2394" s="4">
        <v>0.43</v>
      </c>
    </row>
    <row r="2395" spans="1:11" x14ac:dyDescent="0.2">
      <c r="A2395" t="s">
        <v>2431</v>
      </c>
      <c r="B2395" t="str">
        <f t="shared" si="74"/>
        <v>2015</v>
      </c>
      <c r="C2395" t="str">
        <f t="shared" si="75"/>
        <v>Apr</v>
      </c>
      <c r="D2395" t="s">
        <v>820</v>
      </c>
      <c r="E2395" t="s">
        <v>2432</v>
      </c>
      <c r="F2395" t="s">
        <v>12</v>
      </c>
      <c r="G2395" t="s">
        <v>27</v>
      </c>
      <c r="H2395" t="s">
        <v>242</v>
      </c>
      <c r="I2395" s="4">
        <v>22.74</v>
      </c>
      <c r="J2395" s="5">
        <v>3</v>
      </c>
      <c r="K2395" s="4">
        <v>8.8699999999999992</v>
      </c>
    </row>
    <row r="2396" spans="1:11" x14ac:dyDescent="0.2">
      <c r="A2396" t="s">
        <v>2431</v>
      </c>
      <c r="B2396" t="str">
        <f t="shared" si="74"/>
        <v>2015</v>
      </c>
      <c r="C2396" t="str">
        <f t="shared" si="75"/>
        <v>Apr</v>
      </c>
      <c r="D2396" t="s">
        <v>820</v>
      </c>
      <c r="E2396" t="s">
        <v>2432</v>
      </c>
      <c r="F2396" t="s">
        <v>38</v>
      </c>
      <c r="G2396" t="s">
        <v>39</v>
      </c>
      <c r="H2396" t="s">
        <v>2433</v>
      </c>
      <c r="I2396" s="4">
        <v>1267.53</v>
      </c>
      <c r="J2396" s="5">
        <v>3</v>
      </c>
      <c r="K2396" s="4">
        <v>316.88</v>
      </c>
    </row>
    <row r="2397" spans="1:11" x14ac:dyDescent="0.2">
      <c r="A2397" t="s">
        <v>2431</v>
      </c>
      <c r="B2397" t="str">
        <f t="shared" si="74"/>
        <v>2015</v>
      </c>
      <c r="C2397" t="str">
        <f t="shared" si="75"/>
        <v>Apr</v>
      </c>
      <c r="D2397" t="s">
        <v>820</v>
      </c>
      <c r="E2397" t="s">
        <v>2432</v>
      </c>
      <c r="F2397" t="s">
        <v>43</v>
      </c>
      <c r="G2397" t="s">
        <v>353</v>
      </c>
      <c r="H2397" t="s">
        <v>2434</v>
      </c>
      <c r="I2397" s="4">
        <v>1379.92</v>
      </c>
      <c r="J2397" s="5">
        <v>8</v>
      </c>
      <c r="K2397" s="4">
        <v>648.55999999999995</v>
      </c>
    </row>
    <row r="2398" spans="1:11" x14ac:dyDescent="0.2">
      <c r="A2398" t="s">
        <v>2431</v>
      </c>
      <c r="B2398" t="str">
        <f t="shared" si="74"/>
        <v>2015</v>
      </c>
      <c r="C2398" t="str">
        <f t="shared" si="75"/>
        <v>Apr</v>
      </c>
      <c r="D2398" t="s">
        <v>1945</v>
      </c>
      <c r="E2398" t="s">
        <v>327</v>
      </c>
      <c r="F2398" t="s">
        <v>12</v>
      </c>
      <c r="G2398" t="s">
        <v>105</v>
      </c>
      <c r="H2398" t="s">
        <v>387</v>
      </c>
      <c r="I2398" s="4">
        <v>43.56</v>
      </c>
      <c r="J2398" s="5">
        <v>5</v>
      </c>
      <c r="K2398" s="4">
        <v>3.27</v>
      </c>
    </row>
    <row r="2399" spans="1:11" x14ac:dyDescent="0.2">
      <c r="A2399" t="s">
        <v>2431</v>
      </c>
      <c r="B2399" t="str">
        <f t="shared" si="74"/>
        <v>2015</v>
      </c>
      <c r="C2399" t="str">
        <f t="shared" si="75"/>
        <v>Apr</v>
      </c>
      <c r="D2399" t="s">
        <v>1945</v>
      </c>
      <c r="E2399" t="s">
        <v>327</v>
      </c>
      <c r="F2399" t="s">
        <v>12</v>
      </c>
      <c r="G2399" t="s">
        <v>232</v>
      </c>
      <c r="H2399" t="s">
        <v>1495</v>
      </c>
      <c r="I2399" s="4">
        <v>5.84</v>
      </c>
      <c r="J2399" s="5">
        <v>2</v>
      </c>
      <c r="K2399" s="4">
        <v>0.73</v>
      </c>
    </row>
    <row r="2400" spans="1:11" x14ac:dyDescent="0.2">
      <c r="A2400" t="s">
        <v>2435</v>
      </c>
      <c r="B2400" t="str">
        <f t="shared" si="74"/>
        <v>2015</v>
      </c>
      <c r="C2400" t="str">
        <f t="shared" si="75"/>
        <v>Apr</v>
      </c>
      <c r="D2400" t="s">
        <v>1032</v>
      </c>
      <c r="E2400" t="s">
        <v>11</v>
      </c>
      <c r="F2400" t="s">
        <v>12</v>
      </c>
      <c r="G2400" t="s">
        <v>105</v>
      </c>
      <c r="H2400" t="s">
        <v>710</v>
      </c>
      <c r="I2400" s="4">
        <v>8.65</v>
      </c>
      <c r="J2400" s="5">
        <v>3</v>
      </c>
      <c r="K2400" s="4">
        <v>-20.329999999999998</v>
      </c>
    </row>
    <row r="2401" spans="1:11" x14ac:dyDescent="0.2">
      <c r="A2401" t="s">
        <v>2435</v>
      </c>
      <c r="B2401" t="str">
        <f t="shared" si="74"/>
        <v>2015</v>
      </c>
      <c r="C2401" t="str">
        <f t="shared" si="75"/>
        <v>Apr</v>
      </c>
      <c r="D2401" t="s">
        <v>1032</v>
      </c>
      <c r="E2401" t="s">
        <v>11</v>
      </c>
      <c r="F2401" t="s">
        <v>12</v>
      </c>
      <c r="G2401" t="s">
        <v>20</v>
      </c>
      <c r="H2401" t="s">
        <v>1426</v>
      </c>
      <c r="I2401" s="4">
        <v>23.83</v>
      </c>
      <c r="J2401" s="5">
        <v>3</v>
      </c>
      <c r="K2401" s="4">
        <v>2.68</v>
      </c>
    </row>
    <row r="2402" spans="1:11" x14ac:dyDescent="0.2">
      <c r="A2402" t="s">
        <v>2435</v>
      </c>
      <c r="B2402" t="str">
        <f t="shared" si="74"/>
        <v>2015</v>
      </c>
      <c r="C2402" t="str">
        <f t="shared" si="75"/>
        <v>Apr</v>
      </c>
      <c r="D2402" t="s">
        <v>1032</v>
      </c>
      <c r="E2402" t="s">
        <v>11</v>
      </c>
      <c r="F2402" t="s">
        <v>12</v>
      </c>
      <c r="G2402" t="s">
        <v>22</v>
      </c>
      <c r="H2402" t="s">
        <v>384</v>
      </c>
      <c r="I2402" s="4">
        <v>12.18</v>
      </c>
      <c r="J2402" s="5">
        <v>4</v>
      </c>
      <c r="K2402" s="4">
        <v>-18.87</v>
      </c>
    </row>
    <row r="2403" spans="1:11" x14ac:dyDescent="0.2">
      <c r="A2403" t="s">
        <v>2435</v>
      </c>
      <c r="B2403" t="str">
        <f t="shared" si="74"/>
        <v>2015</v>
      </c>
      <c r="C2403" t="str">
        <f t="shared" si="75"/>
        <v>Apr</v>
      </c>
      <c r="D2403" t="s">
        <v>149</v>
      </c>
      <c r="E2403" t="s">
        <v>125</v>
      </c>
      <c r="F2403" t="s">
        <v>12</v>
      </c>
      <c r="G2403" t="s">
        <v>105</v>
      </c>
      <c r="H2403" t="s">
        <v>2436</v>
      </c>
      <c r="I2403" s="4">
        <v>186.73</v>
      </c>
      <c r="J2403" s="5">
        <v>1</v>
      </c>
      <c r="K2403" s="4">
        <v>41.5</v>
      </c>
    </row>
    <row r="2404" spans="1:11" x14ac:dyDescent="0.2">
      <c r="A2404" t="s">
        <v>2435</v>
      </c>
      <c r="B2404" t="str">
        <f t="shared" si="74"/>
        <v>2015</v>
      </c>
      <c r="C2404" t="str">
        <f t="shared" si="75"/>
        <v>Apr</v>
      </c>
      <c r="D2404" t="s">
        <v>149</v>
      </c>
      <c r="E2404" t="s">
        <v>125</v>
      </c>
      <c r="F2404" t="s">
        <v>12</v>
      </c>
      <c r="G2404" t="s">
        <v>22</v>
      </c>
      <c r="H2404" t="s">
        <v>1865</v>
      </c>
      <c r="I2404" s="4">
        <v>3812.97</v>
      </c>
      <c r="J2404" s="5">
        <v>3</v>
      </c>
      <c r="K2404" s="4">
        <v>1906.49</v>
      </c>
    </row>
    <row r="2405" spans="1:11" x14ac:dyDescent="0.2">
      <c r="A2405" t="s">
        <v>2437</v>
      </c>
      <c r="B2405" t="str">
        <f t="shared" si="74"/>
        <v>2015</v>
      </c>
      <c r="C2405" t="str">
        <f t="shared" si="75"/>
        <v>Apr</v>
      </c>
      <c r="D2405" t="s">
        <v>1540</v>
      </c>
      <c r="E2405" t="s">
        <v>26</v>
      </c>
      <c r="F2405" t="s">
        <v>12</v>
      </c>
      <c r="G2405" t="s">
        <v>13</v>
      </c>
      <c r="H2405" t="s">
        <v>785</v>
      </c>
      <c r="I2405" s="4">
        <v>7.97</v>
      </c>
      <c r="J2405" s="5">
        <v>2</v>
      </c>
      <c r="K2405" s="4">
        <v>2.89</v>
      </c>
    </row>
    <row r="2406" spans="1:11" x14ac:dyDescent="0.2">
      <c r="A2406" t="s">
        <v>2438</v>
      </c>
      <c r="B2406" t="str">
        <f t="shared" si="74"/>
        <v>2015</v>
      </c>
      <c r="C2406" t="str">
        <f t="shared" si="75"/>
        <v>Apr</v>
      </c>
      <c r="D2406" t="s">
        <v>611</v>
      </c>
      <c r="E2406" t="s">
        <v>17</v>
      </c>
      <c r="F2406" t="s">
        <v>38</v>
      </c>
      <c r="G2406" t="s">
        <v>39</v>
      </c>
      <c r="H2406" t="s">
        <v>217</v>
      </c>
      <c r="I2406" s="4">
        <v>213.12</v>
      </c>
      <c r="J2406" s="5">
        <v>5</v>
      </c>
      <c r="K2406" s="4">
        <v>-15.22</v>
      </c>
    </row>
    <row r="2407" spans="1:11" x14ac:dyDescent="0.2">
      <c r="A2407" t="s">
        <v>2438</v>
      </c>
      <c r="B2407" t="str">
        <f t="shared" si="74"/>
        <v>2015</v>
      </c>
      <c r="C2407" t="str">
        <f t="shared" si="75"/>
        <v>Apr</v>
      </c>
      <c r="D2407" t="s">
        <v>634</v>
      </c>
      <c r="E2407" t="s">
        <v>87</v>
      </c>
      <c r="F2407" t="s">
        <v>43</v>
      </c>
      <c r="G2407" t="s">
        <v>44</v>
      </c>
      <c r="H2407" t="s">
        <v>1275</v>
      </c>
      <c r="I2407" s="4">
        <v>1022.97</v>
      </c>
      <c r="J2407" s="5">
        <v>5</v>
      </c>
      <c r="K2407" s="4">
        <v>-255.74</v>
      </c>
    </row>
    <row r="2408" spans="1:11" x14ac:dyDescent="0.2">
      <c r="A2408" t="s">
        <v>2438</v>
      </c>
      <c r="B2408" t="str">
        <f t="shared" si="74"/>
        <v>2015</v>
      </c>
      <c r="C2408" t="str">
        <f t="shared" si="75"/>
        <v>Apr</v>
      </c>
      <c r="D2408" t="s">
        <v>522</v>
      </c>
      <c r="E2408" t="s">
        <v>31</v>
      </c>
      <c r="F2408" t="s">
        <v>12</v>
      </c>
      <c r="G2408" t="s">
        <v>27</v>
      </c>
      <c r="H2408" t="s">
        <v>1168</v>
      </c>
      <c r="I2408" s="4">
        <v>34.65</v>
      </c>
      <c r="J2408" s="5">
        <v>3</v>
      </c>
      <c r="K2408" s="4">
        <v>9.6999999999999993</v>
      </c>
    </row>
    <row r="2409" spans="1:11" x14ac:dyDescent="0.2">
      <c r="A2409" t="s">
        <v>2438</v>
      </c>
      <c r="B2409" t="str">
        <f t="shared" si="74"/>
        <v>2015</v>
      </c>
      <c r="C2409" t="str">
        <f t="shared" si="75"/>
        <v>Apr</v>
      </c>
      <c r="D2409" t="s">
        <v>522</v>
      </c>
      <c r="E2409" t="s">
        <v>31</v>
      </c>
      <c r="F2409" t="s">
        <v>43</v>
      </c>
      <c r="G2409" t="s">
        <v>44</v>
      </c>
      <c r="H2409" t="s">
        <v>2368</v>
      </c>
      <c r="I2409" s="4">
        <v>19.8</v>
      </c>
      <c r="J2409" s="5">
        <v>5</v>
      </c>
      <c r="K2409" s="4">
        <v>1.73</v>
      </c>
    </row>
    <row r="2410" spans="1:11" x14ac:dyDescent="0.2">
      <c r="A2410" t="s">
        <v>2438</v>
      </c>
      <c r="B2410" t="str">
        <f t="shared" si="74"/>
        <v>2015</v>
      </c>
      <c r="C2410" t="str">
        <f t="shared" si="75"/>
        <v>Apr</v>
      </c>
      <c r="D2410" t="s">
        <v>2439</v>
      </c>
      <c r="E2410" t="s">
        <v>501</v>
      </c>
      <c r="F2410" t="s">
        <v>38</v>
      </c>
      <c r="G2410" t="s">
        <v>52</v>
      </c>
      <c r="H2410" t="s">
        <v>1965</v>
      </c>
      <c r="I2410" s="4">
        <v>31.4</v>
      </c>
      <c r="J2410" s="5">
        <v>5</v>
      </c>
      <c r="K2410" s="4">
        <v>13.19</v>
      </c>
    </row>
    <row r="2411" spans="1:11" x14ac:dyDescent="0.2">
      <c r="A2411" t="s">
        <v>2438</v>
      </c>
      <c r="B2411" t="str">
        <f t="shared" si="74"/>
        <v>2015</v>
      </c>
      <c r="C2411" t="str">
        <f t="shared" si="75"/>
        <v>Apr</v>
      </c>
      <c r="D2411" t="s">
        <v>2439</v>
      </c>
      <c r="E2411" t="s">
        <v>501</v>
      </c>
      <c r="F2411" t="s">
        <v>38</v>
      </c>
      <c r="G2411" t="s">
        <v>52</v>
      </c>
      <c r="H2411" t="s">
        <v>2440</v>
      </c>
      <c r="I2411" s="4">
        <v>9.48</v>
      </c>
      <c r="J2411" s="5">
        <v>1</v>
      </c>
      <c r="K2411" s="4">
        <v>3.79</v>
      </c>
    </row>
    <row r="2412" spans="1:11" x14ac:dyDescent="0.2">
      <c r="A2412" t="s">
        <v>2438</v>
      </c>
      <c r="B2412" t="str">
        <f t="shared" si="74"/>
        <v>2015</v>
      </c>
      <c r="C2412" t="str">
        <f t="shared" si="75"/>
        <v>Apr</v>
      </c>
      <c r="D2412" t="s">
        <v>2439</v>
      </c>
      <c r="E2412" t="s">
        <v>501</v>
      </c>
      <c r="F2412" t="s">
        <v>43</v>
      </c>
      <c r="G2412" t="s">
        <v>44</v>
      </c>
      <c r="H2412" t="s">
        <v>2441</v>
      </c>
      <c r="I2412" s="4">
        <v>209.5</v>
      </c>
      <c r="J2412" s="5">
        <v>10</v>
      </c>
      <c r="K2412" s="4">
        <v>58.66</v>
      </c>
    </row>
    <row r="2413" spans="1:11" x14ac:dyDescent="0.2">
      <c r="A2413" t="s">
        <v>2438</v>
      </c>
      <c r="B2413" t="str">
        <f t="shared" si="74"/>
        <v>2015</v>
      </c>
      <c r="C2413" t="str">
        <f t="shared" si="75"/>
        <v>Apr</v>
      </c>
      <c r="D2413" t="s">
        <v>2439</v>
      </c>
      <c r="E2413" t="s">
        <v>501</v>
      </c>
      <c r="F2413" t="s">
        <v>38</v>
      </c>
      <c r="G2413" t="s">
        <v>52</v>
      </c>
      <c r="H2413" t="s">
        <v>2442</v>
      </c>
      <c r="I2413" s="4">
        <v>24.3</v>
      </c>
      <c r="J2413" s="5">
        <v>5</v>
      </c>
      <c r="K2413" s="4">
        <v>10.45</v>
      </c>
    </row>
    <row r="2414" spans="1:11" x14ac:dyDescent="0.2">
      <c r="A2414" t="s">
        <v>2438</v>
      </c>
      <c r="B2414" t="str">
        <f t="shared" si="74"/>
        <v>2015</v>
      </c>
      <c r="C2414" t="str">
        <f t="shared" si="75"/>
        <v>Apr</v>
      </c>
      <c r="D2414" t="s">
        <v>2439</v>
      </c>
      <c r="E2414" t="s">
        <v>501</v>
      </c>
      <c r="F2414" t="s">
        <v>12</v>
      </c>
      <c r="G2414" t="s">
        <v>13</v>
      </c>
      <c r="H2414" t="s">
        <v>738</v>
      </c>
      <c r="I2414" s="4">
        <v>6.48</v>
      </c>
      <c r="J2414" s="5">
        <v>1</v>
      </c>
      <c r="K2414" s="4">
        <v>3.11</v>
      </c>
    </row>
    <row r="2415" spans="1:11" x14ac:dyDescent="0.2">
      <c r="A2415" t="s">
        <v>2443</v>
      </c>
      <c r="B2415" t="str">
        <f t="shared" si="74"/>
        <v>2015</v>
      </c>
      <c r="C2415" t="str">
        <f t="shared" si="75"/>
        <v>May</v>
      </c>
      <c r="D2415" t="s">
        <v>1499</v>
      </c>
      <c r="E2415" t="s">
        <v>31</v>
      </c>
      <c r="F2415" t="s">
        <v>43</v>
      </c>
      <c r="G2415" t="s">
        <v>44</v>
      </c>
      <c r="H2415" t="s">
        <v>2444</v>
      </c>
      <c r="I2415" s="4">
        <v>88.75</v>
      </c>
      <c r="J2415" s="5">
        <v>3</v>
      </c>
      <c r="K2415" s="4">
        <v>11.09</v>
      </c>
    </row>
    <row r="2416" spans="1:11" x14ac:dyDescent="0.2">
      <c r="A2416" t="s">
        <v>2443</v>
      </c>
      <c r="B2416" t="str">
        <f t="shared" si="74"/>
        <v>2015</v>
      </c>
      <c r="C2416" t="str">
        <f t="shared" si="75"/>
        <v>May</v>
      </c>
      <c r="D2416" t="s">
        <v>2445</v>
      </c>
      <c r="E2416" t="s">
        <v>139</v>
      </c>
      <c r="F2416" t="s">
        <v>38</v>
      </c>
      <c r="G2416" t="s">
        <v>52</v>
      </c>
      <c r="H2416" t="s">
        <v>98</v>
      </c>
      <c r="I2416" s="4">
        <v>63.55</v>
      </c>
      <c r="J2416" s="5">
        <v>3</v>
      </c>
      <c r="K2416" s="4">
        <v>14.3</v>
      </c>
    </row>
    <row r="2417" spans="1:11" x14ac:dyDescent="0.2">
      <c r="A2417" t="s">
        <v>2443</v>
      </c>
      <c r="B2417" t="str">
        <f t="shared" si="74"/>
        <v>2015</v>
      </c>
      <c r="C2417" t="str">
        <f t="shared" si="75"/>
        <v>May</v>
      </c>
      <c r="D2417" t="s">
        <v>2445</v>
      </c>
      <c r="E2417" t="s">
        <v>139</v>
      </c>
      <c r="F2417" t="s">
        <v>12</v>
      </c>
      <c r="G2417" t="s">
        <v>232</v>
      </c>
      <c r="H2417" t="s">
        <v>2446</v>
      </c>
      <c r="I2417" s="4">
        <v>41.38</v>
      </c>
      <c r="J2417" s="5">
        <v>3</v>
      </c>
      <c r="K2417" s="4">
        <v>4.6500000000000004</v>
      </c>
    </row>
    <row r="2418" spans="1:11" x14ac:dyDescent="0.2">
      <c r="A2418" t="s">
        <v>2443</v>
      </c>
      <c r="B2418" t="str">
        <f t="shared" si="74"/>
        <v>2015</v>
      </c>
      <c r="C2418" t="str">
        <f t="shared" si="75"/>
        <v>May</v>
      </c>
      <c r="D2418" t="s">
        <v>2445</v>
      </c>
      <c r="E2418" t="s">
        <v>139</v>
      </c>
      <c r="F2418" t="s">
        <v>12</v>
      </c>
      <c r="G2418" t="s">
        <v>27</v>
      </c>
      <c r="H2418" t="s">
        <v>2447</v>
      </c>
      <c r="I2418" s="4">
        <v>172.7</v>
      </c>
      <c r="J2418" s="5">
        <v>6</v>
      </c>
      <c r="K2418" s="4">
        <v>10.79</v>
      </c>
    </row>
    <row r="2419" spans="1:11" x14ac:dyDescent="0.2">
      <c r="A2419" t="s">
        <v>2443</v>
      </c>
      <c r="B2419" t="str">
        <f t="shared" si="74"/>
        <v>2015</v>
      </c>
      <c r="C2419" t="str">
        <f t="shared" si="75"/>
        <v>May</v>
      </c>
      <c r="D2419" t="s">
        <v>1796</v>
      </c>
      <c r="E2419" t="s">
        <v>31</v>
      </c>
      <c r="F2419" t="s">
        <v>12</v>
      </c>
      <c r="G2419" t="s">
        <v>22</v>
      </c>
      <c r="H2419" t="s">
        <v>384</v>
      </c>
      <c r="I2419" s="4">
        <v>12.18</v>
      </c>
      <c r="J2419" s="5">
        <v>1</v>
      </c>
      <c r="K2419" s="4">
        <v>4.41</v>
      </c>
    </row>
    <row r="2420" spans="1:11" x14ac:dyDescent="0.2">
      <c r="A2420" t="s">
        <v>2443</v>
      </c>
      <c r="B2420" t="str">
        <f t="shared" si="74"/>
        <v>2015</v>
      </c>
      <c r="C2420" t="str">
        <f t="shared" si="75"/>
        <v>May</v>
      </c>
      <c r="D2420" t="s">
        <v>1796</v>
      </c>
      <c r="E2420" t="s">
        <v>31</v>
      </c>
      <c r="F2420" t="s">
        <v>12</v>
      </c>
      <c r="G2420" t="s">
        <v>20</v>
      </c>
      <c r="H2420" t="s">
        <v>591</v>
      </c>
      <c r="I2420" s="4">
        <v>37.32</v>
      </c>
      <c r="J2420" s="5">
        <v>3</v>
      </c>
      <c r="K2420" s="4">
        <v>10.45</v>
      </c>
    </row>
    <row r="2421" spans="1:11" x14ac:dyDescent="0.2">
      <c r="A2421" t="s">
        <v>2443</v>
      </c>
      <c r="B2421" t="str">
        <f t="shared" si="74"/>
        <v>2015</v>
      </c>
      <c r="C2421" t="str">
        <f t="shared" si="75"/>
        <v>May</v>
      </c>
      <c r="D2421" t="s">
        <v>1796</v>
      </c>
      <c r="E2421" t="s">
        <v>31</v>
      </c>
      <c r="F2421" t="s">
        <v>12</v>
      </c>
      <c r="G2421" t="s">
        <v>232</v>
      </c>
      <c r="H2421" t="s">
        <v>2448</v>
      </c>
      <c r="I2421" s="4">
        <v>35.06</v>
      </c>
      <c r="J2421" s="5">
        <v>2</v>
      </c>
      <c r="K2421" s="4">
        <v>10.52</v>
      </c>
    </row>
    <row r="2422" spans="1:11" x14ac:dyDescent="0.2">
      <c r="A2422" t="s">
        <v>2449</v>
      </c>
      <c r="B2422" t="str">
        <f t="shared" si="74"/>
        <v>2015</v>
      </c>
      <c r="C2422" t="str">
        <f t="shared" si="75"/>
        <v>May</v>
      </c>
      <c r="D2422" t="s">
        <v>1766</v>
      </c>
      <c r="E2422" t="s">
        <v>11</v>
      </c>
      <c r="F2422" t="s">
        <v>12</v>
      </c>
      <c r="G2422" t="s">
        <v>18</v>
      </c>
      <c r="H2422" t="s">
        <v>404</v>
      </c>
      <c r="I2422" s="4">
        <v>8.86</v>
      </c>
      <c r="J2422" s="5">
        <v>3</v>
      </c>
      <c r="K2422" s="4">
        <v>2.99</v>
      </c>
    </row>
    <row r="2423" spans="1:11" x14ac:dyDescent="0.2">
      <c r="A2423" t="s">
        <v>2449</v>
      </c>
      <c r="B2423" t="str">
        <f t="shared" si="74"/>
        <v>2015</v>
      </c>
      <c r="C2423" t="str">
        <f t="shared" si="75"/>
        <v>May</v>
      </c>
      <c r="D2423" t="s">
        <v>1766</v>
      </c>
      <c r="E2423" t="s">
        <v>11</v>
      </c>
      <c r="F2423" t="s">
        <v>43</v>
      </c>
      <c r="G2423" t="s">
        <v>44</v>
      </c>
      <c r="H2423" t="s">
        <v>1801</v>
      </c>
      <c r="I2423" s="4">
        <v>158.38</v>
      </c>
      <c r="J2423" s="5">
        <v>3</v>
      </c>
      <c r="K2423" s="4">
        <v>13.86</v>
      </c>
    </row>
    <row r="2424" spans="1:11" x14ac:dyDescent="0.2">
      <c r="A2424" t="s">
        <v>2450</v>
      </c>
      <c r="B2424" t="str">
        <f t="shared" si="74"/>
        <v>2015</v>
      </c>
      <c r="C2424" t="str">
        <f t="shared" si="75"/>
        <v>May</v>
      </c>
      <c r="D2424" t="s">
        <v>2451</v>
      </c>
      <c r="E2424" t="s">
        <v>31</v>
      </c>
      <c r="F2424" t="s">
        <v>38</v>
      </c>
      <c r="G2424" t="s">
        <v>52</v>
      </c>
      <c r="H2424" t="s">
        <v>220</v>
      </c>
      <c r="I2424" s="4">
        <v>665.88</v>
      </c>
      <c r="J2424" s="5">
        <v>6</v>
      </c>
      <c r="K2424" s="4">
        <v>106.54</v>
      </c>
    </row>
    <row r="2425" spans="1:11" x14ac:dyDescent="0.2">
      <c r="A2425" t="s">
        <v>2450</v>
      </c>
      <c r="B2425" t="str">
        <f t="shared" si="74"/>
        <v>2015</v>
      </c>
      <c r="C2425" t="str">
        <f t="shared" si="75"/>
        <v>May</v>
      </c>
      <c r="D2425" t="s">
        <v>599</v>
      </c>
      <c r="E2425" t="s">
        <v>26</v>
      </c>
      <c r="F2425" t="s">
        <v>12</v>
      </c>
      <c r="G2425" t="s">
        <v>27</v>
      </c>
      <c r="H2425" t="s">
        <v>2452</v>
      </c>
      <c r="I2425" s="4">
        <v>59.9</v>
      </c>
      <c r="J2425" s="5">
        <v>2</v>
      </c>
      <c r="K2425" s="4">
        <v>14.23</v>
      </c>
    </row>
    <row r="2426" spans="1:11" x14ac:dyDescent="0.2">
      <c r="A2426" t="s">
        <v>2450</v>
      </c>
      <c r="B2426" t="str">
        <f t="shared" si="74"/>
        <v>2015</v>
      </c>
      <c r="C2426" t="str">
        <f t="shared" si="75"/>
        <v>May</v>
      </c>
      <c r="D2426" t="s">
        <v>599</v>
      </c>
      <c r="E2426" t="s">
        <v>26</v>
      </c>
      <c r="F2426" t="s">
        <v>12</v>
      </c>
      <c r="G2426" t="s">
        <v>105</v>
      </c>
      <c r="H2426" t="s">
        <v>2453</v>
      </c>
      <c r="I2426" s="4">
        <v>23.7</v>
      </c>
      <c r="J2426" s="5">
        <v>2</v>
      </c>
      <c r="K2426" s="4">
        <v>6.52</v>
      </c>
    </row>
    <row r="2427" spans="1:11" x14ac:dyDescent="0.2">
      <c r="A2427" t="s">
        <v>2450</v>
      </c>
      <c r="B2427" t="str">
        <f t="shared" si="74"/>
        <v>2015</v>
      </c>
      <c r="C2427" t="str">
        <f t="shared" si="75"/>
        <v>May</v>
      </c>
      <c r="D2427" t="s">
        <v>599</v>
      </c>
      <c r="E2427" t="s">
        <v>26</v>
      </c>
      <c r="F2427" t="s">
        <v>12</v>
      </c>
      <c r="G2427" t="s">
        <v>13</v>
      </c>
      <c r="H2427" t="s">
        <v>1140</v>
      </c>
      <c r="I2427" s="4">
        <v>7.97</v>
      </c>
      <c r="J2427" s="5">
        <v>2</v>
      </c>
      <c r="K2427" s="4">
        <v>2.89</v>
      </c>
    </row>
    <row r="2428" spans="1:11" x14ac:dyDescent="0.2">
      <c r="A2428" t="s">
        <v>2450</v>
      </c>
      <c r="B2428" t="str">
        <f t="shared" si="74"/>
        <v>2015</v>
      </c>
      <c r="C2428" t="str">
        <f t="shared" si="75"/>
        <v>May</v>
      </c>
      <c r="D2428" t="s">
        <v>599</v>
      </c>
      <c r="E2428" t="s">
        <v>26</v>
      </c>
      <c r="F2428" t="s">
        <v>12</v>
      </c>
      <c r="G2428" t="s">
        <v>105</v>
      </c>
      <c r="H2428" t="s">
        <v>1220</v>
      </c>
      <c r="I2428" s="4">
        <v>18.2</v>
      </c>
      <c r="J2428" s="5">
        <v>7</v>
      </c>
      <c r="K2428" s="4">
        <v>2.0499999999999998</v>
      </c>
    </row>
    <row r="2429" spans="1:11" x14ac:dyDescent="0.2">
      <c r="A2429" t="s">
        <v>2450</v>
      </c>
      <c r="B2429" t="str">
        <f t="shared" si="74"/>
        <v>2015</v>
      </c>
      <c r="C2429" t="str">
        <f t="shared" si="75"/>
        <v>May</v>
      </c>
      <c r="D2429" t="s">
        <v>599</v>
      </c>
      <c r="E2429" t="s">
        <v>26</v>
      </c>
      <c r="F2429" t="s">
        <v>43</v>
      </c>
      <c r="G2429" t="s">
        <v>58</v>
      </c>
      <c r="H2429" t="s">
        <v>1486</v>
      </c>
      <c r="I2429" s="4">
        <v>27.55</v>
      </c>
      <c r="J2429" s="5">
        <v>3</v>
      </c>
      <c r="K2429" s="4">
        <v>-0.34</v>
      </c>
    </row>
    <row r="2430" spans="1:11" x14ac:dyDescent="0.2">
      <c r="A2430" t="s">
        <v>2450</v>
      </c>
      <c r="B2430" t="str">
        <f t="shared" si="74"/>
        <v>2015</v>
      </c>
      <c r="C2430" t="str">
        <f t="shared" si="75"/>
        <v>May</v>
      </c>
      <c r="D2430" t="s">
        <v>599</v>
      </c>
      <c r="E2430" t="s">
        <v>26</v>
      </c>
      <c r="F2430" t="s">
        <v>38</v>
      </c>
      <c r="G2430" t="s">
        <v>39</v>
      </c>
      <c r="H2430" t="s">
        <v>496</v>
      </c>
      <c r="I2430" s="4">
        <v>844.12</v>
      </c>
      <c r="J2430" s="5">
        <v>6</v>
      </c>
      <c r="K2430" s="4">
        <v>-36.18</v>
      </c>
    </row>
    <row r="2431" spans="1:11" x14ac:dyDescent="0.2">
      <c r="A2431" t="s">
        <v>2450</v>
      </c>
      <c r="B2431" t="str">
        <f t="shared" si="74"/>
        <v>2015</v>
      </c>
      <c r="C2431" t="str">
        <f t="shared" si="75"/>
        <v>May</v>
      </c>
      <c r="D2431" t="s">
        <v>599</v>
      </c>
      <c r="E2431" t="s">
        <v>26</v>
      </c>
      <c r="F2431" t="s">
        <v>12</v>
      </c>
      <c r="G2431" t="s">
        <v>20</v>
      </c>
      <c r="H2431" t="s">
        <v>1056</v>
      </c>
      <c r="I2431" s="4">
        <v>76.75</v>
      </c>
      <c r="J2431" s="5">
        <v>3</v>
      </c>
      <c r="K2431" s="4">
        <v>-9.59</v>
      </c>
    </row>
    <row r="2432" spans="1:11" x14ac:dyDescent="0.2">
      <c r="A2432" t="s">
        <v>2450</v>
      </c>
      <c r="B2432" t="str">
        <f t="shared" si="74"/>
        <v>2015</v>
      </c>
      <c r="C2432" t="str">
        <f t="shared" si="75"/>
        <v>May</v>
      </c>
      <c r="D2432" t="s">
        <v>2454</v>
      </c>
      <c r="E2432" t="s">
        <v>31</v>
      </c>
      <c r="F2432" t="s">
        <v>12</v>
      </c>
      <c r="G2432" t="s">
        <v>27</v>
      </c>
      <c r="H2432" t="s">
        <v>817</v>
      </c>
      <c r="I2432" s="4">
        <v>8.82</v>
      </c>
      <c r="J2432" s="5">
        <v>3</v>
      </c>
      <c r="K2432" s="4">
        <v>2.56</v>
      </c>
    </row>
    <row r="2433" spans="1:11" x14ac:dyDescent="0.2">
      <c r="A2433" t="s">
        <v>2450</v>
      </c>
      <c r="B2433" t="str">
        <f t="shared" si="74"/>
        <v>2015</v>
      </c>
      <c r="C2433" t="str">
        <f t="shared" si="75"/>
        <v>May</v>
      </c>
      <c r="D2433" t="s">
        <v>2454</v>
      </c>
      <c r="E2433" t="s">
        <v>31</v>
      </c>
      <c r="F2433" t="s">
        <v>12</v>
      </c>
      <c r="G2433" t="s">
        <v>22</v>
      </c>
      <c r="H2433" t="s">
        <v>2455</v>
      </c>
      <c r="I2433" s="4">
        <v>62.5</v>
      </c>
      <c r="J2433" s="5">
        <v>2</v>
      </c>
      <c r="K2433" s="4">
        <v>21.87</v>
      </c>
    </row>
    <row r="2434" spans="1:11" x14ac:dyDescent="0.2">
      <c r="A2434" t="s">
        <v>2450</v>
      </c>
      <c r="B2434" t="str">
        <f t="shared" si="74"/>
        <v>2015</v>
      </c>
      <c r="C2434" t="str">
        <f t="shared" si="75"/>
        <v>May</v>
      </c>
      <c r="D2434" t="s">
        <v>2454</v>
      </c>
      <c r="E2434" t="s">
        <v>31</v>
      </c>
      <c r="F2434" t="s">
        <v>43</v>
      </c>
      <c r="G2434" t="s">
        <v>58</v>
      </c>
      <c r="H2434" t="s">
        <v>1314</v>
      </c>
      <c r="I2434" s="4">
        <v>339.96</v>
      </c>
      <c r="J2434" s="5">
        <v>4</v>
      </c>
      <c r="K2434" s="4">
        <v>122.39</v>
      </c>
    </row>
    <row r="2435" spans="1:11" x14ac:dyDescent="0.2">
      <c r="A2435" t="s">
        <v>2450</v>
      </c>
      <c r="B2435" t="str">
        <f t="shared" ref="B2435:B2498" si="76">TEXT(A2435,"YYYY")</f>
        <v>2015</v>
      </c>
      <c r="C2435" t="str">
        <f t="shared" ref="C2435:C2498" si="77">TEXT(A2435,"MMM")</f>
        <v>May</v>
      </c>
      <c r="D2435" t="s">
        <v>2454</v>
      </c>
      <c r="E2435" t="s">
        <v>31</v>
      </c>
      <c r="F2435" t="s">
        <v>12</v>
      </c>
      <c r="G2435" t="s">
        <v>22</v>
      </c>
      <c r="H2435" t="s">
        <v>100</v>
      </c>
      <c r="I2435" s="4">
        <v>49.57</v>
      </c>
      <c r="J2435" s="5">
        <v>2</v>
      </c>
      <c r="K2435" s="4">
        <v>17.350000000000001</v>
      </c>
    </row>
    <row r="2436" spans="1:11" x14ac:dyDescent="0.2">
      <c r="A2436" t="s">
        <v>2450</v>
      </c>
      <c r="B2436" t="str">
        <f t="shared" si="76"/>
        <v>2015</v>
      </c>
      <c r="C2436" t="str">
        <f t="shared" si="77"/>
        <v>May</v>
      </c>
      <c r="D2436" t="s">
        <v>626</v>
      </c>
      <c r="E2436" t="s">
        <v>31</v>
      </c>
      <c r="F2436" t="s">
        <v>12</v>
      </c>
      <c r="G2436" t="s">
        <v>22</v>
      </c>
      <c r="H2436" t="s">
        <v>1582</v>
      </c>
      <c r="I2436" s="4">
        <v>13.85</v>
      </c>
      <c r="J2436" s="5">
        <v>3</v>
      </c>
      <c r="K2436" s="4">
        <v>5.19</v>
      </c>
    </row>
    <row r="2437" spans="1:11" x14ac:dyDescent="0.2">
      <c r="A2437" t="s">
        <v>2456</v>
      </c>
      <c r="B2437" t="str">
        <f t="shared" si="76"/>
        <v>2015</v>
      </c>
      <c r="C2437" t="str">
        <f t="shared" si="77"/>
        <v>May</v>
      </c>
      <c r="D2437" t="s">
        <v>1715</v>
      </c>
      <c r="E2437" t="s">
        <v>169</v>
      </c>
      <c r="F2437" t="s">
        <v>38</v>
      </c>
      <c r="G2437" t="s">
        <v>52</v>
      </c>
      <c r="H2437" t="s">
        <v>2457</v>
      </c>
      <c r="I2437" s="4">
        <v>26.8</v>
      </c>
      <c r="J2437" s="5">
        <v>2</v>
      </c>
      <c r="K2437" s="4">
        <v>12.86</v>
      </c>
    </row>
    <row r="2438" spans="1:11" x14ac:dyDescent="0.2">
      <c r="A2438" t="s">
        <v>2456</v>
      </c>
      <c r="B2438" t="str">
        <f t="shared" si="76"/>
        <v>2015</v>
      </c>
      <c r="C2438" t="str">
        <f t="shared" si="77"/>
        <v>May</v>
      </c>
      <c r="D2438" t="s">
        <v>682</v>
      </c>
      <c r="E2438" t="s">
        <v>17</v>
      </c>
      <c r="F2438" t="s">
        <v>38</v>
      </c>
      <c r="G2438" t="s">
        <v>52</v>
      </c>
      <c r="H2438" t="s">
        <v>1178</v>
      </c>
      <c r="I2438" s="4">
        <v>22.29</v>
      </c>
      <c r="J2438" s="5">
        <v>7</v>
      </c>
      <c r="K2438" s="4">
        <v>-8.92</v>
      </c>
    </row>
    <row r="2439" spans="1:11" x14ac:dyDescent="0.2">
      <c r="A2439" t="s">
        <v>2456</v>
      </c>
      <c r="B2439" t="str">
        <f t="shared" si="76"/>
        <v>2015</v>
      </c>
      <c r="C2439" t="str">
        <f t="shared" si="77"/>
        <v>May</v>
      </c>
      <c r="D2439" t="s">
        <v>511</v>
      </c>
      <c r="E2439" t="s">
        <v>11</v>
      </c>
      <c r="F2439" t="s">
        <v>43</v>
      </c>
      <c r="G2439" t="s">
        <v>44</v>
      </c>
      <c r="H2439" t="s">
        <v>2458</v>
      </c>
      <c r="I2439" s="4">
        <v>946.34</v>
      </c>
      <c r="J2439" s="5">
        <v>7</v>
      </c>
      <c r="K2439" s="4">
        <v>118.29</v>
      </c>
    </row>
    <row r="2440" spans="1:11" x14ac:dyDescent="0.2">
      <c r="A2440" t="s">
        <v>2456</v>
      </c>
      <c r="B2440" t="str">
        <f t="shared" si="76"/>
        <v>2015</v>
      </c>
      <c r="C2440" t="str">
        <f t="shared" si="77"/>
        <v>May</v>
      </c>
      <c r="D2440" t="s">
        <v>2459</v>
      </c>
      <c r="E2440" t="s">
        <v>146</v>
      </c>
      <c r="F2440" t="s">
        <v>12</v>
      </c>
      <c r="G2440" t="s">
        <v>27</v>
      </c>
      <c r="H2440" t="s">
        <v>724</v>
      </c>
      <c r="I2440" s="4">
        <v>125.93</v>
      </c>
      <c r="J2440" s="5">
        <v>7</v>
      </c>
      <c r="K2440" s="4">
        <v>35.26</v>
      </c>
    </row>
    <row r="2441" spans="1:11" x14ac:dyDescent="0.2">
      <c r="A2441" t="s">
        <v>2460</v>
      </c>
      <c r="B2441" t="str">
        <f t="shared" si="76"/>
        <v>2015</v>
      </c>
      <c r="C2441" t="str">
        <f t="shared" si="77"/>
        <v>May</v>
      </c>
      <c r="D2441" t="s">
        <v>2461</v>
      </c>
      <c r="E2441" t="s">
        <v>11</v>
      </c>
      <c r="F2441" t="s">
        <v>38</v>
      </c>
      <c r="G2441" t="s">
        <v>164</v>
      </c>
      <c r="H2441" t="s">
        <v>2462</v>
      </c>
      <c r="I2441" s="4">
        <v>244.01</v>
      </c>
      <c r="J2441" s="5">
        <v>2</v>
      </c>
      <c r="K2441" s="4">
        <v>-31.37</v>
      </c>
    </row>
    <row r="2442" spans="1:11" x14ac:dyDescent="0.2">
      <c r="A2442" t="s">
        <v>2460</v>
      </c>
      <c r="B2442" t="str">
        <f t="shared" si="76"/>
        <v>2015</v>
      </c>
      <c r="C2442" t="str">
        <f t="shared" si="77"/>
        <v>May</v>
      </c>
      <c r="D2442" t="s">
        <v>2461</v>
      </c>
      <c r="E2442" t="s">
        <v>11</v>
      </c>
      <c r="F2442" t="s">
        <v>12</v>
      </c>
      <c r="G2442" t="s">
        <v>13</v>
      </c>
      <c r="H2442" t="s">
        <v>338</v>
      </c>
      <c r="I2442" s="4">
        <v>15.94</v>
      </c>
      <c r="J2442" s="5">
        <v>4</v>
      </c>
      <c r="K2442" s="4">
        <v>5.38</v>
      </c>
    </row>
    <row r="2443" spans="1:11" x14ac:dyDescent="0.2">
      <c r="A2443" t="s">
        <v>2460</v>
      </c>
      <c r="B2443" t="str">
        <f t="shared" si="76"/>
        <v>2015</v>
      </c>
      <c r="C2443" t="str">
        <f t="shared" si="77"/>
        <v>May</v>
      </c>
      <c r="D2443" t="s">
        <v>1470</v>
      </c>
      <c r="E2443" t="s">
        <v>37</v>
      </c>
      <c r="F2443" t="s">
        <v>12</v>
      </c>
      <c r="G2443" t="s">
        <v>13</v>
      </c>
      <c r="H2443" t="s">
        <v>951</v>
      </c>
      <c r="I2443" s="4">
        <v>45.68</v>
      </c>
      <c r="J2443" s="5">
        <v>2</v>
      </c>
      <c r="K2443" s="4">
        <v>21.01</v>
      </c>
    </row>
    <row r="2444" spans="1:11" x14ac:dyDescent="0.2">
      <c r="A2444" t="s">
        <v>2463</v>
      </c>
      <c r="B2444" t="str">
        <f t="shared" si="76"/>
        <v>2015</v>
      </c>
      <c r="C2444" t="str">
        <f t="shared" si="77"/>
        <v>May</v>
      </c>
      <c r="D2444" t="s">
        <v>2189</v>
      </c>
      <c r="E2444" t="s">
        <v>87</v>
      </c>
      <c r="F2444" t="s">
        <v>38</v>
      </c>
      <c r="G2444" t="s">
        <v>52</v>
      </c>
      <c r="H2444" t="s">
        <v>709</v>
      </c>
      <c r="I2444" s="4">
        <v>8.35</v>
      </c>
      <c r="J2444" s="5">
        <v>6</v>
      </c>
      <c r="K2444" s="4">
        <v>1.25</v>
      </c>
    </row>
    <row r="2445" spans="1:11" x14ac:dyDescent="0.2">
      <c r="A2445" t="s">
        <v>2463</v>
      </c>
      <c r="B2445" t="str">
        <f t="shared" si="76"/>
        <v>2015</v>
      </c>
      <c r="C2445" t="str">
        <f t="shared" si="77"/>
        <v>May</v>
      </c>
      <c r="D2445" t="s">
        <v>637</v>
      </c>
      <c r="E2445" t="s">
        <v>104</v>
      </c>
      <c r="F2445" t="s">
        <v>12</v>
      </c>
      <c r="G2445" t="s">
        <v>27</v>
      </c>
      <c r="H2445" t="s">
        <v>531</v>
      </c>
      <c r="I2445" s="4">
        <v>5.25</v>
      </c>
      <c r="J2445" s="5">
        <v>2</v>
      </c>
      <c r="K2445" s="4">
        <v>0.59</v>
      </c>
    </row>
    <row r="2446" spans="1:11" x14ac:dyDescent="0.2">
      <c r="A2446" t="s">
        <v>2463</v>
      </c>
      <c r="B2446" t="str">
        <f t="shared" si="76"/>
        <v>2015</v>
      </c>
      <c r="C2446" t="str">
        <f t="shared" si="77"/>
        <v>May</v>
      </c>
      <c r="D2446" t="s">
        <v>1466</v>
      </c>
      <c r="E2446" t="s">
        <v>369</v>
      </c>
      <c r="F2446" t="s">
        <v>12</v>
      </c>
      <c r="G2446" t="s">
        <v>22</v>
      </c>
      <c r="H2446" t="s">
        <v>722</v>
      </c>
      <c r="I2446" s="4">
        <v>43.98</v>
      </c>
      <c r="J2446" s="5">
        <v>2</v>
      </c>
      <c r="K2446" s="4">
        <v>21.99</v>
      </c>
    </row>
    <row r="2447" spans="1:11" x14ac:dyDescent="0.2">
      <c r="A2447" t="s">
        <v>2463</v>
      </c>
      <c r="B2447" t="str">
        <f t="shared" si="76"/>
        <v>2015</v>
      </c>
      <c r="C2447" t="str">
        <f t="shared" si="77"/>
        <v>May</v>
      </c>
      <c r="D2447" t="s">
        <v>1466</v>
      </c>
      <c r="E2447" t="s">
        <v>369</v>
      </c>
      <c r="F2447" t="s">
        <v>43</v>
      </c>
      <c r="G2447" t="s">
        <v>44</v>
      </c>
      <c r="H2447" t="s">
        <v>834</v>
      </c>
      <c r="I2447" s="4">
        <v>377.97</v>
      </c>
      <c r="J2447" s="5">
        <v>3</v>
      </c>
      <c r="K2447" s="4">
        <v>105.83</v>
      </c>
    </row>
    <row r="2448" spans="1:11" x14ac:dyDescent="0.2">
      <c r="A2448" t="s">
        <v>2463</v>
      </c>
      <c r="B2448" t="str">
        <f t="shared" si="76"/>
        <v>2015</v>
      </c>
      <c r="C2448" t="str">
        <f t="shared" si="77"/>
        <v>May</v>
      </c>
      <c r="D2448" t="s">
        <v>1466</v>
      </c>
      <c r="E2448" t="s">
        <v>369</v>
      </c>
      <c r="F2448" t="s">
        <v>38</v>
      </c>
      <c r="G2448" t="s">
        <v>52</v>
      </c>
      <c r="H2448" t="s">
        <v>754</v>
      </c>
      <c r="I2448" s="4">
        <v>123.96</v>
      </c>
      <c r="J2448" s="5">
        <v>3</v>
      </c>
      <c r="K2448" s="4">
        <v>11.16</v>
      </c>
    </row>
    <row r="2449" spans="1:11" x14ac:dyDescent="0.2">
      <c r="A2449" t="s">
        <v>2463</v>
      </c>
      <c r="B2449" t="str">
        <f t="shared" si="76"/>
        <v>2015</v>
      </c>
      <c r="C2449" t="str">
        <f t="shared" si="77"/>
        <v>May</v>
      </c>
      <c r="D2449" t="s">
        <v>1164</v>
      </c>
      <c r="E2449" t="s">
        <v>169</v>
      </c>
      <c r="F2449" t="s">
        <v>12</v>
      </c>
      <c r="G2449" t="s">
        <v>13</v>
      </c>
      <c r="H2449" t="s">
        <v>1840</v>
      </c>
      <c r="I2449" s="4">
        <v>37.94</v>
      </c>
      <c r="J2449" s="5">
        <v>2</v>
      </c>
      <c r="K2449" s="4">
        <v>18.21</v>
      </c>
    </row>
    <row r="2450" spans="1:11" x14ac:dyDescent="0.2">
      <c r="A2450" t="s">
        <v>2463</v>
      </c>
      <c r="B2450" t="str">
        <f t="shared" si="76"/>
        <v>2015</v>
      </c>
      <c r="C2450" t="str">
        <f t="shared" si="77"/>
        <v>May</v>
      </c>
      <c r="D2450" t="s">
        <v>983</v>
      </c>
      <c r="E2450" t="s">
        <v>169</v>
      </c>
      <c r="F2450" t="s">
        <v>38</v>
      </c>
      <c r="G2450" t="s">
        <v>52</v>
      </c>
      <c r="H2450" t="s">
        <v>98</v>
      </c>
      <c r="I2450" s="4">
        <v>79.44</v>
      </c>
      <c r="J2450" s="5">
        <v>3</v>
      </c>
      <c r="K2450" s="4">
        <v>30.19</v>
      </c>
    </row>
    <row r="2451" spans="1:11" x14ac:dyDescent="0.2">
      <c r="A2451" t="s">
        <v>2463</v>
      </c>
      <c r="B2451" t="str">
        <f t="shared" si="76"/>
        <v>2015</v>
      </c>
      <c r="C2451" t="str">
        <f t="shared" si="77"/>
        <v>May</v>
      </c>
      <c r="D2451" t="s">
        <v>983</v>
      </c>
      <c r="E2451" t="s">
        <v>169</v>
      </c>
      <c r="F2451" t="s">
        <v>12</v>
      </c>
      <c r="G2451" t="s">
        <v>232</v>
      </c>
      <c r="H2451" t="s">
        <v>233</v>
      </c>
      <c r="I2451" s="4">
        <v>357.93</v>
      </c>
      <c r="J2451" s="5">
        <v>3</v>
      </c>
      <c r="K2451" s="4">
        <v>7.16</v>
      </c>
    </row>
    <row r="2452" spans="1:11" x14ac:dyDescent="0.2">
      <c r="A2452" t="s">
        <v>2463</v>
      </c>
      <c r="B2452" t="str">
        <f t="shared" si="76"/>
        <v>2015</v>
      </c>
      <c r="C2452" t="str">
        <f t="shared" si="77"/>
        <v>May</v>
      </c>
      <c r="D2452" t="s">
        <v>983</v>
      </c>
      <c r="E2452" t="s">
        <v>169</v>
      </c>
      <c r="F2452" t="s">
        <v>38</v>
      </c>
      <c r="G2452" t="s">
        <v>39</v>
      </c>
      <c r="H2452" t="s">
        <v>918</v>
      </c>
      <c r="I2452" s="4">
        <v>127.76</v>
      </c>
      <c r="J2452" s="5">
        <v>2</v>
      </c>
      <c r="K2452" s="4">
        <v>21.29</v>
      </c>
    </row>
    <row r="2453" spans="1:11" x14ac:dyDescent="0.2">
      <c r="A2453" t="s">
        <v>2463</v>
      </c>
      <c r="B2453" t="str">
        <f t="shared" si="76"/>
        <v>2015</v>
      </c>
      <c r="C2453" t="str">
        <f t="shared" si="77"/>
        <v>May</v>
      </c>
      <c r="D2453" t="s">
        <v>983</v>
      </c>
      <c r="E2453" t="s">
        <v>169</v>
      </c>
      <c r="F2453" t="s">
        <v>43</v>
      </c>
      <c r="G2453" t="s">
        <v>694</v>
      </c>
      <c r="H2453" t="s">
        <v>1255</v>
      </c>
      <c r="I2453" s="4">
        <v>2799.94</v>
      </c>
      <c r="J2453" s="5">
        <v>7</v>
      </c>
      <c r="K2453" s="4">
        <v>1014.98</v>
      </c>
    </row>
    <row r="2454" spans="1:11" x14ac:dyDescent="0.2">
      <c r="A2454" t="s">
        <v>2463</v>
      </c>
      <c r="B2454" t="str">
        <f t="shared" si="76"/>
        <v>2015</v>
      </c>
      <c r="C2454" t="str">
        <f t="shared" si="77"/>
        <v>May</v>
      </c>
      <c r="D2454" t="s">
        <v>983</v>
      </c>
      <c r="E2454" t="s">
        <v>169</v>
      </c>
      <c r="F2454" t="s">
        <v>12</v>
      </c>
      <c r="G2454" t="s">
        <v>13</v>
      </c>
      <c r="H2454" t="s">
        <v>253</v>
      </c>
      <c r="I2454" s="4">
        <v>19.440000000000001</v>
      </c>
      <c r="J2454" s="5">
        <v>3</v>
      </c>
      <c r="K2454" s="4">
        <v>9.33</v>
      </c>
    </row>
    <row r="2455" spans="1:11" x14ac:dyDescent="0.2">
      <c r="A2455" t="s">
        <v>2464</v>
      </c>
      <c r="B2455" t="str">
        <f t="shared" si="76"/>
        <v>2015</v>
      </c>
      <c r="C2455" t="str">
        <f t="shared" si="77"/>
        <v>May</v>
      </c>
      <c r="D2455" t="s">
        <v>1098</v>
      </c>
      <c r="E2455" t="s">
        <v>37</v>
      </c>
      <c r="F2455" t="s">
        <v>12</v>
      </c>
      <c r="G2455" t="s">
        <v>22</v>
      </c>
      <c r="H2455" t="s">
        <v>1819</v>
      </c>
      <c r="I2455" s="4">
        <v>48.81</v>
      </c>
      <c r="J2455" s="5">
        <v>3</v>
      </c>
      <c r="K2455" s="4">
        <v>23.92</v>
      </c>
    </row>
    <row r="2456" spans="1:11" x14ac:dyDescent="0.2">
      <c r="A2456" t="s">
        <v>2465</v>
      </c>
      <c r="B2456" t="str">
        <f t="shared" si="76"/>
        <v>2015</v>
      </c>
      <c r="C2456" t="str">
        <f t="shared" si="77"/>
        <v>May</v>
      </c>
      <c r="D2456" t="s">
        <v>1057</v>
      </c>
      <c r="E2456" t="s">
        <v>17</v>
      </c>
      <c r="F2456" t="s">
        <v>12</v>
      </c>
      <c r="G2456" t="s">
        <v>105</v>
      </c>
      <c r="H2456" t="s">
        <v>2466</v>
      </c>
      <c r="I2456" s="4">
        <v>70.97</v>
      </c>
      <c r="J2456" s="5">
        <v>5</v>
      </c>
      <c r="K2456" s="4">
        <v>-191.62</v>
      </c>
    </row>
    <row r="2457" spans="1:11" x14ac:dyDescent="0.2">
      <c r="A2457" t="s">
        <v>2465</v>
      </c>
      <c r="B2457" t="str">
        <f t="shared" si="76"/>
        <v>2015</v>
      </c>
      <c r="C2457" t="str">
        <f t="shared" si="77"/>
        <v>May</v>
      </c>
      <c r="D2457" t="s">
        <v>1057</v>
      </c>
      <c r="E2457" t="s">
        <v>17</v>
      </c>
      <c r="F2457" t="s">
        <v>12</v>
      </c>
      <c r="G2457" t="s">
        <v>27</v>
      </c>
      <c r="H2457" t="s">
        <v>1241</v>
      </c>
      <c r="I2457" s="4">
        <v>36.78</v>
      </c>
      <c r="J2457" s="5">
        <v>2</v>
      </c>
      <c r="K2457" s="4">
        <v>3.68</v>
      </c>
    </row>
    <row r="2458" spans="1:11" x14ac:dyDescent="0.2">
      <c r="A2458" t="s">
        <v>2465</v>
      </c>
      <c r="B2458" t="str">
        <f t="shared" si="76"/>
        <v>2015</v>
      </c>
      <c r="C2458" t="str">
        <f t="shared" si="77"/>
        <v>May</v>
      </c>
      <c r="D2458" t="s">
        <v>1896</v>
      </c>
      <c r="E2458" t="s">
        <v>327</v>
      </c>
      <c r="F2458" t="s">
        <v>43</v>
      </c>
      <c r="G2458" t="s">
        <v>58</v>
      </c>
      <c r="H2458" t="s">
        <v>1424</v>
      </c>
      <c r="I2458" s="4">
        <v>46.69</v>
      </c>
      <c r="J2458" s="5">
        <v>4</v>
      </c>
      <c r="K2458" s="4">
        <v>-2.92</v>
      </c>
    </row>
    <row r="2459" spans="1:11" x14ac:dyDescent="0.2">
      <c r="A2459" t="s">
        <v>2467</v>
      </c>
      <c r="B2459" t="str">
        <f t="shared" si="76"/>
        <v>2015</v>
      </c>
      <c r="C2459" t="str">
        <f t="shared" si="77"/>
        <v>May</v>
      </c>
      <c r="D2459" t="s">
        <v>611</v>
      </c>
      <c r="E2459" t="s">
        <v>109</v>
      </c>
      <c r="F2459" t="s">
        <v>38</v>
      </c>
      <c r="G2459" t="s">
        <v>39</v>
      </c>
      <c r="H2459" t="s">
        <v>2468</v>
      </c>
      <c r="I2459" s="4">
        <v>191.97</v>
      </c>
      <c r="J2459" s="5">
        <v>7</v>
      </c>
      <c r="K2459" s="4">
        <v>16.8</v>
      </c>
    </row>
    <row r="2460" spans="1:11" x14ac:dyDescent="0.2">
      <c r="A2460" t="s">
        <v>2469</v>
      </c>
      <c r="B2460" t="str">
        <f t="shared" si="76"/>
        <v>2015</v>
      </c>
      <c r="C2460" t="str">
        <f t="shared" si="77"/>
        <v>May</v>
      </c>
      <c r="D2460" t="s">
        <v>454</v>
      </c>
      <c r="E2460" t="s">
        <v>31</v>
      </c>
      <c r="F2460" t="s">
        <v>12</v>
      </c>
      <c r="G2460" t="s">
        <v>13</v>
      </c>
      <c r="H2460" t="s">
        <v>2470</v>
      </c>
      <c r="I2460" s="4">
        <v>12.84</v>
      </c>
      <c r="J2460" s="5">
        <v>3</v>
      </c>
      <c r="K2460" s="4">
        <v>5.78</v>
      </c>
    </row>
    <row r="2461" spans="1:11" x14ac:dyDescent="0.2">
      <c r="A2461" t="s">
        <v>2469</v>
      </c>
      <c r="B2461" t="str">
        <f t="shared" si="76"/>
        <v>2015</v>
      </c>
      <c r="C2461" t="str">
        <f t="shared" si="77"/>
        <v>May</v>
      </c>
      <c r="D2461" t="s">
        <v>454</v>
      </c>
      <c r="E2461" t="s">
        <v>31</v>
      </c>
      <c r="F2461" t="s">
        <v>12</v>
      </c>
      <c r="G2461" t="s">
        <v>13</v>
      </c>
      <c r="H2461" t="s">
        <v>2471</v>
      </c>
      <c r="I2461" s="4">
        <v>25.68</v>
      </c>
      <c r="J2461" s="5">
        <v>6</v>
      </c>
      <c r="K2461" s="4">
        <v>11.56</v>
      </c>
    </row>
    <row r="2462" spans="1:11" x14ac:dyDescent="0.2">
      <c r="A2462" t="s">
        <v>2469</v>
      </c>
      <c r="B2462" t="str">
        <f t="shared" si="76"/>
        <v>2015</v>
      </c>
      <c r="C2462" t="str">
        <f t="shared" si="77"/>
        <v>May</v>
      </c>
      <c r="D2462" t="s">
        <v>1392</v>
      </c>
      <c r="E2462" t="s">
        <v>327</v>
      </c>
      <c r="F2462" t="s">
        <v>43</v>
      </c>
      <c r="G2462" t="s">
        <v>44</v>
      </c>
      <c r="H2462" t="s">
        <v>834</v>
      </c>
      <c r="I2462" s="4">
        <v>201.58</v>
      </c>
      <c r="J2462" s="5">
        <v>2</v>
      </c>
      <c r="K2462" s="4">
        <v>20.16</v>
      </c>
    </row>
    <row r="2463" spans="1:11" x14ac:dyDescent="0.2">
      <c r="A2463" t="s">
        <v>2469</v>
      </c>
      <c r="B2463" t="str">
        <f t="shared" si="76"/>
        <v>2015</v>
      </c>
      <c r="C2463" t="str">
        <f t="shared" si="77"/>
        <v>May</v>
      </c>
      <c r="D2463" t="s">
        <v>379</v>
      </c>
      <c r="E2463" t="s">
        <v>169</v>
      </c>
      <c r="F2463" t="s">
        <v>12</v>
      </c>
      <c r="G2463" t="s">
        <v>20</v>
      </c>
      <c r="H2463" t="s">
        <v>1357</v>
      </c>
      <c r="I2463" s="4">
        <v>36.630000000000003</v>
      </c>
      <c r="J2463" s="5">
        <v>3</v>
      </c>
      <c r="K2463" s="4">
        <v>9.89</v>
      </c>
    </row>
    <row r="2464" spans="1:11" x14ac:dyDescent="0.2">
      <c r="A2464" t="s">
        <v>2469</v>
      </c>
      <c r="B2464" t="str">
        <f t="shared" si="76"/>
        <v>2015</v>
      </c>
      <c r="C2464" t="str">
        <f t="shared" si="77"/>
        <v>May</v>
      </c>
      <c r="D2464" t="s">
        <v>2472</v>
      </c>
      <c r="E2464" t="s">
        <v>189</v>
      </c>
      <c r="F2464" t="s">
        <v>12</v>
      </c>
      <c r="G2464" t="s">
        <v>22</v>
      </c>
      <c r="H2464" t="s">
        <v>1394</v>
      </c>
      <c r="I2464" s="4">
        <v>14.59</v>
      </c>
      <c r="J2464" s="5">
        <v>3</v>
      </c>
      <c r="K2464" s="4">
        <v>4.92</v>
      </c>
    </row>
    <row r="2465" spans="1:11" x14ac:dyDescent="0.2">
      <c r="A2465" t="s">
        <v>2469</v>
      </c>
      <c r="B2465" t="str">
        <f t="shared" si="76"/>
        <v>2015</v>
      </c>
      <c r="C2465" t="str">
        <f t="shared" si="77"/>
        <v>May</v>
      </c>
      <c r="D2465" t="s">
        <v>859</v>
      </c>
      <c r="E2465" t="s">
        <v>11</v>
      </c>
      <c r="F2465" t="s">
        <v>38</v>
      </c>
      <c r="G2465" t="s">
        <v>52</v>
      </c>
      <c r="H2465" t="s">
        <v>1866</v>
      </c>
      <c r="I2465" s="4">
        <v>21.97</v>
      </c>
      <c r="J2465" s="5">
        <v>4</v>
      </c>
      <c r="K2465" s="4">
        <v>-15.93</v>
      </c>
    </row>
    <row r="2466" spans="1:11" x14ac:dyDescent="0.2">
      <c r="A2466" t="s">
        <v>2469</v>
      </c>
      <c r="B2466" t="str">
        <f t="shared" si="76"/>
        <v>2015</v>
      </c>
      <c r="C2466" t="str">
        <f t="shared" si="77"/>
        <v>May</v>
      </c>
      <c r="D2466" t="s">
        <v>859</v>
      </c>
      <c r="E2466" t="s">
        <v>11</v>
      </c>
      <c r="F2466" t="s">
        <v>43</v>
      </c>
      <c r="G2466" t="s">
        <v>44</v>
      </c>
      <c r="H2466" t="s">
        <v>1764</v>
      </c>
      <c r="I2466" s="4">
        <v>619.15</v>
      </c>
      <c r="J2466" s="5">
        <v>6</v>
      </c>
      <c r="K2466" s="4">
        <v>69.650000000000006</v>
      </c>
    </row>
    <row r="2467" spans="1:11" x14ac:dyDescent="0.2">
      <c r="A2467" t="s">
        <v>2469</v>
      </c>
      <c r="B2467" t="str">
        <f t="shared" si="76"/>
        <v>2015</v>
      </c>
      <c r="C2467" t="str">
        <f t="shared" si="77"/>
        <v>May</v>
      </c>
      <c r="D2467" t="s">
        <v>859</v>
      </c>
      <c r="E2467" t="s">
        <v>11</v>
      </c>
      <c r="F2467" t="s">
        <v>12</v>
      </c>
      <c r="G2467" t="s">
        <v>13</v>
      </c>
      <c r="H2467" t="s">
        <v>2050</v>
      </c>
      <c r="I2467" s="4">
        <v>127.9</v>
      </c>
      <c r="J2467" s="5">
        <v>7</v>
      </c>
      <c r="K2467" s="4">
        <v>41.57</v>
      </c>
    </row>
    <row r="2468" spans="1:11" x14ac:dyDescent="0.2">
      <c r="A2468" t="s">
        <v>2473</v>
      </c>
      <c r="B2468" t="str">
        <f t="shared" si="76"/>
        <v>2015</v>
      </c>
      <c r="C2468" t="str">
        <f t="shared" si="77"/>
        <v>May</v>
      </c>
      <c r="D2468" t="s">
        <v>607</v>
      </c>
      <c r="E2468" t="s">
        <v>17</v>
      </c>
      <c r="F2468" t="s">
        <v>43</v>
      </c>
      <c r="G2468" t="s">
        <v>44</v>
      </c>
      <c r="H2468" t="s">
        <v>1836</v>
      </c>
      <c r="I2468" s="4">
        <v>222.38</v>
      </c>
      <c r="J2468" s="5">
        <v>2</v>
      </c>
      <c r="K2468" s="4">
        <v>16.68</v>
      </c>
    </row>
    <row r="2469" spans="1:11" x14ac:dyDescent="0.2">
      <c r="A2469" t="s">
        <v>2473</v>
      </c>
      <c r="B2469" t="str">
        <f t="shared" si="76"/>
        <v>2015</v>
      </c>
      <c r="C2469" t="str">
        <f t="shared" si="77"/>
        <v>May</v>
      </c>
      <c r="D2469" t="s">
        <v>607</v>
      </c>
      <c r="E2469" t="s">
        <v>17</v>
      </c>
      <c r="F2469" t="s">
        <v>12</v>
      </c>
      <c r="G2469" t="s">
        <v>47</v>
      </c>
      <c r="H2469" t="s">
        <v>1445</v>
      </c>
      <c r="I2469" s="4">
        <v>16</v>
      </c>
      <c r="J2469" s="5">
        <v>4</v>
      </c>
      <c r="K2469" s="4">
        <v>5.6</v>
      </c>
    </row>
    <row r="2470" spans="1:11" x14ac:dyDescent="0.2">
      <c r="A2470" t="s">
        <v>2474</v>
      </c>
      <c r="B2470" t="str">
        <f t="shared" si="76"/>
        <v>2015</v>
      </c>
      <c r="C2470" t="str">
        <f t="shared" si="77"/>
        <v>May</v>
      </c>
      <c r="D2470" t="s">
        <v>2312</v>
      </c>
      <c r="E2470" t="s">
        <v>26</v>
      </c>
      <c r="F2470" t="s">
        <v>12</v>
      </c>
      <c r="G2470" t="s">
        <v>27</v>
      </c>
      <c r="H2470" t="s">
        <v>2154</v>
      </c>
      <c r="I2470" s="4">
        <v>198.27</v>
      </c>
      <c r="J2470" s="5">
        <v>8</v>
      </c>
      <c r="K2470" s="4">
        <v>17.350000000000001</v>
      </c>
    </row>
    <row r="2471" spans="1:11" x14ac:dyDescent="0.2">
      <c r="A2471" t="s">
        <v>2474</v>
      </c>
      <c r="B2471" t="str">
        <f t="shared" si="76"/>
        <v>2015</v>
      </c>
      <c r="C2471" t="str">
        <f t="shared" si="77"/>
        <v>May</v>
      </c>
      <c r="D2471" t="s">
        <v>2312</v>
      </c>
      <c r="E2471" t="s">
        <v>26</v>
      </c>
      <c r="F2471" t="s">
        <v>12</v>
      </c>
      <c r="G2471" t="s">
        <v>18</v>
      </c>
      <c r="H2471" t="s">
        <v>474</v>
      </c>
      <c r="I2471" s="4">
        <v>47.36</v>
      </c>
      <c r="J2471" s="5">
        <v>4</v>
      </c>
      <c r="K2471" s="4">
        <v>17.760000000000002</v>
      </c>
    </row>
    <row r="2472" spans="1:11" x14ac:dyDescent="0.2">
      <c r="A2472" t="s">
        <v>2474</v>
      </c>
      <c r="B2472" t="str">
        <f t="shared" si="76"/>
        <v>2015</v>
      </c>
      <c r="C2472" t="str">
        <f t="shared" si="77"/>
        <v>May</v>
      </c>
      <c r="D2472" t="s">
        <v>2312</v>
      </c>
      <c r="E2472" t="s">
        <v>26</v>
      </c>
      <c r="F2472" t="s">
        <v>12</v>
      </c>
      <c r="G2472" t="s">
        <v>72</v>
      </c>
      <c r="H2472" t="s">
        <v>2475</v>
      </c>
      <c r="I2472" s="4">
        <v>200.98</v>
      </c>
      <c r="J2472" s="5">
        <v>7</v>
      </c>
      <c r="K2472" s="4">
        <v>62.81</v>
      </c>
    </row>
    <row r="2473" spans="1:11" x14ac:dyDescent="0.2">
      <c r="A2473" t="s">
        <v>2474</v>
      </c>
      <c r="B2473" t="str">
        <f t="shared" si="76"/>
        <v>2015</v>
      </c>
      <c r="C2473" t="str">
        <f t="shared" si="77"/>
        <v>May</v>
      </c>
      <c r="D2473" t="s">
        <v>2312</v>
      </c>
      <c r="E2473" t="s">
        <v>26</v>
      </c>
      <c r="F2473" t="s">
        <v>12</v>
      </c>
      <c r="G2473" t="s">
        <v>18</v>
      </c>
      <c r="H2473" t="s">
        <v>1739</v>
      </c>
      <c r="I2473" s="4">
        <v>97.7</v>
      </c>
      <c r="J2473" s="5">
        <v>4</v>
      </c>
      <c r="K2473" s="4">
        <v>31.75</v>
      </c>
    </row>
    <row r="2474" spans="1:11" x14ac:dyDescent="0.2">
      <c r="A2474" t="s">
        <v>2474</v>
      </c>
      <c r="B2474" t="str">
        <f t="shared" si="76"/>
        <v>2015</v>
      </c>
      <c r="C2474" t="str">
        <f t="shared" si="77"/>
        <v>May</v>
      </c>
      <c r="D2474" t="s">
        <v>2312</v>
      </c>
      <c r="E2474" t="s">
        <v>26</v>
      </c>
      <c r="F2474" t="s">
        <v>12</v>
      </c>
      <c r="G2474" t="s">
        <v>27</v>
      </c>
      <c r="H2474" t="s">
        <v>2476</v>
      </c>
      <c r="I2474" s="4">
        <v>2.7</v>
      </c>
      <c r="J2474" s="5">
        <v>1</v>
      </c>
      <c r="K2474" s="4">
        <v>0.81</v>
      </c>
    </row>
    <row r="2475" spans="1:11" x14ac:dyDescent="0.2">
      <c r="A2475" t="s">
        <v>2474</v>
      </c>
      <c r="B2475" t="str">
        <f t="shared" si="76"/>
        <v>2015</v>
      </c>
      <c r="C2475" t="str">
        <f t="shared" si="77"/>
        <v>May</v>
      </c>
      <c r="D2475" t="s">
        <v>2312</v>
      </c>
      <c r="E2475" t="s">
        <v>26</v>
      </c>
      <c r="F2475" t="s">
        <v>12</v>
      </c>
      <c r="G2475" t="s">
        <v>22</v>
      </c>
      <c r="H2475" t="s">
        <v>100</v>
      </c>
      <c r="I2475" s="4">
        <v>18.59</v>
      </c>
      <c r="J2475" s="5">
        <v>2</v>
      </c>
      <c r="K2475" s="4">
        <v>-13.63</v>
      </c>
    </row>
    <row r="2476" spans="1:11" x14ac:dyDescent="0.2">
      <c r="A2476" t="s">
        <v>2474</v>
      </c>
      <c r="B2476" t="str">
        <f t="shared" si="76"/>
        <v>2015</v>
      </c>
      <c r="C2476" t="str">
        <f t="shared" si="77"/>
        <v>May</v>
      </c>
      <c r="D2476" t="s">
        <v>2312</v>
      </c>
      <c r="E2476" t="s">
        <v>26</v>
      </c>
      <c r="F2476" t="s">
        <v>12</v>
      </c>
      <c r="G2476" t="s">
        <v>22</v>
      </c>
      <c r="H2476" t="s">
        <v>1139</v>
      </c>
      <c r="I2476" s="4">
        <v>4.9000000000000004</v>
      </c>
      <c r="J2476" s="5">
        <v>3</v>
      </c>
      <c r="K2476" s="4">
        <v>-3.43</v>
      </c>
    </row>
    <row r="2477" spans="1:11" x14ac:dyDescent="0.2">
      <c r="A2477" t="s">
        <v>2474</v>
      </c>
      <c r="B2477" t="str">
        <f t="shared" si="76"/>
        <v>2015</v>
      </c>
      <c r="C2477" t="str">
        <f t="shared" si="77"/>
        <v>May</v>
      </c>
      <c r="D2477" t="s">
        <v>1700</v>
      </c>
      <c r="E2477" t="s">
        <v>31</v>
      </c>
      <c r="F2477" t="s">
        <v>12</v>
      </c>
      <c r="G2477" t="s">
        <v>20</v>
      </c>
      <c r="H2477" t="s">
        <v>920</v>
      </c>
      <c r="I2477" s="4">
        <v>1117.92</v>
      </c>
      <c r="J2477" s="5">
        <v>4</v>
      </c>
      <c r="K2477" s="4">
        <v>55.9</v>
      </c>
    </row>
    <row r="2478" spans="1:11" x14ac:dyDescent="0.2">
      <c r="A2478" t="s">
        <v>2474</v>
      </c>
      <c r="B2478" t="str">
        <f t="shared" si="76"/>
        <v>2015</v>
      </c>
      <c r="C2478" t="str">
        <f t="shared" si="77"/>
        <v>May</v>
      </c>
      <c r="D2478" t="s">
        <v>2189</v>
      </c>
      <c r="E2478" t="s">
        <v>31</v>
      </c>
      <c r="F2478" t="s">
        <v>38</v>
      </c>
      <c r="G2478" t="s">
        <v>83</v>
      </c>
      <c r="H2478" t="s">
        <v>1900</v>
      </c>
      <c r="I2478" s="4">
        <v>509.96</v>
      </c>
      <c r="J2478" s="5">
        <v>5</v>
      </c>
      <c r="K2478" s="4">
        <v>42</v>
      </c>
    </row>
    <row r="2479" spans="1:11" x14ac:dyDescent="0.2">
      <c r="A2479" t="s">
        <v>2474</v>
      </c>
      <c r="B2479" t="str">
        <f t="shared" si="76"/>
        <v>2015</v>
      </c>
      <c r="C2479" t="str">
        <f t="shared" si="77"/>
        <v>May</v>
      </c>
      <c r="D2479" t="s">
        <v>2189</v>
      </c>
      <c r="E2479" t="s">
        <v>31</v>
      </c>
      <c r="F2479" t="s">
        <v>38</v>
      </c>
      <c r="G2479" t="s">
        <v>52</v>
      </c>
      <c r="H2479" t="s">
        <v>1257</v>
      </c>
      <c r="I2479" s="4">
        <v>122.91</v>
      </c>
      <c r="J2479" s="5">
        <v>3</v>
      </c>
      <c r="K2479" s="4">
        <v>34.409999999999997</v>
      </c>
    </row>
    <row r="2480" spans="1:11" x14ac:dyDescent="0.2">
      <c r="A2480" t="s">
        <v>2474</v>
      </c>
      <c r="B2480" t="str">
        <f t="shared" si="76"/>
        <v>2015</v>
      </c>
      <c r="C2480" t="str">
        <f t="shared" si="77"/>
        <v>May</v>
      </c>
      <c r="D2480" t="s">
        <v>2189</v>
      </c>
      <c r="E2480" t="s">
        <v>31</v>
      </c>
      <c r="F2480" t="s">
        <v>38</v>
      </c>
      <c r="G2480" t="s">
        <v>39</v>
      </c>
      <c r="H2480" t="s">
        <v>1306</v>
      </c>
      <c r="I2480" s="4">
        <v>97.57</v>
      </c>
      <c r="J2480" s="5">
        <v>2</v>
      </c>
      <c r="K2480" s="4">
        <v>-6.1</v>
      </c>
    </row>
    <row r="2481" spans="1:11" x14ac:dyDescent="0.2">
      <c r="A2481" t="s">
        <v>2474</v>
      </c>
      <c r="B2481" t="str">
        <f t="shared" si="76"/>
        <v>2015</v>
      </c>
      <c r="C2481" t="str">
        <f t="shared" si="77"/>
        <v>May</v>
      </c>
      <c r="D2481" t="s">
        <v>2189</v>
      </c>
      <c r="E2481" t="s">
        <v>31</v>
      </c>
      <c r="F2481" t="s">
        <v>38</v>
      </c>
      <c r="G2481" t="s">
        <v>39</v>
      </c>
      <c r="H2481" t="s">
        <v>322</v>
      </c>
      <c r="I2481" s="4">
        <v>722.35</v>
      </c>
      <c r="J2481" s="5">
        <v>3</v>
      </c>
      <c r="K2481" s="4">
        <v>81.260000000000005</v>
      </c>
    </row>
    <row r="2482" spans="1:11" x14ac:dyDescent="0.2">
      <c r="A2482" t="s">
        <v>2477</v>
      </c>
      <c r="B2482" t="str">
        <f t="shared" si="76"/>
        <v>2015</v>
      </c>
      <c r="C2482" t="str">
        <f t="shared" si="77"/>
        <v>May</v>
      </c>
      <c r="D2482" t="s">
        <v>511</v>
      </c>
      <c r="E2482" t="s">
        <v>34</v>
      </c>
      <c r="F2482" t="s">
        <v>12</v>
      </c>
      <c r="G2482" t="s">
        <v>72</v>
      </c>
      <c r="H2482" t="s">
        <v>2478</v>
      </c>
      <c r="I2482" s="4">
        <v>17.940000000000001</v>
      </c>
      <c r="J2482" s="5">
        <v>3</v>
      </c>
      <c r="K2482" s="4">
        <v>8.7899999999999991</v>
      </c>
    </row>
    <row r="2483" spans="1:11" x14ac:dyDescent="0.2">
      <c r="A2483" t="s">
        <v>2477</v>
      </c>
      <c r="B2483" t="str">
        <f t="shared" si="76"/>
        <v>2015</v>
      </c>
      <c r="C2483" t="str">
        <f t="shared" si="77"/>
        <v>May</v>
      </c>
      <c r="D2483" t="s">
        <v>1675</v>
      </c>
      <c r="E2483" t="s">
        <v>26</v>
      </c>
      <c r="F2483" t="s">
        <v>12</v>
      </c>
      <c r="G2483" t="s">
        <v>20</v>
      </c>
      <c r="H2483" t="s">
        <v>222</v>
      </c>
      <c r="I2483" s="4">
        <v>51.97</v>
      </c>
      <c r="J2483" s="5">
        <v>2</v>
      </c>
      <c r="K2483" s="4">
        <v>-10.39</v>
      </c>
    </row>
    <row r="2484" spans="1:11" x14ac:dyDescent="0.2">
      <c r="A2484" t="s">
        <v>2479</v>
      </c>
      <c r="B2484" t="str">
        <f t="shared" si="76"/>
        <v>2015</v>
      </c>
      <c r="C2484" t="str">
        <f t="shared" si="77"/>
        <v>May</v>
      </c>
      <c r="D2484" t="s">
        <v>527</v>
      </c>
      <c r="E2484" t="s">
        <v>139</v>
      </c>
      <c r="F2484" t="s">
        <v>43</v>
      </c>
      <c r="G2484" t="s">
        <v>58</v>
      </c>
      <c r="H2484" t="s">
        <v>2373</v>
      </c>
      <c r="I2484" s="4">
        <v>255.97</v>
      </c>
      <c r="J2484" s="5">
        <v>4</v>
      </c>
      <c r="K2484" s="4">
        <v>32</v>
      </c>
    </row>
    <row r="2485" spans="1:11" x14ac:dyDescent="0.2">
      <c r="A2485" t="s">
        <v>2480</v>
      </c>
      <c r="B2485" t="str">
        <f t="shared" si="76"/>
        <v>2015</v>
      </c>
      <c r="C2485" t="str">
        <f t="shared" si="77"/>
        <v>May</v>
      </c>
      <c r="D2485" t="s">
        <v>1492</v>
      </c>
      <c r="E2485" t="s">
        <v>11</v>
      </c>
      <c r="F2485" t="s">
        <v>12</v>
      </c>
      <c r="G2485" t="s">
        <v>22</v>
      </c>
      <c r="H2485" t="s">
        <v>2481</v>
      </c>
      <c r="I2485" s="4">
        <v>33.28</v>
      </c>
      <c r="J2485" s="5">
        <v>5</v>
      </c>
      <c r="K2485" s="4">
        <v>-49.92</v>
      </c>
    </row>
    <row r="2486" spans="1:11" x14ac:dyDescent="0.2">
      <c r="A2486" t="s">
        <v>2480</v>
      </c>
      <c r="B2486" t="str">
        <f t="shared" si="76"/>
        <v>2015</v>
      </c>
      <c r="C2486" t="str">
        <f t="shared" si="77"/>
        <v>May</v>
      </c>
      <c r="D2486" t="s">
        <v>1492</v>
      </c>
      <c r="E2486" t="s">
        <v>11</v>
      </c>
      <c r="F2486" t="s">
        <v>12</v>
      </c>
      <c r="G2486" t="s">
        <v>13</v>
      </c>
      <c r="H2486" t="s">
        <v>2482</v>
      </c>
      <c r="I2486" s="4">
        <v>14.09</v>
      </c>
      <c r="J2486" s="5">
        <v>3</v>
      </c>
      <c r="K2486" s="4">
        <v>4.93</v>
      </c>
    </row>
    <row r="2487" spans="1:11" x14ac:dyDescent="0.2">
      <c r="A2487" t="s">
        <v>2480</v>
      </c>
      <c r="B2487" t="str">
        <f t="shared" si="76"/>
        <v>2015</v>
      </c>
      <c r="C2487" t="str">
        <f t="shared" si="77"/>
        <v>May</v>
      </c>
      <c r="D2487" t="s">
        <v>995</v>
      </c>
      <c r="E2487" t="s">
        <v>169</v>
      </c>
      <c r="F2487" t="s">
        <v>12</v>
      </c>
      <c r="G2487" t="s">
        <v>18</v>
      </c>
      <c r="H2487" t="s">
        <v>2483</v>
      </c>
      <c r="I2487" s="4">
        <v>31.5</v>
      </c>
      <c r="J2487" s="5">
        <v>10</v>
      </c>
      <c r="K2487" s="4">
        <v>15.12</v>
      </c>
    </row>
    <row r="2488" spans="1:11" x14ac:dyDescent="0.2">
      <c r="A2488" t="s">
        <v>2480</v>
      </c>
      <c r="B2488" t="str">
        <f t="shared" si="76"/>
        <v>2015</v>
      </c>
      <c r="C2488" t="str">
        <f t="shared" si="77"/>
        <v>May</v>
      </c>
      <c r="D2488" t="s">
        <v>995</v>
      </c>
      <c r="E2488" t="s">
        <v>169</v>
      </c>
      <c r="F2488" t="s">
        <v>12</v>
      </c>
      <c r="G2488" t="s">
        <v>232</v>
      </c>
      <c r="H2488" t="s">
        <v>1689</v>
      </c>
      <c r="I2488" s="4">
        <v>55.6</v>
      </c>
      <c r="J2488" s="5">
        <v>4</v>
      </c>
      <c r="K2488" s="4">
        <v>16.12</v>
      </c>
    </row>
    <row r="2489" spans="1:11" x14ac:dyDescent="0.2">
      <c r="A2489" t="s">
        <v>2484</v>
      </c>
      <c r="B2489" t="str">
        <f t="shared" si="76"/>
        <v>2015</v>
      </c>
      <c r="C2489" t="str">
        <f t="shared" si="77"/>
        <v>May</v>
      </c>
      <c r="D2489" t="s">
        <v>61</v>
      </c>
      <c r="E2489" t="s">
        <v>31</v>
      </c>
      <c r="F2489" t="s">
        <v>12</v>
      </c>
      <c r="G2489" t="s">
        <v>13</v>
      </c>
      <c r="H2489" t="s">
        <v>1546</v>
      </c>
      <c r="I2489" s="4">
        <v>10.86</v>
      </c>
      <c r="J2489" s="5">
        <v>2</v>
      </c>
      <c r="K2489" s="4">
        <v>5.32</v>
      </c>
    </row>
    <row r="2490" spans="1:11" x14ac:dyDescent="0.2">
      <c r="A2490" t="s">
        <v>2485</v>
      </c>
      <c r="B2490" t="str">
        <f t="shared" si="76"/>
        <v>2015</v>
      </c>
      <c r="C2490" t="str">
        <f t="shared" si="77"/>
        <v>May</v>
      </c>
      <c r="D2490" t="s">
        <v>1187</v>
      </c>
      <c r="E2490" t="s">
        <v>290</v>
      </c>
      <c r="F2490" t="s">
        <v>38</v>
      </c>
      <c r="G2490" t="s">
        <v>52</v>
      </c>
      <c r="H2490" t="s">
        <v>395</v>
      </c>
      <c r="I2490" s="4">
        <v>163.13999999999999</v>
      </c>
      <c r="J2490" s="5">
        <v>4</v>
      </c>
      <c r="K2490" s="4">
        <v>20.39</v>
      </c>
    </row>
    <row r="2491" spans="1:11" x14ac:dyDescent="0.2">
      <c r="A2491" t="s">
        <v>2485</v>
      </c>
      <c r="B2491" t="str">
        <f t="shared" si="76"/>
        <v>2015</v>
      </c>
      <c r="C2491" t="str">
        <f t="shared" si="77"/>
        <v>May</v>
      </c>
      <c r="D2491" t="s">
        <v>1187</v>
      </c>
      <c r="E2491" t="s">
        <v>290</v>
      </c>
      <c r="F2491" t="s">
        <v>12</v>
      </c>
      <c r="G2491" t="s">
        <v>22</v>
      </c>
      <c r="H2491" t="s">
        <v>236</v>
      </c>
      <c r="I2491" s="4">
        <v>6.41</v>
      </c>
      <c r="J2491" s="5">
        <v>4</v>
      </c>
      <c r="K2491" s="4">
        <v>-4.91</v>
      </c>
    </row>
    <row r="2492" spans="1:11" x14ac:dyDescent="0.2">
      <c r="A2492" t="s">
        <v>2486</v>
      </c>
      <c r="B2492" t="str">
        <f t="shared" si="76"/>
        <v>2015</v>
      </c>
      <c r="C2492" t="str">
        <f t="shared" si="77"/>
        <v>May</v>
      </c>
      <c r="D2492" t="s">
        <v>993</v>
      </c>
      <c r="E2492" t="s">
        <v>17</v>
      </c>
      <c r="F2492" t="s">
        <v>12</v>
      </c>
      <c r="G2492" t="s">
        <v>105</v>
      </c>
      <c r="H2492" t="s">
        <v>1559</v>
      </c>
      <c r="I2492" s="4">
        <v>20.77</v>
      </c>
      <c r="J2492" s="5">
        <v>8</v>
      </c>
      <c r="K2492" s="4">
        <v>-52.96</v>
      </c>
    </row>
    <row r="2493" spans="1:11" x14ac:dyDescent="0.2">
      <c r="A2493" t="s">
        <v>2486</v>
      </c>
      <c r="B2493" t="str">
        <f t="shared" si="76"/>
        <v>2015</v>
      </c>
      <c r="C2493" t="str">
        <f t="shared" si="77"/>
        <v>May</v>
      </c>
      <c r="D2493" t="s">
        <v>1149</v>
      </c>
      <c r="E2493" t="s">
        <v>189</v>
      </c>
      <c r="F2493" t="s">
        <v>12</v>
      </c>
      <c r="G2493" t="s">
        <v>22</v>
      </c>
      <c r="H2493" t="s">
        <v>497</v>
      </c>
      <c r="I2493" s="4">
        <v>26.98</v>
      </c>
      <c r="J2493" s="5">
        <v>4</v>
      </c>
      <c r="K2493" s="4">
        <v>8.77</v>
      </c>
    </row>
    <row r="2494" spans="1:11" x14ac:dyDescent="0.2">
      <c r="A2494" t="s">
        <v>2486</v>
      </c>
      <c r="B2494" t="str">
        <f t="shared" si="76"/>
        <v>2015</v>
      </c>
      <c r="C2494" t="str">
        <f t="shared" si="77"/>
        <v>May</v>
      </c>
      <c r="D2494" t="s">
        <v>1552</v>
      </c>
      <c r="E2494" t="s">
        <v>26</v>
      </c>
      <c r="F2494" t="s">
        <v>12</v>
      </c>
      <c r="G2494" t="s">
        <v>22</v>
      </c>
      <c r="H2494" t="s">
        <v>419</v>
      </c>
      <c r="I2494" s="4">
        <v>24.59</v>
      </c>
      <c r="J2494" s="5">
        <v>2</v>
      </c>
      <c r="K2494" s="4">
        <v>-18.03</v>
      </c>
    </row>
    <row r="2495" spans="1:11" x14ac:dyDescent="0.2">
      <c r="A2495" t="s">
        <v>2487</v>
      </c>
      <c r="B2495" t="str">
        <f t="shared" si="76"/>
        <v>2015</v>
      </c>
      <c r="C2495" t="str">
        <f t="shared" si="77"/>
        <v>May</v>
      </c>
      <c r="D2495" t="s">
        <v>1550</v>
      </c>
      <c r="E2495" t="s">
        <v>31</v>
      </c>
      <c r="F2495" t="s">
        <v>12</v>
      </c>
      <c r="G2495" t="s">
        <v>18</v>
      </c>
      <c r="H2495" t="s">
        <v>436</v>
      </c>
      <c r="I2495" s="4">
        <v>8.26</v>
      </c>
      <c r="J2495" s="5">
        <v>2</v>
      </c>
      <c r="K2495" s="4">
        <v>3.8</v>
      </c>
    </row>
    <row r="2496" spans="1:11" x14ac:dyDescent="0.2">
      <c r="A2496" t="s">
        <v>2487</v>
      </c>
      <c r="B2496" t="str">
        <f t="shared" si="76"/>
        <v>2015</v>
      </c>
      <c r="C2496" t="str">
        <f t="shared" si="77"/>
        <v>May</v>
      </c>
      <c r="D2496" t="s">
        <v>1550</v>
      </c>
      <c r="E2496" t="s">
        <v>31</v>
      </c>
      <c r="F2496" t="s">
        <v>43</v>
      </c>
      <c r="G2496" t="s">
        <v>353</v>
      </c>
      <c r="H2496" t="s">
        <v>2488</v>
      </c>
      <c r="I2496" s="4">
        <v>2973.32</v>
      </c>
      <c r="J2496" s="5">
        <v>7</v>
      </c>
      <c r="K2496" s="4">
        <v>334.5</v>
      </c>
    </row>
    <row r="2497" spans="1:11" x14ac:dyDescent="0.2">
      <c r="A2497" t="s">
        <v>2487</v>
      </c>
      <c r="B2497" t="str">
        <f t="shared" si="76"/>
        <v>2015</v>
      </c>
      <c r="C2497" t="str">
        <f t="shared" si="77"/>
        <v>May</v>
      </c>
      <c r="D2497" t="s">
        <v>1550</v>
      </c>
      <c r="E2497" t="s">
        <v>31</v>
      </c>
      <c r="F2497" t="s">
        <v>12</v>
      </c>
      <c r="G2497" t="s">
        <v>20</v>
      </c>
      <c r="H2497" t="s">
        <v>1443</v>
      </c>
      <c r="I2497" s="4">
        <v>104.79</v>
      </c>
      <c r="J2497" s="5">
        <v>7</v>
      </c>
      <c r="K2497" s="4">
        <v>29.34</v>
      </c>
    </row>
    <row r="2498" spans="1:11" x14ac:dyDescent="0.2">
      <c r="A2498" t="s">
        <v>2487</v>
      </c>
      <c r="B2498" t="str">
        <f t="shared" si="76"/>
        <v>2015</v>
      </c>
      <c r="C2498" t="str">
        <f t="shared" si="77"/>
        <v>May</v>
      </c>
      <c r="D2498" t="s">
        <v>1550</v>
      </c>
      <c r="E2498" t="s">
        <v>31</v>
      </c>
      <c r="F2498" t="s">
        <v>43</v>
      </c>
      <c r="G2498" t="s">
        <v>44</v>
      </c>
      <c r="H2498" t="s">
        <v>200</v>
      </c>
      <c r="I2498" s="4">
        <v>775.73</v>
      </c>
      <c r="J2498" s="5">
        <v>6</v>
      </c>
      <c r="K2498" s="4">
        <v>58.18</v>
      </c>
    </row>
    <row r="2499" spans="1:11" x14ac:dyDescent="0.2">
      <c r="A2499" t="s">
        <v>2489</v>
      </c>
      <c r="B2499" t="str">
        <f t="shared" ref="B2499:B2562" si="78">TEXT(A2499,"YYYY")</f>
        <v>2015</v>
      </c>
      <c r="C2499" t="str">
        <f t="shared" ref="C2499:C2562" si="79">TEXT(A2499,"MMM")</f>
        <v>May</v>
      </c>
      <c r="D2499" t="s">
        <v>1490</v>
      </c>
      <c r="E2499" t="s">
        <v>79</v>
      </c>
      <c r="F2499" t="s">
        <v>12</v>
      </c>
      <c r="G2499" t="s">
        <v>72</v>
      </c>
      <c r="H2499" t="s">
        <v>623</v>
      </c>
      <c r="I2499" s="4">
        <v>186.69</v>
      </c>
      <c r="J2499" s="5">
        <v>3</v>
      </c>
      <c r="K2499" s="4">
        <v>87.74</v>
      </c>
    </row>
    <row r="2500" spans="1:11" x14ac:dyDescent="0.2">
      <c r="A2500" t="s">
        <v>2489</v>
      </c>
      <c r="B2500" t="str">
        <f t="shared" si="78"/>
        <v>2015</v>
      </c>
      <c r="C2500" t="str">
        <f t="shared" si="79"/>
        <v>May</v>
      </c>
      <c r="D2500" t="s">
        <v>716</v>
      </c>
      <c r="E2500" t="s">
        <v>109</v>
      </c>
      <c r="F2500" t="s">
        <v>12</v>
      </c>
      <c r="G2500" t="s">
        <v>22</v>
      </c>
      <c r="H2500" t="s">
        <v>1817</v>
      </c>
      <c r="I2500" s="4">
        <v>19.190000000000001</v>
      </c>
      <c r="J2500" s="5">
        <v>7</v>
      </c>
      <c r="K2500" s="4">
        <v>-12.8</v>
      </c>
    </row>
    <row r="2501" spans="1:11" x14ac:dyDescent="0.2">
      <c r="A2501" t="s">
        <v>2489</v>
      </c>
      <c r="B2501" t="str">
        <f t="shared" si="78"/>
        <v>2015</v>
      </c>
      <c r="C2501" t="str">
        <f t="shared" si="79"/>
        <v>May</v>
      </c>
      <c r="D2501" t="s">
        <v>716</v>
      </c>
      <c r="E2501" t="s">
        <v>109</v>
      </c>
      <c r="F2501" t="s">
        <v>12</v>
      </c>
      <c r="G2501" t="s">
        <v>105</v>
      </c>
      <c r="H2501" t="s">
        <v>1254</v>
      </c>
      <c r="I2501" s="4">
        <v>121.79</v>
      </c>
      <c r="J2501" s="5">
        <v>4</v>
      </c>
      <c r="K2501" s="4">
        <v>13.7</v>
      </c>
    </row>
    <row r="2502" spans="1:11" x14ac:dyDescent="0.2">
      <c r="A2502" t="s">
        <v>2489</v>
      </c>
      <c r="B2502" t="str">
        <f t="shared" si="78"/>
        <v>2015</v>
      </c>
      <c r="C2502" t="str">
        <f t="shared" si="79"/>
        <v>May</v>
      </c>
      <c r="D2502" t="s">
        <v>414</v>
      </c>
      <c r="E2502" t="s">
        <v>1777</v>
      </c>
      <c r="F2502" t="s">
        <v>12</v>
      </c>
      <c r="G2502" t="s">
        <v>20</v>
      </c>
      <c r="H2502" t="s">
        <v>2148</v>
      </c>
      <c r="I2502" s="4">
        <v>51.45</v>
      </c>
      <c r="J2502" s="5">
        <v>3</v>
      </c>
      <c r="K2502" s="4">
        <v>13.89</v>
      </c>
    </row>
    <row r="2503" spans="1:11" x14ac:dyDescent="0.2">
      <c r="A2503" t="s">
        <v>2489</v>
      </c>
      <c r="B2503" t="str">
        <f t="shared" si="78"/>
        <v>2015</v>
      </c>
      <c r="C2503" t="str">
        <f t="shared" si="79"/>
        <v>May</v>
      </c>
      <c r="D2503" t="s">
        <v>209</v>
      </c>
      <c r="E2503" t="s">
        <v>125</v>
      </c>
      <c r="F2503" t="s">
        <v>12</v>
      </c>
      <c r="G2503" t="s">
        <v>105</v>
      </c>
      <c r="H2503" t="s">
        <v>828</v>
      </c>
      <c r="I2503" s="4">
        <v>850.5</v>
      </c>
      <c r="J2503" s="5">
        <v>5</v>
      </c>
      <c r="K2503" s="4">
        <v>245.7</v>
      </c>
    </row>
    <row r="2504" spans="1:11" x14ac:dyDescent="0.2">
      <c r="A2504" t="s">
        <v>2489</v>
      </c>
      <c r="B2504" t="str">
        <f t="shared" si="78"/>
        <v>2015</v>
      </c>
      <c r="C2504" t="str">
        <f t="shared" si="79"/>
        <v>May</v>
      </c>
      <c r="D2504" t="s">
        <v>209</v>
      </c>
      <c r="E2504" t="s">
        <v>125</v>
      </c>
      <c r="F2504" t="s">
        <v>38</v>
      </c>
      <c r="G2504" t="s">
        <v>52</v>
      </c>
      <c r="H2504" t="s">
        <v>1134</v>
      </c>
      <c r="I2504" s="4">
        <v>75.33</v>
      </c>
      <c r="J2504" s="5">
        <v>9</v>
      </c>
      <c r="K2504" s="4">
        <v>19.59</v>
      </c>
    </row>
    <row r="2505" spans="1:11" x14ac:dyDescent="0.2">
      <c r="A2505" t="s">
        <v>2490</v>
      </c>
      <c r="B2505" t="str">
        <f t="shared" si="78"/>
        <v>2015</v>
      </c>
      <c r="C2505" t="str">
        <f t="shared" si="79"/>
        <v>May</v>
      </c>
      <c r="D2505" t="s">
        <v>51</v>
      </c>
      <c r="E2505" t="s">
        <v>17</v>
      </c>
      <c r="F2505" t="s">
        <v>38</v>
      </c>
      <c r="G2505" t="s">
        <v>39</v>
      </c>
      <c r="H2505" t="s">
        <v>1068</v>
      </c>
      <c r="I2505" s="4">
        <v>602.65</v>
      </c>
      <c r="J2505" s="5">
        <v>7</v>
      </c>
      <c r="K2505" s="4">
        <v>-163.58000000000001</v>
      </c>
    </row>
    <row r="2506" spans="1:11" x14ac:dyDescent="0.2">
      <c r="A2506" t="s">
        <v>2490</v>
      </c>
      <c r="B2506" t="str">
        <f t="shared" si="78"/>
        <v>2015</v>
      </c>
      <c r="C2506" t="str">
        <f t="shared" si="79"/>
        <v>May</v>
      </c>
      <c r="D2506" t="s">
        <v>51</v>
      </c>
      <c r="E2506" t="s">
        <v>17</v>
      </c>
      <c r="F2506" t="s">
        <v>12</v>
      </c>
      <c r="G2506" t="s">
        <v>22</v>
      </c>
      <c r="H2506" t="s">
        <v>789</v>
      </c>
      <c r="I2506" s="4">
        <v>7.66</v>
      </c>
      <c r="J2506" s="5">
        <v>6</v>
      </c>
      <c r="K2506" s="4">
        <v>-13.02</v>
      </c>
    </row>
    <row r="2507" spans="1:11" x14ac:dyDescent="0.2">
      <c r="A2507" t="s">
        <v>2491</v>
      </c>
      <c r="B2507" t="str">
        <f t="shared" si="78"/>
        <v>2015</v>
      </c>
      <c r="C2507" t="str">
        <f t="shared" si="79"/>
        <v>May</v>
      </c>
      <c r="D2507" t="s">
        <v>2492</v>
      </c>
      <c r="E2507" t="s">
        <v>327</v>
      </c>
      <c r="F2507" t="s">
        <v>12</v>
      </c>
      <c r="G2507" t="s">
        <v>105</v>
      </c>
      <c r="H2507" t="s">
        <v>2381</v>
      </c>
      <c r="I2507" s="4">
        <v>845.73</v>
      </c>
      <c r="J2507" s="5">
        <v>13</v>
      </c>
      <c r="K2507" s="4">
        <v>84.57</v>
      </c>
    </row>
    <row r="2508" spans="1:11" x14ac:dyDescent="0.2">
      <c r="A2508" t="s">
        <v>2491</v>
      </c>
      <c r="B2508" t="str">
        <f t="shared" si="78"/>
        <v>2015</v>
      </c>
      <c r="C2508" t="str">
        <f t="shared" si="79"/>
        <v>May</v>
      </c>
      <c r="D2508" t="s">
        <v>316</v>
      </c>
      <c r="E2508" t="s">
        <v>31</v>
      </c>
      <c r="F2508" t="s">
        <v>38</v>
      </c>
      <c r="G2508" t="s">
        <v>52</v>
      </c>
      <c r="H2508" t="s">
        <v>132</v>
      </c>
      <c r="I2508" s="4">
        <v>14.73</v>
      </c>
      <c r="J2508" s="5">
        <v>3</v>
      </c>
      <c r="K2508" s="4">
        <v>4.8600000000000003</v>
      </c>
    </row>
    <row r="2509" spans="1:11" x14ac:dyDescent="0.2">
      <c r="A2509" t="s">
        <v>2491</v>
      </c>
      <c r="B2509" t="str">
        <f t="shared" si="78"/>
        <v>2015</v>
      </c>
      <c r="C2509" t="str">
        <f t="shared" si="79"/>
        <v>May</v>
      </c>
      <c r="D2509" t="s">
        <v>209</v>
      </c>
      <c r="E2509" t="s">
        <v>1485</v>
      </c>
      <c r="F2509" t="s">
        <v>12</v>
      </c>
      <c r="G2509" t="s">
        <v>27</v>
      </c>
      <c r="H2509" t="s">
        <v>1399</v>
      </c>
      <c r="I2509" s="4">
        <v>21.24</v>
      </c>
      <c r="J2509" s="5">
        <v>3</v>
      </c>
      <c r="K2509" s="4">
        <v>8.07</v>
      </c>
    </row>
    <row r="2510" spans="1:11" x14ac:dyDescent="0.2">
      <c r="A2510" t="s">
        <v>2491</v>
      </c>
      <c r="B2510" t="str">
        <f t="shared" si="78"/>
        <v>2015</v>
      </c>
      <c r="C2510" t="str">
        <f t="shared" si="79"/>
        <v>May</v>
      </c>
      <c r="D2510" t="s">
        <v>209</v>
      </c>
      <c r="E2510" t="s">
        <v>1485</v>
      </c>
      <c r="F2510" t="s">
        <v>12</v>
      </c>
      <c r="G2510" t="s">
        <v>22</v>
      </c>
      <c r="H2510" t="s">
        <v>1317</v>
      </c>
      <c r="I2510" s="4">
        <v>127.96</v>
      </c>
      <c r="J2510" s="5">
        <v>2</v>
      </c>
      <c r="K2510" s="4">
        <v>60.14</v>
      </c>
    </row>
    <row r="2511" spans="1:11" x14ac:dyDescent="0.2">
      <c r="A2511" t="s">
        <v>2491</v>
      </c>
      <c r="B2511" t="str">
        <f t="shared" si="78"/>
        <v>2015</v>
      </c>
      <c r="C2511" t="str">
        <f t="shared" si="79"/>
        <v>May</v>
      </c>
      <c r="D2511" t="s">
        <v>2064</v>
      </c>
      <c r="E2511" t="s">
        <v>135</v>
      </c>
      <c r="F2511" t="s">
        <v>43</v>
      </c>
      <c r="G2511" t="s">
        <v>44</v>
      </c>
      <c r="H2511" t="s">
        <v>2101</v>
      </c>
      <c r="I2511" s="4">
        <v>467.04</v>
      </c>
      <c r="J2511" s="5">
        <v>4</v>
      </c>
      <c r="K2511" s="4">
        <v>58.38</v>
      </c>
    </row>
    <row r="2512" spans="1:11" x14ac:dyDescent="0.2">
      <c r="A2512" t="s">
        <v>2491</v>
      </c>
      <c r="B2512" t="str">
        <f t="shared" si="78"/>
        <v>2015</v>
      </c>
      <c r="C2512" t="str">
        <f t="shared" si="79"/>
        <v>May</v>
      </c>
      <c r="D2512" t="s">
        <v>134</v>
      </c>
      <c r="E2512" t="s">
        <v>11</v>
      </c>
      <c r="F2512" t="s">
        <v>12</v>
      </c>
      <c r="G2512" t="s">
        <v>232</v>
      </c>
      <c r="H2512" t="s">
        <v>2493</v>
      </c>
      <c r="I2512" s="4">
        <v>22.37</v>
      </c>
      <c r="J2512" s="5">
        <v>2</v>
      </c>
      <c r="K2512" s="4">
        <v>1.68</v>
      </c>
    </row>
    <row r="2513" spans="1:11" x14ac:dyDescent="0.2">
      <c r="A2513" t="s">
        <v>2491</v>
      </c>
      <c r="B2513" t="str">
        <f t="shared" si="78"/>
        <v>2015</v>
      </c>
      <c r="C2513" t="str">
        <f t="shared" si="79"/>
        <v>May</v>
      </c>
      <c r="D2513" t="s">
        <v>134</v>
      </c>
      <c r="E2513" t="s">
        <v>11</v>
      </c>
      <c r="F2513" t="s">
        <v>12</v>
      </c>
      <c r="G2513" t="s">
        <v>13</v>
      </c>
      <c r="H2513" t="s">
        <v>1366</v>
      </c>
      <c r="I2513" s="4">
        <v>32.369999999999997</v>
      </c>
      <c r="J2513" s="5">
        <v>7</v>
      </c>
      <c r="K2513" s="4">
        <v>11.73</v>
      </c>
    </row>
    <row r="2514" spans="1:11" x14ac:dyDescent="0.2">
      <c r="A2514" t="s">
        <v>2491</v>
      </c>
      <c r="B2514" t="str">
        <f t="shared" si="78"/>
        <v>2015</v>
      </c>
      <c r="C2514" t="str">
        <f t="shared" si="79"/>
        <v>May</v>
      </c>
      <c r="D2514" t="s">
        <v>134</v>
      </c>
      <c r="E2514" t="s">
        <v>11</v>
      </c>
      <c r="F2514" t="s">
        <v>43</v>
      </c>
      <c r="G2514" t="s">
        <v>58</v>
      </c>
      <c r="H2514" t="s">
        <v>2494</v>
      </c>
      <c r="I2514" s="4">
        <v>207.98</v>
      </c>
      <c r="J2514" s="5">
        <v>2</v>
      </c>
      <c r="K2514" s="4">
        <v>36.4</v>
      </c>
    </row>
    <row r="2515" spans="1:11" x14ac:dyDescent="0.2">
      <c r="A2515" t="s">
        <v>2495</v>
      </c>
      <c r="B2515" t="str">
        <f t="shared" si="78"/>
        <v>2015</v>
      </c>
      <c r="C2515" t="str">
        <f t="shared" si="79"/>
        <v>May</v>
      </c>
      <c r="D2515" t="s">
        <v>607</v>
      </c>
      <c r="E2515" t="s">
        <v>290</v>
      </c>
      <c r="F2515" t="s">
        <v>12</v>
      </c>
      <c r="G2515" t="s">
        <v>13</v>
      </c>
      <c r="H2515" t="s">
        <v>2220</v>
      </c>
      <c r="I2515" s="4">
        <v>18.27</v>
      </c>
      <c r="J2515" s="5">
        <v>1</v>
      </c>
      <c r="K2515" s="4">
        <v>5.94</v>
      </c>
    </row>
    <row r="2516" spans="1:11" x14ac:dyDescent="0.2">
      <c r="A2516" t="s">
        <v>2495</v>
      </c>
      <c r="B2516" t="str">
        <f t="shared" si="78"/>
        <v>2015</v>
      </c>
      <c r="C2516" t="str">
        <f t="shared" si="79"/>
        <v>May</v>
      </c>
      <c r="D2516" t="s">
        <v>607</v>
      </c>
      <c r="E2516" t="s">
        <v>290</v>
      </c>
      <c r="F2516" t="s">
        <v>12</v>
      </c>
      <c r="G2516" t="s">
        <v>13</v>
      </c>
      <c r="H2516" t="s">
        <v>2496</v>
      </c>
      <c r="I2516" s="4">
        <v>153.72999999999999</v>
      </c>
      <c r="J2516" s="5">
        <v>4</v>
      </c>
      <c r="K2516" s="4">
        <v>53.8</v>
      </c>
    </row>
    <row r="2517" spans="1:11" x14ac:dyDescent="0.2">
      <c r="A2517" t="s">
        <v>2495</v>
      </c>
      <c r="B2517" t="str">
        <f t="shared" si="78"/>
        <v>2015</v>
      </c>
      <c r="C2517" t="str">
        <f t="shared" si="79"/>
        <v>May</v>
      </c>
      <c r="D2517" t="s">
        <v>607</v>
      </c>
      <c r="E2517" t="s">
        <v>290</v>
      </c>
      <c r="F2517" t="s">
        <v>12</v>
      </c>
      <c r="G2517" t="s">
        <v>72</v>
      </c>
      <c r="H2517" t="s">
        <v>891</v>
      </c>
      <c r="I2517" s="4">
        <v>12.22</v>
      </c>
      <c r="J2517" s="5">
        <v>2</v>
      </c>
      <c r="K2517" s="4">
        <v>4.43</v>
      </c>
    </row>
    <row r="2518" spans="1:11" x14ac:dyDescent="0.2">
      <c r="A2518" t="s">
        <v>2495</v>
      </c>
      <c r="B2518" t="str">
        <f t="shared" si="78"/>
        <v>2015</v>
      </c>
      <c r="C2518" t="str">
        <f t="shared" si="79"/>
        <v>May</v>
      </c>
      <c r="D2518" t="s">
        <v>607</v>
      </c>
      <c r="E2518" t="s">
        <v>290</v>
      </c>
      <c r="F2518" t="s">
        <v>43</v>
      </c>
      <c r="G2518" t="s">
        <v>58</v>
      </c>
      <c r="H2518" t="s">
        <v>95</v>
      </c>
      <c r="I2518" s="4">
        <v>167.94</v>
      </c>
      <c r="J2518" s="5">
        <v>7</v>
      </c>
      <c r="K2518" s="4">
        <v>50.38</v>
      </c>
    </row>
    <row r="2519" spans="1:11" x14ac:dyDescent="0.2">
      <c r="A2519" t="s">
        <v>2495</v>
      </c>
      <c r="B2519" t="str">
        <f t="shared" si="78"/>
        <v>2015</v>
      </c>
      <c r="C2519" t="str">
        <f t="shared" si="79"/>
        <v>May</v>
      </c>
      <c r="D2519" t="s">
        <v>536</v>
      </c>
      <c r="E2519" t="s">
        <v>189</v>
      </c>
      <c r="F2519" t="s">
        <v>38</v>
      </c>
      <c r="G2519" t="s">
        <v>52</v>
      </c>
      <c r="H2519" t="s">
        <v>2018</v>
      </c>
      <c r="I2519" s="4">
        <v>20.239999999999998</v>
      </c>
      <c r="J2519" s="5">
        <v>1</v>
      </c>
      <c r="K2519" s="4">
        <v>7.89</v>
      </c>
    </row>
    <row r="2520" spans="1:11" x14ac:dyDescent="0.2">
      <c r="A2520" t="s">
        <v>2495</v>
      </c>
      <c r="B2520" t="str">
        <f t="shared" si="78"/>
        <v>2015</v>
      </c>
      <c r="C2520" t="str">
        <f t="shared" si="79"/>
        <v>May</v>
      </c>
      <c r="D2520" t="s">
        <v>950</v>
      </c>
      <c r="E2520" t="s">
        <v>11</v>
      </c>
      <c r="F2520" t="s">
        <v>38</v>
      </c>
      <c r="G2520" t="s">
        <v>39</v>
      </c>
      <c r="H2520" t="s">
        <v>274</v>
      </c>
      <c r="I2520" s="4">
        <v>105.69</v>
      </c>
      <c r="J2520" s="5">
        <v>1</v>
      </c>
      <c r="K2520" s="4">
        <v>-28.69</v>
      </c>
    </row>
    <row r="2521" spans="1:11" x14ac:dyDescent="0.2">
      <c r="A2521" t="s">
        <v>2495</v>
      </c>
      <c r="B2521" t="str">
        <f t="shared" si="78"/>
        <v>2015</v>
      </c>
      <c r="C2521" t="str">
        <f t="shared" si="79"/>
        <v>May</v>
      </c>
      <c r="D2521" t="s">
        <v>950</v>
      </c>
      <c r="E2521" t="s">
        <v>11</v>
      </c>
      <c r="F2521" t="s">
        <v>43</v>
      </c>
      <c r="G2521" t="s">
        <v>353</v>
      </c>
      <c r="H2521" t="s">
        <v>1414</v>
      </c>
      <c r="I2521" s="4">
        <v>399.54</v>
      </c>
      <c r="J2521" s="5">
        <v>2</v>
      </c>
      <c r="K2521" s="4">
        <v>-79.91</v>
      </c>
    </row>
    <row r="2522" spans="1:11" x14ac:dyDescent="0.2">
      <c r="A2522" t="s">
        <v>2495</v>
      </c>
      <c r="B2522" t="str">
        <f t="shared" si="78"/>
        <v>2015</v>
      </c>
      <c r="C2522" t="str">
        <f t="shared" si="79"/>
        <v>May</v>
      </c>
      <c r="D2522" t="s">
        <v>950</v>
      </c>
      <c r="E2522" t="s">
        <v>11</v>
      </c>
      <c r="F2522" t="s">
        <v>38</v>
      </c>
      <c r="G2522" t="s">
        <v>39</v>
      </c>
      <c r="H2522" t="s">
        <v>1828</v>
      </c>
      <c r="I2522" s="4">
        <v>104.93</v>
      </c>
      <c r="J2522" s="5">
        <v>5</v>
      </c>
      <c r="K2522" s="4">
        <v>-4.5</v>
      </c>
    </row>
    <row r="2523" spans="1:11" x14ac:dyDescent="0.2">
      <c r="A2523" t="s">
        <v>2497</v>
      </c>
      <c r="B2523" t="str">
        <f t="shared" si="78"/>
        <v>2015</v>
      </c>
      <c r="C2523" t="str">
        <f t="shared" si="79"/>
        <v>May</v>
      </c>
      <c r="D2523" t="s">
        <v>2498</v>
      </c>
      <c r="E2523" t="s">
        <v>189</v>
      </c>
      <c r="F2523" t="s">
        <v>12</v>
      </c>
      <c r="G2523" t="s">
        <v>27</v>
      </c>
      <c r="H2523" t="s">
        <v>2499</v>
      </c>
      <c r="I2523" s="4">
        <v>6.63</v>
      </c>
      <c r="J2523" s="5">
        <v>3</v>
      </c>
      <c r="K2523" s="4">
        <v>1.79</v>
      </c>
    </row>
    <row r="2524" spans="1:11" x14ac:dyDescent="0.2">
      <c r="A2524" t="s">
        <v>2497</v>
      </c>
      <c r="B2524" t="str">
        <f t="shared" si="78"/>
        <v>2015</v>
      </c>
      <c r="C2524" t="str">
        <f t="shared" si="79"/>
        <v>May</v>
      </c>
      <c r="D2524" t="s">
        <v>1365</v>
      </c>
      <c r="E2524" t="s">
        <v>169</v>
      </c>
      <c r="F2524" t="s">
        <v>12</v>
      </c>
      <c r="G2524" t="s">
        <v>27</v>
      </c>
      <c r="H2524" t="s">
        <v>1529</v>
      </c>
      <c r="I2524" s="4">
        <v>47.82</v>
      </c>
      <c r="J2524" s="5">
        <v>3</v>
      </c>
      <c r="K2524" s="4">
        <v>14.35</v>
      </c>
    </row>
    <row r="2525" spans="1:11" x14ac:dyDescent="0.2">
      <c r="A2525" t="s">
        <v>2497</v>
      </c>
      <c r="B2525" t="str">
        <f t="shared" si="78"/>
        <v>2015</v>
      </c>
      <c r="C2525" t="str">
        <f t="shared" si="79"/>
        <v>May</v>
      </c>
      <c r="D2525" t="s">
        <v>1365</v>
      </c>
      <c r="E2525" t="s">
        <v>169</v>
      </c>
      <c r="F2525" t="s">
        <v>12</v>
      </c>
      <c r="G2525" t="s">
        <v>18</v>
      </c>
      <c r="H2525" t="s">
        <v>1273</v>
      </c>
      <c r="I2525" s="4">
        <v>13.05</v>
      </c>
      <c r="J2525" s="5">
        <v>5</v>
      </c>
      <c r="K2525" s="4">
        <v>6</v>
      </c>
    </row>
    <row r="2526" spans="1:11" x14ac:dyDescent="0.2">
      <c r="A2526" t="s">
        <v>2497</v>
      </c>
      <c r="B2526" t="str">
        <f t="shared" si="78"/>
        <v>2015</v>
      </c>
      <c r="C2526" t="str">
        <f t="shared" si="79"/>
        <v>May</v>
      </c>
      <c r="D2526" t="s">
        <v>1048</v>
      </c>
      <c r="E2526" t="s">
        <v>169</v>
      </c>
      <c r="F2526" t="s">
        <v>43</v>
      </c>
      <c r="G2526" t="s">
        <v>44</v>
      </c>
      <c r="H2526" t="s">
        <v>999</v>
      </c>
      <c r="I2526" s="4">
        <v>45.99</v>
      </c>
      <c r="J2526" s="5">
        <v>1</v>
      </c>
      <c r="K2526" s="4">
        <v>13.34</v>
      </c>
    </row>
    <row r="2527" spans="1:11" x14ac:dyDescent="0.2">
      <c r="A2527" t="s">
        <v>2497</v>
      </c>
      <c r="B2527" t="str">
        <f t="shared" si="78"/>
        <v>2015</v>
      </c>
      <c r="C2527" t="str">
        <f t="shared" si="79"/>
        <v>May</v>
      </c>
      <c r="D2527" t="s">
        <v>1048</v>
      </c>
      <c r="E2527" t="s">
        <v>169</v>
      </c>
      <c r="F2527" t="s">
        <v>12</v>
      </c>
      <c r="G2527" t="s">
        <v>20</v>
      </c>
      <c r="H2527" t="s">
        <v>360</v>
      </c>
      <c r="I2527" s="4">
        <v>535.41</v>
      </c>
      <c r="J2527" s="5">
        <v>3</v>
      </c>
      <c r="K2527" s="4">
        <v>160.62</v>
      </c>
    </row>
    <row r="2528" spans="1:11" x14ac:dyDescent="0.2">
      <c r="A2528" t="s">
        <v>2497</v>
      </c>
      <c r="B2528" t="str">
        <f t="shared" si="78"/>
        <v>2015</v>
      </c>
      <c r="C2528" t="str">
        <f t="shared" si="79"/>
        <v>May</v>
      </c>
      <c r="D2528" t="s">
        <v>1048</v>
      </c>
      <c r="E2528" t="s">
        <v>169</v>
      </c>
      <c r="F2528" t="s">
        <v>12</v>
      </c>
      <c r="G2528" t="s">
        <v>22</v>
      </c>
      <c r="H2528" t="s">
        <v>128</v>
      </c>
      <c r="I2528" s="4">
        <v>6.1</v>
      </c>
      <c r="J2528" s="5">
        <v>2</v>
      </c>
      <c r="K2528" s="4">
        <v>2.06</v>
      </c>
    </row>
    <row r="2529" spans="1:11" x14ac:dyDescent="0.2">
      <c r="A2529" t="s">
        <v>2497</v>
      </c>
      <c r="B2529" t="str">
        <f t="shared" si="78"/>
        <v>2015</v>
      </c>
      <c r="C2529" t="str">
        <f t="shared" si="79"/>
        <v>May</v>
      </c>
      <c r="D2529" t="s">
        <v>1048</v>
      </c>
      <c r="E2529" t="s">
        <v>169</v>
      </c>
      <c r="F2529" t="s">
        <v>12</v>
      </c>
      <c r="G2529" t="s">
        <v>13</v>
      </c>
      <c r="H2529" t="s">
        <v>2500</v>
      </c>
      <c r="I2529" s="4">
        <v>45.36</v>
      </c>
      <c r="J2529" s="5">
        <v>7</v>
      </c>
      <c r="K2529" s="4">
        <v>21.77</v>
      </c>
    </row>
    <row r="2530" spans="1:11" x14ac:dyDescent="0.2">
      <c r="A2530" t="s">
        <v>2497</v>
      </c>
      <c r="B2530" t="str">
        <f t="shared" si="78"/>
        <v>2015</v>
      </c>
      <c r="C2530" t="str">
        <f t="shared" si="79"/>
        <v>May</v>
      </c>
      <c r="D2530" t="s">
        <v>1250</v>
      </c>
      <c r="E2530" t="s">
        <v>706</v>
      </c>
      <c r="F2530" t="s">
        <v>12</v>
      </c>
      <c r="G2530" t="s">
        <v>20</v>
      </c>
      <c r="H2530" t="s">
        <v>207</v>
      </c>
      <c r="I2530" s="4">
        <v>16.239999999999998</v>
      </c>
      <c r="J2530" s="5">
        <v>1</v>
      </c>
      <c r="K2530" s="4">
        <v>2.44</v>
      </c>
    </row>
    <row r="2531" spans="1:11" x14ac:dyDescent="0.2">
      <c r="A2531" t="s">
        <v>2497</v>
      </c>
      <c r="B2531" t="str">
        <f t="shared" si="78"/>
        <v>2015</v>
      </c>
      <c r="C2531" t="str">
        <f t="shared" si="79"/>
        <v>May</v>
      </c>
      <c r="D2531" t="s">
        <v>1250</v>
      </c>
      <c r="E2531" t="s">
        <v>706</v>
      </c>
      <c r="F2531" t="s">
        <v>12</v>
      </c>
      <c r="G2531" t="s">
        <v>20</v>
      </c>
      <c r="H2531" t="s">
        <v>1871</v>
      </c>
      <c r="I2531" s="4">
        <v>77.55</v>
      </c>
      <c r="J2531" s="5">
        <v>5</v>
      </c>
      <c r="K2531" s="4">
        <v>21.71</v>
      </c>
    </row>
    <row r="2532" spans="1:11" x14ac:dyDescent="0.2">
      <c r="A2532" t="s">
        <v>2501</v>
      </c>
      <c r="B2532" t="str">
        <f t="shared" si="78"/>
        <v>2015</v>
      </c>
      <c r="C2532" t="str">
        <f t="shared" si="79"/>
        <v>May</v>
      </c>
      <c r="D2532" t="s">
        <v>1165</v>
      </c>
      <c r="E2532" t="s">
        <v>189</v>
      </c>
      <c r="F2532" t="s">
        <v>12</v>
      </c>
      <c r="G2532" t="s">
        <v>13</v>
      </c>
      <c r="H2532" t="s">
        <v>2502</v>
      </c>
      <c r="I2532" s="4">
        <v>32.4</v>
      </c>
      <c r="J2532" s="5">
        <v>5</v>
      </c>
      <c r="K2532" s="4">
        <v>15.55</v>
      </c>
    </row>
    <row r="2533" spans="1:11" x14ac:dyDescent="0.2">
      <c r="A2533" t="s">
        <v>2501</v>
      </c>
      <c r="B2533" t="str">
        <f t="shared" si="78"/>
        <v>2015</v>
      </c>
      <c r="C2533" t="str">
        <f t="shared" si="79"/>
        <v>May</v>
      </c>
      <c r="D2533" t="s">
        <v>1165</v>
      </c>
      <c r="E2533" t="s">
        <v>189</v>
      </c>
      <c r="F2533" t="s">
        <v>12</v>
      </c>
      <c r="G2533" t="s">
        <v>20</v>
      </c>
      <c r="H2533" t="s">
        <v>2040</v>
      </c>
      <c r="I2533" s="4">
        <v>540.57000000000005</v>
      </c>
      <c r="J2533" s="5">
        <v>3</v>
      </c>
      <c r="K2533" s="4">
        <v>140.55000000000001</v>
      </c>
    </row>
    <row r="2534" spans="1:11" x14ac:dyDescent="0.2">
      <c r="A2534" t="s">
        <v>2501</v>
      </c>
      <c r="B2534" t="str">
        <f t="shared" si="78"/>
        <v>2015</v>
      </c>
      <c r="C2534" t="str">
        <f t="shared" si="79"/>
        <v>May</v>
      </c>
      <c r="D2534" t="s">
        <v>1165</v>
      </c>
      <c r="E2534" t="s">
        <v>189</v>
      </c>
      <c r="F2534" t="s">
        <v>12</v>
      </c>
      <c r="G2534" t="s">
        <v>22</v>
      </c>
      <c r="H2534" t="s">
        <v>982</v>
      </c>
      <c r="I2534" s="4">
        <v>167.76</v>
      </c>
      <c r="J2534" s="5">
        <v>5</v>
      </c>
      <c r="K2534" s="4">
        <v>62.91</v>
      </c>
    </row>
    <row r="2535" spans="1:11" x14ac:dyDescent="0.2">
      <c r="A2535" t="s">
        <v>2501</v>
      </c>
      <c r="B2535" t="str">
        <f t="shared" si="78"/>
        <v>2015</v>
      </c>
      <c r="C2535" t="str">
        <f t="shared" si="79"/>
        <v>May</v>
      </c>
      <c r="D2535" t="s">
        <v>1410</v>
      </c>
      <c r="E2535" t="s">
        <v>87</v>
      </c>
      <c r="F2535" t="s">
        <v>38</v>
      </c>
      <c r="G2535" t="s">
        <v>52</v>
      </c>
      <c r="H2535" t="s">
        <v>2503</v>
      </c>
      <c r="I2535" s="4">
        <v>41.57</v>
      </c>
      <c r="J2535" s="5">
        <v>4</v>
      </c>
      <c r="K2535" s="4">
        <v>-4.16</v>
      </c>
    </row>
    <row r="2536" spans="1:11" x14ac:dyDescent="0.2">
      <c r="A2536" t="s">
        <v>2501</v>
      </c>
      <c r="B2536" t="str">
        <f t="shared" si="78"/>
        <v>2015</v>
      </c>
      <c r="C2536" t="str">
        <f t="shared" si="79"/>
        <v>May</v>
      </c>
      <c r="D2536" t="s">
        <v>1410</v>
      </c>
      <c r="E2536" t="s">
        <v>87</v>
      </c>
      <c r="F2536" t="s">
        <v>38</v>
      </c>
      <c r="G2536" t="s">
        <v>39</v>
      </c>
      <c r="H2536" t="s">
        <v>274</v>
      </c>
      <c r="I2536" s="4">
        <v>317.06</v>
      </c>
      <c r="J2536" s="5">
        <v>3</v>
      </c>
      <c r="K2536" s="4">
        <v>-86.06</v>
      </c>
    </row>
    <row r="2537" spans="1:11" x14ac:dyDescent="0.2">
      <c r="A2537" t="s">
        <v>2501</v>
      </c>
      <c r="B2537" t="str">
        <f t="shared" si="78"/>
        <v>2015</v>
      </c>
      <c r="C2537" t="str">
        <f t="shared" si="79"/>
        <v>May</v>
      </c>
      <c r="D2537" t="s">
        <v>1410</v>
      </c>
      <c r="E2537" t="s">
        <v>87</v>
      </c>
      <c r="F2537" t="s">
        <v>12</v>
      </c>
      <c r="G2537" t="s">
        <v>47</v>
      </c>
      <c r="H2537" t="s">
        <v>1444</v>
      </c>
      <c r="I2537" s="4">
        <v>8.0399999999999991</v>
      </c>
      <c r="J2537" s="5">
        <v>5</v>
      </c>
      <c r="K2537" s="4">
        <v>2.91</v>
      </c>
    </row>
    <row r="2538" spans="1:11" x14ac:dyDescent="0.2">
      <c r="A2538" t="s">
        <v>2501</v>
      </c>
      <c r="B2538" t="str">
        <f t="shared" si="78"/>
        <v>2015</v>
      </c>
      <c r="C2538" t="str">
        <f t="shared" si="79"/>
        <v>May</v>
      </c>
      <c r="D2538" t="s">
        <v>1365</v>
      </c>
      <c r="E2538" t="s">
        <v>146</v>
      </c>
      <c r="F2538" t="s">
        <v>12</v>
      </c>
      <c r="G2538" t="s">
        <v>18</v>
      </c>
      <c r="H2538" t="s">
        <v>436</v>
      </c>
      <c r="I2538" s="4">
        <v>12.39</v>
      </c>
      <c r="J2538" s="5">
        <v>3</v>
      </c>
      <c r="K2538" s="4">
        <v>5.7</v>
      </c>
    </row>
    <row r="2539" spans="1:11" x14ac:dyDescent="0.2">
      <c r="A2539" t="s">
        <v>2501</v>
      </c>
      <c r="B2539" t="str">
        <f t="shared" si="78"/>
        <v>2015</v>
      </c>
      <c r="C2539" t="str">
        <f t="shared" si="79"/>
        <v>May</v>
      </c>
      <c r="D2539" t="s">
        <v>2085</v>
      </c>
      <c r="E2539" t="s">
        <v>87</v>
      </c>
      <c r="F2539" t="s">
        <v>12</v>
      </c>
      <c r="G2539" t="s">
        <v>13</v>
      </c>
      <c r="H2539" t="s">
        <v>719</v>
      </c>
      <c r="I2539" s="4">
        <v>85.06</v>
      </c>
      <c r="J2539" s="5">
        <v>3</v>
      </c>
      <c r="K2539" s="4">
        <v>28.71</v>
      </c>
    </row>
    <row r="2540" spans="1:11" x14ac:dyDescent="0.2">
      <c r="A2540" t="s">
        <v>2504</v>
      </c>
      <c r="B2540" t="str">
        <f t="shared" si="78"/>
        <v>2015</v>
      </c>
      <c r="C2540" t="str">
        <f t="shared" si="79"/>
        <v>May</v>
      </c>
      <c r="D2540" t="s">
        <v>2505</v>
      </c>
      <c r="E2540" t="s">
        <v>169</v>
      </c>
      <c r="F2540" t="s">
        <v>43</v>
      </c>
      <c r="G2540" t="s">
        <v>44</v>
      </c>
      <c r="H2540" t="s">
        <v>2506</v>
      </c>
      <c r="I2540" s="4">
        <v>239.97</v>
      </c>
      <c r="J2540" s="5">
        <v>3</v>
      </c>
      <c r="K2540" s="4">
        <v>2.4</v>
      </c>
    </row>
    <row r="2541" spans="1:11" x14ac:dyDescent="0.2">
      <c r="A2541" t="s">
        <v>2504</v>
      </c>
      <c r="B2541" t="str">
        <f t="shared" si="78"/>
        <v>2015</v>
      </c>
      <c r="C2541" t="str">
        <f t="shared" si="79"/>
        <v>May</v>
      </c>
      <c r="D2541" t="s">
        <v>2505</v>
      </c>
      <c r="E2541" t="s">
        <v>169</v>
      </c>
      <c r="F2541" t="s">
        <v>12</v>
      </c>
      <c r="G2541" t="s">
        <v>105</v>
      </c>
      <c r="H2541" t="s">
        <v>2507</v>
      </c>
      <c r="I2541" s="4">
        <v>160.32</v>
      </c>
      <c r="J2541" s="5">
        <v>2</v>
      </c>
      <c r="K2541" s="4">
        <v>44.89</v>
      </c>
    </row>
    <row r="2542" spans="1:11" x14ac:dyDescent="0.2">
      <c r="A2542" t="s">
        <v>2504</v>
      </c>
      <c r="B2542" t="str">
        <f t="shared" si="78"/>
        <v>2015</v>
      </c>
      <c r="C2542" t="str">
        <f t="shared" si="79"/>
        <v>May</v>
      </c>
      <c r="D2542" t="s">
        <v>2505</v>
      </c>
      <c r="E2542" t="s">
        <v>169</v>
      </c>
      <c r="F2542" t="s">
        <v>43</v>
      </c>
      <c r="G2542" t="s">
        <v>44</v>
      </c>
      <c r="H2542" t="s">
        <v>2306</v>
      </c>
      <c r="I2542" s="4">
        <v>128.85</v>
      </c>
      <c r="J2542" s="5">
        <v>3</v>
      </c>
      <c r="K2542" s="4">
        <v>3.87</v>
      </c>
    </row>
    <row r="2543" spans="1:11" x14ac:dyDescent="0.2">
      <c r="A2543" t="s">
        <v>2504</v>
      </c>
      <c r="B2543" t="str">
        <f t="shared" si="78"/>
        <v>2015</v>
      </c>
      <c r="C2543" t="str">
        <f t="shared" si="79"/>
        <v>May</v>
      </c>
      <c r="D2543" t="s">
        <v>2508</v>
      </c>
      <c r="E2543" t="s">
        <v>62</v>
      </c>
      <c r="F2543" t="s">
        <v>43</v>
      </c>
      <c r="G2543" t="s">
        <v>58</v>
      </c>
      <c r="H2543" t="s">
        <v>2179</v>
      </c>
      <c r="I2543" s="4">
        <v>151.96</v>
      </c>
      <c r="J2543" s="5">
        <v>4</v>
      </c>
      <c r="K2543" s="4">
        <v>36.47</v>
      </c>
    </row>
    <row r="2544" spans="1:11" x14ac:dyDescent="0.2">
      <c r="A2544" t="s">
        <v>2509</v>
      </c>
      <c r="B2544" t="str">
        <f t="shared" si="78"/>
        <v>2015</v>
      </c>
      <c r="C2544" t="str">
        <f t="shared" si="79"/>
        <v>May</v>
      </c>
      <c r="D2544" t="s">
        <v>615</v>
      </c>
      <c r="E2544" t="s">
        <v>31</v>
      </c>
      <c r="F2544" t="s">
        <v>12</v>
      </c>
      <c r="G2544" t="s">
        <v>13</v>
      </c>
      <c r="H2544" t="s">
        <v>2339</v>
      </c>
      <c r="I2544" s="4">
        <v>58.38</v>
      </c>
      <c r="J2544" s="5">
        <v>7</v>
      </c>
      <c r="K2544" s="4">
        <v>26.27</v>
      </c>
    </row>
    <row r="2545" spans="1:11" x14ac:dyDescent="0.2">
      <c r="A2545" t="s">
        <v>2509</v>
      </c>
      <c r="B2545" t="str">
        <f t="shared" si="78"/>
        <v>2015</v>
      </c>
      <c r="C2545" t="str">
        <f t="shared" si="79"/>
        <v>May</v>
      </c>
      <c r="D2545" t="s">
        <v>615</v>
      </c>
      <c r="E2545" t="s">
        <v>31</v>
      </c>
      <c r="F2545" t="s">
        <v>12</v>
      </c>
      <c r="G2545" t="s">
        <v>13</v>
      </c>
      <c r="H2545" t="s">
        <v>2324</v>
      </c>
      <c r="I2545" s="4">
        <v>105.52</v>
      </c>
      <c r="J2545" s="5">
        <v>4</v>
      </c>
      <c r="K2545" s="4">
        <v>48.54</v>
      </c>
    </row>
    <row r="2546" spans="1:11" x14ac:dyDescent="0.2">
      <c r="A2546" t="s">
        <v>2509</v>
      </c>
      <c r="B2546" t="str">
        <f t="shared" si="78"/>
        <v>2015</v>
      </c>
      <c r="C2546" t="str">
        <f t="shared" si="79"/>
        <v>May</v>
      </c>
      <c r="D2546" t="s">
        <v>615</v>
      </c>
      <c r="E2546" t="s">
        <v>31</v>
      </c>
      <c r="F2546" t="s">
        <v>12</v>
      </c>
      <c r="G2546" t="s">
        <v>20</v>
      </c>
      <c r="H2546" t="s">
        <v>2510</v>
      </c>
      <c r="I2546" s="4">
        <v>80.88</v>
      </c>
      <c r="J2546" s="5">
        <v>6</v>
      </c>
      <c r="K2546" s="4">
        <v>21.03</v>
      </c>
    </row>
    <row r="2547" spans="1:11" x14ac:dyDescent="0.2">
      <c r="A2547" t="s">
        <v>2509</v>
      </c>
      <c r="B2547" t="str">
        <f t="shared" si="78"/>
        <v>2015</v>
      </c>
      <c r="C2547" t="str">
        <f t="shared" si="79"/>
        <v>May</v>
      </c>
      <c r="D2547" t="s">
        <v>398</v>
      </c>
      <c r="E2547" t="s">
        <v>706</v>
      </c>
      <c r="F2547" t="s">
        <v>38</v>
      </c>
      <c r="G2547" t="s">
        <v>52</v>
      </c>
      <c r="H2547" t="s">
        <v>880</v>
      </c>
      <c r="I2547" s="4">
        <v>22.2</v>
      </c>
      <c r="J2547" s="5">
        <v>6</v>
      </c>
      <c r="K2547" s="4">
        <v>9.1</v>
      </c>
    </row>
    <row r="2548" spans="1:11" x14ac:dyDescent="0.2">
      <c r="A2548" t="s">
        <v>2509</v>
      </c>
      <c r="B2548" t="str">
        <f t="shared" si="78"/>
        <v>2015</v>
      </c>
      <c r="C2548" t="str">
        <f t="shared" si="79"/>
        <v>May</v>
      </c>
      <c r="D2548" t="s">
        <v>255</v>
      </c>
      <c r="E2548" t="s">
        <v>347</v>
      </c>
      <c r="F2548" t="s">
        <v>38</v>
      </c>
      <c r="G2548" t="s">
        <v>83</v>
      </c>
      <c r="H2548" t="s">
        <v>2511</v>
      </c>
      <c r="I2548" s="4">
        <v>1406.86</v>
      </c>
      <c r="J2548" s="5">
        <v>7</v>
      </c>
      <c r="K2548" s="4">
        <v>140.69</v>
      </c>
    </row>
    <row r="2549" spans="1:11" x14ac:dyDescent="0.2">
      <c r="A2549" t="s">
        <v>2509</v>
      </c>
      <c r="B2549" t="str">
        <f t="shared" si="78"/>
        <v>2015</v>
      </c>
      <c r="C2549" t="str">
        <f t="shared" si="79"/>
        <v>May</v>
      </c>
      <c r="D2549" t="s">
        <v>255</v>
      </c>
      <c r="E2549" t="s">
        <v>347</v>
      </c>
      <c r="F2549" t="s">
        <v>12</v>
      </c>
      <c r="G2549" t="s">
        <v>18</v>
      </c>
      <c r="H2549" t="s">
        <v>2483</v>
      </c>
      <c r="I2549" s="4">
        <v>15.75</v>
      </c>
      <c r="J2549" s="5">
        <v>5</v>
      </c>
      <c r="K2549" s="4">
        <v>7.56</v>
      </c>
    </row>
    <row r="2550" spans="1:11" x14ac:dyDescent="0.2">
      <c r="A2550" t="s">
        <v>2509</v>
      </c>
      <c r="B2550" t="str">
        <f t="shared" si="78"/>
        <v>2015</v>
      </c>
      <c r="C2550" t="str">
        <f t="shared" si="79"/>
        <v>May</v>
      </c>
      <c r="D2550" t="s">
        <v>255</v>
      </c>
      <c r="E2550" t="s">
        <v>347</v>
      </c>
      <c r="F2550" t="s">
        <v>12</v>
      </c>
      <c r="G2550" t="s">
        <v>20</v>
      </c>
      <c r="H2550" t="s">
        <v>1628</v>
      </c>
      <c r="I2550" s="4">
        <v>323.10000000000002</v>
      </c>
      <c r="J2550" s="5">
        <v>2</v>
      </c>
      <c r="K2550" s="4">
        <v>61.39</v>
      </c>
    </row>
    <row r="2551" spans="1:11" x14ac:dyDescent="0.2">
      <c r="A2551" t="s">
        <v>2509</v>
      </c>
      <c r="B2551" t="str">
        <f t="shared" si="78"/>
        <v>2015</v>
      </c>
      <c r="C2551" t="str">
        <f t="shared" si="79"/>
        <v>May</v>
      </c>
      <c r="D2551" t="s">
        <v>2512</v>
      </c>
      <c r="E2551" t="s">
        <v>369</v>
      </c>
      <c r="F2551" t="s">
        <v>38</v>
      </c>
      <c r="G2551" t="s">
        <v>39</v>
      </c>
      <c r="H2551" t="s">
        <v>749</v>
      </c>
      <c r="I2551" s="4">
        <v>2567.84</v>
      </c>
      <c r="J2551" s="5">
        <v>8</v>
      </c>
      <c r="K2551" s="4">
        <v>770.35</v>
      </c>
    </row>
    <row r="2552" spans="1:11" x14ac:dyDescent="0.2">
      <c r="A2552" t="s">
        <v>2509</v>
      </c>
      <c r="B2552" t="str">
        <f t="shared" si="78"/>
        <v>2015</v>
      </c>
      <c r="C2552" t="str">
        <f t="shared" si="79"/>
        <v>May</v>
      </c>
      <c r="D2552" t="s">
        <v>2513</v>
      </c>
      <c r="E2552" t="s">
        <v>290</v>
      </c>
      <c r="F2552" t="s">
        <v>12</v>
      </c>
      <c r="G2552" t="s">
        <v>27</v>
      </c>
      <c r="H2552" t="s">
        <v>664</v>
      </c>
      <c r="I2552" s="4">
        <v>10.27</v>
      </c>
      <c r="J2552" s="5">
        <v>3</v>
      </c>
      <c r="K2552" s="4">
        <v>1.1599999999999999</v>
      </c>
    </row>
    <row r="2553" spans="1:11" x14ac:dyDescent="0.2">
      <c r="A2553" t="s">
        <v>2509</v>
      </c>
      <c r="B2553" t="str">
        <f t="shared" si="78"/>
        <v>2015</v>
      </c>
      <c r="C2553" t="str">
        <f t="shared" si="79"/>
        <v>May</v>
      </c>
      <c r="D2553" t="s">
        <v>929</v>
      </c>
      <c r="E2553" t="s">
        <v>169</v>
      </c>
      <c r="F2553" t="s">
        <v>12</v>
      </c>
      <c r="G2553" t="s">
        <v>47</v>
      </c>
      <c r="H2553" t="s">
        <v>2514</v>
      </c>
      <c r="I2553" s="4">
        <v>7.56</v>
      </c>
      <c r="J2553" s="5">
        <v>6</v>
      </c>
      <c r="K2553" s="4">
        <v>0.3</v>
      </c>
    </row>
    <row r="2554" spans="1:11" x14ac:dyDescent="0.2">
      <c r="A2554" t="s">
        <v>2509</v>
      </c>
      <c r="B2554" t="str">
        <f t="shared" si="78"/>
        <v>2015</v>
      </c>
      <c r="C2554" t="str">
        <f t="shared" si="79"/>
        <v>May</v>
      </c>
      <c r="D2554" t="s">
        <v>1353</v>
      </c>
      <c r="E2554" t="s">
        <v>17</v>
      </c>
      <c r="F2554" t="s">
        <v>12</v>
      </c>
      <c r="G2554" t="s">
        <v>18</v>
      </c>
      <c r="H2554" t="s">
        <v>404</v>
      </c>
      <c r="I2554" s="4">
        <v>5.9</v>
      </c>
      <c r="J2554" s="5">
        <v>2</v>
      </c>
      <c r="K2554" s="4">
        <v>1.99</v>
      </c>
    </row>
    <row r="2555" spans="1:11" x14ac:dyDescent="0.2">
      <c r="A2555" t="s">
        <v>2509</v>
      </c>
      <c r="B2555" t="str">
        <f t="shared" si="78"/>
        <v>2015</v>
      </c>
      <c r="C2555" t="str">
        <f t="shared" si="79"/>
        <v>May</v>
      </c>
      <c r="D2555" t="s">
        <v>1353</v>
      </c>
      <c r="E2555" t="s">
        <v>17</v>
      </c>
      <c r="F2555" t="s">
        <v>12</v>
      </c>
      <c r="G2555" t="s">
        <v>13</v>
      </c>
      <c r="H2555" t="s">
        <v>1342</v>
      </c>
      <c r="I2555" s="4">
        <v>173.49</v>
      </c>
      <c r="J2555" s="5">
        <v>7</v>
      </c>
      <c r="K2555" s="4">
        <v>54.22</v>
      </c>
    </row>
    <row r="2556" spans="1:11" x14ac:dyDescent="0.2">
      <c r="A2556" t="s">
        <v>2509</v>
      </c>
      <c r="B2556" t="str">
        <f t="shared" si="78"/>
        <v>2015</v>
      </c>
      <c r="C2556" t="str">
        <f t="shared" si="79"/>
        <v>May</v>
      </c>
      <c r="D2556" t="s">
        <v>1353</v>
      </c>
      <c r="E2556" t="s">
        <v>17</v>
      </c>
      <c r="F2556" t="s">
        <v>38</v>
      </c>
      <c r="G2556" t="s">
        <v>52</v>
      </c>
      <c r="H2556" t="s">
        <v>2515</v>
      </c>
      <c r="I2556" s="4">
        <v>51.56</v>
      </c>
      <c r="J2556" s="5">
        <v>2</v>
      </c>
      <c r="K2556" s="4">
        <v>-61.87</v>
      </c>
    </row>
    <row r="2557" spans="1:11" x14ac:dyDescent="0.2">
      <c r="A2557" t="s">
        <v>2509</v>
      </c>
      <c r="B2557" t="str">
        <f t="shared" si="78"/>
        <v>2015</v>
      </c>
      <c r="C2557" t="str">
        <f t="shared" si="79"/>
        <v>May</v>
      </c>
      <c r="D2557" t="s">
        <v>1353</v>
      </c>
      <c r="E2557" t="s">
        <v>17</v>
      </c>
      <c r="F2557" t="s">
        <v>12</v>
      </c>
      <c r="G2557" t="s">
        <v>22</v>
      </c>
      <c r="H2557" t="s">
        <v>133</v>
      </c>
      <c r="I2557" s="4">
        <v>3.56</v>
      </c>
      <c r="J2557" s="5">
        <v>3</v>
      </c>
      <c r="K2557" s="4">
        <v>-6.24</v>
      </c>
    </row>
    <row r="2558" spans="1:11" x14ac:dyDescent="0.2">
      <c r="A2558" t="s">
        <v>2509</v>
      </c>
      <c r="B2558" t="str">
        <f t="shared" si="78"/>
        <v>2015</v>
      </c>
      <c r="C2558" t="str">
        <f t="shared" si="79"/>
        <v>May</v>
      </c>
      <c r="D2558" t="s">
        <v>2020</v>
      </c>
      <c r="E2558" t="s">
        <v>205</v>
      </c>
      <c r="F2558" t="s">
        <v>12</v>
      </c>
      <c r="G2558" t="s">
        <v>13</v>
      </c>
      <c r="H2558" t="s">
        <v>364</v>
      </c>
      <c r="I2558" s="4">
        <v>274.8</v>
      </c>
      <c r="J2558" s="5">
        <v>5</v>
      </c>
      <c r="K2558" s="4">
        <v>134.65</v>
      </c>
    </row>
    <row r="2559" spans="1:11" x14ac:dyDescent="0.2">
      <c r="A2559" t="s">
        <v>2509</v>
      </c>
      <c r="B2559" t="str">
        <f t="shared" si="78"/>
        <v>2015</v>
      </c>
      <c r="C2559" t="str">
        <f t="shared" si="79"/>
        <v>May</v>
      </c>
      <c r="D2559" t="s">
        <v>2020</v>
      </c>
      <c r="E2559" t="s">
        <v>205</v>
      </c>
      <c r="F2559" t="s">
        <v>12</v>
      </c>
      <c r="G2559" t="s">
        <v>20</v>
      </c>
      <c r="H2559" t="s">
        <v>1618</v>
      </c>
      <c r="I2559" s="4">
        <v>62.18</v>
      </c>
      <c r="J2559" s="5">
        <v>1</v>
      </c>
      <c r="K2559" s="4">
        <v>16.79</v>
      </c>
    </row>
    <row r="2560" spans="1:11" x14ac:dyDescent="0.2">
      <c r="A2560" t="s">
        <v>2509</v>
      </c>
      <c r="B2560" t="str">
        <f t="shared" si="78"/>
        <v>2015</v>
      </c>
      <c r="C2560" t="str">
        <f t="shared" si="79"/>
        <v>May</v>
      </c>
      <c r="D2560" t="s">
        <v>2020</v>
      </c>
      <c r="E2560" t="s">
        <v>205</v>
      </c>
      <c r="F2560" t="s">
        <v>38</v>
      </c>
      <c r="G2560" t="s">
        <v>52</v>
      </c>
      <c r="H2560" t="s">
        <v>155</v>
      </c>
      <c r="I2560" s="4">
        <v>8.2799999999999994</v>
      </c>
      <c r="J2560" s="5">
        <v>2</v>
      </c>
      <c r="K2560" s="4">
        <v>2.98</v>
      </c>
    </row>
    <row r="2561" spans="1:11" x14ac:dyDescent="0.2">
      <c r="A2561" t="s">
        <v>2516</v>
      </c>
      <c r="B2561" t="str">
        <f t="shared" si="78"/>
        <v>2015</v>
      </c>
      <c r="C2561" t="str">
        <f t="shared" si="79"/>
        <v>Jun</v>
      </c>
      <c r="D2561" t="s">
        <v>514</v>
      </c>
      <c r="E2561" t="s">
        <v>11</v>
      </c>
      <c r="F2561" t="s">
        <v>12</v>
      </c>
      <c r="G2561" t="s">
        <v>22</v>
      </c>
      <c r="H2561" t="s">
        <v>1506</v>
      </c>
      <c r="I2561" s="4">
        <v>5.73</v>
      </c>
      <c r="J2561" s="5">
        <v>8</v>
      </c>
      <c r="K2561" s="4">
        <v>-9.16</v>
      </c>
    </row>
    <row r="2562" spans="1:11" x14ac:dyDescent="0.2">
      <c r="A2562" t="s">
        <v>2516</v>
      </c>
      <c r="B2562" t="str">
        <f t="shared" si="78"/>
        <v>2015</v>
      </c>
      <c r="C2562" t="str">
        <f t="shared" si="79"/>
        <v>Jun</v>
      </c>
      <c r="D2562" t="s">
        <v>514</v>
      </c>
      <c r="E2562" t="s">
        <v>11</v>
      </c>
      <c r="F2562" t="s">
        <v>12</v>
      </c>
      <c r="G2562" t="s">
        <v>13</v>
      </c>
      <c r="H2562" t="s">
        <v>2517</v>
      </c>
      <c r="I2562" s="4">
        <v>42.24</v>
      </c>
      <c r="J2562" s="5">
        <v>10</v>
      </c>
      <c r="K2562" s="4">
        <v>13.2</v>
      </c>
    </row>
    <row r="2563" spans="1:11" x14ac:dyDescent="0.2">
      <c r="A2563" t="s">
        <v>2516</v>
      </c>
      <c r="B2563" t="str">
        <f t="shared" ref="B2563:B2626" si="80">TEXT(A2563,"YYYY")</f>
        <v>2015</v>
      </c>
      <c r="C2563" t="str">
        <f t="shared" ref="C2563:C2626" si="81">TEXT(A2563,"MMM")</f>
        <v>Jun</v>
      </c>
      <c r="D2563" t="s">
        <v>289</v>
      </c>
      <c r="E2563" t="s">
        <v>125</v>
      </c>
      <c r="F2563" t="s">
        <v>43</v>
      </c>
      <c r="G2563" t="s">
        <v>44</v>
      </c>
      <c r="H2563" t="s">
        <v>1562</v>
      </c>
      <c r="I2563" s="4">
        <v>299.98</v>
      </c>
      <c r="J2563" s="5">
        <v>2</v>
      </c>
      <c r="K2563" s="4">
        <v>83.99</v>
      </c>
    </row>
    <row r="2564" spans="1:11" x14ac:dyDescent="0.2">
      <c r="A2564" t="s">
        <v>2516</v>
      </c>
      <c r="B2564" t="str">
        <f t="shared" si="80"/>
        <v>2015</v>
      </c>
      <c r="C2564" t="str">
        <f t="shared" si="81"/>
        <v>Jun</v>
      </c>
      <c r="D2564" t="s">
        <v>289</v>
      </c>
      <c r="E2564" t="s">
        <v>125</v>
      </c>
      <c r="F2564" t="s">
        <v>12</v>
      </c>
      <c r="G2564" t="s">
        <v>22</v>
      </c>
      <c r="H2564" t="s">
        <v>317</v>
      </c>
      <c r="I2564" s="4">
        <v>403.68</v>
      </c>
      <c r="J2564" s="5">
        <v>6</v>
      </c>
      <c r="K2564" s="4">
        <v>181.66</v>
      </c>
    </row>
    <row r="2565" spans="1:11" x14ac:dyDescent="0.2">
      <c r="A2565" t="s">
        <v>2516</v>
      </c>
      <c r="B2565" t="str">
        <f t="shared" si="80"/>
        <v>2015</v>
      </c>
      <c r="C2565" t="str">
        <f t="shared" si="81"/>
        <v>Jun</v>
      </c>
      <c r="D2565" t="s">
        <v>289</v>
      </c>
      <c r="E2565" t="s">
        <v>125</v>
      </c>
      <c r="F2565" t="s">
        <v>43</v>
      </c>
      <c r="G2565" t="s">
        <v>44</v>
      </c>
      <c r="H2565" t="s">
        <v>2441</v>
      </c>
      <c r="I2565" s="4">
        <v>41.9</v>
      </c>
      <c r="J2565" s="5">
        <v>2</v>
      </c>
      <c r="K2565" s="4">
        <v>11.73</v>
      </c>
    </row>
    <row r="2566" spans="1:11" x14ac:dyDescent="0.2">
      <c r="A2566" t="s">
        <v>2516</v>
      </c>
      <c r="B2566" t="str">
        <f t="shared" si="80"/>
        <v>2015</v>
      </c>
      <c r="C2566" t="str">
        <f t="shared" si="81"/>
        <v>Jun</v>
      </c>
      <c r="D2566" t="s">
        <v>289</v>
      </c>
      <c r="E2566" t="s">
        <v>125</v>
      </c>
      <c r="F2566" t="s">
        <v>12</v>
      </c>
      <c r="G2566" t="s">
        <v>18</v>
      </c>
      <c r="H2566" t="s">
        <v>2518</v>
      </c>
      <c r="I2566" s="4">
        <v>28.91</v>
      </c>
      <c r="J2566" s="5">
        <v>7</v>
      </c>
      <c r="K2566" s="4">
        <v>13.3</v>
      </c>
    </row>
    <row r="2567" spans="1:11" x14ac:dyDescent="0.2">
      <c r="A2567" t="s">
        <v>2516</v>
      </c>
      <c r="B2567" t="str">
        <f t="shared" si="80"/>
        <v>2015</v>
      </c>
      <c r="C2567" t="str">
        <f t="shared" si="81"/>
        <v>Jun</v>
      </c>
      <c r="D2567" t="s">
        <v>2519</v>
      </c>
      <c r="E2567" t="s">
        <v>31</v>
      </c>
      <c r="F2567" t="s">
        <v>12</v>
      </c>
      <c r="G2567" t="s">
        <v>13</v>
      </c>
      <c r="H2567" t="s">
        <v>1639</v>
      </c>
      <c r="I2567" s="4">
        <v>11.76</v>
      </c>
      <c r="J2567" s="5">
        <v>2</v>
      </c>
      <c r="K2567" s="4">
        <v>5.76</v>
      </c>
    </row>
    <row r="2568" spans="1:11" x14ac:dyDescent="0.2">
      <c r="A2568" t="s">
        <v>2520</v>
      </c>
      <c r="B2568" t="str">
        <f t="shared" si="80"/>
        <v>2015</v>
      </c>
      <c r="C2568" t="str">
        <f t="shared" si="81"/>
        <v>Jun</v>
      </c>
      <c r="D2568" t="s">
        <v>679</v>
      </c>
      <c r="E2568" t="s">
        <v>189</v>
      </c>
      <c r="F2568" t="s">
        <v>12</v>
      </c>
      <c r="G2568" t="s">
        <v>18</v>
      </c>
      <c r="H2568" t="s">
        <v>404</v>
      </c>
      <c r="I2568" s="4">
        <v>7.38</v>
      </c>
      <c r="J2568" s="5">
        <v>2</v>
      </c>
      <c r="K2568" s="4">
        <v>3.47</v>
      </c>
    </row>
    <row r="2569" spans="1:11" x14ac:dyDescent="0.2">
      <c r="A2569" t="s">
        <v>2520</v>
      </c>
      <c r="B2569" t="str">
        <f t="shared" si="80"/>
        <v>2015</v>
      </c>
      <c r="C2569" t="str">
        <f t="shared" si="81"/>
        <v>Jun</v>
      </c>
      <c r="D2569" t="s">
        <v>679</v>
      </c>
      <c r="E2569" t="s">
        <v>189</v>
      </c>
      <c r="F2569" t="s">
        <v>12</v>
      </c>
      <c r="G2569" t="s">
        <v>27</v>
      </c>
      <c r="H2569" t="s">
        <v>410</v>
      </c>
      <c r="I2569" s="4">
        <v>9.26</v>
      </c>
      <c r="J2569" s="5">
        <v>2</v>
      </c>
      <c r="K2569" s="4">
        <v>3.06</v>
      </c>
    </row>
    <row r="2570" spans="1:11" x14ac:dyDescent="0.2">
      <c r="A2570" t="s">
        <v>2520</v>
      </c>
      <c r="B2570" t="str">
        <f t="shared" si="80"/>
        <v>2015</v>
      </c>
      <c r="C2570" t="str">
        <f t="shared" si="81"/>
        <v>Jun</v>
      </c>
      <c r="D2570" t="s">
        <v>1808</v>
      </c>
      <c r="E2570" t="s">
        <v>169</v>
      </c>
      <c r="F2570" t="s">
        <v>12</v>
      </c>
      <c r="G2570" t="s">
        <v>13</v>
      </c>
      <c r="H2570" t="s">
        <v>1144</v>
      </c>
      <c r="I2570" s="4">
        <v>30.44</v>
      </c>
      <c r="J2570" s="5">
        <v>4</v>
      </c>
      <c r="K2570" s="4">
        <v>14.31</v>
      </c>
    </row>
    <row r="2571" spans="1:11" x14ac:dyDescent="0.2">
      <c r="A2571" t="s">
        <v>2520</v>
      </c>
      <c r="B2571" t="str">
        <f t="shared" si="80"/>
        <v>2015</v>
      </c>
      <c r="C2571" t="str">
        <f t="shared" si="81"/>
        <v>Jun</v>
      </c>
      <c r="D2571" t="s">
        <v>1808</v>
      </c>
      <c r="E2571" t="s">
        <v>169</v>
      </c>
      <c r="F2571" t="s">
        <v>38</v>
      </c>
      <c r="G2571" t="s">
        <v>52</v>
      </c>
      <c r="H2571" t="s">
        <v>2164</v>
      </c>
      <c r="I2571" s="4">
        <v>35.28</v>
      </c>
      <c r="J2571" s="5">
        <v>3</v>
      </c>
      <c r="K2571" s="4">
        <v>12</v>
      </c>
    </row>
    <row r="2572" spans="1:11" x14ac:dyDescent="0.2">
      <c r="A2572" t="s">
        <v>2520</v>
      </c>
      <c r="B2572" t="str">
        <f t="shared" si="80"/>
        <v>2015</v>
      </c>
      <c r="C2572" t="str">
        <f t="shared" si="81"/>
        <v>Jun</v>
      </c>
      <c r="D2572" t="s">
        <v>2521</v>
      </c>
      <c r="E2572" t="s">
        <v>31</v>
      </c>
      <c r="F2572" t="s">
        <v>43</v>
      </c>
      <c r="G2572" t="s">
        <v>58</v>
      </c>
      <c r="H2572" t="s">
        <v>583</v>
      </c>
      <c r="I2572" s="4">
        <v>119.98</v>
      </c>
      <c r="J2572" s="5">
        <v>2</v>
      </c>
      <c r="K2572" s="4">
        <v>35.99</v>
      </c>
    </row>
    <row r="2573" spans="1:11" x14ac:dyDescent="0.2">
      <c r="A2573" t="s">
        <v>2520</v>
      </c>
      <c r="B2573" t="str">
        <f t="shared" si="80"/>
        <v>2015</v>
      </c>
      <c r="C2573" t="str">
        <f t="shared" si="81"/>
        <v>Jun</v>
      </c>
      <c r="D2573" t="s">
        <v>2521</v>
      </c>
      <c r="E2573" t="s">
        <v>31</v>
      </c>
      <c r="F2573" t="s">
        <v>43</v>
      </c>
      <c r="G2573" t="s">
        <v>58</v>
      </c>
      <c r="H2573" t="s">
        <v>2522</v>
      </c>
      <c r="I2573" s="4">
        <v>989.97</v>
      </c>
      <c r="J2573" s="5">
        <v>3</v>
      </c>
      <c r="K2573" s="4">
        <v>395.99</v>
      </c>
    </row>
    <row r="2574" spans="1:11" x14ac:dyDescent="0.2">
      <c r="A2574" t="s">
        <v>2523</v>
      </c>
      <c r="B2574" t="str">
        <f t="shared" si="80"/>
        <v>2015</v>
      </c>
      <c r="C2574" t="str">
        <f t="shared" si="81"/>
        <v>Jun</v>
      </c>
      <c r="D2574" t="s">
        <v>2295</v>
      </c>
      <c r="E2574" t="s">
        <v>169</v>
      </c>
      <c r="F2574" t="s">
        <v>38</v>
      </c>
      <c r="G2574" t="s">
        <v>39</v>
      </c>
      <c r="H2574" t="s">
        <v>1154</v>
      </c>
      <c r="I2574" s="4">
        <v>1522.64</v>
      </c>
      <c r="J2574" s="5">
        <v>9</v>
      </c>
      <c r="K2574" s="4">
        <v>169.18</v>
      </c>
    </row>
    <row r="2575" spans="1:11" x14ac:dyDescent="0.2">
      <c r="A2575" t="s">
        <v>2523</v>
      </c>
      <c r="B2575" t="str">
        <f t="shared" si="80"/>
        <v>2015</v>
      </c>
      <c r="C2575" t="str">
        <f t="shared" si="81"/>
        <v>Jun</v>
      </c>
      <c r="D2575" t="s">
        <v>2524</v>
      </c>
      <c r="E2575" t="s">
        <v>216</v>
      </c>
      <c r="F2575" t="s">
        <v>12</v>
      </c>
      <c r="G2575" t="s">
        <v>13</v>
      </c>
      <c r="H2575" t="s">
        <v>2160</v>
      </c>
      <c r="I2575" s="4">
        <v>10.56</v>
      </c>
      <c r="J2575" s="5">
        <v>2</v>
      </c>
      <c r="K2575" s="4">
        <v>4.75</v>
      </c>
    </row>
    <row r="2576" spans="1:11" x14ac:dyDescent="0.2">
      <c r="A2576" t="s">
        <v>2525</v>
      </c>
      <c r="B2576" t="str">
        <f t="shared" si="80"/>
        <v>2015</v>
      </c>
      <c r="C2576" t="str">
        <f t="shared" si="81"/>
        <v>Jun</v>
      </c>
      <c r="D2576" t="s">
        <v>2526</v>
      </c>
      <c r="E2576" t="s">
        <v>31</v>
      </c>
      <c r="F2576" t="s">
        <v>12</v>
      </c>
      <c r="G2576" t="s">
        <v>22</v>
      </c>
      <c r="H2576" t="s">
        <v>76</v>
      </c>
      <c r="I2576" s="4">
        <v>7.52</v>
      </c>
      <c r="J2576" s="5">
        <v>5</v>
      </c>
      <c r="K2576" s="4">
        <v>2.63</v>
      </c>
    </row>
    <row r="2577" spans="1:11" x14ac:dyDescent="0.2">
      <c r="A2577" t="s">
        <v>2525</v>
      </c>
      <c r="B2577" t="str">
        <f t="shared" si="80"/>
        <v>2015</v>
      </c>
      <c r="C2577" t="str">
        <f t="shared" si="81"/>
        <v>Jun</v>
      </c>
      <c r="D2577" t="s">
        <v>761</v>
      </c>
      <c r="E2577" t="s">
        <v>26</v>
      </c>
      <c r="F2577" t="s">
        <v>12</v>
      </c>
      <c r="G2577" t="s">
        <v>22</v>
      </c>
      <c r="H2577" t="s">
        <v>2360</v>
      </c>
      <c r="I2577" s="4">
        <v>18.309999999999999</v>
      </c>
      <c r="J2577" s="5">
        <v>4</v>
      </c>
      <c r="K2577" s="4">
        <v>-12.21</v>
      </c>
    </row>
    <row r="2578" spans="1:11" x14ac:dyDescent="0.2">
      <c r="A2578" t="s">
        <v>2525</v>
      </c>
      <c r="B2578" t="str">
        <f t="shared" si="80"/>
        <v>2015</v>
      </c>
      <c r="C2578" t="str">
        <f t="shared" si="81"/>
        <v>Jun</v>
      </c>
      <c r="D2578" t="s">
        <v>761</v>
      </c>
      <c r="E2578" t="s">
        <v>26</v>
      </c>
      <c r="F2578" t="s">
        <v>12</v>
      </c>
      <c r="G2578" t="s">
        <v>13</v>
      </c>
      <c r="H2578" t="s">
        <v>1086</v>
      </c>
      <c r="I2578" s="4">
        <v>25.92</v>
      </c>
      <c r="J2578" s="5">
        <v>5</v>
      </c>
      <c r="K2578" s="4">
        <v>9.07</v>
      </c>
    </row>
    <row r="2579" spans="1:11" x14ac:dyDescent="0.2">
      <c r="A2579" t="s">
        <v>2525</v>
      </c>
      <c r="B2579" t="str">
        <f t="shared" si="80"/>
        <v>2015</v>
      </c>
      <c r="C2579" t="str">
        <f t="shared" si="81"/>
        <v>Jun</v>
      </c>
      <c r="D2579" t="s">
        <v>761</v>
      </c>
      <c r="E2579" t="s">
        <v>26</v>
      </c>
      <c r="F2579" t="s">
        <v>12</v>
      </c>
      <c r="G2579" t="s">
        <v>27</v>
      </c>
      <c r="H2579" t="s">
        <v>393</v>
      </c>
      <c r="I2579" s="4">
        <v>8.02</v>
      </c>
      <c r="J2579" s="5">
        <v>3</v>
      </c>
      <c r="K2579" s="4">
        <v>1</v>
      </c>
    </row>
    <row r="2580" spans="1:11" x14ac:dyDescent="0.2">
      <c r="A2580" t="s">
        <v>2527</v>
      </c>
      <c r="B2580" t="str">
        <f t="shared" si="80"/>
        <v>2015</v>
      </c>
      <c r="C2580" t="str">
        <f t="shared" si="81"/>
        <v>Jun</v>
      </c>
      <c r="D2580" t="s">
        <v>2142</v>
      </c>
      <c r="E2580" t="s">
        <v>17</v>
      </c>
      <c r="F2580" t="s">
        <v>43</v>
      </c>
      <c r="G2580" t="s">
        <v>58</v>
      </c>
      <c r="H2580" t="s">
        <v>1767</v>
      </c>
      <c r="I2580" s="4">
        <v>2.38</v>
      </c>
      <c r="J2580" s="5">
        <v>3</v>
      </c>
      <c r="K2580" s="4">
        <v>0.74</v>
      </c>
    </row>
    <row r="2581" spans="1:11" x14ac:dyDescent="0.2">
      <c r="A2581" t="s">
        <v>2527</v>
      </c>
      <c r="B2581" t="str">
        <f t="shared" si="80"/>
        <v>2015</v>
      </c>
      <c r="C2581" t="str">
        <f t="shared" si="81"/>
        <v>Jun</v>
      </c>
      <c r="D2581" t="s">
        <v>2142</v>
      </c>
      <c r="E2581" t="s">
        <v>17</v>
      </c>
      <c r="F2581" t="s">
        <v>12</v>
      </c>
      <c r="G2581" t="s">
        <v>105</v>
      </c>
      <c r="H2581" t="s">
        <v>2365</v>
      </c>
      <c r="I2581" s="4">
        <v>143.13</v>
      </c>
      <c r="J2581" s="5">
        <v>2</v>
      </c>
      <c r="K2581" s="4">
        <v>-393.6</v>
      </c>
    </row>
    <row r="2582" spans="1:11" x14ac:dyDescent="0.2">
      <c r="A2582" t="s">
        <v>2527</v>
      </c>
      <c r="B2582" t="str">
        <f t="shared" si="80"/>
        <v>2015</v>
      </c>
      <c r="C2582" t="str">
        <f t="shared" si="81"/>
        <v>Jun</v>
      </c>
      <c r="D2582" t="s">
        <v>2194</v>
      </c>
      <c r="E2582" t="s">
        <v>139</v>
      </c>
      <c r="F2582" t="s">
        <v>12</v>
      </c>
      <c r="G2582" t="s">
        <v>13</v>
      </c>
      <c r="H2582" t="s">
        <v>428</v>
      </c>
      <c r="I2582" s="4">
        <v>173.49</v>
      </c>
      <c r="J2582" s="5">
        <v>7</v>
      </c>
      <c r="K2582" s="4">
        <v>54.22</v>
      </c>
    </row>
    <row r="2583" spans="1:11" x14ac:dyDescent="0.2">
      <c r="A2583" t="s">
        <v>2527</v>
      </c>
      <c r="B2583" t="str">
        <f t="shared" si="80"/>
        <v>2015</v>
      </c>
      <c r="C2583" t="str">
        <f t="shared" si="81"/>
        <v>Jun</v>
      </c>
      <c r="D2583" t="s">
        <v>2194</v>
      </c>
      <c r="E2583" t="s">
        <v>139</v>
      </c>
      <c r="F2583" t="s">
        <v>12</v>
      </c>
      <c r="G2583" t="s">
        <v>20</v>
      </c>
      <c r="H2583" t="s">
        <v>1628</v>
      </c>
      <c r="I2583" s="4">
        <v>516.96</v>
      </c>
      <c r="J2583" s="5">
        <v>4</v>
      </c>
      <c r="K2583" s="4">
        <v>-6.46</v>
      </c>
    </row>
    <row r="2584" spans="1:11" x14ac:dyDescent="0.2">
      <c r="A2584" t="s">
        <v>2527</v>
      </c>
      <c r="B2584" t="str">
        <f t="shared" si="80"/>
        <v>2015</v>
      </c>
      <c r="C2584" t="str">
        <f t="shared" si="81"/>
        <v>Jun</v>
      </c>
      <c r="D2584" t="s">
        <v>2194</v>
      </c>
      <c r="E2584" t="s">
        <v>139</v>
      </c>
      <c r="F2584" t="s">
        <v>38</v>
      </c>
      <c r="G2584" t="s">
        <v>52</v>
      </c>
      <c r="H2584" t="s">
        <v>2528</v>
      </c>
      <c r="I2584" s="4">
        <v>173.21</v>
      </c>
      <c r="J2584" s="5">
        <v>7</v>
      </c>
      <c r="K2584" s="4">
        <v>45.47</v>
      </c>
    </row>
    <row r="2585" spans="1:11" x14ac:dyDescent="0.2">
      <c r="A2585" t="s">
        <v>2527</v>
      </c>
      <c r="B2585" t="str">
        <f t="shared" si="80"/>
        <v>2015</v>
      </c>
      <c r="C2585" t="str">
        <f t="shared" si="81"/>
        <v>Jun</v>
      </c>
      <c r="D2585" t="s">
        <v>2194</v>
      </c>
      <c r="E2585" t="s">
        <v>139</v>
      </c>
      <c r="F2585" t="s">
        <v>12</v>
      </c>
      <c r="G2585" t="s">
        <v>27</v>
      </c>
      <c r="H2585" t="s">
        <v>2302</v>
      </c>
      <c r="I2585" s="4">
        <v>4.45</v>
      </c>
      <c r="J2585" s="5">
        <v>2</v>
      </c>
      <c r="K2585" s="4">
        <v>0.33</v>
      </c>
    </row>
    <row r="2586" spans="1:11" x14ac:dyDescent="0.2">
      <c r="A2586" t="s">
        <v>2527</v>
      </c>
      <c r="B2586" t="str">
        <f t="shared" si="80"/>
        <v>2015</v>
      </c>
      <c r="C2586" t="str">
        <f t="shared" si="81"/>
        <v>Jun</v>
      </c>
      <c r="D2586" t="s">
        <v>2194</v>
      </c>
      <c r="E2586" t="s">
        <v>139</v>
      </c>
      <c r="F2586" t="s">
        <v>12</v>
      </c>
      <c r="G2586" t="s">
        <v>18</v>
      </c>
      <c r="H2586" t="s">
        <v>455</v>
      </c>
      <c r="I2586" s="4">
        <v>9</v>
      </c>
      <c r="J2586" s="5">
        <v>3</v>
      </c>
      <c r="K2586" s="4">
        <v>3.15</v>
      </c>
    </row>
    <row r="2587" spans="1:11" x14ac:dyDescent="0.2">
      <c r="A2587" t="s">
        <v>2527</v>
      </c>
      <c r="B2587" t="str">
        <f t="shared" si="80"/>
        <v>2015</v>
      </c>
      <c r="C2587" t="str">
        <f t="shared" si="81"/>
        <v>Jun</v>
      </c>
      <c r="D2587" t="s">
        <v>2194</v>
      </c>
      <c r="E2587" t="s">
        <v>139</v>
      </c>
      <c r="F2587" t="s">
        <v>12</v>
      </c>
      <c r="G2587" t="s">
        <v>13</v>
      </c>
      <c r="H2587" t="s">
        <v>355</v>
      </c>
      <c r="I2587" s="4">
        <v>42.24</v>
      </c>
      <c r="J2587" s="5">
        <v>10</v>
      </c>
      <c r="K2587" s="4">
        <v>13.2</v>
      </c>
    </row>
    <row r="2588" spans="1:11" x14ac:dyDescent="0.2">
      <c r="A2588" t="s">
        <v>2527</v>
      </c>
      <c r="B2588" t="str">
        <f t="shared" si="80"/>
        <v>2015</v>
      </c>
      <c r="C2588" t="str">
        <f t="shared" si="81"/>
        <v>Jun</v>
      </c>
      <c r="D2588" t="s">
        <v>2194</v>
      </c>
      <c r="E2588" t="s">
        <v>139</v>
      </c>
      <c r="F2588" t="s">
        <v>12</v>
      </c>
      <c r="G2588" t="s">
        <v>22</v>
      </c>
      <c r="H2588" t="s">
        <v>1483</v>
      </c>
      <c r="I2588" s="4">
        <v>18.260000000000002</v>
      </c>
      <c r="J2588" s="5">
        <v>2</v>
      </c>
      <c r="K2588" s="4">
        <v>-13.39</v>
      </c>
    </row>
    <row r="2589" spans="1:11" x14ac:dyDescent="0.2">
      <c r="A2589" t="s">
        <v>2529</v>
      </c>
      <c r="B2589" t="str">
        <f t="shared" si="80"/>
        <v>2015</v>
      </c>
      <c r="C2589" t="str">
        <f t="shared" si="81"/>
        <v>Jun</v>
      </c>
      <c r="D2589" t="s">
        <v>1519</v>
      </c>
      <c r="E2589" t="s">
        <v>62</v>
      </c>
      <c r="F2589" t="s">
        <v>12</v>
      </c>
      <c r="G2589" t="s">
        <v>22</v>
      </c>
      <c r="H2589" t="s">
        <v>1058</v>
      </c>
      <c r="I2589" s="4">
        <v>113.1</v>
      </c>
      <c r="J2589" s="5">
        <v>3</v>
      </c>
      <c r="K2589" s="4">
        <v>56.55</v>
      </c>
    </row>
    <row r="2590" spans="1:11" x14ac:dyDescent="0.2">
      <c r="A2590" t="s">
        <v>2529</v>
      </c>
      <c r="B2590" t="str">
        <f t="shared" si="80"/>
        <v>2015</v>
      </c>
      <c r="C2590" t="str">
        <f t="shared" si="81"/>
        <v>Jun</v>
      </c>
      <c r="D2590" t="s">
        <v>699</v>
      </c>
      <c r="E2590" t="s">
        <v>125</v>
      </c>
      <c r="F2590" t="s">
        <v>12</v>
      </c>
      <c r="G2590" t="s">
        <v>13</v>
      </c>
      <c r="H2590" t="s">
        <v>1021</v>
      </c>
      <c r="I2590" s="4">
        <v>12.96</v>
      </c>
      <c r="J2590" s="5">
        <v>2</v>
      </c>
      <c r="K2590" s="4">
        <v>6.22</v>
      </c>
    </row>
    <row r="2591" spans="1:11" x14ac:dyDescent="0.2">
      <c r="A2591" t="s">
        <v>2529</v>
      </c>
      <c r="B2591" t="str">
        <f t="shared" si="80"/>
        <v>2015</v>
      </c>
      <c r="C2591" t="str">
        <f t="shared" si="81"/>
        <v>Jun</v>
      </c>
      <c r="D2591" t="s">
        <v>495</v>
      </c>
      <c r="E2591" t="s">
        <v>585</v>
      </c>
      <c r="F2591" t="s">
        <v>38</v>
      </c>
      <c r="G2591" t="s">
        <v>52</v>
      </c>
      <c r="H2591" t="s">
        <v>512</v>
      </c>
      <c r="I2591" s="4">
        <v>355.36</v>
      </c>
      <c r="J2591" s="5">
        <v>4</v>
      </c>
      <c r="K2591" s="4">
        <v>92.39</v>
      </c>
    </row>
    <row r="2592" spans="1:11" x14ac:dyDescent="0.2">
      <c r="A2592" t="s">
        <v>2529</v>
      </c>
      <c r="B2592" t="str">
        <f t="shared" si="80"/>
        <v>2015</v>
      </c>
      <c r="C2592" t="str">
        <f t="shared" si="81"/>
        <v>Jun</v>
      </c>
      <c r="D2592" t="s">
        <v>495</v>
      </c>
      <c r="E2592" t="s">
        <v>585</v>
      </c>
      <c r="F2592" t="s">
        <v>43</v>
      </c>
      <c r="G2592" t="s">
        <v>44</v>
      </c>
      <c r="H2592" t="s">
        <v>2530</v>
      </c>
      <c r="I2592" s="4">
        <v>140.38</v>
      </c>
      <c r="J2592" s="5">
        <v>3</v>
      </c>
      <c r="K2592" s="4">
        <v>8.77</v>
      </c>
    </row>
    <row r="2593" spans="1:11" x14ac:dyDescent="0.2">
      <c r="A2593" t="s">
        <v>2529</v>
      </c>
      <c r="B2593" t="str">
        <f t="shared" si="80"/>
        <v>2015</v>
      </c>
      <c r="C2593" t="str">
        <f t="shared" si="81"/>
        <v>Jun</v>
      </c>
      <c r="D2593" t="s">
        <v>2531</v>
      </c>
      <c r="E2593" t="s">
        <v>139</v>
      </c>
      <c r="F2593" t="s">
        <v>12</v>
      </c>
      <c r="G2593" t="s">
        <v>22</v>
      </c>
      <c r="H2593" t="s">
        <v>853</v>
      </c>
      <c r="I2593" s="4">
        <v>64.2</v>
      </c>
      <c r="J2593" s="5">
        <v>5</v>
      </c>
      <c r="K2593" s="4">
        <v>-42.8</v>
      </c>
    </row>
    <row r="2594" spans="1:11" x14ac:dyDescent="0.2">
      <c r="A2594" t="s">
        <v>2529</v>
      </c>
      <c r="B2594" t="str">
        <f t="shared" si="80"/>
        <v>2015</v>
      </c>
      <c r="C2594" t="str">
        <f t="shared" si="81"/>
        <v>Jun</v>
      </c>
      <c r="D2594" t="s">
        <v>2531</v>
      </c>
      <c r="E2594" t="s">
        <v>139</v>
      </c>
      <c r="F2594" t="s">
        <v>12</v>
      </c>
      <c r="G2594" t="s">
        <v>22</v>
      </c>
      <c r="H2594" t="s">
        <v>1360</v>
      </c>
      <c r="I2594" s="4">
        <v>38.520000000000003</v>
      </c>
      <c r="J2594" s="5">
        <v>3</v>
      </c>
      <c r="K2594" s="4">
        <v>-26.96</v>
      </c>
    </row>
    <row r="2595" spans="1:11" x14ac:dyDescent="0.2">
      <c r="A2595" t="s">
        <v>2529</v>
      </c>
      <c r="B2595" t="str">
        <f t="shared" si="80"/>
        <v>2015</v>
      </c>
      <c r="C2595" t="str">
        <f t="shared" si="81"/>
        <v>Jun</v>
      </c>
      <c r="D2595" t="s">
        <v>2531</v>
      </c>
      <c r="E2595" t="s">
        <v>139</v>
      </c>
      <c r="F2595" t="s">
        <v>43</v>
      </c>
      <c r="G2595" t="s">
        <v>58</v>
      </c>
      <c r="H2595" t="s">
        <v>2401</v>
      </c>
      <c r="I2595" s="4">
        <v>72.599999999999994</v>
      </c>
      <c r="J2595" s="5">
        <v>5</v>
      </c>
      <c r="K2595" s="4">
        <v>-8.17</v>
      </c>
    </row>
    <row r="2596" spans="1:11" x14ac:dyDescent="0.2">
      <c r="A2596" t="s">
        <v>2532</v>
      </c>
      <c r="B2596" t="str">
        <f t="shared" si="80"/>
        <v>2015</v>
      </c>
      <c r="C2596" t="str">
        <f t="shared" si="81"/>
        <v>Jun</v>
      </c>
      <c r="D2596" t="s">
        <v>81</v>
      </c>
      <c r="E2596" t="s">
        <v>71</v>
      </c>
      <c r="F2596" t="s">
        <v>43</v>
      </c>
      <c r="G2596" t="s">
        <v>58</v>
      </c>
      <c r="H2596" t="s">
        <v>1643</v>
      </c>
      <c r="I2596" s="4">
        <v>53.7</v>
      </c>
      <c r="J2596" s="5">
        <v>6</v>
      </c>
      <c r="K2596" s="4">
        <v>10.199999999999999</v>
      </c>
    </row>
    <row r="2597" spans="1:11" x14ac:dyDescent="0.2">
      <c r="A2597" t="s">
        <v>2532</v>
      </c>
      <c r="B2597" t="str">
        <f t="shared" si="80"/>
        <v>2015</v>
      </c>
      <c r="C2597" t="str">
        <f t="shared" si="81"/>
        <v>Jun</v>
      </c>
      <c r="D2597" t="s">
        <v>81</v>
      </c>
      <c r="E2597" t="s">
        <v>71</v>
      </c>
      <c r="F2597" t="s">
        <v>12</v>
      </c>
      <c r="G2597" t="s">
        <v>22</v>
      </c>
      <c r="H2597" t="s">
        <v>1345</v>
      </c>
      <c r="I2597" s="4">
        <v>36.26</v>
      </c>
      <c r="J2597" s="5">
        <v>7</v>
      </c>
      <c r="K2597" s="4">
        <v>16.68</v>
      </c>
    </row>
    <row r="2598" spans="1:11" x14ac:dyDescent="0.2">
      <c r="A2598" t="s">
        <v>2532</v>
      </c>
      <c r="B2598" t="str">
        <f t="shared" si="80"/>
        <v>2015</v>
      </c>
      <c r="C2598" t="str">
        <f t="shared" si="81"/>
        <v>Jun</v>
      </c>
      <c r="D2598" t="s">
        <v>81</v>
      </c>
      <c r="E2598" t="s">
        <v>71</v>
      </c>
      <c r="F2598" t="s">
        <v>12</v>
      </c>
      <c r="G2598" t="s">
        <v>27</v>
      </c>
      <c r="H2598" t="s">
        <v>1859</v>
      </c>
      <c r="I2598" s="4">
        <v>56.3</v>
      </c>
      <c r="J2598" s="5">
        <v>2</v>
      </c>
      <c r="K2598" s="4">
        <v>15.76</v>
      </c>
    </row>
    <row r="2599" spans="1:11" x14ac:dyDescent="0.2">
      <c r="A2599" t="s">
        <v>2532</v>
      </c>
      <c r="B2599" t="str">
        <f t="shared" si="80"/>
        <v>2015</v>
      </c>
      <c r="C2599" t="str">
        <f t="shared" si="81"/>
        <v>Jun</v>
      </c>
      <c r="D2599" t="s">
        <v>81</v>
      </c>
      <c r="E2599" t="s">
        <v>71</v>
      </c>
      <c r="F2599" t="s">
        <v>12</v>
      </c>
      <c r="G2599" t="s">
        <v>13</v>
      </c>
      <c r="H2599" t="s">
        <v>2533</v>
      </c>
      <c r="I2599" s="4">
        <v>32.4</v>
      </c>
      <c r="J2599" s="5">
        <v>5</v>
      </c>
      <c r="K2599" s="4">
        <v>15.55</v>
      </c>
    </row>
    <row r="2600" spans="1:11" x14ac:dyDescent="0.2">
      <c r="A2600" t="s">
        <v>2532</v>
      </c>
      <c r="B2600" t="str">
        <f t="shared" si="80"/>
        <v>2015</v>
      </c>
      <c r="C2600" t="str">
        <f t="shared" si="81"/>
        <v>Jun</v>
      </c>
      <c r="D2600" t="s">
        <v>81</v>
      </c>
      <c r="E2600" t="s">
        <v>71</v>
      </c>
      <c r="F2600" t="s">
        <v>38</v>
      </c>
      <c r="G2600" t="s">
        <v>52</v>
      </c>
      <c r="H2600" t="s">
        <v>1192</v>
      </c>
      <c r="I2600" s="4">
        <v>29.16</v>
      </c>
      <c r="J2600" s="5">
        <v>2</v>
      </c>
      <c r="K2600" s="4">
        <v>10.79</v>
      </c>
    </row>
    <row r="2601" spans="1:11" x14ac:dyDescent="0.2">
      <c r="A2601" t="s">
        <v>2532</v>
      </c>
      <c r="B2601" t="str">
        <f t="shared" si="80"/>
        <v>2015</v>
      </c>
      <c r="C2601" t="str">
        <f t="shared" si="81"/>
        <v>Jun</v>
      </c>
      <c r="D2601" t="s">
        <v>1699</v>
      </c>
      <c r="E2601" t="s">
        <v>139</v>
      </c>
      <c r="F2601" t="s">
        <v>38</v>
      </c>
      <c r="G2601" t="s">
        <v>39</v>
      </c>
      <c r="H2601" t="s">
        <v>1183</v>
      </c>
      <c r="I2601" s="4">
        <v>1123.92</v>
      </c>
      <c r="J2601" s="5">
        <v>5</v>
      </c>
      <c r="K2601" s="4">
        <v>-182.64</v>
      </c>
    </row>
    <row r="2602" spans="1:11" x14ac:dyDescent="0.2">
      <c r="A2602" t="s">
        <v>2532</v>
      </c>
      <c r="B2602" t="str">
        <f t="shared" si="80"/>
        <v>2015</v>
      </c>
      <c r="C2602" t="str">
        <f t="shared" si="81"/>
        <v>Jun</v>
      </c>
      <c r="D2602" t="s">
        <v>1699</v>
      </c>
      <c r="E2602" t="s">
        <v>139</v>
      </c>
      <c r="F2602" t="s">
        <v>43</v>
      </c>
      <c r="G2602" t="s">
        <v>44</v>
      </c>
      <c r="H2602" t="s">
        <v>2534</v>
      </c>
      <c r="I2602" s="4">
        <v>249.58</v>
      </c>
      <c r="J2602" s="5">
        <v>2</v>
      </c>
      <c r="K2602" s="4">
        <v>31.2</v>
      </c>
    </row>
    <row r="2603" spans="1:11" x14ac:dyDescent="0.2">
      <c r="A2603" t="s">
        <v>2532</v>
      </c>
      <c r="B2603" t="str">
        <f t="shared" si="80"/>
        <v>2015</v>
      </c>
      <c r="C2603" t="str">
        <f t="shared" si="81"/>
        <v>Jun</v>
      </c>
      <c r="D2603" t="s">
        <v>1699</v>
      </c>
      <c r="E2603" t="s">
        <v>139</v>
      </c>
      <c r="F2603" t="s">
        <v>38</v>
      </c>
      <c r="G2603" t="s">
        <v>52</v>
      </c>
      <c r="H2603" t="s">
        <v>1487</v>
      </c>
      <c r="I2603" s="4">
        <v>48.67</v>
      </c>
      <c r="J2603" s="5">
        <v>3</v>
      </c>
      <c r="K2603" s="4">
        <v>7.3</v>
      </c>
    </row>
    <row r="2604" spans="1:11" x14ac:dyDescent="0.2">
      <c r="A2604" t="s">
        <v>2532</v>
      </c>
      <c r="B2604" t="str">
        <f t="shared" si="80"/>
        <v>2015</v>
      </c>
      <c r="C2604" t="str">
        <f t="shared" si="81"/>
        <v>Jun</v>
      </c>
      <c r="D2604" t="s">
        <v>1699</v>
      </c>
      <c r="E2604" t="s">
        <v>139</v>
      </c>
      <c r="F2604" t="s">
        <v>12</v>
      </c>
      <c r="G2604" t="s">
        <v>27</v>
      </c>
      <c r="H2604" t="s">
        <v>1451</v>
      </c>
      <c r="I2604" s="4">
        <v>60.77</v>
      </c>
      <c r="J2604" s="5">
        <v>2</v>
      </c>
      <c r="K2604" s="4">
        <v>7.6</v>
      </c>
    </row>
    <row r="2605" spans="1:11" x14ac:dyDescent="0.2">
      <c r="A2605" t="s">
        <v>2532</v>
      </c>
      <c r="B2605" t="str">
        <f t="shared" si="80"/>
        <v>2015</v>
      </c>
      <c r="C2605" t="str">
        <f t="shared" si="81"/>
        <v>Jun</v>
      </c>
      <c r="D2605" t="s">
        <v>1699</v>
      </c>
      <c r="E2605" t="s">
        <v>139</v>
      </c>
      <c r="F2605" t="s">
        <v>12</v>
      </c>
      <c r="G2605" t="s">
        <v>22</v>
      </c>
      <c r="H2605" t="s">
        <v>190</v>
      </c>
      <c r="I2605" s="4">
        <v>78.599999999999994</v>
      </c>
      <c r="J2605" s="5">
        <v>5</v>
      </c>
      <c r="K2605" s="4">
        <v>-62.88</v>
      </c>
    </row>
    <row r="2606" spans="1:11" x14ac:dyDescent="0.2">
      <c r="A2606" t="s">
        <v>2532</v>
      </c>
      <c r="B2606" t="str">
        <f t="shared" si="80"/>
        <v>2015</v>
      </c>
      <c r="C2606" t="str">
        <f t="shared" si="81"/>
        <v>Jun</v>
      </c>
      <c r="D2606" t="s">
        <v>1699</v>
      </c>
      <c r="E2606" t="s">
        <v>139</v>
      </c>
      <c r="F2606" t="s">
        <v>12</v>
      </c>
      <c r="G2606" t="s">
        <v>22</v>
      </c>
      <c r="H2606" t="s">
        <v>1627</v>
      </c>
      <c r="I2606" s="4">
        <v>3.77</v>
      </c>
      <c r="J2606" s="5">
        <v>2</v>
      </c>
      <c r="K2606" s="4">
        <v>-3.14</v>
      </c>
    </row>
    <row r="2607" spans="1:11" x14ac:dyDescent="0.2">
      <c r="A2607" t="s">
        <v>2532</v>
      </c>
      <c r="B2607" t="str">
        <f t="shared" si="80"/>
        <v>2015</v>
      </c>
      <c r="C2607" t="str">
        <f t="shared" si="81"/>
        <v>Jun</v>
      </c>
      <c r="D2607" t="s">
        <v>1699</v>
      </c>
      <c r="E2607" t="s">
        <v>139</v>
      </c>
      <c r="F2607" t="s">
        <v>12</v>
      </c>
      <c r="G2607" t="s">
        <v>20</v>
      </c>
      <c r="H2607" t="s">
        <v>2535</v>
      </c>
      <c r="I2607" s="4">
        <v>1036.6199999999999</v>
      </c>
      <c r="J2607" s="5">
        <v>2</v>
      </c>
      <c r="K2607" s="4">
        <v>51.83</v>
      </c>
    </row>
    <row r="2608" spans="1:11" x14ac:dyDescent="0.2">
      <c r="A2608" t="s">
        <v>2532</v>
      </c>
      <c r="B2608" t="str">
        <f t="shared" si="80"/>
        <v>2015</v>
      </c>
      <c r="C2608" t="str">
        <f t="shared" si="81"/>
        <v>Jun</v>
      </c>
      <c r="D2608" t="s">
        <v>1699</v>
      </c>
      <c r="E2608" t="s">
        <v>139</v>
      </c>
      <c r="F2608" t="s">
        <v>12</v>
      </c>
      <c r="G2608" t="s">
        <v>20</v>
      </c>
      <c r="H2608" t="s">
        <v>1679</v>
      </c>
      <c r="I2608" s="4">
        <v>563.80999999999995</v>
      </c>
      <c r="J2608" s="5">
        <v>4</v>
      </c>
      <c r="K2608" s="4">
        <v>21.14</v>
      </c>
    </row>
    <row r="2609" spans="1:11" x14ac:dyDescent="0.2">
      <c r="A2609" t="s">
        <v>2536</v>
      </c>
      <c r="B2609" t="str">
        <f t="shared" si="80"/>
        <v>2015</v>
      </c>
      <c r="C2609" t="str">
        <f t="shared" si="81"/>
        <v>Jun</v>
      </c>
      <c r="D2609" t="s">
        <v>2537</v>
      </c>
      <c r="E2609" t="s">
        <v>26</v>
      </c>
      <c r="F2609" t="s">
        <v>12</v>
      </c>
      <c r="G2609" t="s">
        <v>13</v>
      </c>
      <c r="H2609" t="s">
        <v>2290</v>
      </c>
      <c r="I2609" s="4">
        <v>20.74</v>
      </c>
      <c r="J2609" s="5">
        <v>4</v>
      </c>
      <c r="K2609" s="4">
        <v>7.26</v>
      </c>
    </row>
    <row r="2610" spans="1:11" x14ac:dyDescent="0.2">
      <c r="A2610" t="s">
        <v>2536</v>
      </c>
      <c r="B2610" t="str">
        <f t="shared" si="80"/>
        <v>2015</v>
      </c>
      <c r="C2610" t="str">
        <f t="shared" si="81"/>
        <v>Jun</v>
      </c>
      <c r="D2610" t="s">
        <v>2537</v>
      </c>
      <c r="E2610" t="s">
        <v>26</v>
      </c>
      <c r="F2610" t="s">
        <v>38</v>
      </c>
      <c r="G2610" t="s">
        <v>52</v>
      </c>
      <c r="H2610" t="s">
        <v>1203</v>
      </c>
      <c r="I2610" s="4">
        <v>43.3</v>
      </c>
      <c r="J2610" s="5">
        <v>2</v>
      </c>
      <c r="K2610" s="4">
        <v>4.33</v>
      </c>
    </row>
    <row r="2611" spans="1:11" x14ac:dyDescent="0.2">
      <c r="A2611" t="s">
        <v>2536</v>
      </c>
      <c r="B2611" t="str">
        <f t="shared" si="80"/>
        <v>2015</v>
      </c>
      <c r="C2611" t="str">
        <f t="shared" si="81"/>
        <v>Jun</v>
      </c>
      <c r="D2611" t="s">
        <v>847</v>
      </c>
      <c r="E2611" t="s">
        <v>67</v>
      </c>
      <c r="F2611" t="s">
        <v>12</v>
      </c>
      <c r="G2611" t="s">
        <v>20</v>
      </c>
      <c r="H2611" t="s">
        <v>1078</v>
      </c>
      <c r="I2611" s="4">
        <v>29.9</v>
      </c>
      <c r="J2611" s="5">
        <v>5</v>
      </c>
      <c r="K2611" s="4">
        <v>5.08</v>
      </c>
    </row>
    <row r="2612" spans="1:11" x14ac:dyDescent="0.2">
      <c r="A2612" t="s">
        <v>2536</v>
      </c>
      <c r="B2612" t="str">
        <f t="shared" si="80"/>
        <v>2015</v>
      </c>
      <c r="C2612" t="str">
        <f t="shared" si="81"/>
        <v>Jun</v>
      </c>
      <c r="D2612" t="s">
        <v>2538</v>
      </c>
      <c r="E2612" t="s">
        <v>139</v>
      </c>
      <c r="F2612" t="s">
        <v>43</v>
      </c>
      <c r="G2612" t="s">
        <v>44</v>
      </c>
      <c r="H2612" t="s">
        <v>2187</v>
      </c>
      <c r="I2612" s="4">
        <v>55.98</v>
      </c>
      <c r="J2612" s="5">
        <v>2</v>
      </c>
      <c r="K2612" s="4">
        <v>4.2</v>
      </c>
    </row>
    <row r="2613" spans="1:11" x14ac:dyDescent="0.2">
      <c r="A2613" t="s">
        <v>2536</v>
      </c>
      <c r="B2613" t="str">
        <f t="shared" si="80"/>
        <v>2015</v>
      </c>
      <c r="C2613" t="str">
        <f t="shared" si="81"/>
        <v>Jun</v>
      </c>
      <c r="D2613" t="s">
        <v>1420</v>
      </c>
      <c r="E2613" t="s">
        <v>146</v>
      </c>
      <c r="F2613" t="s">
        <v>12</v>
      </c>
      <c r="G2613" t="s">
        <v>20</v>
      </c>
      <c r="H2613" t="s">
        <v>978</v>
      </c>
      <c r="I2613" s="4">
        <v>24.56</v>
      </c>
      <c r="J2613" s="5">
        <v>2</v>
      </c>
      <c r="K2613" s="4">
        <v>6.88</v>
      </c>
    </row>
    <row r="2614" spans="1:11" x14ac:dyDescent="0.2">
      <c r="A2614" t="s">
        <v>2539</v>
      </c>
      <c r="B2614" t="str">
        <f t="shared" si="80"/>
        <v>2015</v>
      </c>
      <c r="C2614" t="str">
        <f t="shared" si="81"/>
        <v>Jun</v>
      </c>
      <c r="D2614" t="s">
        <v>2280</v>
      </c>
      <c r="E2614" t="s">
        <v>31</v>
      </c>
      <c r="F2614" t="s">
        <v>12</v>
      </c>
      <c r="G2614" t="s">
        <v>22</v>
      </c>
      <c r="H2614" t="s">
        <v>2360</v>
      </c>
      <c r="I2614" s="4">
        <v>36.619999999999997</v>
      </c>
      <c r="J2614" s="5">
        <v>3</v>
      </c>
      <c r="K2614" s="4">
        <v>13.73</v>
      </c>
    </row>
    <row r="2615" spans="1:11" x14ac:dyDescent="0.2">
      <c r="A2615" t="s">
        <v>2539</v>
      </c>
      <c r="B2615" t="str">
        <f t="shared" si="80"/>
        <v>2015</v>
      </c>
      <c r="C2615" t="str">
        <f t="shared" si="81"/>
        <v>Jun</v>
      </c>
      <c r="D2615" t="s">
        <v>1937</v>
      </c>
      <c r="E2615" t="s">
        <v>561</v>
      </c>
      <c r="F2615" t="s">
        <v>12</v>
      </c>
      <c r="G2615" t="s">
        <v>27</v>
      </c>
      <c r="H2615" t="s">
        <v>2110</v>
      </c>
      <c r="I2615" s="4">
        <v>24.78</v>
      </c>
      <c r="J2615" s="5">
        <v>6</v>
      </c>
      <c r="K2615" s="4">
        <v>6.94</v>
      </c>
    </row>
    <row r="2616" spans="1:11" x14ac:dyDescent="0.2">
      <c r="A2616" t="s">
        <v>2539</v>
      </c>
      <c r="B2616" t="str">
        <f t="shared" si="80"/>
        <v>2015</v>
      </c>
      <c r="C2616" t="str">
        <f t="shared" si="81"/>
        <v>Jun</v>
      </c>
      <c r="D2616" t="s">
        <v>1937</v>
      </c>
      <c r="E2616" t="s">
        <v>561</v>
      </c>
      <c r="F2616" t="s">
        <v>12</v>
      </c>
      <c r="G2616" t="s">
        <v>22</v>
      </c>
      <c r="H2616" t="s">
        <v>789</v>
      </c>
      <c r="I2616" s="4">
        <v>19.14</v>
      </c>
      <c r="J2616" s="5">
        <v>3</v>
      </c>
      <c r="K2616" s="4">
        <v>8.8000000000000007</v>
      </c>
    </row>
    <row r="2617" spans="1:11" x14ac:dyDescent="0.2">
      <c r="A2617" t="s">
        <v>2539</v>
      </c>
      <c r="B2617" t="str">
        <f t="shared" si="80"/>
        <v>2015</v>
      </c>
      <c r="C2617" t="str">
        <f t="shared" si="81"/>
        <v>Jun</v>
      </c>
      <c r="D2617" t="s">
        <v>1937</v>
      </c>
      <c r="E2617" t="s">
        <v>561</v>
      </c>
      <c r="F2617" t="s">
        <v>43</v>
      </c>
      <c r="G2617" t="s">
        <v>694</v>
      </c>
      <c r="H2617" t="s">
        <v>695</v>
      </c>
      <c r="I2617" s="4">
        <v>899.97</v>
      </c>
      <c r="J2617" s="5">
        <v>3</v>
      </c>
      <c r="K2617" s="4">
        <v>314.99</v>
      </c>
    </row>
    <row r="2618" spans="1:11" x14ac:dyDescent="0.2">
      <c r="A2618" t="s">
        <v>2539</v>
      </c>
      <c r="B2618" t="str">
        <f t="shared" si="80"/>
        <v>2015</v>
      </c>
      <c r="C2618" t="str">
        <f t="shared" si="81"/>
        <v>Jun</v>
      </c>
      <c r="D2618" t="s">
        <v>1937</v>
      </c>
      <c r="E2618" t="s">
        <v>561</v>
      </c>
      <c r="F2618" t="s">
        <v>12</v>
      </c>
      <c r="G2618" t="s">
        <v>13</v>
      </c>
      <c r="H2618" t="s">
        <v>253</v>
      </c>
      <c r="I2618" s="4">
        <v>32.4</v>
      </c>
      <c r="J2618" s="5">
        <v>5</v>
      </c>
      <c r="K2618" s="4">
        <v>15.55</v>
      </c>
    </row>
    <row r="2619" spans="1:11" x14ac:dyDescent="0.2">
      <c r="A2619" t="s">
        <v>2539</v>
      </c>
      <c r="B2619" t="str">
        <f t="shared" si="80"/>
        <v>2015</v>
      </c>
      <c r="C2619" t="str">
        <f t="shared" si="81"/>
        <v>Jun</v>
      </c>
      <c r="D2619" t="s">
        <v>2106</v>
      </c>
      <c r="E2619" t="s">
        <v>1232</v>
      </c>
      <c r="F2619" t="s">
        <v>12</v>
      </c>
      <c r="G2619" t="s">
        <v>22</v>
      </c>
      <c r="H2619" t="s">
        <v>643</v>
      </c>
      <c r="I2619" s="4">
        <v>8.26</v>
      </c>
      <c r="J2619" s="5">
        <v>2</v>
      </c>
      <c r="K2619" s="4">
        <v>3.88</v>
      </c>
    </row>
    <row r="2620" spans="1:11" x14ac:dyDescent="0.2">
      <c r="A2620" t="s">
        <v>2539</v>
      </c>
      <c r="B2620" t="str">
        <f t="shared" si="80"/>
        <v>2015</v>
      </c>
      <c r="C2620" t="str">
        <f t="shared" si="81"/>
        <v>Jun</v>
      </c>
      <c r="D2620" t="s">
        <v>2106</v>
      </c>
      <c r="E2620" t="s">
        <v>1232</v>
      </c>
      <c r="F2620" t="s">
        <v>12</v>
      </c>
      <c r="G2620" t="s">
        <v>22</v>
      </c>
      <c r="H2620" t="s">
        <v>2122</v>
      </c>
      <c r="I2620" s="4">
        <v>29.84</v>
      </c>
      <c r="J2620" s="5">
        <v>2</v>
      </c>
      <c r="K2620" s="4">
        <v>13.43</v>
      </c>
    </row>
    <row r="2621" spans="1:11" x14ac:dyDescent="0.2">
      <c r="A2621" t="s">
        <v>2539</v>
      </c>
      <c r="B2621" t="str">
        <f t="shared" si="80"/>
        <v>2015</v>
      </c>
      <c r="C2621" t="str">
        <f t="shared" si="81"/>
        <v>Jun</v>
      </c>
      <c r="D2621" t="s">
        <v>2106</v>
      </c>
      <c r="E2621" t="s">
        <v>1232</v>
      </c>
      <c r="F2621" t="s">
        <v>43</v>
      </c>
      <c r="G2621" t="s">
        <v>58</v>
      </c>
      <c r="H2621" t="s">
        <v>2540</v>
      </c>
      <c r="I2621" s="4">
        <v>67.98</v>
      </c>
      <c r="J2621" s="5">
        <v>2</v>
      </c>
      <c r="K2621" s="4">
        <v>14.96</v>
      </c>
    </row>
    <row r="2622" spans="1:11" x14ac:dyDescent="0.2">
      <c r="A2622" t="s">
        <v>2539</v>
      </c>
      <c r="B2622" t="str">
        <f t="shared" si="80"/>
        <v>2015</v>
      </c>
      <c r="C2622" t="str">
        <f t="shared" si="81"/>
        <v>Jun</v>
      </c>
      <c r="D2622" t="s">
        <v>1114</v>
      </c>
      <c r="E2622" t="s">
        <v>34</v>
      </c>
      <c r="F2622" t="s">
        <v>12</v>
      </c>
      <c r="G2622" t="s">
        <v>13</v>
      </c>
      <c r="H2622" t="s">
        <v>2541</v>
      </c>
      <c r="I2622" s="4">
        <v>6.48</v>
      </c>
      <c r="J2622" s="5">
        <v>1</v>
      </c>
      <c r="K2622" s="4">
        <v>3.11</v>
      </c>
    </row>
    <row r="2623" spans="1:11" x14ac:dyDescent="0.2">
      <c r="A2623" t="s">
        <v>2539</v>
      </c>
      <c r="B2623" t="str">
        <f t="shared" si="80"/>
        <v>2015</v>
      </c>
      <c r="C2623" t="str">
        <f t="shared" si="81"/>
        <v>Jun</v>
      </c>
      <c r="D2623" t="s">
        <v>2542</v>
      </c>
      <c r="E2623" t="s">
        <v>87</v>
      </c>
      <c r="F2623" t="s">
        <v>12</v>
      </c>
      <c r="G2623" t="s">
        <v>27</v>
      </c>
      <c r="H2623" t="s">
        <v>1469</v>
      </c>
      <c r="I2623" s="4">
        <v>3.42</v>
      </c>
      <c r="J2623" s="5">
        <v>1</v>
      </c>
      <c r="K2623" s="4">
        <v>0.3</v>
      </c>
    </row>
    <row r="2624" spans="1:11" x14ac:dyDescent="0.2">
      <c r="A2624" t="s">
        <v>2543</v>
      </c>
      <c r="B2624" t="str">
        <f t="shared" si="80"/>
        <v>2015</v>
      </c>
      <c r="C2624" t="str">
        <f t="shared" si="81"/>
        <v>Jun</v>
      </c>
      <c r="D2624" t="s">
        <v>1931</v>
      </c>
      <c r="E2624" t="s">
        <v>26</v>
      </c>
      <c r="F2624" t="s">
        <v>38</v>
      </c>
      <c r="G2624" t="s">
        <v>52</v>
      </c>
      <c r="H2624" t="s">
        <v>1845</v>
      </c>
      <c r="I2624" s="4">
        <v>51.07</v>
      </c>
      <c r="J2624" s="5">
        <v>6</v>
      </c>
      <c r="K2624" s="4">
        <v>5.1100000000000003</v>
      </c>
    </row>
    <row r="2625" spans="1:11" x14ac:dyDescent="0.2">
      <c r="A2625" t="s">
        <v>2544</v>
      </c>
      <c r="B2625" t="str">
        <f t="shared" si="80"/>
        <v>2015</v>
      </c>
      <c r="C2625" t="str">
        <f t="shared" si="81"/>
        <v>Jun</v>
      </c>
      <c r="D2625" t="s">
        <v>712</v>
      </c>
      <c r="E2625" t="s">
        <v>109</v>
      </c>
      <c r="F2625" t="s">
        <v>12</v>
      </c>
      <c r="G2625" t="s">
        <v>13</v>
      </c>
      <c r="H2625" t="s">
        <v>1075</v>
      </c>
      <c r="I2625" s="4">
        <v>9.57</v>
      </c>
      <c r="J2625" s="5">
        <v>2</v>
      </c>
      <c r="K2625" s="4">
        <v>2.99</v>
      </c>
    </row>
    <row r="2626" spans="1:11" x14ac:dyDescent="0.2">
      <c r="A2626" t="s">
        <v>2544</v>
      </c>
      <c r="B2626" t="str">
        <f t="shared" si="80"/>
        <v>2015</v>
      </c>
      <c r="C2626" t="str">
        <f t="shared" si="81"/>
        <v>Jun</v>
      </c>
      <c r="D2626" t="s">
        <v>712</v>
      </c>
      <c r="E2626" t="s">
        <v>109</v>
      </c>
      <c r="F2626" t="s">
        <v>12</v>
      </c>
      <c r="G2626" t="s">
        <v>20</v>
      </c>
      <c r="H2626" t="s">
        <v>1181</v>
      </c>
      <c r="I2626" s="4">
        <v>82.37</v>
      </c>
      <c r="J2626" s="5">
        <v>2</v>
      </c>
      <c r="K2626" s="4">
        <v>-19.559999999999999</v>
      </c>
    </row>
    <row r="2627" spans="1:11" x14ac:dyDescent="0.2">
      <c r="A2627" t="s">
        <v>2544</v>
      </c>
      <c r="B2627" t="str">
        <f t="shared" ref="B2627:B2690" si="82">TEXT(A2627,"YYYY")</f>
        <v>2015</v>
      </c>
      <c r="C2627" t="str">
        <f t="shared" ref="C2627:C2690" si="83">TEXT(A2627,"MMM")</f>
        <v>Jun</v>
      </c>
      <c r="D2627" t="s">
        <v>712</v>
      </c>
      <c r="E2627" t="s">
        <v>109</v>
      </c>
      <c r="F2627" t="s">
        <v>38</v>
      </c>
      <c r="G2627" t="s">
        <v>52</v>
      </c>
      <c r="H2627" t="s">
        <v>2151</v>
      </c>
      <c r="I2627" s="4">
        <v>364.7</v>
      </c>
      <c r="J2627" s="5">
        <v>6</v>
      </c>
      <c r="K2627" s="4">
        <v>-36.47</v>
      </c>
    </row>
    <row r="2628" spans="1:11" x14ac:dyDescent="0.2">
      <c r="A2628" t="s">
        <v>2544</v>
      </c>
      <c r="B2628" t="str">
        <f t="shared" si="82"/>
        <v>2015</v>
      </c>
      <c r="C2628" t="str">
        <f t="shared" si="83"/>
        <v>Jun</v>
      </c>
      <c r="D2628" t="s">
        <v>712</v>
      </c>
      <c r="E2628" t="s">
        <v>109</v>
      </c>
      <c r="F2628" t="s">
        <v>38</v>
      </c>
      <c r="G2628" t="s">
        <v>52</v>
      </c>
      <c r="H2628" t="s">
        <v>245</v>
      </c>
      <c r="I2628" s="4">
        <v>40.26</v>
      </c>
      <c r="J2628" s="5">
        <v>4</v>
      </c>
      <c r="K2628" s="4">
        <v>11.07</v>
      </c>
    </row>
    <row r="2629" spans="1:11" x14ac:dyDescent="0.2">
      <c r="A2629" t="s">
        <v>2544</v>
      </c>
      <c r="B2629" t="str">
        <f t="shared" si="82"/>
        <v>2015</v>
      </c>
      <c r="C2629" t="str">
        <f t="shared" si="83"/>
        <v>Jun</v>
      </c>
      <c r="D2629" t="s">
        <v>1782</v>
      </c>
      <c r="E2629" t="s">
        <v>139</v>
      </c>
      <c r="F2629" t="s">
        <v>43</v>
      </c>
      <c r="G2629" t="s">
        <v>58</v>
      </c>
      <c r="H2629" t="s">
        <v>1424</v>
      </c>
      <c r="I2629" s="4">
        <v>11.67</v>
      </c>
      <c r="J2629" s="5">
        <v>1</v>
      </c>
      <c r="K2629" s="4">
        <v>-0.73</v>
      </c>
    </row>
    <row r="2630" spans="1:11" x14ac:dyDescent="0.2">
      <c r="A2630" t="s">
        <v>2544</v>
      </c>
      <c r="B2630" t="str">
        <f t="shared" si="82"/>
        <v>2015</v>
      </c>
      <c r="C2630" t="str">
        <f t="shared" si="83"/>
        <v>Jun</v>
      </c>
      <c r="D2630" t="s">
        <v>1014</v>
      </c>
      <c r="E2630" t="s">
        <v>31</v>
      </c>
      <c r="F2630" t="s">
        <v>43</v>
      </c>
      <c r="G2630" t="s">
        <v>44</v>
      </c>
      <c r="H2630" t="s">
        <v>156</v>
      </c>
      <c r="I2630" s="4">
        <v>225.58</v>
      </c>
      <c r="J2630" s="5">
        <v>3</v>
      </c>
      <c r="K2630" s="4">
        <v>22.56</v>
      </c>
    </row>
    <row r="2631" spans="1:11" x14ac:dyDescent="0.2">
      <c r="A2631" t="s">
        <v>2545</v>
      </c>
      <c r="B2631" t="str">
        <f t="shared" si="82"/>
        <v>2015</v>
      </c>
      <c r="C2631" t="str">
        <f t="shared" si="83"/>
        <v>Jun</v>
      </c>
      <c r="D2631" t="s">
        <v>1108</v>
      </c>
      <c r="E2631" t="s">
        <v>26</v>
      </c>
      <c r="F2631" t="s">
        <v>12</v>
      </c>
      <c r="G2631" t="s">
        <v>72</v>
      </c>
      <c r="H2631" t="s">
        <v>1472</v>
      </c>
      <c r="I2631" s="4">
        <v>6.21</v>
      </c>
      <c r="J2631" s="5">
        <v>2</v>
      </c>
      <c r="K2631" s="4">
        <v>2.17</v>
      </c>
    </row>
    <row r="2632" spans="1:11" x14ac:dyDescent="0.2">
      <c r="A2632" t="s">
        <v>2545</v>
      </c>
      <c r="B2632" t="str">
        <f t="shared" si="82"/>
        <v>2015</v>
      </c>
      <c r="C2632" t="str">
        <f t="shared" si="83"/>
        <v>Jun</v>
      </c>
      <c r="D2632" t="s">
        <v>30</v>
      </c>
      <c r="E2632" t="s">
        <v>11</v>
      </c>
      <c r="F2632" t="s">
        <v>12</v>
      </c>
      <c r="G2632" t="s">
        <v>72</v>
      </c>
      <c r="H2632" t="s">
        <v>73</v>
      </c>
      <c r="I2632" s="4">
        <v>28.75</v>
      </c>
      <c r="J2632" s="5">
        <v>3</v>
      </c>
      <c r="K2632" s="4">
        <v>9.34</v>
      </c>
    </row>
    <row r="2633" spans="1:11" x14ac:dyDescent="0.2">
      <c r="A2633" t="s">
        <v>2545</v>
      </c>
      <c r="B2633" t="str">
        <f t="shared" si="82"/>
        <v>2015</v>
      </c>
      <c r="C2633" t="str">
        <f t="shared" si="83"/>
        <v>Jun</v>
      </c>
      <c r="D2633" t="s">
        <v>30</v>
      </c>
      <c r="E2633" t="s">
        <v>11</v>
      </c>
      <c r="F2633" t="s">
        <v>12</v>
      </c>
      <c r="G2633" t="s">
        <v>13</v>
      </c>
      <c r="H2633" t="s">
        <v>2546</v>
      </c>
      <c r="I2633" s="4">
        <v>27.22</v>
      </c>
      <c r="J2633" s="5">
        <v>3</v>
      </c>
      <c r="K2633" s="4">
        <v>9.8699999999999992</v>
      </c>
    </row>
    <row r="2634" spans="1:11" x14ac:dyDescent="0.2">
      <c r="A2634" t="s">
        <v>2545</v>
      </c>
      <c r="B2634" t="str">
        <f t="shared" si="82"/>
        <v>2015</v>
      </c>
      <c r="C2634" t="str">
        <f t="shared" si="83"/>
        <v>Jun</v>
      </c>
      <c r="D2634" t="s">
        <v>30</v>
      </c>
      <c r="E2634" t="s">
        <v>11</v>
      </c>
      <c r="F2634" t="s">
        <v>38</v>
      </c>
      <c r="G2634" t="s">
        <v>39</v>
      </c>
      <c r="H2634" t="s">
        <v>2059</v>
      </c>
      <c r="I2634" s="4">
        <v>197.37</v>
      </c>
      <c r="J2634" s="5">
        <v>2</v>
      </c>
      <c r="K2634" s="4">
        <v>-25.38</v>
      </c>
    </row>
    <row r="2635" spans="1:11" x14ac:dyDescent="0.2">
      <c r="A2635" t="s">
        <v>2545</v>
      </c>
      <c r="B2635" t="str">
        <f t="shared" si="82"/>
        <v>2015</v>
      </c>
      <c r="C2635" t="str">
        <f t="shared" si="83"/>
        <v>Jun</v>
      </c>
      <c r="D2635" t="s">
        <v>653</v>
      </c>
      <c r="E2635" t="s">
        <v>169</v>
      </c>
      <c r="F2635" t="s">
        <v>12</v>
      </c>
      <c r="G2635" t="s">
        <v>22</v>
      </c>
      <c r="H2635" t="s">
        <v>1865</v>
      </c>
      <c r="I2635" s="4">
        <v>3050.38</v>
      </c>
      <c r="J2635" s="5">
        <v>3</v>
      </c>
      <c r="K2635" s="4">
        <v>1143.8900000000001</v>
      </c>
    </row>
    <row r="2636" spans="1:11" x14ac:dyDescent="0.2">
      <c r="A2636" t="s">
        <v>2545</v>
      </c>
      <c r="B2636" t="str">
        <f t="shared" si="82"/>
        <v>2015</v>
      </c>
      <c r="C2636" t="str">
        <f t="shared" si="83"/>
        <v>Jun</v>
      </c>
      <c r="D2636" t="s">
        <v>653</v>
      </c>
      <c r="E2636" t="s">
        <v>169</v>
      </c>
      <c r="F2636" t="s">
        <v>43</v>
      </c>
      <c r="G2636" t="s">
        <v>44</v>
      </c>
      <c r="H2636" t="s">
        <v>567</v>
      </c>
      <c r="I2636" s="4">
        <v>133.97999999999999</v>
      </c>
      <c r="J2636" s="5">
        <v>2</v>
      </c>
      <c r="K2636" s="4">
        <v>33.5</v>
      </c>
    </row>
    <row r="2637" spans="1:11" x14ac:dyDescent="0.2">
      <c r="A2637" t="s">
        <v>2547</v>
      </c>
      <c r="B2637" t="str">
        <f t="shared" si="82"/>
        <v>2015</v>
      </c>
      <c r="C2637" t="str">
        <f t="shared" si="83"/>
        <v>Jun</v>
      </c>
      <c r="D2637" t="s">
        <v>2548</v>
      </c>
      <c r="E2637" t="s">
        <v>109</v>
      </c>
      <c r="F2637" t="s">
        <v>12</v>
      </c>
      <c r="G2637" t="s">
        <v>13</v>
      </c>
      <c r="H2637" t="s">
        <v>2549</v>
      </c>
      <c r="I2637" s="4">
        <v>11.95</v>
      </c>
      <c r="J2637" s="5">
        <v>3</v>
      </c>
      <c r="K2637" s="4">
        <v>4.33</v>
      </c>
    </row>
    <row r="2638" spans="1:11" x14ac:dyDescent="0.2">
      <c r="A2638" t="s">
        <v>2547</v>
      </c>
      <c r="B2638" t="str">
        <f t="shared" si="82"/>
        <v>2015</v>
      </c>
      <c r="C2638" t="str">
        <f t="shared" si="83"/>
        <v>Jun</v>
      </c>
      <c r="D2638" t="s">
        <v>2548</v>
      </c>
      <c r="E2638" t="s">
        <v>109</v>
      </c>
      <c r="F2638" t="s">
        <v>12</v>
      </c>
      <c r="G2638" t="s">
        <v>22</v>
      </c>
      <c r="H2638" t="s">
        <v>1912</v>
      </c>
      <c r="I2638" s="4">
        <v>4.54</v>
      </c>
      <c r="J2638" s="5">
        <v>7</v>
      </c>
      <c r="K2638" s="4">
        <v>-3.33</v>
      </c>
    </row>
    <row r="2639" spans="1:11" x14ac:dyDescent="0.2">
      <c r="A2639" t="s">
        <v>2547</v>
      </c>
      <c r="B2639" t="str">
        <f t="shared" si="82"/>
        <v>2015</v>
      </c>
      <c r="C2639" t="str">
        <f t="shared" si="83"/>
        <v>Jun</v>
      </c>
      <c r="D2639" t="s">
        <v>2548</v>
      </c>
      <c r="E2639" t="s">
        <v>109</v>
      </c>
      <c r="F2639" t="s">
        <v>12</v>
      </c>
      <c r="G2639" t="s">
        <v>22</v>
      </c>
      <c r="H2639" t="s">
        <v>2360</v>
      </c>
      <c r="I2639" s="4">
        <v>9.16</v>
      </c>
      <c r="J2639" s="5">
        <v>2</v>
      </c>
      <c r="K2639" s="4">
        <v>-6.1</v>
      </c>
    </row>
    <row r="2640" spans="1:11" x14ac:dyDescent="0.2">
      <c r="A2640" t="s">
        <v>2547</v>
      </c>
      <c r="B2640" t="str">
        <f t="shared" si="82"/>
        <v>2015</v>
      </c>
      <c r="C2640" t="str">
        <f t="shared" si="83"/>
        <v>Jun</v>
      </c>
      <c r="D2640" t="s">
        <v>2548</v>
      </c>
      <c r="E2640" t="s">
        <v>109</v>
      </c>
      <c r="F2640" t="s">
        <v>38</v>
      </c>
      <c r="G2640" t="s">
        <v>52</v>
      </c>
      <c r="H2640" t="s">
        <v>2391</v>
      </c>
      <c r="I2640" s="4">
        <v>75.36</v>
      </c>
      <c r="J2640" s="5">
        <v>5</v>
      </c>
      <c r="K2640" s="4">
        <v>20.72</v>
      </c>
    </row>
    <row r="2641" spans="1:11" x14ac:dyDescent="0.2">
      <c r="A2641" t="s">
        <v>2547</v>
      </c>
      <c r="B2641" t="str">
        <f t="shared" si="82"/>
        <v>2015</v>
      </c>
      <c r="C2641" t="str">
        <f t="shared" si="83"/>
        <v>Jun</v>
      </c>
      <c r="D2641" t="s">
        <v>435</v>
      </c>
      <c r="E2641" t="s">
        <v>31</v>
      </c>
      <c r="F2641" t="s">
        <v>12</v>
      </c>
      <c r="G2641" t="s">
        <v>27</v>
      </c>
      <c r="H2641" t="s">
        <v>328</v>
      </c>
      <c r="I2641" s="4">
        <v>51.98</v>
      </c>
      <c r="J2641" s="5">
        <v>2</v>
      </c>
      <c r="K2641" s="4">
        <v>15.07</v>
      </c>
    </row>
    <row r="2642" spans="1:11" x14ac:dyDescent="0.2">
      <c r="A2642" t="s">
        <v>2547</v>
      </c>
      <c r="B2642" t="str">
        <f t="shared" si="82"/>
        <v>2015</v>
      </c>
      <c r="C2642" t="str">
        <f t="shared" si="83"/>
        <v>Jun</v>
      </c>
      <c r="D2642" t="s">
        <v>1959</v>
      </c>
      <c r="E2642" t="s">
        <v>139</v>
      </c>
      <c r="F2642" t="s">
        <v>12</v>
      </c>
      <c r="G2642" t="s">
        <v>27</v>
      </c>
      <c r="H2642" t="s">
        <v>35</v>
      </c>
      <c r="I2642" s="4">
        <v>13.63</v>
      </c>
      <c r="J2642" s="5">
        <v>4</v>
      </c>
      <c r="K2642" s="4">
        <v>3.58</v>
      </c>
    </row>
    <row r="2643" spans="1:11" x14ac:dyDescent="0.2">
      <c r="A2643" t="s">
        <v>2547</v>
      </c>
      <c r="B2643" t="str">
        <f t="shared" si="82"/>
        <v>2015</v>
      </c>
      <c r="C2643" t="str">
        <f t="shared" si="83"/>
        <v>Jun</v>
      </c>
      <c r="D2643" t="s">
        <v>2338</v>
      </c>
      <c r="E2643" t="s">
        <v>135</v>
      </c>
      <c r="F2643" t="s">
        <v>12</v>
      </c>
      <c r="G2643" t="s">
        <v>22</v>
      </c>
      <c r="H2643" t="s">
        <v>1591</v>
      </c>
      <c r="I2643" s="4">
        <v>6.13</v>
      </c>
      <c r="J2643" s="5">
        <v>3</v>
      </c>
      <c r="K2643" s="4">
        <v>-4.49</v>
      </c>
    </row>
    <row r="2644" spans="1:11" x14ac:dyDescent="0.2">
      <c r="A2644" t="s">
        <v>2547</v>
      </c>
      <c r="B2644" t="str">
        <f t="shared" si="82"/>
        <v>2015</v>
      </c>
      <c r="C2644" t="str">
        <f t="shared" si="83"/>
        <v>Jun</v>
      </c>
      <c r="D2644" t="s">
        <v>2338</v>
      </c>
      <c r="E2644" t="s">
        <v>135</v>
      </c>
      <c r="F2644" t="s">
        <v>38</v>
      </c>
      <c r="G2644" t="s">
        <v>39</v>
      </c>
      <c r="H2644" t="s">
        <v>496</v>
      </c>
      <c r="I2644" s="4">
        <v>643.14</v>
      </c>
      <c r="J2644" s="5">
        <v>4</v>
      </c>
      <c r="K2644" s="4">
        <v>56.27</v>
      </c>
    </row>
    <row r="2645" spans="1:11" x14ac:dyDescent="0.2">
      <c r="A2645" t="s">
        <v>2547</v>
      </c>
      <c r="B2645" t="str">
        <f t="shared" si="82"/>
        <v>2015</v>
      </c>
      <c r="C2645" t="str">
        <f t="shared" si="83"/>
        <v>Jun</v>
      </c>
      <c r="D2645" t="s">
        <v>2338</v>
      </c>
      <c r="E2645" t="s">
        <v>135</v>
      </c>
      <c r="F2645" t="s">
        <v>12</v>
      </c>
      <c r="G2645" t="s">
        <v>13</v>
      </c>
      <c r="H2645" t="s">
        <v>1271</v>
      </c>
      <c r="I2645" s="4">
        <v>20.74</v>
      </c>
      <c r="J2645" s="5">
        <v>4</v>
      </c>
      <c r="K2645" s="4">
        <v>7.26</v>
      </c>
    </row>
    <row r="2646" spans="1:11" x14ac:dyDescent="0.2">
      <c r="A2646" t="s">
        <v>2547</v>
      </c>
      <c r="B2646" t="str">
        <f t="shared" si="82"/>
        <v>2015</v>
      </c>
      <c r="C2646" t="str">
        <f t="shared" si="83"/>
        <v>Jun</v>
      </c>
      <c r="D2646" t="s">
        <v>1299</v>
      </c>
      <c r="E2646" t="s">
        <v>62</v>
      </c>
      <c r="F2646" t="s">
        <v>38</v>
      </c>
      <c r="G2646" t="s">
        <v>52</v>
      </c>
      <c r="H2646" t="s">
        <v>1487</v>
      </c>
      <c r="I2646" s="4">
        <v>60.84</v>
      </c>
      <c r="J2646" s="5">
        <v>3</v>
      </c>
      <c r="K2646" s="4">
        <v>19.47</v>
      </c>
    </row>
    <row r="2647" spans="1:11" x14ac:dyDescent="0.2">
      <c r="A2647" t="s">
        <v>2547</v>
      </c>
      <c r="B2647" t="str">
        <f t="shared" si="82"/>
        <v>2015</v>
      </c>
      <c r="C2647" t="str">
        <f t="shared" si="83"/>
        <v>Jun</v>
      </c>
      <c r="D2647" t="s">
        <v>1299</v>
      </c>
      <c r="E2647" t="s">
        <v>62</v>
      </c>
      <c r="F2647" t="s">
        <v>12</v>
      </c>
      <c r="G2647" t="s">
        <v>20</v>
      </c>
      <c r="H2647" t="s">
        <v>1825</v>
      </c>
      <c r="I2647" s="4">
        <v>450.04</v>
      </c>
      <c r="J2647" s="5">
        <v>2</v>
      </c>
      <c r="K2647" s="4">
        <v>58.51</v>
      </c>
    </row>
    <row r="2648" spans="1:11" x14ac:dyDescent="0.2">
      <c r="A2648" t="s">
        <v>2547</v>
      </c>
      <c r="B2648" t="str">
        <f t="shared" si="82"/>
        <v>2015</v>
      </c>
      <c r="C2648" t="str">
        <f t="shared" si="83"/>
        <v>Jun</v>
      </c>
      <c r="D2648" t="s">
        <v>1299</v>
      </c>
      <c r="E2648" t="s">
        <v>62</v>
      </c>
      <c r="F2648" t="s">
        <v>12</v>
      </c>
      <c r="G2648" t="s">
        <v>22</v>
      </c>
      <c r="H2648" t="s">
        <v>2550</v>
      </c>
      <c r="I2648" s="4">
        <v>34.6</v>
      </c>
      <c r="J2648" s="5">
        <v>2</v>
      </c>
      <c r="K2648" s="4">
        <v>16.61</v>
      </c>
    </row>
    <row r="2649" spans="1:11" x14ac:dyDescent="0.2">
      <c r="A2649" t="s">
        <v>2547</v>
      </c>
      <c r="B2649" t="str">
        <f t="shared" si="82"/>
        <v>2015</v>
      </c>
      <c r="C2649" t="str">
        <f t="shared" si="83"/>
        <v>Jun</v>
      </c>
      <c r="D2649" t="s">
        <v>1299</v>
      </c>
      <c r="E2649" t="s">
        <v>62</v>
      </c>
      <c r="F2649" t="s">
        <v>43</v>
      </c>
      <c r="G2649" t="s">
        <v>44</v>
      </c>
      <c r="H2649" t="s">
        <v>2534</v>
      </c>
      <c r="I2649" s="4">
        <v>467.97</v>
      </c>
      <c r="J2649" s="5">
        <v>3</v>
      </c>
      <c r="K2649" s="4">
        <v>140.38999999999999</v>
      </c>
    </row>
    <row r="2650" spans="1:11" x14ac:dyDescent="0.2">
      <c r="A2650" t="s">
        <v>2547</v>
      </c>
      <c r="B2650" t="str">
        <f t="shared" si="82"/>
        <v>2015</v>
      </c>
      <c r="C2650" t="str">
        <f t="shared" si="83"/>
        <v>Jun</v>
      </c>
      <c r="D2650" t="s">
        <v>1299</v>
      </c>
      <c r="E2650" t="s">
        <v>62</v>
      </c>
      <c r="F2650" t="s">
        <v>12</v>
      </c>
      <c r="G2650" t="s">
        <v>22</v>
      </c>
      <c r="H2650" t="s">
        <v>2551</v>
      </c>
      <c r="I2650" s="4">
        <v>33.020000000000003</v>
      </c>
      <c r="J2650" s="5">
        <v>2</v>
      </c>
      <c r="K2650" s="4">
        <v>15.85</v>
      </c>
    </row>
    <row r="2651" spans="1:11" x14ac:dyDescent="0.2">
      <c r="A2651" t="s">
        <v>2552</v>
      </c>
      <c r="B2651" t="str">
        <f t="shared" si="82"/>
        <v>2015</v>
      </c>
      <c r="C2651" t="str">
        <f t="shared" si="83"/>
        <v>Jun</v>
      </c>
      <c r="D2651" t="s">
        <v>2066</v>
      </c>
      <c r="E2651" t="s">
        <v>31</v>
      </c>
      <c r="F2651" t="s">
        <v>38</v>
      </c>
      <c r="G2651" t="s">
        <v>52</v>
      </c>
      <c r="H2651" t="s">
        <v>2553</v>
      </c>
      <c r="I2651" s="4">
        <v>12.56</v>
      </c>
      <c r="J2651" s="5">
        <v>2</v>
      </c>
      <c r="K2651" s="4">
        <v>4.0199999999999996</v>
      </c>
    </row>
    <row r="2652" spans="1:11" x14ac:dyDescent="0.2">
      <c r="A2652" t="s">
        <v>2552</v>
      </c>
      <c r="B2652" t="str">
        <f t="shared" si="82"/>
        <v>2015</v>
      </c>
      <c r="C2652" t="str">
        <f t="shared" si="83"/>
        <v>Jun</v>
      </c>
      <c r="D2652" t="s">
        <v>2066</v>
      </c>
      <c r="E2652" t="s">
        <v>31</v>
      </c>
      <c r="F2652" t="s">
        <v>12</v>
      </c>
      <c r="G2652" t="s">
        <v>13</v>
      </c>
      <c r="H2652" t="s">
        <v>2554</v>
      </c>
      <c r="I2652" s="4">
        <v>6.48</v>
      </c>
      <c r="J2652" s="5">
        <v>1</v>
      </c>
      <c r="K2652" s="4">
        <v>3.11</v>
      </c>
    </row>
    <row r="2653" spans="1:11" x14ac:dyDescent="0.2">
      <c r="A2653" t="s">
        <v>2552</v>
      </c>
      <c r="B2653" t="str">
        <f t="shared" si="82"/>
        <v>2015</v>
      </c>
      <c r="C2653" t="str">
        <f t="shared" si="83"/>
        <v>Jun</v>
      </c>
      <c r="D2653" t="s">
        <v>2066</v>
      </c>
      <c r="E2653" t="s">
        <v>31</v>
      </c>
      <c r="F2653" t="s">
        <v>12</v>
      </c>
      <c r="G2653" t="s">
        <v>72</v>
      </c>
      <c r="H2653" t="s">
        <v>623</v>
      </c>
      <c r="I2653" s="4">
        <v>186.69</v>
      </c>
      <c r="J2653" s="5">
        <v>3</v>
      </c>
      <c r="K2653" s="4">
        <v>87.74</v>
      </c>
    </row>
    <row r="2654" spans="1:11" x14ac:dyDescent="0.2">
      <c r="A2654" t="s">
        <v>2552</v>
      </c>
      <c r="B2654" t="str">
        <f t="shared" si="82"/>
        <v>2015</v>
      </c>
      <c r="C2654" t="str">
        <f t="shared" si="83"/>
        <v>Jun</v>
      </c>
      <c r="D2654" t="s">
        <v>36</v>
      </c>
      <c r="E2654" t="s">
        <v>11</v>
      </c>
      <c r="F2654" t="s">
        <v>12</v>
      </c>
      <c r="G2654" t="s">
        <v>22</v>
      </c>
      <c r="H2654" t="s">
        <v>1914</v>
      </c>
      <c r="I2654" s="4">
        <v>5.79</v>
      </c>
      <c r="J2654" s="5">
        <v>2</v>
      </c>
      <c r="K2654" s="4">
        <v>-9.56</v>
      </c>
    </row>
    <row r="2655" spans="1:11" x14ac:dyDescent="0.2">
      <c r="A2655" t="s">
        <v>2552</v>
      </c>
      <c r="B2655" t="str">
        <f t="shared" si="82"/>
        <v>2015</v>
      </c>
      <c r="C2655" t="str">
        <f t="shared" si="83"/>
        <v>Jun</v>
      </c>
      <c r="D2655" t="s">
        <v>1132</v>
      </c>
      <c r="E2655" t="s">
        <v>11</v>
      </c>
      <c r="F2655" t="s">
        <v>12</v>
      </c>
      <c r="G2655" t="s">
        <v>20</v>
      </c>
      <c r="H2655" t="s">
        <v>163</v>
      </c>
      <c r="I2655" s="4">
        <v>228.92</v>
      </c>
      <c r="J2655" s="5">
        <v>5</v>
      </c>
      <c r="K2655" s="4">
        <v>14.31</v>
      </c>
    </row>
    <row r="2656" spans="1:11" x14ac:dyDescent="0.2">
      <c r="A2656" t="s">
        <v>2552</v>
      </c>
      <c r="B2656" t="str">
        <f t="shared" si="82"/>
        <v>2015</v>
      </c>
      <c r="C2656" t="str">
        <f t="shared" si="83"/>
        <v>Jun</v>
      </c>
      <c r="D2656" t="s">
        <v>1368</v>
      </c>
      <c r="E2656" t="s">
        <v>26</v>
      </c>
      <c r="F2656" t="s">
        <v>12</v>
      </c>
      <c r="G2656" t="s">
        <v>18</v>
      </c>
      <c r="H2656" t="s">
        <v>2555</v>
      </c>
      <c r="I2656" s="4">
        <v>5.9</v>
      </c>
      <c r="J2656" s="5">
        <v>2</v>
      </c>
      <c r="K2656" s="4">
        <v>1.99</v>
      </c>
    </row>
    <row r="2657" spans="1:11" x14ac:dyDescent="0.2">
      <c r="A2657" t="s">
        <v>2556</v>
      </c>
      <c r="B2657" t="str">
        <f t="shared" si="82"/>
        <v>2015</v>
      </c>
      <c r="C2657" t="str">
        <f t="shared" si="83"/>
        <v>Jun</v>
      </c>
      <c r="D2657" t="s">
        <v>2557</v>
      </c>
      <c r="E2657" t="s">
        <v>31</v>
      </c>
      <c r="F2657" t="s">
        <v>38</v>
      </c>
      <c r="G2657" t="s">
        <v>52</v>
      </c>
      <c r="H2657" t="s">
        <v>1794</v>
      </c>
      <c r="I2657" s="4">
        <v>257.64</v>
      </c>
      <c r="J2657" s="5">
        <v>6</v>
      </c>
      <c r="K2657" s="4">
        <v>100.48</v>
      </c>
    </row>
    <row r="2658" spans="1:11" x14ac:dyDescent="0.2">
      <c r="A2658" t="s">
        <v>2556</v>
      </c>
      <c r="B2658" t="str">
        <f t="shared" si="82"/>
        <v>2015</v>
      </c>
      <c r="C2658" t="str">
        <f t="shared" si="83"/>
        <v>Jun</v>
      </c>
      <c r="D2658" t="s">
        <v>2557</v>
      </c>
      <c r="E2658" t="s">
        <v>31</v>
      </c>
      <c r="F2658" t="s">
        <v>43</v>
      </c>
      <c r="G2658" t="s">
        <v>44</v>
      </c>
      <c r="H2658" t="s">
        <v>835</v>
      </c>
      <c r="I2658" s="4">
        <v>125.98</v>
      </c>
      <c r="J2658" s="5">
        <v>3</v>
      </c>
      <c r="K2658" s="4">
        <v>47.24</v>
      </c>
    </row>
    <row r="2659" spans="1:11" x14ac:dyDescent="0.2">
      <c r="A2659" t="s">
        <v>2556</v>
      </c>
      <c r="B2659" t="str">
        <f t="shared" si="82"/>
        <v>2015</v>
      </c>
      <c r="C2659" t="str">
        <f t="shared" si="83"/>
        <v>Jun</v>
      </c>
      <c r="D2659" t="s">
        <v>689</v>
      </c>
      <c r="E2659" t="s">
        <v>327</v>
      </c>
      <c r="F2659" t="s">
        <v>43</v>
      </c>
      <c r="G2659" t="s">
        <v>44</v>
      </c>
      <c r="H2659" t="s">
        <v>1109</v>
      </c>
      <c r="I2659" s="4">
        <v>125.94</v>
      </c>
      <c r="J2659" s="5">
        <v>7</v>
      </c>
      <c r="K2659" s="4">
        <v>15.74</v>
      </c>
    </row>
    <row r="2660" spans="1:11" x14ac:dyDescent="0.2">
      <c r="A2660" t="s">
        <v>2556</v>
      </c>
      <c r="B2660" t="str">
        <f t="shared" si="82"/>
        <v>2015</v>
      </c>
      <c r="C2660" t="str">
        <f t="shared" si="83"/>
        <v>Jun</v>
      </c>
      <c r="D2660" t="s">
        <v>1065</v>
      </c>
      <c r="E2660" t="s">
        <v>26</v>
      </c>
      <c r="F2660" t="s">
        <v>43</v>
      </c>
      <c r="G2660" t="s">
        <v>58</v>
      </c>
      <c r="H2660" t="s">
        <v>2558</v>
      </c>
      <c r="I2660" s="4">
        <v>319.98</v>
      </c>
      <c r="J2660" s="5">
        <v>2</v>
      </c>
      <c r="K2660" s="4">
        <v>92</v>
      </c>
    </row>
    <row r="2661" spans="1:11" x14ac:dyDescent="0.2">
      <c r="A2661" t="s">
        <v>2559</v>
      </c>
      <c r="B2661" t="str">
        <f t="shared" si="82"/>
        <v>2015</v>
      </c>
      <c r="C2661" t="str">
        <f t="shared" si="83"/>
        <v>Jun</v>
      </c>
      <c r="D2661" t="s">
        <v>1063</v>
      </c>
      <c r="E2661" t="s">
        <v>139</v>
      </c>
      <c r="F2661" t="s">
        <v>43</v>
      </c>
      <c r="G2661" t="s">
        <v>44</v>
      </c>
      <c r="H2661" t="s">
        <v>480</v>
      </c>
      <c r="I2661" s="4">
        <v>107.98</v>
      </c>
      <c r="J2661" s="5">
        <v>3</v>
      </c>
      <c r="K2661" s="4">
        <v>37.79</v>
      </c>
    </row>
    <row r="2662" spans="1:11" x14ac:dyDescent="0.2">
      <c r="A2662" t="s">
        <v>2560</v>
      </c>
      <c r="B2662" t="str">
        <f t="shared" si="82"/>
        <v>2015</v>
      </c>
      <c r="C2662" t="str">
        <f t="shared" si="83"/>
        <v>Jun</v>
      </c>
      <c r="D2662" t="s">
        <v>1175</v>
      </c>
      <c r="E2662" t="s">
        <v>347</v>
      </c>
      <c r="F2662" t="s">
        <v>12</v>
      </c>
      <c r="G2662" t="s">
        <v>47</v>
      </c>
      <c r="H2662" t="s">
        <v>2088</v>
      </c>
      <c r="I2662" s="4">
        <v>4.96</v>
      </c>
      <c r="J2662" s="5">
        <v>4</v>
      </c>
      <c r="K2662" s="4">
        <v>2.33</v>
      </c>
    </row>
    <row r="2663" spans="1:11" x14ac:dyDescent="0.2">
      <c r="A2663" t="s">
        <v>2560</v>
      </c>
      <c r="B2663" t="str">
        <f t="shared" si="82"/>
        <v>2015</v>
      </c>
      <c r="C2663" t="str">
        <f t="shared" si="83"/>
        <v>Jun</v>
      </c>
      <c r="D2663" t="s">
        <v>260</v>
      </c>
      <c r="E2663" t="s">
        <v>17</v>
      </c>
      <c r="F2663" t="s">
        <v>38</v>
      </c>
      <c r="G2663" t="s">
        <v>164</v>
      </c>
      <c r="H2663" t="s">
        <v>2076</v>
      </c>
      <c r="I2663" s="4">
        <v>796.43</v>
      </c>
      <c r="J2663" s="5">
        <v>7</v>
      </c>
      <c r="K2663" s="4">
        <v>-525.64</v>
      </c>
    </row>
    <row r="2664" spans="1:11" x14ac:dyDescent="0.2">
      <c r="A2664" t="s">
        <v>2560</v>
      </c>
      <c r="B2664" t="str">
        <f t="shared" si="82"/>
        <v>2015</v>
      </c>
      <c r="C2664" t="str">
        <f t="shared" si="83"/>
        <v>Jun</v>
      </c>
      <c r="D2664" t="s">
        <v>2561</v>
      </c>
      <c r="E2664" t="s">
        <v>169</v>
      </c>
      <c r="F2664" t="s">
        <v>12</v>
      </c>
      <c r="G2664" t="s">
        <v>22</v>
      </c>
      <c r="H2664" t="s">
        <v>2562</v>
      </c>
      <c r="I2664" s="4">
        <v>1217.57</v>
      </c>
      <c r="J2664" s="5">
        <v>2</v>
      </c>
      <c r="K2664" s="4">
        <v>456.59</v>
      </c>
    </row>
    <row r="2665" spans="1:11" x14ac:dyDescent="0.2">
      <c r="A2665" t="s">
        <v>2563</v>
      </c>
      <c r="B2665" t="str">
        <f t="shared" si="82"/>
        <v>2015</v>
      </c>
      <c r="C2665" t="str">
        <f t="shared" si="83"/>
        <v>Jun</v>
      </c>
      <c r="D2665" t="s">
        <v>919</v>
      </c>
      <c r="E2665" t="s">
        <v>189</v>
      </c>
      <c r="F2665" t="s">
        <v>43</v>
      </c>
      <c r="G2665" t="s">
        <v>44</v>
      </c>
      <c r="H2665" t="s">
        <v>2564</v>
      </c>
      <c r="I2665" s="4">
        <v>201.57</v>
      </c>
      <c r="J2665" s="5">
        <v>4</v>
      </c>
      <c r="K2665" s="4">
        <v>22.68</v>
      </c>
    </row>
    <row r="2666" spans="1:11" x14ac:dyDescent="0.2">
      <c r="A2666" t="s">
        <v>2563</v>
      </c>
      <c r="B2666" t="str">
        <f t="shared" si="82"/>
        <v>2015</v>
      </c>
      <c r="C2666" t="str">
        <f t="shared" si="83"/>
        <v>Jun</v>
      </c>
      <c r="D2666" t="s">
        <v>1300</v>
      </c>
      <c r="E2666" t="s">
        <v>31</v>
      </c>
      <c r="F2666" t="s">
        <v>43</v>
      </c>
      <c r="G2666" t="s">
        <v>44</v>
      </c>
      <c r="H2666" t="s">
        <v>1245</v>
      </c>
      <c r="I2666" s="4">
        <v>217.58</v>
      </c>
      <c r="J2666" s="5">
        <v>2</v>
      </c>
      <c r="K2666" s="4">
        <v>19.04</v>
      </c>
    </row>
    <row r="2667" spans="1:11" x14ac:dyDescent="0.2">
      <c r="A2667" t="s">
        <v>2563</v>
      </c>
      <c r="B2667" t="str">
        <f t="shared" si="82"/>
        <v>2015</v>
      </c>
      <c r="C2667" t="str">
        <f t="shared" si="83"/>
        <v>Jun</v>
      </c>
      <c r="D2667" t="s">
        <v>1300</v>
      </c>
      <c r="E2667" t="s">
        <v>31</v>
      </c>
      <c r="F2667" t="s">
        <v>12</v>
      </c>
      <c r="G2667" t="s">
        <v>47</v>
      </c>
      <c r="H2667" t="s">
        <v>2074</v>
      </c>
      <c r="I2667" s="4">
        <v>5.43</v>
      </c>
      <c r="J2667" s="5">
        <v>3</v>
      </c>
      <c r="K2667" s="4">
        <v>1.79</v>
      </c>
    </row>
    <row r="2668" spans="1:11" x14ac:dyDescent="0.2">
      <c r="A2668" t="s">
        <v>2563</v>
      </c>
      <c r="B2668" t="str">
        <f t="shared" si="82"/>
        <v>2015</v>
      </c>
      <c r="C2668" t="str">
        <f t="shared" si="83"/>
        <v>Jun</v>
      </c>
      <c r="D2668" t="s">
        <v>1300</v>
      </c>
      <c r="E2668" t="s">
        <v>31</v>
      </c>
      <c r="F2668" t="s">
        <v>43</v>
      </c>
      <c r="G2668" t="s">
        <v>44</v>
      </c>
      <c r="H2668" t="s">
        <v>1437</v>
      </c>
      <c r="I2668" s="4">
        <v>143.97999999999999</v>
      </c>
      <c r="J2668" s="5">
        <v>3</v>
      </c>
      <c r="K2668" s="4">
        <v>9</v>
      </c>
    </row>
    <row r="2669" spans="1:11" x14ac:dyDescent="0.2">
      <c r="A2669" t="s">
        <v>2563</v>
      </c>
      <c r="B2669" t="str">
        <f t="shared" si="82"/>
        <v>2015</v>
      </c>
      <c r="C2669" t="str">
        <f t="shared" si="83"/>
        <v>Jun</v>
      </c>
      <c r="D2669" t="s">
        <v>792</v>
      </c>
      <c r="E2669" t="s">
        <v>34</v>
      </c>
      <c r="F2669" t="s">
        <v>38</v>
      </c>
      <c r="G2669" t="s">
        <v>52</v>
      </c>
      <c r="H2669" t="s">
        <v>2565</v>
      </c>
      <c r="I2669" s="4">
        <v>27.42</v>
      </c>
      <c r="J2669" s="5">
        <v>3</v>
      </c>
      <c r="K2669" s="4">
        <v>9.32</v>
      </c>
    </row>
    <row r="2670" spans="1:11" x14ac:dyDescent="0.2">
      <c r="A2670" t="s">
        <v>2563</v>
      </c>
      <c r="B2670" t="str">
        <f t="shared" si="82"/>
        <v>2015</v>
      </c>
      <c r="C2670" t="str">
        <f t="shared" si="83"/>
        <v>Jun</v>
      </c>
      <c r="D2670" t="s">
        <v>792</v>
      </c>
      <c r="E2670" t="s">
        <v>34</v>
      </c>
      <c r="F2670" t="s">
        <v>12</v>
      </c>
      <c r="G2670" t="s">
        <v>22</v>
      </c>
      <c r="H2670" t="s">
        <v>768</v>
      </c>
      <c r="I2670" s="4">
        <v>165.98</v>
      </c>
      <c r="J2670" s="5">
        <v>1</v>
      </c>
      <c r="K2670" s="4">
        <v>74.69</v>
      </c>
    </row>
    <row r="2671" spans="1:11" x14ac:dyDescent="0.2">
      <c r="A2671" t="s">
        <v>2563</v>
      </c>
      <c r="B2671" t="str">
        <f t="shared" si="82"/>
        <v>2015</v>
      </c>
      <c r="C2671" t="str">
        <f t="shared" si="83"/>
        <v>Jun</v>
      </c>
      <c r="D2671" t="s">
        <v>792</v>
      </c>
      <c r="E2671" t="s">
        <v>34</v>
      </c>
      <c r="F2671" t="s">
        <v>43</v>
      </c>
      <c r="G2671" t="s">
        <v>58</v>
      </c>
      <c r="H2671" t="s">
        <v>2566</v>
      </c>
      <c r="I2671" s="4">
        <v>75</v>
      </c>
      <c r="J2671" s="5">
        <v>3</v>
      </c>
      <c r="K2671" s="4">
        <v>18</v>
      </c>
    </row>
    <row r="2672" spans="1:11" x14ac:dyDescent="0.2">
      <c r="A2672" t="s">
        <v>2567</v>
      </c>
      <c r="B2672" t="str">
        <f t="shared" si="82"/>
        <v>2015</v>
      </c>
      <c r="C2672" t="str">
        <f t="shared" si="83"/>
        <v>Jun</v>
      </c>
      <c r="D2672" t="s">
        <v>2568</v>
      </c>
      <c r="E2672" t="s">
        <v>26</v>
      </c>
      <c r="F2672" t="s">
        <v>12</v>
      </c>
      <c r="G2672" t="s">
        <v>13</v>
      </c>
      <c r="H2672" t="s">
        <v>553</v>
      </c>
      <c r="I2672" s="4">
        <v>31.1</v>
      </c>
      <c r="J2672" s="5">
        <v>6</v>
      </c>
      <c r="K2672" s="4">
        <v>10.89</v>
      </c>
    </row>
    <row r="2673" spans="1:11" x14ac:dyDescent="0.2">
      <c r="A2673" t="s">
        <v>2567</v>
      </c>
      <c r="B2673" t="str">
        <f t="shared" si="82"/>
        <v>2015</v>
      </c>
      <c r="C2673" t="str">
        <f t="shared" si="83"/>
        <v>Jun</v>
      </c>
      <c r="D2673" t="s">
        <v>2568</v>
      </c>
      <c r="E2673" t="s">
        <v>26</v>
      </c>
      <c r="F2673" t="s">
        <v>12</v>
      </c>
      <c r="G2673" t="s">
        <v>20</v>
      </c>
      <c r="H2673" t="s">
        <v>2174</v>
      </c>
      <c r="I2673" s="4">
        <v>78.260000000000005</v>
      </c>
      <c r="J2673" s="5">
        <v>2</v>
      </c>
      <c r="K2673" s="4">
        <v>-17.61</v>
      </c>
    </row>
    <row r="2674" spans="1:11" x14ac:dyDescent="0.2">
      <c r="A2674" t="s">
        <v>2567</v>
      </c>
      <c r="B2674" t="str">
        <f t="shared" si="82"/>
        <v>2015</v>
      </c>
      <c r="C2674" t="str">
        <f t="shared" si="83"/>
        <v>Jun</v>
      </c>
      <c r="D2674" t="s">
        <v>1678</v>
      </c>
      <c r="E2674" t="s">
        <v>31</v>
      </c>
      <c r="F2674" t="s">
        <v>38</v>
      </c>
      <c r="G2674" t="s">
        <v>52</v>
      </c>
      <c r="H2674" t="s">
        <v>1257</v>
      </c>
      <c r="I2674" s="4">
        <v>204.85</v>
      </c>
      <c r="J2674" s="5">
        <v>5</v>
      </c>
      <c r="K2674" s="4">
        <v>57.36</v>
      </c>
    </row>
    <row r="2675" spans="1:11" x14ac:dyDescent="0.2">
      <c r="A2675" t="s">
        <v>2567</v>
      </c>
      <c r="B2675" t="str">
        <f t="shared" si="82"/>
        <v>2015</v>
      </c>
      <c r="C2675" t="str">
        <f t="shared" si="83"/>
        <v>Jun</v>
      </c>
      <c r="D2675" t="s">
        <v>1896</v>
      </c>
      <c r="E2675" t="s">
        <v>31</v>
      </c>
      <c r="F2675" t="s">
        <v>12</v>
      </c>
      <c r="G2675" t="s">
        <v>27</v>
      </c>
      <c r="H2675" t="s">
        <v>242</v>
      </c>
      <c r="I2675" s="4">
        <v>20.96</v>
      </c>
      <c r="J2675" s="5">
        <v>2</v>
      </c>
      <c r="K2675" s="4">
        <v>5.24</v>
      </c>
    </row>
    <row r="2676" spans="1:11" x14ac:dyDescent="0.2">
      <c r="A2676" t="s">
        <v>2567</v>
      </c>
      <c r="B2676" t="str">
        <f t="shared" si="82"/>
        <v>2015</v>
      </c>
      <c r="C2676" t="str">
        <f t="shared" si="83"/>
        <v>Jun</v>
      </c>
      <c r="D2676" t="s">
        <v>1896</v>
      </c>
      <c r="E2676" t="s">
        <v>31</v>
      </c>
      <c r="F2676" t="s">
        <v>12</v>
      </c>
      <c r="G2676" t="s">
        <v>22</v>
      </c>
      <c r="H2676" t="s">
        <v>2400</v>
      </c>
      <c r="I2676" s="4">
        <v>88.75</v>
      </c>
      <c r="J2676" s="5">
        <v>3</v>
      </c>
      <c r="K2676" s="4">
        <v>27.74</v>
      </c>
    </row>
    <row r="2677" spans="1:11" x14ac:dyDescent="0.2">
      <c r="A2677" t="s">
        <v>2567</v>
      </c>
      <c r="B2677" t="str">
        <f t="shared" si="82"/>
        <v>2015</v>
      </c>
      <c r="C2677" t="str">
        <f t="shared" si="83"/>
        <v>Jun</v>
      </c>
      <c r="D2677" t="s">
        <v>1896</v>
      </c>
      <c r="E2677" t="s">
        <v>31</v>
      </c>
      <c r="F2677" t="s">
        <v>12</v>
      </c>
      <c r="G2677" t="s">
        <v>20</v>
      </c>
      <c r="H2677" t="s">
        <v>1773</v>
      </c>
      <c r="I2677" s="4">
        <v>304.23</v>
      </c>
      <c r="J2677" s="5">
        <v>3</v>
      </c>
      <c r="K2677" s="4">
        <v>9.1300000000000008</v>
      </c>
    </row>
    <row r="2678" spans="1:11" x14ac:dyDescent="0.2">
      <c r="A2678" t="s">
        <v>2567</v>
      </c>
      <c r="B2678" t="str">
        <f t="shared" si="82"/>
        <v>2015</v>
      </c>
      <c r="C2678" t="str">
        <f t="shared" si="83"/>
        <v>Jun</v>
      </c>
      <c r="D2678" t="s">
        <v>122</v>
      </c>
      <c r="E2678" t="s">
        <v>11</v>
      </c>
      <c r="F2678" t="s">
        <v>12</v>
      </c>
      <c r="G2678" t="s">
        <v>13</v>
      </c>
      <c r="H2678" t="s">
        <v>1222</v>
      </c>
      <c r="I2678" s="4">
        <v>47.95</v>
      </c>
      <c r="J2678" s="5">
        <v>3</v>
      </c>
      <c r="K2678" s="4">
        <v>16.18</v>
      </c>
    </row>
    <row r="2679" spans="1:11" x14ac:dyDescent="0.2">
      <c r="A2679" t="s">
        <v>2567</v>
      </c>
      <c r="B2679" t="str">
        <f t="shared" si="82"/>
        <v>2015</v>
      </c>
      <c r="C2679" t="str">
        <f t="shared" si="83"/>
        <v>Jun</v>
      </c>
      <c r="D2679" t="s">
        <v>122</v>
      </c>
      <c r="E2679" t="s">
        <v>11</v>
      </c>
      <c r="F2679" t="s">
        <v>12</v>
      </c>
      <c r="G2679" t="s">
        <v>22</v>
      </c>
      <c r="H2679" t="s">
        <v>1832</v>
      </c>
      <c r="I2679" s="4">
        <v>0.98</v>
      </c>
      <c r="J2679" s="5">
        <v>2</v>
      </c>
      <c r="K2679" s="4">
        <v>-1.48</v>
      </c>
    </row>
    <row r="2680" spans="1:11" x14ac:dyDescent="0.2">
      <c r="A2680" t="s">
        <v>2567</v>
      </c>
      <c r="B2680" t="str">
        <f t="shared" si="82"/>
        <v>2015</v>
      </c>
      <c r="C2680" t="str">
        <f t="shared" si="83"/>
        <v>Jun</v>
      </c>
      <c r="D2680" t="s">
        <v>122</v>
      </c>
      <c r="E2680" t="s">
        <v>11</v>
      </c>
      <c r="F2680" t="s">
        <v>38</v>
      </c>
      <c r="G2680" t="s">
        <v>52</v>
      </c>
      <c r="H2680" t="s">
        <v>150</v>
      </c>
      <c r="I2680" s="4">
        <v>75.38</v>
      </c>
      <c r="J2680" s="5">
        <v>9</v>
      </c>
      <c r="K2680" s="4">
        <v>-20.73</v>
      </c>
    </row>
    <row r="2681" spans="1:11" x14ac:dyDescent="0.2">
      <c r="A2681" t="s">
        <v>2567</v>
      </c>
      <c r="B2681" t="str">
        <f t="shared" si="82"/>
        <v>2015</v>
      </c>
      <c r="C2681" t="str">
        <f t="shared" si="83"/>
        <v>Jun</v>
      </c>
      <c r="D2681" t="s">
        <v>122</v>
      </c>
      <c r="E2681" t="s">
        <v>11</v>
      </c>
      <c r="F2681" t="s">
        <v>12</v>
      </c>
      <c r="G2681" t="s">
        <v>18</v>
      </c>
      <c r="H2681" t="s">
        <v>672</v>
      </c>
      <c r="I2681" s="4">
        <v>4.6100000000000003</v>
      </c>
      <c r="J2681" s="5">
        <v>2</v>
      </c>
      <c r="K2681" s="4">
        <v>1.67</v>
      </c>
    </row>
    <row r="2682" spans="1:11" x14ac:dyDescent="0.2">
      <c r="A2682" t="s">
        <v>2569</v>
      </c>
      <c r="B2682" t="str">
        <f t="shared" si="82"/>
        <v>2015</v>
      </c>
      <c r="C2682" t="str">
        <f t="shared" si="83"/>
        <v>Jun</v>
      </c>
      <c r="D2682" t="s">
        <v>682</v>
      </c>
      <c r="E2682" t="s">
        <v>125</v>
      </c>
      <c r="F2682" t="s">
        <v>43</v>
      </c>
      <c r="G2682" t="s">
        <v>58</v>
      </c>
      <c r="H2682" t="s">
        <v>2135</v>
      </c>
      <c r="I2682" s="4">
        <v>41.9</v>
      </c>
      <c r="J2682" s="5">
        <v>2</v>
      </c>
      <c r="K2682" s="4">
        <v>8.8000000000000007</v>
      </c>
    </row>
    <row r="2683" spans="1:11" x14ac:dyDescent="0.2">
      <c r="A2683" t="s">
        <v>2569</v>
      </c>
      <c r="B2683" t="str">
        <f t="shared" si="82"/>
        <v>2015</v>
      </c>
      <c r="C2683" t="str">
        <f t="shared" si="83"/>
        <v>Jun</v>
      </c>
      <c r="D2683" t="s">
        <v>257</v>
      </c>
      <c r="E2683" t="s">
        <v>62</v>
      </c>
      <c r="F2683" t="s">
        <v>12</v>
      </c>
      <c r="G2683" t="s">
        <v>22</v>
      </c>
      <c r="H2683" t="s">
        <v>363</v>
      </c>
      <c r="I2683" s="4">
        <v>143.96</v>
      </c>
      <c r="J2683" s="5">
        <v>4</v>
      </c>
      <c r="K2683" s="4">
        <v>69.099999999999994</v>
      </c>
    </row>
    <row r="2684" spans="1:11" x14ac:dyDescent="0.2">
      <c r="A2684" t="s">
        <v>2569</v>
      </c>
      <c r="B2684" t="str">
        <f t="shared" si="82"/>
        <v>2015</v>
      </c>
      <c r="C2684" t="str">
        <f t="shared" si="83"/>
        <v>Jun</v>
      </c>
      <c r="D2684" t="s">
        <v>257</v>
      </c>
      <c r="E2684" t="s">
        <v>62</v>
      </c>
      <c r="F2684" t="s">
        <v>12</v>
      </c>
      <c r="G2684" t="s">
        <v>20</v>
      </c>
      <c r="H2684" t="s">
        <v>1539</v>
      </c>
      <c r="I2684" s="4">
        <v>15.42</v>
      </c>
      <c r="J2684" s="5">
        <v>1</v>
      </c>
      <c r="K2684" s="4">
        <v>4.16</v>
      </c>
    </row>
    <row r="2685" spans="1:11" x14ac:dyDescent="0.2">
      <c r="A2685" t="s">
        <v>2569</v>
      </c>
      <c r="B2685" t="str">
        <f t="shared" si="82"/>
        <v>2015</v>
      </c>
      <c r="C2685" t="str">
        <f t="shared" si="83"/>
        <v>Jun</v>
      </c>
      <c r="D2685" t="s">
        <v>257</v>
      </c>
      <c r="E2685" t="s">
        <v>62</v>
      </c>
      <c r="F2685" t="s">
        <v>12</v>
      </c>
      <c r="G2685" t="s">
        <v>22</v>
      </c>
      <c r="H2685" t="s">
        <v>2048</v>
      </c>
      <c r="I2685" s="4">
        <v>43.04</v>
      </c>
      <c r="J2685" s="5">
        <v>8</v>
      </c>
      <c r="K2685" s="4">
        <v>21.09</v>
      </c>
    </row>
    <row r="2686" spans="1:11" x14ac:dyDescent="0.2">
      <c r="A2686" t="s">
        <v>2569</v>
      </c>
      <c r="B2686" t="str">
        <f t="shared" si="82"/>
        <v>2015</v>
      </c>
      <c r="C2686" t="str">
        <f t="shared" si="83"/>
        <v>Jun</v>
      </c>
      <c r="D2686" t="s">
        <v>257</v>
      </c>
      <c r="E2686" t="s">
        <v>62</v>
      </c>
      <c r="F2686" t="s">
        <v>38</v>
      </c>
      <c r="G2686" t="s">
        <v>39</v>
      </c>
      <c r="H2686" t="s">
        <v>2570</v>
      </c>
      <c r="I2686" s="4">
        <v>332.94</v>
      </c>
      <c r="J2686" s="5">
        <v>3</v>
      </c>
      <c r="K2686" s="4">
        <v>79.91</v>
      </c>
    </row>
    <row r="2687" spans="1:11" x14ac:dyDescent="0.2">
      <c r="A2687" t="s">
        <v>2569</v>
      </c>
      <c r="B2687" t="str">
        <f t="shared" si="82"/>
        <v>2015</v>
      </c>
      <c r="C2687" t="str">
        <f t="shared" si="83"/>
        <v>Jun</v>
      </c>
      <c r="D2687" t="s">
        <v>1226</v>
      </c>
      <c r="E2687" t="s">
        <v>11</v>
      </c>
      <c r="F2687" t="s">
        <v>43</v>
      </c>
      <c r="G2687" t="s">
        <v>44</v>
      </c>
      <c r="H2687" t="s">
        <v>991</v>
      </c>
      <c r="I2687" s="4">
        <v>971.88</v>
      </c>
      <c r="J2687" s="5">
        <v>3</v>
      </c>
      <c r="K2687" s="4">
        <v>109.34</v>
      </c>
    </row>
    <row r="2688" spans="1:11" x14ac:dyDescent="0.2">
      <c r="A2688" t="s">
        <v>2569</v>
      </c>
      <c r="B2688" t="str">
        <f t="shared" si="82"/>
        <v>2015</v>
      </c>
      <c r="C2688" t="str">
        <f t="shared" si="83"/>
        <v>Jun</v>
      </c>
      <c r="D2688" t="s">
        <v>1929</v>
      </c>
      <c r="E2688" t="s">
        <v>87</v>
      </c>
      <c r="F2688" t="s">
        <v>12</v>
      </c>
      <c r="G2688" t="s">
        <v>13</v>
      </c>
      <c r="H2688" t="s">
        <v>2571</v>
      </c>
      <c r="I2688" s="4">
        <v>43.06</v>
      </c>
      <c r="J2688" s="5">
        <v>9</v>
      </c>
      <c r="K2688" s="4">
        <v>15.61</v>
      </c>
    </row>
    <row r="2689" spans="1:11" x14ac:dyDescent="0.2">
      <c r="A2689" t="s">
        <v>2572</v>
      </c>
      <c r="B2689" t="str">
        <f t="shared" si="82"/>
        <v>2015</v>
      </c>
      <c r="C2689" t="str">
        <f t="shared" si="83"/>
        <v>Jun</v>
      </c>
      <c r="D2689" t="s">
        <v>2064</v>
      </c>
      <c r="E2689" t="s">
        <v>109</v>
      </c>
      <c r="F2689" t="s">
        <v>12</v>
      </c>
      <c r="G2689" t="s">
        <v>18</v>
      </c>
      <c r="H2689" t="s">
        <v>404</v>
      </c>
      <c r="I2689" s="4">
        <v>5.9</v>
      </c>
      <c r="J2689" s="5">
        <v>2</v>
      </c>
      <c r="K2689" s="4">
        <v>1.99</v>
      </c>
    </row>
    <row r="2690" spans="1:11" x14ac:dyDescent="0.2">
      <c r="A2690" t="s">
        <v>2572</v>
      </c>
      <c r="B2690" t="str">
        <f t="shared" si="82"/>
        <v>2015</v>
      </c>
      <c r="C2690" t="str">
        <f t="shared" si="83"/>
        <v>Jun</v>
      </c>
      <c r="D2690" t="s">
        <v>2064</v>
      </c>
      <c r="E2690" t="s">
        <v>109</v>
      </c>
      <c r="F2690" t="s">
        <v>38</v>
      </c>
      <c r="G2690" t="s">
        <v>52</v>
      </c>
      <c r="H2690" t="s">
        <v>773</v>
      </c>
      <c r="I2690" s="4">
        <v>621.76</v>
      </c>
      <c r="J2690" s="5">
        <v>4</v>
      </c>
      <c r="K2690" s="4">
        <v>46.63</v>
      </c>
    </row>
    <row r="2691" spans="1:11" x14ac:dyDescent="0.2">
      <c r="A2691" t="s">
        <v>2572</v>
      </c>
      <c r="B2691" t="str">
        <f t="shared" ref="B2691:B2754" si="84">TEXT(A2691,"YYYY")</f>
        <v>2015</v>
      </c>
      <c r="C2691" t="str">
        <f t="shared" ref="C2691:C2754" si="85">TEXT(A2691,"MMM")</f>
        <v>Jun</v>
      </c>
      <c r="D2691" t="s">
        <v>1348</v>
      </c>
      <c r="E2691" t="s">
        <v>87</v>
      </c>
      <c r="F2691" t="s">
        <v>12</v>
      </c>
      <c r="G2691" t="s">
        <v>13</v>
      </c>
      <c r="H2691" t="s">
        <v>819</v>
      </c>
      <c r="I2691" s="4">
        <v>15.55</v>
      </c>
      <c r="J2691" s="5">
        <v>3</v>
      </c>
      <c r="K2691" s="4">
        <v>5.44</v>
      </c>
    </row>
    <row r="2692" spans="1:11" x14ac:dyDescent="0.2">
      <c r="A2692" t="s">
        <v>2572</v>
      </c>
      <c r="B2692" t="str">
        <f t="shared" si="84"/>
        <v>2015</v>
      </c>
      <c r="C2692" t="str">
        <f t="shared" si="85"/>
        <v>Jun</v>
      </c>
      <c r="D2692" t="s">
        <v>1348</v>
      </c>
      <c r="E2692" t="s">
        <v>87</v>
      </c>
      <c r="F2692" t="s">
        <v>38</v>
      </c>
      <c r="G2692" t="s">
        <v>83</v>
      </c>
      <c r="H2692" t="s">
        <v>2573</v>
      </c>
      <c r="I2692" s="4">
        <v>482.94</v>
      </c>
      <c r="J2692" s="5">
        <v>6</v>
      </c>
      <c r="K2692" s="4">
        <v>-376.69</v>
      </c>
    </row>
    <row r="2693" spans="1:11" x14ac:dyDescent="0.2">
      <c r="A2693" t="s">
        <v>2572</v>
      </c>
      <c r="B2693" t="str">
        <f t="shared" si="84"/>
        <v>2015</v>
      </c>
      <c r="C2693" t="str">
        <f t="shared" si="85"/>
        <v>Jun</v>
      </c>
      <c r="D2693" t="s">
        <v>478</v>
      </c>
      <c r="E2693" t="s">
        <v>34</v>
      </c>
      <c r="F2693" t="s">
        <v>12</v>
      </c>
      <c r="G2693" t="s">
        <v>22</v>
      </c>
      <c r="H2693" t="s">
        <v>1031</v>
      </c>
      <c r="I2693" s="4">
        <v>119.56</v>
      </c>
      <c r="J2693" s="5">
        <v>2</v>
      </c>
      <c r="K2693" s="4">
        <v>55</v>
      </c>
    </row>
    <row r="2694" spans="1:11" x14ac:dyDescent="0.2">
      <c r="A2694" t="s">
        <v>2572</v>
      </c>
      <c r="B2694" t="str">
        <f t="shared" si="84"/>
        <v>2015</v>
      </c>
      <c r="C2694" t="str">
        <f t="shared" si="85"/>
        <v>Jun</v>
      </c>
      <c r="D2694" t="s">
        <v>478</v>
      </c>
      <c r="E2694" t="s">
        <v>34</v>
      </c>
      <c r="F2694" t="s">
        <v>12</v>
      </c>
      <c r="G2694" t="s">
        <v>27</v>
      </c>
      <c r="H2694" t="s">
        <v>2574</v>
      </c>
      <c r="I2694" s="4">
        <v>140.75</v>
      </c>
      <c r="J2694" s="5">
        <v>5</v>
      </c>
      <c r="K2694" s="4">
        <v>42.23</v>
      </c>
    </row>
    <row r="2695" spans="1:11" x14ac:dyDescent="0.2">
      <c r="A2695" t="s">
        <v>2575</v>
      </c>
      <c r="B2695" t="str">
        <f t="shared" si="84"/>
        <v>2015</v>
      </c>
      <c r="C2695" t="str">
        <f t="shared" si="85"/>
        <v>Jun</v>
      </c>
      <c r="D2695" t="s">
        <v>889</v>
      </c>
      <c r="E2695" t="s">
        <v>26</v>
      </c>
      <c r="F2695" t="s">
        <v>38</v>
      </c>
      <c r="G2695" t="s">
        <v>52</v>
      </c>
      <c r="H2695" t="s">
        <v>1911</v>
      </c>
      <c r="I2695" s="4">
        <v>20.100000000000001</v>
      </c>
      <c r="J2695" s="5">
        <v>1</v>
      </c>
      <c r="K2695" s="4">
        <v>1.76</v>
      </c>
    </row>
    <row r="2696" spans="1:11" x14ac:dyDescent="0.2">
      <c r="A2696" t="s">
        <v>2575</v>
      </c>
      <c r="B2696" t="str">
        <f t="shared" si="84"/>
        <v>2015</v>
      </c>
      <c r="C2696" t="str">
        <f t="shared" si="85"/>
        <v>Jun</v>
      </c>
      <c r="D2696" t="s">
        <v>589</v>
      </c>
      <c r="E2696" t="s">
        <v>169</v>
      </c>
      <c r="F2696" t="s">
        <v>12</v>
      </c>
      <c r="G2696" t="s">
        <v>13</v>
      </c>
      <c r="H2696" t="s">
        <v>2576</v>
      </c>
      <c r="I2696" s="4">
        <v>24.96</v>
      </c>
      <c r="J2696" s="5">
        <v>4</v>
      </c>
      <c r="K2696" s="4">
        <v>11.23</v>
      </c>
    </row>
    <row r="2697" spans="1:11" x14ac:dyDescent="0.2">
      <c r="A2697" t="s">
        <v>2575</v>
      </c>
      <c r="B2697" t="str">
        <f t="shared" si="84"/>
        <v>2015</v>
      </c>
      <c r="C2697" t="str">
        <f t="shared" si="85"/>
        <v>Jun</v>
      </c>
      <c r="D2697" t="s">
        <v>1187</v>
      </c>
      <c r="E2697" t="s">
        <v>169</v>
      </c>
      <c r="F2697" t="s">
        <v>38</v>
      </c>
      <c r="G2697" t="s">
        <v>39</v>
      </c>
      <c r="H2697" t="s">
        <v>429</v>
      </c>
      <c r="I2697" s="4">
        <v>117.88</v>
      </c>
      <c r="J2697" s="5">
        <v>1</v>
      </c>
      <c r="K2697" s="4">
        <v>1.31</v>
      </c>
    </row>
    <row r="2698" spans="1:11" x14ac:dyDescent="0.2">
      <c r="A2698" t="s">
        <v>2575</v>
      </c>
      <c r="B2698" t="str">
        <f t="shared" si="84"/>
        <v>2015</v>
      </c>
      <c r="C2698" t="str">
        <f t="shared" si="85"/>
        <v>Jun</v>
      </c>
      <c r="D2698" t="s">
        <v>356</v>
      </c>
      <c r="E2698" t="s">
        <v>1156</v>
      </c>
      <c r="F2698" t="s">
        <v>43</v>
      </c>
      <c r="G2698" t="s">
        <v>44</v>
      </c>
      <c r="H2698" t="s">
        <v>403</v>
      </c>
      <c r="I2698" s="4">
        <v>269.98</v>
      </c>
      <c r="J2698" s="5">
        <v>2</v>
      </c>
      <c r="K2698" s="4">
        <v>72.89</v>
      </c>
    </row>
    <row r="2699" spans="1:11" x14ac:dyDescent="0.2">
      <c r="A2699" t="s">
        <v>2577</v>
      </c>
      <c r="B2699" t="str">
        <f t="shared" si="84"/>
        <v>2015</v>
      </c>
      <c r="C2699" t="str">
        <f t="shared" si="85"/>
        <v>Jul</v>
      </c>
      <c r="D2699" t="s">
        <v>339</v>
      </c>
      <c r="E2699" t="s">
        <v>11</v>
      </c>
      <c r="F2699" t="s">
        <v>12</v>
      </c>
      <c r="G2699" t="s">
        <v>105</v>
      </c>
      <c r="H2699" t="s">
        <v>231</v>
      </c>
      <c r="I2699" s="4">
        <v>32.78</v>
      </c>
      <c r="J2699" s="5">
        <v>4</v>
      </c>
      <c r="K2699" s="4">
        <v>-85.24</v>
      </c>
    </row>
    <row r="2700" spans="1:11" x14ac:dyDescent="0.2">
      <c r="A2700" t="s">
        <v>2577</v>
      </c>
      <c r="B2700" t="str">
        <f t="shared" si="84"/>
        <v>2015</v>
      </c>
      <c r="C2700" t="str">
        <f t="shared" si="85"/>
        <v>Jul</v>
      </c>
      <c r="D2700" t="s">
        <v>2578</v>
      </c>
      <c r="E2700" t="s">
        <v>17</v>
      </c>
      <c r="F2700" t="s">
        <v>38</v>
      </c>
      <c r="G2700" t="s">
        <v>39</v>
      </c>
      <c r="H2700" t="s">
        <v>2346</v>
      </c>
      <c r="I2700" s="4">
        <v>408.42</v>
      </c>
      <c r="J2700" s="5">
        <v>2</v>
      </c>
      <c r="K2700" s="4">
        <v>-5.83</v>
      </c>
    </row>
    <row r="2701" spans="1:11" x14ac:dyDescent="0.2">
      <c r="A2701" t="s">
        <v>2577</v>
      </c>
      <c r="B2701" t="str">
        <f t="shared" si="84"/>
        <v>2015</v>
      </c>
      <c r="C2701" t="str">
        <f t="shared" si="85"/>
        <v>Jul</v>
      </c>
      <c r="D2701" t="s">
        <v>2578</v>
      </c>
      <c r="E2701" t="s">
        <v>17</v>
      </c>
      <c r="F2701" t="s">
        <v>38</v>
      </c>
      <c r="G2701" t="s">
        <v>39</v>
      </c>
      <c r="H2701" t="s">
        <v>1717</v>
      </c>
      <c r="I2701" s="4">
        <v>382.12</v>
      </c>
      <c r="J2701" s="5">
        <v>6</v>
      </c>
      <c r="K2701" s="4">
        <v>-92.8</v>
      </c>
    </row>
    <row r="2702" spans="1:11" x14ac:dyDescent="0.2">
      <c r="A2702" t="s">
        <v>2577</v>
      </c>
      <c r="B2702" t="str">
        <f t="shared" si="84"/>
        <v>2015</v>
      </c>
      <c r="C2702" t="str">
        <f t="shared" si="85"/>
        <v>Jul</v>
      </c>
      <c r="D2702" t="s">
        <v>2578</v>
      </c>
      <c r="E2702" t="s">
        <v>17</v>
      </c>
      <c r="F2702" t="s">
        <v>12</v>
      </c>
      <c r="G2702" t="s">
        <v>20</v>
      </c>
      <c r="H2702" t="s">
        <v>2148</v>
      </c>
      <c r="I2702" s="4">
        <v>68.599999999999994</v>
      </c>
      <c r="J2702" s="5">
        <v>5</v>
      </c>
      <c r="K2702" s="4">
        <v>6</v>
      </c>
    </row>
    <row r="2703" spans="1:11" x14ac:dyDescent="0.2">
      <c r="A2703" t="s">
        <v>2577</v>
      </c>
      <c r="B2703" t="str">
        <f t="shared" si="84"/>
        <v>2015</v>
      </c>
      <c r="C2703" t="str">
        <f t="shared" si="85"/>
        <v>Jul</v>
      </c>
      <c r="D2703" t="s">
        <v>2578</v>
      </c>
      <c r="E2703" t="s">
        <v>17</v>
      </c>
      <c r="F2703" t="s">
        <v>12</v>
      </c>
      <c r="G2703" t="s">
        <v>20</v>
      </c>
      <c r="H2703" t="s">
        <v>1799</v>
      </c>
      <c r="I2703" s="4">
        <v>435.5</v>
      </c>
      <c r="J2703" s="5">
        <v>3</v>
      </c>
      <c r="K2703" s="4">
        <v>48.99</v>
      </c>
    </row>
    <row r="2704" spans="1:11" x14ac:dyDescent="0.2">
      <c r="A2704" t="s">
        <v>2577</v>
      </c>
      <c r="B2704" t="str">
        <f t="shared" si="84"/>
        <v>2015</v>
      </c>
      <c r="C2704" t="str">
        <f t="shared" si="85"/>
        <v>Jul</v>
      </c>
      <c r="D2704" t="s">
        <v>2578</v>
      </c>
      <c r="E2704" t="s">
        <v>17</v>
      </c>
      <c r="F2704" t="s">
        <v>12</v>
      </c>
      <c r="G2704" t="s">
        <v>13</v>
      </c>
      <c r="H2704" t="s">
        <v>1237</v>
      </c>
      <c r="I2704" s="4">
        <v>11.17</v>
      </c>
      <c r="J2704" s="5">
        <v>2</v>
      </c>
      <c r="K2704" s="4">
        <v>3.77</v>
      </c>
    </row>
    <row r="2705" spans="1:11" x14ac:dyDescent="0.2">
      <c r="A2705" t="s">
        <v>2577</v>
      </c>
      <c r="B2705" t="str">
        <f t="shared" si="84"/>
        <v>2015</v>
      </c>
      <c r="C2705" t="str">
        <f t="shared" si="85"/>
        <v>Jul</v>
      </c>
      <c r="D2705" t="s">
        <v>1365</v>
      </c>
      <c r="E2705" t="s">
        <v>139</v>
      </c>
      <c r="F2705" t="s">
        <v>12</v>
      </c>
      <c r="G2705" t="s">
        <v>13</v>
      </c>
      <c r="H2705" t="s">
        <v>719</v>
      </c>
      <c r="I2705" s="4">
        <v>11.95</v>
      </c>
      <c r="J2705" s="5">
        <v>3</v>
      </c>
      <c r="K2705" s="4">
        <v>4.03</v>
      </c>
    </row>
    <row r="2706" spans="1:11" x14ac:dyDescent="0.2">
      <c r="A2706" t="s">
        <v>2577</v>
      </c>
      <c r="B2706" t="str">
        <f t="shared" si="84"/>
        <v>2015</v>
      </c>
      <c r="C2706" t="str">
        <f t="shared" si="85"/>
        <v>Jul</v>
      </c>
      <c r="D2706" t="s">
        <v>1365</v>
      </c>
      <c r="E2706" t="s">
        <v>139</v>
      </c>
      <c r="F2706" t="s">
        <v>12</v>
      </c>
      <c r="G2706" t="s">
        <v>13</v>
      </c>
      <c r="H2706" t="s">
        <v>385</v>
      </c>
      <c r="I2706" s="4">
        <v>15.55</v>
      </c>
      <c r="J2706" s="5">
        <v>3</v>
      </c>
      <c r="K2706" s="4">
        <v>5.64</v>
      </c>
    </row>
    <row r="2707" spans="1:11" x14ac:dyDescent="0.2">
      <c r="A2707" t="s">
        <v>2577</v>
      </c>
      <c r="B2707" t="str">
        <f t="shared" si="84"/>
        <v>2015</v>
      </c>
      <c r="C2707" t="str">
        <f t="shared" si="85"/>
        <v>Jul</v>
      </c>
      <c r="D2707" t="s">
        <v>252</v>
      </c>
      <c r="E2707" t="s">
        <v>169</v>
      </c>
      <c r="F2707" t="s">
        <v>12</v>
      </c>
      <c r="G2707" t="s">
        <v>13</v>
      </c>
      <c r="H2707" t="s">
        <v>525</v>
      </c>
      <c r="I2707" s="4">
        <v>19.440000000000001</v>
      </c>
      <c r="J2707" s="5">
        <v>3</v>
      </c>
      <c r="K2707" s="4">
        <v>9.33</v>
      </c>
    </row>
    <row r="2708" spans="1:11" x14ac:dyDescent="0.2">
      <c r="A2708" t="s">
        <v>2577</v>
      </c>
      <c r="B2708" t="str">
        <f t="shared" si="84"/>
        <v>2015</v>
      </c>
      <c r="C2708" t="str">
        <f t="shared" si="85"/>
        <v>Jul</v>
      </c>
      <c r="D2708" t="s">
        <v>1535</v>
      </c>
      <c r="E2708" t="s">
        <v>290</v>
      </c>
      <c r="F2708" t="s">
        <v>43</v>
      </c>
      <c r="G2708" t="s">
        <v>44</v>
      </c>
      <c r="H2708" t="s">
        <v>862</v>
      </c>
      <c r="I2708" s="4">
        <v>74.239999999999995</v>
      </c>
      <c r="J2708" s="5">
        <v>1</v>
      </c>
      <c r="K2708" s="4">
        <v>8.35</v>
      </c>
    </row>
    <row r="2709" spans="1:11" x14ac:dyDescent="0.2">
      <c r="A2709" t="s">
        <v>2577</v>
      </c>
      <c r="B2709" t="str">
        <f t="shared" si="84"/>
        <v>2015</v>
      </c>
      <c r="C2709" t="str">
        <f t="shared" si="85"/>
        <v>Jul</v>
      </c>
      <c r="D2709" t="s">
        <v>1535</v>
      </c>
      <c r="E2709" t="s">
        <v>290</v>
      </c>
      <c r="F2709" t="s">
        <v>38</v>
      </c>
      <c r="G2709" t="s">
        <v>52</v>
      </c>
      <c r="H2709" t="s">
        <v>796</v>
      </c>
      <c r="I2709" s="4">
        <v>159.84</v>
      </c>
      <c r="J2709" s="5">
        <v>10</v>
      </c>
      <c r="K2709" s="4">
        <v>45.95</v>
      </c>
    </row>
    <row r="2710" spans="1:11" x14ac:dyDescent="0.2">
      <c r="A2710" t="s">
        <v>2577</v>
      </c>
      <c r="B2710" t="str">
        <f t="shared" si="84"/>
        <v>2015</v>
      </c>
      <c r="C2710" t="str">
        <f t="shared" si="85"/>
        <v>Jul</v>
      </c>
      <c r="D2710" t="s">
        <v>1535</v>
      </c>
      <c r="E2710" t="s">
        <v>290</v>
      </c>
      <c r="F2710" t="s">
        <v>12</v>
      </c>
      <c r="G2710" t="s">
        <v>22</v>
      </c>
      <c r="H2710" t="s">
        <v>219</v>
      </c>
      <c r="I2710" s="4">
        <v>2.89</v>
      </c>
      <c r="J2710" s="5">
        <v>2</v>
      </c>
      <c r="K2710" s="4">
        <v>-2.31</v>
      </c>
    </row>
    <row r="2711" spans="1:11" x14ac:dyDescent="0.2">
      <c r="A2711" t="s">
        <v>2577</v>
      </c>
      <c r="B2711" t="str">
        <f t="shared" si="84"/>
        <v>2015</v>
      </c>
      <c r="C2711" t="str">
        <f t="shared" si="85"/>
        <v>Jul</v>
      </c>
      <c r="D2711" t="s">
        <v>1535</v>
      </c>
      <c r="E2711" t="s">
        <v>290</v>
      </c>
      <c r="F2711" t="s">
        <v>12</v>
      </c>
      <c r="G2711" t="s">
        <v>13</v>
      </c>
      <c r="H2711" t="s">
        <v>2482</v>
      </c>
      <c r="I2711" s="4">
        <v>9.39</v>
      </c>
      <c r="J2711" s="5">
        <v>2</v>
      </c>
      <c r="K2711" s="4">
        <v>3.29</v>
      </c>
    </row>
    <row r="2712" spans="1:11" x14ac:dyDescent="0.2">
      <c r="A2712" t="s">
        <v>2579</v>
      </c>
      <c r="B2712" t="str">
        <f t="shared" si="84"/>
        <v>2015</v>
      </c>
      <c r="C2712" t="str">
        <f t="shared" si="85"/>
        <v>Jul</v>
      </c>
      <c r="D2712" t="s">
        <v>2580</v>
      </c>
      <c r="E2712" t="s">
        <v>37</v>
      </c>
      <c r="F2712" t="s">
        <v>38</v>
      </c>
      <c r="G2712" t="s">
        <v>39</v>
      </c>
      <c r="H2712" t="s">
        <v>2581</v>
      </c>
      <c r="I2712" s="4">
        <v>70.98</v>
      </c>
      <c r="J2712" s="5">
        <v>1</v>
      </c>
      <c r="K2712" s="4">
        <v>4.97</v>
      </c>
    </row>
    <row r="2713" spans="1:11" x14ac:dyDescent="0.2">
      <c r="A2713" t="s">
        <v>2579</v>
      </c>
      <c r="B2713" t="str">
        <f t="shared" si="84"/>
        <v>2015</v>
      </c>
      <c r="C2713" t="str">
        <f t="shared" si="85"/>
        <v>Jul</v>
      </c>
      <c r="D2713" t="s">
        <v>2580</v>
      </c>
      <c r="E2713" t="s">
        <v>37</v>
      </c>
      <c r="F2713" t="s">
        <v>12</v>
      </c>
      <c r="G2713" t="s">
        <v>18</v>
      </c>
      <c r="H2713" t="s">
        <v>941</v>
      </c>
      <c r="I2713" s="4">
        <v>294.93</v>
      </c>
      <c r="J2713" s="5">
        <v>3</v>
      </c>
      <c r="K2713" s="4">
        <v>144.52000000000001</v>
      </c>
    </row>
    <row r="2714" spans="1:11" x14ac:dyDescent="0.2">
      <c r="A2714" t="s">
        <v>2579</v>
      </c>
      <c r="B2714" t="str">
        <f t="shared" si="84"/>
        <v>2015</v>
      </c>
      <c r="C2714" t="str">
        <f t="shared" si="85"/>
        <v>Jul</v>
      </c>
      <c r="D2714" t="s">
        <v>1793</v>
      </c>
      <c r="E2714" t="s">
        <v>26</v>
      </c>
      <c r="F2714" t="s">
        <v>38</v>
      </c>
      <c r="G2714" t="s">
        <v>52</v>
      </c>
      <c r="H2714" t="s">
        <v>2582</v>
      </c>
      <c r="I2714" s="4">
        <v>168.46</v>
      </c>
      <c r="J2714" s="5">
        <v>2</v>
      </c>
      <c r="K2714" s="4">
        <v>-29.48</v>
      </c>
    </row>
    <row r="2715" spans="1:11" x14ac:dyDescent="0.2">
      <c r="A2715" t="s">
        <v>2579</v>
      </c>
      <c r="B2715" t="str">
        <f t="shared" si="84"/>
        <v>2015</v>
      </c>
      <c r="C2715" t="str">
        <f t="shared" si="85"/>
        <v>Jul</v>
      </c>
      <c r="D2715" t="s">
        <v>1793</v>
      </c>
      <c r="E2715" t="s">
        <v>26</v>
      </c>
      <c r="F2715" t="s">
        <v>12</v>
      </c>
      <c r="G2715" t="s">
        <v>13</v>
      </c>
      <c r="H2715" t="s">
        <v>2583</v>
      </c>
      <c r="I2715" s="4">
        <v>6.72</v>
      </c>
      <c r="J2715" s="5">
        <v>2</v>
      </c>
      <c r="K2715" s="4">
        <v>2.44</v>
      </c>
    </row>
    <row r="2716" spans="1:11" x14ac:dyDescent="0.2">
      <c r="A2716" t="s">
        <v>2579</v>
      </c>
      <c r="B2716" t="str">
        <f t="shared" si="84"/>
        <v>2015</v>
      </c>
      <c r="C2716" t="str">
        <f t="shared" si="85"/>
        <v>Jul</v>
      </c>
      <c r="D2716" t="s">
        <v>1793</v>
      </c>
      <c r="E2716" t="s">
        <v>26</v>
      </c>
      <c r="F2716" t="s">
        <v>38</v>
      </c>
      <c r="G2716" t="s">
        <v>52</v>
      </c>
      <c r="H2716" t="s">
        <v>2584</v>
      </c>
      <c r="I2716" s="4">
        <v>282.89</v>
      </c>
      <c r="J2716" s="5">
        <v>9</v>
      </c>
      <c r="K2716" s="4">
        <v>56.58</v>
      </c>
    </row>
    <row r="2717" spans="1:11" x14ac:dyDescent="0.2">
      <c r="A2717" t="s">
        <v>2585</v>
      </c>
      <c r="B2717" t="str">
        <f t="shared" si="84"/>
        <v>2015</v>
      </c>
      <c r="C2717" t="str">
        <f t="shared" si="85"/>
        <v>Jul</v>
      </c>
      <c r="D2717" t="s">
        <v>2097</v>
      </c>
      <c r="E2717" t="s">
        <v>180</v>
      </c>
      <c r="F2717" t="s">
        <v>43</v>
      </c>
      <c r="G2717" t="s">
        <v>44</v>
      </c>
      <c r="H2717" t="s">
        <v>2586</v>
      </c>
      <c r="I2717" s="4">
        <v>1099.96</v>
      </c>
      <c r="J2717" s="5">
        <v>4</v>
      </c>
      <c r="K2717" s="4">
        <v>285.99</v>
      </c>
    </row>
    <row r="2718" spans="1:11" x14ac:dyDescent="0.2">
      <c r="A2718" t="s">
        <v>2585</v>
      </c>
      <c r="B2718" t="str">
        <f t="shared" si="84"/>
        <v>2015</v>
      </c>
      <c r="C2718" t="str">
        <f t="shared" si="85"/>
        <v>Jul</v>
      </c>
      <c r="D2718" t="s">
        <v>1931</v>
      </c>
      <c r="E2718" t="s">
        <v>169</v>
      </c>
      <c r="F2718" t="s">
        <v>12</v>
      </c>
      <c r="G2718" t="s">
        <v>27</v>
      </c>
      <c r="H2718" t="s">
        <v>2587</v>
      </c>
      <c r="I2718" s="4">
        <v>15.48</v>
      </c>
      <c r="J2718" s="5">
        <v>3</v>
      </c>
      <c r="K2718" s="4">
        <v>4.49</v>
      </c>
    </row>
    <row r="2719" spans="1:11" x14ac:dyDescent="0.2">
      <c r="A2719" t="s">
        <v>2585</v>
      </c>
      <c r="B2719" t="str">
        <f t="shared" si="84"/>
        <v>2015</v>
      </c>
      <c r="C2719" t="str">
        <f t="shared" si="85"/>
        <v>Jul</v>
      </c>
      <c r="D2719" t="s">
        <v>1581</v>
      </c>
      <c r="E2719" t="s">
        <v>31</v>
      </c>
      <c r="F2719" t="s">
        <v>12</v>
      </c>
      <c r="G2719" t="s">
        <v>22</v>
      </c>
      <c r="H2719" t="s">
        <v>949</v>
      </c>
      <c r="I2719" s="4">
        <v>22.85</v>
      </c>
      <c r="J2719" s="5">
        <v>2</v>
      </c>
      <c r="K2719" s="4">
        <v>7.43</v>
      </c>
    </row>
    <row r="2720" spans="1:11" x14ac:dyDescent="0.2">
      <c r="A2720" t="s">
        <v>2588</v>
      </c>
      <c r="B2720" t="str">
        <f t="shared" si="84"/>
        <v>2015</v>
      </c>
      <c r="C2720" t="str">
        <f t="shared" si="85"/>
        <v>Jul</v>
      </c>
      <c r="D2720" t="s">
        <v>1114</v>
      </c>
      <c r="E2720" t="s">
        <v>290</v>
      </c>
      <c r="F2720" t="s">
        <v>38</v>
      </c>
      <c r="G2720" t="s">
        <v>52</v>
      </c>
      <c r="H2720" t="s">
        <v>2081</v>
      </c>
      <c r="I2720" s="4">
        <v>4.93</v>
      </c>
      <c r="J2720" s="5">
        <v>2</v>
      </c>
      <c r="K2720" s="4">
        <v>0.74</v>
      </c>
    </row>
    <row r="2721" spans="1:11" x14ac:dyDescent="0.2">
      <c r="A2721" t="s">
        <v>2588</v>
      </c>
      <c r="B2721" t="str">
        <f t="shared" si="84"/>
        <v>2015</v>
      </c>
      <c r="C2721" t="str">
        <f t="shared" si="85"/>
        <v>Jul</v>
      </c>
      <c r="D2721" t="s">
        <v>1114</v>
      </c>
      <c r="E2721" t="s">
        <v>290</v>
      </c>
      <c r="F2721" t="s">
        <v>12</v>
      </c>
      <c r="G2721" t="s">
        <v>22</v>
      </c>
      <c r="H2721" t="s">
        <v>219</v>
      </c>
      <c r="I2721" s="4">
        <v>7.23</v>
      </c>
      <c r="J2721" s="5">
        <v>5</v>
      </c>
      <c r="K2721" s="4">
        <v>-5.78</v>
      </c>
    </row>
    <row r="2722" spans="1:11" x14ac:dyDescent="0.2">
      <c r="A2722" t="s">
        <v>2588</v>
      </c>
      <c r="B2722" t="str">
        <f t="shared" si="84"/>
        <v>2015</v>
      </c>
      <c r="C2722" t="str">
        <f t="shared" si="85"/>
        <v>Jul</v>
      </c>
      <c r="D2722" t="s">
        <v>2589</v>
      </c>
      <c r="E2722" t="s">
        <v>125</v>
      </c>
      <c r="F2722" t="s">
        <v>12</v>
      </c>
      <c r="G2722" t="s">
        <v>22</v>
      </c>
      <c r="H2722" t="s">
        <v>2590</v>
      </c>
      <c r="I2722" s="4">
        <v>19</v>
      </c>
      <c r="J2722" s="5">
        <v>5</v>
      </c>
      <c r="K2722" s="4">
        <v>8.93</v>
      </c>
    </row>
    <row r="2723" spans="1:11" x14ac:dyDescent="0.2">
      <c r="A2723" t="s">
        <v>2588</v>
      </c>
      <c r="B2723" t="str">
        <f t="shared" si="84"/>
        <v>2015</v>
      </c>
      <c r="C2723" t="str">
        <f t="shared" si="85"/>
        <v>Jul</v>
      </c>
      <c r="D2723" t="s">
        <v>1358</v>
      </c>
      <c r="E2723" t="s">
        <v>26</v>
      </c>
      <c r="F2723" t="s">
        <v>43</v>
      </c>
      <c r="G2723" t="s">
        <v>58</v>
      </c>
      <c r="H2723" t="s">
        <v>1926</v>
      </c>
      <c r="I2723" s="4">
        <v>34.799999999999997</v>
      </c>
      <c r="J2723" s="5">
        <v>3</v>
      </c>
      <c r="K2723" s="4">
        <v>2.1800000000000002</v>
      </c>
    </row>
    <row r="2724" spans="1:11" x14ac:dyDescent="0.2">
      <c r="A2724" t="s">
        <v>2588</v>
      </c>
      <c r="B2724" t="str">
        <f t="shared" si="84"/>
        <v>2015</v>
      </c>
      <c r="C2724" t="str">
        <f t="shared" si="85"/>
        <v>Jul</v>
      </c>
      <c r="D2724" t="s">
        <v>1358</v>
      </c>
      <c r="E2724" t="s">
        <v>26</v>
      </c>
      <c r="F2724" t="s">
        <v>12</v>
      </c>
      <c r="G2724" t="s">
        <v>20</v>
      </c>
      <c r="H2724" t="s">
        <v>207</v>
      </c>
      <c r="I2724" s="4">
        <v>38.979999999999997</v>
      </c>
      <c r="J2724" s="5">
        <v>3</v>
      </c>
      <c r="K2724" s="4">
        <v>-2.44</v>
      </c>
    </row>
    <row r="2725" spans="1:11" x14ac:dyDescent="0.2">
      <c r="A2725" t="s">
        <v>2588</v>
      </c>
      <c r="B2725" t="str">
        <f t="shared" si="84"/>
        <v>2015</v>
      </c>
      <c r="C2725" t="str">
        <f t="shared" si="85"/>
        <v>Jul</v>
      </c>
      <c r="D2725" t="s">
        <v>563</v>
      </c>
      <c r="E2725" t="s">
        <v>290</v>
      </c>
      <c r="F2725" t="s">
        <v>38</v>
      </c>
      <c r="G2725" t="s">
        <v>52</v>
      </c>
      <c r="H2725" t="s">
        <v>2081</v>
      </c>
      <c r="I2725" s="4">
        <v>4.93</v>
      </c>
      <c r="J2725" s="5">
        <v>2</v>
      </c>
      <c r="K2725" s="4">
        <v>0.74</v>
      </c>
    </row>
    <row r="2726" spans="1:11" x14ac:dyDescent="0.2">
      <c r="A2726" t="s">
        <v>2588</v>
      </c>
      <c r="B2726" t="str">
        <f t="shared" si="84"/>
        <v>2015</v>
      </c>
      <c r="C2726" t="str">
        <f t="shared" si="85"/>
        <v>Jul</v>
      </c>
      <c r="D2726" t="s">
        <v>563</v>
      </c>
      <c r="E2726" t="s">
        <v>290</v>
      </c>
      <c r="F2726" t="s">
        <v>12</v>
      </c>
      <c r="G2726" t="s">
        <v>18</v>
      </c>
      <c r="H2726" t="s">
        <v>19</v>
      </c>
      <c r="I2726" s="4">
        <v>11.78</v>
      </c>
      <c r="J2726" s="5">
        <v>3</v>
      </c>
      <c r="K2726" s="4">
        <v>4.2699999999999996</v>
      </c>
    </row>
    <row r="2727" spans="1:11" x14ac:dyDescent="0.2">
      <c r="A2727" t="s">
        <v>2591</v>
      </c>
      <c r="B2727" t="str">
        <f t="shared" si="84"/>
        <v>2015</v>
      </c>
      <c r="C2727" t="str">
        <f t="shared" si="85"/>
        <v>Jul</v>
      </c>
      <c r="D2727" t="s">
        <v>2592</v>
      </c>
      <c r="E2727" t="s">
        <v>169</v>
      </c>
      <c r="F2727" t="s">
        <v>38</v>
      </c>
      <c r="G2727" t="s">
        <v>52</v>
      </c>
      <c r="H2727" t="s">
        <v>648</v>
      </c>
      <c r="I2727" s="4">
        <v>13.96</v>
      </c>
      <c r="J2727" s="5">
        <v>2</v>
      </c>
      <c r="K2727" s="4">
        <v>6.7</v>
      </c>
    </row>
    <row r="2728" spans="1:11" x14ac:dyDescent="0.2">
      <c r="A2728" t="s">
        <v>2591</v>
      </c>
      <c r="B2728" t="str">
        <f t="shared" si="84"/>
        <v>2015</v>
      </c>
      <c r="C2728" t="str">
        <f t="shared" si="85"/>
        <v>Jul</v>
      </c>
      <c r="D2728" t="s">
        <v>2592</v>
      </c>
      <c r="E2728" t="s">
        <v>169</v>
      </c>
      <c r="F2728" t="s">
        <v>38</v>
      </c>
      <c r="G2728" t="s">
        <v>52</v>
      </c>
      <c r="H2728" t="s">
        <v>64</v>
      </c>
      <c r="I2728" s="4">
        <v>155.82</v>
      </c>
      <c r="J2728" s="5">
        <v>3</v>
      </c>
      <c r="K2728" s="4">
        <v>63.89</v>
      </c>
    </row>
    <row r="2729" spans="1:11" x14ac:dyDescent="0.2">
      <c r="A2729" t="s">
        <v>2591</v>
      </c>
      <c r="B2729" t="str">
        <f t="shared" si="84"/>
        <v>2015</v>
      </c>
      <c r="C2729" t="str">
        <f t="shared" si="85"/>
        <v>Jul</v>
      </c>
      <c r="D2729" t="s">
        <v>2592</v>
      </c>
      <c r="E2729" t="s">
        <v>169</v>
      </c>
      <c r="F2729" t="s">
        <v>43</v>
      </c>
      <c r="G2729" t="s">
        <v>44</v>
      </c>
      <c r="H2729" t="s">
        <v>1899</v>
      </c>
      <c r="I2729" s="4">
        <v>124.95</v>
      </c>
      <c r="J2729" s="5">
        <v>5</v>
      </c>
      <c r="K2729" s="4">
        <v>2.5</v>
      </c>
    </row>
    <row r="2730" spans="1:11" x14ac:dyDescent="0.2">
      <c r="A2730" t="s">
        <v>2591</v>
      </c>
      <c r="B2730" t="str">
        <f t="shared" si="84"/>
        <v>2015</v>
      </c>
      <c r="C2730" t="str">
        <f t="shared" si="85"/>
        <v>Jul</v>
      </c>
      <c r="D2730" t="s">
        <v>2592</v>
      </c>
      <c r="E2730" t="s">
        <v>169</v>
      </c>
      <c r="F2730" t="s">
        <v>12</v>
      </c>
      <c r="G2730" t="s">
        <v>20</v>
      </c>
      <c r="H2730" t="s">
        <v>2593</v>
      </c>
      <c r="I2730" s="4">
        <v>601.65</v>
      </c>
      <c r="J2730" s="5">
        <v>5</v>
      </c>
      <c r="K2730" s="4">
        <v>156.43</v>
      </c>
    </row>
    <row r="2731" spans="1:11" x14ac:dyDescent="0.2">
      <c r="A2731" t="s">
        <v>2591</v>
      </c>
      <c r="B2731" t="str">
        <f t="shared" si="84"/>
        <v>2015</v>
      </c>
      <c r="C2731" t="str">
        <f t="shared" si="85"/>
        <v>Jul</v>
      </c>
      <c r="D2731" t="s">
        <v>1368</v>
      </c>
      <c r="E2731" t="s">
        <v>501</v>
      </c>
      <c r="F2731" t="s">
        <v>38</v>
      </c>
      <c r="G2731" t="s">
        <v>83</v>
      </c>
      <c r="H2731" t="s">
        <v>2594</v>
      </c>
      <c r="I2731" s="4">
        <v>301.95999999999998</v>
      </c>
      <c r="J2731" s="5">
        <v>2</v>
      </c>
      <c r="K2731" s="4">
        <v>60.39</v>
      </c>
    </row>
    <row r="2732" spans="1:11" x14ac:dyDescent="0.2">
      <c r="A2732" t="s">
        <v>2591</v>
      </c>
      <c r="B2732" t="str">
        <f t="shared" si="84"/>
        <v>2015</v>
      </c>
      <c r="C2732" t="str">
        <f t="shared" si="85"/>
        <v>Jul</v>
      </c>
      <c r="D2732" t="s">
        <v>2244</v>
      </c>
      <c r="E2732" t="s">
        <v>31</v>
      </c>
      <c r="F2732" t="s">
        <v>38</v>
      </c>
      <c r="G2732" t="s">
        <v>39</v>
      </c>
      <c r="H2732" t="s">
        <v>2403</v>
      </c>
      <c r="I2732" s="4">
        <v>170.35</v>
      </c>
      <c r="J2732" s="5">
        <v>3</v>
      </c>
      <c r="K2732" s="4">
        <v>-17.04</v>
      </c>
    </row>
    <row r="2733" spans="1:11" x14ac:dyDescent="0.2">
      <c r="A2733" t="s">
        <v>2591</v>
      </c>
      <c r="B2733" t="str">
        <f t="shared" si="84"/>
        <v>2015</v>
      </c>
      <c r="C2733" t="str">
        <f t="shared" si="85"/>
        <v>Jul</v>
      </c>
      <c r="D2733" t="s">
        <v>1114</v>
      </c>
      <c r="E2733" t="s">
        <v>205</v>
      </c>
      <c r="F2733" t="s">
        <v>12</v>
      </c>
      <c r="G2733" t="s">
        <v>27</v>
      </c>
      <c r="H2733" t="s">
        <v>380</v>
      </c>
      <c r="I2733" s="4">
        <v>11.12</v>
      </c>
      <c r="J2733" s="5">
        <v>4</v>
      </c>
      <c r="K2733" s="4">
        <v>2.89</v>
      </c>
    </row>
    <row r="2734" spans="1:11" x14ac:dyDescent="0.2">
      <c r="A2734" t="s">
        <v>2595</v>
      </c>
      <c r="B2734" t="str">
        <f t="shared" si="84"/>
        <v>2015</v>
      </c>
      <c r="C2734" t="str">
        <f t="shared" si="85"/>
        <v>Jul</v>
      </c>
      <c r="D2734" t="s">
        <v>1507</v>
      </c>
      <c r="E2734" t="s">
        <v>11</v>
      </c>
      <c r="F2734" t="s">
        <v>12</v>
      </c>
      <c r="G2734" t="s">
        <v>13</v>
      </c>
      <c r="H2734" t="s">
        <v>506</v>
      </c>
      <c r="I2734" s="4">
        <v>21.12</v>
      </c>
      <c r="J2734" s="5">
        <v>5</v>
      </c>
      <c r="K2734" s="4">
        <v>6.6</v>
      </c>
    </row>
    <row r="2735" spans="1:11" x14ac:dyDescent="0.2">
      <c r="A2735" t="s">
        <v>2596</v>
      </c>
      <c r="B2735" t="str">
        <f t="shared" si="84"/>
        <v>2015</v>
      </c>
      <c r="C2735" t="str">
        <f t="shared" si="85"/>
        <v>Jul</v>
      </c>
      <c r="D2735" t="s">
        <v>2189</v>
      </c>
      <c r="E2735" t="s">
        <v>501</v>
      </c>
      <c r="F2735" t="s">
        <v>12</v>
      </c>
      <c r="G2735" t="s">
        <v>13</v>
      </c>
      <c r="H2735" t="s">
        <v>1941</v>
      </c>
      <c r="I2735" s="4">
        <v>6.58</v>
      </c>
      <c r="J2735" s="5">
        <v>2</v>
      </c>
      <c r="K2735" s="4">
        <v>3.03</v>
      </c>
    </row>
    <row r="2736" spans="1:11" x14ac:dyDescent="0.2">
      <c r="A2736" t="s">
        <v>2596</v>
      </c>
      <c r="B2736" t="str">
        <f t="shared" si="84"/>
        <v>2015</v>
      </c>
      <c r="C2736" t="str">
        <f t="shared" si="85"/>
        <v>Jul</v>
      </c>
      <c r="D2736" t="s">
        <v>2189</v>
      </c>
      <c r="E2736" t="s">
        <v>501</v>
      </c>
      <c r="F2736" t="s">
        <v>12</v>
      </c>
      <c r="G2736" t="s">
        <v>22</v>
      </c>
      <c r="H2736" t="s">
        <v>419</v>
      </c>
      <c r="I2736" s="4">
        <v>122.94</v>
      </c>
      <c r="J2736" s="5">
        <v>3</v>
      </c>
      <c r="K2736" s="4">
        <v>59.01</v>
      </c>
    </row>
    <row r="2737" spans="1:11" x14ac:dyDescent="0.2">
      <c r="A2737" t="s">
        <v>2596</v>
      </c>
      <c r="B2737" t="str">
        <f t="shared" si="84"/>
        <v>2015</v>
      </c>
      <c r="C2737" t="str">
        <f t="shared" si="85"/>
        <v>Jul</v>
      </c>
      <c r="D2737" t="s">
        <v>716</v>
      </c>
      <c r="E2737" t="s">
        <v>135</v>
      </c>
      <c r="F2737" t="s">
        <v>12</v>
      </c>
      <c r="G2737" t="s">
        <v>27</v>
      </c>
      <c r="H2737" t="s">
        <v>619</v>
      </c>
      <c r="I2737" s="4">
        <v>5.16</v>
      </c>
      <c r="J2737" s="5">
        <v>3</v>
      </c>
      <c r="K2737" s="4">
        <v>0.84</v>
      </c>
    </row>
    <row r="2738" spans="1:11" x14ac:dyDescent="0.2">
      <c r="A2738" t="s">
        <v>2596</v>
      </c>
      <c r="B2738" t="str">
        <f t="shared" si="84"/>
        <v>2015</v>
      </c>
      <c r="C2738" t="str">
        <f t="shared" si="85"/>
        <v>Jul</v>
      </c>
      <c r="D2738" t="s">
        <v>1994</v>
      </c>
      <c r="E2738" t="s">
        <v>608</v>
      </c>
      <c r="F2738" t="s">
        <v>12</v>
      </c>
      <c r="G2738" t="s">
        <v>47</v>
      </c>
      <c r="H2738" t="s">
        <v>1750</v>
      </c>
      <c r="I2738" s="4">
        <v>15.8</v>
      </c>
      <c r="J2738" s="5">
        <v>4</v>
      </c>
      <c r="K2738" s="4">
        <v>5.0599999999999996</v>
      </c>
    </row>
    <row r="2739" spans="1:11" x14ac:dyDescent="0.2">
      <c r="A2739" t="s">
        <v>2596</v>
      </c>
      <c r="B2739" t="str">
        <f t="shared" si="84"/>
        <v>2015</v>
      </c>
      <c r="C2739" t="str">
        <f t="shared" si="85"/>
        <v>Jul</v>
      </c>
      <c r="D2739" t="s">
        <v>1994</v>
      </c>
      <c r="E2739" t="s">
        <v>608</v>
      </c>
      <c r="F2739" t="s">
        <v>43</v>
      </c>
      <c r="G2739" t="s">
        <v>353</v>
      </c>
      <c r="H2739" t="s">
        <v>2597</v>
      </c>
      <c r="I2739" s="4">
        <v>464.97</v>
      </c>
      <c r="J2739" s="5">
        <v>3</v>
      </c>
      <c r="K2739" s="4">
        <v>209.24</v>
      </c>
    </row>
    <row r="2740" spans="1:11" x14ac:dyDescent="0.2">
      <c r="A2740" t="s">
        <v>2596</v>
      </c>
      <c r="B2740" t="str">
        <f t="shared" si="84"/>
        <v>2015</v>
      </c>
      <c r="C2740" t="str">
        <f t="shared" si="85"/>
        <v>Jul</v>
      </c>
      <c r="D2740" t="s">
        <v>1994</v>
      </c>
      <c r="E2740" t="s">
        <v>608</v>
      </c>
      <c r="F2740" t="s">
        <v>38</v>
      </c>
      <c r="G2740" t="s">
        <v>52</v>
      </c>
      <c r="H2740" t="s">
        <v>127</v>
      </c>
      <c r="I2740" s="4">
        <v>181.96</v>
      </c>
      <c r="J2740" s="5">
        <v>2</v>
      </c>
      <c r="K2740" s="4">
        <v>20.02</v>
      </c>
    </row>
    <row r="2741" spans="1:11" x14ac:dyDescent="0.2">
      <c r="A2741" t="s">
        <v>2596</v>
      </c>
      <c r="B2741" t="str">
        <f t="shared" si="84"/>
        <v>2015</v>
      </c>
      <c r="C2741" t="str">
        <f t="shared" si="85"/>
        <v>Jul</v>
      </c>
      <c r="D2741" t="s">
        <v>1994</v>
      </c>
      <c r="E2741" t="s">
        <v>608</v>
      </c>
      <c r="F2741" t="s">
        <v>12</v>
      </c>
      <c r="G2741" t="s">
        <v>18</v>
      </c>
      <c r="H2741" t="s">
        <v>2598</v>
      </c>
      <c r="I2741" s="4">
        <v>12.39</v>
      </c>
      <c r="J2741" s="5">
        <v>3</v>
      </c>
      <c r="K2741" s="4">
        <v>5.7</v>
      </c>
    </row>
    <row r="2742" spans="1:11" x14ac:dyDescent="0.2">
      <c r="A2742" t="s">
        <v>2596</v>
      </c>
      <c r="B2742" t="str">
        <f t="shared" si="84"/>
        <v>2015</v>
      </c>
      <c r="C2742" t="str">
        <f t="shared" si="85"/>
        <v>Jul</v>
      </c>
      <c r="D2742" t="s">
        <v>1994</v>
      </c>
      <c r="E2742" t="s">
        <v>608</v>
      </c>
      <c r="F2742" t="s">
        <v>12</v>
      </c>
      <c r="G2742" t="s">
        <v>22</v>
      </c>
      <c r="H2742" t="s">
        <v>1289</v>
      </c>
      <c r="I2742" s="4">
        <v>84.09</v>
      </c>
      <c r="J2742" s="5">
        <v>3</v>
      </c>
      <c r="K2742" s="4">
        <v>42.05</v>
      </c>
    </row>
    <row r="2743" spans="1:11" x14ac:dyDescent="0.2">
      <c r="A2743" t="s">
        <v>2596</v>
      </c>
      <c r="B2743" t="str">
        <f t="shared" si="84"/>
        <v>2015</v>
      </c>
      <c r="C2743" t="str">
        <f t="shared" si="85"/>
        <v>Jul</v>
      </c>
      <c r="D2743" t="s">
        <v>1994</v>
      </c>
      <c r="E2743" t="s">
        <v>608</v>
      </c>
      <c r="F2743" t="s">
        <v>12</v>
      </c>
      <c r="G2743" t="s">
        <v>27</v>
      </c>
      <c r="H2743" t="s">
        <v>602</v>
      </c>
      <c r="I2743" s="4">
        <v>79.36</v>
      </c>
      <c r="J2743" s="5">
        <v>4</v>
      </c>
      <c r="K2743" s="4">
        <v>32.54</v>
      </c>
    </row>
    <row r="2744" spans="1:11" x14ac:dyDescent="0.2">
      <c r="A2744" t="s">
        <v>2596</v>
      </c>
      <c r="B2744" t="str">
        <f t="shared" si="84"/>
        <v>2015</v>
      </c>
      <c r="C2744" t="str">
        <f t="shared" si="85"/>
        <v>Jul</v>
      </c>
      <c r="D2744" t="s">
        <v>1994</v>
      </c>
      <c r="E2744" t="s">
        <v>608</v>
      </c>
      <c r="F2744" t="s">
        <v>12</v>
      </c>
      <c r="G2744" t="s">
        <v>22</v>
      </c>
      <c r="H2744" t="s">
        <v>1781</v>
      </c>
      <c r="I2744" s="4">
        <v>153.36000000000001</v>
      </c>
      <c r="J2744" s="5">
        <v>9</v>
      </c>
      <c r="K2744" s="4">
        <v>70.55</v>
      </c>
    </row>
    <row r="2745" spans="1:11" x14ac:dyDescent="0.2">
      <c r="A2745" t="s">
        <v>2596</v>
      </c>
      <c r="B2745" t="str">
        <f t="shared" si="84"/>
        <v>2015</v>
      </c>
      <c r="C2745" t="str">
        <f t="shared" si="85"/>
        <v>Jul</v>
      </c>
      <c r="D2745" t="s">
        <v>1994</v>
      </c>
      <c r="E2745" t="s">
        <v>608</v>
      </c>
      <c r="F2745" t="s">
        <v>12</v>
      </c>
      <c r="G2745" t="s">
        <v>22</v>
      </c>
      <c r="H2745" t="s">
        <v>1893</v>
      </c>
      <c r="I2745" s="4">
        <v>43.68</v>
      </c>
      <c r="J2745" s="5">
        <v>6</v>
      </c>
      <c r="K2745" s="4">
        <v>21.4</v>
      </c>
    </row>
    <row r="2746" spans="1:11" x14ac:dyDescent="0.2">
      <c r="A2746" t="s">
        <v>2596</v>
      </c>
      <c r="B2746" t="str">
        <f t="shared" si="84"/>
        <v>2015</v>
      </c>
      <c r="C2746" t="str">
        <f t="shared" si="85"/>
        <v>Jul</v>
      </c>
      <c r="D2746" t="s">
        <v>1994</v>
      </c>
      <c r="E2746" t="s">
        <v>608</v>
      </c>
      <c r="F2746" t="s">
        <v>12</v>
      </c>
      <c r="G2746" t="s">
        <v>20</v>
      </c>
      <c r="H2746" t="s">
        <v>1536</v>
      </c>
      <c r="I2746" s="4">
        <v>98.21</v>
      </c>
      <c r="J2746" s="5">
        <v>7</v>
      </c>
      <c r="K2746" s="4">
        <v>28.48</v>
      </c>
    </row>
    <row r="2747" spans="1:11" x14ac:dyDescent="0.2">
      <c r="A2747" t="s">
        <v>2596</v>
      </c>
      <c r="B2747" t="str">
        <f t="shared" si="84"/>
        <v>2015</v>
      </c>
      <c r="C2747" t="str">
        <f t="shared" si="85"/>
        <v>Jul</v>
      </c>
      <c r="D2747" t="s">
        <v>2017</v>
      </c>
      <c r="E2747" t="s">
        <v>26</v>
      </c>
      <c r="F2747" t="s">
        <v>43</v>
      </c>
      <c r="G2747" t="s">
        <v>44</v>
      </c>
      <c r="H2747" t="s">
        <v>1554</v>
      </c>
      <c r="I2747" s="4">
        <v>269.98</v>
      </c>
      <c r="J2747" s="5">
        <v>3</v>
      </c>
      <c r="K2747" s="4">
        <v>40.5</v>
      </c>
    </row>
    <row r="2748" spans="1:11" x14ac:dyDescent="0.2">
      <c r="A2748" t="s">
        <v>2596</v>
      </c>
      <c r="B2748" t="str">
        <f t="shared" si="84"/>
        <v>2015</v>
      </c>
      <c r="C2748" t="str">
        <f t="shared" si="85"/>
        <v>Jul</v>
      </c>
      <c r="D2748" t="s">
        <v>595</v>
      </c>
      <c r="E2748" t="s">
        <v>11</v>
      </c>
      <c r="F2748" t="s">
        <v>12</v>
      </c>
      <c r="G2748" t="s">
        <v>105</v>
      </c>
      <c r="H2748" t="s">
        <v>2599</v>
      </c>
      <c r="I2748" s="4">
        <v>48.63</v>
      </c>
      <c r="J2748" s="5">
        <v>2</v>
      </c>
      <c r="K2748" s="4">
        <v>-121.58</v>
      </c>
    </row>
    <row r="2749" spans="1:11" x14ac:dyDescent="0.2">
      <c r="A2749" t="s">
        <v>2600</v>
      </c>
      <c r="B2749" t="str">
        <f t="shared" si="84"/>
        <v>2015</v>
      </c>
      <c r="C2749" t="str">
        <f t="shared" si="85"/>
        <v>Jul</v>
      </c>
      <c r="D2749" t="s">
        <v>1045</v>
      </c>
      <c r="E2749" t="s">
        <v>109</v>
      </c>
      <c r="F2749" t="s">
        <v>12</v>
      </c>
      <c r="G2749" t="s">
        <v>22</v>
      </c>
      <c r="H2749" t="s">
        <v>1728</v>
      </c>
      <c r="I2749" s="4">
        <v>3.37</v>
      </c>
      <c r="J2749" s="5">
        <v>3</v>
      </c>
      <c r="K2749" s="4">
        <v>-2.2400000000000002</v>
      </c>
    </row>
    <row r="2750" spans="1:11" x14ac:dyDescent="0.2">
      <c r="A2750" t="s">
        <v>2600</v>
      </c>
      <c r="B2750" t="str">
        <f t="shared" si="84"/>
        <v>2015</v>
      </c>
      <c r="C2750" t="str">
        <f t="shared" si="85"/>
        <v>Jul</v>
      </c>
      <c r="D2750" t="s">
        <v>172</v>
      </c>
      <c r="E2750" t="s">
        <v>31</v>
      </c>
      <c r="F2750" t="s">
        <v>12</v>
      </c>
      <c r="G2750" t="s">
        <v>22</v>
      </c>
      <c r="H2750" t="s">
        <v>543</v>
      </c>
      <c r="I2750" s="4">
        <v>39.92</v>
      </c>
      <c r="J2750" s="5">
        <v>2</v>
      </c>
      <c r="K2750" s="4">
        <v>12.97</v>
      </c>
    </row>
    <row r="2751" spans="1:11" x14ac:dyDescent="0.2">
      <c r="A2751" t="s">
        <v>2601</v>
      </c>
      <c r="B2751" t="str">
        <f t="shared" si="84"/>
        <v>2015</v>
      </c>
      <c r="C2751" t="str">
        <f t="shared" si="85"/>
        <v>Jul</v>
      </c>
      <c r="D2751" t="s">
        <v>2140</v>
      </c>
      <c r="E2751" t="s">
        <v>26</v>
      </c>
      <c r="F2751" t="s">
        <v>38</v>
      </c>
      <c r="G2751" t="s">
        <v>52</v>
      </c>
      <c r="H2751" t="s">
        <v>2602</v>
      </c>
      <c r="I2751" s="4">
        <v>289.8</v>
      </c>
      <c r="J2751" s="5">
        <v>7</v>
      </c>
      <c r="K2751" s="4">
        <v>36.229999999999997</v>
      </c>
    </row>
    <row r="2752" spans="1:11" x14ac:dyDescent="0.2">
      <c r="A2752" t="s">
        <v>2601</v>
      </c>
      <c r="B2752" t="str">
        <f t="shared" si="84"/>
        <v>2015</v>
      </c>
      <c r="C2752" t="str">
        <f t="shared" si="85"/>
        <v>Jul</v>
      </c>
      <c r="D2752" t="s">
        <v>2140</v>
      </c>
      <c r="E2752" t="s">
        <v>26</v>
      </c>
      <c r="F2752" t="s">
        <v>12</v>
      </c>
      <c r="G2752" t="s">
        <v>22</v>
      </c>
      <c r="H2752" t="s">
        <v>1494</v>
      </c>
      <c r="I2752" s="4">
        <v>2.5</v>
      </c>
      <c r="J2752" s="5">
        <v>3</v>
      </c>
      <c r="K2752" s="4">
        <v>-2</v>
      </c>
    </row>
    <row r="2753" spans="1:11" x14ac:dyDescent="0.2">
      <c r="A2753" t="s">
        <v>2601</v>
      </c>
      <c r="B2753" t="str">
        <f t="shared" si="84"/>
        <v>2015</v>
      </c>
      <c r="C2753" t="str">
        <f t="shared" si="85"/>
        <v>Jul</v>
      </c>
      <c r="D2753" t="s">
        <v>2140</v>
      </c>
      <c r="E2753" t="s">
        <v>26</v>
      </c>
      <c r="F2753" t="s">
        <v>12</v>
      </c>
      <c r="G2753" t="s">
        <v>22</v>
      </c>
      <c r="H2753" t="s">
        <v>1935</v>
      </c>
      <c r="I2753" s="4">
        <v>6.48</v>
      </c>
      <c r="J2753" s="5">
        <v>4</v>
      </c>
      <c r="K2753" s="4">
        <v>-4.75</v>
      </c>
    </row>
    <row r="2754" spans="1:11" x14ac:dyDescent="0.2">
      <c r="A2754" t="s">
        <v>2601</v>
      </c>
      <c r="B2754" t="str">
        <f t="shared" si="84"/>
        <v>2015</v>
      </c>
      <c r="C2754" t="str">
        <f t="shared" si="85"/>
        <v>Jul</v>
      </c>
      <c r="D2754" t="s">
        <v>2140</v>
      </c>
      <c r="E2754" t="s">
        <v>26</v>
      </c>
      <c r="F2754" t="s">
        <v>38</v>
      </c>
      <c r="G2754" t="s">
        <v>39</v>
      </c>
      <c r="H2754" t="s">
        <v>1306</v>
      </c>
      <c r="I2754" s="4">
        <v>341.49</v>
      </c>
      <c r="J2754" s="5">
        <v>8</v>
      </c>
      <c r="K2754" s="4">
        <v>-73.180000000000007</v>
      </c>
    </row>
    <row r="2755" spans="1:11" x14ac:dyDescent="0.2">
      <c r="A2755" t="s">
        <v>2601</v>
      </c>
      <c r="B2755" t="str">
        <f t="shared" ref="B2755:B2818" si="86">TEXT(A2755,"YYYY")</f>
        <v>2015</v>
      </c>
      <c r="C2755" t="str">
        <f t="shared" ref="C2755:C2818" si="87">TEXT(A2755,"MMM")</f>
        <v>Jul</v>
      </c>
      <c r="D2755" t="s">
        <v>2140</v>
      </c>
      <c r="E2755" t="s">
        <v>26</v>
      </c>
      <c r="F2755" t="s">
        <v>12</v>
      </c>
      <c r="G2755" t="s">
        <v>27</v>
      </c>
      <c r="H2755" t="s">
        <v>380</v>
      </c>
      <c r="I2755" s="4">
        <v>11.12</v>
      </c>
      <c r="J2755" s="5">
        <v>5</v>
      </c>
      <c r="K2755" s="4">
        <v>0.83</v>
      </c>
    </row>
    <row r="2756" spans="1:11" x14ac:dyDescent="0.2">
      <c r="A2756" t="s">
        <v>2601</v>
      </c>
      <c r="B2756" t="str">
        <f t="shared" si="86"/>
        <v>2015</v>
      </c>
      <c r="C2756" t="str">
        <f t="shared" si="87"/>
        <v>Jul</v>
      </c>
      <c r="D2756" t="s">
        <v>2140</v>
      </c>
      <c r="E2756" t="s">
        <v>26</v>
      </c>
      <c r="F2756" t="s">
        <v>38</v>
      </c>
      <c r="G2756" t="s">
        <v>52</v>
      </c>
      <c r="H2756" t="s">
        <v>1792</v>
      </c>
      <c r="I2756" s="4">
        <v>25.34</v>
      </c>
      <c r="J2756" s="5">
        <v>6</v>
      </c>
      <c r="K2756" s="4">
        <v>3.48</v>
      </c>
    </row>
    <row r="2757" spans="1:11" x14ac:dyDescent="0.2">
      <c r="A2757" t="s">
        <v>2601</v>
      </c>
      <c r="B2757" t="str">
        <f t="shared" si="86"/>
        <v>2015</v>
      </c>
      <c r="C2757" t="str">
        <f t="shared" si="87"/>
        <v>Jul</v>
      </c>
      <c r="D2757" t="s">
        <v>276</v>
      </c>
      <c r="E2757" t="s">
        <v>189</v>
      </c>
      <c r="F2757" t="s">
        <v>12</v>
      </c>
      <c r="G2757" t="s">
        <v>13</v>
      </c>
      <c r="H2757" t="s">
        <v>2603</v>
      </c>
      <c r="I2757" s="4">
        <v>29.97</v>
      </c>
      <c r="J2757" s="5">
        <v>3</v>
      </c>
      <c r="K2757" s="4">
        <v>13.49</v>
      </c>
    </row>
    <row r="2758" spans="1:11" x14ac:dyDescent="0.2">
      <c r="A2758" t="s">
        <v>2601</v>
      </c>
      <c r="B2758" t="str">
        <f t="shared" si="86"/>
        <v>2015</v>
      </c>
      <c r="C2758" t="str">
        <f t="shared" si="87"/>
        <v>Jul</v>
      </c>
      <c r="D2758" t="s">
        <v>276</v>
      </c>
      <c r="E2758" t="s">
        <v>189</v>
      </c>
      <c r="F2758" t="s">
        <v>12</v>
      </c>
      <c r="G2758" t="s">
        <v>22</v>
      </c>
      <c r="H2758" t="s">
        <v>419</v>
      </c>
      <c r="I2758" s="4">
        <v>98.35</v>
      </c>
      <c r="J2758" s="5">
        <v>3</v>
      </c>
      <c r="K2758" s="4">
        <v>34.42</v>
      </c>
    </row>
    <row r="2759" spans="1:11" x14ac:dyDescent="0.2">
      <c r="A2759" t="s">
        <v>2601</v>
      </c>
      <c r="B2759" t="str">
        <f t="shared" si="86"/>
        <v>2015</v>
      </c>
      <c r="C2759" t="str">
        <f t="shared" si="87"/>
        <v>Jul</v>
      </c>
      <c r="D2759" t="s">
        <v>1760</v>
      </c>
      <c r="E2759" t="s">
        <v>67</v>
      </c>
      <c r="F2759" t="s">
        <v>38</v>
      </c>
      <c r="G2759" t="s">
        <v>164</v>
      </c>
      <c r="H2759" t="s">
        <v>948</v>
      </c>
      <c r="I2759" s="4">
        <v>199.84</v>
      </c>
      <c r="J2759" s="5">
        <v>4</v>
      </c>
      <c r="K2759" s="4">
        <v>-37.11</v>
      </c>
    </row>
    <row r="2760" spans="1:11" x14ac:dyDescent="0.2">
      <c r="A2760" t="s">
        <v>2601</v>
      </c>
      <c r="B2760" t="str">
        <f t="shared" si="86"/>
        <v>2015</v>
      </c>
      <c r="C2760" t="str">
        <f t="shared" si="87"/>
        <v>Jul</v>
      </c>
      <c r="D2760" t="s">
        <v>1760</v>
      </c>
      <c r="E2760" t="s">
        <v>67</v>
      </c>
      <c r="F2760" t="s">
        <v>43</v>
      </c>
      <c r="G2760" t="s">
        <v>44</v>
      </c>
      <c r="H2760" t="s">
        <v>747</v>
      </c>
      <c r="I2760" s="4">
        <v>716</v>
      </c>
      <c r="J2760" s="5">
        <v>2</v>
      </c>
      <c r="K2760" s="4">
        <v>193.32</v>
      </c>
    </row>
    <row r="2761" spans="1:11" x14ac:dyDescent="0.2">
      <c r="A2761" t="s">
        <v>2601</v>
      </c>
      <c r="B2761" t="str">
        <f t="shared" si="86"/>
        <v>2015</v>
      </c>
      <c r="C2761" t="str">
        <f t="shared" si="87"/>
        <v>Jul</v>
      </c>
      <c r="D2761" t="s">
        <v>1760</v>
      </c>
      <c r="E2761" t="s">
        <v>67</v>
      </c>
      <c r="F2761" t="s">
        <v>12</v>
      </c>
      <c r="G2761" t="s">
        <v>22</v>
      </c>
      <c r="H2761" t="s">
        <v>2604</v>
      </c>
      <c r="I2761" s="4">
        <v>221.06</v>
      </c>
      <c r="J2761" s="5">
        <v>7</v>
      </c>
      <c r="K2761" s="4">
        <v>103.9</v>
      </c>
    </row>
    <row r="2762" spans="1:11" x14ac:dyDescent="0.2">
      <c r="A2762" t="s">
        <v>2605</v>
      </c>
      <c r="B2762" t="str">
        <f t="shared" si="86"/>
        <v>2015</v>
      </c>
      <c r="C2762" t="str">
        <f t="shared" si="87"/>
        <v>Jul</v>
      </c>
      <c r="D2762" t="s">
        <v>2033</v>
      </c>
      <c r="E2762" t="s">
        <v>17</v>
      </c>
      <c r="F2762" t="s">
        <v>38</v>
      </c>
      <c r="G2762" t="s">
        <v>39</v>
      </c>
      <c r="H2762" t="s">
        <v>313</v>
      </c>
      <c r="I2762" s="4">
        <v>383.61</v>
      </c>
      <c r="J2762" s="5">
        <v>9</v>
      </c>
      <c r="K2762" s="4">
        <v>-5.48</v>
      </c>
    </row>
    <row r="2763" spans="1:11" x14ac:dyDescent="0.2">
      <c r="A2763" t="s">
        <v>2605</v>
      </c>
      <c r="B2763" t="str">
        <f t="shared" si="86"/>
        <v>2015</v>
      </c>
      <c r="C2763" t="str">
        <f t="shared" si="87"/>
        <v>Jul</v>
      </c>
      <c r="D2763" t="s">
        <v>2033</v>
      </c>
      <c r="E2763" t="s">
        <v>17</v>
      </c>
      <c r="F2763" t="s">
        <v>43</v>
      </c>
      <c r="G2763" t="s">
        <v>44</v>
      </c>
      <c r="H2763" t="s">
        <v>862</v>
      </c>
      <c r="I2763" s="4">
        <v>148.47999999999999</v>
      </c>
      <c r="J2763" s="5">
        <v>2</v>
      </c>
      <c r="K2763" s="4">
        <v>16.7</v>
      </c>
    </row>
    <row r="2764" spans="1:11" x14ac:dyDescent="0.2">
      <c r="A2764" t="s">
        <v>2605</v>
      </c>
      <c r="B2764" t="str">
        <f t="shared" si="86"/>
        <v>2015</v>
      </c>
      <c r="C2764" t="str">
        <f t="shared" si="87"/>
        <v>Jul</v>
      </c>
      <c r="D2764" t="s">
        <v>2033</v>
      </c>
      <c r="E2764" t="s">
        <v>17</v>
      </c>
      <c r="F2764" t="s">
        <v>43</v>
      </c>
      <c r="G2764" t="s">
        <v>44</v>
      </c>
      <c r="H2764" t="s">
        <v>1510</v>
      </c>
      <c r="I2764" s="4">
        <v>537.54</v>
      </c>
      <c r="J2764" s="5">
        <v>7</v>
      </c>
      <c r="K2764" s="4">
        <v>53.75</v>
      </c>
    </row>
    <row r="2765" spans="1:11" x14ac:dyDescent="0.2">
      <c r="A2765" t="s">
        <v>2605</v>
      </c>
      <c r="B2765" t="str">
        <f t="shared" si="86"/>
        <v>2015</v>
      </c>
      <c r="C2765" t="str">
        <f t="shared" si="87"/>
        <v>Jul</v>
      </c>
      <c r="D2765" t="s">
        <v>2033</v>
      </c>
      <c r="E2765" t="s">
        <v>17</v>
      </c>
      <c r="F2765" t="s">
        <v>12</v>
      </c>
      <c r="G2765" t="s">
        <v>22</v>
      </c>
      <c r="H2765" t="s">
        <v>1094</v>
      </c>
      <c r="I2765" s="4">
        <v>1.93</v>
      </c>
      <c r="J2765" s="5">
        <v>2</v>
      </c>
      <c r="K2765" s="4">
        <v>-2.99</v>
      </c>
    </row>
    <row r="2766" spans="1:11" x14ac:dyDescent="0.2">
      <c r="A2766" t="s">
        <v>2605</v>
      </c>
      <c r="B2766" t="str">
        <f t="shared" si="86"/>
        <v>2015</v>
      </c>
      <c r="C2766" t="str">
        <f t="shared" si="87"/>
        <v>Jul</v>
      </c>
      <c r="D2766" t="s">
        <v>2033</v>
      </c>
      <c r="E2766" t="s">
        <v>17</v>
      </c>
      <c r="F2766" t="s">
        <v>12</v>
      </c>
      <c r="G2766" t="s">
        <v>27</v>
      </c>
      <c r="H2766" t="s">
        <v>1161</v>
      </c>
      <c r="I2766" s="4">
        <v>6.91</v>
      </c>
      <c r="J2766" s="5">
        <v>3</v>
      </c>
      <c r="K2766" s="4">
        <v>0.69</v>
      </c>
    </row>
    <row r="2767" spans="1:11" x14ac:dyDescent="0.2">
      <c r="A2767" t="s">
        <v>2605</v>
      </c>
      <c r="B2767" t="str">
        <f t="shared" si="86"/>
        <v>2015</v>
      </c>
      <c r="C2767" t="str">
        <f t="shared" si="87"/>
        <v>Jul</v>
      </c>
      <c r="D2767" t="s">
        <v>2033</v>
      </c>
      <c r="E2767" t="s">
        <v>17</v>
      </c>
      <c r="F2767" t="s">
        <v>38</v>
      </c>
      <c r="G2767" t="s">
        <v>52</v>
      </c>
      <c r="H2767" t="s">
        <v>2006</v>
      </c>
      <c r="I2767" s="4">
        <v>7.76</v>
      </c>
      <c r="J2767" s="5">
        <v>1</v>
      </c>
      <c r="K2767" s="4">
        <v>-2.13</v>
      </c>
    </row>
    <row r="2768" spans="1:11" x14ac:dyDescent="0.2">
      <c r="A2768" t="s">
        <v>2605</v>
      </c>
      <c r="B2768" t="str">
        <f t="shared" si="86"/>
        <v>2015</v>
      </c>
      <c r="C2768" t="str">
        <f t="shared" si="87"/>
        <v>Jul</v>
      </c>
      <c r="D2768" t="s">
        <v>2033</v>
      </c>
      <c r="E2768" t="s">
        <v>17</v>
      </c>
      <c r="F2768" t="s">
        <v>43</v>
      </c>
      <c r="G2768" t="s">
        <v>44</v>
      </c>
      <c r="H2768" t="s">
        <v>990</v>
      </c>
      <c r="I2768" s="4">
        <v>659.17</v>
      </c>
      <c r="J2768" s="5">
        <v>4</v>
      </c>
      <c r="K2768" s="4">
        <v>49.44</v>
      </c>
    </row>
    <row r="2769" spans="1:11" x14ac:dyDescent="0.2">
      <c r="A2769" t="s">
        <v>2605</v>
      </c>
      <c r="B2769" t="str">
        <f t="shared" si="86"/>
        <v>2015</v>
      </c>
      <c r="C2769" t="str">
        <f t="shared" si="87"/>
        <v>Jul</v>
      </c>
      <c r="D2769" t="s">
        <v>2606</v>
      </c>
      <c r="E2769" t="s">
        <v>11</v>
      </c>
      <c r="F2769" t="s">
        <v>43</v>
      </c>
      <c r="G2769" t="s">
        <v>44</v>
      </c>
      <c r="H2769" t="s">
        <v>1510</v>
      </c>
      <c r="I2769" s="4">
        <v>307.17</v>
      </c>
      <c r="J2769" s="5">
        <v>4</v>
      </c>
      <c r="K2769" s="4">
        <v>30.72</v>
      </c>
    </row>
    <row r="2770" spans="1:11" x14ac:dyDescent="0.2">
      <c r="A2770" t="s">
        <v>2607</v>
      </c>
      <c r="B2770" t="str">
        <f t="shared" si="86"/>
        <v>2015</v>
      </c>
      <c r="C2770" t="str">
        <f t="shared" si="87"/>
        <v>Jul</v>
      </c>
      <c r="D2770" t="s">
        <v>78</v>
      </c>
      <c r="E2770" t="s">
        <v>169</v>
      </c>
      <c r="F2770" t="s">
        <v>12</v>
      </c>
      <c r="G2770" t="s">
        <v>22</v>
      </c>
      <c r="H2770" t="s">
        <v>262</v>
      </c>
      <c r="I2770" s="4">
        <v>11.81</v>
      </c>
      <c r="J2770" s="5">
        <v>2</v>
      </c>
      <c r="K2770" s="4">
        <v>4.28</v>
      </c>
    </row>
    <row r="2771" spans="1:11" x14ac:dyDescent="0.2">
      <c r="A2771" t="s">
        <v>2607</v>
      </c>
      <c r="B2771" t="str">
        <f t="shared" si="86"/>
        <v>2015</v>
      </c>
      <c r="C2771" t="str">
        <f t="shared" si="87"/>
        <v>Jul</v>
      </c>
      <c r="D2771" t="s">
        <v>78</v>
      </c>
      <c r="E2771" t="s">
        <v>169</v>
      </c>
      <c r="F2771" t="s">
        <v>38</v>
      </c>
      <c r="G2771" t="s">
        <v>39</v>
      </c>
      <c r="H2771" t="s">
        <v>1949</v>
      </c>
      <c r="I2771" s="4">
        <v>1931.04</v>
      </c>
      <c r="J2771" s="5">
        <v>9</v>
      </c>
      <c r="K2771" s="4">
        <v>321.83999999999997</v>
      </c>
    </row>
    <row r="2772" spans="1:11" x14ac:dyDescent="0.2">
      <c r="A2772" t="s">
        <v>2607</v>
      </c>
      <c r="B2772" t="str">
        <f t="shared" si="86"/>
        <v>2015</v>
      </c>
      <c r="C2772" t="str">
        <f t="shared" si="87"/>
        <v>Jul</v>
      </c>
      <c r="D2772" t="s">
        <v>78</v>
      </c>
      <c r="E2772" t="s">
        <v>169</v>
      </c>
      <c r="F2772" t="s">
        <v>12</v>
      </c>
      <c r="G2772" t="s">
        <v>13</v>
      </c>
      <c r="H2772" t="s">
        <v>719</v>
      </c>
      <c r="I2772" s="4">
        <v>9.9600000000000009</v>
      </c>
      <c r="J2772" s="5">
        <v>2</v>
      </c>
      <c r="K2772" s="4">
        <v>4.68</v>
      </c>
    </row>
    <row r="2773" spans="1:11" x14ac:dyDescent="0.2">
      <c r="A2773" t="s">
        <v>2607</v>
      </c>
      <c r="B2773" t="str">
        <f t="shared" si="86"/>
        <v>2015</v>
      </c>
      <c r="C2773" t="str">
        <f t="shared" si="87"/>
        <v>Jul</v>
      </c>
      <c r="D2773" t="s">
        <v>1567</v>
      </c>
      <c r="E2773" t="s">
        <v>11</v>
      </c>
      <c r="F2773" t="s">
        <v>12</v>
      </c>
      <c r="G2773" t="s">
        <v>22</v>
      </c>
      <c r="H2773" t="s">
        <v>882</v>
      </c>
      <c r="I2773" s="4">
        <v>41.57</v>
      </c>
      <c r="J2773" s="5">
        <v>6</v>
      </c>
      <c r="K2773" s="4">
        <v>-66.510000000000005</v>
      </c>
    </row>
    <row r="2774" spans="1:11" x14ac:dyDescent="0.2">
      <c r="A2774" t="s">
        <v>2607</v>
      </c>
      <c r="B2774" t="str">
        <f t="shared" si="86"/>
        <v>2015</v>
      </c>
      <c r="C2774" t="str">
        <f t="shared" si="87"/>
        <v>Jul</v>
      </c>
      <c r="D2774" t="s">
        <v>198</v>
      </c>
      <c r="E2774" t="s">
        <v>34</v>
      </c>
      <c r="F2774" t="s">
        <v>12</v>
      </c>
      <c r="G2774" t="s">
        <v>13</v>
      </c>
      <c r="H2774" t="s">
        <v>1341</v>
      </c>
      <c r="I2774" s="4">
        <v>38.880000000000003</v>
      </c>
      <c r="J2774" s="5">
        <v>6</v>
      </c>
      <c r="K2774" s="4">
        <v>18.66</v>
      </c>
    </row>
    <row r="2775" spans="1:11" x14ac:dyDescent="0.2">
      <c r="A2775" t="s">
        <v>2608</v>
      </c>
      <c r="B2775" t="str">
        <f t="shared" si="86"/>
        <v>2015</v>
      </c>
      <c r="C2775" t="str">
        <f t="shared" si="87"/>
        <v>Jul</v>
      </c>
      <c r="D2775" t="s">
        <v>2292</v>
      </c>
      <c r="E2775" t="s">
        <v>109</v>
      </c>
      <c r="F2775" t="s">
        <v>12</v>
      </c>
      <c r="G2775" t="s">
        <v>20</v>
      </c>
      <c r="H2775" t="s">
        <v>21</v>
      </c>
      <c r="I2775" s="4">
        <v>272.74</v>
      </c>
      <c r="J2775" s="5">
        <v>3</v>
      </c>
      <c r="K2775" s="4">
        <v>-64.77</v>
      </c>
    </row>
    <row r="2776" spans="1:11" x14ac:dyDescent="0.2">
      <c r="A2776" t="s">
        <v>2608</v>
      </c>
      <c r="B2776" t="str">
        <f t="shared" si="86"/>
        <v>2015</v>
      </c>
      <c r="C2776" t="str">
        <f t="shared" si="87"/>
        <v>Jul</v>
      </c>
      <c r="D2776" t="s">
        <v>2292</v>
      </c>
      <c r="E2776" t="s">
        <v>109</v>
      </c>
      <c r="F2776" t="s">
        <v>12</v>
      </c>
      <c r="G2776" t="s">
        <v>13</v>
      </c>
      <c r="H2776" t="s">
        <v>1330</v>
      </c>
      <c r="I2776" s="4">
        <v>18.5</v>
      </c>
      <c r="J2776" s="5">
        <v>4</v>
      </c>
      <c r="K2776" s="4">
        <v>6.7</v>
      </c>
    </row>
    <row r="2777" spans="1:11" x14ac:dyDescent="0.2">
      <c r="A2777" t="s">
        <v>2608</v>
      </c>
      <c r="B2777" t="str">
        <f t="shared" si="86"/>
        <v>2015</v>
      </c>
      <c r="C2777" t="str">
        <f t="shared" si="87"/>
        <v>Jul</v>
      </c>
      <c r="D2777" t="s">
        <v>2292</v>
      </c>
      <c r="E2777" t="s">
        <v>109</v>
      </c>
      <c r="F2777" t="s">
        <v>38</v>
      </c>
      <c r="G2777" t="s">
        <v>39</v>
      </c>
      <c r="H2777" t="s">
        <v>1435</v>
      </c>
      <c r="I2777" s="4">
        <v>441.92</v>
      </c>
      <c r="J2777" s="5">
        <v>2</v>
      </c>
      <c r="K2777" s="4">
        <v>49.72</v>
      </c>
    </row>
    <row r="2778" spans="1:11" x14ac:dyDescent="0.2">
      <c r="A2778" t="s">
        <v>2608</v>
      </c>
      <c r="B2778" t="str">
        <f t="shared" si="86"/>
        <v>2015</v>
      </c>
      <c r="C2778" t="str">
        <f t="shared" si="87"/>
        <v>Jul</v>
      </c>
      <c r="D2778" t="s">
        <v>2292</v>
      </c>
      <c r="E2778" t="s">
        <v>109</v>
      </c>
      <c r="F2778" t="s">
        <v>38</v>
      </c>
      <c r="G2778" t="s">
        <v>83</v>
      </c>
      <c r="H2778" t="s">
        <v>969</v>
      </c>
      <c r="I2778" s="4">
        <v>127.76</v>
      </c>
      <c r="J2778" s="5">
        <v>6</v>
      </c>
      <c r="K2778" s="4">
        <v>-191.65</v>
      </c>
    </row>
    <row r="2779" spans="1:11" x14ac:dyDescent="0.2">
      <c r="A2779" t="s">
        <v>2609</v>
      </c>
      <c r="B2779" t="str">
        <f t="shared" si="86"/>
        <v>2015</v>
      </c>
      <c r="C2779" t="str">
        <f t="shared" si="87"/>
        <v>Jul</v>
      </c>
      <c r="D2779" t="s">
        <v>2526</v>
      </c>
      <c r="E2779" t="s">
        <v>31</v>
      </c>
      <c r="F2779" t="s">
        <v>38</v>
      </c>
      <c r="G2779" t="s">
        <v>39</v>
      </c>
      <c r="H2779" t="s">
        <v>1183</v>
      </c>
      <c r="I2779" s="4">
        <v>1348.7</v>
      </c>
      <c r="J2779" s="5">
        <v>6</v>
      </c>
      <c r="K2779" s="4">
        <v>-219.16</v>
      </c>
    </row>
    <row r="2780" spans="1:11" x14ac:dyDescent="0.2">
      <c r="A2780" t="s">
        <v>2609</v>
      </c>
      <c r="B2780" t="str">
        <f t="shared" si="86"/>
        <v>2015</v>
      </c>
      <c r="C2780" t="str">
        <f t="shared" si="87"/>
        <v>Jul</v>
      </c>
      <c r="D2780" t="s">
        <v>2526</v>
      </c>
      <c r="E2780" t="s">
        <v>31</v>
      </c>
      <c r="F2780" t="s">
        <v>38</v>
      </c>
      <c r="G2780" t="s">
        <v>39</v>
      </c>
      <c r="H2780" t="s">
        <v>2346</v>
      </c>
      <c r="I2780" s="4">
        <v>700.15</v>
      </c>
      <c r="J2780" s="5">
        <v>3</v>
      </c>
      <c r="K2780" s="4">
        <v>78.77</v>
      </c>
    </row>
    <row r="2781" spans="1:11" x14ac:dyDescent="0.2">
      <c r="A2781" t="s">
        <v>2609</v>
      </c>
      <c r="B2781" t="str">
        <f t="shared" si="86"/>
        <v>2015</v>
      </c>
      <c r="C2781" t="str">
        <f t="shared" si="87"/>
        <v>Jul</v>
      </c>
      <c r="D2781" t="s">
        <v>514</v>
      </c>
      <c r="E2781" t="s">
        <v>169</v>
      </c>
      <c r="F2781" t="s">
        <v>12</v>
      </c>
      <c r="G2781" t="s">
        <v>13</v>
      </c>
      <c r="H2781" t="s">
        <v>2610</v>
      </c>
      <c r="I2781" s="4">
        <v>80.88</v>
      </c>
      <c r="J2781" s="5">
        <v>3</v>
      </c>
      <c r="K2781" s="4">
        <v>39.630000000000003</v>
      </c>
    </row>
    <row r="2782" spans="1:11" x14ac:dyDescent="0.2">
      <c r="A2782" t="s">
        <v>2609</v>
      </c>
      <c r="B2782" t="str">
        <f t="shared" si="86"/>
        <v>2015</v>
      </c>
      <c r="C2782" t="str">
        <f t="shared" si="87"/>
        <v>Jul</v>
      </c>
      <c r="D2782" t="s">
        <v>514</v>
      </c>
      <c r="E2782" t="s">
        <v>169</v>
      </c>
      <c r="F2782" t="s">
        <v>43</v>
      </c>
      <c r="G2782" t="s">
        <v>58</v>
      </c>
      <c r="H2782" t="s">
        <v>2611</v>
      </c>
      <c r="I2782" s="4">
        <v>599.9</v>
      </c>
      <c r="J2782" s="5">
        <v>10</v>
      </c>
      <c r="K2782" s="4">
        <v>191.97</v>
      </c>
    </row>
    <row r="2783" spans="1:11" x14ac:dyDescent="0.2">
      <c r="A2783" t="s">
        <v>2609</v>
      </c>
      <c r="B2783" t="str">
        <f t="shared" si="86"/>
        <v>2015</v>
      </c>
      <c r="C2783" t="str">
        <f t="shared" si="87"/>
        <v>Jul</v>
      </c>
      <c r="D2783" t="s">
        <v>2166</v>
      </c>
      <c r="E2783" t="s">
        <v>608</v>
      </c>
      <c r="F2783" t="s">
        <v>38</v>
      </c>
      <c r="G2783" t="s">
        <v>39</v>
      </c>
      <c r="H2783" t="s">
        <v>2612</v>
      </c>
      <c r="I2783" s="4">
        <v>150.97999999999999</v>
      </c>
      <c r="J2783" s="5">
        <v>1</v>
      </c>
      <c r="K2783" s="4">
        <v>43.78</v>
      </c>
    </row>
    <row r="2784" spans="1:11" x14ac:dyDescent="0.2">
      <c r="A2784" t="s">
        <v>2609</v>
      </c>
      <c r="B2784" t="str">
        <f t="shared" si="86"/>
        <v>2015</v>
      </c>
      <c r="C2784" t="str">
        <f t="shared" si="87"/>
        <v>Jul</v>
      </c>
      <c r="D2784" t="s">
        <v>2166</v>
      </c>
      <c r="E2784" t="s">
        <v>608</v>
      </c>
      <c r="F2784" t="s">
        <v>12</v>
      </c>
      <c r="G2784" t="s">
        <v>72</v>
      </c>
      <c r="H2784" t="s">
        <v>2613</v>
      </c>
      <c r="I2784" s="4">
        <v>137.25</v>
      </c>
      <c r="J2784" s="5">
        <v>9</v>
      </c>
      <c r="K2784" s="4">
        <v>63.14</v>
      </c>
    </row>
    <row r="2785" spans="1:11" x14ac:dyDescent="0.2">
      <c r="A2785" t="s">
        <v>2609</v>
      </c>
      <c r="B2785" t="str">
        <f t="shared" si="86"/>
        <v>2015</v>
      </c>
      <c r="C2785" t="str">
        <f t="shared" si="87"/>
        <v>Jul</v>
      </c>
      <c r="D2785" t="s">
        <v>2166</v>
      </c>
      <c r="E2785" t="s">
        <v>608</v>
      </c>
      <c r="F2785" t="s">
        <v>12</v>
      </c>
      <c r="G2785" t="s">
        <v>47</v>
      </c>
      <c r="H2785" t="s">
        <v>581</v>
      </c>
      <c r="I2785" s="4">
        <v>11.52</v>
      </c>
      <c r="J2785" s="5">
        <v>4</v>
      </c>
      <c r="K2785" s="4">
        <v>5.41</v>
      </c>
    </row>
    <row r="2786" spans="1:11" x14ac:dyDescent="0.2">
      <c r="A2786" t="s">
        <v>2614</v>
      </c>
      <c r="B2786" t="str">
        <f t="shared" si="86"/>
        <v>2015</v>
      </c>
      <c r="C2786" t="str">
        <f t="shared" si="87"/>
        <v>Jul</v>
      </c>
      <c r="D2786" t="s">
        <v>1491</v>
      </c>
      <c r="E2786" t="s">
        <v>31</v>
      </c>
      <c r="F2786" t="s">
        <v>38</v>
      </c>
      <c r="G2786" t="s">
        <v>83</v>
      </c>
      <c r="H2786" t="s">
        <v>1978</v>
      </c>
      <c r="I2786" s="4">
        <v>195.47</v>
      </c>
      <c r="J2786" s="5">
        <v>2</v>
      </c>
      <c r="K2786" s="4">
        <v>-13.8</v>
      </c>
    </row>
    <row r="2787" spans="1:11" x14ac:dyDescent="0.2">
      <c r="A2787" t="s">
        <v>2614</v>
      </c>
      <c r="B2787" t="str">
        <f t="shared" si="86"/>
        <v>2015</v>
      </c>
      <c r="C2787" t="str">
        <f t="shared" si="87"/>
        <v>Jul</v>
      </c>
      <c r="D2787" t="s">
        <v>2413</v>
      </c>
      <c r="E2787" t="s">
        <v>139</v>
      </c>
      <c r="F2787" t="s">
        <v>38</v>
      </c>
      <c r="G2787" t="s">
        <v>83</v>
      </c>
      <c r="H2787" t="s">
        <v>2615</v>
      </c>
      <c r="I2787" s="4">
        <v>231.92</v>
      </c>
      <c r="J2787" s="5">
        <v>5</v>
      </c>
      <c r="K2787" s="4">
        <v>5.8</v>
      </c>
    </row>
    <row r="2788" spans="1:11" x14ac:dyDescent="0.2">
      <c r="A2788" t="s">
        <v>2614</v>
      </c>
      <c r="B2788" t="str">
        <f t="shared" si="86"/>
        <v>2015</v>
      </c>
      <c r="C2788" t="str">
        <f t="shared" si="87"/>
        <v>Jul</v>
      </c>
      <c r="D2788" t="s">
        <v>2616</v>
      </c>
      <c r="E2788" t="s">
        <v>11</v>
      </c>
      <c r="F2788" t="s">
        <v>12</v>
      </c>
      <c r="G2788" t="s">
        <v>18</v>
      </c>
      <c r="H2788" t="s">
        <v>609</v>
      </c>
      <c r="I2788" s="4">
        <v>6.26</v>
      </c>
      <c r="J2788" s="5">
        <v>3</v>
      </c>
      <c r="K2788" s="4">
        <v>2.04</v>
      </c>
    </row>
    <row r="2789" spans="1:11" x14ac:dyDescent="0.2">
      <c r="A2789" t="s">
        <v>2614</v>
      </c>
      <c r="B2789" t="str">
        <f t="shared" si="86"/>
        <v>2015</v>
      </c>
      <c r="C2789" t="str">
        <f t="shared" si="87"/>
        <v>Jul</v>
      </c>
      <c r="D2789" t="s">
        <v>2616</v>
      </c>
      <c r="E2789" t="s">
        <v>11</v>
      </c>
      <c r="F2789" t="s">
        <v>12</v>
      </c>
      <c r="G2789" t="s">
        <v>47</v>
      </c>
      <c r="H2789" t="s">
        <v>2100</v>
      </c>
      <c r="I2789" s="4">
        <v>14.43</v>
      </c>
      <c r="J2789" s="5">
        <v>4</v>
      </c>
      <c r="K2789" s="4">
        <v>3.43</v>
      </c>
    </row>
    <row r="2790" spans="1:11" x14ac:dyDescent="0.2">
      <c r="A2790" t="s">
        <v>2617</v>
      </c>
      <c r="B2790" t="str">
        <f t="shared" si="86"/>
        <v>2015</v>
      </c>
      <c r="C2790" t="str">
        <f t="shared" si="87"/>
        <v>Jul</v>
      </c>
      <c r="D2790" t="s">
        <v>1249</v>
      </c>
      <c r="E2790" t="s">
        <v>31</v>
      </c>
      <c r="F2790" t="s">
        <v>43</v>
      </c>
      <c r="G2790" t="s">
        <v>58</v>
      </c>
      <c r="H2790" t="s">
        <v>2494</v>
      </c>
      <c r="I2790" s="4">
        <v>519.96</v>
      </c>
      <c r="J2790" s="5">
        <v>4</v>
      </c>
      <c r="K2790" s="4">
        <v>176.79</v>
      </c>
    </row>
    <row r="2791" spans="1:11" x14ac:dyDescent="0.2">
      <c r="A2791" t="s">
        <v>2617</v>
      </c>
      <c r="B2791" t="str">
        <f t="shared" si="86"/>
        <v>2015</v>
      </c>
      <c r="C2791" t="str">
        <f t="shared" si="87"/>
        <v>Jul</v>
      </c>
      <c r="D2791" t="s">
        <v>1440</v>
      </c>
      <c r="E2791" t="s">
        <v>169</v>
      </c>
      <c r="F2791" t="s">
        <v>12</v>
      </c>
      <c r="G2791" t="s">
        <v>27</v>
      </c>
      <c r="H2791" t="s">
        <v>1161</v>
      </c>
      <c r="I2791" s="4">
        <v>5.76</v>
      </c>
      <c r="J2791" s="5">
        <v>2</v>
      </c>
      <c r="K2791" s="4">
        <v>1.61</v>
      </c>
    </row>
    <row r="2792" spans="1:11" x14ac:dyDescent="0.2">
      <c r="A2792" t="s">
        <v>2617</v>
      </c>
      <c r="B2792" t="str">
        <f t="shared" si="86"/>
        <v>2015</v>
      </c>
      <c r="C2792" t="str">
        <f t="shared" si="87"/>
        <v>Jul</v>
      </c>
      <c r="D2792" t="s">
        <v>560</v>
      </c>
      <c r="E2792" t="s">
        <v>169</v>
      </c>
      <c r="F2792" t="s">
        <v>12</v>
      </c>
      <c r="G2792" t="s">
        <v>22</v>
      </c>
      <c r="H2792" t="s">
        <v>2618</v>
      </c>
      <c r="I2792" s="4">
        <v>3.33</v>
      </c>
      <c r="J2792" s="5">
        <v>2</v>
      </c>
      <c r="K2792" s="4">
        <v>1.21</v>
      </c>
    </row>
    <row r="2793" spans="1:11" x14ac:dyDescent="0.2">
      <c r="A2793" t="s">
        <v>2617</v>
      </c>
      <c r="B2793" t="str">
        <f t="shared" si="86"/>
        <v>2015</v>
      </c>
      <c r="C2793" t="str">
        <f t="shared" si="87"/>
        <v>Jul</v>
      </c>
      <c r="D2793" t="s">
        <v>560</v>
      </c>
      <c r="E2793" t="s">
        <v>169</v>
      </c>
      <c r="F2793" t="s">
        <v>43</v>
      </c>
      <c r="G2793" t="s">
        <v>44</v>
      </c>
      <c r="H2793" t="s">
        <v>1245</v>
      </c>
      <c r="I2793" s="4">
        <v>135.99</v>
      </c>
      <c r="J2793" s="5">
        <v>1</v>
      </c>
      <c r="K2793" s="4">
        <v>36.72</v>
      </c>
    </row>
    <row r="2794" spans="1:11" x14ac:dyDescent="0.2">
      <c r="A2794" t="s">
        <v>2617</v>
      </c>
      <c r="B2794" t="str">
        <f t="shared" si="86"/>
        <v>2015</v>
      </c>
      <c r="C2794" t="str">
        <f t="shared" si="87"/>
        <v>Jul</v>
      </c>
      <c r="D2794" t="s">
        <v>560</v>
      </c>
      <c r="E2794" t="s">
        <v>169</v>
      </c>
      <c r="F2794" t="s">
        <v>38</v>
      </c>
      <c r="G2794" t="s">
        <v>52</v>
      </c>
      <c r="H2794" t="s">
        <v>1780</v>
      </c>
      <c r="I2794" s="4">
        <v>7.38</v>
      </c>
      <c r="J2794" s="5">
        <v>1</v>
      </c>
      <c r="K2794" s="4">
        <v>2.14</v>
      </c>
    </row>
    <row r="2795" spans="1:11" x14ac:dyDescent="0.2">
      <c r="A2795" t="s">
        <v>2619</v>
      </c>
      <c r="B2795" t="str">
        <f t="shared" si="86"/>
        <v>2015</v>
      </c>
      <c r="C2795" t="str">
        <f t="shared" si="87"/>
        <v>Jul</v>
      </c>
      <c r="D2795" t="s">
        <v>2620</v>
      </c>
      <c r="E2795" t="s">
        <v>109</v>
      </c>
      <c r="F2795" t="s">
        <v>12</v>
      </c>
      <c r="G2795" t="s">
        <v>22</v>
      </c>
      <c r="H2795" t="s">
        <v>2621</v>
      </c>
      <c r="I2795" s="4">
        <v>2.0299999999999998</v>
      </c>
      <c r="J2795" s="5">
        <v>1</v>
      </c>
      <c r="K2795" s="4">
        <v>-1.35</v>
      </c>
    </row>
    <row r="2796" spans="1:11" x14ac:dyDescent="0.2">
      <c r="A2796" t="s">
        <v>2622</v>
      </c>
      <c r="B2796" t="str">
        <f t="shared" si="86"/>
        <v>2015</v>
      </c>
      <c r="C2796" t="str">
        <f t="shared" si="87"/>
        <v>Jul</v>
      </c>
      <c r="D2796" t="s">
        <v>2623</v>
      </c>
      <c r="E2796" t="s">
        <v>146</v>
      </c>
      <c r="F2796" t="s">
        <v>12</v>
      </c>
      <c r="G2796" t="s">
        <v>20</v>
      </c>
      <c r="H2796" t="s">
        <v>1789</v>
      </c>
      <c r="I2796" s="4">
        <v>34.76</v>
      </c>
      <c r="J2796" s="5">
        <v>1</v>
      </c>
      <c r="K2796" s="4">
        <v>9.73</v>
      </c>
    </row>
    <row r="2797" spans="1:11" x14ac:dyDescent="0.2">
      <c r="A2797" t="s">
        <v>2622</v>
      </c>
      <c r="B2797" t="str">
        <f t="shared" si="86"/>
        <v>2015</v>
      </c>
      <c r="C2797" t="str">
        <f t="shared" si="87"/>
        <v>Jul</v>
      </c>
      <c r="D2797" t="s">
        <v>2623</v>
      </c>
      <c r="E2797" t="s">
        <v>146</v>
      </c>
      <c r="F2797" t="s">
        <v>43</v>
      </c>
      <c r="G2797" t="s">
        <v>58</v>
      </c>
      <c r="H2797" t="s">
        <v>2343</v>
      </c>
      <c r="I2797" s="4">
        <v>831.2</v>
      </c>
      <c r="J2797" s="5">
        <v>5</v>
      </c>
      <c r="K2797" s="4">
        <v>124.68</v>
      </c>
    </row>
    <row r="2798" spans="1:11" x14ac:dyDescent="0.2">
      <c r="A2798" t="s">
        <v>2622</v>
      </c>
      <c r="B2798" t="str">
        <f t="shared" si="86"/>
        <v>2015</v>
      </c>
      <c r="C2798" t="str">
        <f t="shared" si="87"/>
        <v>Jul</v>
      </c>
      <c r="D2798" t="s">
        <v>2623</v>
      </c>
      <c r="E2798" t="s">
        <v>146</v>
      </c>
      <c r="F2798" t="s">
        <v>12</v>
      </c>
      <c r="G2798" t="s">
        <v>13</v>
      </c>
      <c r="H2798" t="s">
        <v>2160</v>
      </c>
      <c r="I2798" s="4">
        <v>26.4</v>
      </c>
      <c r="J2798" s="5">
        <v>5</v>
      </c>
      <c r="K2798" s="4">
        <v>11.88</v>
      </c>
    </row>
    <row r="2799" spans="1:11" x14ac:dyDescent="0.2">
      <c r="A2799" t="s">
        <v>2622</v>
      </c>
      <c r="B2799" t="str">
        <f t="shared" si="86"/>
        <v>2015</v>
      </c>
      <c r="C2799" t="str">
        <f t="shared" si="87"/>
        <v>Jul</v>
      </c>
      <c r="D2799" t="s">
        <v>2623</v>
      </c>
      <c r="E2799" t="s">
        <v>146</v>
      </c>
      <c r="F2799" t="s">
        <v>12</v>
      </c>
      <c r="G2799" t="s">
        <v>72</v>
      </c>
      <c r="H2799" t="s">
        <v>2613</v>
      </c>
      <c r="I2799" s="4">
        <v>106.75</v>
      </c>
      <c r="J2799" s="5">
        <v>7</v>
      </c>
      <c r="K2799" s="4">
        <v>49.11</v>
      </c>
    </row>
    <row r="2800" spans="1:11" x14ac:dyDescent="0.2">
      <c r="A2800" t="s">
        <v>2622</v>
      </c>
      <c r="B2800" t="str">
        <f t="shared" si="86"/>
        <v>2015</v>
      </c>
      <c r="C2800" t="str">
        <f t="shared" si="87"/>
        <v>Jul</v>
      </c>
      <c r="D2800" t="s">
        <v>2623</v>
      </c>
      <c r="E2800" t="s">
        <v>146</v>
      </c>
      <c r="F2800" t="s">
        <v>12</v>
      </c>
      <c r="G2800" t="s">
        <v>13</v>
      </c>
      <c r="H2800" t="s">
        <v>2624</v>
      </c>
      <c r="I2800" s="4">
        <v>97.82</v>
      </c>
      <c r="J2800" s="5">
        <v>2</v>
      </c>
      <c r="K2800" s="4">
        <v>45.98</v>
      </c>
    </row>
    <row r="2801" spans="1:11" x14ac:dyDescent="0.2">
      <c r="A2801" t="s">
        <v>2622</v>
      </c>
      <c r="B2801" t="str">
        <f t="shared" si="86"/>
        <v>2015</v>
      </c>
      <c r="C2801" t="str">
        <f t="shared" si="87"/>
        <v>Jul</v>
      </c>
      <c r="D2801" t="s">
        <v>2623</v>
      </c>
      <c r="E2801" t="s">
        <v>146</v>
      </c>
      <c r="F2801" t="s">
        <v>12</v>
      </c>
      <c r="G2801" t="s">
        <v>20</v>
      </c>
      <c r="H2801" t="s">
        <v>717</v>
      </c>
      <c r="I2801" s="4">
        <v>141.4</v>
      </c>
      <c r="J2801" s="5">
        <v>5</v>
      </c>
      <c r="K2801" s="4">
        <v>38.18</v>
      </c>
    </row>
    <row r="2802" spans="1:11" x14ac:dyDescent="0.2">
      <c r="A2802" t="s">
        <v>2622</v>
      </c>
      <c r="B2802" t="str">
        <f t="shared" si="86"/>
        <v>2015</v>
      </c>
      <c r="C2802" t="str">
        <f t="shared" si="87"/>
        <v>Jul</v>
      </c>
      <c r="D2802" t="s">
        <v>1032</v>
      </c>
      <c r="E2802" t="s">
        <v>17</v>
      </c>
      <c r="F2802" t="s">
        <v>12</v>
      </c>
      <c r="G2802" t="s">
        <v>22</v>
      </c>
      <c r="H2802" t="s">
        <v>1043</v>
      </c>
      <c r="I2802" s="4">
        <v>2.88</v>
      </c>
      <c r="J2802" s="5">
        <v>5</v>
      </c>
      <c r="K2802" s="4">
        <v>-4.46</v>
      </c>
    </row>
    <row r="2803" spans="1:11" x14ac:dyDescent="0.2">
      <c r="A2803" t="s">
        <v>2622</v>
      </c>
      <c r="B2803" t="str">
        <f t="shared" si="86"/>
        <v>2015</v>
      </c>
      <c r="C2803" t="str">
        <f t="shared" si="87"/>
        <v>Jul</v>
      </c>
      <c r="D2803" t="s">
        <v>1032</v>
      </c>
      <c r="E2803" t="s">
        <v>17</v>
      </c>
      <c r="F2803" t="s">
        <v>38</v>
      </c>
      <c r="G2803" t="s">
        <v>83</v>
      </c>
      <c r="H2803" t="s">
        <v>2625</v>
      </c>
      <c r="I2803" s="4">
        <v>384.94</v>
      </c>
      <c r="J2803" s="5">
        <v>4</v>
      </c>
      <c r="K2803" s="4">
        <v>-126.48</v>
      </c>
    </row>
    <row r="2804" spans="1:11" x14ac:dyDescent="0.2">
      <c r="A2804" t="s">
        <v>2622</v>
      </c>
      <c r="B2804" t="str">
        <f t="shared" si="86"/>
        <v>2015</v>
      </c>
      <c r="C2804" t="str">
        <f t="shared" si="87"/>
        <v>Jul</v>
      </c>
      <c r="D2804" t="s">
        <v>1032</v>
      </c>
      <c r="E2804" t="s">
        <v>17</v>
      </c>
      <c r="F2804" t="s">
        <v>43</v>
      </c>
      <c r="G2804" t="s">
        <v>44</v>
      </c>
      <c r="H2804" t="s">
        <v>596</v>
      </c>
      <c r="I2804" s="4">
        <v>153.58000000000001</v>
      </c>
      <c r="J2804" s="5">
        <v>2</v>
      </c>
      <c r="K2804" s="4">
        <v>13.44</v>
      </c>
    </row>
    <row r="2805" spans="1:11" x14ac:dyDescent="0.2">
      <c r="A2805" t="s">
        <v>2622</v>
      </c>
      <c r="B2805" t="str">
        <f t="shared" si="86"/>
        <v>2015</v>
      </c>
      <c r="C2805" t="str">
        <f t="shared" si="87"/>
        <v>Jul</v>
      </c>
      <c r="D2805" t="s">
        <v>1032</v>
      </c>
      <c r="E2805" t="s">
        <v>17</v>
      </c>
      <c r="F2805" t="s">
        <v>38</v>
      </c>
      <c r="G2805" t="s">
        <v>83</v>
      </c>
      <c r="H2805" t="s">
        <v>1863</v>
      </c>
      <c r="I2805" s="4">
        <v>913.43</v>
      </c>
      <c r="J2805" s="5">
        <v>5</v>
      </c>
      <c r="K2805" s="4">
        <v>-52.2</v>
      </c>
    </row>
    <row r="2806" spans="1:11" x14ac:dyDescent="0.2">
      <c r="A2806" t="s">
        <v>2626</v>
      </c>
      <c r="B2806" t="str">
        <f t="shared" si="86"/>
        <v>2015</v>
      </c>
      <c r="C2806" t="str">
        <f t="shared" si="87"/>
        <v>Jul</v>
      </c>
      <c r="D2806" t="s">
        <v>527</v>
      </c>
      <c r="E2806" t="s">
        <v>169</v>
      </c>
      <c r="F2806" t="s">
        <v>12</v>
      </c>
      <c r="G2806" t="s">
        <v>105</v>
      </c>
      <c r="H2806" t="s">
        <v>927</v>
      </c>
      <c r="I2806" s="4">
        <v>68.94</v>
      </c>
      <c r="J2806" s="5">
        <v>3</v>
      </c>
      <c r="K2806" s="4">
        <v>20.68</v>
      </c>
    </row>
    <row r="2807" spans="1:11" x14ac:dyDescent="0.2">
      <c r="A2807" t="s">
        <v>2626</v>
      </c>
      <c r="B2807" t="str">
        <f t="shared" si="86"/>
        <v>2015</v>
      </c>
      <c r="C2807" t="str">
        <f t="shared" si="87"/>
        <v>Jul</v>
      </c>
      <c r="D2807" t="s">
        <v>527</v>
      </c>
      <c r="E2807" t="s">
        <v>169</v>
      </c>
      <c r="F2807" t="s">
        <v>38</v>
      </c>
      <c r="G2807" t="s">
        <v>52</v>
      </c>
      <c r="H2807" t="s">
        <v>1794</v>
      </c>
      <c r="I2807" s="4">
        <v>128.82</v>
      </c>
      <c r="J2807" s="5">
        <v>3</v>
      </c>
      <c r="K2807" s="4">
        <v>50.24</v>
      </c>
    </row>
    <row r="2808" spans="1:11" x14ac:dyDescent="0.2">
      <c r="A2808" t="s">
        <v>2626</v>
      </c>
      <c r="B2808" t="str">
        <f t="shared" si="86"/>
        <v>2015</v>
      </c>
      <c r="C2808" t="str">
        <f t="shared" si="87"/>
        <v>Jul</v>
      </c>
      <c r="D2808" t="s">
        <v>56</v>
      </c>
      <c r="E2808" t="s">
        <v>169</v>
      </c>
      <c r="F2808" t="s">
        <v>12</v>
      </c>
      <c r="G2808" t="s">
        <v>22</v>
      </c>
      <c r="H2808" t="s">
        <v>1595</v>
      </c>
      <c r="I2808" s="4">
        <v>10.51</v>
      </c>
      <c r="J2808" s="5">
        <v>3</v>
      </c>
      <c r="K2808" s="4">
        <v>3.68</v>
      </c>
    </row>
    <row r="2809" spans="1:11" x14ac:dyDescent="0.2">
      <c r="A2809" t="s">
        <v>2627</v>
      </c>
      <c r="B2809" t="str">
        <f t="shared" si="86"/>
        <v>2015</v>
      </c>
      <c r="C2809" t="str">
        <f t="shared" si="87"/>
        <v>Jul</v>
      </c>
      <c r="D2809" t="s">
        <v>1112</v>
      </c>
      <c r="E2809" t="s">
        <v>37</v>
      </c>
      <c r="F2809" t="s">
        <v>38</v>
      </c>
      <c r="G2809" t="s">
        <v>52</v>
      </c>
      <c r="H2809" t="s">
        <v>923</v>
      </c>
      <c r="I2809" s="4">
        <v>20.94</v>
      </c>
      <c r="J2809" s="5">
        <v>3</v>
      </c>
      <c r="K2809" s="4">
        <v>6.07</v>
      </c>
    </row>
    <row r="2810" spans="1:11" x14ac:dyDescent="0.2">
      <c r="A2810" t="s">
        <v>2627</v>
      </c>
      <c r="B2810" t="str">
        <f t="shared" si="86"/>
        <v>2015</v>
      </c>
      <c r="C2810" t="str">
        <f t="shared" si="87"/>
        <v>Jul</v>
      </c>
      <c r="D2810" t="s">
        <v>1112</v>
      </c>
      <c r="E2810" t="s">
        <v>37</v>
      </c>
      <c r="F2810" t="s">
        <v>12</v>
      </c>
      <c r="G2810" t="s">
        <v>22</v>
      </c>
      <c r="H2810" t="s">
        <v>987</v>
      </c>
      <c r="I2810" s="4">
        <v>135.09</v>
      </c>
      <c r="J2810" s="5">
        <v>9</v>
      </c>
      <c r="K2810" s="4">
        <v>62.14</v>
      </c>
    </row>
    <row r="2811" spans="1:11" x14ac:dyDescent="0.2">
      <c r="A2811" t="s">
        <v>2627</v>
      </c>
      <c r="B2811" t="str">
        <f t="shared" si="86"/>
        <v>2015</v>
      </c>
      <c r="C2811" t="str">
        <f t="shared" si="87"/>
        <v>Jul</v>
      </c>
      <c r="D2811" t="s">
        <v>1112</v>
      </c>
      <c r="E2811" t="s">
        <v>37</v>
      </c>
      <c r="F2811" t="s">
        <v>43</v>
      </c>
      <c r="G2811" t="s">
        <v>58</v>
      </c>
      <c r="H2811" t="s">
        <v>2359</v>
      </c>
      <c r="I2811" s="4">
        <v>279.86</v>
      </c>
      <c r="J2811" s="5">
        <v>14</v>
      </c>
      <c r="K2811" s="4">
        <v>64.37</v>
      </c>
    </row>
    <row r="2812" spans="1:11" x14ac:dyDescent="0.2">
      <c r="A2812" t="s">
        <v>2627</v>
      </c>
      <c r="B2812" t="str">
        <f t="shared" si="86"/>
        <v>2015</v>
      </c>
      <c r="C2812" t="str">
        <f t="shared" si="87"/>
        <v>Jul</v>
      </c>
      <c r="D2812" t="s">
        <v>1112</v>
      </c>
      <c r="E2812" t="s">
        <v>37</v>
      </c>
      <c r="F2812" t="s">
        <v>12</v>
      </c>
      <c r="G2812" t="s">
        <v>22</v>
      </c>
      <c r="H2812" t="s">
        <v>987</v>
      </c>
      <c r="I2812" s="4">
        <v>90.06</v>
      </c>
      <c r="J2812" s="5">
        <v>6</v>
      </c>
      <c r="K2812" s="4">
        <v>41.43</v>
      </c>
    </row>
    <row r="2813" spans="1:11" x14ac:dyDescent="0.2">
      <c r="A2813" t="s">
        <v>2628</v>
      </c>
      <c r="B2813" t="str">
        <f t="shared" si="86"/>
        <v>2015</v>
      </c>
      <c r="C2813" t="str">
        <f t="shared" si="87"/>
        <v>Jul</v>
      </c>
      <c r="D2813" t="s">
        <v>890</v>
      </c>
      <c r="E2813" t="s">
        <v>26</v>
      </c>
      <c r="F2813" t="s">
        <v>12</v>
      </c>
      <c r="G2813" t="s">
        <v>22</v>
      </c>
      <c r="H2813" t="s">
        <v>1193</v>
      </c>
      <c r="I2813" s="4">
        <v>25.18</v>
      </c>
      <c r="J2813" s="5">
        <v>4</v>
      </c>
      <c r="K2813" s="4">
        <v>-18.46</v>
      </c>
    </row>
    <row r="2814" spans="1:11" x14ac:dyDescent="0.2">
      <c r="A2814" t="s">
        <v>2628</v>
      </c>
      <c r="B2814" t="str">
        <f t="shared" si="86"/>
        <v>2015</v>
      </c>
      <c r="C2814" t="str">
        <f t="shared" si="87"/>
        <v>Jul</v>
      </c>
      <c r="D2814" t="s">
        <v>1071</v>
      </c>
      <c r="E2814" t="s">
        <v>189</v>
      </c>
      <c r="F2814" t="s">
        <v>12</v>
      </c>
      <c r="G2814" t="s">
        <v>47</v>
      </c>
      <c r="H2814" t="s">
        <v>277</v>
      </c>
      <c r="I2814" s="4">
        <v>9.42</v>
      </c>
      <c r="J2814" s="5">
        <v>2</v>
      </c>
      <c r="K2814" s="4">
        <v>0.47</v>
      </c>
    </row>
    <row r="2815" spans="1:11" x14ac:dyDescent="0.2">
      <c r="A2815" t="s">
        <v>2628</v>
      </c>
      <c r="B2815" t="str">
        <f t="shared" si="86"/>
        <v>2015</v>
      </c>
      <c r="C2815" t="str">
        <f t="shared" si="87"/>
        <v>Jul</v>
      </c>
      <c r="D2815" t="s">
        <v>1071</v>
      </c>
      <c r="E2815" t="s">
        <v>189</v>
      </c>
      <c r="F2815" t="s">
        <v>12</v>
      </c>
      <c r="G2815" t="s">
        <v>13</v>
      </c>
      <c r="H2815" t="s">
        <v>2629</v>
      </c>
      <c r="I2815" s="4">
        <v>12.96</v>
      </c>
      <c r="J2815" s="5">
        <v>2</v>
      </c>
      <c r="K2815" s="4">
        <v>6.22</v>
      </c>
    </row>
    <row r="2816" spans="1:11" x14ac:dyDescent="0.2">
      <c r="A2816" t="s">
        <v>2628</v>
      </c>
      <c r="B2816" t="str">
        <f t="shared" si="86"/>
        <v>2015</v>
      </c>
      <c r="C2816" t="str">
        <f t="shared" si="87"/>
        <v>Jul</v>
      </c>
      <c r="D2816" t="s">
        <v>1071</v>
      </c>
      <c r="E2816" t="s">
        <v>189</v>
      </c>
      <c r="F2816" t="s">
        <v>38</v>
      </c>
      <c r="G2816" t="s">
        <v>83</v>
      </c>
      <c r="H2816" t="s">
        <v>2630</v>
      </c>
      <c r="I2816" s="4">
        <v>704.9</v>
      </c>
      <c r="J2816" s="5">
        <v>5</v>
      </c>
      <c r="K2816" s="4">
        <v>56.39</v>
      </c>
    </row>
    <row r="2817" spans="1:11" x14ac:dyDescent="0.2">
      <c r="A2817" t="s">
        <v>2628</v>
      </c>
      <c r="B2817" t="str">
        <f t="shared" si="86"/>
        <v>2015</v>
      </c>
      <c r="C2817" t="str">
        <f t="shared" si="87"/>
        <v>Jul</v>
      </c>
      <c r="D2817" t="s">
        <v>1071</v>
      </c>
      <c r="E2817" t="s">
        <v>189</v>
      </c>
      <c r="F2817" t="s">
        <v>38</v>
      </c>
      <c r="G2817" t="s">
        <v>39</v>
      </c>
      <c r="H2817" t="s">
        <v>2004</v>
      </c>
      <c r="I2817" s="4">
        <v>561.57000000000005</v>
      </c>
      <c r="J2817" s="5">
        <v>2</v>
      </c>
      <c r="K2817" s="4">
        <v>28.08</v>
      </c>
    </row>
    <row r="2818" spans="1:11" x14ac:dyDescent="0.2">
      <c r="A2818" t="s">
        <v>2628</v>
      </c>
      <c r="B2818" t="str">
        <f t="shared" si="86"/>
        <v>2015</v>
      </c>
      <c r="C2818" t="str">
        <f t="shared" si="87"/>
        <v>Jul</v>
      </c>
      <c r="D2818" t="s">
        <v>2204</v>
      </c>
      <c r="E2818" t="s">
        <v>561</v>
      </c>
      <c r="F2818" t="s">
        <v>12</v>
      </c>
      <c r="G2818" t="s">
        <v>72</v>
      </c>
      <c r="H2818" t="s">
        <v>1718</v>
      </c>
      <c r="I2818" s="4">
        <v>98.46</v>
      </c>
      <c r="J2818" s="5">
        <v>9</v>
      </c>
      <c r="K2818" s="4">
        <v>49.23</v>
      </c>
    </row>
    <row r="2819" spans="1:11" x14ac:dyDescent="0.2">
      <c r="A2819" t="s">
        <v>2628</v>
      </c>
      <c r="B2819" t="str">
        <f t="shared" ref="B2819:B2882" si="88">TEXT(A2819,"YYYY")</f>
        <v>2015</v>
      </c>
      <c r="C2819" t="str">
        <f t="shared" ref="C2819:C2882" si="89">TEXT(A2819,"MMM")</f>
        <v>Jul</v>
      </c>
      <c r="D2819" t="s">
        <v>2204</v>
      </c>
      <c r="E2819" t="s">
        <v>561</v>
      </c>
      <c r="F2819" t="s">
        <v>38</v>
      </c>
      <c r="G2819" t="s">
        <v>164</v>
      </c>
      <c r="H2819" t="s">
        <v>914</v>
      </c>
      <c r="I2819" s="4">
        <v>358.58</v>
      </c>
      <c r="J2819" s="5">
        <v>2</v>
      </c>
      <c r="K2819" s="4">
        <v>39.44</v>
      </c>
    </row>
    <row r="2820" spans="1:11" x14ac:dyDescent="0.2">
      <c r="A2820" t="s">
        <v>2628</v>
      </c>
      <c r="B2820" t="str">
        <f t="shared" si="88"/>
        <v>2015</v>
      </c>
      <c r="C2820" t="str">
        <f t="shared" si="89"/>
        <v>Jul</v>
      </c>
      <c r="D2820" t="s">
        <v>1651</v>
      </c>
      <c r="E2820" t="s">
        <v>31</v>
      </c>
      <c r="F2820" t="s">
        <v>43</v>
      </c>
      <c r="G2820" t="s">
        <v>44</v>
      </c>
      <c r="H2820" t="s">
        <v>2631</v>
      </c>
      <c r="I2820" s="4">
        <v>623.96</v>
      </c>
      <c r="J2820" s="5">
        <v>5</v>
      </c>
      <c r="K2820" s="4">
        <v>39</v>
      </c>
    </row>
    <row r="2821" spans="1:11" x14ac:dyDescent="0.2">
      <c r="A2821" t="s">
        <v>2632</v>
      </c>
      <c r="B2821" t="str">
        <f t="shared" si="88"/>
        <v>2015</v>
      </c>
      <c r="C2821" t="str">
        <f t="shared" si="89"/>
        <v>Jul</v>
      </c>
      <c r="D2821" t="s">
        <v>1020</v>
      </c>
      <c r="E2821" t="s">
        <v>109</v>
      </c>
      <c r="F2821" t="s">
        <v>38</v>
      </c>
      <c r="G2821" t="s">
        <v>164</v>
      </c>
      <c r="H2821" t="s">
        <v>1873</v>
      </c>
      <c r="I2821" s="4">
        <v>393.17</v>
      </c>
      <c r="J2821" s="5">
        <v>3</v>
      </c>
      <c r="K2821" s="4">
        <v>-204.45</v>
      </c>
    </row>
    <row r="2822" spans="1:11" x14ac:dyDescent="0.2">
      <c r="A2822" t="s">
        <v>2632</v>
      </c>
      <c r="B2822" t="str">
        <f t="shared" si="88"/>
        <v>2015</v>
      </c>
      <c r="C2822" t="str">
        <f t="shared" si="89"/>
        <v>Jul</v>
      </c>
      <c r="D2822" t="s">
        <v>1682</v>
      </c>
      <c r="E2822" t="s">
        <v>31</v>
      </c>
      <c r="F2822" t="s">
        <v>12</v>
      </c>
      <c r="G2822" t="s">
        <v>72</v>
      </c>
      <c r="H2822" t="s">
        <v>479</v>
      </c>
      <c r="I2822" s="4">
        <v>167.86</v>
      </c>
      <c r="J2822" s="5">
        <v>2</v>
      </c>
      <c r="K2822" s="4">
        <v>78.89</v>
      </c>
    </row>
    <row r="2823" spans="1:11" x14ac:dyDescent="0.2">
      <c r="A2823" t="s">
        <v>2632</v>
      </c>
      <c r="B2823" t="str">
        <f t="shared" si="88"/>
        <v>2015</v>
      </c>
      <c r="C2823" t="str">
        <f t="shared" si="89"/>
        <v>Jul</v>
      </c>
      <c r="D2823" t="s">
        <v>912</v>
      </c>
      <c r="E2823" t="s">
        <v>31</v>
      </c>
      <c r="F2823" t="s">
        <v>12</v>
      </c>
      <c r="G2823" t="s">
        <v>22</v>
      </c>
      <c r="H2823" t="s">
        <v>128</v>
      </c>
      <c r="I2823" s="4">
        <v>9.14</v>
      </c>
      <c r="J2823" s="5">
        <v>3</v>
      </c>
      <c r="K2823" s="4">
        <v>3.09</v>
      </c>
    </row>
    <row r="2824" spans="1:11" x14ac:dyDescent="0.2">
      <c r="A2824" t="s">
        <v>2632</v>
      </c>
      <c r="B2824" t="str">
        <f t="shared" si="88"/>
        <v>2015</v>
      </c>
      <c r="C2824" t="str">
        <f t="shared" si="89"/>
        <v>Jul</v>
      </c>
      <c r="D2824" t="s">
        <v>912</v>
      </c>
      <c r="E2824" t="s">
        <v>31</v>
      </c>
      <c r="F2824" t="s">
        <v>12</v>
      </c>
      <c r="G2824" t="s">
        <v>22</v>
      </c>
      <c r="H2824" t="s">
        <v>1094</v>
      </c>
      <c r="I2824" s="4">
        <v>23.14</v>
      </c>
      <c r="J2824" s="5">
        <v>6</v>
      </c>
      <c r="K2824" s="4">
        <v>8.39</v>
      </c>
    </row>
    <row r="2825" spans="1:11" x14ac:dyDescent="0.2">
      <c r="A2825" t="s">
        <v>2632</v>
      </c>
      <c r="B2825" t="str">
        <f t="shared" si="88"/>
        <v>2015</v>
      </c>
      <c r="C2825" t="str">
        <f t="shared" si="89"/>
        <v>Jul</v>
      </c>
      <c r="D2825" t="s">
        <v>912</v>
      </c>
      <c r="E2825" t="s">
        <v>31</v>
      </c>
      <c r="F2825" t="s">
        <v>12</v>
      </c>
      <c r="G2825" t="s">
        <v>27</v>
      </c>
      <c r="H2825" t="s">
        <v>1150</v>
      </c>
      <c r="I2825" s="4">
        <v>99.2</v>
      </c>
      <c r="J2825" s="5">
        <v>5</v>
      </c>
      <c r="K2825" s="4">
        <v>25.79</v>
      </c>
    </row>
    <row r="2826" spans="1:11" x14ac:dyDescent="0.2">
      <c r="A2826" t="s">
        <v>2632</v>
      </c>
      <c r="B2826" t="str">
        <f t="shared" si="88"/>
        <v>2015</v>
      </c>
      <c r="C2826" t="str">
        <f t="shared" si="89"/>
        <v>Jul</v>
      </c>
      <c r="D2826" t="s">
        <v>204</v>
      </c>
      <c r="E2826" t="s">
        <v>109</v>
      </c>
      <c r="F2826" t="s">
        <v>38</v>
      </c>
      <c r="G2826" t="s">
        <v>39</v>
      </c>
      <c r="H2826" t="s">
        <v>2570</v>
      </c>
      <c r="I2826" s="4">
        <v>266.35000000000002</v>
      </c>
      <c r="J2826" s="5">
        <v>3</v>
      </c>
      <c r="K2826" s="4">
        <v>13.32</v>
      </c>
    </row>
    <row r="2827" spans="1:11" x14ac:dyDescent="0.2">
      <c r="A2827" t="s">
        <v>2632</v>
      </c>
      <c r="B2827" t="str">
        <f t="shared" si="88"/>
        <v>2015</v>
      </c>
      <c r="C2827" t="str">
        <f t="shared" si="89"/>
        <v>Jul</v>
      </c>
      <c r="D2827" t="s">
        <v>359</v>
      </c>
      <c r="E2827" t="s">
        <v>26</v>
      </c>
      <c r="F2827" t="s">
        <v>12</v>
      </c>
      <c r="G2827" t="s">
        <v>13</v>
      </c>
      <c r="H2827" t="s">
        <v>152</v>
      </c>
      <c r="I2827" s="4">
        <v>10.37</v>
      </c>
      <c r="J2827" s="5">
        <v>2</v>
      </c>
      <c r="K2827" s="4">
        <v>3.63</v>
      </c>
    </row>
    <row r="2828" spans="1:11" x14ac:dyDescent="0.2">
      <c r="A2828" t="s">
        <v>2633</v>
      </c>
      <c r="B2828" t="str">
        <f t="shared" si="88"/>
        <v>2015</v>
      </c>
      <c r="C2828" t="str">
        <f t="shared" si="89"/>
        <v>Jul</v>
      </c>
      <c r="D2828" t="s">
        <v>733</v>
      </c>
      <c r="E2828" t="s">
        <v>37</v>
      </c>
      <c r="F2828" t="s">
        <v>43</v>
      </c>
      <c r="G2828" t="s">
        <v>44</v>
      </c>
      <c r="H2828" t="s">
        <v>2165</v>
      </c>
      <c r="I2828" s="4">
        <v>29.97</v>
      </c>
      <c r="J2828" s="5">
        <v>3</v>
      </c>
      <c r="K2828" s="4">
        <v>0.3</v>
      </c>
    </row>
    <row r="2829" spans="1:11" x14ac:dyDescent="0.2">
      <c r="A2829" t="s">
        <v>2634</v>
      </c>
      <c r="B2829" t="str">
        <f t="shared" si="88"/>
        <v>2015</v>
      </c>
      <c r="C2829" t="str">
        <f t="shared" si="89"/>
        <v>Jul</v>
      </c>
      <c r="D2829" t="s">
        <v>1682</v>
      </c>
      <c r="E2829" t="s">
        <v>31</v>
      </c>
      <c r="F2829" t="s">
        <v>43</v>
      </c>
      <c r="G2829" t="s">
        <v>58</v>
      </c>
      <c r="H2829" t="s">
        <v>95</v>
      </c>
      <c r="I2829" s="4">
        <v>209.93</v>
      </c>
      <c r="J2829" s="5">
        <v>7</v>
      </c>
      <c r="K2829" s="4">
        <v>92.37</v>
      </c>
    </row>
    <row r="2830" spans="1:11" x14ac:dyDescent="0.2">
      <c r="A2830" t="s">
        <v>2634</v>
      </c>
      <c r="B2830" t="str">
        <f t="shared" si="88"/>
        <v>2015</v>
      </c>
      <c r="C2830" t="str">
        <f t="shared" si="89"/>
        <v>Jul</v>
      </c>
      <c r="D2830" t="s">
        <v>1682</v>
      </c>
      <c r="E2830" t="s">
        <v>31</v>
      </c>
      <c r="F2830" t="s">
        <v>38</v>
      </c>
      <c r="G2830" t="s">
        <v>52</v>
      </c>
      <c r="H2830" t="s">
        <v>1339</v>
      </c>
      <c r="I2830" s="4">
        <v>5.28</v>
      </c>
      <c r="J2830" s="5">
        <v>3</v>
      </c>
      <c r="K2830" s="4">
        <v>2.3199999999999998</v>
      </c>
    </row>
    <row r="2831" spans="1:11" x14ac:dyDescent="0.2">
      <c r="A2831" t="s">
        <v>2634</v>
      </c>
      <c r="B2831" t="str">
        <f t="shared" si="88"/>
        <v>2015</v>
      </c>
      <c r="C2831" t="str">
        <f t="shared" si="89"/>
        <v>Jul</v>
      </c>
      <c r="D2831" t="s">
        <v>1682</v>
      </c>
      <c r="E2831" t="s">
        <v>31</v>
      </c>
      <c r="F2831" t="s">
        <v>12</v>
      </c>
      <c r="G2831" t="s">
        <v>22</v>
      </c>
      <c r="H2831" t="s">
        <v>910</v>
      </c>
      <c r="I2831" s="4">
        <v>10.92</v>
      </c>
      <c r="J2831" s="5">
        <v>3</v>
      </c>
      <c r="K2831" s="4">
        <v>4.0999999999999996</v>
      </c>
    </row>
    <row r="2832" spans="1:11" x14ac:dyDescent="0.2">
      <c r="A2832" t="s">
        <v>2634</v>
      </c>
      <c r="B2832" t="str">
        <f t="shared" si="88"/>
        <v>2015</v>
      </c>
      <c r="C2832" t="str">
        <f t="shared" si="89"/>
        <v>Jul</v>
      </c>
      <c r="D2832" t="s">
        <v>1374</v>
      </c>
      <c r="E2832" t="s">
        <v>11</v>
      </c>
      <c r="F2832" t="s">
        <v>12</v>
      </c>
      <c r="G2832" t="s">
        <v>20</v>
      </c>
      <c r="H2832" t="s">
        <v>1524</v>
      </c>
      <c r="I2832" s="4">
        <v>61.79</v>
      </c>
      <c r="J2832" s="5">
        <v>4</v>
      </c>
      <c r="K2832" s="4">
        <v>6.18</v>
      </c>
    </row>
    <row r="2833" spans="1:11" x14ac:dyDescent="0.2">
      <c r="A2833" t="s">
        <v>2634</v>
      </c>
      <c r="B2833" t="str">
        <f t="shared" si="88"/>
        <v>2015</v>
      </c>
      <c r="C2833" t="str">
        <f t="shared" si="89"/>
        <v>Jul</v>
      </c>
      <c r="D2833" t="s">
        <v>1076</v>
      </c>
      <c r="E2833" t="s">
        <v>369</v>
      </c>
      <c r="F2833" t="s">
        <v>38</v>
      </c>
      <c r="G2833" t="s">
        <v>39</v>
      </c>
      <c r="H2833" t="s">
        <v>481</v>
      </c>
      <c r="I2833" s="4">
        <v>155.88</v>
      </c>
      <c r="J2833" s="5">
        <v>6</v>
      </c>
      <c r="K2833" s="4">
        <v>38.97</v>
      </c>
    </row>
    <row r="2834" spans="1:11" x14ac:dyDescent="0.2">
      <c r="A2834" t="s">
        <v>2635</v>
      </c>
      <c r="B2834" t="str">
        <f t="shared" si="88"/>
        <v>2015</v>
      </c>
      <c r="C2834" t="str">
        <f t="shared" si="89"/>
        <v>Jul</v>
      </c>
      <c r="D2834" t="s">
        <v>1332</v>
      </c>
      <c r="E2834" t="s">
        <v>169</v>
      </c>
      <c r="F2834" t="s">
        <v>43</v>
      </c>
      <c r="G2834" t="s">
        <v>58</v>
      </c>
      <c r="H2834" t="s">
        <v>2077</v>
      </c>
      <c r="I2834" s="4">
        <v>2309.65</v>
      </c>
      <c r="J2834" s="5">
        <v>7</v>
      </c>
      <c r="K2834" s="4">
        <v>762.18</v>
      </c>
    </row>
    <row r="2835" spans="1:11" x14ac:dyDescent="0.2">
      <c r="A2835" t="s">
        <v>2635</v>
      </c>
      <c r="B2835" t="str">
        <f t="shared" si="88"/>
        <v>2015</v>
      </c>
      <c r="C2835" t="str">
        <f t="shared" si="89"/>
        <v>Jul</v>
      </c>
      <c r="D2835" t="s">
        <v>1332</v>
      </c>
      <c r="E2835" t="s">
        <v>169</v>
      </c>
      <c r="F2835" t="s">
        <v>38</v>
      </c>
      <c r="G2835" t="s">
        <v>164</v>
      </c>
      <c r="H2835" t="s">
        <v>1692</v>
      </c>
      <c r="I2835" s="4">
        <v>1090.78</v>
      </c>
      <c r="J2835" s="5">
        <v>7</v>
      </c>
      <c r="K2835" s="4">
        <v>-290.88</v>
      </c>
    </row>
    <row r="2836" spans="1:11" x14ac:dyDescent="0.2">
      <c r="A2836" t="s">
        <v>2635</v>
      </c>
      <c r="B2836" t="str">
        <f t="shared" si="88"/>
        <v>2015</v>
      </c>
      <c r="C2836" t="str">
        <f t="shared" si="89"/>
        <v>Jul</v>
      </c>
      <c r="D2836" t="s">
        <v>1332</v>
      </c>
      <c r="E2836" t="s">
        <v>169</v>
      </c>
      <c r="F2836" t="s">
        <v>12</v>
      </c>
      <c r="G2836" t="s">
        <v>13</v>
      </c>
      <c r="H2836" t="s">
        <v>2636</v>
      </c>
      <c r="I2836" s="4">
        <v>19.440000000000001</v>
      </c>
      <c r="J2836" s="5">
        <v>3</v>
      </c>
      <c r="K2836" s="4">
        <v>9.33</v>
      </c>
    </row>
    <row r="2837" spans="1:11" x14ac:dyDescent="0.2">
      <c r="A2837" t="s">
        <v>2635</v>
      </c>
      <c r="B2837" t="str">
        <f t="shared" si="88"/>
        <v>2015</v>
      </c>
      <c r="C2837" t="str">
        <f t="shared" si="89"/>
        <v>Jul</v>
      </c>
      <c r="D2837" t="s">
        <v>1646</v>
      </c>
      <c r="E2837" t="s">
        <v>383</v>
      </c>
      <c r="F2837" t="s">
        <v>43</v>
      </c>
      <c r="G2837" t="s">
        <v>58</v>
      </c>
      <c r="H2837" t="s">
        <v>2284</v>
      </c>
      <c r="I2837" s="4">
        <v>239.7</v>
      </c>
      <c r="J2837" s="5">
        <v>6</v>
      </c>
      <c r="K2837" s="4">
        <v>105.47</v>
      </c>
    </row>
    <row r="2838" spans="1:11" x14ac:dyDescent="0.2">
      <c r="A2838" t="s">
        <v>2635</v>
      </c>
      <c r="B2838" t="str">
        <f t="shared" si="88"/>
        <v>2015</v>
      </c>
      <c r="C2838" t="str">
        <f t="shared" si="89"/>
        <v>Jul</v>
      </c>
      <c r="D2838" t="s">
        <v>2089</v>
      </c>
      <c r="E2838" t="s">
        <v>216</v>
      </c>
      <c r="F2838" t="s">
        <v>12</v>
      </c>
      <c r="G2838" t="s">
        <v>232</v>
      </c>
      <c r="H2838" t="s">
        <v>2448</v>
      </c>
      <c r="I2838" s="4">
        <v>52.59</v>
      </c>
      <c r="J2838" s="5">
        <v>3</v>
      </c>
      <c r="K2838" s="4">
        <v>15.78</v>
      </c>
    </row>
    <row r="2839" spans="1:11" x14ac:dyDescent="0.2">
      <c r="A2839" t="s">
        <v>2637</v>
      </c>
      <c r="B2839" t="str">
        <f t="shared" si="88"/>
        <v>2015</v>
      </c>
      <c r="C2839" t="str">
        <f t="shared" si="89"/>
        <v>Aug</v>
      </c>
      <c r="D2839" t="s">
        <v>574</v>
      </c>
      <c r="E2839" t="s">
        <v>31</v>
      </c>
      <c r="F2839" t="s">
        <v>12</v>
      </c>
      <c r="G2839" t="s">
        <v>27</v>
      </c>
      <c r="H2839" t="s">
        <v>621</v>
      </c>
      <c r="I2839" s="4">
        <v>6.72</v>
      </c>
      <c r="J2839" s="5">
        <v>4</v>
      </c>
      <c r="K2839" s="4">
        <v>3.36</v>
      </c>
    </row>
    <row r="2840" spans="1:11" x14ac:dyDescent="0.2">
      <c r="A2840" t="s">
        <v>2637</v>
      </c>
      <c r="B2840" t="str">
        <f t="shared" si="88"/>
        <v>2015</v>
      </c>
      <c r="C2840" t="str">
        <f t="shared" si="89"/>
        <v>Aug</v>
      </c>
      <c r="D2840" t="s">
        <v>574</v>
      </c>
      <c r="E2840" t="s">
        <v>31</v>
      </c>
      <c r="F2840" t="s">
        <v>38</v>
      </c>
      <c r="G2840" t="s">
        <v>164</v>
      </c>
      <c r="H2840" t="s">
        <v>213</v>
      </c>
      <c r="I2840" s="4">
        <v>1004.98</v>
      </c>
      <c r="J2840" s="5">
        <v>6</v>
      </c>
      <c r="K2840" s="4">
        <v>-175.87</v>
      </c>
    </row>
    <row r="2841" spans="1:11" x14ac:dyDescent="0.2">
      <c r="A2841" t="s">
        <v>2638</v>
      </c>
      <c r="B2841" t="str">
        <f t="shared" si="88"/>
        <v>2015</v>
      </c>
      <c r="C2841" t="str">
        <f t="shared" si="89"/>
        <v>Aug</v>
      </c>
      <c r="D2841" t="s">
        <v>973</v>
      </c>
      <c r="E2841" t="s">
        <v>189</v>
      </c>
      <c r="F2841" t="s">
        <v>12</v>
      </c>
      <c r="G2841" t="s">
        <v>22</v>
      </c>
      <c r="H2841" t="s">
        <v>2639</v>
      </c>
      <c r="I2841" s="4">
        <v>6.37</v>
      </c>
      <c r="J2841" s="5">
        <v>2</v>
      </c>
      <c r="K2841" s="4">
        <v>2.15</v>
      </c>
    </row>
    <row r="2842" spans="1:11" x14ac:dyDescent="0.2">
      <c r="A2842" t="s">
        <v>2638</v>
      </c>
      <c r="B2842" t="str">
        <f t="shared" si="88"/>
        <v>2015</v>
      </c>
      <c r="C2842" t="str">
        <f t="shared" si="89"/>
        <v>Aug</v>
      </c>
      <c r="D2842" t="s">
        <v>973</v>
      </c>
      <c r="E2842" t="s">
        <v>189</v>
      </c>
      <c r="F2842" t="s">
        <v>43</v>
      </c>
      <c r="G2842" t="s">
        <v>353</v>
      </c>
      <c r="H2842" t="s">
        <v>971</v>
      </c>
      <c r="I2842" s="4">
        <v>558.4</v>
      </c>
      <c r="J2842" s="5">
        <v>2</v>
      </c>
      <c r="K2842" s="4">
        <v>41.88</v>
      </c>
    </row>
    <row r="2843" spans="1:11" x14ac:dyDescent="0.2">
      <c r="A2843" t="s">
        <v>2638</v>
      </c>
      <c r="B2843" t="str">
        <f t="shared" si="88"/>
        <v>2015</v>
      </c>
      <c r="C2843" t="str">
        <f t="shared" si="89"/>
        <v>Aug</v>
      </c>
      <c r="D2843" t="s">
        <v>2640</v>
      </c>
      <c r="E2843" t="s">
        <v>1777</v>
      </c>
      <c r="F2843" t="s">
        <v>43</v>
      </c>
      <c r="G2843" t="s">
        <v>44</v>
      </c>
      <c r="H2843" t="s">
        <v>2306</v>
      </c>
      <c r="I2843" s="4">
        <v>128.85</v>
      </c>
      <c r="J2843" s="5">
        <v>3</v>
      </c>
      <c r="K2843" s="4">
        <v>3.87</v>
      </c>
    </row>
    <row r="2844" spans="1:11" x14ac:dyDescent="0.2">
      <c r="A2844" t="s">
        <v>2638</v>
      </c>
      <c r="B2844" t="str">
        <f t="shared" si="88"/>
        <v>2015</v>
      </c>
      <c r="C2844" t="str">
        <f t="shared" si="89"/>
        <v>Aug</v>
      </c>
      <c r="D2844" t="s">
        <v>2640</v>
      </c>
      <c r="E2844" t="s">
        <v>1777</v>
      </c>
      <c r="F2844" t="s">
        <v>12</v>
      </c>
      <c r="G2844" t="s">
        <v>13</v>
      </c>
      <c r="H2844" t="s">
        <v>2583</v>
      </c>
      <c r="I2844" s="4">
        <v>8.4</v>
      </c>
      <c r="J2844" s="5">
        <v>2</v>
      </c>
      <c r="K2844" s="4">
        <v>4.12</v>
      </c>
    </row>
    <row r="2845" spans="1:11" x14ac:dyDescent="0.2">
      <c r="A2845" t="s">
        <v>2638</v>
      </c>
      <c r="B2845" t="str">
        <f t="shared" si="88"/>
        <v>2015</v>
      </c>
      <c r="C2845" t="str">
        <f t="shared" si="89"/>
        <v>Aug</v>
      </c>
      <c r="D2845" t="s">
        <v>2640</v>
      </c>
      <c r="E2845" t="s">
        <v>1777</v>
      </c>
      <c r="F2845" t="s">
        <v>43</v>
      </c>
      <c r="G2845" t="s">
        <v>58</v>
      </c>
      <c r="H2845" t="s">
        <v>1251</v>
      </c>
      <c r="I2845" s="4">
        <v>199.98</v>
      </c>
      <c r="J2845" s="5">
        <v>2</v>
      </c>
      <c r="K2845" s="4">
        <v>83.99</v>
      </c>
    </row>
    <row r="2846" spans="1:11" x14ac:dyDescent="0.2">
      <c r="A2846" t="s">
        <v>2638</v>
      </c>
      <c r="B2846" t="str">
        <f t="shared" si="88"/>
        <v>2015</v>
      </c>
      <c r="C2846" t="str">
        <f t="shared" si="89"/>
        <v>Aug</v>
      </c>
      <c r="D2846" t="s">
        <v>2640</v>
      </c>
      <c r="E2846" t="s">
        <v>1777</v>
      </c>
      <c r="F2846" t="s">
        <v>38</v>
      </c>
      <c r="G2846" t="s">
        <v>39</v>
      </c>
      <c r="H2846" t="s">
        <v>1955</v>
      </c>
      <c r="I2846" s="4">
        <v>110.98</v>
      </c>
      <c r="J2846" s="5">
        <v>1</v>
      </c>
      <c r="K2846" s="4">
        <v>15.54</v>
      </c>
    </row>
    <row r="2847" spans="1:11" x14ac:dyDescent="0.2">
      <c r="A2847" t="s">
        <v>2638</v>
      </c>
      <c r="B2847" t="str">
        <f t="shared" si="88"/>
        <v>2015</v>
      </c>
      <c r="C2847" t="str">
        <f t="shared" si="89"/>
        <v>Aug</v>
      </c>
      <c r="D2847" t="s">
        <v>1964</v>
      </c>
      <c r="E2847" t="s">
        <v>104</v>
      </c>
      <c r="F2847" t="s">
        <v>38</v>
      </c>
      <c r="G2847" t="s">
        <v>164</v>
      </c>
      <c r="H2847" t="s">
        <v>165</v>
      </c>
      <c r="I2847" s="4">
        <v>277.5</v>
      </c>
      <c r="J2847" s="5">
        <v>4</v>
      </c>
      <c r="K2847" s="4">
        <v>-188.7</v>
      </c>
    </row>
    <row r="2848" spans="1:11" x14ac:dyDescent="0.2">
      <c r="A2848" t="s">
        <v>2641</v>
      </c>
      <c r="B2848" t="str">
        <f t="shared" si="88"/>
        <v>2015</v>
      </c>
      <c r="C2848" t="str">
        <f t="shared" si="89"/>
        <v>Aug</v>
      </c>
      <c r="D2848" t="s">
        <v>511</v>
      </c>
      <c r="E2848" t="s">
        <v>11</v>
      </c>
      <c r="F2848" t="s">
        <v>12</v>
      </c>
      <c r="G2848" t="s">
        <v>20</v>
      </c>
      <c r="H2848" t="s">
        <v>1078</v>
      </c>
      <c r="I2848" s="4">
        <v>33.49</v>
      </c>
      <c r="J2848" s="5">
        <v>7</v>
      </c>
      <c r="K2848" s="4">
        <v>-1.26</v>
      </c>
    </row>
    <row r="2849" spans="1:11" x14ac:dyDescent="0.2">
      <c r="A2849" t="s">
        <v>2641</v>
      </c>
      <c r="B2849" t="str">
        <f t="shared" si="88"/>
        <v>2015</v>
      </c>
      <c r="C2849" t="str">
        <f t="shared" si="89"/>
        <v>Aug</v>
      </c>
      <c r="D2849" t="s">
        <v>511</v>
      </c>
      <c r="E2849" t="s">
        <v>11</v>
      </c>
      <c r="F2849" t="s">
        <v>12</v>
      </c>
      <c r="G2849" t="s">
        <v>232</v>
      </c>
      <c r="H2849" t="s">
        <v>1642</v>
      </c>
      <c r="I2849" s="4">
        <v>23.04</v>
      </c>
      <c r="J2849" s="5">
        <v>3</v>
      </c>
      <c r="K2849" s="4">
        <v>-4.9000000000000004</v>
      </c>
    </row>
    <row r="2850" spans="1:11" x14ac:dyDescent="0.2">
      <c r="A2850" t="s">
        <v>2641</v>
      </c>
      <c r="B2850" t="str">
        <f t="shared" si="88"/>
        <v>2015</v>
      </c>
      <c r="C2850" t="str">
        <f t="shared" si="89"/>
        <v>Aug</v>
      </c>
      <c r="D2850" t="s">
        <v>511</v>
      </c>
      <c r="E2850" t="s">
        <v>11</v>
      </c>
      <c r="F2850" t="s">
        <v>12</v>
      </c>
      <c r="G2850" t="s">
        <v>22</v>
      </c>
      <c r="H2850" t="s">
        <v>1591</v>
      </c>
      <c r="I2850" s="4">
        <v>1.36</v>
      </c>
      <c r="J2850" s="5">
        <v>1</v>
      </c>
      <c r="K2850" s="4">
        <v>-2.1800000000000002</v>
      </c>
    </row>
    <row r="2851" spans="1:11" x14ac:dyDescent="0.2">
      <c r="A2851" t="s">
        <v>2641</v>
      </c>
      <c r="B2851" t="str">
        <f t="shared" si="88"/>
        <v>2015</v>
      </c>
      <c r="C2851" t="str">
        <f t="shared" si="89"/>
        <v>Aug</v>
      </c>
      <c r="D2851" t="s">
        <v>511</v>
      </c>
      <c r="E2851" t="s">
        <v>11</v>
      </c>
      <c r="F2851" t="s">
        <v>38</v>
      </c>
      <c r="G2851" t="s">
        <v>52</v>
      </c>
      <c r="H2851" t="s">
        <v>1780</v>
      </c>
      <c r="I2851" s="4">
        <v>14.76</v>
      </c>
      <c r="J2851" s="5">
        <v>5</v>
      </c>
      <c r="K2851" s="4">
        <v>-11.44</v>
      </c>
    </row>
    <row r="2852" spans="1:11" x14ac:dyDescent="0.2">
      <c r="A2852" t="s">
        <v>2642</v>
      </c>
      <c r="B2852" t="str">
        <f t="shared" si="88"/>
        <v>2015</v>
      </c>
      <c r="C2852" t="str">
        <f t="shared" si="89"/>
        <v>Aug</v>
      </c>
      <c r="D2852" t="s">
        <v>1035</v>
      </c>
      <c r="E2852" t="s">
        <v>11</v>
      </c>
      <c r="F2852" t="s">
        <v>12</v>
      </c>
      <c r="G2852" t="s">
        <v>13</v>
      </c>
      <c r="H2852" t="s">
        <v>2546</v>
      </c>
      <c r="I2852" s="4">
        <v>27.22</v>
      </c>
      <c r="J2852" s="5">
        <v>3</v>
      </c>
      <c r="K2852" s="4">
        <v>9.8699999999999992</v>
      </c>
    </row>
    <row r="2853" spans="1:11" x14ac:dyDescent="0.2">
      <c r="A2853" t="s">
        <v>2642</v>
      </c>
      <c r="B2853" t="str">
        <f t="shared" si="88"/>
        <v>2015</v>
      </c>
      <c r="C2853" t="str">
        <f t="shared" si="89"/>
        <v>Aug</v>
      </c>
      <c r="D2853" t="s">
        <v>1727</v>
      </c>
      <c r="E2853" t="s">
        <v>11</v>
      </c>
      <c r="F2853" t="s">
        <v>12</v>
      </c>
      <c r="G2853" t="s">
        <v>18</v>
      </c>
      <c r="H2853" t="s">
        <v>421</v>
      </c>
      <c r="I2853" s="4">
        <v>35.520000000000003</v>
      </c>
      <c r="J2853" s="5">
        <v>3</v>
      </c>
      <c r="K2853" s="4">
        <v>13.32</v>
      </c>
    </row>
    <row r="2854" spans="1:11" x14ac:dyDescent="0.2">
      <c r="A2854" t="s">
        <v>2642</v>
      </c>
      <c r="B2854" t="str">
        <f t="shared" si="88"/>
        <v>2015</v>
      </c>
      <c r="C2854" t="str">
        <f t="shared" si="89"/>
        <v>Aug</v>
      </c>
      <c r="D2854" t="s">
        <v>1727</v>
      </c>
      <c r="E2854" t="s">
        <v>11</v>
      </c>
      <c r="F2854" t="s">
        <v>12</v>
      </c>
      <c r="G2854" t="s">
        <v>22</v>
      </c>
      <c r="H2854" t="s">
        <v>494</v>
      </c>
      <c r="I2854" s="4">
        <v>6.23</v>
      </c>
      <c r="J2854" s="5">
        <v>5</v>
      </c>
      <c r="K2854" s="4">
        <v>-9.66</v>
      </c>
    </row>
    <row r="2855" spans="1:11" x14ac:dyDescent="0.2">
      <c r="A2855" t="s">
        <v>2642</v>
      </c>
      <c r="B2855" t="str">
        <f t="shared" si="88"/>
        <v>2015</v>
      </c>
      <c r="C2855" t="str">
        <f t="shared" si="89"/>
        <v>Aug</v>
      </c>
      <c r="D2855" t="s">
        <v>1727</v>
      </c>
      <c r="E2855" t="s">
        <v>11</v>
      </c>
      <c r="F2855" t="s">
        <v>12</v>
      </c>
      <c r="G2855" t="s">
        <v>13</v>
      </c>
      <c r="H2855" t="s">
        <v>2157</v>
      </c>
      <c r="I2855" s="4">
        <v>56.7</v>
      </c>
      <c r="J2855" s="5">
        <v>2</v>
      </c>
      <c r="K2855" s="4">
        <v>19.14</v>
      </c>
    </row>
    <row r="2856" spans="1:11" x14ac:dyDescent="0.2">
      <c r="A2856" t="s">
        <v>2642</v>
      </c>
      <c r="B2856" t="str">
        <f t="shared" si="88"/>
        <v>2015</v>
      </c>
      <c r="C2856" t="str">
        <f t="shared" si="89"/>
        <v>Aug</v>
      </c>
      <c r="D2856" t="s">
        <v>1727</v>
      </c>
      <c r="E2856" t="s">
        <v>11</v>
      </c>
      <c r="F2856" t="s">
        <v>38</v>
      </c>
      <c r="G2856" t="s">
        <v>83</v>
      </c>
      <c r="H2856" t="s">
        <v>2643</v>
      </c>
      <c r="I2856" s="4">
        <v>369.2</v>
      </c>
      <c r="J2856" s="5">
        <v>3</v>
      </c>
      <c r="K2856" s="4">
        <v>-114.02</v>
      </c>
    </row>
    <row r="2857" spans="1:11" x14ac:dyDescent="0.2">
      <c r="A2857" t="s">
        <v>2644</v>
      </c>
      <c r="B2857" t="str">
        <f t="shared" si="88"/>
        <v>2015</v>
      </c>
      <c r="C2857" t="str">
        <f t="shared" si="89"/>
        <v>Aug</v>
      </c>
      <c r="D2857" t="s">
        <v>1012</v>
      </c>
      <c r="E2857" t="s">
        <v>585</v>
      </c>
      <c r="F2857" t="s">
        <v>12</v>
      </c>
      <c r="G2857" t="s">
        <v>22</v>
      </c>
      <c r="H2857" t="s">
        <v>643</v>
      </c>
      <c r="I2857" s="4">
        <v>3.3</v>
      </c>
      <c r="J2857" s="5">
        <v>1</v>
      </c>
      <c r="K2857" s="4">
        <v>1.1200000000000001</v>
      </c>
    </row>
    <row r="2858" spans="1:11" x14ac:dyDescent="0.2">
      <c r="A2858" t="s">
        <v>2644</v>
      </c>
      <c r="B2858" t="str">
        <f t="shared" si="88"/>
        <v>2015</v>
      </c>
      <c r="C2858" t="str">
        <f t="shared" si="89"/>
        <v>Aug</v>
      </c>
      <c r="D2858" t="s">
        <v>2645</v>
      </c>
      <c r="E2858" t="s">
        <v>31</v>
      </c>
      <c r="F2858" t="s">
        <v>12</v>
      </c>
      <c r="G2858" t="s">
        <v>22</v>
      </c>
      <c r="H2858" t="s">
        <v>2646</v>
      </c>
      <c r="I2858" s="4">
        <v>19.149999999999999</v>
      </c>
      <c r="J2858" s="5">
        <v>3</v>
      </c>
      <c r="K2858" s="4">
        <v>6.46</v>
      </c>
    </row>
    <row r="2859" spans="1:11" x14ac:dyDescent="0.2">
      <c r="A2859" t="s">
        <v>2644</v>
      </c>
      <c r="B2859" t="str">
        <f t="shared" si="88"/>
        <v>2015</v>
      </c>
      <c r="C2859" t="str">
        <f t="shared" si="89"/>
        <v>Aug</v>
      </c>
      <c r="D2859" t="s">
        <v>1631</v>
      </c>
      <c r="E2859" t="s">
        <v>216</v>
      </c>
      <c r="F2859" t="s">
        <v>12</v>
      </c>
      <c r="G2859" t="s">
        <v>22</v>
      </c>
      <c r="H2859" t="s">
        <v>1373</v>
      </c>
      <c r="I2859" s="4">
        <v>28.4</v>
      </c>
      <c r="J2859" s="5">
        <v>4</v>
      </c>
      <c r="K2859" s="4">
        <v>13.06</v>
      </c>
    </row>
    <row r="2860" spans="1:11" x14ac:dyDescent="0.2">
      <c r="A2860" t="s">
        <v>2644</v>
      </c>
      <c r="B2860" t="str">
        <f t="shared" si="88"/>
        <v>2015</v>
      </c>
      <c r="C2860" t="str">
        <f t="shared" si="89"/>
        <v>Aug</v>
      </c>
      <c r="D2860" t="s">
        <v>1631</v>
      </c>
      <c r="E2860" t="s">
        <v>216</v>
      </c>
      <c r="F2860" t="s">
        <v>38</v>
      </c>
      <c r="G2860" t="s">
        <v>52</v>
      </c>
      <c r="H2860" t="s">
        <v>2647</v>
      </c>
      <c r="I2860" s="4">
        <v>212.94</v>
      </c>
      <c r="J2860" s="5">
        <v>3</v>
      </c>
      <c r="K2860" s="4">
        <v>34.07</v>
      </c>
    </row>
    <row r="2861" spans="1:11" x14ac:dyDescent="0.2">
      <c r="A2861" t="s">
        <v>2644</v>
      </c>
      <c r="B2861" t="str">
        <f t="shared" si="88"/>
        <v>2015</v>
      </c>
      <c r="C2861" t="str">
        <f t="shared" si="89"/>
        <v>Aug</v>
      </c>
      <c r="D2861" t="s">
        <v>867</v>
      </c>
      <c r="E2861" t="s">
        <v>26</v>
      </c>
      <c r="F2861" t="s">
        <v>12</v>
      </c>
      <c r="G2861" t="s">
        <v>27</v>
      </c>
      <c r="H2861" t="s">
        <v>537</v>
      </c>
      <c r="I2861" s="4">
        <v>106.8</v>
      </c>
      <c r="J2861" s="5">
        <v>10</v>
      </c>
      <c r="K2861" s="4">
        <v>10.68</v>
      </c>
    </row>
    <row r="2862" spans="1:11" x14ac:dyDescent="0.2">
      <c r="A2862" t="s">
        <v>2644</v>
      </c>
      <c r="B2862" t="str">
        <f t="shared" si="88"/>
        <v>2015</v>
      </c>
      <c r="C2862" t="str">
        <f t="shared" si="89"/>
        <v>Aug</v>
      </c>
      <c r="D2862" t="s">
        <v>1012</v>
      </c>
      <c r="E2862" t="s">
        <v>608</v>
      </c>
      <c r="F2862" t="s">
        <v>12</v>
      </c>
      <c r="G2862" t="s">
        <v>105</v>
      </c>
      <c r="H2862" t="s">
        <v>1602</v>
      </c>
      <c r="I2862" s="4">
        <v>77.58</v>
      </c>
      <c r="J2862" s="5">
        <v>9</v>
      </c>
      <c r="K2862" s="4">
        <v>20.170000000000002</v>
      </c>
    </row>
    <row r="2863" spans="1:11" x14ac:dyDescent="0.2">
      <c r="A2863" t="s">
        <v>2644</v>
      </c>
      <c r="B2863" t="str">
        <f t="shared" si="88"/>
        <v>2015</v>
      </c>
      <c r="C2863" t="str">
        <f t="shared" si="89"/>
        <v>Aug</v>
      </c>
      <c r="D2863" t="s">
        <v>2648</v>
      </c>
      <c r="E2863" t="s">
        <v>62</v>
      </c>
      <c r="F2863" t="s">
        <v>43</v>
      </c>
      <c r="G2863" t="s">
        <v>44</v>
      </c>
      <c r="H2863" t="s">
        <v>2649</v>
      </c>
      <c r="I2863" s="4">
        <v>494.97</v>
      </c>
      <c r="J2863" s="5">
        <v>3</v>
      </c>
      <c r="K2863" s="4">
        <v>148.49</v>
      </c>
    </row>
    <row r="2864" spans="1:11" x14ac:dyDescent="0.2">
      <c r="A2864" t="s">
        <v>2644</v>
      </c>
      <c r="B2864" t="str">
        <f t="shared" si="88"/>
        <v>2015</v>
      </c>
      <c r="C2864" t="str">
        <f t="shared" si="89"/>
        <v>Aug</v>
      </c>
      <c r="D2864" t="s">
        <v>2648</v>
      </c>
      <c r="E2864" t="s">
        <v>62</v>
      </c>
      <c r="F2864" t="s">
        <v>12</v>
      </c>
      <c r="G2864" t="s">
        <v>18</v>
      </c>
      <c r="H2864" t="s">
        <v>2650</v>
      </c>
      <c r="I2864" s="4">
        <v>25.06</v>
      </c>
      <c r="J2864" s="5">
        <v>2</v>
      </c>
      <c r="K2864" s="4">
        <v>11.78</v>
      </c>
    </row>
    <row r="2865" spans="1:11" x14ac:dyDescent="0.2">
      <c r="A2865" t="s">
        <v>2651</v>
      </c>
      <c r="B2865" t="str">
        <f t="shared" si="88"/>
        <v>2015</v>
      </c>
      <c r="C2865" t="str">
        <f t="shared" si="89"/>
        <v>Aug</v>
      </c>
      <c r="D2865" t="s">
        <v>1583</v>
      </c>
      <c r="E2865" t="s">
        <v>31</v>
      </c>
      <c r="F2865" t="s">
        <v>12</v>
      </c>
      <c r="G2865" t="s">
        <v>22</v>
      </c>
      <c r="H2865" t="s">
        <v>643</v>
      </c>
      <c r="I2865" s="4">
        <v>6.61</v>
      </c>
      <c r="J2865" s="5">
        <v>2</v>
      </c>
      <c r="K2865" s="4">
        <v>2.23</v>
      </c>
    </row>
    <row r="2866" spans="1:11" x14ac:dyDescent="0.2">
      <c r="A2866" t="s">
        <v>2651</v>
      </c>
      <c r="B2866" t="str">
        <f t="shared" si="88"/>
        <v>2015</v>
      </c>
      <c r="C2866" t="str">
        <f t="shared" si="89"/>
        <v>Aug</v>
      </c>
      <c r="D2866" t="s">
        <v>1583</v>
      </c>
      <c r="E2866" t="s">
        <v>31</v>
      </c>
      <c r="F2866" t="s">
        <v>12</v>
      </c>
      <c r="G2866" t="s">
        <v>22</v>
      </c>
      <c r="H2866" t="s">
        <v>910</v>
      </c>
      <c r="I2866" s="4">
        <v>7.28</v>
      </c>
      <c r="J2866" s="5">
        <v>2</v>
      </c>
      <c r="K2866" s="4">
        <v>2.73</v>
      </c>
    </row>
    <row r="2867" spans="1:11" x14ac:dyDescent="0.2">
      <c r="A2867" t="s">
        <v>2651</v>
      </c>
      <c r="B2867" t="str">
        <f t="shared" si="88"/>
        <v>2015</v>
      </c>
      <c r="C2867" t="str">
        <f t="shared" si="89"/>
        <v>Aug</v>
      </c>
      <c r="D2867" t="s">
        <v>1583</v>
      </c>
      <c r="E2867" t="s">
        <v>31</v>
      </c>
      <c r="F2867" t="s">
        <v>38</v>
      </c>
      <c r="G2867" t="s">
        <v>39</v>
      </c>
      <c r="H2867" t="s">
        <v>2652</v>
      </c>
      <c r="I2867" s="4">
        <v>144.78</v>
      </c>
      <c r="J2867" s="5">
        <v>1</v>
      </c>
      <c r="K2867" s="4">
        <v>10.86</v>
      </c>
    </row>
    <row r="2868" spans="1:11" x14ac:dyDescent="0.2">
      <c r="A2868" t="s">
        <v>2651</v>
      </c>
      <c r="B2868" t="str">
        <f t="shared" si="88"/>
        <v>2015</v>
      </c>
      <c r="C2868" t="str">
        <f t="shared" si="89"/>
        <v>Aug</v>
      </c>
      <c r="D2868" t="s">
        <v>2653</v>
      </c>
      <c r="E2868" t="s">
        <v>501</v>
      </c>
      <c r="F2868" t="s">
        <v>12</v>
      </c>
      <c r="G2868" t="s">
        <v>27</v>
      </c>
      <c r="H2868" t="s">
        <v>2654</v>
      </c>
      <c r="I2868" s="4">
        <v>39.659999999999997</v>
      </c>
      <c r="J2868" s="5">
        <v>2</v>
      </c>
      <c r="K2868" s="4">
        <v>11.9</v>
      </c>
    </row>
    <row r="2869" spans="1:11" x14ac:dyDescent="0.2">
      <c r="A2869" t="s">
        <v>2651</v>
      </c>
      <c r="B2869" t="str">
        <f t="shared" si="88"/>
        <v>2015</v>
      </c>
      <c r="C2869" t="str">
        <f t="shared" si="89"/>
        <v>Aug</v>
      </c>
      <c r="D2869" t="s">
        <v>2653</v>
      </c>
      <c r="E2869" t="s">
        <v>501</v>
      </c>
      <c r="F2869" t="s">
        <v>12</v>
      </c>
      <c r="G2869" t="s">
        <v>105</v>
      </c>
      <c r="H2869" t="s">
        <v>1951</v>
      </c>
      <c r="I2869" s="4">
        <v>113.92</v>
      </c>
      <c r="J2869" s="5">
        <v>2</v>
      </c>
      <c r="K2869" s="4">
        <v>33.04</v>
      </c>
    </row>
    <row r="2870" spans="1:11" x14ac:dyDescent="0.2">
      <c r="A2870" t="s">
        <v>2651</v>
      </c>
      <c r="B2870" t="str">
        <f t="shared" si="88"/>
        <v>2015</v>
      </c>
      <c r="C2870" t="str">
        <f t="shared" si="89"/>
        <v>Aug</v>
      </c>
      <c r="D2870" t="s">
        <v>2653</v>
      </c>
      <c r="E2870" t="s">
        <v>501</v>
      </c>
      <c r="F2870" t="s">
        <v>12</v>
      </c>
      <c r="G2870" t="s">
        <v>22</v>
      </c>
      <c r="H2870" t="s">
        <v>1317</v>
      </c>
      <c r="I2870" s="4">
        <v>447.86</v>
      </c>
      <c r="J2870" s="5">
        <v>7</v>
      </c>
      <c r="K2870" s="4">
        <v>210.49</v>
      </c>
    </row>
    <row r="2871" spans="1:11" x14ac:dyDescent="0.2">
      <c r="A2871" t="s">
        <v>2651</v>
      </c>
      <c r="B2871" t="str">
        <f t="shared" si="88"/>
        <v>2015</v>
      </c>
      <c r="C2871" t="str">
        <f t="shared" si="89"/>
        <v>Aug</v>
      </c>
      <c r="D2871" t="s">
        <v>505</v>
      </c>
      <c r="E2871" t="s">
        <v>169</v>
      </c>
      <c r="F2871" t="s">
        <v>43</v>
      </c>
      <c r="G2871" t="s">
        <v>58</v>
      </c>
      <c r="H2871" t="s">
        <v>230</v>
      </c>
      <c r="I2871" s="4">
        <v>79.989999999999995</v>
      </c>
      <c r="J2871" s="5">
        <v>1</v>
      </c>
      <c r="K2871" s="4">
        <v>28.8</v>
      </c>
    </row>
    <row r="2872" spans="1:11" x14ac:dyDescent="0.2">
      <c r="A2872" t="s">
        <v>2655</v>
      </c>
      <c r="B2872" t="str">
        <f t="shared" si="88"/>
        <v>2015</v>
      </c>
      <c r="C2872" t="str">
        <f t="shared" si="89"/>
        <v>Aug</v>
      </c>
      <c r="D2872" t="s">
        <v>677</v>
      </c>
      <c r="E2872" t="s">
        <v>125</v>
      </c>
      <c r="F2872" t="s">
        <v>12</v>
      </c>
      <c r="G2872" t="s">
        <v>27</v>
      </c>
      <c r="H2872" t="s">
        <v>1037</v>
      </c>
      <c r="I2872" s="4">
        <v>2.2000000000000002</v>
      </c>
      <c r="J2872" s="5">
        <v>1</v>
      </c>
      <c r="K2872" s="4">
        <v>0.97</v>
      </c>
    </row>
    <row r="2873" spans="1:11" x14ac:dyDescent="0.2">
      <c r="A2873" t="s">
        <v>2655</v>
      </c>
      <c r="B2873" t="str">
        <f t="shared" si="88"/>
        <v>2015</v>
      </c>
      <c r="C2873" t="str">
        <f t="shared" si="89"/>
        <v>Aug</v>
      </c>
      <c r="D2873" t="s">
        <v>677</v>
      </c>
      <c r="E2873" t="s">
        <v>125</v>
      </c>
      <c r="F2873" t="s">
        <v>38</v>
      </c>
      <c r="G2873" t="s">
        <v>164</v>
      </c>
      <c r="H2873" t="s">
        <v>575</v>
      </c>
      <c r="I2873" s="4">
        <v>622.45000000000005</v>
      </c>
      <c r="J2873" s="5">
        <v>5</v>
      </c>
      <c r="K2873" s="4">
        <v>136.94</v>
      </c>
    </row>
    <row r="2874" spans="1:11" x14ac:dyDescent="0.2">
      <c r="A2874" t="s">
        <v>2655</v>
      </c>
      <c r="B2874" t="str">
        <f t="shared" si="88"/>
        <v>2015</v>
      </c>
      <c r="C2874" t="str">
        <f t="shared" si="89"/>
        <v>Aug</v>
      </c>
      <c r="D2874" t="s">
        <v>677</v>
      </c>
      <c r="E2874" t="s">
        <v>125</v>
      </c>
      <c r="F2874" t="s">
        <v>12</v>
      </c>
      <c r="G2874" t="s">
        <v>20</v>
      </c>
      <c r="H2874" t="s">
        <v>2039</v>
      </c>
      <c r="I2874" s="4">
        <v>21.98</v>
      </c>
      <c r="J2874" s="5">
        <v>1</v>
      </c>
      <c r="K2874" s="4">
        <v>0.22</v>
      </c>
    </row>
    <row r="2875" spans="1:11" x14ac:dyDescent="0.2">
      <c r="A2875" t="s">
        <v>2655</v>
      </c>
      <c r="B2875" t="str">
        <f t="shared" si="88"/>
        <v>2015</v>
      </c>
      <c r="C2875" t="str">
        <f t="shared" si="89"/>
        <v>Aug</v>
      </c>
      <c r="D2875" t="s">
        <v>769</v>
      </c>
      <c r="E2875" t="s">
        <v>169</v>
      </c>
      <c r="F2875" t="s">
        <v>43</v>
      </c>
      <c r="G2875" t="s">
        <v>44</v>
      </c>
      <c r="H2875" t="s">
        <v>1557</v>
      </c>
      <c r="I2875" s="4">
        <v>307.98</v>
      </c>
      <c r="J2875" s="5">
        <v>2</v>
      </c>
      <c r="K2875" s="4">
        <v>89.31</v>
      </c>
    </row>
    <row r="2876" spans="1:11" x14ac:dyDescent="0.2">
      <c r="A2876" t="s">
        <v>2655</v>
      </c>
      <c r="B2876" t="str">
        <f t="shared" si="88"/>
        <v>2015</v>
      </c>
      <c r="C2876" t="str">
        <f t="shared" si="89"/>
        <v>Aug</v>
      </c>
      <c r="D2876" t="s">
        <v>769</v>
      </c>
      <c r="E2876" t="s">
        <v>169</v>
      </c>
      <c r="F2876" t="s">
        <v>38</v>
      </c>
      <c r="G2876" t="s">
        <v>164</v>
      </c>
      <c r="H2876" t="s">
        <v>843</v>
      </c>
      <c r="I2876" s="4">
        <v>382.81</v>
      </c>
      <c r="J2876" s="5">
        <v>9</v>
      </c>
      <c r="K2876" s="4">
        <v>-153.12</v>
      </c>
    </row>
    <row r="2877" spans="1:11" x14ac:dyDescent="0.2">
      <c r="A2877" t="s">
        <v>2655</v>
      </c>
      <c r="B2877" t="str">
        <f t="shared" si="88"/>
        <v>2015</v>
      </c>
      <c r="C2877" t="str">
        <f t="shared" si="89"/>
        <v>Aug</v>
      </c>
      <c r="D2877" t="s">
        <v>769</v>
      </c>
      <c r="E2877" t="s">
        <v>169</v>
      </c>
      <c r="F2877" t="s">
        <v>12</v>
      </c>
      <c r="G2877" t="s">
        <v>20</v>
      </c>
      <c r="H2877" t="s">
        <v>1664</v>
      </c>
      <c r="I2877" s="4">
        <v>41.96</v>
      </c>
      <c r="J2877" s="5">
        <v>2</v>
      </c>
      <c r="K2877" s="4">
        <v>2.94</v>
      </c>
    </row>
    <row r="2878" spans="1:11" x14ac:dyDescent="0.2">
      <c r="A2878" t="s">
        <v>2655</v>
      </c>
      <c r="B2878" t="str">
        <f t="shared" si="88"/>
        <v>2015</v>
      </c>
      <c r="C2878" t="str">
        <f t="shared" si="89"/>
        <v>Aug</v>
      </c>
      <c r="D2878" t="s">
        <v>769</v>
      </c>
      <c r="E2878" t="s">
        <v>169</v>
      </c>
      <c r="F2878" t="s">
        <v>12</v>
      </c>
      <c r="G2878" t="s">
        <v>22</v>
      </c>
      <c r="H2878" t="s">
        <v>2562</v>
      </c>
      <c r="I2878" s="4">
        <v>1217.57</v>
      </c>
      <c r="J2878" s="5">
        <v>2</v>
      </c>
      <c r="K2878" s="4">
        <v>456.59</v>
      </c>
    </row>
    <row r="2879" spans="1:11" x14ac:dyDescent="0.2">
      <c r="A2879" t="s">
        <v>2655</v>
      </c>
      <c r="B2879" t="str">
        <f t="shared" si="88"/>
        <v>2015</v>
      </c>
      <c r="C2879" t="str">
        <f t="shared" si="89"/>
        <v>Aug</v>
      </c>
      <c r="D2879" t="s">
        <v>769</v>
      </c>
      <c r="E2879" t="s">
        <v>169</v>
      </c>
      <c r="F2879" t="s">
        <v>38</v>
      </c>
      <c r="G2879" t="s">
        <v>52</v>
      </c>
      <c r="H2879" t="s">
        <v>2656</v>
      </c>
      <c r="I2879" s="4">
        <v>47.04</v>
      </c>
      <c r="J2879" s="5">
        <v>3</v>
      </c>
      <c r="K2879" s="4">
        <v>18.350000000000001</v>
      </c>
    </row>
    <row r="2880" spans="1:11" x14ac:dyDescent="0.2">
      <c r="A2880" t="s">
        <v>2655</v>
      </c>
      <c r="B2880" t="str">
        <f t="shared" si="88"/>
        <v>2015</v>
      </c>
      <c r="C2880" t="str">
        <f t="shared" si="89"/>
        <v>Aug</v>
      </c>
      <c r="D2880" t="s">
        <v>769</v>
      </c>
      <c r="E2880" t="s">
        <v>169</v>
      </c>
      <c r="F2880" t="s">
        <v>38</v>
      </c>
      <c r="G2880" t="s">
        <v>52</v>
      </c>
      <c r="H2880" t="s">
        <v>1622</v>
      </c>
      <c r="I2880" s="4">
        <v>6.16</v>
      </c>
      <c r="J2880" s="5">
        <v>2</v>
      </c>
      <c r="K2880" s="4">
        <v>2.96</v>
      </c>
    </row>
    <row r="2881" spans="1:11" x14ac:dyDescent="0.2">
      <c r="A2881" t="s">
        <v>2655</v>
      </c>
      <c r="B2881" t="str">
        <f t="shared" si="88"/>
        <v>2015</v>
      </c>
      <c r="C2881" t="str">
        <f t="shared" si="89"/>
        <v>Aug</v>
      </c>
      <c r="D2881" t="s">
        <v>769</v>
      </c>
      <c r="E2881" t="s">
        <v>169</v>
      </c>
      <c r="F2881" t="s">
        <v>43</v>
      </c>
      <c r="G2881" t="s">
        <v>44</v>
      </c>
      <c r="H2881" t="s">
        <v>337</v>
      </c>
      <c r="I2881" s="4">
        <v>979.95</v>
      </c>
      <c r="J2881" s="5">
        <v>5</v>
      </c>
      <c r="K2881" s="4">
        <v>274.39</v>
      </c>
    </row>
    <row r="2882" spans="1:11" x14ac:dyDescent="0.2">
      <c r="A2882" t="s">
        <v>2655</v>
      </c>
      <c r="B2882" t="str">
        <f t="shared" si="88"/>
        <v>2015</v>
      </c>
      <c r="C2882" t="str">
        <f t="shared" si="89"/>
        <v>Aug</v>
      </c>
      <c r="D2882" t="s">
        <v>769</v>
      </c>
      <c r="E2882" t="s">
        <v>169</v>
      </c>
      <c r="F2882" t="s">
        <v>12</v>
      </c>
      <c r="G2882" t="s">
        <v>13</v>
      </c>
      <c r="H2882" t="s">
        <v>2657</v>
      </c>
      <c r="I2882" s="4">
        <v>143.69999999999999</v>
      </c>
      <c r="J2882" s="5">
        <v>3</v>
      </c>
      <c r="K2882" s="4">
        <v>68.98</v>
      </c>
    </row>
    <row r="2883" spans="1:11" x14ac:dyDescent="0.2">
      <c r="A2883" t="s">
        <v>2655</v>
      </c>
      <c r="B2883" t="str">
        <f t="shared" ref="B2883:B2946" si="90">TEXT(A2883,"YYYY")</f>
        <v>2015</v>
      </c>
      <c r="C2883" t="str">
        <f t="shared" ref="C2883:C2946" si="91">TEXT(A2883,"MMM")</f>
        <v>Aug</v>
      </c>
      <c r="D2883" t="s">
        <v>769</v>
      </c>
      <c r="E2883" t="s">
        <v>169</v>
      </c>
      <c r="F2883" t="s">
        <v>12</v>
      </c>
      <c r="G2883" t="s">
        <v>47</v>
      </c>
      <c r="H2883" t="s">
        <v>1213</v>
      </c>
      <c r="I2883" s="4">
        <v>10.65</v>
      </c>
      <c r="J2883" s="5">
        <v>3</v>
      </c>
      <c r="K2883" s="4">
        <v>5.01</v>
      </c>
    </row>
    <row r="2884" spans="1:11" x14ac:dyDescent="0.2">
      <c r="A2884" t="s">
        <v>2655</v>
      </c>
      <c r="B2884" t="str">
        <f t="shared" si="90"/>
        <v>2015</v>
      </c>
      <c r="C2884" t="str">
        <f t="shared" si="91"/>
        <v>Aug</v>
      </c>
      <c r="D2884" t="s">
        <v>769</v>
      </c>
      <c r="E2884" t="s">
        <v>169</v>
      </c>
      <c r="F2884" t="s">
        <v>43</v>
      </c>
      <c r="G2884" t="s">
        <v>58</v>
      </c>
      <c r="H2884" t="s">
        <v>2096</v>
      </c>
      <c r="I2884" s="4">
        <v>247.8</v>
      </c>
      <c r="J2884" s="5">
        <v>4</v>
      </c>
      <c r="K2884" s="4">
        <v>34.69</v>
      </c>
    </row>
    <row r="2885" spans="1:11" x14ac:dyDescent="0.2">
      <c r="A2885" t="s">
        <v>2655</v>
      </c>
      <c r="B2885" t="str">
        <f t="shared" si="90"/>
        <v>2015</v>
      </c>
      <c r="C2885" t="str">
        <f t="shared" si="91"/>
        <v>Aug</v>
      </c>
      <c r="D2885" t="s">
        <v>572</v>
      </c>
      <c r="E2885" t="s">
        <v>139</v>
      </c>
      <c r="F2885" t="s">
        <v>12</v>
      </c>
      <c r="G2885" t="s">
        <v>18</v>
      </c>
      <c r="H2885" t="s">
        <v>672</v>
      </c>
      <c r="I2885" s="4">
        <v>4.6100000000000003</v>
      </c>
      <c r="J2885" s="5">
        <v>2</v>
      </c>
      <c r="K2885" s="4">
        <v>1.67</v>
      </c>
    </row>
    <row r="2886" spans="1:11" x14ac:dyDescent="0.2">
      <c r="A2886" t="s">
        <v>2655</v>
      </c>
      <c r="B2886" t="str">
        <f t="shared" si="90"/>
        <v>2015</v>
      </c>
      <c r="C2886" t="str">
        <f t="shared" si="91"/>
        <v>Aug</v>
      </c>
      <c r="D2886" t="s">
        <v>271</v>
      </c>
      <c r="E2886" t="s">
        <v>180</v>
      </c>
      <c r="F2886" t="s">
        <v>38</v>
      </c>
      <c r="G2886" t="s">
        <v>83</v>
      </c>
      <c r="H2886" t="s">
        <v>2625</v>
      </c>
      <c r="I2886" s="4">
        <v>687.4</v>
      </c>
      <c r="J2886" s="5">
        <v>5</v>
      </c>
      <c r="K2886" s="4">
        <v>48.12</v>
      </c>
    </row>
    <row r="2887" spans="1:11" x14ac:dyDescent="0.2">
      <c r="A2887" t="s">
        <v>2655</v>
      </c>
      <c r="B2887" t="str">
        <f t="shared" si="90"/>
        <v>2015</v>
      </c>
      <c r="C2887" t="str">
        <f t="shared" si="91"/>
        <v>Aug</v>
      </c>
      <c r="D2887" t="s">
        <v>1515</v>
      </c>
      <c r="E2887" t="s">
        <v>169</v>
      </c>
      <c r="F2887" t="s">
        <v>38</v>
      </c>
      <c r="G2887" t="s">
        <v>52</v>
      </c>
      <c r="H2887" t="s">
        <v>1823</v>
      </c>
      <c r="I2887" s="4">
        <v>10.02</v>
      </c>
      <c r="J2887" s="5">
        <v>3</v>
      </c>
      <c r="K2887" s="4">
        <v>4.41</v>
      </c>
    </row>
    <row r="2888" spans="1:11" x14ac:dyDescent="0.2">
      <c r="A2888" t="s">
        <v>2655</v>
      </c>
      <c r="B2888" t="str">
        <f t="shared" si="90"/>
        <v>2015</v>
      </c>
      <c r="C2888" t="str">
        <f t="shared" si="91"/>
        <v>Aug</v>
      </c>
      <c r="D2888" t="s">
        <v>1515</v>
      </c>
      <c r="E2888" t="s">
        <v>169</v>
      </c>
      <c r="F2888" t="s">
        <v>12</v>
      </c>
      <c r="G2888" t="s">
        <v>13</v>
      </c>
      <c r="H2888" t="s">
        <v>1968</v>
      </c>
      <c r="I2888" s="4">
        <v>144.12</v>
      </c>
      <c r="J2888" s="5">
        <v>3</v>
      </c>
      <c r="K2888" s="4">
        <v>69.180000000000007</v>
      </c>
    </row>
    <row r="2889" spans="1:11" x14ac:dyDescent="0.2">
      <c r="A2889" t="s">
        <v>2658</v>
      </c>
      <c r="B2889" t="str">
        <f t="shared" si="90"/>
        <v>2015</v>
      </c>
      <c r="C2889" t="str">
        <f t="shared" si="91"/>
        <v>Aug</v>
      </c>
      <c r="D2889" t="s">
        <v>1797</v>
      </c>
      <c r="E2889" t="s">
        <v>369</v>
      </c>
      <c r="F2889" t="s">
        <v>12</v>
      </c>
      <c r="G2889" t="s">
        <v>18</v>
      </c>
      <c r="H2889" t="s">
        <v>199</v>
      </c>
      <c r="I2889" s="4">
        <v>3.75</v>
      </c>
      <c r="J2889" s="5">
        <v>1</v>
      </c>
      <c r="K2889" s="4">
        <v>1.8</v>
      </c>
    </row>
    <row r="2890" spans="1:11" x14ac:dyDescent="0.2">
      <c r="A2890" t="s">
        <v>2658</v>
      </c>
      <c r="B2890" t="str">
        <f t="shared" si="90"/>
        <v>2015</v>
      </c>
      <c r="C2890" t="str">
        <f t="shared" si="91"/>
        <v>Aug</v>
      </c>
      <c r="D2890" t="s">
        <v>1797</v>
      </c>
      <c r="E2890" t="s">
        <v>369</v>
      </c>
      <c r="F2890" t="s">
        <v>12</v>
      </c>
      <c r="G2890" t="s">
        <v>18</v>
      </c>
      <c r="H2890" t="s">
        <v>1991</v>
      </c>
      <c r="I2890" s="4">
        <v>41.4</v>
      </c>
      <c r="J2890" s="5">
        <v>4</v>
      </c>
      <c r="K2890" s="4">
        <v>19.87</v>
      </c>
    </row>
    <row r="2891" spans="1:11" x14ac:dyDescent="0.2">
      <c r="A2891" t="s">
        <v>2658</v>
      </c>
      <c r="B2891" t="str">
        <f t="shared" si="90"/>
        <v>2015</v>
      </c>
      <c r="C2891" t="str">
        <f t="shared" si="91"/>
        <v>Aug</v>
      </c>
      <c r="D2891" t="s">
        <v>1797</v>
      </c>
      <c r="E2891" t="s">
        <v>369</v>
      </c>
      <c r="F2891" t="s">
        <v>12</v>
      </c>
      <c r="G2891" t="s">
        <v>27</v>
      </c>
      <c r="H2891" t="s">
        <v>471</v>
      </c>
      <c r="I2891" s="4">
        <v>29.79</v>
      </c>
      <c r="J2891" s="5">
        <v>3</v>
      </c>
      <c r="K2891" s="4">
        <v>12.51</v>
      </c>
    </row>
    <row r="2892" spans="1:11" x14ac:dyDescent="0.2">
      <c r="A2892" t="s">
        <v>2658</v>
      </c>
      <c r="B2892" t="str">
        <f t="shared" si="90"/>
        <v>2015</v>
      </c>
      <c r="C2892" t="str">
        <f t="shared" si="91"/>
        <v>Aug</v>
      </c>
      <c r="D2892" t="s">
        <v>1815</v>
      </c>
      <c r="E2892" t="s">
        <v>104</v>
      </c>
      <c r="F2892" t="s">
        <v>43</v>
      </c>
      <c r="G2892" t="s">
        <v>44</v>
      </c>
      <c r="H2892" t="s">
        <v>597</v>
      </c>
      <c r="I2892" s="4">
        <v>438.37</v>
      </c>
      <c r="J2892" s="5">
        <v>4</v>
      </c>
      <c r="K2892" s="4">
        <v>38.36</v>
      </c>
    </row>
    <row r="2893" spans="1:11" x14ac:dyDescent="0.2">
      <c r="A2893" t="s">
        <v>2658</v>
      </c>
      <c r="B2893" t="str">
        <f t="shared" si="90"/>
        <v>2015</v>
      </c>
      <c r="C2893" t="str">
        <f t="shared" si="91"/>
        <v>Aug</v>
      </c>
      <c r="D2893" t="s">
        <v>1815</v>
      </c>
      <c r="E2893" t="s">
        <v>104</v>
      </c>
      <c r="F2893" t="s">
        <v>43</v>
      </c>
      <c r="G2893" t="s">
        <v>44</v>
      </c>
      <c r="H2893" t="s">
        <v>1899</v>
      </c>
      <c r="I2893" s="4">
        <v>139.94</v>
      </c>
      <c r="J2893" s="5">
        <v>7</v>
      </c>
      <c r="K2893" s="4">
        <v>-31.49</v>
      </c>
    </row>
    <row r="2894" spans="1:11" x14ac:dyDescent="0.2">
      <c r="A2894" t="s">
        <v>2658</v>
      </c>
      <c r="B2894" t="str">
        <f t="shared" si="90"/>
        <v>2015</v>
      </c>
      <c r="C2894" t="str">
        <f t="shared" si="91"/>
        <v>Aug</v>
      </c>
      <c r="D2894" t="s">
        <v>1815</v>
      </c>
      <c r="E2894" t="s">
        <v>104</v>
      </c>
      <c r="F2894" t="s">
        <v>12</v>
      </c>
      <c r="G2894" t="s">
        <v>105</v>
      </c>
      <c r="H2894" t="s">
        <v>1480</v>
      </c>
      <c r="I2894" s="4">
        <v>133.47</v>
      </c>
      <c r="J2894" s="5">
        <v>4</v>
      </c>
      <c r="K2894" s="4">
        <v>15.02</v>
      </c>
    </row>
    <row r="2895" spans="1:11" x14ac:dyDescent="0.2">
      <c r="A2895" t="s">
        <v>2658</v>
      </c>
      <c r="B2895" t="str">
        <f t="shared" si="90"/>
        <v>2015</v>
      </c>
      <c r="C2895" t="str">
        <f t="shared" si="91"/>
        <v>Aug</v>
      </c>
      <c r="D2895" t="s">
        <v>2512</v>
      </c>
      <c r="E2895" t="s">
        <v>125</v>
      </c>
      <c r="F2895" t="s">
        <v>12</v>
      </c>
      <c r="G2895" t="s">
        <v>22</v>
      </c>
      <c r="H2895" t="s">
        <v>2659</v>
      </c>
      <c r="I2895" s="4">
        <v>64.75</v>
      </c>
      <c r="J2895" s="5">
        <v>5</v>
      </c>
      <c r="K2895" s="4">
        <v>29.14</v>
      </c>
    </row>
    <row r="2896" spans="1:11" x14ac:dyDescent="0.2">
      <c r="A2896" t="s">
        <v>2660</v>
      </c>
      <c r="B2896" t="str">
        <f t="shared" si="90"/>
        <v>2015</v>
      </c>
      <c r="C2896" t="str">
        <f t="shared" si="91"/>
        <v>Aug</v>
      </c>
      <c r="D2896" t="s">
        <v>830</v>
      </c>
      <c r="E2896" t="s">
        <v>290</v>
      </c>
      <c r="F2896" t="s">
        <v>38</v>
      </c>
      <c r="G2896" t="s">
        <v>52</v>
      </c>
      <c r="H2896" t="s">
        <v>394</v>
      </c>
      <c r="I2896" s="4">
        <v>46.15</v>
      </c>
      <c r="J2896" s="5">
        <v>3</v>
      </c>
      <c r="K2896" s="4">
        <v>12.11</v>
      </c>
    </row>
    <row r="2897" spans="1:11" x14ac:dyDescent="0.2">
      <c r="A2897" t="s">
        <v>2660</v>
      </c>
      <c r="B2897" t="str">
        <f t="shared" si="90"/>
        <v>2015</v>
      </c>
      <c r="C2897" t="str">
        <f t="shared" si="91"/>
        <v>Aug</v>
      </c>
      <c r="D2897" t="s">
        <v>2661</v>
      </c>
      <c r="E2897" t="s">
        <v>169</v>
      </c>
      <c r="F2897" t="s">
        <v>12</v>
      </c>
      <c r="G2897" t="s">
        <v>27</v>
      </c>
      <c r="H2897" t="s">
        <v>314</v>
      </c>
      <c r="I2897" s="4">
        <v>11.96</v>
      </c>
      <c r="J2897" s="5">
        <v>2</v>
      </c>
      <c r="K2897" s="4">
        <v>3.11</v>
      </c>
    </row>
    <row r="2898" spans="1:11" x14ac:dyDescent="0.2">
      <c r="A2898" t="s">
        <v>2660</v>
      </c>
      <c r="B2898" t="str">
        <f t="shared" si="90"/>
        <v>2015</v>
      </c>
      <c r="C2898" t="str">
        <f t="shared" si="91"/>
        <v>Aug</v>
      </c>
      <c r="D2898" t="s">
        <v>2661</v>
      </c>
      <c r="E2898" t="s">
        <v>169</v>
      </c>
      <c r="F2898" t="s">
        <v>43</v>
      </c>
      <c r="G2898" t="s">
        <v>44</v>
      </c>
      <c r="H2898" t="s">
        <v>99</v>
      </c>
      <c r="I2898" s="4">
        <v>138</v>
      </c>
      <c r="J2898" s="5">
        <v>2</v>
      </c>
      <c r="K2898" s="4">
        <v>34.5</v>
      </c>
    </row>
    <row r="2899" spans="1:11" x14ac:dyDescent="0.2">
      <c r="A2899" t="s">
        <v>2662</v>
      </c>
      <c r="B2899" t="str">
        <f t="shared" si="90"/>
        <v>2015</v>
      </c>
      <c r="C2899" t="str">
        <f t="shared" si="91"/>
        <v>Aug</v>
      </c>
      <c r="D2899" t="s">
        <v>1492</v>
      </c>
      <c r="E2899" t="s">
        <v>31</v>
      </c>
      <c r="F2899" t="s">
        <v>12</v>
      </c>
      <c r="G2899" t="s">
        <v>27</v>
      </c>
      <c r="H2899" t="s">
        <v>1862</v>
      </c>
      <c r="I2899" s="4">
        <v>50.8</v>
      </c>
      <c r="J2899" s="5">
        <v>5</v>
      </c>
      <c r="K2899" s="4">
        <v>13.21</v>
      </c>
    </row>
    <row r="2900" spans="1:11" x14ac:dyDescent="0.2">
      <c r="A2900" t="s">
        <v>2662</v>
      </c>
      <c r="B2900" t="str">
        <f t="shared" si="90"/>
        <v>2015</v>
      </c>
      <c r="C2900" t="str">
        <f t="shared" si="91"/>
        <v>Aug</v>
      </c>
      <c r="D2900" t="s">
        <v>2140</v>
      </c>
      <c r="E2900" t="s">
        <v>34</v>
      </c>
      <c r="F2900" t="s">
        <v>12</v>
      </c>
      <c r="G2900" t="s">
        <v>22</v>
      </c>
      <c r="H2900" t="s">
        <v>76</v>
      </c>
      <c r="I2900" s="4">
        <v>5.64</v>
      </c>
      <c r="J2900" s="5">
        <v>3</v>
      </c>
      <c r="K2900" s="4">
        <v>2.71</v>
      </c>
    </row>
    <row r="2901" spans="1:11" x14ac:dyDescent="0.2">
      <c r="A2901" t="s">
        <v>2662</v>
      </c>
      <c r="B2901" t="str">
        <f t="shared" si="90"/>
        <v>2015</v>
      </c>
      <c r="C2901" t="str">
        <f t="shared" si="91"/>
        <v>Aug</v>
      </c>
      <c r="D2901" t="s">
        <v>2070</v>
      </c>
      <c r="E2901" t="s">
        <v>146</v>
      </c>
      <c r="F2901" t="s">
        <v>12</v>
      </c>
      <c r="G2901" t="s">
        <v>22</v>
      </c>
      <c r="H2901" t="s">
        <v>489</v>
      </c>
      <c r="I2901" s="4">
        <v>11.36</v>
      </c>
      <c r="J2901" s="5">
        <v>4</v>
      </c>
      <c r="K2901" s="4">
        <v>5.57</v>
      </c>
    </row>
    <row r="2902" spans="1:11" x14ac:dyDescent="0.2">
      <c r="A2902" t="s">
        <v>2662</v>
      </c>
      <c r="B2902" t="str">
        <f t="shared" si="90"/>
        <v>2015</v>
      </c>
      <c r="C2902" t="str">
        <f t="shared" si="91"/>
        <v>Aug</v>
      </c>
      <c r="D2902" t="s">
        <v>162</v>
      </c>
      <c r="E2902" t="s">
        <v>26</v>
      </c>
      <c r="F2902" t="s">
        <v>12</v>
      </c>
      <c r="G2902" t="s">
        <v>20</v>
      </c>
      <c r="H2902" t="s">
        <v>1679</v>
      </c>
      <c r="I2902" s="4">
        <v>422.86</v>
      </c>
      <c r="J2902" s="5">
        <v>3</v>
      </c>
      <c r="K2902" s="4">
        <v>15.86</v>
      </c>
    </row>
    <row r="2903" spans="1:11" x14ac:dyDescent="0.2">
      <c r="A2903" t="s">
        <v>2662</v>
      </c>
      <c r="B2903" t="str">
        <f t="shared" si="90"/>
        <v>2015</v>
      </c>
      <c r="C2903" t="str">
        <f t="shared" si="91"/>
        <v>Aug</v>
      </c>
      <c r="D2903" t="s">
        <v>1473</v>
      </c>
      <c r="E2903" t="s">
        <v>31</v>
      </c>
      <c r="F2903" t="s">
        <v>38</v>
      </c>
      <c r="G2903" t="s">
        <v>52</v>
      </c>
      <c r="H2903" t="s">
        <v>140</v>
      </c>
      <c r="I2903" s="4">
        <v>31.56</v>
      </c>
      <c r="J2903" s="5">
        <v>3</v>
      </c>
      <c r="K2903" s="4">
        <v>10.41</v>
      </c>
    </row>
    <row r="2904" spans="1:11" x14ac:dyDescent="0.2">
      <c r="A2904" t="s">
        <v>2662</v>
      </c>
      <c r="B2904" t="str">
        <f t="shared" si="90"/>
        <v>2015</v>
      </c>
      <c r="C2904" t="str">
        <f t="shared" si="91"/>
        <v>Aug</v>
      </c>
      <c r="D2904" t="s">
        <v>1014</v>
      </c>
      <c r="E2904" t="s">
        <v>290</v>
      </c>
      <c r="F2904" t="s">
        <v>12</v>
      </c>
      <c r="G2904" t="s">
        <v>27</v>
      </c>
      <c r="H2904" t="s">
        <v>2663</v>
      </c>
      <c r="I2904" s="4">
        <v>64.680000000000007</v>
      </c>
      <c r="J2904" s="5">
        <v>7</v>
      </c>
      <c r="K2904" s="4">
        <v>8.09</v>
      </c>
    </row>
    <row r="2905" spans="1:11" x14ac:dyDescent="0.2">
      <c r="A2905" t="s">
        <v>2664</v>
      </c>
      <c r="B2905" t="str">
        <f t="shared" si="90"/>
        <v>2015</v>
      </c>
      <c r="C2905" t="str">
        <f t="shared" si="91"/>
        <v>Aug</v>
      </c>
      <c r="D2905" t="s">
        <v>2665</v>
      </c>
      <c r="E2905" t="s">
        <v>31</v>
      </c>
      <c r="F2905" t="s">
        <v>12</v>
      </c>
      <c r="G2905" t="s">
        <v>20</v>
      </c>
      <c r="H2905" t="s">
        <v>1628</v>
      </c>
      <c r="I2905" s="4">
        <v>323.10000000000002</v>
      </c>
      <c r="J2905" s="5">
        <v>2</v>
      </c>
      <c r="K2905" s="4">
        <v>61.39</v>
      </c>
    </row>
    <row r="2906" spans="1:11" x14ac:dyDescent="0.2">
      <c r="A2906" t="s">
        <v>2664</v>
      </c>
      <c r="B2906" t="str">
        <f t="shared" si="90"/>
        <v>2015</v>
      </c>
      <c r="C2906" t="str">
        <f t="shared" si="91"/>
        <v>Aug</v>
      </c>
      <c r="D2906" t="s">
        <v>892</v>
      </c>
      <c r="E2906" t="s">
        <v>31</v>
      </c>
      <c r="F2906" t="s">
        <v>38</v>
      </c>
      <c r="G2906" t="s">
        <v>52</v>
      </c>
      <c r="H2906" t="s">
        <v>1184</v>
      </c>
      <c r="I2906" s="4">
        <v>104.23</v>
      </c>
      <c r="J2906" s="5">
        <v>7</v>
      </c>
      <c r="K2906" s="4">
        <v>28.14</v>
      </c>
    </row>
    <row r="2907" spans="1:11" x14ac:dyDescent="0.2">
      <c r="A2907" t="s">
        <v>2664</v>
      </c>
      <c r="B2907" t="str">
        <f t="shared" si="90"/>
        <v>2015</v>
      </c>
      <c r="C2907" t="str">
        <f t="shared" si="91"/>
        <v>Aug</v>
      </c>
      <c r="D2907" t="s">
        <v>892</v>
      </c>
      <c r="E2907" t="s">
        <v>31</v>
      </c>
      <c r="F2907" t="s">
        <v>12</v>
      </c>
      <c r="G2907" t="s">
        <v>20</v>
      </c>
      <c r="H2907" t="s">
        <v>2666</v>
      </c>
      <c r="I2907" s="4">
        <v>70.260000000000005</v>
      </c>
      <c r="J2907" s="5">
        <v>3</v>
      </c>
      <c r="K2907" s="4">
        <v>18.97</v>
      </c>
    </row>
    <row r="2908" spans="1:11" x14ac:dyDescent="0.2">
      <c r="A2908" t="s">
        <v>2667</v>
      </c>
      <c r="B2908" t="str">
        <f t="shared" si="90"/>
        <v>2015</v>
      </c>
      <c r="C2908" t="str">
        <f t="shared" si="91"/>
        <v>Aug</v>
      </c>
      <c r="D2908" t="s">
        <v>1927</v>
      </c>
      <c r="E2908" t="s">
        <v>109</v>
      </c>
      <c r="F2908" t="s">
        <v>12</v>
      </c>
      <c r="G2908" t="s">
        <v>27</v>
      </c>
      <c r="H2908" t="s">
        <v>2668</v>
      </c>
      <c r="I2908" s="4">
        <v>2.2999999999999998</v>
      </c>
      <c r="J2908" s="5">
        <v>1</v>
      </c>
      <c r="K2908" s="4">
        <v>0.26</v>
      </c>
    </row>
    <row r="2909" spans="1:11" x14ac:dyDescent="0.2">
      <c r="A2909" t="s">
        <v>2667</v>
      </c>
      <c r="B2909" t="str">
        <f t="shared" si="90"/>
        <v>2015</v>
      </c>
      <c r="C2909" t="str">
        <f t="shared" si="91"/>
        <v>Aug</v>
      </c>
      <c r="D2909" t="s">
        <v>1927</v>
      </c>
      <c r="E2909" t="s">
        <v>109</v>
      </c>
      <c r="F2909" t="s">
        <v>43</v>
      </c>
      <c r="G2909" t="s">
        <v>44</v>
      </c>
      <c r="H2909" t="s">
        <v>2669</v>
      </c>
      <c r="I2909" s="4">
        <v>1879.96</v>
      </c>
      <c r="J2909" s="5">
        <v>5</v>
      </c>
      <c r="K2909" s="4">
        <v>211.5</v>
      </c>
    </row>
    <row r="2910" spans="1:11" x14ac:dyDescent="0.2">
      <c r="A2910" t="s">
        <v>2667</v>
      </c>
      <c r="B2910" t="str">
        <f t="shared" si="90"/>
        <v>2015</v>
      </c>
      <c r="C2910" t="str">
        <f t="shared" si="91"/>
        <v>Aug</v>
      </c>
      <c r="D2910" t="s">
        <v>1927</v>
      </c>
      <c r="E2910" t="s">
        <v>109</v>
      </c>
      <c r="F2910" t="s">
        <v>12</v>
      </c>
      <c r="G2910" t="s">
        <v>13</v>
      </c>
      <c r="H2910" t="s">
        <v>311</v>
      </c>
      <c r="I2910" s="4">
        <v>313.02</v>
      </c>
      <c r="J2910" s="5">
        <v>8</v>
      </c>
      <c r="K2910" s="4">
        <v>105.65</v>
      </c>
    </row>
    <row r="2911" spans="1:11" x14ac:dyDescent="0.2">
      <c r="A2911" t="s">
        <v>2667</v>
      </c>
      <c r="B2911" t="str">
        <f t="shared" si="90"/>
        <v>2015</v>
      </c>
      <c r="C2911" t="str">
        <f t="shared" si="91"/>
        <v>Aug</v>
      </c>
      <c r="D2911" t="s">
        <v>1927</v>
      </c>
      <c r="E2911" t="s">
        <v>109</v>
      </c>
      <c r="F2911" t="s">
        <v>12</v>
      </c>
      <c r="G2911" t="s">
        <v>18</v>
      </c>
      <c r="H2911" t="s">
        <v>670</v>
      </c>
      <c r="I2911" s="4">
        <v>5.04</v>
      </c>
      <c r="J2911" s="5">
        <v>2</v>
      </c>
      <c r="K2911" s="4">
        <v>1.76</v>
      </c>
    </row>
    <row r="2912" spans="1:11" x14ac:dyDescent="0.2">
      <c r="A2912" t="s">
        <v>2667</v>
      </c>
      <c r="B2912" t="str">
        <f t="shared" si="90"/>
        <v>2015</v>
      </c>
      <c r="C2912" t="str">
        <f t="shared" si="91"/>
        <v>Aug</v>
      </c>
      <c r="D2912" t="s">
        <v>2082</v>
      </c>
      <c r="E2912" t="s">
        <v>26</v>
      </c>
      <c r="F2912" t="s">
        <v>43</v>
      </c>
      <c r="G2912" t="s">
        <v>44</v>
      </c>
      <c r="H2912" t="s">
        <v>2670</v>
      </c>
      <c r="I2912" s="4">
        <v>519.79</v>
      </c>
      <c r="J2912" s="5">
        <v>4</v>
      </c>
      <c r="K2912" s="4">
        <v>-112.62</v>
      </c>
    </row>
    <row r="2913" spans="1:11" x14ac:dyDescent="0.2">
      <c r="A2913" t="s">
        <v>2667</v>
      </c>
      <c r="B2913" t="str">
        <f t="shared" si="90"/>
        <v>2015</v>
      </c>
      <c r="C2913" t="str">
        <f t="shared" si="91"/>
        <v>Aug</v>
      </c>
      <c r="D2913" t="s">
        <v>2082</v>
      </c>
      <c r="E2913" t="s">
        <v>26</v>
      </c>
      <c r="F2913" t="s">
        <v>43</v>
      </c>
      <c r="G2913" t="s">
        <v>58</v>
      </c>
      <c r="H2913" t="s">
        <v>799</v>
      </c>
      <c r="I2913" s="4">
        <v>31.18</v>
      </c>
      <c r="J2913" s="5">
        <v>3</v>
      </c>
      <c r="K2913" s="4">
        <v>-5.46</v>
      </c>
    </row>
    <row r="2914" spans="1:11" x14ac:dyDescent="0.2">
      <c r="A2914" t="s">
        <v>2667</v>
      </c>
      <c r="B2914" t="str">
        <f t="shared" si="90"/>
        <v>2015</v>
      </c>
      <c r="C2914" t="str">
        <f t="shared" si="91"/>
        <v>Aug</v>
      </c>
      <c r="D2914" t="s">
        <v>2082</v>
      </c>
      <c r="E2914" t="s">
        <v>26</v>
      </c>
      <c r="F2914" t="s">
        <v>12</v>
      </c>
      <c r="G2914" t="s">
        <v>13</v>
      </c>
      <c r="H2914" t="s">
        <v>2671</v>
      </c>
      <c r="I2914" s="4">
        <v>10.37</v>
      </c>
      <c r="J2914" s="5">
        <v>2</v>
      </c>
      <c r="K2914" s="4">
        <v>3.63</v>
      </c>
    </row>
    <row r="2915" spans="1:11" x14ac:dyDescent="0.2">
      <c r="A2915" t="s">
        <v>2667</v>
      </c>
      <c r="B2915" t="str">
        <f t="shared" si="90"/>
        <v>2015</v>
      </c>
      <c r="C2915" t="str">
        <f t="shared" si="91"/>
        <v>Aug</v>
      </c>
      <c r="D2915" t="s">
        <v>2082</v>
      </c>
      <c r="E2915" t="s">
        <v>26</v>
      </c>
      <c r="F2915" t="s">
        <v>12</v>
      </c>
      <c r="G2915" t="s">
        <v>22</v>
      </c>
      <c r="H2915" t="s">
        <v>701</v>
      </c>
      <c r="I2915" s="4">
        <v>2.72</v>
      </c>
      <c r="J2915" s="5">
        <v>2</v>
      </c>
      <c r="K2915" s="4">
        <v>-1.91</v>
      </c>
    </row>
    <row r="2916" spans="1:11" x14ac:dyDescent="0.2">
      <c r="A2916" t="s">
        <v>2667</v>
      </c>
      <c r="B2916" t="str">
        <f t="shared" si="90"/>
        <v>2015</v>
      </c>
      <c r="C2916" t="str">
        <f t="shared" si="91"/>
        <v>Aug</v>
      </c>
      <c r="D2916" t="s">
        <v>2082</v>
      </c>
      <c r="E2916" t="s">
        <v>26</v>
      </c>
      <c r="F2916" t="s">
        <v>38</v>
      </c>
      <c r="G2916" t="s">
        <v>52</v>
      </c>
      <c r="H2916" t="s">
        <v>2672</v>
      </c>
      <c r="I2916" s="4">
        <v>254.35</v>
      </c>
      <c r="J2916" s="5">
        <v>3</v>
      </c>
      <c r="K2916" s="4">
        <v>0</v>
      </c>
    </row>
    <row r="2917" spans="1:11" x14ac:dyDescent="0.2">
      <c r="A2917" t="s">
        <v>2667</v>
      </c>
      <c r="B2917" t="str">
        <f t="shared" si="90"/>
        <v>2015</v>
      </c>
      <c r="C2917" t="str">
        <f t="shared" si="91"/>
        <v>Aug</v>
      </c>
      <c r="D2917" t="s">
        <v>2082</v>
      </c>
      <c r="E2917" t="s">
        <v>26</v>
      </c>
      <c r="F2917" t="s">
        <v>12</v>
      </c>
      <c r="G2917" t="s">
        <v>22</v>
      </c>
      <c r="H2917" t="s">
        <v>1729</v>
      </c>
      <c r="I2917" s="4">
        <v>3.76</v>
      </c>
      <c r="J2917" s="5">
        <v>3</v>
      </c>
      <c r="K2917" s="4">
        <v>-2.76</v>
      </c>
    </row>
    <row r="2918" spans="1:11" x14ac:dyDescent="0.2">
      <c r="A2918" t="s">
        <v>2667</v>
      </c>
      <c r="B2918" t="str">
        <f t="shared" si="90"/>
        <v>2015</v>
      </c>
      <c r="C2918" t="str">
        <f t="shared" si="91"/>
        <v>Aug</v>
      </c>
      <c r="D2918" t="s">
        <v>2082</v>
      </c>
      <c r="E2918" t="s">
        <v>26</v>
      </c>
      <c r="F2918" t="s">
        <v>12</v>
      </c>
      <c r="G2918" t="s">
        <v>13</v>
      </c>
      <c r="H2918" t="s">
        <v>1848</v>
      </c>
      <c r="I2918" s="4">
        <v>10.27</v>
      </c>
      <c r="J2918" s="5">
        <v>3</v>
      </c>
      <c r="K2918" s="4">
        <v>3.21</v>
      </c>
    </row>
    <row r="2919" spans="1:11" x14ac:dyDescent="0.2">
      <c r="A2919" t="s">
        <v>2667</v>
      </c>
      <c r="B2919" t="str">
        <f t="shared" si="90"/>
        <v>2015</v>
      </c>
      <c r="C2919" t="str">
        <f t="shared" si="91"/>
        <v>Aug</v>
      </c>
      <c r="D2919" t="s">
        <v>2673</v>
      </c>
      <c r="E2919" t="s">
        <v>26</v>
      </c>
      <c r="F2919" t="s">
        <v>12</v>
      </c>
      <c r="G2919" t="s">
        <v>20</v>
      </c>
      <c r="H2919" t="s">
        <v>1683</v>
      </c>
      <c r="I2919" s="4">
        <v>44.69</v>
      </c>
      <c r="J2919" s="5">
        <v>7</v>
      </c>
      <c r="K2919" s="4">
        <v>3.35</v>
      </c>
    </row>
    <row r="2920" spans="1:11" x14ac:dyDescent="0.2">
      <c r="A2920" t="s">
        <v>2667</v>
      </c>
      <c r="B2920" t="str">
        <f t="shared" si="90"/>
        <v>2015</v>
      </c>
      <c r="C2920" t="str">
        <f t="shared" si="91"/>
        <v>Aug</v>
      </c>
      <c r="D2920" t="s">
        <v>2673</v>
      </c>
      <c r="E2920" t="s">
        <v>26</v>
      </c>
      <c r="F2920" t="s">
        <v>38</v>
      </c>
      <c r="G2920" t="s">
        <v>83</v>
      </c>
      <c r="H2920" t="s">
        <v>2674</v>
      </c>
      <c r="I2920" s="4">
        <v>301.47000000000003</v>
      </c>
      <c r="J2920" s="5">
        <v>3</v>
      </c>
      <c r="K2920" s="4">
        <v>-205</v>
      </c>
    </row>
    <row r="2921" spans="1:11" x14ac:dyDescent="0.2">
      <c r="A2921" t="s">
        <v>2675</v>
      </c>
      <c r="B2921" t="str">
        <f t="shared" si="90"/>
        <v>2015</v>
      </c>
      <c r="C2921" t="str">
        <f t="shared" si="91"/>
        <v>Aug</v>
      </c>
      <c r="D2921" t="s">
        <v>2676</v>
      </c>
      <c r="E2921" t="s">
        <v>501</v>
      </c>
      <c r="F2921" t="s">
        <v>12</v>
      </c>
      <c r="G2921" t="s">
        <v>22</v>
      </c>
      <c r="H2921" t="s">
        <v>2677</v>
      </c>
      <c r="I2921" s="4">
        <v>52.2</v>
      </c>
      <c r="J2921" s="5">
        <v>9</v>
      </c>
      <c r="K2921" s="4">
        <v>23.49</v>
      </c>
    </row>
    <row r="2922" spans="1:11" x14ac:dyDescent="0.2">
      <c r="A2922" t="s">
        <v>2675</v>
      </c>
      <c r="B2922" t="str">
        <f t="shared" si="90"/>
        <v>2015</v>
      </c>
      <c r="C2922" t="str">
        <f t="shared" si="91"/>
        <v>Aug</v>
      </c>
      <c r="D2922" t="s">
        <v>889</v>
      </c>
      <c r="E2922" t="s">
        <v>109</v>
      </c>
      <c r="F2922" t="s">
        <v>43</v>
      </c>
      <c r="G2922" t="s">
        <v>58</v>
      </c>
      <c r="H2922" t="s">
        <v>777</v>
      </c>
      <c r="I2922" s="4">
        <v>30.08</v>
      </c>
      <c r="J2922" s="5">
        <v>2</v>
      </c>
      <c r="K2922" s="4">
        <v>-5.26</v>
      </c>
    </row>
    <row r="2923" spans="1:11" x14ac:dyDescent="0.2">
      <c r="A2923" t="s">
        <v>2675</v>
      </c>
      <c r="B2923" t="str">
        <f t="shared" si="90"/>
        <v>2015</v>
      </c>
      <c r="C2923" t="str">
        <f t="shared" si="91"/>
        <v>Aug</v>
      </c>
      <c r="D2923" t="s">
        <v>889</v>
      </c>
      <c r="E2923" t="s">
        <v>109</v>
      </c>
      <c r="F2923" t="s">
        <v>12</v>
      </c>
      <c r="G2923" t="s">
        <v>13</v>
      </c>
      <c r="H2923" t="s">
        <v>1271</v>
      </c>
      <c r="I2923" s="4">
        <v>36.29</v>
      </c>
      <c r="J2923" s="5">
        <v>7</v>
      </c>
      <c r="K2923" s="4">
        <v>12.7</v>
      </c>
    </row>
    <row r="2924" spans="1:11" x14ac:dyDescent="0.2">
      <c r="A2924" t="s">
        <v>2675</v>
      </c>
      <c r="B2924" t="str">
        <f t="shared" si="90"/>
        <v>2015</v>
      </c>
      <c r="C2924" t="str">
        <f t="shared" si="91"/>
        <v>Aug</v>
      </c>
      <c r="D2924" t="s">
        <v>889</v>
      </c>
      <c r="E2924" t="s">
        <v>109</v>
      </c>
      <c r="F2924" t="s">
        <v>12</v>
      </c>
      <c r="G2924" t="s">
        <v>27</v>
      </c>
      <c r="H2924" t="s">
        <v>2678</v>
      </c>
      <c r="I2924" s="4">
        <v>10.27</v>
      </c>
      <c r="J2924" s="5">
        <v>3</v>
      </c>
      <c r="K2924" s="4">
        <v>1.1599999999999999</v>
      </c>
    </row>
    <row r="2925" spans="1:11" x14ac:dyDescent="0.2">
      <c r="A2925" t="s">
        <v>2675</v>
      </c>
      <c r="B2925" t="str">
        <f t="shared" si="90"/>
        <v>2015</v>
      </c>
      <c r="C2925" t="str">
        <f t="shared" si="91"/>
        <v>Aug</v>
      </c>
      <c r="D2925" t="s">
        <v>889</v>
      </c>
      <c r="E2925" t="s">
        <v>109</v>
      </c>
      <c r="F2925" t="s">
        <v>43</v>
      </c>
      <c r="G2925" t="s">
        <v>58</v>
      </c>
      <c r="H2925" t="s">
        <v>2087</v>
      </c>
      <c r="I2925" s="4">
        <v>252.8</v>
      </c>
      <c r="J2925" s="5">
        <v>4</v>
      </c>
      <c r="K2925" s="4">
        <v>-31.6</v>
      </c>
    </row>
    <row r="2926" spans="1:11" x14ac:dyDescent="0.2">
      <c r="A2926" t="s">
        <v>2679</v>
      </c>
      <c r="B2926" t="str">
        <f t="shared" si="90"/>
        <v>2015</v>
      </c>
      <c r="C2926" t="str">
        <f t="shared" si="91"/>
        <v>Aug</v>
      </c>
      <c r="D2926" t="s">
        <v>1215</v>
      </c>
      <c r="E2926" t="s">
        <v>31</v>
      </c>
      <c r="F2926" t="s">
        <v>38</v>
      </c>
      <c r="G2926" t="s">
        <v>39</v>
      </c>
      <c r="H2926" t="s">
        <v>1244</v>
      </c>
      <c r="I2926" s="4">
        <v>544.01</v>
      </c>
      <c r="J2926" s="5">
        <v>3</v>
      </c>
      <c r="K2926" s="4">
        <v>40.799999999999997</v>
      </c>
    </row>
    <row r="2927" spans="1:11" x14ac:dyDescent="0.2">
      <c r="A2927" t="s">
        <v>2679</v>
      </c>
      <c r="B2927" t="str">
        <f t="shared" si="90"/>
        <v>2015</v>
      </c>
      <c r="C2927" t="str">
        <f t="shared" si="91"/>
        <v>Aug</v>
      </c>
      <c r="D2927" t="s">
        <v>1215</v>
      </c>
      <c r="E2927" t="s">
        <v>31</v>
      </c>
      <c r="F2927" t="s">
        <v>12</v>
      </c>
      <c r="G2927" t="s">
        <v>13</v>
      </c>
      <c r="H2927" t="s">
        <v>2680</v>
      </c>
      <c r="I2927" s="4">
        <v>59.94</v>
      </c>
      <c r="J2927" s="5">
        <v>3</v>
      </c>
      <c r="K2927" s="4">
        <v>28.17</v>
      </c>
    </row>
    <row r="2928" spans="1:11" x14ac:dyDescent="0.2">
      <c r="A2928" t="s">
        <v>2679</v>
      </c>
      <c r="B2928" t="str">
        <f t="shared" si="90"/>
        <v>2015</v>
      </c>
      <c r="C2928" t="str">
        <f t="shared" si="91"/>
        <v>Aug</v>
      </c>
      <c r="D2928" t="s">
        <v>1215</v>
      </c>
      <c r="E2928" t="s">
        <v>31</v>
      </c>
      <c r="F2928" t="s">
        <v>12</v>
      </c>
      <c r="G2928" t="s">
        <v>13</v>
      </c>
      <c r="H2928" t="s">
        <v>1872</v>
      </c>
      <c r="I2928" s="4">
        <v>23.92</v>
      </c>
      <c r="J2928" s="5">
        <v>4</v>
      </c>
      <c r="K2928" s="4">
        <v>11.72</v>
      </c>
    </row>
    <row r="2929" spans="1:11" x14ac:dyDescent="0.2">
      <c r="A2929" t="s">
        <v>2679</v>
      </c>
      <c r="B2929" t="str">
        <f t="shared" si="90"/>
        <v>2015</v>
      </c>
      <c r="C2929" t="str">
        <f t="shared" si="91"/>
        <v>Aug</v>
      </c>
      <c r="D2929" t="s">
        <v>1215</v>
      </c>
      <c r="E2929" t="s">
        <v>31</v>
      </c>
      <c r="F2929" t="s">
        <v>12</v>
      </c>
      <c r="G2929" t="s">
        <v>13</v>
      </c>
      <c r="H2929" t="s">
        <v>2146</v>
      </c>
      <c r="I2929" s="4">
        <v>4.28</v>
      </c>
      <c r="J2929" s="5">
        <v>1</v>
      </c>
      <c r="K2929" s="4">
        <v>1.93</v>
      </c>
    </row>
    <row r="2930" spans="1:11" x14ac:dyDescent="0.2">
      <c r="A2930" t="s">
        <v>2679</v>
      </c>
      <c r="B2930" t="str">
        <f t="shared" si="90"/>
        <v>2015</v>
      </c>
      <c r="C2930" t="str">
        <f t="shared" si="91"/>
        <v>Aug</v>
      </c>
      <c r="D2930" t="s">
        <v>677</v>
      </c>
      <c r="E2930" t="s">
        <v>31</v>
      </c>
      <c r="F2930" t="s">
        <v>38</v>
      </c>
      <c r="G2930" t="s">
        <v>83</v>
      </c>
      <c r="H2930" t="s">
        <v>2681</v>
      </c>
      <c r="I2930" s="4">
        <v>586.4</v>
      </c>
      <c r="J2930" s="5">
        <v>6</v>
      </c>
      <c r="K2930" s="4">
        <v>34.49</v>
      </c>
    </row>
    <row r="2931" spans="1:11" x14ac:dyDescent="0.2">
      <c r="A2931" t="s">
        <v>2679</v>
      </c>
      <c r="B2931" t="str">
        <f t="shared" si="90"/>
        <v>2015</v>
      </c>
      <c r="C2931" t="str">
        <f t="shared" si="91"/>
        <v>Aug</v>
      </c>
      <c r="D2931" t="s">
        <v>677</v>
      </c>
      <c r="E2931" t="s">
        <v>31</v>
      </c>
      <c r="F2931" t="s">
        <v>12</v>
      </c>
      <c r="G2931" t="s">
        <v>20</v>
      </c>
      <c r="H2931" t="s">
        <v>348</v>
      </c>
      <c r="I2931" s="4">
        <v>80.98</v>
      </c>
      <c r="J2931" s="5">
        <v>1</v>
      </c>
      <c r="K2931" s="4">
        <v>3.24</v>
      </c>
    </row>
    <row r="2932" spans="1:11" x14ac:dyDescent="0.2">
      <c r="A2932" t="s">
        <v>2679</v>
      </c>
      <c r="B2932" t="str">
        <f t="shared" si="90"/>
        <v>2015</v>
      </c>
      <c r="C2932" t="str">
        <f t="shared" si="91"/>
        <v>Aug</v>
      </c>
      <c r="D2932" t="s">
        <v>2015</v>
      </c>
      <c r="E2932" t="s">
        <v>87</v>
      </c>
      <c r="F2932" t="s">
        <v>12</v>
      </c>
      <c r="G2932" t="s">
        <v>22</v>
      </c>
      <c r="H2932" t="s">
        <v>1107</v>
      </c>
      <c r="I2932" s="4">
        <v>12.83</v>
      </c>
      <c r="J2932" s="5">
        <v>2</v>
      </c>
      <c r="K2932" s="4">
        <v>-8.98</v>
      </c>
    </row>
    <row r="2933" spans="1:11" x14ac:dyDescent="0.2">
      <c r="A2933" t="s">
        <v>2679</v>
      </c>
      <c r="B2933" t="str">
        <f t="shared" si="90"/>
        <v>2015</v>
      </c>
      <c r="C2933" t="str">
        <f t="shared" si="91"/>
        <v>Aug</v>
      </c>
      <c r="D2933" t="s">
        <v>2015</v>
      </c>
      <c r="E2933" t="s">
        <v>87</v>
      </c>
      <c r="F2933" t="s">
        <v>38</v>
      </c>
      <c r="G2933" t="s">
        <v>39</v>
      </c>
      <c r="H2933" t="s">
        <v>345</v>
      </c>
      <c r="I2933" s="4">
        <v>598.46</v>
      </c>
      <c r="J2933" s="5">
        <v>3</v>
      </c>
      <c r="K2933" s="4">
        <v>-42.75</v>
      </c>
    </row>
    <row r="2934" spans="1:11" x14ac:dyDescent="0.2">
      <c r="A2934" t="s">
        <v>2679</v>
      </c>
      <c r="B2934" t="str">
        <f t="shared" si="90"/>
        <v>2015</v>
      </c>
      <c r="C2934" t="str">
        <f t="shared" si="91"/>
        <v>Aug</v>
      </c>
      <c r="D2934" t="s">
        <v>2015</v>
      </c>
      <c r="E2934" t="s">
        <v>87</v>
      </c>
      <c r="F2934" t="s">
        <v>38</v>
      </c>
      <c r="G2934" t="s">
        <v>52</v>
      </c>
      <c r="H2934" t="s">
        <v>1747</v>
      </c>
      <c r="I2934" s="4">
        <v>25.98</v>
      </c>
      <c r="J2934" s="5">
        <v>1</v>
      </c>
      <c r="K2934" s="4">
        <v>-3.9</v>
      </c>
    </row>
    <row r="2935" spans="1:11" x14ac:dyDescent="0.2">
      <c r="A2935" t="s">
        <v>2679</v>
      </c>
      <c r="B2935" t="str">
        <f t="shared" si="90"/>
        <v>2015</v>
      </c>
      <c r="C2935" t="str">
        <f t="shared" si="91"/>
        <v>Aug</v>
      </c>
      <c r="D2935" t="s">
        <v>1552</v>
      </c>
      <c r="E2935" t="s">
        <v>37</v>
      </c>
      <c r="F2935" t="s">
        <v>12</v>
      </c>
      <c r="G2935" t="s">
        <v>27</v>
      </c>
      <c r="H2935" t="s">
        <v>2682</v>
      </c>
      <c r="I2935" s="4">
        <v>17.52</v>
      </c>
      <c r="J2935" s="5">
        <v>3</v>
      </c>
      <c r="K2935" s="4">
        <v>8.23</v>
      </c>
    </row>
    <row r="2936" spans="1:11" x14ac:dyDescent="0.2">
      <c r="A2936" t="s">
        <v>2679</v>
      </c>
      <c r="B2936" t="str">
        <f t="shared" si="90"/>
        <v>2015</v>
      </c>
      <c r="C2936" t="str">
        <f t="shared" si="91"/>
        <v>Aug</v>
      </c>
      <c r="D2936" t="s">
        <v>1552</v>
      </c>
      <c r="E2936" t="s">
        <v>37</v>
      </c>
      <c r="F2936" t="s">
        <v>12</v>
      </c>
      <c r="G2936" t="s">
        <v>27</v>
      </c>
      <c r="H2936" t="s">
        <v>1159</v>
      </c>
      <c r="I2936" s="4">
        <v>35.76</v>
      </c>
      <c r="J2936" s="5">
        <v>12</v>
      </c>
      <c r="K2936" s="4">
        <v>10.01</v>
      </c>
    </row>
    <row r="2937" spans="1:11" x14ac:dyDescent="0.2">
      <c r="A2937" t="s">
        <v>2679</v>
      </c>
      <c r="B2937" t="str">
        <f t="shared" si="90"/>
        <v>2015</v>
      </c>
      <c r="C2937" t="str">
        <f t="shared" si="91"/>
        <v>Aug</v>
      </c>
      <c r="D2937" t="s">
        <v>391</v>
      </c>
      <c r="E2937" t="s">
        <v>26</v>
      </c>
      <c r="F2937" t="s">
        <v>12</v>
      </c>
      <c r="G2937" t="s">
        <v>232</v>
      </c>
      <c r="H2937" t="s">
        <v>933</v>
      </c>
      <c r="I2937" s="4">
        <v>3.49</v>
      </c>
      <c r="J2937" s="5">
        <v>2</v>
      </c>
      <c r="K2937" s="4">
        <v>-0.7</v>
      </c>
    </row>
    <row r="2938" spans="1:11" x14ac:dyDescent="0.2">
      <c r="A2938" t="s">
        <v>2679</v>
      </c>
      <c r="B2938" t="str">
        <f t="shared" si="90"/>
        <v>2015</v>
      </c>
      <c r="C2938" t="str">
        <f t="shared" si="91"/>
        <v>Aug</v>
      </c>
      <c r="D2938" t="s">
        <v>391</v>
      </c>
      <c r="E2938" t="s">
        <v>26</v>
      </c>
      <c r="F2938" t="s">
        <v>43</v>
      </c>
      <c r="G2938" t="s">
        <v>58</v>
      </c>
      <c r="H2938" t="s">
        <v>2178</v>
      </c>
      <c r="I2938" s="4">
        <v>21.73</v>
      </c>
      <c r="J2938" s="5">
        <v>4</v>
      </c>
      <c r="K2938" s="4">
        <v>3.8</v>
      </c>
    </row>
    <row r="2939" spans="1:11" x14ac:dyDescent="0.2">
      <c r="A2939" t="s">
        <v>2679</v>
      </c>
      <c r="B2939" t="str">
        <f t="shared" si="90"/>
        <v>2015</v>
      </c>
      <c r="C2939" t="str">
        <f t="shared" si="91"/>
        <v>Aug</v>
      </c>
      <c r="D2939" t="s">
        <v>391</v>
      </c>
      <c r="E2939" t="s">
        <v>26</v>
      </c>
      <c r="F2939" t="s">
        <v>12</v>
      </c>
      <c r="G2939" t="s">
        <v>20</v>
      </c>
      <c r="H2939" t="s">
        <v>640</v>
      </c>
      <c r="I2939" s="4">
        <v>663.07</v>
      </c>
      <c r="J2939" s="5">
        <v>6</v>
      </c>
      <c r="K2939" s="4">
        <v>-165.77</v>
      </c>
    </row>
    <row r="2940" spans="1:11" x14ac:dyDescent="0.2">
      <c r="A2940" t="s">
        <v>2679</v>
      </c>
      <c r="B2940" t="str">
        <f t="shared" si="90"/>
        <v>2015</v>
      </c>
      <c r="C2940" t="str">
        <f t="shared" si="91"/>
        <v>Aug</v>
      </c>
      <c r="D2940" t="s">
        <v>391</v>
      </c>
      <c r="E2940" t="s">
        <v>26</v>
      </c>
      <c r="F2940" t="s">
        <v>12</v>
      </c>
      <c r="G2940" t="s">
        <v>22</v>
      </c>
      <c r="H2940" t="s">
        <v>768</v>
      </c>
      <c r="I2940" s="4">
        <v>99.59</v>
      </c>
      <c r="J2940" s="5">
        <v>2</v>
      </c>
      <c r="K2940" s="4">
        <v>-82.99</v>
      </c>
    </row>
    <row r="2941" spans="1:11" x14ac:dyDescent="0.2">
      <c r="A2941" t="s">
        <v>2679</v>
      </c>
      <c r="B2941" t="str">
        <f t="shared" si="90"/>
        <v>2015</v>
      </c>
      <c r="C2941" t="str">
        <f t="shared" si="91"/>
        <v>Aug</v>
      </c>
      <c r="D2941" t="s">
        <v>391</v>
      </c>
      <c r="E2941" t="s">
        <v>26</v>
      </c>
      <c r="F2941" t="s">
        <v>12</v>
      </c>
      <c r="G2941" t="s">
        <v>13</v>
      </c>
      <c r="H2941" t="s">
        <v>1864</v>
      </c>
      <c r="I2941" s="4">
        <v>49.57</v>
      </c>
      <c r="J2941" s="5">
        <v>2</v>
      </c>
      <c r="K2941" s="4">
        <v>15.49</v>
      </c>
    </row>
    <row r="2942" spans="1:11" x14ac:dyDescent="0.2">
      <c r="A2942" t="s">
        <v>2683</v>
      </c>
      <c r="B2942" t="str">
        <f t="shared" si="90"/>
        <v>2015</v>
      </c>
      <c r="C2942" t="str">
        <f t="shared" si="91"/>
        <v>Aug</v>
      </c>
      <c r="D2942" t="s">
        <v>2684</v>
      </c>
      <c r="E2942" t="s">
        <v>169</v>
      </c>
      <c r="F2942" t="s">
        <v>12</v>
      </c>
      <c r="G2942" t="s">
        <v>22</v>
      </c>
      <c r="H2942" t="s">
        <v>1127</v>
      </c>
      <c r="I2942" s="4">
        <v>50.11</v>
      </c>
      <c r="J2942" s="5">
        <v>6</v>
      </c>
      <c r="K2942" s="4">
        <v>16.29</v>
      </c>
    </row>
    <row r="2943" spans="1:11" x14ac:dyDescent="0.2">
      <c r="A2943" t="s">
        <v>2683</v>
      </c>
      <c r="B2943" t="str">
        <f t="shared" si="90"/>
        <v>2015</v>
      </c>
      <c r="C2943" t="str">
        <f t="shared" si="91"/>
        <v>Aug</v>
      </c>
      <c r="D2943" t="s">
        <v>2685</v>
      </c>
      <c r="E2943" t="s">
        <v>169</v>
      </c>
      <c r="F2943" t="s">
        <v>12</v>
      </c>
      <c r="G2943" t="s">
        <v>27</v>
      </c>
      <c r="H2943" t="s">
        <v>319</v>
      </c>
      <c r="I2943" s="4">
        <v>16.52</v>
      </c>
      <c r="J2943" s="5">
        <v>4</v>
      </c>
      <c r="K2943" s="4">
        <v>7.6</v>
      </c>
    </row>
    <row r="2944" spans="1:11" x14ac:dyDescent="0.2">
      <c r="A2944" t="s">
        <v>2686</v>
      </c>
      <c r="B2944" t="str">
        <f t="shared" si="90"/>
        <v>2015</v>
      </c>
      <c r="C2944" t="str">
        <f t="shared" si="91"/>
        <v>Aug</v>
      </c>
      <c r="D2944" t="s">
        <v>790</v>
      </c>
      <c r="E2944" t="s">
        <v>17</v>
      </c>
      <c r="F2944" t="s">
        <v>12</v>
      </c>
      <c r="G2944" t="s">
        <v>232</v>
      </c>
      <c r="H2944" t="s">
        <v>2687</v>
      </c>
      <c r="I2944" s="4">
        <v>31.68</v>
      </c>
      <c r="J2944" s="5">
        <v>4</v>
      </c>
      <c r="K2944" s="4">
        <v>2.77</v>
      </c>
    </row>
    <row r="2945" spans="1:11" x14ac:dyDescent="0.2">
      <c r="A2945" t="s">
        <v>2686</v>
      </c>
      <c r="B2945" t="str">
        <f t="shared" si="90"/>
        <v>2015</v>
      </c>
      <c r="C2945" t="str">
        <f t="shared" si="91"/>
        <v>Aug</v>
      </c>
      <c r="D2945" t="s">
        <v>790</v>
      </c>
      <c r="E2945" t="s">
        <v>17</v>
      </c>
      <c r="F2945" t="s">
        <v>12</v>
      </c>
      <c r="G2945" t="s">
        <v>13</v>
      </c>
      <c r="H2945" t="s">
        <v>2688</v>
      </c>
      <c r="I2945" s="4">
        <v>10.37</v>
      </c>
      <c r="J2945" s="5">
        <v>2</v>
      </c>
      <c r="K2945" s="4">
        <v>3.63</v>
      </c>
    </row>
    <row r="2946" spans="1:11" x14ac:dyDescent="0.2">
      <c r="A2946" t="s">
        <v>2686</v>
      </c>
      <c r="B2946" t="str">
        <f t="shared" si="90"/>
        <v>2015</v>
      </c>
      <c r="C2946" t="str">
        <f t="shared" si="91"/>
        <v>Aug</v>
      </c>
      <c r="D2946" t="s">
        <v>790</v>
      </c>
      <c r="E2946" t="s">
        <v>17</v>
      </c>
      <c r="F2946" t="s">
        <v>12</v>
      </c>
      <c r="G2946" t="s">
        <v>47</v>
      </c>
      <c r="H2946" t="s">
        <v>184</v>
      </c>
      <c r="I2946" s="4">
        <v>12.03</v>
      </c>
      <c r="J2946" s="5">
        <v>8</v>
      </c>
      <c r="K2946" s="4">
        <v>2.2599999999999998</v>
      </c>
    </row>
    <row r="2947" spans="1:11" x14ac:dyDescent="0.2">
      <c r="A2947" t="s">
        <v>2686</v>
      </c>
      <c r="B2947" t="str">
        <f t="shared" ref="B2947:B3010" si="92">TEXT(A2947,"YYYY")</f>
        <v>2015</v>
      </c>
      <c r="C2947" t="str">
        <f t="shared" ref="C2947:C3010" si="93">TEXT(A2947,"MMM")</f>
        <v>Aug</v>
      </c>
      <c r="D2947" t="s">
        <v>790</v>
      </c>
      <c r="E2947" t="s">
        <v>17</v>
      </c>
      <c r="F2947" t="s">
        <v>12</v>
      </c>
      <c r="G2947" t="s">
        <v>105</v>
      </c>
      <c r="H2947" t="s">
        <v>710</v>
      </c>
      <c r="I2947" s="4">
        <v>5.77</v>
      </c>
      <c r="J2947" s="5">
        <v>2</v>
      </c>
      <c r="K2947" s="4">
        <v>-13.55</v>
      </c>
    </row>
    <row r="2948" spans="1:11" x14ac:dyDescent="0.2">
      <c r="A2948" t="s">
        <v>2686</v>
      </c>
      <c r="B2948" t="str">
        <f t="shared" si="92"/>
        <v>2015</v>
      </c>
      <c r="C2948" t="str">
        <f t="shared" si="93"/>
        <v>Aug</v>
      </c>
      <c r="D2948" t="s">
        <v>2689</v>
      </c>
      <c r="E2948" t="s">
        <v>34</v>
      </c>
      <c r="F2948" t="s">
        <v>12</v>
      </c>
      <c r="G2948" t="s">
        <v>105</v>
      </c>
      <c r="H2948" t="s">
        <v>2134</v>
      </c>
      <c r="I2948" s="4">
        <v>542.94000000000005</v>
      </c>
      <c r="J2948" s="5">
        <v>3</v>
      </c>
      <c r="K2948" s="4">
        <v>152.02000000000001</v>
      </c>
    </row>
    <row r="2949" spans="1:11" x14ac:dyDescent="0.2">
      <c r="A2949" t="s">
        <v>2686</v>
      </c>
      <c r="B2949" t="str">
        <f t="shared" si="92"/>
        <v>2015</v>
      </c>
      <c r="C2949" t="str">
        <f t="shared" si="93"/>
        <v>Aug</v>
      </c>
      <c r="D2949" t="s">
        <v>2689</v>
      </c>
      <c r="E2949" t="s">
        <v>34</v>
      </c>
      <c r="F2949" t="s">
        <v>12</v>
      </c>
      <c r="G2949" t="s">
        <v>18</v>
      </c>
      <c r="H2949" t="s">
        <v>2690</v>
      </c>
      <c r="I2949" s="4">
        <v>8.64</v>
      </c>
      <c r="J2949" s="5">
        <v>3</v>
      </c>
      <c r="K2949" s="4">
        <v>4.2300000000000004</v>
      </c>
    </row>
    <row r="2950" spans="1:11" x14ac:dyDescent="0.2">
      <c r="A2950" t="s">
        <v>2686</v>
      </c>
      <c r="B2950" t="str">
        <f t="shared" si="92"/>
        <v>2015</v>
      </c>
      <c r="C2950" t="str">
        <f t="shared" si="93"/>
        <v>Aug</v>
      </c>
      <c r="D2950" t="s">
        <v>2689</v>
      </c>
      <c r="E2950" t="s">
        <v>34</v>
      </c>
      <c r="F2950" t="s">
        <v>12</v>
      </c>
      <c r="G2950" t="s">
        <v>13</v>
      </c>
      <c r="H2950" t="s">
        <v>825</v>
      </c>
      <c r="I2950" s="4">
        <v>193.8</v>
      </c>
      <c r="J2950" s="5">
        <v>5</v>
      </c>
      <c r="K2950" s="4">
        <v>94.96</v>
      </c>
    </row>
    <row r="2951" spans="1:11" x14ac:dyDescent="0.2">
      <c r="A2951" t="s">
        <v>2686</v>
      </c>
      <c r="B2951" t="str">
        <f t="shared" si="92"/>
        <v>2015</v>
      </c>
      <c r="C2951" t="str">
        <f t="shared" si="93"/>
        <v>Aug</v>
      </c>
      <c r="D2951" t="s">
        <v>2689</v>
      </c>
      <c r="E2951" t="s">
        <v>34</v>
      </c>
      <c r="F2951" t="s">
        <v>12</v>
      </c>
      <c r="G2951" t="s">
        <v>13</v>
      </c>
      <c r="H2951" t="s">
        <v>2470</v>
      </c>
      <c r="I2951" s="4">
        <v>21.4</v>
      </c>
      <c r="J2951" s="5">
        <v>5</v>
      </c>
      <c r="K2951" s="4">
        <v>9.6300000000000008</v>
      </c>
    </row>
    <row r="2952" spans="1:11" x14ac:dyDescent="0.2">
      <c r="A2952" t="s">
        <v>2686</v>
      </c>
      <c r="B2952" t="str">
        <f t="shared" si="92"/>
        <v>2015</v>
      </c>
      <c r="C2952" t="str">
        <f t="shared" si="93"/>
        <v>Aug</v>
      </c>
      <c r="D2952" t="s">
        <v>2689</v>
      </c>
      <c r="E2952" t="s">
        <v>34</v>
      </c>
      <c r="F2952" t="s">
        <v>12</v>
      </c>
      <c r="G2952" t="s">
        <v>13</v>
      </c>
      <c r="H2952" t="s">
        <v>2691</v>
      </c>
      <c r="I2952" s="4">
        <v>97.88</v>
      </c>
      <c r="J2952" s="5">
        <v>2</v>
      </c>
      <c r="K2952" s="4">
        <v>48.94</v>
      </c>
    </row>
    <row r="2953" spans="1:11" x14ac:dyDescent="0.2">
      <c r="A2953" t="s">
        <v>2686</v>
      </c>
      <c r="B2953" t="str">
        <f t="shared" si="92"/>
        <v>2015</v>
      </c>
      <c r="C2953" t="str">
        <f t="shared" si="93"/>
        <v>Aug</v>
      </c>
      <c r="D2953" t="s">
        <v>2689</v>
      </c>
      <c r="E2953" t="s">
        <v>34</v>
      </c>
      <c r="F2953" t="s">
        <v>43</v>
      </c>
      <c r="G2953" t="s">
        <v>58</v>
      </c>
      <c r="H2953" t="s">
        <v>1774</v>
      </c>
      <c r="I2953" s="4">
        <v>251.91</v>
      </c>
      <c r="J2953" s="5">
        <v>9</v>
      </c>
      <c r="K2953" s="4">
        <v>47.86</v>
      </c>
    </row>
    <row r="2954" spans="1:11" x14ac:dyDescent="0.2">
      <c r="A2954" t="s">
        <v>2686</v>
      </c>
      <c r="B2954" t="str">
        <f t="shared" si="92"/>
        <v>2015</v>
      </c>
      <c r="C2954" t="str">
        <f t="shared" si="93"/>
        <v>Aug</v>
      </c>
      <c r="D2954" t="s">
        <v>2689</v>
      </c>
      <c r="E2954" t="s">
        <v>34</v>
      </c>
      <c r="F2954" t="s">
        <v>12</v>
      </c>
      <c r="G2954" t="s">
        <v>105</v>
      </c>
      <c r="H2954" t="s">
        <v>1602</v>
      </c>
      <c r="I2954" s="4">
        <v>25.86</v>
      </c>
      <c r="J2954" s="5">
        <v>3</v>
      </c>
      <c r="K2954" s="4">
        <v>6.72</v>
      </c>
    </row>
    <row r="2955" spans="1:11" x14ac:dyDescent="0.2">
      <c r="A2955" t="s">
        <v>2692</v>
      </c>
      <c r="B2955" t="str">
        <f t="shared" si="92"/>
        <v>2015</v>
      </c>
      <c r="C2955" t="str">
        <f t="shared" si="93"/>
        <v>Aug</v>
      </c>
      <c r="D2955" t="s">
        <v>409</v>
      </c>
      <c r="E2955" t="s">
        <v>11</v>
      </c>
      <c r="F2955" t="s">
        <v>12</v>
      </c>
      <c r="G2955" t="s">
        <v>20</v>
      </c>
      <c r="H2955" t="s">
        <v>360</v>
      </c>
      <c r="I2955" s="4">
        <v>999.43</v>
      </c>
      <c r="J2955" s="5">
        <v>7</v>
      </c>
      <c r="K2955" s="4">
        <v>124.93</v>
      </c>
    </row>
    <row r="2956" spans="1:11" x14ac:dyDescent="0.2">
      <c r="A2956" t="s">
        <v>2692</v>
      </c>
      <c r="B2956" t="str">
        <f t="shared" si="92"/>
        <v>2015</v>
      </c>
      <c r="C2956" t="str">
        <f t="shared" si="93"/>
        <v>Aug</v>
      </c>
      <c r="D2956" t="s">
        <v>409</v>
      </c>
      <c r="E2956" t="s">
        <v>11</v>
      </c>
      <c r="F2956" t="s">
        <v>12</v>
      </c>
      <c r="G2956" t="s">
        <v>20</v>
      </c>
      <c r="H2956" t="s">
        <v>483</v>
      </c>
      <c r="I2956" s="4">
        <v>724.08</v>
      </c>
      <c r="J2956" s="5">
        <v>14</v>
      </c>
      <c r="K2956" s="4">
        <v>-135.77000000000001</v>
      </c>
    </row>
    <row r="2957" spans="1:11" x14ac:dyDescent="0.2">
      <c r="A2957" t="s">
        <v>2692</v>
      </c>
      <c r="B2957" t="str">
        <f t="shared" si="92"/>
        <v>2015</v>
      </c>
      <c r="C2957" t="str">
        <f t="shared" si="93"/>
        <v>Aug</v>
      </c>
      <c r="D2957" t="s">
        <v>409</v>
      </c>
      <c r="E2957" t="s">
        <v>11</v>
      </c>
      <c r="F2957" t="s">
        <v>38</v>
      </c>
      <c r="G2957" t="s">
        <v>164</v>
      </c>
      <c r="H2957" t="s">
        <v>1804</v>
      </c>
      <c r="I2957" s="4">
        <v>918.79</v>
      </c>
      <c r="J2957" s="5">
        <v>5</v>
      </c>
      <c r="K2957" s="4">
        <v>-118.13</v>
      </c>
    </row>
    <row r="2958" spans="1:11" x14ac:dyDescent="0.2">
      <c r="A2958" t="s">
        <v>2692</v>
      </c>
      <c r="B2958" t="str">
        <f t="shared" si="92"/>
        <v>2015</v>
      </c>
      <c r="C2958" t="str">
        <f t="shared" si="93"/>
        <v>Aug</v>
      </c>
      <c r="D2958" t="s">
        <v>409</v>
      </c>
      <c r="E2958" t="s">
        <v>11</v>
      </c>
      <c r="F2958" t="s">
        <v>12</v>
      </c>
      <c r="G2958" t="s">
        <v>22</v>
      </c>
      <c r="H2958" t="s">
        <v>701</v>
      </c>
      <c r="I2958" s="4">
        <v>2.72</v>
      </c>
      <c r="J2958" s="5">
        <v>3</v>
      </c>
      <c r="K2958" s="4">
        <v>-4.22</v>
      </c>
    </row>
    <row r="2959" spans="1:11" x14ac:dyDescent="0.2">
      <c r="A2959" t="s">
        <v>2692</v>
      </c>
      <c r="B2959" t="str">
        <f t="shared" si="92"/>
        <v>2015</v>
      </c>
      <c r="C2959" t="str">
        <f t="shared" si="93"/>
        <v>Aug</v>
      </c>
      <c r="D2959" t="s">
        <v>2526</v>
      </c>
      <c r="E2959" t="s">
        <v>169</v>
      </c>
      <c r="F2959" t="s">
        <v>38</v>
      </c>
      <c r="G2959" t="s">
        <v>164</v>
      </c>
      <c r="H2959" t="s">
        <v>858</v>
      </c>
      <c r="I2959" s="4">
        <v>284.36</v>
      </c>
      <c r="J2959" s="5">
        <v>2</v>
      </c>
      <c r="K2959" s="4">
        <v>-75.83</v>
      </c>
    </row>
    <row r="2960" spans="1:11" x14ac:dyDescent="0.2">
      <c r="A2960" t="s">
        <v>2692</v>
      </c>
      <c r="B2960" t="str">
        <f t="shared" si="92"/>
        <v>2015</v>
      </c>
      <c r="C2960" t="str">
        <f t="shared" si="93"/>
        <v>Aug</v>
      </c>
      <c r="D2960" t="s">
        <v>2526</v>
      </c>
      <c r="E2960" t="s">
        <v>169</v>
      </c>
      <c r="F2960" t="s">
        <v>43</v>
      </c>
      <c r="G2960" t="s">
        <v>58</v>
      </c>
      <c r="H2960" t="s">
        <v>59</v>
      </c>
      <c r="I2960" s="4">
        <v>26</v>
      </c>
      <c r="J2960" s="5">
        <v>2</v>
      </c>
      <c r="K2960" s="4">
        <v>11.7</v>
      </c>
    </row>
    <row r="2961" spans="1:11" x14ac:dyDescent="0.2">
      <c r="A2961" t="s">
        <v>2692</v>
      </c>
      <c r="B2961" t="str">
        <f t="shared" si="92"/>
        <v>2015</v>
      </c>
      <c r="C2961" t="str">
        <f t="shared" si="93"/>
        <v>Aug</v>
      </c>
      <c r="D2961" t="s">
        <v>2693</v>
      </c>
      <c r="E2961" t="s">
        <v>37</v>
      </c>
      <c r="F2961" t="s">
        <v>43</v>
      </c>
      <c r="G2961" t="s">
        <v>353</v>
      </c>
      <c r="H2961" t="s">
        <v>2188</v>
      </c>
      <c r="I2961" s="4">
        <v>3080</v>
      </c>
      <c r="J2961" s="5">
        <v>7</v>
      </c>
      <c r="K2961" s="4">
        <v>1416.8</v>
      </c>
    </row>
    <row r="2962" spans="1:11" x14ac:dyDescent="0.2">
      <c r="A2962" t="s">
        <v>2692</v>
      </c>
      <c r="B2962" t="str">
        <f t="shared" si="92"/>
        <v>2015</v>
      </c>
      <c r="C2962" t="str">
        <f t="shared" si="93"/>
        <v>Aug</v>
      </c>
      <c r="D2962" t="s">
        <v>2693</v>
      </c>
      <c r="E2962" t="s">
        <v>37</v>
      </c>
      <c r="F2962" t="s">
        <v>43</v>
      </c>
      <c r="G2962" t="s">
        <v>58</v>
      </c>
      <c r="H2962" t="s">
        <v>2359</v>
      </c>
      <c r="I2962" s="4">
        <v>79.959999999999994</v>
      </c>
      <c r="J2962" s="5">
        <v>4</v>
      </c>
      <c r="K2962" s="4">
        <v>18.39</v>
      </c>
    </row>
    <row r="2963" spans="1:11" x14ac:dyDescent="0.2">
      <c r="A2963" t="s">
        <v>2692</v>
      </c>
      <c r="B2963" t="str">
        <f t="shared" si="92"/>
        <v>2015</v>
      </c>
      <c r="C2963" t="str">
        <f t="shared" si="93"/>
        <v>Aug</v>
      </c>
      <c r="D2963" t="s">
        <v>2693</v>
      </c>
      <c r="E2963" t="s">
        <v>37</v>
      </c>
      <c r="F2963" t="s">
        <v>43</v>
      </c>
      <c r="G2963" t="s">
        <v>44</v>
      </c>
      <c r="H2963" t="s">
        <v>2285</v>
      </c>
      <c r="I2963" s="4">
        <v>587.97</v>
      </c>
      <c r="J2963" s="5">
        <v>3</v>
      </c>
      <c r="K2963" s="4">
        <v>170.51</v>
      </c>
    </row>
    <row r="2964" spans="1:11" x14ac:dyDescent="0.2">
      <c r="A2964" t="s">
        <v>2692</v>
      </c>
      <c r="B2964" t="str">
        <f t="shared" si="92"/>
        <v>2015</v>
      </c>
      <c r="C2964" t="str">
        <f t="shared" si="93"/>
        <v>Aug</v>
      </c>
      <c r="D2964" t="s">
        <v>276</v>
      </c>
      <c r="E2964" t="s">
        <v>169</v>
      </c>
      <c r="F2964" t="s">
        <v>38</v>
      </c>
      <c r="G2964" t="s">
        <v>52</v>
      </c>
      <c r="H2964" t="s">
        <v>68</v>
      </c>
      <c r="I2964" s="4">
        <v>14.91</v>
      </c>
      <c r="J2964" s="5">
        <v>3</v>
      </c>
      <c r="K2964" s="4">
        <v>4.62</v>
      </c>
    </row>
    <row r="2965" spans="1:11" x14ac:dyDescent="0.2">
      <c r="A2965" t="s">
        <v>2692</v>
      </c>
      <c r="B2965" t="str">
        <f t="shared" si="92"/>
        <v>2015</v>
      </c>
      <c r="C2965" t="str">
        <f t="shared" si="93"/>
        <v>Aug</v>
      </c>
      <c r="D2965" t="s">
        <v>1648</v>
      </c>
      <c r="E2965" t="s">
        <v>104</v>
      </c>
      <c r="F2965" t="s">
        <v>12</v>
      </c>
      <c r="G2965" t="s">
        <v>27</v>
      </c>
      <c r="H2965" t="s">
        <v>1159</v>
      </c>
      <c r="I2965" s="4">
        <v>7.15</v>
      </c>
      <c r="J2965" s="5">
        <v>3</v>
      </c>
      <c r="K2965" s="4">
        <v>0.72</v>
      </c>
    </row>
    <row r="2966" spans="1:11" x14ac:dyDescent="0.2">
      <c r="A2966" t="s">
        <v>2692</v>
      </c>
      <c r="B2966" t="str">
        <f t="shared" si="92"/>
        <v>2015</v>
      </c>
      <c r="C2966" t="str">
        <f t="shared" si="93"/>
        <v>Aug</v>
      </c>
      <c r="D2966" t="s">
        <v>440</v>
      </c>
      <c r="E2966" t="s">
        <v>87</v>
      </c>
      <c r="F2966" t="s">
        <v>43</v>
      </c>
      <c r="G2966" t="s">
        <v>44</v>
      </c>
      <c r="H2966" t="s">
        <v>2694</v>
      </c>
      <c r="I2966" s="4">
        <v>26.98</v>
      </c>
      <c r="J2966" s="5">
        <v>3</v>
      </c>
      <c r="K2966" s="4">
        <v>4.05</v>
      </c>
    </row>
    <row r="2967" spans="1:11" x14ac:dyDescent="0.2">
      <c r="A2967" t="s">
        <v>2692</v>
      </c>
      <c r="B2967" t="str">
        <f t="shared" si="92"/>
        <v>2015</v>
      </c>
      <c r="C2967" t="str">
        <f t="shared" si="93"/>
        <v>Aug</v>
      </c>
      <c r="D2967" t="s">
        <v>440</v>
      </c>
      <c r="E2967" t="s">
        <v>87</v>
      </c>
      <c r="F2967" t="s">
        <v>12</v>
      </c>
      <c r="G2967" t="s">
        <v>18</v>
      </c>
      <c r="H2967" t="s">
        <v>2690</v>
      </c>
      <c r="I2967" s="4">
        <v>6.91</v>
      </c>
      <c r="J2967" s="5">
        <v>3</v>
      </c>
      <c r="K2967" s="4">
        <v>2.5099999999999998</v>
      </c>
    </row>
    <row r="2968" spans="1:11" x14ac:dyDescent="0.2">
      <c r="A2968" t="s">
        <v>2692</v>
      </c>
      <c r="B2968" t="str">
        <f t="shared" si="92"/>
        <v>2015</v>
      </c>
      <c r="C2968" t="str">
        <f t="shared" si="93"/>
        <v>Aug</v>
      </c>
      <c r="D2968" t="s">
        <v>440</v>
      </c>
      <c r="E2968" t="s">
        <v>87</v>
      </c>
      <c r="F2968" t="s">
        <v>12</v>
      </c>
      <c r="G2968" t="s">
        <v>20</v>
      </c>
      <c r="H2968" t="s">
        <v>1799</v>
      </c>
      <c r="I2968" s="4">
        <v>435.5</v>
      </c>
      <c r="J2968" s="5">
        <v>3</v>
      </c>
      <c r="K2968" s="4">
        <v>48.99</v>
      </c>
    </row>
    <row r="2969" spans="1:11" x14ac:dyDescent="0.2">
      <c r="A2969" t="s">
        <v>2695</v>
      </c>
      <c r="B2969" t="str">
        <f t="shared" si="92"/>
        <v>2015</v>
      </c>
      <c r="C2969" t="str">
        <f t="shared" si="93"/>
        <v>Aug</v>
      </c>
      <c r="D2969" t="s">
        <v>1783</v>
      </c>
      <c r="E2969" t="s">
        <v>31</v>
      </c>
      <c r="F2969" t="s">
        <v>38</v>
      </c>
      <c r="G2969" t="s">
        <v>39</v>
      </c>
      <c r="H2969" t="s">
        <v>1647</v>
      </c>
      <c r="I2969" s="4">
        <v>40.78</v>
      </c>
      <c r="J2969" s="5">
        <v>1</v>
      </c>
      <c r="K2969" s="4">
        <v>4.59</v>
      </c>
    </row>
    <row r="2970" spans="1:11" x14ac:dyDescent="0.2">
      <c r="A2970" t="s">
        <v>2695</v>
      </c>
      <c r="B2970" t="str">
        <f t="shared" si="92"/>
        <v>2015</v>
      </c>
      <c r="C2970" t="str">
        <f t="shared" si="93"/>
        <v>Aug</v>
      </c>
      <c r="D2970" t="s">
        <v>1783</v>
      </c>
      <c r="E2970" t="s">
        <v>31</v>
      </c>
      <c r="F2970" t="s">
        <v>12</v>
      </c>
      <c r="G2970" t="s">
        <v>105</v>
      </c>
      <c r="H2970" t="s">
        <v>487</v>
      </c>
      <c r="I2970" s="4">
        <v>105.96</v>
      </c>
      <c r="J2970" s="5">
        <v>4</v>
      </c>
      <c r="K2970" s="4">
        <v>29.67</v>
      </c>
    </row>
    <row r="2971" spans="1:11" x14ac:dyDescent="0.2">
      <c r="A2971" t="s">
        <v>2695</v>
      </c>
      <c r="B2971" t="str">
        <f t="shared" si="92"/>
        <v>2015</v>
      </c>
      <c r="C2971" t="str">
        <f t="shared" si="93"/>
        <v>Aug</v>
      </c>
      <c r="D2971" t="s">
        <v>964</v>
      </c>
      <c r="E2971" t="s">
        <v>11</v>
      </c>
      <c r="F2971" t="s">
        <v>38</v>
      </c>
      <c r="G2971" t="s">
        <v>52</v>
      </c>
      <c r="H2971" t="s">
        <v>1911</v>
      </c>
      <c r="I2971" s="4">
        <v>20.100000000000001</v>
      </c>
      <c r="J2971" s="5">
        <v>2</v>
      </c>
      <c r="K2971" s="4">
        <v>-16.59</v>
      </c>
    </row>
    <row r="2972" spans="1:11" x14ac:dyDescent="0.2">
      <c r="A2972" t="s">
        <v>2695</v>
      </c>
      <c r="B2972" t="str">
        <f t="shared" si="92"/>
        <v>2015</v>
      </c>
      <c r="C2972" t="str">
        <f t="shared" si="93"/>
        <v>Aug</v>
      </c>
      <c r="D2972" t="s">
        <v>964</v>
      </c>
      <c r="E2972" t="s">
        <v>11</v>
      </c>
      <c r="F2972" t="s">
        <v>12</v>
      </c>
      <c r="G2972" t="s">
        <v>22</v>
      </c>
      <c r="H2972" t="s">
        <v>2057</v>
      </c>
      <c r="I2972" s="4">
        <v>3.8</v>
      </c>
      <c r="J2972" s="5">
        <v>1</v>
      </c>
      <c r="K2972" s="4">
        <v>-6.08</v>
      </c>
    </row>
    <row r="2973" spans="1:11" x14ac:dyDescent="0.2">
      <c r="A2973" t="s">
        <v>2695</v>
      </c>
      <c r="B2973" t="str">
        <f t="shared" si="92"/>
        <v>2015</v>
      </c>
      <c r="C2973" t="str">
        <f t="shared" si="93"/>
        <v>Aug</v>
      </c>
      <c r="D2973" t="s">
        <v>964</v>
      </c>
      <c r="E2973" t="s">
        <v>11</v>
      </c>
      <c r="F2973" t="s">
        <v>38</v>
      </c>
      <c r="G2973" t="s">
        <v>52</v>
      </c>
      <c r="H2973" t="s">
        <v>2696</v>
      </c>
      <c r="I2973" s="4">
        <v>7.88</v>
      </c>
      <c r="J2973" s="5">
        <v>5</v>
      </c>
      <c r="K2973" s="4">
        <v>-3.94</v>
      </c>
    </row>
    <row r="2974" spans="1:11" x14ac:dyDescent="0.2">
      <c r="A2974" t="s">
        <v>2697</v>
      </c>
      <c r="B2974" t="str">
        <f t="shared" si="92"/>
        <v>2015</v>
      </c>
      <c r="C2974" t="str">
        <f t="shared" si="93"/>
        <v>Aug</v>
      </c>
      <c r="D2974" t="s">
        <v>1382</v>
      </c>
      <c r="E2974" t="s">
        <v>31</v>
      </c>
      <c r="F2974" t="s">
        <v>12</v>
      </c>
      <c r="G2974" t="s">
        <v>20</v>
      </c>
      <c r="H2974" t="s">
        <v>1628</v>
      </c>
      <c r="I2974" s="4">
        <v>484.65</v>
      </c>
      <c r="J2974" s="5">
        <v>3</v>
      </c>
      <c r="K2974" s="4">
        <v>92.08</v>
      </c>
    </row>
    <row r="2975" spans="1:11" x14ac:dyDescent="0.2">
      <c r="A2975" t="s">
        <v>2697</v>
      </c>
      <c r="B2975" t="str">
        <f t="shared" si="92"/>
        <v>2015</v>
      </c>
      <c r="C2975" t="str">
        <f t="shared" si="93"/>
        <v>Aug</v>
      </c>
      <c r="D2975" t="s">
        <v>1543</v>
      </c>
      <c r="E2975" t="s">
        <v>31</v>
      </c>
      <c r="F2975" t="s">
        <v>12</v>
      </c>
      <c r="G2975" t="s">
        <v>232</v>
      </c>
      <c r="H2975" t="s">
        <v>2698</v>
      </c>
      <c r="I2975" s="4">
        <v>32.94</v>
      </c>
      <c r="J2975" s="5">
        <v>3</v>
      </c>
      <c r="K2975" s="4">
        <v>9.2200000000000006</v>
      </c>
    </row>
    <row r="2976" spans="1:11" x14ac:dyDescent="0.2">
      <c r="A2976" t="s">
        <v>2697</v>
      </c>
      <c r="B2976" t="str">
        <f t="shared" si="92"/>
        <v>2015</v>
      </c>
      <c r="C2976" t="str">
        <f t="shared" si="93"/>
        <v>Aug</v>
      </c>
      <c r="D2976" t="s">
        <v>1543</v>
      </c>
      <c r="E2976" t="s">
        <v>31</v>
      </c>
      <c r="F2976" t="s">
        <v>12</v>
      </c>
      <c r="G2976" t="s">
        <v>13</v>
      </c>
      <c r="H2976" t="s">
        <v>2390</v>
      </c>
      <c r="I2976" s="4">
        <v>114.2</v>
      </c>
      <c r="J2976" s="5">
        <v>5</v>
      </c>
      <c r="K2976" s="4">
        <v>52.53</v>
      </c>
    </row>
    <row r="2977" spans="1:11" x14ac:dyDescent="0.2">
      <c r="A2977" t="s">
        <v>2697</v>
      </c>
      <c r="B2977" t="str">
        <f t="shared" si="92"/>
        <v>2015</v>
      </c>
      <c r="C2977" t="str">
        <f t="shared" si="93"/>
        <v>Aug</v>
      </c>
      <c r="D2977" t="s">
        <v>1543</v>
      </c>
      <c r="E2977" t="s">
        <v>31</v>
      </c>
      <c r="F2977" t="s">
        <v>12</v>
      </c>
      <c r="G2977" t="s">
        <v>18</v>
      </c>
      <c r="H2977" t="s">
        <v>2699</v>
      </c>
      <c r="I2977" s="4">
        <v>3.08</v>
      </c>
      <c r="J2977" s="5">
        <v>1</v>
      </c>
      <c r="K2977" s="4">
        <v>1.48</v>
      </c>
    </row>
    <row r="2978" spans="1:11" x14ac:dyDescent="0.2">
      <c r="A2978" t="s">
        <v>2697</v>
      </c>
      <c r="B2978" t="str">
        <f t="shared" si="92"/>
        <v>2015</v>
      </c>
      <c r="C2978" t="str">
        <f t="shared" si="93"/>
        <v>Aug</v>
      </c>
      <c r="D2978" t="s">
        <v>2085</v>
      </c>
      <c r="E2978" t="s">
        <v>31</v>
      </c>
      <c r="F2978" t="s">
        <v>12</v>
      </c>
      <c r="G2978" t="s">
        <v>22</v>
      </c>
      <c r="H2978" t="s">
        <v>789</v>
      </c>
      <c r="I2978" s="4">
        <v>5.0999999999999996</v>
      </c>
      <c r="J2978" s="5">
        <v>1</v>
      </c>
      <c r="K2978" s="4">
        <v>1.66</v>
      </c>
    </row>
    <row r="2979" spans="1:11" x14ac:dyDescent="0.2">
      <c r="A2979" t="s">
        <v>2700</v>
      </c>
      <c r="B2979" t="str">
        <f t="shared" si="92"/>
        <v>2015</v>
      </c>
      <c r="C2979" t="str">
        <f t="shared" si="93"/>
        <v>Aug</v>
      </c>
      <c r="D2979" t="s">
        <v>1760</v>
      </c>
      <c r="E2979" t="s">
        <v>17</v>
      </c>
      <c r="F2979" t="s">
        <v>43</v>
      </c>
      <c r="G2979" t="s">
        <v>694</v>
      </c>
      <c r="H2979" t="s">
        <v>1064</v>
      </c>
      <c r="I2979" s="4">
        <v>2799.96</v>
      </c>
      <c r="J2979" s="5">
        <v>5</v>
      </c>
      <c r="K2979" s="4">
        <v>874.99</v>
      </c>
    </row>
    <row r="2980" spans="1:11" x14ac:dyDescent="0.2">
      <c r="A2980" t="s">
        <v>2700</v>
      </c>
      <c r="B2980" t="str">
        <f t="shared" si="92"/>
        <v>2015</v>
      </c>
      <c r="C2980" t="str">
        <f t="shared" si="93"/>
        <v>Aug</v>
      </c>
      <c r="D2980" t="s">
        <v>409</v>
      </c>
      <c r="E2980" t="s">
        <v>31</v>
      </c>
      <c r="F2980" t="s">
        <v>12</v>
      </c>
      <c r="G2980" t="s">
        <v>20</v>
      </c>
      <c r="H2980" t="s">
        <v>360</v>
      </c>
      <c r="I2980" s="4">
        <v>892.35</v>
      </c>
      <c r="J2980" s="5">
        <v>5</v>
      </c>
      <c r="K2980" s="4">
        <v>267.70999999999998</v>
      </c>
    </row>
    <row r="2981" spans="1:11" x14ac:dyDescent="0.2">
      <c r="A2981" t="s">
        <v>2700</v>
      </c>
      <c r="B2981" t="str">
        <f t="shared" si="92"/>
        <v>2015</v>
      </c>
      <c r="C2981" t="str">
        <f t="shared" si="93"/>
        <v>Aug</v>
      </c>
      <c r="D2981" t="s">
        <v>409</v>
      </c>
      <c r="E2981" t="s">
        <v>31</v>
      </c>
      <c r="F2981" t="s">
        <v>38</v>
      </c>
      <c r="G2981" t="s">
        <v>83</v>
      </c>
      <c r="H2981" t="s">
        <v>2186</v>
      </c>
      <c r="I2981" s="4">
        <v>307.67</v>
      </c>
      <c r="J2981" s="5">
        <v>2</v>
      </c>
      <c r="K2981" s="4">
        <v>28.96</v>
      </c>
    </row>
    <row r="2982" spans="1:11" x14ac:dyDescent="0.2">
      <c r="A2982" t="s">
        <v>2700</v>
      </c>
      <c r="B2982" t="str">
        <f t="shared" si="92"/>
        <v>2015</v>
      </c>
      <c r="C2982" t="str">
        <f t="shared" si="93"/>
        <v>Aug</v>
      </c>
      <c r="D2982" t="s">
        <v>409</v>
      </c>
      <c r="E2982" t="s">
        <v>31</v>
      </c>
      <c r="F2982" t="s">
        <v>12</v>
      </c>
      <c r="G2982" t="s">
        <v>20</v>
      </c>
      <c r="H2982" t="s">
        <v>348</v>
      </c>
      <c r="I2982" s="4">
        <v>728.82</v>
      </c>
      <c r="J2982" s="5">
        <v>9</v>
      </c>
      <c r="K2982" s="4">
        <v>29.15</v>
      </c>
    </row>
    <row r="2983" spans="1:11" x14ac:dyDescent="0.2">
      <c r="A2983" t="s">
        <v>2700</v>
      </c>
      <c r="B2983" t="str">
        <f t="shared" si="92"/>
        <v>2015</v>
      </c>
      <c r="C2983" t="str">
        <f t="shared" si="93"/>
        <v>Aug</v>
      </c>
      <c r="D2983" t="s">
        <v>409</v>
      </c>
      <c r="E2983" t="s">
        <v>31</v>
      </c>
      <c r="F2983" t="s">
        <v>12</v>
      </c>
      <c r="G2983" t="s">
        <v>22</v>
      </c>
      <c r="H2983" t="s">
        <v>310</v>
      </c>
      <c r="I2983" s="4">
        <v>41.36</v>
      </c>
      <c r="J2983" s="5">
        <v>5</v>
      </c>
      <c r="K2983" s="4">
        <v>13.96</v>
      </c>
    </row>
    <row r="2984" spans="1:11" x14ac:dyDescent="0.2">
      <c r="A2984" t="s">
        <v>2700</v>
      </c>
      <c r="B2984" t="str">
        <f t="shared" si="92"/>
        <v>2015</v>
      </c>
      <c r="C2984" t="str">
        <f t="shared" si="93"/>
        <v>Aug</v>
      </c>
      <c r="D2984" t="s">
        <v>409</v>
      </c>
      <c r="E2984" t="s">
        <v>31</v>
      </c>
      <c r="F2984" t="s">
        <v>43</v>
      </c>
      <c r="G2984" t="s">
        <v>44</v>
      </c>
      <c r="H2984" t="s">
        <v>1412</v>
      </c>
      <c r="I2984" s="4">
        <v>43.18</v>
      </c>
      <c r="J2984" s="5">
        <v>3</v>
      </c>
      <c r="K2984" s="4">
        <v>15.11</v>
      </c>
    </row>
    <row r="2985" spans="1:11" x14ac:dyDescent="0.2">
      <c r="A2985" t="s">
        <v>2700</v>
      </c>
      <c r="B2985" t="str">
        <f t="shared" si="92"/>
        <v>2015</v>
      </c>
      <c r="C2985" t="str">
        <f t="shared" si="93"/>
        <v>Aug</v>
      </c>
      <c r="D2985" t="s">
        <v>409</v>
      </c>
      <c r="E2985" t="s">
        <v>31</v>
      </c>
      <c r="F2985" t="s">
        <v>38</v>
      </c>
      <c r="G2985" t="s">
        <v>52</v>
      </c>
      <c r="H2985" t="s">
        <v>331</v>
      </c>
      <c r="I2985" s="4">
        <v>4.16</v>
      </c>
      <c r="J2985" s="5">
        <v>2</v>
      </c>
      <c r="K2985" s="4">
        <v>1.75</v>
      </c>
    </row>
    <row r="2986" spans="1:11" x14ac:dyDescent="0.2">
      <c r="A2986" t="s">
        <v>2700</v>
      </c>
      <c r="B2986" t="str">
        <f t="shared" si="92"/>
        <v>2015</v>
      </c>
      <c r="C2986" t="str">
        <f t="shared" si="93"/>
        <v>Aug</v>
      </c>
      <c r="D2986" t="s">
        <v>2334</v>
      </c>
      <c r="E2986" t="s">
        <v>11</v>
      </c>
      <c r="F2986" t="s">
        <v>43</v>
      </c>
      <c r="G2986" t="s">
        <v>44</v>
      </c>
      <c r="H2986" t="s">
        <v>2586</v>
      </c>
      <c r="I2986" s="4">
        <v>1099.96</v>
      </c>
      <c r="J2986" s="5">
        <v>5</v>
      </c>
      <c r="K2986" s="4">
        <v>82.5</v>
      </c>
    </row>
    <row r="2987" spans="1:11" x14ac:dyDescent="0.2">
      <c r="A2987" t="s">
        <v>2700</v>
      </c>
      <c r="B2987" t="str">
        <f t="shared" si="92"/>
        <v>2015</v>
      </c>
      <c r="C2987" t="str">
        <f t="shared" si="93"/>
        <v>Aug</v>
      </c>
      <c r="D2987" t="s">
        <v>2334</v>
      </c>
      <c r="E2987" t="s">
        <v>11</v>
      </c>
      <c r="F2987" t="s">
        <v>38</v>
      </c>
      <c r="G2987" t="s">
        <v>164</v>
      </c>
      <c r="H2987" t="s">
        <v>1541</v>
      </c>
      <c r="I2987" s="4">
        <v>103.48</v>
      </c>
      <c r="J2987" s="5">
        <v>1</v>
      </c>
      <c r="K2987" s="4">
        <v>-16.260000000000002</v>
      </c>
    </row>
    <row r="2988" spans="1:11" x14ac:dyDescent="0.2">
      <c r="A2988" t="s">
        <v>2700</v>
      </c>
      <c r="B2988" t="str">
        <f t="shared" si="92"/>
        <v>2015</v>
      </c>
      <c r="C2988" t="str">
        <f t="shared" si="93"/>
        <v>Aug</v>
      </c>
      <c r="D2988" t="s">
        <v>1619</v>
      </c>
      <c r="E2988" t="s">
        <v>706</v>
      </c>
      <c r="F2988" t="s">
        <v>12</v>
      </c>
      <c r="G2988" t="s">
        <v>20</v>
      </c>
      <c r="H2988" t="s">
        <v>839</v>
      </c>
      <c r="I2988" s="4">
        <v>470.36</v>
      </c>
      <c r="J2988" s="5">
        <v>11</v>
      </c>
      <c r="K2988" s="4">
        <v>122.29</v>
      </c>
    </row>
    <row r="2989" spans="1:11" x14ac:dyDescent="0.2">
      <c r="A2989" t="s">
        <v>2701</v>
      </c>
      <c r="B2989" t="str">
        <f t="shared" si="92"/>
        <v>2015</v>
      </c>
      <c r="C2989" t="str">
        <f t="shared" si="93"/>
        <v>Aug</v>
      </c>
      <c r="D2989" t="s">
        <v>2085</v>
      </c>
      <c r="E2989" t="s">
        <v>125</v>
      </c>
      <c r="F2989" t="s">
        <v>43</v>
      </c>
      <c r="G2989" t="s">
        <v>44</v>
      </c>
      <c r="H2989" t="s">
        <v>1801</v>
      </c>
      <c r="I2989" s="4">
        <v>131.97999999999999</v>
      </c>
      <c r="J2989" s="5">
        <v>2</v>
      </c>
      <c r="K2989" s="4">
        <v>35.630000000000003</v>
      </c>
    </row>
    <row r="2990" spans="1:11" x14ac:dyDescent="0.2">
      <c r="A2990" t="s">
        <v>2701</v>
      </c>
      <c r="B2990" t="str">
        <f t="shared" si="92"/>
        <v>2015</v>
      </c>
      <c r="C2990" t="str">
        <f t="shared" si="93"/>
        <v>Aug</v>
      </c>
      <c r="D2990" t="s">
        <v>2085</v>
      </c>
      <c r="E2990" t="s">
        <v>125</v>
      </c>
      <c r="F2990" t="s">
        <v>43</v>
      </c>
      <c r="G2990" t="s">
        <v>58</v>
      </c>
      <c r="H2990" t="s">
        <v>1240</v>
      </c>
      <c r="I2990" s="4">
        <v>114.52</v>
      </c>
      <c r="J2990" s="5">
        <v>7</v>
      </c>
      <c r="K2990" s="4">
        <v>11.45</v>
      </c>
    </row>
    <row r="2991" spans="1:11" x14ac:dyDescent="0.2">
      <c r="A2991" t="s">
        <v>2702</v>
      </c>
      <c r="B2991" t="str">
        <f t="shared" si="92"/>
        <v>2015</v>
      </c>
      <c r="C2991" t="str">
        <f t="shared" si="93"/>
        <v>Aug</v>
      </c>
      <c r="D2991" t="s">
        <v>692</v>
      </c>
      <c r="E2991" t="s">
        <v>31</v>
      </c>
      <c r="F2991" t="s">
        <v>12</v>
      </c>
      <c r="G2991" t="s">
        <v>13</v>
      </c>
      <c r="H2991" t="s">
        <v>566</v>
      </c>
      <c r="I2991" s="4">
        <v>58.32</v>
      </c>
      <c r="J2991" s="5">
        <v>9</v>
      </c>
      <c r="K2991" s="4">
        <v>27.99</v>
      </c>
    </row>
    <row r="2992" spans="1:11" x14ac:dyDescent="0.2">
      <c r="A2992" t="s">
        <v>2702</v>
      </c>
      <c r="B2992" t="str">
        <f t="shared" si="92"/>
        <v>2015</v>
      </c>
      <c r="C2992" t="str">
        <f t="shared" si="93"/>
        <v>Aug</v>
      </c>
      <c r="D2992" t="s">
        <v>547</v>
      </c>
      <c r="E2992" t="s">
        <v>31</v>
      </c>
      <c r="F2992" t="s">
        <v>38</v>
      </c>
      <c r="G2992" t="s">
        <v>83</v>
      </c>
      <c r="H2992" t="s">
        <v>1863</v>
      </c>
      <c r="I2992" s="4">
        <v>1552.83</v>
      </c>
      <c r="J2992" s="5">
        <v>7</v>
      </c>
      <c r="K2992" s="4">
        <v>200.95</v>
      </c>
    </row>
    <row r="2993" spans="1:11" x14ac:dyDescent="0.2">
      <c r="A2993" t="s">
        <v>2702</v>
      </c>
      <c r="B2993" t="str">
        <f t="shared" si="92"/>
        <v>2015</v>
      </c>
      <c r="C2993" t="str">
        <f t="shared" si="93"/>
        <v>Aug</v>
      </c>
      <c r="D2993" t="s">
        <v>547</v>
      </c>
      <c r="E2993" t="s">
        <v>31</v>
      </c>
      <c r="F2993" t="s">
        <v>12</v>
      </c>
      <c r="G2993" t="s">
        <v>22</v>
      </c>
      <c r="H2993" t="s">
        <v>426</v>
      </c>
      <c r="I2993" s="4">
        <v>137.24</v>
      </c>
      <c r="J2993" s="5">
        <v>5</v>
      </c>
      <c r="K2993" s="4">
        <v>46.32</v>
      </c>
    </row>
    <row r="2994" spans="1:11" x14ac:dyDescent="0.2">
      <c r="A2994" t="s">
        <v>2702</v>
      </c>
      <c r="B2994" t="str">
        <f t="shared" si="92"/>
        <v>2015</v>
      </c>
      <c r="C2994" t="str">
        <f t="shared" si="93"/>
        <v>Aug</v>
      </c>
      <c r="D2994" t="s">
        <v>547</v>
      </c>
      <c r="E2994" t="s">
        <v>31</v>
      </c>
      <c r="F2994" t="s">
        <v>43</v>
      </c>
      <c r="G2994" t="s">
        <v>58</v>
      </c>
      <c r="H2994" t="s">
        <v>1826</v>
      </c>
      <c r="I2994" s="4">
        <v>36.51</v>
      </c>
      <c r="J2994" s="5">
        <v>1</v>
      </c>
      <c r="K2994" s="4">
        <v>15.7</v>
      </c>
    </row>
    <row r="2995" spans="1:11" x14ac:dyDescent="0.2">
      <c r="A2995" t="s">
        <v>2702</v>
      </c>
      <c r="B2995" t="str">
        <f t="shared" si="92"/>
        <v>2015</v>
      </c>
      <c r="C2995" t="str">
        <f t="shared" si="93"/>
        <v>Aug</v>
      </c>
      <c r="D2995" t="s">
        <v>547</v>
      </c>
      <c r="E2995" t="s">
        <v>31</v>
      </c>
      <c r="F2995" t="s">
        <v>43</v>
      </c>
      <c r="G2995" t="s">
        <v>353</v>
      </c>
      <c r="H2995" t="s">
        <v>2703</v>
      </c>
      <c r="I2995" s="4">
        <v>239.98</v>
      </c>
      <c r="J2995" s="5">
        <v>3</v>
      </c>
      <c r="K2995" s="4">
        <v>80.989999999999995</v>
      </c>
    </row>
    <row r="2996" spans="1:11" x14ac:dyDescent="0.2">
      <c r="A2996" t="s">
        <v>2702</v>
      </c>
      <c r="B2996" t="str">
        <f t="shared" si="92"/>
        <v>2015</v>
      </c>
      <c r="C2996" t="str">
        <f t="shared" si="93"/>
        <v>Aug</v>
      </c>
      <c r="D2996" t="s">
        <v>149</v>
      </c>
      <c r="E2996" t="s">
        <v>11</v>
      </c>
      <c r="F2996" t="s">
        <v>12</v>
      </c>
      <c r="G2996" t="s">
        <v>13</v>
      </c>
      <c r="H2996" t="s">
        <v>989</v>
      </c>
      <c r="I2996" s="4">
        <v>20.96</v>
      </c>
      <c r="J2996" s="5">
        <v>4</v>
      </c>
      <c r="K2996" s="4">
        <v>6.81</v>
      </c>
    </row>
    <row r="2997" spans="1:11" x14ac:dyDescent="0.2">
      <c r="A2997" t="s">
        <v>2702</v>
      </c>
      <c r="B2997" t="str">
        <f t="shared" si="92"/>
        <v>2015</v>
      </c>
      <c r="C2997" t="str">
        <f t="shared" si="93"/>
        <v>Aug</v>
      </c>
      <c r="D2997" t="s">
        <v>1892</v>
      </c>
      <c r="E2997" t="s">
        <v>31</v>
      </c>
      <c r="F2997" t="s">
        <v>43</v>
      </c>
      <c r="G2997" t="s">
        <v>44</v>
      </c>
      <c r="H2997" t="s">
        <v>1836</v>
      </c>
      <c r="I2997" s="4">
        <v>555.96</v>
      </c>
      <c r="J2997" s="5">
        <v>5</v>
      </c>
      <c r="K2997" s="4">
        <v>41.7</v>
      </c>
    </row>
    <row r="2998" spans="1:11" x14ac:dyDescent="0.2">
      <c r="A2998" t="s">
        <v>2704</v>
      </c>
      <c r="B2998" t="str">
        <f t="shared" si="92"/>
        <v>2015</v>
      </c>
      <c r="C2998" t="str">
        <f t="shared" si="93"/>
        <v>Sep</v>
      </c>
      <c r="D2998" t="s">
        <v>1632</v>
      </c>
      <c r="E2998" t="s">
        <v>31</v>
      </c>
      <c r="F2998" t="s">
        <v>12</v>
      </c>
      <c r="G2998" t="s">
        <v>22</v>
      </c>
      <c r="H2998" t="s">
        <v>133</v>
      </c>
      <c r="I2998" s="4">
        <v>4.75</v>
      </c>
      <c r="J2998" s="5">
        <v>1</v>
      </c>
      <c r="K2998" s="4">
        <v>1.6</v>
      </c>
    </row>
    <row r="2999" spans="1:11" x14ac:dyDescent="0.2">
      <c r="A2999" t="s">
        <v>2704</v>
      </c>
      <c r="B2999" t="str">
        <f t="shared" si="92"/>
        <v>2015</v>
      </c>
      <c r="C2999" t="str">
        <f t="shared" si="93"/>
        <v>Sep</v>
      </c>
      <c r="D2999" t="s">
        <v>1632</v>
      </c>
      <c r="E2999" t="s">
        <v>31</v>
      </c>
      <c r="F2999" t="s">
        <v>43</v>
      </c>
      <c r="G2999" t="s">
        <v>694</v>
      </c>
      <c r="H2999" t="s">
        <v>731</v>
      </c>
      <c r="I2999" s="4">
        <v>959.98</v>
      </c>
      <c r="J2999" s="5">
        <v>2</v>
      </c>
      <c r="K2999" s="4">
        <v>335.99</v>
      </c>
    </row>
    <row r="3000" spans="1:11" x14ac:dyDescent="0.2">
      <c r="A3000" t="s">
        <v>2704</v>
      </c>
      <c r="B3000" t="str">
        <f t="shared" si="92"/>
        <v>2015</v>
      </c>
      <c r="C3000" t="str">
        <f t="shared" si="93"/>
        <v>Sep</v>
      </c>
      <c r="D3000" t="s">
        <v>1632</v>
      </c>
      <c r="E3000" t="s">
        <v>31</v>
      </c>
      <c r="F3000" t="s">
        <v>12</v>
      </c>
      <c r="G3000" t="s">
        <v>22</v>
      </c>
      <c r="H3000" t="s">
        <v>521</v>
      </c>
      <c r="I3000" s="4">
        <v>14.37</v>
      </c>
      <c r="J3000" s="5">
        <v>4</v>
      </c>
      <c r="K3000" s="4">
        <v>4.49</v>
      </c>
    </row>
    <row r="3001" spans="1:11" x14ac:dyDescent="0.2">
      <c r="A3001" t="s">
        <v>2704</v>
      </c>
      <c r="B3001" t="str">
        <f t="shared" si="92"/>
        <v>2015</v>
      </c>
      <c r="C3001" t="str">
        <f t="shared" si="93"/>
        <v>Sep</v>
      </c>
      <c r="D3001" t="s">
        <v>461</v>
      </c>
      <c r="E3001" t="s">
        <v>501</v>
      </c>
      <c r="F3001" t="s">
        <v>12</v>
      </c>
      <c r="G3001" t="s">
        <v>22</v>
      </c>
      <c r="H3001" t="s">
        <v>2705</v>
      </c>
      <c r="I3001" s="4">
        <v>114.6</v>
      </c>
      <c r="J3001" s="5">
        <v>5</v>
      </c>
      <c r="K3001" s="4">
        <v>51.57</v>
      </c>
    </row>
    <row r="3002" spans="1:11" x14ac:dyDescent="0.2">
      <c r="A3002" t="s">
        <v>2704</v>
      </c>
      <c r="B3002" t="str">
        <f t="shared" si="92"/>
        <v>2015</v>
      </c>
      <c r="C3002" t="str">
        <f t="shared" si="93"/>
        <v>Sep</v>
      </c>
      <c r="D3002" t="s">
        <v>461</v>
      </c>
      <c r="E3002" t="s">
        <v>501</v>
      </c>
      <c r="F3002" t="s">
        <v>38</v>
      </c>
      <c r="G3002" t="s">
        <v>39</v>
      </c>
      <c r="H3002" t="s">
        <v>1238</v>
      </c>
      <c r="I3002" s="4">
        <v>60.74</v>
      </c>
      <c r="J3002" s="5">
        <v>1</v>
      </c>
      <c r="K3002" s="4">
        <v>15.19</v>
      </c>
    </row>
    <row r="3003" spans="1:11" x14ac:dyDescent="0.2">
      <c r="A3003" t="s">
        <v>2704</v>
      </c>
      <c r="B3003" t="str">
        <f t="shared" si="92"/>
        <v>2015</v>
      </c>
      <c r="C3003" t="str">
        <f t="shared" si="93"/>
        <v>Sep</v>
      </c>
      <c r="D3003" t="s">
        <v>461</v>
      </c>
      <c r="E3003" t="s">
        <v>501</v>
      </c>
      <c r="F3003" t="s">
        <v>38</v>
      </c>
      <c r="G3003" t="s">
        <v>52</v>
      </c>
      <c r="H3003" t="s">
        <v>784</v>
      </c>
      <c r="I3003" s="4">
        <v>124.36</v>
      </c>
      <c r="J3003" s="5">
        <v>2</v>
      </c>
      <c r="K3003" s="4">
        <v>27.36</v>
      </c>
    </row>
    <row r="3004" spans="1:11" x14ac:dyDescent="0.2">
      <c r="A3004" t="s">
        <v>2704</v>
      </c>
      <c r="B3004" t="str">
        <f t="shared" si="92"/>
        <v>2015</v>
      </c>
      <c r="C3004" t="str">
        <f t="shared" si="93"/>
        <v>Sep</v>
      </c>
      <c r="D3004" t="s">
        <v>461</v>
      </c>
      <c r="E3004" t="s">
        <v>501</v>
      </c>
      <c r="F3004" t="s">
        <v>12</v>
      </c>
      <c r="G3004" t="s">
        <v>20</v>
      </c>
      <c r="H3004" t="s">
        <v>1799</v>
      </c>
      <c r="I3004" s="4">
        <v>1088.76</v>
      </c>
      <c r="J3004" s="5">
        <v>6</v>
      </c>
      <c r="K3004" s="4">
        <v>315.74</v>
      </c>
    </row>
    <row r="3005" spans="1:11" x14ac:dyDescent="0.2">
      <c r="A3005" t="s">
        <v>2706</v>
      </c>
      <c r="B3005" t="str">
        <f t="shared" si="92"/>
        <v>2015</v>
      </c>
      <c r="C3005" t="str">
        <f t="shared" si="93"/>
        <v>Sep</v>
      </c>
      <c r="D3005" t="s">
        <v>1920</v>
      </c>
      <c r="E3005" t="s">
        <v>290</v>
      </c>
      <c r="F3005" t="s">
        <v>12</v>
      </c>
      <c r="G3005" t="s">
        <v>72</v>
      </c>
      <c r="H3005" t="s">
        <v>2475</v>
      </c>
      <c r="I3005" s="4">
        <v>200.98</v>
      </c>
      <c r="J3005" s="5">
        <v>7</v>
      </c>
      <c r="K3005" s="4">
        <v>62.81</v>
      </c>
    </row>
    <row r="3006" spans="1:11" x14ac:dyDescent="0.2">
      <c r="A3006" t="s">
        <v>2706</v>
      </c>
      <c r="B3006" t="str">
        <f t="shared" si="92"/>
        <v>2015</v>
      </c>
      <c r="C3006" t="str">
        <f t="shared" si="93"/>
        <v>Sep</v>
      </c>
      <c r="D3006" t="s">
        <v>467</v>
      </c>
      <c r="E3006" t="s">
        <v>26</v>
      </c>
      <c r="F3006" t="s">
        <v>12</v>
      </c>
      <c r="G3006" t="s">
        <v>20</v>
      </c>
      <c r="H3006" t="s">
        <v>1523</v>
      </c>
      <c r="I3006" s="4">
        <v>36.340000000000003</v>
      </c>
      <c r="J3006" s="5">
        <v>3</v>
      </c>
      <c r="K3006" s="4">
        <v>-7.27</v>
      </c>
    </row>
    <row r="3007" spans="1:11" x14ac:dyDescent="0.2">
      <c r="A3007" t="s">
        <v>2706</v>
      </c>
      <c r="B3007" t="str">
        <f t="shared" si="92"/>
        <v>2015</v>
      </c>
      <c r="C3007" t="str">
        <f t="shared" si="93"/>
        <v>Sep</v>
      </c>
      <c r="D3007" t="s">
        <v>467</v>
      </c>
      <c r="E3007" t="s">
        <v>26</v>
      </c>
      <c r="F3007" t="s">
        <v>12</v>
      </c>
      <c r="G3007" t="s">
        <v>232</v>
      </c>
      <c r="H3007" t="s">
        <v>532</v>
      </c>
      <c r="I3007" s="4">
        <v>666.25</v>
      </c>
      <c r="J3007" s="5">
        <v>1</v>
      </c>
      <c r="K3007" s="4">
        <v>-149.91</v>
      </c>
    </row>
    <row r="3008" spans="1:11" x14ac:dyDescent="0.2">
      <c r="A3008" t="s">
        <v>2706</v>
      </c>
      <c r="B3008" t="str">
        <f t="shared" si="92"/>
        <v>2015</v>
      </c>
      <c r="C3008" t="str">
        <f t="shared" si="93"/>
        <v>Sep</v>
      </c>
      <c r="D3008" t="s">
        <v>467</v>
      </c>
      <c r="E3008" t="s">
        <v>26</v>
      </c>
      <c r="F3008" t="s">
        <v>12</v>
      </c>
      <c r="G3008" t="s">
        <v>72</v>
      </c>
      <c r="H3008" t="s">
        <v>1718</v>
      </c>
      <c r="I3008" s="4">
        <v>52.51</v>
      </c>
      <c r="J3008" s="5">
        <v>6</v>
      </c>
      <c r="K3008" s="4">
        <v>19.690000000000001</v>
      </c>
    </row>
    <row r="3009" spans="1:11" x14ac:dyDescent="0.2">
      <c r="A3009" t="s">
        <v>2706</v>
      </c>
      <c r="B3009" t="str">
        <f t="shared" si="92"/>
        <v>2015</v>
      </c>
      <c r="C3009" t="str">
        <f t="shared" si="93"/>
        <v>Sep</v>
      </c>
      <c r="D3009" t="s">
        <v>2445</v>
      </c>
      <c r="E3009" t="s">
        <v>31</v>
      </c>
      <c r="F3009" t="s">
        <v>12</v>
      </c>
      <c r="G3009" t="s">
        <v>20</v>
      </c>
      <c r="H3009" t="s">
        <v>2707</v>
      </c>
      <c r="I3009" s="4">
        <v>31.44</v>
      </c>
      <c r="J3009" s="5">
        <v>3</v>
      </c>
      <c r="K3009" s="4">
        <v>8.49</v>
      </c>
    </row>
    <row r="3010" spans="1:11" x14ac:dyDescent="0.2">
      <c r="A3010" t="s">
        <v>2706</v>
      </c>
      <c r="B3010" t="str">
        <f t="shared" si="92"/>
        <v>2015</v>
      </c>
      <c r="C3010" t="str">
        <f t="shared" si="93"/>
        <v>Sep</v>
      </c>
      <c r="D3010" t="s">
        <v>2445</v>
      </c>
      <c r="E3010" t="s">
        <v>31</v>
      </c>
      <c r="F3010" t="s">
        <v>43</v>
      </c>
      <c r="G3010" t="s">
        <v>58</v>
      </c>
      <c r="H3010" t="s">
        <v>1643</v>
      </c>
      <c r="I3010" s="4">
        <v>17.899999999999999</v>
      </c>
      <c r="J3010" s="5">
        <v>2</v>
      </c>
      <c r="K3010" s="4">
        <v>3.4</v>
      </c>
    </row>
    <row r="3011" spans="1:11" x14ac:dyDescent="0.2">
      <c r="A3011" t="s">
        <v>2706</v>
      </c>
      <c r="B3011" t="str">
        <f t="shared" ref="B3011:B3074" si="94">TEXT(A3011,"YYYY")</f>
        <v>2015</v>
      </c>
      <c r="C3011" t="str">
        <f t="shared" ref="C3011:C3074" si="95">TEXT(A3011,"MMM")</f>
        <v>Sep</v>
      </c>
      <c r="D3011" t="s">
        <v>2445</v>
      </c>
      <c r="E3011" t="s">
        <v>31</v>
      </c>
      <c r="F3011" t="s">
        <v>43</v>
      </c>
      <c r="G3011" t="s">
        <v>58</v>
      </c>
      <c r="H3011" t="s">
        <v>2414</v>
      </c>
      <c r="I3011" s="4">
        <v>129.44999999999999</v>
      </c>
      <c r="J3011" s="5">
        <v>5</v>
      </c>
      <c r="K3011" s="4">
        <v>46.6</v>
      </c>
    </row>
    <row r="3012" spans="1:11" x14ac:dyDescent="0.2">
      <c r="A3012" t="s">
        <v>2706</v>
      </c>
      <c r="B3012" t="str">
        <f t="shared" si="94"/>
        <v>2015</v>
      </c>
      <c r="C3012" t="str">
        <f t="shared" si="95"/>
        <v>Sep</v>
      </c>
      <c r="D3012" t="s">
        <v>1499</v>
      </c>
      <c r="E3012" t="s">
        <v>706</v>
      </c>
      <c r="F3012" t="s">
        <v>12</v>
      </c>
      <c r="G3012" t="s">
        <v>105</v>
      </c>
      <c r="H3012" t="s">
        <v>129</v>
      </c>
      <c r="I3012" s="4">
        <v>137.62</v>
      </c>
      <c r="J3012" s="5">
        <v>2</v>
      </c>
      <c r="K3012" s="4">
        <v>60.55</v>
      </c>
    </row>
    <row r="3013" spans="1:11" x14ac:dyDescent="0.2">
      <c r="A3013" t="s">
        <v>2706</v>
      </c>
      <c r="B3013" t="str">
        <f t="shared" si="94"/>
        <v>2015</v>
      </c>
      <c r="C3013" t="str">
        <f t="shared" si="95"/>
        <v>Sep</v>
      </c>
      <c r="D3013" t="s">
        <v>1499</v>
      </c>
      <c r="E3013" t="s">
        <v>706</v>
      </c>
      <c r="F3013" t="s">
        <v>43</v>
      </c>
      <c r="G3013" t="s">
        <v>44</v>
      </c>
      <c r="H3013" t="s">
        <v>1861</v>
      </c>
      <c r="I3013" s="4">
        <v>100.49</v>
      </c>
      <c r="J3013" s="5">
        <v>1</v>
      </c>
      <c r="K3013" s="4">
        <v>25.12</v>
      </c>
    </row>
    <row r="3014" spans="1:11" x14ac:dyDescent="0.2">
      <c r="A3014" t="s">
        <v>2706</v>
      </c>
      <c r="B3014" t="str">
        <f t="shared" si="94"/>
        <v>2015</v>
      </c>
      <c r="C3014" t="str">
        <f t="shared" si="95"/>
        <v>Sep</v>
      </c>
      <c r="D3014" t="s">
        <v>1499</v>
      </c>
      <c r="E3014" t="s">
        <v>169</v>
      </c>
      <c r="F3014" t="s">
        <v>12</v>
      </c>
      <c r="G3014" t="s">
        <v>20</v>
      </c>
      <c r="H3014" t="s">
        <v>2593</v>
      </c>
      <c r="I3014" s="4">
        <v>120.33</v>
      </c>
      <c r="J3014" s="5">
        <v>1</v>
      </c>
      <c r="K3014" s="4">
        <v>31.29</v>
      </c>
    </row>
    <row r="3015" spans="1:11" x14ac:dyDescent="0.2">
      <c r="A3015" t="s">
        <v>2706</v>
      </c>
      <c r="B3015" t="str">
        <f t="shared" si="94"/>
        <v>2015</v>
      </c>
      <c r="C3015" t="str">
        <f t="shared" si="95"/>
        <v>Sep</v>
      </c>
      <c r="D3015" t="s">
        <v>1212</v>
      </c>
      <c r="E3015" t="s">
        <v>31</v>
      </c>
      <c r="F3015" t="s">
        <v>38</v>
      </c>
      <c r="G3015" t="s">
        <v>39</v>
      </c>
      <c r="H3015" t="s">
        <v>1121</v>
      </c>
      <c r="I3015" s="4">
        <v>129.57</v>
      </c>
      <c r="J3015" s="5">
        <v>2</v>
      </c>
      <c r="K3015" s="4">
        <v>-12.96</v>
      </c>
    </row>
    <row r="3016" spans="1:11" x14ac:dyDescent="0.2">
      <c r="A3016" t="s">
        <v>2706</v>
      </c>
      <c r="B3016" t="str">
        <f t="shared" si="94"/>
        <v>2015</v>
      </c>
      <c r="C3016" t="str">
        <f t="shared" si="95"/>
        <v>Sep</v>
      </c>
      <c r="D3016" t="s">
        <v>1212</v>
      </c>
      <c r="E3016" t="s">
        <v>31</v>
      </c>
      <c r="F3016" t="s">
        <v>12</v>
      </c>
      <c r="G3016" t="s">
        <v>22</v>
      </c>
      <c r="H3016" t="s">
        <v>1601</v>
      </c>
      <c r="I3016" s="4">
        <v>6.37</v>
      </c>
      <c r="J3016" s="5">
        <v>2</v>
      </c>
      <c r="K3016" s="4">
        <v>2.15</v>
      </c>
    </row>
    <row r="3017" spans="1:11" x14ac:dyDescent="0.2">
      <c r="A3017" t="s">
        <v>2706</v>
      </c>
      <c r="B3017" t="str">
        <f t="shared" si="94"/>
        <v>2015</v>
      </c>
      <c r="C3017" t="str">
        <f t="shared" si="95"/>
        <v>Sep</v>
      </c>
      <c r="D3017" t="s">
        <v>2025</v>
      </c>
      <c r="E3017" t="s">
        <v>109</v>
      </c>
      <c r="F3017" t="s">
        <v>38</v>
      </c>
      <c r="G3017" t="s">
        <v>52</v>
      </c>
      <c r="H3017" t="s">
        <v>2418</v>
      </c>
      <c r="I3017" s="4">
        <v>238.15</v>
      </c>
      <c r="J3017" s="5">
        <v>3</v>
      </c>
      <c r="K3017" s="4">
        <v>89.31</v>
      </c>
    </row>
    <row r="3018" spans="1:11" x14ac:dyDescent="0.2">
      <c r="A3018" t="s">
        <v>2706</v>
      </c>
      <c r="B3018" t="str">
        <f t="shared" si="94"/>
        <v>2015</v>
      </c>
      <c r="C3018" t="str">
        <f t="shared" si="95"/>
        <v>Sep</v>
      </c>
      <c r="D3018" t="s">
        <v>788</v>
      </c>
      <c r="E3018" t="s">
        <v>125</v>
      </c>
      <c r="F3018" t="s">
        <v>12</v>
      </c>
      <c r="G3018" t="s">
        <v>18</v>
      </c>
      <c r="H3018" t="s">
        <v>455</v>
      </c>
      <c r="I3018" s="4">
        <v>7.5</v>
      </c>
      <c r="J3018" s="5">
        <v>2</v>
      </c>
      <c r="K3018" s="4">
        <v>3.6</v>
      </c>
    </row>
    <row r="3019" spans="1:11" x14ac:dyDescent="0.2">
      <c r="A3019" t="s">
        <v>2708</v>
      </c>
      <c r="B3019" t="str">
        <f t="shared" si="94"/>
        <v>2015</v>
      </c>
      <c r="C3019" t="str">
        <f t="shared" si="95"/>
        <v>Sep</v>
      </c>
      <c r="D3019" t="s">
        <v>1300</v>
      </c>
      <c r="E3019" t="s">
        <v>34</v>
      </c>
      <c r="F3019" t="s">
        <v>12</v>
      </c>
      <c r="G3019" t="s">
        <v>13</v>
      </c>
      <c r="H3019" t="s">
        <v>2709</v>
      </c>
      <c r="I3019" s="4">
        <v>279.89999999999998</v>
      </c>
      <c r="J3019" s="5">
        <v>5</v>
      </c>
      <c r="K3019" s="4">
        <v>137.15</v>
      </c>
    </row>
    <row r="3020" spans="1:11" x14ac:dyDescent="0.2">
      <c r="A3020" t="s">
        <v>2708</v>
      </c>
      <c r="B3020" t="str">
        <f t="shared" si="94"/>
        <v>2015</v>
      </c>
      <c r="C3020" t="str">
        <f t="shared" si="95"/>
        <v>Sep</v>
      </c>
      <c r="D3020" t="s">
        <v>1300</v>
      </c>
      <c r="E3020" t="s">
        <v>34</v>
      </c>
      <c r="F3020" t="s">
        <v>43</v>
      </c>
      <c r="G3020" t="s">
        <v>58</v>
      </c>
      <c r="H3020" t="s">
        <v>2710</v>
      </c>
      <c r="I3020" s="4">
        <v>619.95000000000005</v>
      </c>
      <c r="J3020" s="5">
        <v>5</v>
      </c>
      <c r="K3020" s="4">
        <v>111.59</v>
      </c>
    </row>
    <row r="3021" spans="1:11" x14ac:dyDescent="0.2">
      <c r="A3021" t="s">
        <v>2708</v>
      </c>
      <c r="B3021" t="str">
        <f t="shared" si="94"/>
        <v>2015</v>
      </c>
      <c r="C3021" t="str">
        <f t="shared" si="95"/>
        <v>Sep</v>
      </c>
      <c r="D3021" t="s">
        <v>1300</v>
      </c>
      <c r="E3021" t="s">
        <v>34</v>
      </c>
      <c r="F3021" t="s">
        <v>12</v>
      </c>
      <c r="G3021" t="s">
        <v>13</v>
      </c>
      <c r="H3021" t="s">
        <v>1803</v>
      </c>
      <c r="I3021" s="4">
        <v>4.3600000000000003</v>
      </c>
      <c r="J3021" s="5">
        <v>2</v>
      </c>
      <c r="K3021" s="4">
        <v>2.0499999999999998</v>
      </c>
    </row>
    <row r="3022" spans="1:11" x14ac:dyDescent="0.2">
      <c r="A3022" t="s">
        <v>2708</v>
      </c>
      <c r="B3022" t="str">
        <f t="shared" si="94"/>
        <v>2015</v>
      </c>
      <c r="C3022" t="str">
        <f t="shared" si="95"/>
        <v>Sep</v>
      </c>
      <c r="D3022" t="s">
        <v>1300</v>
      </c>
      <c r="E3022" t="s">
        <v>34</v>
      </c>
      <c r="F3022" t="s">
        <v>12</v>
      </c>
      <c r="G3022" t="s">
        <v>72</v>
      </c>
      <c r="H3022" t="s">
        <v>891</v>
      </c>
      <c r="I3022" s="4">
        <v>15.28</v>
      </c>
      <c r="J3022" s="5">
        <v>2</v>
      </c>
      <c r="K3022" s="4">
        <v>7.49</v>
      </c>
    </row>
    <row r="3023" spans="1:11" x14ac:dyDescent="0.2">
      <c r="A3023" t="s">
        <v>2708</v>
      </c>
      <c r="B3023" t="str">
        <f t="shared" si="94"/>
        <v>2015</v>
      </c>
      <c r="C3023" t="str">
        <f t="shared" si="95"/>
        <v>Sep</v>
      </c>
      <c r="D3023" t="s">
        <v>522</v>
      </c>
      <c r="E3023" t="s">
        <v>104</v>
      </c>
      <c r="F3023" t="s">
        <v>12</v>
      </c>
      <c r="G3023" t="s">
        <v>22</v>
      </c>
      <c r="H3023" t="s">
        <v>1819</v>
      </c>
      <c r="I3023" s="4">
        <v>9.76</v>
      </c>
      <c r="J3023" s="5">
        <v>2</v>
      </c>
      <c r="K3023" s="4">
        <v>-6.83</v>
      </c>
    </row>
    <row r="3024" spans="1:11" x14ac:dyDescent="0.2">
      <c r="A3024" t="s">
        <v>2708</v>
      </c>
      <c r="B3024" t="str">
        <f t="shared" si="94"/>
        <v>2015</v>
      </c>
      <c r="C3024" t="str">
        <f t="shared" si="95"/>
        <v>Sep</v>
      </c>
      <c r="D3024" t="s">
        <v>677</v>
      </c>
      <c r="E3024" t="s">
        <v>11</v>
      </c>
      <c r="F3024" t="s">
        <v>43</v>
      </c>
      <c r="G3024" t="s">
        <v>58</v>
      </c>
      <c r="H3024" t="s">
        <v>734</v>
      </c>
      <c r="I3024" s="4">
        <v>134.38</v>
      </c>
      <c r="J3024" s="5">
        <v>3</v>
      </c>
      <c r="K3024" s="4">
        <v>6.72</v>
      </c>
    </row>
    <row r="3025" spans="1:11" x14ac:dyDescent="0.2">
      <c r="A3025" t="s">
        <v>2708</v>
      </c>
      <c r="B3025" t="str">
        <f t="shared" si="94"/>
        <v>2015</v>
      </c>
      <c r="C3025" t="str">
        <f t="shared" si="95"/>
        <v>Sep</v>
      </c>
      <c r="D3025" t="s">
        <v>2676</v>
      </c>
      <c r="E3025" t="s">
        <v>26</v>
      </c>
      <c r="F3025" t="s">
        <v>12</v>
      </c>
      <c r="G3025" t="s">
        <v>22</v>
      </c>
      <c r="H3025" t="s">
        <v>789</v>
      </c>
      <c r="I3025" s="4">
        <v>7.66</v>
      </c>
      <c r="J3025" s="5">
        <v>4</v>
      </c>
      <c r="K3025" s="4">
        <v>-6.12</v>
      </c>
    </row>
    <row r="3026" spans="1:11" x14ac:dyDescent="0.2">
      <c r="A3026" t="s">
        <v>2711</v>
      </c>
      <c r="B3026" t="str">
        <f t="shared" si="94"/>
        <v>2015</v>
      </c>
      <c r="C3026" t="str">
        <f t="shared" si="95"/>
        <v>Sep</v>
      </c>
      <c r="D3026" t="s">
        <v>1167</v>
      </c>
      <c r="E3026" t="s">
        <v>31</v>
      </c>
      <c r="F3026" t="s">
        <v>38</v>
      </c>
      <c r="G3026" t="s">
        <v>83</v>
      </c>
      <c r="H3026" t="s">
        <v>1992</v>
      </c>
      <c r="I3026" s="4">
        <v>411.33</v>
      </c>
      <c r="J3026" s="5">
        <v>4</v>
      </c>
      <c r="K3026" s="4">
        <v>-4.84</v>
      </c>
    </row>
    <row r="3027" spans="1:11" x14ac:dyDescent="0.2">
      <c r="A3027" t="s">
        <v>2711</v>
      </c>
      <c r="B3027" t="str">
        <f t="shared" si="94"/>
        <v>2015</v>
      </c>
      <c r="C3027" t="str">
        <f t="shared" si="95"/>
        <v>Sep</v>
      </c>
      <c r="D3027" t="s">
        <v>1167</v>
      </c>
      <c r="E3027" t="s">
        <v>31</v>
      </c>
      <c r="F3027" t="s">
        <v>12</v>
      </c>
      <c r="G3027" t="s">
        <v>22</v>
      </c>
      <c r="H3027" t="s">
        <v>2406</v>
      </c>
      <c r="I3027" s="4">
        <v>28.75</v>
      </c>
      <c r="J3027" s="5">
        <v>6</v>
      </c>
      <c r="K3027" s="4">
        <v>9.6999999999999993</v>
      </c>
    </row>
    <row r="3028" spans="1:11" x14ac:dyDescent="0.2">
      <c r="A3028" t="s">
        <v>2711</v>
      </c>
      <c r="B3028" t="str">
        <f t="shared" si="94"/>
        <v>2015</v>
      </c>
      <c r="C3028" t="str">
        <f t="shared" si="95"/>
        <v>Sep</v>
      </c>
      <c r="D3028" t="s">
        <v>1167</v>
      </c>
      <c r="E3028" t="s">
        <v>31</v>
      </c>
      <c r="F3028" t="s">
        <v>38</v>
      </c>
      <c r="G3028" t="s">
        <v>83</v>
      </c>
      <c r="H3028" t="s">
        <v>1978</v>
      </c>
      <c r="I3028" s="4">
        <v>293.2</v>
      </c>
      <c r="J3028" s="5">
        <v>3</v>
      </c>
      <c r="K3028" s="4">
        <v>-20.7</v>
      </c>
    </row>
    <row r="3029" spans="1:11" x14ac:dyDescent="0.2">
      <c r="A3029" t="s">
        <v>2711</v>
      </c>
      <c r="B3029" t="str">
        <f t="shared" si="94"/>
        <v>2015</v>
      </c>
      <c r="C3029" t="str">
        <f t="shared" si="95"/>
        <v>Sep</v>
      </c>
      <c r="D3029" t="s">
        <v>2712</v>
      </c>
      <c r="E3029" t="s">
        <v>11</v>
      </c>
      <c r="F3029" t="s">
        <v>12</v>
      </c>
      <c r="G3029" t="s">
        <v>22</v>
      </c>
      <c r="H3029" t="s">
        <v>1819</v>
      </c>
      <c r="I3029" s="4">
        <v>16.27</v>
      </c>
      <c r="J3029" s="5">
        <v>5</v>
      </c>
      <c r="K3029" s="4">
        <v>-25.22</v>
      </c>
    </row>
    <row r="3030" spans="1:11" x14ac:dyDescent="0.2">
      <c r="A3030" t="s">
        <v>2711</v>
      </c>
      <c r="B3030" t="str">
        <f t="shared" si="94"/>
        <v>2015</v>
      </c>
      <c r="C3030" t="str">
        <f t="shared" si="95"/>
        <v>Sep</v>
      </c>
      <c r="D3030" t="s">
        <v>2712</v>
      </c>
      <c r="E3030" t="s">
        <v>11</v>
      </c>
      <c r="F3030" t="s">
        <v>12</v>
      </c>
      <c r="G3030" t="s">
        <v>232</v>
      </c>
      <c r="H3030" t="s">
        <v>1642</v>
      </c>
      <c r="I3030" s="4">
        <v>69.12</v>
      </c>
      <c r="J3030" s="5">
        <v>9</v>
      </c>
      <c r="K3030" s="4">
        <v>-14.69</v>
      </c>
    </row>
    <row r="3031" spans="1:11" x14ac:dyDescent="0.2">
      <c r="A3031" t="s">
        <v>2711</v>
      </c>
      <c r="B3031" t="str">
        <f t="shared" si="94"/>
        <v>2015</v>
      </c>
      <c r="C3031" t="str">
        <f t="shared" si="95"/>
        <v>Sep</v>
      </c>
      <c r="D3031" t="s">
        <v>2712</v>
      </c>
      <c r="E3031" t="s">
        <v>11</v>
      </c>
      <c r="F3031" t="s">
        <v>12</v>
      </c>
      <c r="G3031" t="s">
        <v>22</v>
      </c>
      <c r="H3031" t="s">
        <v>54</v>
      </c>
      <c r="I3031" s="4">
        <v>4.47</v>
      </c>
      <c r="J3031" s="5">
        <v>3</v>
      </c>
      <c r="K3031" s="4">
        <v>-7.82</v>
      </c>
    </row>
    <row r="3032" spans="1:11" x14ac:dyDescent="0.2">
      <c r="A3032" t="s">
        <v>2711</v>
      </c>
      <c r="B3032" t="str">
        <f t="shared" si="94"/>
        <v>2015</v>
      </c>
      <c r="C3032" t="str">
        <f t="shared" si="95"/>
        <v>Sep</v>
      </c>
      <c r="D3032" t="s">
        <v>2082</v>
      </c>
      <c r="E3032" t="s">
        <v>369</v>
      </c>
      <c r="F3032" t="s">
        <v>38</v>
      </c>
      <c r="G3032" t="s">
        <v>52</v>
      </c>
      <c r="H3032" t="s">
        <v>1622</v>
      </c>
      <c r="I3032" s="4">
        <v>6.16</v>
      </c>
      <c r="J3032" s="5">
        <v>2</v>
      </c>
      <c r="K3032" s="4">
        <v>2.96</v>
      </c>
    </row>
    <row r="3033" spans="1:11" x14ac:dyDescent="0.2">
      <c r="A3033" t="s">
        <v>2711</v>
      </c>
      <c r="B3033" t="str">
        <f t="shared" si="94"/>
        <v>2015</v>
      </c>
      <c r="C3033" t="str">
        <f t="shared" si="95"/>
        <v>Sep</v>
      </c>
      <c r="D3033" t="s">
        <v>2082</v>
      </c>
      <c r="E3033" t="s">
        <v>369</v>
      </c>
      <c r="F3033" t="s">
        <v>12</v>
      </c>
      <c r="G3033" t="s">
        <v>13</v>
      </c>
      <c r="H3033" t="s">
        <v>1088</v>
      </c>
      <c r="I3033" s="4">
        <v>36.840000000000003</v>
      </c>
      <c r="J3033" s="5">
        <v>3</v>
      </c>
      <c r="K3033" s="4">
        <v>17.309999999999999</v>
      </c>
    </row>
    <row r="3034" spans="1:11" x14ac:dyDescent="0.2">
      <c r="A3034" t="s">
        <v>2711</v>
      </c>
      <c r="B3034" t="str">
        <f t="shared" si="94"/>
        <v>2015</v>
      </c>
      <c r="C3034" t="str">
        <f t="shared" si="95"/>
        <v>Sep</v>
      </c>
      <c r="D3034" t="s">
        <v>2123</v>
      </c>
      <c r="E3034" t="s">
        <v>62</v>
      </c>
      <c r="F3034" t="s">
        <v>38</v>
      </c>
      <c r="G3034" t="s">
        <v>52</v>
      </c>
      <c r="H3034" t="s">
        <v>2713</v>
      </c>
      <c r="I3034" s="4">
        <v>67.959999999999994</v>
      </c>
      <c r="J3034" s="5">
        <v>4</v>
      </c>
      <c r="K3034" s="4">
        <v>12.23</v>
      </c>
    </row>
    <row r="3035" spans="1:11" x14ac:dyDescent="0.2">
      <c r="A3035" t="s">
        <v>2714</v>
      </c>
      <c r="B3035" t="str">
        <f t="shared" si="94"/>
        <v>2015</v>
      </c>
      <c r="C3035" t="str">
        <f t="shared" si="95"/>
        <v>Sep</v>
      </c>
      <c r="D3035" t="s">
        <v>655</v>
      </c>
      <c r="E3035" t="s">
        <v>189</v>
      </c>
      <c r="F3035" t="s">
        <v>12</v>
      </c>
      <c r="G3035" t="s">
        <v>22</v>
      </c>
      <c r="H3035" t="s">
        <v>1128</v>
      </c>
      <c r="I3035" s="4">
        <v>6.1</v>
      </c>
      <c r="J3035" s="5">
        <v>2</v>
      </c>
      <c r="K3035" s="4">
        <v>2.13</v>
      </c>
    </row>
    <row r="3036" spans="1:11" x14ac:dyDescent="0.2">
      <c r="A3036" t="s">
        <v>2714</v>
      </c>
      <c r="B3036" t="str">
        <f t="shared" si="94"/>
        <v>2015</v>
      </c>
      <c r="C3036" t="str">
        <f t="shared" si="95"/>
        <v>Sep</v>
      </c>
      <c r="D3036" t="s">
        <v>655</v>
      </c>
      <c r="E3036" t="s">
        <v>189</v>
      </c>
      <c r="F3036" t="s">
        <v>38</v>
      </c>
      <c r="G3036" t="s">
        <v>52</v>
      </c>
      <c r="H3036" t="s">
        <v>2715</v>
      </c>
      <c r="I3036" s="4">
        <v>191.82</v>
      </c>
      <c r="J3036" s="5">
        <v>3</v>
      </c>
      <c r="K3036" s="4">
        <v>74.81</v>
      </c>
    </row>
    <row r="3037" spans="1:11" x14ac:dyDescent="0.2">
      <c r="A3037" t="s">
        <v>2714</v>
      </c>
      <c r="B3037" t="str">
        <f t="shared" si="94"/>
        <v>2015</v>
      </c>
      <c r="C3037" t="str">
        <f t="shared" si="95"/>
        <v>Sep</v>
      </c>
      <c r="D3037" t="s">
        <v>2237</v>
      </c>
      <c r="E3037" t="s">
        <v>31</v>
      </c>
      <c r="F3037" t="s">
        <v>43</v>
      </c>
      <c r="G3037" t="s">
        <v>58</v>
      </c>
      <c r="H3037" t="s">
        <v>2236</v>
      </c>
      <c r="I3037" s="4">
        <v>46.32</v>
      </c>
      <c r="J3037" s="5">
        <v>4</v>
      </c>
      <c r="K3037" s="4">
        <v>18.059999999999999</v>
      </c>
    </row>
    <row r="3038" spans="1:11" x14ac:dyDescent="0.2">
      <c r="A3038" t="s">
        <v>2714</v>
      </c>
      <c r="B3038" t="str">
        <f t="shared" si="94"/>
        <v>2015</v>
      </c>
      <c r="C3038" t="str">
        <f t="shared" si="95"/>
        <v>Sep</v>
      </c>
      <c r="D3038" t="s">
        <v>2716</v>
      </c>
      <c r="E3038" t="s">
        <v>169</v>
      </c>
      <c r="F3038" t="s">
        <v>38</v>
      </c>
      <c r="G3038" t="s">
        <v>39</v>
      </c>
      <c r="H3038" t="s">
        <v>1856</v>
      </c>
      <c r="I3038" s="4">
        <v>271.76</v>
      </c>
      <c r="J3038" s="5">
        <v>2</v>
      </c>
      <c r="K3038" s="4">
        <v>60.39</v>
      </c>
    </row>
    <row r="3039" spans="1:11" x14ac:dyDescent="0.2">
      <c r="A3039" t="s">
        <v>2714</v>
      </c>
      <c r="B3039" t="str">
        <f t="shared" si="94"/>
        <v>2015</v>
      </c>
      <c r="C3039" t="str">
        <f t="shared" si="95"/>
        <v>Sep</v>
      </c>
      <c r="D3039" t="s">
        <v>204</v>
      </c>
      <c r="E3039" t="s">
        <v>135</v>
      </c>
      <c r="F3039" t="s">
        <v>12</v>
      </c>
      <c r="G3039" t="s">
        <v>47</v>
      </c>
      <c r="H3039" t="s">
        <v>2074</v>
      </c>
      <c r="I3039" s="4">
        <v>7.24</v>
      </c>
      <c r="J3039" s="5">
        <v>5</v>
      </c>
      <c r="K3039" s="4">
        <v>1.18</v>
      </c>
    </row>
    <row r="3040" spans="1:11" x14ac:dyDescent="0.2">
      <c r="A3040" t="s">
        <v>2714</v>
      </c>
      <c r="B3040" t="str">
        <f t="shared" si="94"/>
        <v>2015</v>
      </c>
      <c r="C3040" t="str">
        <f t="shared" si="95"/>
        <v>Sep</v>
      </c>
      <c r="D3040" t="s">
        <v>1970</v>
      </c>
      <c r="E3040" t="s">
        <v>139</v>
      </c>
      <c r="F3040" t="s">
        <v>12</v>
      </c>
      <c r="G3040" t="s">
        <v>22</v>
      </c>
      <c r="H3040" t="s">
        <v>2717</v>
      </c>
      <c r="I3040" s="4">
        <v>3.44</v>
      </c>
      <c r="J3040" s="5">
        <v>1</v>
      </c>
      <c r="K3040" s="4">
        <v>-2.5299999999999998</v>
      </c>
    </row>
    <row r="3041" spans="1:11" x14ac:dyDescent="0.2">
      <c r="A3041" t="s">
        <v>2714</v>
      </c>
      <c r="B3041" t="str">
        <f t="shared" si="94"/>
        <v>2015</v>
      </c>
      <c r="C3041" t="str">
        <f t="shared" si="95"/>
        <v>Sep</v>
      </c>
      <c r="D3041" t="s">
        <v>91</v>
      </c>
      <c r="E3041" t="s">
        <v>169</v>
      </c>
      <c r="F3041" t="s">
        <v>12</v>
      </c>
      <c r="G3041" t="s">
        <v>105</v>
      </c>
      <c r="H3041" t="s">
        <v>1448</v>
      </c>
      <c r="I3041" s="4">
        <v>8.39</v>
      </c>
      <c r="J3041" s="5">
        <v>1</v>
      </c>
      <c r="K3041" s="4">
        <v>2.1</v>
      </c>
    </row>
    <row r="3042" spans="1:11" x14ac:dyDescent="0.2">
      <c r="A3042" t="s">
        <v>2714</v>
      </c>
      <c r="B3042" t="str">
        <f t="shared" si="94"/>
        <v>2015</v>
      </c>
      <c r="C3042" t="str">
        <f t="shared" si="95"/>
        <v>Sep</v>
      </c>
      <c r="D3042" t="s">
        <v>91</v>
      </c>
      <c r="E3042" t="s">
        <v>169</v>
      </c>
      <c r="F3042" t="s">
        <v>43</v>
      </c>
      <c r="G3042" t="s">
        <v>44</v>
      </c>
      <c r="H3042" t="s">
        <v>2458</v>
      </c>
      <c r="I3042" s="4">
        <v>337.98</v>
      </c>
      <c r="J3042" s="5">
        <v>2</v>
      </c>
      <c r="K3042" s="4">
        <v>101.39</v>
      </c>
    </row>
    <row r="3043" spans="1:11" x14ac:dyDescent="0.2">
      <c r="A3043" t="s">
        <v>2714</v>
      </c>
      <c r="B3043" t="str">
        <f t="shared" si="94"/>
        <v>2015</v>
      </c>
      <c r="C3043" t="str">
        <f t="shared" si="95"/>
        <v>Sep</v>
      </c>
      <c r="D3043" t="s">
        <v>1270</v>
      </c>
      <c r="E3043" t="s">
        <v>62</v>
      </c>
      <c r="F3043" t="s">
        <v>12</v>
      </c>
      <c r="G3043" t="s">
        <v>22</v>
      </c>
      <c r="H3043" t="s">
        <v>1345</v>
      </c>
      <c r="I3043" s="4">
        <v>46.62</v>
      </c>
      <c r="J3043" s="5">
        <v>9</v>
      </c>
      <c r="K3043" s="4">
        <v>21.45</v>
      </c>
    </row>
    <row r="3044" spans="1:11" x14ac:dyDescent="0.2">
      <c r="A3044" t="s">
        <v>2714</v>
      </c>
      <c r="B3044" t="str">
        <f t="shared" si="94"/>
        <v>2015</v>
      </c>
      <c r="C3044" t="str">
        <f t="shared" si="95"/>
        <v>Sep</v>
      </c>
      <c r="D3044" t="s">
        <v>2561</v>
      </c>
      <c r="E3044" t="s">
        <v>71</v>
      </c>
      <c r="F3044" t="s">
        <v>38</v>
      </c>
      <c r="G3044" t="s">
        <v>164</v>
      </c>
      <c r="H3044" t="s">
        <v>545</v>
      </c>
      <c r="I3044" s="4">
        <v>85.98</v>
      </c>
      <c r="J3044" s="5">
        <v>1</v>
      </c>
      <c r="K3044" s="4">
        <v>22.35</v>
      </c>
    </row>
    <row r="3045" spans="1:11" x14ac:dyDescent="0.2">
      <c r="A3045" t="s">
        <v>2718</v>
      </c>
      <c r="B3045" t="str">
        <f t="shared" si="94"/>
        <v>2015</v>
      </c>
      <c r="C3045" t="str">
        <f t="shared" si="95"/>
        <v>Sep</v>
      </c>
      <c r="D3045" t="s">
        <v>1682</v>
      </c>
      <c r="E3045" t="s">
        <v>31</v>
      </c>
      <c r="F3045" t="s">
        <v>12</v>
      </c>
      <c r="G3045" t="s">
        <v>20</v>
      </c>
      <c r="H3045" t="s">
        <v>1910</v>
      </c>
      <c r="I3045" s="4">
        <v>671.93</v>
      </c>
      <c r="J3045" s="5">
        <v>7</v>
      </c>
      <c r="K3045" s="4">
        <v>20.16</v>
      </c>
    </row>
    <row r="3046" spans="1:11" x14ac:dyDescent="0.2">
      <c r="A3046" t="s">
        <v>2718</v>
      </c>
      <c r="B3046" t="str">
        <f t="shared" si="94"/>
        <v>2015</v>
      </c>
      <c r="C3046" t="str">
        <f t="shared" si="95"/>
        <v>Sep</v>
      </c>
      <c r="D3046" t="s">
        <v>1137</v>
      </c>
      <c r="E3046" t="s">
        <v>11</v>
      </c>
      <c r="F3046" t="s">
        <v>38</v>
      </c>
      <c r="G3046" t="s">
        <v>39</v>
      </c>
      <c r="H3046" t="s">
        <v>1188</v>
      </c>
      <c r="I3046" s="4">
        <v>47.52</v>
      </c>
      <c r="J3046" s="5">
        <v>2</v>
      </c>
      <c r="K3046" s="4">
        <v>-2.04</v>
      </c>
    </row>
    <row r="3047" spans="1:11" x14ac:dyDescent="0.2">
      <c r="A3047" t="s">
        <v>2718</v>
      </c>
      <c r="B3047" t="str">
        <f t="shared" si="94"/>
        <v>2015</v>
      </c>
      <c r="C3047" t="str">
        <f t="shared" si="95"/>
        <v>Sep</v>
      </c>
      <c r="D3047" t="s">
        <v>1449</v>
      </c>
      <c r="E3047" t="s">
        <v>169</v>
      </c>
      <c r="F3047" t="s">
        <v>12</v>
      </c>
      <c r="G3047" t="s">
        <v>20</v>
      </c>
      <c r="H3047" t="s">
        <v>296</v>
      </c>
      <c r="I3047" s="4">
        <v>13.96</v>
      </c>
      <c r="J3047" s="5">
        <v>2</v>
      </c>
      <c r="K3047" s="4">
        <v>0.28000000000000003</v>
      </c>
    </row>
    <row r="3048" spans="1:11" x14ac:dyDescent="0.2">
      <c r="A3048" t="s">
        <v>2718</v>
      </c>
      <c r="B3048" t="str">
        <f t="shared" si="94"/>
        <v>2015</v>
      </c>
      <c r="C3048" t="str">
        <f t="shared" si="95"/>
        <v>Sep</v>
      </c>
      <c r="D3048" t="s">
        <v>1449</v>
      </c>
      <c r="E3048" t="s">
        <v>169</v>
      </c>
      <c r="F3048" t="s">
        <v>38</v>
      </c>
      <c r="G3048" t="s">
        <v>164</v>
      </c>
      <c r="H3048" t="s">
        <v>2719</v>
      </c>
      <c r="I3048" s="4">
        <v>27.41</v>
      </c>
      <c r="J3048" s="5">
        <v>3</v>
      </c>
      <c r="K3048" s="4">
        <v>-14.16</v>
      </c>
    </row>
    <row r="3049" spans="1:11" x14ac:dyDescent="0.2">
      <c r="A3049" t="s">
        <v>2718</v>
      </c>
      <c r="B3049" t="str">
        <f t="shared" si="94"/>
        <v>2015</v>
      </c>
      <c r="C3049" t="str">
        <f t="shared" si="95"/>
        <v>Sep</v>
      </c>
      <c r="D3049" t="s">
        <v>1427</v>
      </c>
      <c r="E3049" t="s">
        <v>26</v>
      </c>
      <c r="F3049" t="s">
        <v>12</v>
      </c>
      <c r="G3049" t="s">
        <v>22</v>
      </c>
      <c r="H3049" t="s">
        <v>2720</v>
      </c>
      <c r="I3049" s="4">
        <v>9.52</v>
      </c>
      <c r="J3049" s="5">
        <v>1</v>
      </c>
      <c r="K3049" s="4">
        <v>-6.98</v>
      </c>
    </row>
    <row r="3050" spans="1:11" x14ac:dyDescent="0.2">
      <c r="A3050" t="s">
        <v>2718</v>
      </c>
      <c r="B3050" t="str">
        <f t="shared" si="94"/>
        <v>2015</v>
      </c>
      <c r="C3050" t="str">
        <f t="shared" si="95"/>
        <v>Sep</v>
      </c>
      <c r="D3050" t="s">
        <v>1427</v>
      </c>
      <c r="E3050" t="s">
        <v>26</v>
      </c>
      <c r="F3050" t="s">
        <v>43</v>
      </c>
      <c r="G3050" t="s">
        <v>44</v>
      </c>
      <c r="H3050" t="s">
        <v>868</v>
      </c>
      <c r="I3050" s="4">
        <v>791.96</v>
      </c>
      <c r="J3050" s="5">
        <v>6</v>
      </c>
      <c r="K3050" s="4">
        <v>-131.99</v>
      </c>
    </row>
    <row r="3051" spans="1:11" x14ac:dyDescent="0.2">
      <c r="A3051" t="s">
        <v>2718</v>
      </c>
      <c r="B3051" t="str">
        <f t="shared" si="94"/>
        <v>2015</v>
      </c>
      <c r="C3051" t="str">
        <f t="shared" si="95"/>
        <v>Sep</v>
      </c>
      <c r="D3051" t="s">
        <v>1427</v>
      </c>
      <c r="E3051" t="s">
        <v>26</v>
      </c>
      <c r="F3051" t="s">
        <v>12</v>
      </c>
      <c r="G3051" t="s">
        <v>22</v>
      </c>
      <c r="H3051" t="s">
        <v>816</v>
      </c>
      <c r="I3051" s="4">
        <v>4.92</v>
      </c>
      <c r="J3051" s="5">
        <v>3</v>
      </c>
      <c r="K3051" s="4">
        <v>-3.94</v>
      </c>
    </row>
    <row r="3052" spans="1:11" x14ac:dyDescent="0.2">
      <c r="A3052" t="s">
        <v>2718</v>
      </c>
      <c r="B3052" t="str">
        <f t="shared" si="94"/>
        <v>2015</v>
      </c>
      <c r="C3052" t="str">
        <f t="shared" si="95"/>
        <v>Sep</v>
      </c>
      <c r="D3052" t="s">
        <v>1374</v>
      </c>
      <c r="E3052" t="s">
        <v>290</v>
      </c>
      <c r="F3052" t="s">
        <v>12</v>
      </c>
      <c r="G3052" t="s">
        <v>27</v>
      </c>
      <c r="H3052" t="s">
        <v>931</v>
      </c>
      <c r="I3052" s="4">
        <v>140.74</v>
      </c>
      <c r="J3052" s="5">
        <v>4</v>
      </c>
      <c r="K3052" s="4">
        <v>12.31</v>
      </c>
    </row>
    <row r="3053" spans="1:11" x14ac:dyDescent="0.2">
      <c r="A3053" t="s">
        <v>2718</v>
      </c>
      <c r="B3053" t="str">
        <f t="shared" si="94"/>
        <v>2015</v>
      </c>
      <c r="C3053" t="str">
        <f t="shared" si="95"/>
        <v>Sep</v>
      </c>
      <c r="D3053" t="s">
        <v>1672</v>
      </c>
      <c r="E3053" t="s">
        <v>169</v>
      </c>
      <c r="F3053" t="s">
        <v>43</v>
      </c>
      <c r="G3053" t="s">
        <v>58</v>
      </c>
      <c r="H3053" t="s">
        <v>2373</v>
      </c>
      <c r="I3053" s="4">
        <v>559.92999999999995</v>
      </c>
      <c r="J3053" s="5">
        <v>7</v>
      </c>
      <c r="K3053" s="4">
        <v>167.98</v>
      </c>
    </row>
    <row r="3054" spans="1:11" x14ac:dyDescent="0.2">
      <c r="A3054" t="s">
        <v>2718</v>
      </c>
      <c r="B3054" t="str">
        <f t="shared" si="94"/>
        <v>2015</v>
      </c>
      <c r="C3054" t="str">
        <f t="shared" si="95"/>
        <v>Sep</v>
      </c>
      <c r="D3054" t="s">
        <v>1270</v>
      </c>
      <c r="E3054" t="s">
        <v>169</v>
      </c>
      <c r="F3054" t="s">
        <v>12</v>
      </c>
      <c r="G3054" t="s">
        <v>20</v>
      </c>
      <c r="H3054" t="s">
        <v>2666</v>
      </c>
      <c r="I3054" s="4">
        <v>70.260000000000005</v>
      </c>
      <c r="J3054" s="5">
        <v>3</v>
      </c>
      <c r="K3054" s="4">
        <v>18.97</v>
      </c>
    </row>
    <row r="3055" spans="1:11" x14ac:dyDescent="0.2">
      <c r="A3055" t="s">
        <v>2718</v>
      </c>
      <c r="B3055" t="str">
        <f t="shared" si="94"/>
        <v>2015</v>
      </c>
      <c r="C3055" t="str">
        <f t="shared" si="95"/>
        <v>Sep</v>
      </c>
      <c r="D3055" t="s">
        <v>1270</v>
      </c>
      <c r="E3055" t="s">
        <v>169</v>
      </c>
      <c r="F3055" t="s">
        <v>43</v>
      </c>
      <c r="G3055" t="s">
        <v>58</v>
      </c>
      <c r="H3055" t="s">
        <v>2721</v>
      </c>
      <c r="I3055" s="4">
        <v>90</v>
      </c>
      <c r="J3055" s="5">
        <v>5</v>
      </c>
      <c r="K3055" s="4">
        <v>16.2</v>
      </c>
    </row>
    <row r="3056" spans="1:11" x14ac:dyDescent="0.2">
      <c r="A3056" t="s">
        <v>2718</v>
      </c>
      <c r="B3056" t="str">
        <f t="shared" si="94"/>
        <v>2015</v>
      </c>
      <c r="C3056" t="str">
        <f t="shared" si="95"/>
        <v>Sep</v>
      </c>
      <c r="D3056" t="s">
        <v>1270</v>
      </c>
      <c r="E3056" t="s">
        <v>169</v>
      </c>
      <c r="F3056" t="s">
        <v>12</v>
      </c>
      <c r="G3056" t="s">
        <v>22</v>
      </c>
      <c r="H3056" t="s">
        <v>128</v>
      </c>
      <c r="I3056" s="4">
        <v>6.1</v>
      </c>
      <c r="J3056" s="5">
        <v>2</v>
      </c>
      <c r="K3056" s="4">
        <v>2.06</v>
      </c>
    </row>
    <row r="3057" spans="1:11" x14ac:dyDescent="0.2">
      <c r="A3057" t="s">
        <v>2718</v>
      </c>
      <c r="B3057" t="str">
        <f t="shared" si="94"/>
        <v>2015</v>
      </c>
      <c r="C3057" t="str">
        <f t="shared" si="95"/>
        <v>Sep</v>
      </c>
      <c r="D3057" t="s">
        <v>1270</v>
      </c>
      <c r="E3057" t="s">
        <v>169</v>
      </c>
      <c r="F3057" t="s">
        <v>38</v>
      </c>
      <c r="G3057" t="s">
        <v>164</v>
      </c>
      <c r="H3057" t="s">
        <v>1377</v>
      </c>
      <c r="I3057" s="4">
        <v>481.18</v>
      </c>
      <c r="J3057" s="5">
        <v>2</v>
      </c>
      <c r="K3057" s="4">
        <v>-120.29</v>
      </c>
    </row>
    <row r="3058" spans="1:11" x14ac:dyDescent="0.2">
      <c r="A3058" t="s">
        <v>2718</v>
      </c>
      <c r="B3058" t="str">
        <f t="shared" si="94"/>
        <v>2015</v>
      </c>
      <c r="C3058" t="str">
        <f t="shared" si="95"/>
        <v>Sep</v>
      </c>
      <c r="D3058" t="s">
        <v>1270</v>
      </c>
      <c r="E3058" t="s">
        <v>169</v>
      </c>
      <c r="F3058" t="s">
        <v>12</v>
      </c>
      <c r="G3058" t="s">
        <v>47</v>
      </c>
      <c r="H3058" t="s">
        <v>2074</v>
      </c>
      <c r="I3058" s="4">
        <v>7.24</v>
      </c>
      <c r="J3058" s="5">
        <v>4</v>
      </c>
      <c r="K3058" s="4">
        <v>2.39</v>
      </c>
    </row>
    <row r="3059" spans="1:11" x14ac:dyDescent="0.2">
      <c r="A3059" t="s">
        <v>2722</v>
      </c>
      <c r="B3059" t="str">
        <f t="shared" si="94"/>
        <v>2015</v>
      </c>
      <c r="C3059" t="str">
        <f t="shared" si="95"/>
        <v>Sep</v>
      </c>
      <c r="D3059" t="s">
        <v>2723</v>
      </c>
      <c r="E3059" t="s">
        <v>31</v>
      </c>
      <c r="F3059" t="s">
        <v>12</v>
      </c>
      <c r="G3059" t="s">
        <v>13</v>
      </c>
      <c r="H3059" t="s">
        <v>2517</v>
      </c>
      <c r="I3059" s="4">
        <v>26.4</v>
      </c>
      <c r="J3059" s="5">
        <v>5</v>
      </c>
      <c r="K3059" s="4">
        <v>11.88</v>
      </c>
    </row>
    <row r="3060" spans="1:11" x14ac:dyDescent="0.2">
      <c r="A3060" t="s">
        <v>2722</v>
      </c>
      <c r="B3060" t="str">
        <f t="shared" si="94"/>
        <v>2015</v>
      </c>
      <c r="C3060" t="str">
        <f t="shared" si="95"/>
        <v>Sep</v>
      </c>
      <c r="D3060" t="s">
        <v>2723</v>
      </c>
      <c r="E3060" t="s">
        <v>31</v>
      </c>
      <c r="F3060" t="s">
        <v>12</v>
      </c>
      <c r="G3060" t="s">
        <v>20</v>
      </c>
      <c r="H3060" t="s">
        <v>296</v>
      </c>
      <c r="I3060" s="4">
        <v>41.88</v>
      </c>
      <c r="J3060" s="5">
        <v>6</v>
      </c>
      <c r="K3060" s="4">
        <v>0.84</v>
      </c>
    </row>
    <row r="3061" spans="1:11" x14ac:dyDescent="0.2">
      <c r="A3061" t="s">
        <v>2722</v>
      </c>
      <c r="B3061" t="str">
        <f t="shared" si="94"/>
        <v>2015</v>
      </c>
      <c r="C3061" t="str">
        <f t="shared" si="95"/>
        <v>Sep</v>
      </c>
      <c r="D3061" t="s">
        <v>759</v>
      </c>
      <c r="E3061" t="s">
        <v>561</v>
      </c>
      <c r="F3061" t="s">
        <v>38</v>
      </c>
      <c r="G3061" t="s">
        <v>52</v>
      </c>
      <c r="H3061" t="s">
        <v>1010</v>
      </c>
      <c r="I3061" s="4">
        <v>21.36</v>
      </c>
      <c r="J3061" s="5">
        <v>8</v>
      </c>
      <c r="K3061" s="4">
        <v>8.1199999999999992</v>
      </c>
    </row>
    <row r="3062" spans="1:11" x14ac:dyDescent="0.2">
      <c r="A3062" t="s">
        <v>2724</v>
      </c>
      <c r="B3062" t="str">
        <f t="shared" si="94"/>
        <v>2015</v>
      </c>
      <c r="C3062" t="str">
        <f t="shared" si="95"/>
        <v>Sep</v>
      </c>
      <c r="D3062" t="s">
        <v>1137</v>
      </c>
      <c r="E3062" t="s">
        <v>31</v>
      </c>
      <c r="F3062" t="s">
        <v>12</v>
      </c>
      <c r="G3062" t="s">
        <v>232</v>
      </c>
      <c r="H3062" t="s">
        <v>544</v>
      </c>
      <c r="I3062" s="4">
        <v>51.52</v>
      </c>
      <c r="J3062" s="5">
        <v>4</v>
      </c>
      <c r="K3062" s="4">
        <v>1.55</v>
      </c>
    </row>
    <row r="3063" spans="1:11" x14ac:dyDescent="0.2">
      <c r="A3063" t="s">
        <v>2724</v>
      </c>
      <c r="B3063" t="str">
        <f t="shared" si="94"/>
        <v>2015</v>
      </c>
      <c r="C3063" t="str">
        <f t="shared" si="95"/>
        <v>Sep</v>
      </c>
      <c r="D3063" t="s">
        <v>306</v>
      </c>
      <c r="E3063" t="s">
        <v>974</v>
      </c>
      <c r="F3063" t="s">
        <v>12</v>
      </c>
      <c r="G3063" t="s">
        <v>13</v>
      </c>
      <c r="H3063" t="s">
        <v>1772</v>
      </c>
      <c r="I3063" s="4">
        <v>14.94</v>
      </c>
      <c r="J3063" s="5">
        <v>3</v>
      </c>
      <c r="K3063" s="4">
        <v>7.02</v>
      </c>
    </row>
    <row r="3064" spans="1:11" x14ac:dyDescent="0.2">
      <c r="A3064" t="s">
        <v>2724</v>
      </c>
      <c r="B3064" t="str">
        <f t="shared" si="94"/>
        <v>2015</v>
      </c>
      <c r="C3064" t="str">
        <f t="shared" si="95"/>
        <v>Sep</v>
      </c>
      <c r="D3064" t="s">
        <v>601</v>
      </c>
      <c r="E3064" t="s">
        <v>501</v>
      </c>
      <c r="F3064" t="s">
        <v>12</v>
      </c>
      <c r="G3064" t="s">
        <v>105</v>
      </c>
      <c r="H3064" t="s">
        <v>508</v>
      </c>
      <c r="I3064" s="4">
        <v>61.96</v>
      </c>
      <c r="J3064" s="5">
        <v>2</v>
      </c>
      <c r="K3064" s="4">
        <v>16.11</v>
      </c>
    </row>
    <row r="3065" spans="1:11" x14ac:dyDescent="0.2">
      <c r="A3065" t="s">
        <v>2724</v>
      </c>
      <c r="B3065" t="str">
        <f t="shared" si="94"/>
        <v>2015</v>
      </c>
      <c r="C3065" t="str">
        <f t="shared" si="95"/>
        <v>Sep</v>
      </c>
      <c r="D3065" t="s">
        <v>601</v>
      </c>
      <c r="E3065" t="s">
        <v>501</v>
      </c>
      <c r="F3065" t="s">
        <v>38</v>
      </c>
      <c r="G3065" t="s">
        <v>83</v>
      </c>
      <c r="H3065" t="s">
        <v>2186</v>
      </c>
      <c r="I3065" s="4">
        <v>361.96</v>
      </c>
      <c r="J3065" s="5">
        <v>2</v>
      </c>
      <c r="K3065" s="4">
        <v>83.25</v>
      </c>
    </row>
    <row r="3066" spans="1:11" x14ac:dyDescent="0.2">
      <c r="A3066" t="s">
        <v>2724</v>
      </c>
      <c r="B3066" t="str">
        <f t="shared" si="94"/>
        <v>2015</v>
      </c>
      <c r="C3066" t="str">
        <f t="shared" si="95"/>
        <v>Sep</v>
      </c>
      <c r="D3066" t="s">
        <v>601</v>
      </c>
      <c r="E3066" t="s">
        <v>501</v>
      </c>
      <c r="F3066" t="s">
        <v>12</v>
      </c>
      <c r="G3066" t="s">
        <v>13</v>
      </c>
      <c r="H3066" t="s">
        <v>1531</v>
      </c>
      <c r="I3066" s="4">
        <v>278.82</v>
      </c>
      <c r="J3066" s="5">
        <v>9</v>
      </c>
      <c r="K3066" s="4">
        <v>125.47</v>
      </c>
    </row>
    <row r="3067" spans="1:11" x14ac:dyDescent="0.2">
      <c r="A3067" t="s">
        <v>2724</v>
      </c>
      <c r="B3067" t="str">
        <f t="shared" si="94"/>
        <v>2015</v>
      </c>
      <c r="C3067" t="str">
        <f t="shared" si="95"/>
        <v>Sep</v>
      </c>
      <c r="D3067" t="s">
        <v>2017</v>
      </c>
      <c r="E3067" t="s">
        <v>189</v>
      </c>
      <c r="F3067" t="s">
        <v>12</v>
      </c>
      <c r="G3067" t="s">
        <v>20</v>
      </c>
      <c r="H3067" t="s">
        <v>2725</v>
      </c>
      <c r="I3067" s="4">
        <v>353.88</v>
      </c>
      <c r="J3067" s="5">
        <v>6</v>
      </c>
      <c r="K3067" s="4">
        <v>17.690000000000001</v>
      </c>
    </row>
    <row r="3068" spans="1:11" x14ac:dyDescent="0.2">
      <c r="A3068" t="s">
        <v>2724</v>
      </c>
      <c r="B3068" t="str">
        <f t="shared" si="94"/>
        <v>2015</v>
      </c>
      <c r="C3068" t="str">
        <f t="shared" si="95"/>
        <v>Sep</v>
      </c>
      <c r="D3068" t="s">
        <v>2726</v>
      </c>
      <c r="E3068" t="s">
        <v>169</v>
      </c>
      <c r="F3068" t="s">
        <v>12</v>
      </c>
      <c r="G3068" t="s">
        <v>27</v>
      </c>
      <c r="H3068" t="s">
        <v>2727</v>
      </c>
      <c r="I3068" s="4">
        <v>6.08</v>
      </c>
      <c r="J3068" s="5">
        <v>2</v>
      </c>
      <c r="K3068" s="4">
        <v>2.0699999999999998</v>
      </c>
    </row>
    <row r="3069" spans="1:11" x14ac:dyDescent="0.2">
      <c r="A3069" t="s">
        <v>2724</v>
      </c>
      <c r="B3069" t="str">
        <f t="shared" si="94"/>
        <v>2015</v>
      </c>
      <c r="C3069" t="str">
        <f t="shared" si="95"/>
        <v>Sep</v>
      </c>
      <c r="D3069" t="s">
        <v>1535</v>
      </c>
      <c r="E3069" t="s">
        <v>31</v>
      </c>
      <c r="F3069" t="s">
        <v>38</v>
      </c>
      <c r="G3069" t="s">
        <v>52</v>
      </c>
      <c r="H3069" t="s">
        <v>2228</v>
      </c>
      <c r="I3069" s="4">
        <v>106.68</v>
      </c>
      <c r="J3069" s="5">
        <v>6</v>
      </c>
      <c r="K3069" s="4">
        <v>33.07</v>
      </c>
    </row>
    <row r="3070" spans="1:11" x14ac:dyDescent="0.2">
      <c r="A3070" t="s">
        <v>2724</v>
      </c>
      <c r="B3070" t="str">
        <f t="shared" si="94"/>
        <v>2015</v>
      </c>
      <c r="C3070" t="str">
        <f t="shared" si="95"/>
        <v>Sep</v>
      </c>
      <c r="D3070" t="s">
        <v>2172</v>
      </c>
      <c r="E3070" t="s">
        <v>11</v>
      </c>
      <c r="F3070" t="s">
        <v>38</v>
      </c>
      <c r="G3070" t="s">
        <v>39</v>
      </c>
      <c r="H3070" t="s">
        <v>840</v>
      </c>
      <c r="I3070" s="4">
        <v>179.89</v>
      </c>
      <c r="J3070" s="5">
        <v>1</v>
      </c>
      <c r="K3070" s="4">
        <v>-2.57</v>
      </c>
    </row>
    <row r="3071" spans="1:11" x14ac:dyDescent="0.2">
      <c r="A3071" t="s">
        <v>2728</v>
      </c>
      <c r="B3071" t="str">
        <f t="shared" si="94"/>
        <v>2015</v>
      </c>
      <c r="C3071" t="str">
        <f t="shared" si="95"/>
        <v>Sep</v>
      </c>
      <c r="D3071" t="s">
        <v>889</v>
      </c>
      <c r="E3071" t="s">
        <v>31</v>
      </c>
      <c r="F3071" t="s">
        <v>12</v>
      </c>
      <c r="G3071" t="s">
        <v>27</v>
      </c>
      <c r="H3071" t="s">
        <v>2729</v>
      </c>
      <c r="I3071" s="4">
        <v>181.35</v>
      </c>
      <c r="J3071" s="5">
        <v>9</v>
      </c>
      <c r="K3071" s="4">
        <v>48.96</v>
      </c>
    </row>
    <row r="3072" spans="1:11" x14ac:dyDescent="0.2">
      <c r="A3072" t="s">
        <v>2728</v>
      </c>
      <c r="B3072" t="str">
        <f t="shared" si="94"/>
        <v>2015</v>
      </c>
      <c r="C3072" t="str">
        <f t="shared" si="95"/>
        <v>Sep</v>
      </c>
      <c r="D3072" t="s">
        <v>889</v>
      </c>
      <c r="E3072" t="s">
        <v>31</v>
      </c>
      <c r="F3072" t="s">
        <v>12</v>
      </c>
      <c r="G3072" t="s">
        <v>18</v>
      </c>
      <c r="H3072" t="s">
        <v>2690</v>
      </c>
      <c r="I3072" s="4">
        <v>8.64</v>
      </c>
      <c r="J3072" s="5">
        <v>3</v>
      </c>
      <c r="K3072" s="4">
        <v>4.2300000000000004</v>
      </c>
    </row>
    <row r="3073" spans="1:11" x14ac:dyDescent="0.2">
      <c r="A3073" t="s">
        <v>2728</v>
      </c>
      <c r="B3073" t="str">
        <f t="shared" si="94"/>
        <v>2015</v>
      </c>
      <c r="C3073" t="str">
        <f t="shared" si="95"/>
        <v>Sep</v>
      </c>
      <c r="D3073" t="s">
        <v>735</v>
      </c>
      <c r="E3073" t="s">
        <v>31</v>
      </c>
      <c r="F3073" t="s">
        <v>12</v>
      </c>
      <c r="G3073" t="s">
        <v>27</v>
      </c>
      <c r="H3073" t="s">
        <v>1451</v>
      </c>
      <c r="I3073" s="4">
        <v>265.86</v>
      </c>
      <c r="J3073" s="5">
        <v>7</v>
      </c>
      <c r="K3073" s="4">
        <v>79.760000000000005</v>
      </c>
    </row>
    <row r="3074" spans="1:11" x14ac:dyDescent="0.2">
      <c r="A3074" t="s">
        <v>2728</v>
      </c>
      <c r="B3074" t="str">
        <f t="shared" si="94"/>
        <v>2015</v>
      </c>
      <c r="C3074" t="str">
        <f t="shared" si="95"/>
        <v>Sep</v>
      </c>
      <c r="D3074" t="s">
        <v>1059</v>
      </c>
      <c r="E3074" t="s">
        <v>169</v>
      </c>
      <c r="F3074" t="s">
        <v>38</v>
      </c>
      <c r="G3074" t="s">
        <v>52</v>
      </c>
      <c r="H3074" t="s">
        <v>1613</v>
      </c>
      <c r="I3074" s="4">
        <v>210.68</v>
      </c>
      <c r="J3074" s="5">
        <v>2</v>
      </c>
      <c r="K3074" s="4">
        <v>50.56</v>
      </c>
    </row>
    <row r="3075" spans="1:11" x14ac:dyDescent="0.2">
      <c r="A3075" t="s">
        <v>2728</v>
      </c>
      <c r="B3075" t="str">
        <f t="shared" ref="B3075:B3138" si="96">TEXT(A3075,"YYYY")</f>
        <v>2015</v>
      </c>
      <c r="C3075" t="str">
        <f t="shared" ref="C3075:C3138" si="97">TEXT(A3075,"MMM")</f>
        <v>Sep</v>
      </c>
      <c r="D3075" t="s">
        <v>1059</v>
      </c>
      <c r="E3075" t="s">
        <v>169</v>
      </c>
      <c r="F3075" t="s">
        <v>12</v>
      </c>
      <c r="G3075" t="s">
        <v>20</v>
      </c>
      <c r="H3075" t="s">
        <v>1697</v>
      </c>
      <c r="I3075" s="4">
        <v>78.8</v>
      </c>
      <c r="J3075" s="5">
        <v>1</v>
      </c>
      <c r="K3075" s="4">
        <v>1.58</v>
      </c>
    </row>
    <row r="3076" spans="1:11" x14ac:dyDescent="0.2">
      <c r="A3076" t="s">
        <v>2728</v>
      </c>
      <c r="B3076" t="str">
        <f t="shared" si="96"/>
        <v>2015</v>
      </c>
      <c r="C3076" t="str">
        <f t="shared" si="97"/>
        <v>Sep</v>
      </c>
      <c r="D3076" t="s">
        <v>1059</v>
      </c>
      <c r="E3076" t="s">
        <v>169</v>
      </c>
      <c r="F3076" t="s">
        <v>43</v>
      </c>
      <c r="G3076" t="s">
        <v>58</v>
      </c>
      <c r="H3076" t="s">
        <v>2730</v>
      </c>
      <c r="I3076" s="4">
        <v>19.989999999999998</v>
      </c>
      <c r="J3076" s="5">
        <v>1</v>
      </c>
      <c r="K3076" s="4">
        <v>6.8</v>
      </c>
    </row>
    <row r="3077" spans="1:11" x14ac:dyDescent="0.2">
      <c r="A3077" t="s">
        <v>2728</v>
      </c>
      <c r="B3077" t="str">
        <f t="shared" si="96"/>
        <v>2015</v>
      </c>
      <c r="C3077" t="str">
        <f t="shared" si="97"/>
        <v>Sep</v>
      </c>
      <c r="D3077" t="s">
        <v>1059</v>
      </c>
      <c r="E3077" t="s">
        <v>169</v>
      </c>
      <c r="F3077" t="s">
        <v>12</v>
      </c>
      <c r="G3077" t="s">
        <v>20</v>
      </c>
      <c r="H3077" t="s">
        <v>1665</v>
      </c>
      <c r="I3077" s="4">
        <v>772.68</v>
      </c>
      <c r="J3077" s="5">
        <v>4</v>
      </c>
      <c r="K3077" s="4">
        <v>108.18</v>
      </c>
    </row>
    <row r="3078" spans="1:11" x14ac:dyDescent="0.2">
      <c r="A3078" t="s">
        <v>2728</v>
      </c>
      <c r="B3078" t="str">
        <f t="shared" si="96"/>
        <v>2015</v>
      </c>
      <c r="C3078" t="str">
        <f t="shared" si="97"/>
        <v>Sep</v>
      </c>
      <c r="D3078" t="s">
        <v>671</v>
      </c>
      <c r="E3078" t="s">
        <v>327</v>
      </c>
      <c r="F3078" t="s">
        <v>38</v>
      </c>
      <c r="G3078" t="s">
        <v>52</v>
      </c>
      <c r="H3078" t="s">
        <v>2731</v>
      </c>
      <c r="I3078" s="4">
        <v>24.64</v>
      </c>
      <c r="J3078" s="5">
        <v>4</v>
      </c>
      <c r="K3078" s="4">
        <v>4</v>
      </c>
    </row>
    <row r="3079" spans="1:11" x14ac:dyDescent="0.2">
      <c r="A3079" t="s">
        <v>2728</v>
      </c>
      <c r="B3079" t="str">
        <f t="shared" si="96"/>
        <v>2015</v>
      </c>
      <c r="C3079" t="str">
        <f t="shared" si="97"/>
        <v>Sep</v>
      </c>
      <c r="D3079" t="s">
        <v>2548</v>
      </c>
      <c r="E3079" t="s">
        <v>205</v>
      </c>
      <c r="F3079" t="s">
        <v>12</v>
      </c>
      <c r="G3079" t="s">
        <v>18</v>
      </c>
      <c r="H3079" t="s">
        <v>2732</v>
      </c>
      <c r="I3079" s="4">
        <v>31.05</v>
      </c>
      <c r="J3079" s="5">
        <v>3</v>
      </c>
      <c r="K3079" s="4">
        <v>14.9</v>
      </c>
    </row>
    <row r="3080" spans="1:11" x14ac:dyDescent="0.2">
      <c r="A3080" t="s">
        <v>2728</v>
      </c>
      <c r="B3080" t="str">
        <f t="shared" si="96"/>
        <v>2015</v>
      </c>
      <c r="C3080" t="str">
        <f t="shared" si="97"/>
        <v>Sep</v>
      </c>
      <c r="D3080" t="s">
        <v>2548</v>
      </c>
      <c r="E3080" t="s">
        <v>205</v>
      </c>
      <c r="F3080" t="s">
        <v>38</v>
      </c>
      <c r="G3080" t="s">
        <v>52</v>
      </c>
      <c r="H3080" t="s">
        <v>1685</v>
      </c>
      <c r="I3080" s="4">
        <v>8.92</v>
      </c>
      <c r="J3080" s="5">
        <v>4</v>
      </c>
      <c r="K3080" s="4">
        <v>3.92</v>
      </c>
    </row>
    <row r="3081" spans="1:11" x14ac:dyDescent="0.2">
      <c r="A3081" t="s">
        <v>2728</v>
      </c>
      <c r="B3081" t="str">
        <f t="shared" si="96"/>
        <v>2015</v>
      </c>
      <c r="C3081" t="str">
        <f t="shared" si="97"/>
        <v>Sep</v>
      </c>
      <c r="D3081" t="s">
        <v>2548</v>
      </c>
      <c r="E3081" t="s">
        <v>205</v>
      </c>
      <c r="F3081" t="s">
        <v>12</v>
      </c>
      <c r="G3081" t="s">
        <v>22</v>
      </c>
      <c r="H3081" t="s">
        <v>190</v>
      </c>
      <c r="I3081" s="4">
        <v>209.6</v>
      </c>
      <c r="J3081" s="5">
        <v>4</v>
      </c>
      <c r="K3081" s="4">
        <v>96.42</v>
      </c>
    </row>
    <row r="3082" spans="1:11" x14ac:dyDescent="0.2">
      <c r="A3082" t="s">
        <v>2728</v>
      </c>
      <c r="B3082" t="str">
        <f t="shared" si="96"/>
        <v>2015</v>
      </c>
      <c r="C3082" t="str">
        <f t="shared" si="97"/>
        <v>Sep</v>
      </c>
      <c r="D3082" t="s">
        <v>2548</v>
      </c>
      <c r="E3082" t="s">
        <v>205</v>
      </c>
      <c r="F3082" t="s">
        <v>12</v>
      </c>
      <c r="G3082" t="s">
        <v>105</v>
      </c>
      <c r="H3082" t="s">
        <v>986</v>
      </c>
      <c r="I3082" s="4">
        <v>111.04</v>
      </c>
      <c r="J3082" s="5">
        <v>4</v>
      </c>
      <c r="K3082" s="4">
        <v>29.98</v>
      </c>
    </row>
    <row r="3083" spans="1:11" x14ac:dyDescent="0.2">
      <c r="A3083" t="s">
        <v>2728</v>
      </c>
      <c r="B3083" t="str">
        <f t="shared" si="96"/>
        <v>2015</v>
      </c>
      <c r="C3083" t="str">
        <f t="shared" si="97"/>
        <v>Sep</v>
      </c>
      <c r="D3083" t="s">
        <v>2548</v>
      </c>
      <c r="E3083" t="s">
        <v>205</v>
      </c>
      <c r="F3083" t="s">
        <v>12</v>
      </c>
      <c r="G3083" t="s">
        <v>13</v>
      </c>
      <c r="H3083" t="s">
        <v>2733</v>
      </c>
      <c r="I3083" s="4">
        <v>38.880000000000003</v>
      </c>
      <c r="J3083" s="5">
        <v>6</v>
      </c>
      <c r="K3083" s="4">
        <v>18.66</v>
      </c>
    </row>
    <row r="3084" spans="1:11" x14ac:dyDescent="0.2">
      <c r="A3084" t="s">
        <v>2734</v>
      </c>
      <c r="B3084" t="str">
        <f t="shared" si="96"/>
        <v>2015</v>
      </c>
      <c r="C3084" t="str">
        <f t="shared" si="97"/>
        <v>Sep</v>
      </c>
      <c r="D3084" t="s">
        <v>751</v>
      </c>
      <c r="E3084" t="s">
        <v>169</v>
      </c>
      <c r="F3084" t="s">
        <v>43</v>
      </c>
      <c r="G3084" t="s">
        <v>694</v>
      </c>
      <c r="H3084" t="s">
        <v>2735</v>
      </c>
      <c r="I3084" s="4">
        <v>479.98</v>
      </c>
      <c r="J3084" s="5">
        <v>2</v>
      </c>
      <c r="K3084" s="4">
        <v>60</v>
      </c>
    </row>
    <row r="3085" spans="1:11" x14ac:dyDescent="0.2">
      <c r="A3085" t="s">
        <v>2734</v>
      </c>
      <c r="B3085" t="str">
        <f t="shared" si="96"/>
        <v>2015</v>
      </c>
      <c r="C3085" t="str">
        <f t="shared" si="97"/>
        <v>Sep</v>
      </c>
      <c r="D3085" t="s">
        <v>751</v>
      </c>
      <c r="E3085" t="s">
        <v>169</v>
      </c>
      <c r="F3085" t="s">
        <v>12</v>
      </c>
      <c r="G3085" t="s">
        <v>18</v>
      </c>
      <c r="H3085" t="s">
        <v>1974</v>
      </c>
      <c r="I3085" s="4">
        <v>12.6</v>
      </c>
      <c r="J3085" s="5">
        <v>4</v>
      </c>
      <c r="K3085" s="4">
        <v>6.05</v>
      </c>
    </row>
    <row r="3086" spans="1:11" x14ac:dyDescent="0.2">
      <c r="A3086" t="s">
        <v>2734</v>
      </c>
      <c r="B3086" t="str">
        <f t="shared" si="96"/>
        <v>2015</v>
      </c>
      <c r="C3086" t="str">
        <f t="shared" si="97"/>
        <v>Sep</v>
      </c>
      <c r="D3086" t="s">
        <v>255</v>
      </c>
      <c r="E3086" t="s">
        <v>169</v>
      </c>
      <c r="F3086" t="s">
        <v>12</v>
      </c>
      <c r="G3086" t="s">
        <v>27</v>
      </c>
      <c r="H3086" t="s">
        <v>410</v>
      </c>
      <c r="I3086" s="4">
        <v>9.26</v>
      </c>
      <c r="J3086" s="5">
        <v>2</v>
      </c>
      <c r="K3086" s="4">
        <v>3.06</v>
      </c>
    </row>
    <row r="3087" spans="1:11" x14ac:dyDescent="0.2">
      <c r="A3087" t="s">
        <v>2734</v>
      </c>
      <c r="B3087" t="str">
        <f t="shared" si="96"/>
        <v>2015</v>
      </c>
      <c r="C3087" t="str">
        <f t="shared" si="97"/>
        <v>Sep</v>
      </c>
      <c r="D3087" t="s">
        <v>255</v>
      </c>
      <c r="E3087" t="s">
        <v>169</v>
      </c>
      <c r="F3087" t="s">
        <v>12</v>
      </c>
      <c r="G3087" t="s">
        <v>20</v>
      </c>
      <c r="H3087" t="s">
        <v>1587</v>
      </c>
      <c r="I3087" s="4">
        <v>105.98</v>
      </c>
      <c r="J3087" s="5">
        <v>2</v>
      </c>
      <c r="K3087" s="4">
        <v>4.24</v>
      </c>
    </row>
    <row r="3088" spans="1:11" x14ac:dyDescent="0.2">
      <c r="A3088" t="s">
        <v>2734</v>
      </c>
      <c r="B3088" t="str">
        <f t="shared" si="96"/>
        <v>2015</v>
      </c>
      <c r="C3088" t="str">
        <f t="shared" si="97"/>
        <v>Sep</v>
      </c>
      <c r="D3088" t="s">
        <v>255</v>
      </c>
      <c r="E3088" t="s">
        <v>169</v>
      </c>
      <c r="F3088" t="s">
        <v>12</v>
      </c>
      <c r="G3088" t="s">
        <v>47</v>
      </c>
      <c r="H3088" t="s">
        <v>2088</v>
      </c>
      <c r="I3088" s="4">
        <v>1.24</v>
      </c>
      <c r="J3088" s="5">
        <v>1</v>
      </c>
      <c r="K3088" s="4">
        <v>0.57999999999999996</v>
      </c>
    </row>
    <row r="3089" spans="1:11" x14ac:dyDescent="0.2">
      <c r="A3089" t="s">
        <v>2734</v>
      </c>
      <c r="B3089" t="str">
        <f t="shared" si="96"/>
        <v>2015</v>
      </c>
      <c r="C3089" t="str">
        <f t="shared" si="97"/>
        <v>Sep</v>
      </c>
      <c r="D3089" t="s">
        <v>255</v>
      </c>
      <c r="E3089" t="s">
        <v>169</v>
      </c>
      <c r="F3089" t="s">
        <v>12</v>
      </c>
      <c r="G3089" t="s">
        <v>18</v>
      </c>
      <c r="H3089" t="s">
        <v>1991</v>
      </c>
      <c r="I3089" s="4">
        <v>20.7</v>
      </c>
      <c r="J3089" s="5">
        <v>2</v>
      </c>
      <c r="K3089" s="4">
        <v>9.94</v>
      </c>
    </row>
    <row r="3090" spans="1:11" x14ac:dyDescent="0.2">
      <c r="A3090" t="s">
        <v>2734</v>
      </c>
      <c r="B3090" t="str">
        <f t="shared" si="96"/>
        <v>2015</v>
      </c>
      <c r="C3090" t="str">
        <f t="shared" si="97"/>
        <v>Sep</v>
      </c>
      <c r="D3090" t="s">
        <v>255</v>
      </c>
      <c r="E3090" t="s">
        <v>169</v>
      </c>
      <c r="F3090" t="s">
        <v>12</v>
      </c>
      <c r="G3090" t="s">
        <v>13</v>
      </c>
      <c r="H3090" t="s">
        <v>2736</v>
      </c>
      <c r="I3090" s="4">
        <v>28.9</v>
      </c>
      <c r="J3090" s="5">
        <v>5</v>
      </c>
      <c r="K3090" s="4">
        <v>14.16</v>
      </c>
    </row>
    <row r="3091" spans="1:11" x14ac:dyDescent="0.2">
      <c r="A3091" t="s">
        <v>2734</v>
      </c>
      <c r="B3091" t="str">
        <f t="shared" si="96"/>
        <v>2015</v>
      </c>
      <c r="C3091" t="str">
        <f t="shared" si="97"/>
        <v>Sep</v>
      </c>
      <c r="D3091" t="s">
        <v>255</v>
      </c>
      <c r="E3091" t="s">
        <v>169</v>
      </c>
      <c r="F3091" t="s">
        <v>12</v>
      </c>
      <c r="G3091" t="s">
        <v>72</v>
      </c>
      <c r="H3091" t="s">
        <v>112</v>
      </c>
      <c r="I3091" s="4">
        <v>27.18</v>
      </c>
      <c r="J3091" s="5">
        <v>1</v>
      </c>
      <c r="K3091" s="4">
        <v>12.77</v>
      </c>
    </row>
    <row r="3092" spans="1:11" x14ac:dyDescent="0.2">
      <c r="A3092" t="s">
        <v>2734</v>
      </c>
      <c r="B3092" t="str">
        <f t="shared" si="96"/>
        <v>2015</v>
      </c>
      <c r="C3092" t="str">
        <f t="shared" si="97"/>
        <v>Sep</v>
      </c>
      <c r="D3092" t="s">
        <v>2129</v>
      </c>
      <c r="E3092" t="s">
        <v>189</v>
      </c>
      <c r="F3092" t="s">
        <v>43</v>
      </c>
      <c r="G3092" t="s">
        <v>58</v>
      </c>
      <c r="H3092" t="s">
        <v>1441</v>
      </c>
      <c r="I3092" s="4">
        <v>21.98</v>
      </c>
      <c r="J3092" s="5">
        <v>2</v>
      </c>
      <c r="K3092" s="4">
        <v>8.57</v>
      </c>
    </row>
    <row r="3093" spans="1:11" x14ac:dyDescent="0.2">
      <c r="A3093" t="s">
        <v>2737</v>
      </c>
      <c r="B3093" t="str">
        <f t="shared" si="96"/>
        <v>2015</v>
      </c>
      <c r="C3093" t="str">
        <f t="shared" si="97"/>
        <v>Sep</v>
      </c>
      <c r="D3093" t="s">
        <v>1691</v>
      </c>
      <c r="E3093" t="s">
        <v>146</v>
      </c>
      <c r="F3093" t="s">
        <v>43</v>
      </c>
      <c r="G3093" t="s">
        <v>58</v>
      </c>
      <c r="H3093" t="s">
        <v>1170</v>
      </c>
      <c r="I3093" s="4">
        <v>199.96</v>
      </c>
      <c r="J3093" s="5">
        <v>4</v>
      </c>
      <c r="K3093" s="4">
        <v>16</v>
      </c>
    </row>
    <row r="3094" spans="1:11" x14ac:dyDescent="0.2">
      <c r="A3094" t="s">
        <v>2737</v>
      </c>
      <c r="B3094" t="str">
        <f t="shared" si="96"/>
        <v>2015</v>
      </c>
      <c r="C3094" t="str">
        <f t="shared" si="97"/>
        <v>Sep</v>
      </c>
      <c r="D3094" t="s">
        <v>1691</v>
      </c>
      <c r="E3094" t="s">
        <v>146</v>
      </c>
      <c r="F3094" t="s">
        <v>38</v>
      </c>
      <c r="G3094" t="s">
        <v>39</v>
      </c>
      <c r="H3094" t="s">
        <v>760</v>
      </c>
      <c r="I3094" s="4">
        <v>1516.2</v>
      </c>
      <c r="J3094" s="5">
        <v>7</v>
      </c>
      <c r="K3094" s="4">
        <v>394.21</v>
      </c>
    </row>
    <row r="3095" spans="1:11" x14ac:dyDescent="0.2">
      <c r="A3095" t="s">
        <v>2737</v>
      </c>
      <c r="B3095" t="str">
        <f t="shared" si="96"/>
        <v>2015</v>
      </c>
      <c r="C3095" t="str">
        <f t="shared" si="97"/>
        <v>Sep</v>
      </c>
      <c r="D3095" t="s">
        <v>681</v>
      </c>
      <c r="E3095" t="s">
        <v>26</v>
      </c>
      <c r="F3095" t="s">
        <v>12</v>
      </c>
      <c r="G3095" t="s">
        <v>22</v>
      </c>
      <c r="H3095" t="s">
        <v>538</v>
      </c>
      <c r="I3095" s="4">
        <v>2.41</v>
      </c>
      <c r="J3095" s="5">
        <v>1</v>
      </c>
      <c r="K3095" s="4">
        <v>-2.0099999999999998</v>
      </c>
    </row>
    <row r="3096" spans="1:11" x14ac:dyDescent="0.2">
      <c r="A3096" t="s">
        <v>2737</v>
      </c>
      <c r="B3096" t="str">
        <f t="shared" si="96"/>
        <v>2015</v>
      </c>
      <c r="C3096" t="str">
        <f t="shared" si="97"/>
        <v>Sep</v>
      </c>
      <c r="D3096" t="s">
        <v>2538</v>
      </c>
      <c r="E3096" t="s">
        <v>34</v>
      </c>
      <c r="F3096" t="s">
        <v>38</v>
      </c>
      <c r="G3096" t="s">
        <v>52</v>
      </c>
      <c r="H3096" t="s">
        <v>2063</v>
      </c>
      <c r="I3096" s="4">
        <v>129.93</v>
      </c>
      <c r="J3096" s="5">
        <v>3</v>
      </c>
      <c r="K3096" s="4">
        <v>12.99</v>
      </c>
    </row>
    <row r="3097" spans="1:11" x14ac:dyDescent="0.2">
      <c r="A3097" t="s">
        <v>2737</v>
      </c>
      <c r="B3097" t="str">
        <f t="shared" si="96"/>
        <v>2015</v>
      </c>
      <c r="C3097" t="str">
        <f t="shared" si="97"/>
        <v>Sep</v>
      </c>
      <c r="D3097" t="s">
        <v>2538</v>
      </c>
      <c r="E3097" t="s">
        <v>34</v>
      </c>
      <c r="F3097" t="s">
        <v>12</v>
      </c>
      <c r="G3097" t="s">
        <v>13</v>
      </c>
      <c r="H3097" t="s">
        <v>864</v>
      </c>
      <c r="I3097" s="4">
        <v>69.930000000000007</v>
      </c>
      <c r="J3097" s="5">
        <v>7</v>
      </c>
      <c r="K3097" s="4">
        <v>31.47</v>
      </c>
    </row>
    <row r="3098" spans="1:11" x14ac:dyDescent="0.2">
      <c r="A3098" t="s">
        <v>2737</v>
      </c>
      <c r="B3098" t="str">
        <f t="shared" si="96"/>
        <v>2015</v>
      </c>
      <c r="C3098" t="str">
        <f t="shared" si="97"/>
        <v>Sep</v>
      </c>
      <c r="D3098" t="s">
        <v>1167</v>
      </c>
      <c r="E3098" t="s">
        <v>17</v>
      </c>
      <c r="F3098" t="s">
        <v>12</v>
      </c>
      <c r="G3098" t="s">
        <v>72</v>
      </c>
      <c r="H3098" t="s">
        <v>73</v>
      </c>
      <c r="I3098" s="4">
        <v>7.82</v>
      </c>
      <c r="J3098" s="5">
        <v>1</v>
      </c>
      <c r="K3098" s="4">
        <v>2.93</v>
      </c>
    </row>
    <row r="3099" spans="1:11" x14ac:dyDescent="0.2">
      <c r="A3099" t="s">
        <v>2737</v>
      </c>
      <c r="B3099" t="str">
        <f t="shared" si="96"/>
        <v>2015</v>
      </c>
      <c r="C3099" t="str">
        <f t="shared" si="97"/>
        <v>Sep</v>
      </c>
      <c r="D3099" t="s">
        <v>1167</v>
      </c>
      <c r="E3099" t="s">
        <v>17</v>
      </c>
      <c r="F3099" t="s">
        <v>38</v>
      </c>
      <c r="G3099" t="s">
        <v>39</v>
      </c>
      <c r="H3099" t="s">
        <v>1238</v>
      </c>
      <c r="I3099" s="4">
        <v>170.07</v>
      </c>
      <c r="J3099" s="5">
        <v>4</v>
      </c>
      <c r="K3099" s="4">
        <v>-12.15</v>
      </c>
    </row>
    <row r="3100" spans="1:11" x14ac:dyDescent="0.2">
      <c r="A3100" t="s">
        <v>2737</v>
      </c>
      <c r="B3100" t="str">
        <f t="shared" si="96"/>
        <v>2015</v>
      </c>
      <c r="C3100" t="str">
        <f t="shared" si="97"/>
        <v>Sep</v>
      </c>
      <c r="D3100" t="s">
        <v>1776</v>
      </c>
      <c r="E3100" t="s">
        <v>290</v>
      </c>
      <c r="F3100" t="s">
        <v>12</v>
      </c>
      <c r="G3100" t="s">
        <v>22</v>
      </c>
      <c r="H3100" t="s">
        <v>2738</v>
      </c>
      <c r="I3100" s="4">
        <v>13.09</v>
      </c>
      <c r="J3100" s="5">
        <v>4</v>
      </c>
      <c r="K3100" s="4">
        <v>-10.039999999999999</v>
      </c>
    </row>
    <row r="3101" spans="1:11" x14ac:dyDescent="0.2">
      <c r="A3101" t="s">
        <v>2737</v>
      </c>
      <c r="B3101" t="str">
        <f t="shared" si="96"/>
        <v>2015</v>
      </c>
      <c r="C3101" t="str">
        <f t="shared" si="97"/>
        <v>Sep</v>
      </c>
      <c r="D3101" t="s">
        <v>2739</v>
      </c>
      <c r="E3101" t="s">
        <v>31</v>
      </c>
      <c r="F3101" t="s">
        <v>38</v>
      </c>
      <c r="G3101" t="s">
        <v>52</v>
      </c>
      <c r="H3101" t="s">
        <v>2391</v>
      </c>
      <c r="I3101" s="4">
        <v>131.88</v>
      </c>
      <c r="J3101" s="5">
        <v>7</v>
      </c>
      <c r="K3101" s="4">
        <v>55.39</v>
      </c>
    </row>
    <row r="3102" spans="1:11" x14ac:dyDescent="0.2">
      <c r="A3102" t="s">
        <v>2737</v>
      </c>
      <c r="B3102" t="str">
        <f t="shared" si="96"/>
        <v>2015</v>
      </c>
      <c r="C3102" t="str">
        <f t="shared" si="97"/>
        <v>Sep</v>
      </c>
      <c r="D3102" t="s">
        <v>2739</v>
      </c>
      <c r="E3102" t="s">
        <v>31</v>
      </c>
      <c r="F3102" t="s">
        <v>12</v>
      </c>
      <c r="G3102" t="s">
        <v>22</v>
      </c>
      <c r="H3102" t="s">
        <v>667</v>
      </c>
      <c r="I3102" s="4">
        <v>25.03</v>
      </c>
      <c r="J3102" s="5">
        <v>3</v>
      </c>
      <c r="K3102" s="4">
        <v>7.82</v>
      </c>
    </row>
    <row r="3103" spans="1:11" x14ac:dyDescent="0.2">
      <c r="A3103" t="s">
        <v>2737</v>
      </c>
      <c r="B3103" t="str">
        <f t="shared" si="96"/>
        <v>2015</v>
      </c>
      <c r="C3103" t="str">
        <f t="shared" si="97"/>
        <v>Sep</v>
      </c>
      <c r="D3103" t="s">
        <v>2739</v>
      </c>
      <c r="E3103" t="s">
        <v>31</v>
      </c>
      <c r="F3103" t="s">
        <v>38</v>
      </c>
      <c r="G3103" t="s">
        <v>39</v>
      </c>
      <c r="H3103" t="s">
        <v>1066</v>
      </c>
      <c r="I3103" s="4">
        <v>717.72</v>
      </c>
      <c r="J3103" s="5">
        <v>3</v>
      </c>
      <c r="K3103" s="4">
        <v>71.77</v>
      </c>
    </row>
    <row r="3104" spans="1:11" x14ac:dyDescent="0.2">
      <c r="A3104" t="s">
        <v>2737</v>
      </c>
      <c r="B3104" t="str">
        <f t="shared" si="96"/>
        <v>2015</v>
      </c>
      <c r="C3104" t="str">
        <f t="shared" si="97"/>
        <v>Sep</v>
      </c>
      <c r="D3104" t="s">
        <v>2739</v>
      </c>
      <c r="E3104" t="s">
        <v>31</v>
      </c>
      <c r="F3104" t="s">
        <v>38</v>
      </c>
      <c r="G3104" t="s">
        <v>52</v>
      </c>
      <c r="H3104" t="s">
        <v>1903</v>
      </c>
      <c r="I3104" s="4">
        <v>207.35</v>
      </c>
      <c r="J3104" s="5">
        <v>5</v>
      </c>
      <c r="K3104" s="4">
        <v>24.88</v>
      </c>
    </row>
    <row r="3105" spans="1:11" x14ac:dyDescent="0.2">
      <c r="A3105" t="s">
        <v>2737</v>
      </c>
      <c r="B3105" t="str">
        <f t="shared" si="96"/>
        <v>2015</v>
      </c>
      <c r="C3105" t="str">
        <f t="shared" si="97"/>
        <v>Sep</v>
      </c>
      <c r="D3105" t="s">
        <v>2739</v>
      </c>
      <c r="E3105" t="s">
        <v>31</v>
      </c>
      <c r="F3105" t="s">
        <v>38</v>
      </c>
      <c r="G3105" t="s">
        <v>52</v>
      </c>
      <c r="H3105" t="s">
        <v>1184</v>
      </c>
      <c r="I3105" s="4">
        <v>44.67</v>
      </c>
      <c r="J3105" s="5">
        <v>3</v>
      </c>
      <c r="K3105" s="4">
        <v>12.06</v>
      </c>
    </row>
    <row r="3106" spans="1:11" x14ac:dyDescent="0.2">
      <c r="A3106" t="s">
        <v>2737</v>
      </c>
      <c r="B3106" t="str">
        <f t="shared" si="96"/>
        <v>2015</v>
      </c>
      <c r="C3106" t="str">
        <f t="shared" si="97"/>
        <v>Sep</v>
      </c>
      <c r="D3106" t="s">
        <v>2739</v>
      </c>
      <c r="E3106" t="s">
        <v>31</v>
      </c>
      <c r="F3106" t="s">
        <v>12</v>
      </c>
      <c r="G3106" t="s">
        <v>13</v>
      </c>
      <c r="H3106" t="s">
        <v>2740</v>
      </c>
      <c r="I3106" s="4">
        <v>209.7</v>
      </c>
      <c r="J3106" s="5">
        <v>2</v>
      </c>
      <c r="K3106" s="4">
        <v>100.66</v>
      </c>
    </row>
    <row r="3107" spans="1:11" x14ac:dyDescent="0.2">
      <c r="A3107" t="s">
        <v>2741</v>
      </c>
      <c r="B3107" t="str">
        <f t="shared" si="96"/>
        <v>2015</v>
      </c>
      <c r="C3107" t="str">
        <f t="shared" si="97"/>
        <v>Sep</v>
      </c>
      <c r="D3107" t="s">
        <v>444</v>
      </c>
      <c r="E3107" t="s">
        <v>347</v>
      </c>
      <c r="F3107" t="s">
        <v>38</v>
      </c>
      <c r="G3107" t="s">
        <v>164</v>
      </c>
      <c r="H3107" t="s">
        <v>1735</v>
      </c>
      <c r="I3107" s="4">
        <v>912.75</v>
      </c>
      <c r="J3107" s="5">
        <v>5</v>
      </c>
      <c r="K3107" s="4">
        <v>118.66</v>
      </c>
    </row>
    <row r="3108" spans="1:11" x14ac:dyDescent="0.2">
      <c r="A3108" t="s">
        <v>2741</v>
      </c>
      <c r="B3108" t="str">
        <f t="shared" si="96"/>
        <v>2015</v>
      </c>
      <c r="C3108" t="str">
        <f t="shared" si="97"/>
        <v>Sep</v>
      </c>
      <c r="D3108" t="s">
        <v>1447</v>
      </c>
      <c r="E3108" t="s">
        <v>31</v>
      </c>
      <c r="F3108" t="s">
        <v>38</v>
      </c>
      <c r="G3108" t="s">
        <v>164</v>
      </c>
      <c r="H3108" t="s">
        <v>843</v>
      </c>
      <c r="I3108" s="4">
        <v>170.14</v>
      </c>
      <c r="J3108" s="5">
        <v>3</v>
      </c>
      <c r="K3108" s="4">
        <v>-8.51</v>
      </c>
    </row>
    <row r="3109" spans="1:11" x14ac:dyDescent="0.2">
      <c r="A3109" t="s">
        <v>2741</v>
      </c>
      <c r="B3109" t="str">
        <f t="shared" si="96"/>
        <v>2015</v>
      </c>
      <c r="C3109" t="str">
        <f t="shared" si="97"/>
        <v>Sep</v>
      </c>
      <c r="D3109" t="s">
        <v>2301</v>
      </c>
      <c r="E3109" t="s">
        <v>79</v>
      </c>
      <c r="F3109" t="s">
        <v>12</v>
      </c>
      <c r="G3109" t="s">
        <v>20</v>
      </c>
      <c r="H3109" t="s">
        <v>844</v>
      </c>
      <c r="I3109" s="4">
        <v>269.49</v>
      </c>
      <c r="J3109" s="5">
        <v>3</v>
      </c>
      <c r="K3109" s="4">
        <v>5.39</v>
      </c>
    </row>
    <row r="3110" spans="1:11" x14ac:dyDescent="0.2">
      <c r="A3110" t="s">
        <v>2741</v>
      </c>
      <c r="B3110" t="str">
        <f t="shared" si="96"/>
        <v>2015</v>
      </c>
      <c r="C3110" t="str">
        <f t="shared" si="97"/>
        <v>Sep</v>
      </c>
      <c r="D3110" t="s">
        <v>424</v>
      </c>
      <c r="E3110" t="s">
        <v>169</v>
      </c>
      <c r="F3110" t="s">
        <v>12</v>
      </c>
      <c r="G3110" t="s">
        <v>20</v>
      </c>
      <c r="H3110" t="s">
        <v>433</v>
      </c>
      <c r="I3110" s="4">
        <v>991.2</v>
      </c>
      <c r="J3110" s="5">
        <v>6</v>
      </c>
      <c r="K3110" s="4">
        <v>257.70999999999998</v>
      </c>
    </row>
    <row r="3111" spans="1:11" x14ac:dyDescent="0.2">
      <c r="A3111" t="s">
        <v>2741</v>
      </c>
      <c r="B3111" t="str">
        <f t="shared" si="96"/>
        <v>2015</v>
      </c>
      <c r="C3111" t="str">
        <f t="shared" si="97"/>
        <v>Sep</v>
      </c>
      <c r="D3111" t="s">
        <v>424</v>
      </c>
      <c r="E3111" t="s">
        <v>169</v>
      </c>
      <c r="F3111" t="s">
        <v>43</v>
      </c>
      <c r="G3111" t="s">
        <v>694</v>
      </c>
      <c r="H3111" t="s">
        <v>1263</v>
      </c>
      <c r="I3111" s="4">
        <v>879.98</v>
      </c>
      <c r="J3111" s="5">
        <v>2</v>
      </c>
      <c r="K3111" s="4">
        <v>329.99</v>
      </c>
    </row>
    <row r="3112" spans="1:11" x14ac:dyDescent="0.2">
      <c r="A3112" t="s">
        <v>2741</v>
      </c>
      <c r="B3112" t="str">
        <f t="shared" si="96"/>
        <v>2015</v>
      </c>
      <c r="C3112" t="str">
        <f t="shared" si="97"/>
        <v>Sep</v>
      </c>
      <c r="D3112" t="s">
        <v>424</v>
      </c>
      <c r="E3112" t="s">
        <v>169</v>
      </c>
      <c r="F3112" t="s">
        <v>12</v>
      </c>
      <c r="G3112" t="s">
        <v>22</v>
      </c>
      <c r="H3112" t="s">
        <v>239</v>
      </c>
      <c r="I3112" s="4">
        <v>12.96</v>
      </c>
      <c r="J3112" s="5">
        <v>9</v>
      </c>
      <c r="K3112" s="4">
        <v>4.54</v>
      </c>
    </row>
    <row r="3113" spans="1:11" x14ac:dyDescent="0.2">
      <c r="A3113" t="s">
        <v>2741</v>
      </c>
      <c r="B3113" t="str">
        <f t="shared" si="96"/>
        <v>2015</v>
      </c>
      <c r="C3113" t="str">
        <f t="shared" si="97"/>
        <v>Sep</v>
      </c>
      <c r="D3113" t="s">
        <v>2640</v>
      </c>
      <c r="E3113" t="s">
        <v>458</v>
      </c>
      <c r="F3113" t="s">
        <v>12</v>
      </c>
      <c r="G3113" t="s">
        <v>22</v>
      </c>
      <c r="H3113" t="s">
        <v>1482</v>
      </c>
      <c r="I3113" s="4">
        <v>25.9</v>
      </c>
      <c r="J3113" s="5">
        <v>5</v>
      </c>
      <c r="K3113" s="4">
        <v>12.69</v>
      </c>
    </row>
    <row r="3114" spans="1:11" x14ac:dyDescent="0.2">
      <c r="A3114" t="s">
        <v>2742</v>
      </c>
      <c r="B3114" t="str">
        <f t="shared" si="96"/>
        <v>2015</v>
      </c>
      <c r="C3114" t="str">
        <f t="shared" si="97"/>
        <v>Sep</v>
      </c>
      <c r="D3114" t="s">
        <v>1967</v>
      </c>
      <c r="E3114" t="s">
        <v>139</v>
      </c>
      <c r="F3114" t="s">
        <v>12</v>
      </c>
      <c r="G3114" t="s">
        <v>13</v>
      </c>
      <c r="H3114" t="s">
        <v>1271</v>
      </c>
      <c r="I3114" s="4">
        <v>15.55</v>
      </c>
      <c r="J3114" s="5">
        <v>3</v>
      </c>
      <c r="K3114" s="4">
        <v>5.44</v>
      </c>
    </row>
    <row r="3115" spans="1:11" x14ac:dyDescent="0.2">
      <c r="A3115" t="s">
        <v>2742</v>
      </c>
      <c r="B3115" t="str">
        <f t="shared" si="96"/>
        <v>2015</v>
      </c>
      <c r="C3115" t="str">
        <f t="shared" si="97"/>
        <v>Sep</v>
      </c>
      <c r="D3115" t="s">
        <v>1967</v>
      </c>
      <c r="E3115" t="s">
        <v>139</v>
      </c>
      <c r="F3115" t="s">
        <v>38</v>
      </c>
      <c r="G3115" t="s">
        <v>52</v>
      </c>
      <c r="H3115" t="s">
        <v>132</v>
      </c>
      <c r="I3115" s="4">
        <v>15.71</v>
      </c>
      <c r="J3115" s="5">
        <v>4</v>
      </c>
      <c r="K3115" s="4">
        <v>2.5499999999999998</v>
      </c>
    </row>
    <row r="3116" spans="1:11" x14ac:dyDescent="0.2">
      <c r="A3116" t="s">
        <v>2742</v>
      </c>
      <c r="B3116" t="str">
        <f t="shared" si="96"/>
        <v>2015</v>
      </c>
      <c r="C3116" t="str">
        <f t="shared" si="97"/>
        <v>Sep</v>
      </c>
      <c r="D3116" t="s">
        <v>1967</v>
      </c>
      <c r="E3116" t="s">
        <v>139</v>
      </c>
      <c r="F3116" t="s">
        <v>12</v>
      </c>
      <c r="G3116" t="s">
        <v>20</v>
      </c>
      <c r="H3116" t="s">
        <v>1539</v>
      </c>
      <c r="I3116" s="4">
        <v>24.67</v>
      </c>
      <c r="J3116" s="5">
        <v>2</v>
      </c>
      <c r="K3116" s="4">
        <v>2.16</v>
      </c>
    </row>
    <row r="3117" spans="1:11" x14ac:dyDescent="0.2">
      <c r="A3117" t="s">
        <v>2742</v>
      </c>
      <c r="B3117" t="str">
        <f t="shared" si="96"/>
        <v>2015</v>
      </c>
      <c r="C3117" t="str">
        <f t="shared" si="97"/>
        <v>Sep</v>
      </c>
      <c r="D3117" t="s">
        <v>1967</v>
      </c>
      <c r="E3117" t="s">
        <v>139</v>
      </c>
      <c r="F3117" t="s">
        <v>38</v>
      </c>
      <c r="G3117" t="s">
        <v>52</v>
      </c>
      <c r="H3117" t="s">
        <v>2423</v>
      </c>
      <c r="I3117" s="4">
        <v>55.97</v>
      </c>
      <c r="J3117" s="5">
        <v>1</v>
      </c>
      <c r="K3117" s="4">
        <v>-2.1</v>
      </c>
    </row>
    <row r="3118" spans="1:11" x14ac:dyDescent="0.2">
      <c r="A3118" t="s">
        <v>2742</v>
      </c>
      <c r="B3118" t="str">
        <f t="shared" si="96"/>
        <v>2015</v>
      </c>
      <c r="C3118" t="str">
        <f t="shared" si="97"/>
        <v>Sep</v>
      </c>
      <c r="D3118" t="s">
        <v>726</v>
      </c>
      <c r="E3118" t="s">
        <v>146</v>
      </c>
      <c r="F3118" t="s">
        <v>12</v>
      </c>
      <c r="G3118" t="s">
        <v>20</v>
      </c>
      <c r="H3118" t="s">
        <v>77</v>
      </c>
      <c r="I3118" s="4">
        <v>190.86</v>
      </c>
      <c r="J3118" s="5">
        <v>2</v>
      </c>
      <c r="K3118" s="4">
        <v>11.45</v>
      </c>
    </row>
    <row r="3119" spans="1:11" x14ac:dyDescent="0.2">
      <c r="A3119" t="s">
        <v>2742</v>
      </c>
      <c r="B3119" t="str">
        <f t="shared" si="96"/>
        <v>2015</v>
      </c>
      <c r="C3119" t="str">
        <f t="shared" si="97"/>
        <v>Sep</v>
      </c>
      <c r="D3119" t="s">
        <v>726</v>
      </c>
      <c r="E3119" t="s">
        <v>146</v>
      </c>
      <c r="F3119" t="s">
        <v>12</v>
      </c>
      <c r="G3119" t="s">
        <v>27</v>
      </c>
      <c r="H3119" t="s">
        <v>2727</v>
      </c>
      <c r="I3119" s="4">
        <v>24.32</v>
      </c>
      <c r="J3119" s="5">
        <v>8</v>
      </c>
      <c r="K3119" s="4">
        <v>8.27</v>
      </c>
    </row>
    <row r="3120" spans="1:11" x14ac:dyDescent="0.2">
      <c r="A3120" t="s">
        <v>2742</v>
      </c>
      <c r="B3120" t="str">
        <f t="shared" si="96"/>
        <v>2015</v>
      </c>
      <c r="C3120" t="str">
        <f t="shared" si="97"/>
        <v>Sep</v>
      </c>
      <c r="D3120" t="s">
        <v>2743</v>
      </c>
      <c r="E3120" t="s">
        <v>169</v>
      </c>
      <c r="F3120" t="s">
        <v>12</v>
      </c>
      <c r="G3120" t="s">
        <v>22</v>
      </c>
      <c r="H3120" t="s">
        <v>2481</v>
      </c>
      <c r="I3120" s="4">
        <v>79.87</v>
      </c>
      <c r="J3120" s="5">
        <v>3</v>
      </c>
      <c r="K3120" s="4">
        <v>29.95</v>
      </c>
    </row>
    <row r="3121" spans="1:11" x14ac:dyDescent="0.2">
      <c r="A3121" t="s">
        <v>2742</v>
      </c>
      <c r="B3121" t="str">
        <f t="shared" si="96"/>
        <v>2015</v>
      </c>
      <c r="C3121" t="str">
        <f t="shared" si="97"/>
        <v>Sep</v>
      </c>
      <c r="D3121" t="s">
        <v>2743</v>
      </c>
      <c r="E3121" t="s">
        <v>169</v>
      </c>
      <c r="F3121" t="s">
        <v>38</v>
      </c>
      <c r="G3121" t="s">
        <v>83</v>
      </c>
      <c r="H3121" t="s">
        <v>2615</v>
      </c>
      <c r="I3121" s="4">
        <v>46.38</v>
      </c>
      <c r="J3121" s="5">
        <v>1</v>
      </c>
      <c r="K3121" s="4">
        <v>1.1599999999999999</v>
      </c>
    </row>
    <row r="3122" spans="1:11" x14ac:dyDescent="0.2">
      <c r="A3122" t="s">
        <v>2742</v>
      </c>
      <c r="B3122" t="str">
        <f t="shared" si="96"/>
        <v>2015</v>
      </c>
      <c r="C3122" t="str">
        <f t="shared" si="97"/>
        <v>Sep</v>
      </c>
      <c r="D3122" t="s">
        <v>2743</v>
      </c>
      <c r="E3122" t="s">
        <v>169</v>
      </c>
      <c r="F3122" t="s">
        <v>12</v>
      </c>
      <c r="G3122" t="s">
        <v>13</v>
      </c>
      <c r="H3122" t="s">
        <v>382</v>
      </c>
      <c r="I3122" s="4">
        <v>12.96</v>
      </c>
      <c r="J3122" s="5">
        <v>2</v>
      </c>
      <c r="K3122" s="4">
        <v>6.22</v>
      </c>
    </row>
    <row r="3123" spans="1:11" x14ac:dyDescent="0.2">
      <c r="A3123" t="s">
        <v>2742</v>
      </c>
      <c r="B3123" t="str">
        <f t="shared" si="96"/>
        <v>2015</v>
      </c>
      <c r="C3123" t="str">
        <f t="shared" si="97"/>
        <v>Sep</v>
      </c>
      <c r="D3123" t="s">
        <v>983</v>
      </c>
      <c r="E3123" t="s">
        <v>561</v>
      </c>
      <c r="F3123" t="s">
        <v>38</v>
      </c>
      <c r="G3123" t="s">
        <v>164</v>
      </c>
      <c r="H3123" t="s">
        <v>1377</v>
      </c>
      <c r="I3123" s="4">
        <v>801.96</v>
      </c>
      <c r="J3123" s="5">
        <v>2</v>
      </c>
      <c r="K3123" s="4">
        <v>200.49</v>
      </c>
    </row>
    <row r="3124" spans="1:11" x14ac:dyDescent="0.2">
      <c r="A3124" t="s">
        <v>2742</v>
      </c>
      <c r="B3124" t="str">
        <f t="shared" si="96"/>
        <v>2015</v>
      </c>
      <c r="C3124" t="str">
        <f t="shared" si="97"/>
        <v>Sep</v>
      </c>
      <c r="D3124" t="s">
        <v>983</v>
      </c>
      <c r="E3124" t="s">
        <v>561</v>
      </c>
      <c r="F3124" t="s">
        <v>43</v>
      </c>
      <c r="G3124" t="s">
        <v>44</v>
      </c>
      <c r="H3124" t="s">
        <v>2744</v>
      </c>
      <c r="I3124" s="4">
        <v>59.97</v>
      </c>
      <c r="J3124" s="5">
        <v>3</v>
      </c>
      <c r="K3124" s="4">
        <v>0</v>
      </c>
    </row>
    <row r="3125" spans="1:11" x14ac:dyDescent="0.2">
      <c r="A3125" t="s">
        <v>2742</v>
      </c>
      <c r="B3125" t="str">
        <f t="shared" si="96"/>
        <v>2015</v>
      </c>
      <c r="C3125" t="str">
        <f t="shared" si="97"/>
        <v>Sep</v>
      </c>
      <c r="D3125" t="s">
        <v>983</v>
      </c>
      <c r="E3125" t="s">
        <v>561</v>
      </c>
      <c r="F3125" t="s">
        <v>38</v>
      </c>
      <c r="G3125" t="s">
        <v>39</v>
      </c>
      <c r="H3125" t="s">
        <v>2612</v>
      </c>
      <c r="I3125" s="4">
        <v>1056.8599999999999</v>
      </c>
      <c r="J3125" s="5">
        <v>7</v>
      </c>
      <c r="K3125" s="4">
        <v>306.49</v>
      </c>
    </row>
    <row r="3126" spans="1:11" x14ac:dyDescent="0.2">
      <c r="A3126" t="s">
        <v>2742</v>
      </c>
      <c r="B3126" t="str">
        <f t="shared" si="96"/>
        <v>2015</v>
      </c>
      <c r="C3126" t="str">
        <f t="shared" si="97"/>
        <v>Sep</v>
      </c>
      <c r="D3126" t="s">
        <v>2745</v>
      </c>
      <c r="E3126" t="s">
        <v>26</v>
      </c>
      <c r="F3126" t="s">
        <v>12</v>
      </c>
      <c r="G3126" t="s">
        <v>22</v>
      </c>
      <c r="H3126" t="s">
        <v>1080</v>
      </c>
      <c r="I3126" s="4">
        <v>3.58</v>
      </c>
      <c r="J3126" s="5">
        <v>4</v>
      </c>
      <c r="K3126" s="4">
        <v>-2.86</v>
      </c>
    </row>
    <row r="3127" spans="1:11" x14ac:dyDescent="0.2">
      <c r="A3127" t="s">
        <v>2742</v>
      </c>
      <c r="B3127" t="str">
        <f t="shared" si="96"/>
        <v>2015</v>
      </c>
      <c r="C3127" t="str">
        <f t="shared" si="97"/>
        <v>Sep</v>
      </c>
      <c r="D3127" t="s">
        <v>2745</v>
      </c>
      <c r="E3127" t="s">
        <v>26</v>
      </c>
      <c r="F3127" t="s">
        <v>12</v>
      </c>
      <c r="G3127" t="s">
        <v>20</v>
      </c>
      <c r="H3127" t="s">
        <v>1055</v>
      </c>
      <c r="I3127" s="4">
        <v>147.18</v>
      </c>
      <c r="J3127" s="5">
        <v>2</v>
      </c>
      <c r="K3127" s="4">
        <v>-29.44</v>
      </c>
    </row>
    <row r="3128" spans="1:11" x14ac:dyDescent="0.2">
      <c r="A3128" t="s">
        <v>2746</v>
      </c>
      <c r="B3128" t="str">
        <f t="shared" si="96"/>
        <v>2015</v>
      </c>
      <c r="C3128" t="str">
        <f t="shared" si="97"/>
        <v>Sep</v>
      </c>
      <c r="D3128" t="s">
        <v>179</v>
      </c>
      <c r="E3128" t="s">
        <v>62</v>
      </c>
      <c r="F3128" t="s">
        <v>12</v>
      </c>
      <c r="G3128" t="s">
        <v>72</v>
      </c>
      <c r="H3128" t="s">
        <v>73</v>
      </c>
      <c r="I3128" s="4">
        <v>31.12</v>
      </c>
      <c r="J3128" s="5">
        <v>4</v>
      </c>
      <c r="K3128" s="4">
        <v>14.63</v>
      </c>
    </row>
    <row r="3129" spans="1:11" x14ac:dyDescent="0.2">
      <c r="A3129" t="s">
        <v>2747</v>
      </c>
      <c r="B3129" t="str">
        <f t="shared" si="96"/>
        <v>2015</v>
      </c>
      <c r="C3129" t="str">
        <f t="shared" si="97"/>
        <v>Sep</v>
      </c>
      <c r="D3129" t="s">
        <v>1713</v>
      </c>
      <c r="E3129" t="s">
        <v>26</v>
      </c>
      <c r="F3129" t="s">
        <v>38</v>
      </c>
      <c r="G3129" t="s">
        <v>83</v>
      </c>
      <c r="H3129" t="s">
        <v>2748</v>
      </c>
      <c r="I3129" s="4">
        <v>3083.43</v>
      </c>
      <c r="J3129" s="5">
        <v>7</v>
      </c>
      <c r="K3129" s="4">
        <v>-1665.05</v>
      </c>
    </row>
    <row r="3130" spans="1:11" x14ac:dyDescent="0.2">
      <c r="A3130" t="s">
        <v>2747</v>
      </c>
      <c r="B3130" t="str">
        <f t="shared" si="96"/>
        <v>2015</v>
      </c>
      <c r="C3130" t="str">
        <f t="shared" si="97"/>
        <v>Sep</v>
      </c>
      <c r="D3130" t="s">
        <v>1713</v>
      </c>
      <c r="E3130" t="s">
        <v>26</v>
      </c>
      <c r="F3130" t="s">
        <v>12</v>
      </c>
      <c r="G3130" t="s">
        <v>22</v>
      </c>
      <c r="H3130" t="s">
        <v>1425</v>
      </c>
      <c r="I3130" s="4">
        <v>9.6199999999999992</v>
      </c>
      <c r="J3130" s="5">
        <v>2</v>
      </c>
      <c r="K3130" s="4">
        <v>-7.05</v>
      </c>
    </row>
    <row r="3131" spans="1:11" x14ac:dyDescent="0.2">
      <c r="A3131" t="s">
        <v>2747</v>
      </c>
      <c r="B3131" t="str">
        <f t="shared" si="96"/>
        <v>2015</v>
      </c>
      <c r="C3131" t="str">
        <f t="shared" si="97"/>
        <v>Sep</v>
      </c>
      <c r="D3131" t="s">
        <v>1713</v>
      </c>
      <c r="E3131" t="s">
        <v>26</v>
      </c>
      <c r="F3131" t="s">
        <v>38</v>
      </c>
      <c r="G3131" t="s">
        <v>52</v>
      </c>
      <c r="H3131" t="s">
        <v>2602</v>
      </c>
      <c r="I3131" s="4">
        <v>124.2</v>
      </c>
      <c r="J3131" s="5">
        <v>3</v>
      </c>
      <c r="K3131" s="4">
        <v>15.53</v>
      </c>
    </row>
    <row r="3132" spans="1:11" x14ac:dyDescent="0.2">
      <c r="A3132" t="s">
        <v>2747</v>
      </c>
      <c r="B3132" t="str">
        <f t="shared" si="96"/>
        <v>2015</v>
      </c>
      <c r="C3132" t="str">
        <f t="shared" si="97"/>
        <v>Sep</v>
      </c>
      <c r="D3132" t="s">
        <v>1713</v>
      </c>
      <c r="E3132" t="s">
        <v>26</v>
      </c>
      <c r="F3132" t="s">
        <v>12</v>
      </c>
      <c r="G3132" t="s">
        <v>72</v>
      </c>
      <c r="H3132" t="s">
        <v>459</v>
      </c>
      <c r="I3132" s="4">
        <v>3.26</v>
      </c>
      <c r="J3132" s="5">
        <v>2</v>
      </c>
      <c r="K3132" s="4">
        <v>1.1000000000000001</v>
      </c>
    </row>
    <row r="3133" spans="1:11" x14ac:dyDescent="0.2">
      <c r="A3133" t="s">
        <v>2747</v>
      </c>
      <c r="B3133" t="str">
        <f t="shared" si="96"/>
        <v>2015</v>
      </c>
      <c r="C3133" t="str">
        <f t="shared" si="97"/>
        <v>Sep</v>
      </c>
      <c r="D3133" t="s">
        <v>1713</v>
      </c>
      <c r="E3133" t="s">
        <v>26</v>
      </c>
      <c r="F3133" t="s">
        <v>12</v>
      </c>
      <c r="G3133" t="s">
        <v>27</v>
      </c>
      <c r="H3133" t="s">
        <v>1393</v>
      </c>
      <c r="I3133" s="4">
        <v>86.3</v>
      </c>
      <c r="J3133" s="5">
        <v>6</v>
      </c>
      <c r="K3133" s="4">
        <v>9.7100000000000009</v>
      </c>
    </row>
    <row r="3134" spans="1:11" x14ac:dyDescent="0.2">
      <c r="A3134" t="s">
        <v>2747</v>
      </c>
      <c r="B3134" t="str">
        <f t="shared" si="96"/>
        <v>2015</v>
      </c>
      <c r="C3134" t="str">
        <f t="shared" si="97"/>
        <v>Sep</v>
      </c>
      <c r="D3134" t="s">
        <v>1713</v>
      </c>
      <c r="E3134" t="s">
        <v>26</v>
      </c>
      <c r="F3134" t="s">
        <v>12</v>
      </c>
      <c r="G3134" t="s">
        <v>22</v>
      </c>
      <c r="H3134" t="s">
        <v>662</v>
      </c>
      <c r="I3134" s="4">
        <v>6.86</v>
      </c>
      <c r="J3134" s="5">
        <v>6</v>
      </c>
      <c r="K3134" s="4">
        <v>-5.72</v>
      </c>
    </row>
    <row r="3135" spans="1:11" x14ac:dyDescent="0.2">
      <c r="A3135" t="s">
        <v>2747</v>
      </c>
      <c r="B3135" t="str">
        <f t="shared" si="96"/>
        <v>2015</v>
      </c>
      <c r="C3135" t="str">
        <f t="shared" si="97"/>
        <v>Sep</v>
      </c>
      <c r="D3135" t="s">
        <v>1713</v>
      </c>
      <c r="E3135" t="s">
        <v>26</v>
      </c>
      <c r="F3135" t="s">
        <v>12</v>
      </c>
      <c r="G3135" t="s">
        <v>27</v>
      </c>
      <c r="H3135" t="s">
        <v>1778</v>
      </c>
      <c r="I3135" s="4">
        <v>15.76</v>
      </c>
      <c r="J3135" s="5">
        <v>2</v>
      </c>
      <c r="K3135" s="4">
        <v>3.55</v>
      </c>
    </row>
    <row r="3136" spans="1:11" x14ac:dyDescent="0.2">
      <c r="A3136" t="s">
        <v>2747</v>
      </c>
      <c r="B3136" t="str">
        <f t="shared" si="96"/>
        <v>2015</v>
      </c>
      <c r="C3136" t="str">
        <f t="shared" si="97"/>
        <v>Sep</v>
      </c>
      <c r="D3136" t="s">
        <v>2749</v>
      </c>
      <c r="E3136" t="s">
        <v>31</v>
      </c>
      <c r="F3136" t="s">
        <v>12</v>
      </c>
      <c r="G3136" t="s">
        <v>13</v>
      </c>
      <c r="H3136" t="s">
        <v>1395</v>
      </c>
      <c r="I3136" s="4">
        <v>32.4</v>
      </c>
      <c r="J3136" s="5">
        <v>5</v>
      </c>
      <c r="K3136" s="4">
        <v>15.55</v>
      </c>
    </row>
    <row r="3137" spans="1:11" x14ac:dyDescent="0.2">
      <c r="A3137" t="s">
        <v>2747</v>
      </c>
      <c r="B3137" t="str">
        <f t="shared" si="96"/>
        <v>2015</v>
      </c>
      <c r="C3137" t="str">
        <f t="shared" si="97"/>
        <v>Sep</v>
      </c>
      <c r="D3137" t="s">
        <v>1742</v>
      </c>
      <c r="E3137" t="s">
        <v>11</v>
      </c>
      <c r="F3137" t="s">
        <v>38</v>
      </c>
      <c r="G3137" t="s">
        <v>52</v>
      </c>
      <c r="H3137" t="s">
        <v>2750</v>
      </c>
      <c r="I3137" s="4">
        <v>21.94</v>
      </c>
      <c r="J3137" s="5">
        <v>2</v>
      </c>
      <c r="K3137" s="4">
        <v>-10.42</v>
      </c>
    </row>
    <row r="3138" spans="1:11" x14ac:dyDescent="0.2">
      <c r="A3138" t="s">
        <v>2747</v>
      </c>
      <c r="B3138" t="str">
        <f t="shared" si="96"/>
        <v>2015</v>
      </c>
      <c r="C3138" t="str">
        <f t="shared" si="97"/>
        <v>Sep</v>
      </c>
      <c r="D3138" t="s">
        <v>1742</v>
      </c>
      <c r="E3138" t="s">
        <v>11</v>
      </c>
      <c r="F3138" t="s">
        <v>12</v>
      </c>
      <c r="G3138" t="s">
        <v>22</v>
      </c>
      <c r="H3138" t="s">
        <v>2314</v>
      </c>
      <c r="I3138" s="4">
        <v>6.59</v>
      </c>
      <c r="J3138" s="5">
        <v>3</v>
      </c>
      <c r="K3138" s="4">
        <v>-10.210000000000001</v>
      </c>
    </row>
    <row r="3139" spans="1:11" x14ac:dyDescent="0.2">
      <c r="A3139" t="s">
        <v>2747</v>
      </c>
      <c r="B3139" t="str">
        <f t="shared" ref="B3139:B3202" si="98">TEXT(A3139,"YYYY")</f>
        <v>2015</v>
      </c>
      <c r="C3139" t="str">
        <f t="shared" ref="C3139:C3202" si="99">TEXT(A3139,"MMM")</f>
        <v>Sep</v>
      </c>
      <c r="D3139" t="s">
        <v>1736</v>
      </c>
      <c r="E3139" t="s">
        <v>169</v>
      </c>
      <c r="F3139" t="s">
        <v>38</v>
      </c>
      <c r="G3139" t="s">
        <v>164</v>
      </c>
      <c r="H3139" t="s">
        <v>1423</v>
      </c>
      <c r="I3139" s="4">
        <v>344.22</v>
      </c>
      <c r="J3139" s="5">
        <v>2</v>
      </c>
      <c r="K3139" s="4">
        <v>-103.27</v>
      </c>
    </row>
    <row r="3140" spans="1:11" x14ac:dyDescent="0.2">
      <c r="A3140" t="s">
        <v>2747</v>
      </c>
      <c r="B3140" t="str">
        <f t="shared" si="98"/>
        <v>2015</v>
      </c>
      <c r="C3140" t="str">
        <f t="shared" si="99"/>
        <v>Sep</v>
      </c>
      <c r="D3140" t="s">
        <v>2653</v>
      </c>
      <c r="E3140" t="s">
        <v>139</v>
      </c>
      <c r="F3140" t="s">
        <v>43</v>
      </c>
      <c r="G3140" t="s">
        <v>58</v>
      </c>
      <c r="H3140" t="s">
        <v>752</v>
      </c>
      <c r="I3140" s="4">
        <v>87.17</v>
      </c>
      <c r="J3140" s="5">
        <v>3</v>
      </c>
      <c r="K3140" s="4">
        <v>10.9</v>
      </c>
    </row>
    <row r="3141" spans="1:11" x14ac:dyDescent="0.2">
      <c r="A3141" t="s">
        <v>2747</v>
      </c>
      <c r="B3141" t="str">
        <f t="shared" si="98"/>
        <v>2015</v>
      </c>
      <c r="C3141" t="str">
        <f t="shared" si="99"/>
        <v>Sep</v>
      </c>
      <c r="D3141" t="s">
        <v>2078</v>
      </c>
      <c r="E3141" t="s">
        <v>189</v>
      </c>
      <c r="F3141" t="s">
        <v>12</v>
      </c>
      <c r="G3141" t="s">
        <v>22</v>
      </c>
      <c r="H3141" t="s">
        <v>667</v>
      </c>
      <c r="I3141" s="4">
        <v>25.03</v>
      </c>
      <c r="J3141" s="5">
        <v>3</v>
      </c>
      <c r="K3141" s="4">
        <v>7.82</v>
      </c>
    </row>
    <row r="3142" spans="1:11" x14ac:dyDescent="0.2">
      <c r="A3142" t="s">
        <v>2747</v>
      </c>
      <c r="B3142" t="str">
        <f t="shared" si="98"/>
        <v>2015</v>
      </c>
      <c r="C3142" t="str">
        <f t="shared" si="99"/>
        <v>Sep</v>
      </c>
      <c r="D3142" t="s">
        <v>712</v>
      </c>
      <c r="E3142" t="s">
        <v>169</v>
      </c>
      <c r="F3142" t="s">
        <v>12</v>
      </c>
      <c r="G3142" t="s">
        <v>20</v>
      </c>
      <c r="H3142" t="s">
        <v>2068</v>
      </c>
      <c r="I3142" s="4">
        <v>14.9</v>
      </c>
      <c r="J3142" s="5">
        <v>5</v>
      </c>
      <c r="K3142" s="4">
        <v>1.04</v>
      </c>
    </row>
    <row r="3143" spans="1:11" x14ac:dyDescent="0.2">
      <c r="A3143" t="s">
        <v>2747</v>
      </c>
      <c r="B3143" t="str">
        <f t="shared" si="98"/>
        <v>2015</v>
      </c>
      <c r="C3143" t="str">
        <f t="shared" si="99"/>
        <v>Sep</v>
      </c>
      <c r="D3143" t="s">
        <v>712</v>
      </c>
      <c r="E3143" t="s">
        <v>169</v>
      </c>
      <c r="F3143" t="s">
        <v>12</v>
      </c>
      <c r="G3143" t="s">
        <v>18</v>
      </c>
      <c r="H3143" t="s">
        <v>1189</v>
      </c>
      <c r="I3143" s="4">
        <v>87.71</v>
      </c>
      <c r="J3143" s="5">
        <v>7</v>
      </c>
      <c r="K3143" s="4">
        <v>41.22</v>
      </c>
    </row>
    <row r="3144" spans="1:11" x14ac:dyDescent="0.2">
      <c r="A3144" t="s">
        <v>2747</v>
      </c>
      <c r="B3144" t="str">
        <f t="shared" si="98"/>
        <v>2015</v>
      </c>
      <c r="C3144" t="str">
        <f t="shared" si="99"/>
        <v>Sep</v>
      </c>
      <c r="D3144" t="s">
        <v>712</v>
      </c>
      <c r="E3144" t="s">
        <v>169</v>
      </c>
      <c r="F3144" t="s">
        <v>38</v>
      </c>
      <c r="G3144" t="s">
        <v>39</v>
      </c>
      <c r="H3144" t="s">
        <v>1955</v>
      </c>
      <c r="I3144" s="4">
        <v>199.76</v>
      </c>
      <c r="J3144" s="5">
        <v>2</v>
      </c>
      <c r="K3144" s="4">
        <v>8.8800000000000008</v>
      </c>
    </row>
    <row r="3145" spans="1:11" x14ac:dyDescent="0.2">
      <c r="A3145" t="s">
        <v>2747</v>
      </c>
      <c r="B3145" t="str">
        <f t="shared" si="98"/>
        <v>2015</v>
      </c>
      <c r="C3145" t="str">
        <f t="shared" si="99"/>
        <v>Sep</v>
      </c>
      <c r="D3145" t="s">
        <v>712</v>
      </c>
      <c r="E3145" t="s">
        <v>169</v>
      </c>
      <c r="F3145" t="s">
        <v>12</v>
      </c>
      <c r="G3145" t="s">
        <v>20</v>
      </c>
      <c r="H3145" t="s">
        <v>1162</v>
      </c>
      <c r="I3145" s="4">
        <v>94.6</v>
      </c>
      <c r="J3145" s="5">
        <v>4</v>
      </c>
      <c r="K3145" s="4">
        <v>27.43</v>
      </c>
    </row>
    <row r="3146" spans="1:11" x14ac:dyDescent="0.2">
      <c r="A3146" t="s">
        <v>2747</v>
      </c>
      <c r="B3146" t="str">
        <f t="shared" si="98"/>
        <v>2015</v>
      </c>
      <c r="C3146" t="str">
        <f t="shared" si="99"/>
        <v>Sep</v>
      </c>
      <c r="D3146" t="s">
        <v>712</v>
      </c>
      <c r="E3146" t="s">
        <v>169</v>
      </c>
      <c r="F3146" t="s">
        <v>38</v>
      </c>
      <c r="G3146" t="s">
        <v>83</v>
      </c>
      <c r="H3146" t="s">
        <v>2748</v>
      </c>
      <c r="I3146" s="4">
        <v>4228.7</v>
      </c>
      <c r="J3146" s="5">
        <v>6</v>
      </c>
      <c r="K3146" s="4">
        <v>158.58000000000001</v>
      </c>
    </row>
    <row r="3147" spans="1:11" x14ac:dyDescent="0.2">
      <c r="A3147" t="s">
        <v>2747</v>
      </c>
      <c r="B3147" t="str">
        <f t="shared" si="98"/>
        <v>2015</v>
      </c>
      <c r="C3147" t="str">
        <f t="shared" si="99"/>
        <v>Sep</v>
      </c>
      <c r="D3147" t="s">
        <v>712</v>
      </c>
      <c r="E3147" t="s">
        <v>169</v>
      </c>
      <c r="F3147" t="s">
        <v>38</v>
      </c>
      <c r="G3147" t="s">
        <v>83</v>
      </c>
      <c r="H3147" t="s">
        <v>1553</v>
      </c>
      <c r="I3147" s="4">
        <v>2003.92</v>
      </c>
      <c r="J3147" s="5">
        <v>5</v>
      </c>
      <c r="K3147" s="4">
        <v>-25.05</v>
      </c>
    </row>
    <row r="3148" spans="1:11" x14ac:dyDescent="0.2">
      <c r="A3148" t="s">
        <v>2747</v>
      </c>
      <c r="B3148" t="str">
        <f t="shared" si="98"/>
        <v>2015</v>
      </c>
      <c r="C3148" t="str">
        <f t="shared" si="99"/>
        <v>Sep</v>
      </c>
      <c r="D3148" t="s">
        <v>712</v>
      </c>
      <c r="E3148" t="s">
        <v>169</v>
      </c>
      <c r="F3148" t="s">
        <v>43</v>
      </c>
      <c r="G3148" t="s">
        <v>44</v>
      </c>
      <c r="H3148" t="s">
        <v>1981</v>
      </c>
      <c r="I3148" s="4">
        <v>209.97</v>
      </c>
      <c r="J3148" s="5">
        <v>3</v>
      </c>
      <c r="K3148" s="4">
        <v>58.79</v>
      </c>
    </row>
    <row r="3149" spans="1:11" x14ac:dyDescent="0.2">
      <c r="A3149" t="s">
        <v>2747</v>
      </c>
      <c r="B3149" t="str">
        <f t="shared" si="98"/>
        <v>2015</v>
      </c>
      <c r="C3149" t="str">
        <f t="shared" si="99"/>
        <v>Sep</v>
      </c>
      <c r="D3149" t="s">
        <v>712</v>
      </c>
      <c r="E3149" t="s">
        <v>169</v>
      </c>
      <c r="F3149" t="s">
        <v>43</v>
      </c>
      <c r="G3149" t="s">
        <v>58</v>
      </c>
      <c r="H3149" t="s">
        <v>2077</v>
      </c>
      <c r="I3149" s="4">
        <v>659.9</v>
      </c>
      <c r="J3149" s="5">
        <v>2</v>
      </c>
      <c r="K3149" s="4">
        <v>217.77</v>
      </c>
    </row>
    <row r="3150" spans="1:11" x14ac:dyDescent="0.2">
      <c r="A3150" t="s">
        <v>2747</v>
      </c>
      <c r="B3150" t="str">
        <f t="shared" si="98"/>
        <v>2015</v>
      </c>
      <c r="C3150" t="str">
        <f t="shared" si="99"/>
        <v>Sep</v>
      </c>
      <c r="D3150" t="s">
        <v>712</v>
      </c>
      <c r="E3150" t="s">
        <v>169</v>
      </c>
      <c r="F3150" t="s">
        <v>12</v>
      </c>
      <c r="G3150" t="s">
        <v>13</v>
      </c>
      <c r="H3150" t="s">
        <v>528</v>
      </c>
      <c r="I3150" s="4">
        <v>110.96</v>
      </c>
      <c r="J3150" s="5">
        <v>2</v>
      </c>
      <c r="K3150" s="4">
        <v>53.26</v>
      </c>
    </row>
    <row r="3151" spans="1:11" x14ac:dyDescent="0.2">
      <c r="A3151" t="s">
        <v>2747</v>
      </c>
      <c r="B3151" t="str">
        <f t="shared" si="98"/>
        <v>2015</v>
      </c>
      <c r="C3151" t="str">
        <f t="shared" si="99"/>
        <v>Sep</v>
      </c>
      <c r="D3151" t="s">
        <v>712</v>
      </c>
      <c r="E3151" t="s">
        <v>169</v>
      </c>
      <c r="F3151" t="s">
        <v>43</v>
      </c>
      <c r="G3151" t="s">
        <v>44</v>
      </c>
      <c r="H3151" t="s">
        <v>2080</v>
      </c>
      <c r="I3151" s="4">
        <v>67.8</v>
      </c>
      <c r="J3151" s="5">
        <v>4</v>
      </c>
      <c r="K3151" s="4">
        <v>1.36</v>
      </c>
    </row>
    <row r="3152" spans="1:11" x14ac:dyDescent="0.2">
      <c r="A3152" t="s">
        <v>2751</v>
      </c>
      <c r="B3152" t="str">
        <f t="shared" si="98"/>
        <v>2015</v>
      </c>
      <c r="C3152" t="str">
        <f t="shared" si="99"/>
        <v>Sep</v>
      </c>
      <c r="D3152" t="s">
        <v>495</v>
      </c>
      <c r="E3152" t="s">
        <v>31</v>
      </c>
      <c r="F3152" t="s">
        <v>12</v>
      </c>
      <c r="G3152" t="s">
        <v>13</v>
      </c>
      <c r="H3152" t="s">
        <v>1334</v>
      </c>
      <c r="I3152" s="4">
        <v>160.72</v>
      </c>
      <c r="J3152" s="5">
        <v>14</v>
      </c>
      <c r="K3152" s="4">
        <v>78.75</v>
      </c>
    </row>
    <row r="3153" spans="1:11" x14ac:dyDescent="0.2">
      <c r="A3153" t="s">
        <v>2751</v>
      </c>
      <c r="B3153" t="str">
        <f t="shared" si="98"/>
        <v>2015</v>
      </c>
      <c r="C3153" t="str">
        <f t="shared" si="99"/>
        <v>Sep</v>
      </c>
      <c r="D3153" t="s">
        <v>495</v>
      </c>
      <c r="E3153" t="s">
        <v>31</v>
      </c>
      <c r="F3153" t="s">
        <v>12</v>
      </c>
      <c r="G3153" t="s">
        <v>13</v>
      </c>
      <c r="H3153" t="s">
        <v>2752</v>
      </c>
      <c r="I3153" s="4">
        <v>19.920000000000002</v>
      </c>
      <c r="J3153" s="5">
        <v>4</v>
      </c>
      <c r="K3153" s="4">
        <v>9.76</v>
      </c>
    </row>
    <row r="3154" spans="1:11" x14ac:dyDescent="0.2">
      <c r="A3154" t="s">
        <v>2751</v>
      </c>
      <c r="B3154" t="str">
        <f t="shared" si="98"/>
        <v>2015</v>
      </c>
      <c r="C3154" t="str">
        <f t="shared" si="99"/>
        <v>Sep</v>
      </c>
      <c r="D3154" t="s">
        <v>495</v>
      </c>
      <c r="E3154" t="s">
        <v>31</v>
      </c>
      <c r="F3154" t="s">
        <v>12</v>
      </c>
      <c r="G3154" t="s">
        <v>232</v>
      </c>
      <c r="H3154" t="s">
        <v>1495</v>
      </c>
      <c r="I3154" s="4">
        <v>7.3</v>
      </c>
      <c r="J3154" s="5">
        <v>2</v>
      </c>
      <c r="K3154" s="4">
        <v>2.19</v>
      </c>
    </row>
    <row r="3155" spans="1:11" x14ac:dyDescent="0.2">
      <c r="A3155" t="s">
        <v>2751</v>
      </c>
      <c r="B3155" t="str">
        <f t="shared" si="98"/>
        <v>2015</v>
      </c>
      <c r="C3155" t="str">
        <f t="shared" si="99"/>
        <v>Sep</v>
      </c>
      <c r="D3155" t="s">
        <v>1787</v>
      </c>
      <c r="E3155" t="s">
        <v>608</v>
      </c>
      <c r="F3155" t="s">
        <v>12</v>
      </c>
      <c r="G3155" t="s">
        <v>20</v>
      </c>
      <c r="H3155" t="s">
        <v>1850</v>
      </c>
      <c r="I3155" s="4">
        <v>41.96</v>
      </c>
      <c r="J3155" s="5">
        <v>2</v>
      </c>
      <c r="K3155" s="4">
        <v>7.97</v>
      </c>
    </row>
    <row r="3156" spans="1:11" x14ac:dyDescent="0.2">
      <c r="A3156" t="s">
        <v>2751</v>
      </c>
      <c r="B3156" t="str">
        <f t="shared" si="98"/>
        <v>2015</v>
      </c>
      <c r="C3156" t="str">
        <f t="shared" si="99"/>
        <v>Sep</v>
      </c>
      <c r="D3156" t="s">
        <v>1787</v>
      </c>
      <c r="E3156" t="s">
        <v>608</v>
      </c>
      <c r="F3156" t="s">
        <v>12</v>
      </c>
      <c r="G3156" t="s">
        <v>20</v>
      </c>
      <c r="H3156" t="s">
        <v>972</v>
      </c>
      <c r="I3156" s="4">
        <v>636.86</v>
      </c>
      <c r="J3156" s="5">
        <v>7</v>
      </c>
      <c r="K3156" s="4">
        <v>0</v>
      </c>
    </row>
    <row r="3157" spans="1:11" x14ac:dyDescent="0.2">
      <c r="A3157" t="s">
        <v>2751</v>
      </c>
      <c r="B3157" t="str">
        <f t="shared" si="98"/>
        <v>2015</v>
      </c>
      <c r="C3157" t="str">
        <f t="shared" si="99"/>
        <v>Sep</v>
      </c>
      <c r="D3157" t="s">
        <v>1787</v>
      </c>
      <c r="E3157" t="s">
        <v>608</v>
      </c>
      <c r="F3157" t="s">
        <v>43</v>
      </c>
      <c r="G3157" t="s">
        <v>44</v>
      </c>
      <c r="H3157" t="s">
        <v>415</v>
      </c>
      <c r="I3157" s="4">
        <v>499.99</v>
      </c>
      <c r="J3157" s="5">
        <v>1</v>
      </c>
      <c r="K3157" s="4">
        <v>130</v>
      </c>
    </row>
    <row r="3158" spans="1:11" x14ac:dyDescent="0.2">
      <c r="A3158" t="s">
        <v>2751</v>
      </c>
      <c r="B3158" t="str">
        <f t="shared" si="98"/>
        <v>2015</v>
      </c>
      <c r="C3158" t="str">
        <f t="shared" si="99"/>
        <v>Sep</v>
      </c>
      <c r="D3158" t="s">
        <v>1787</v>
      </c>
      <c r="E3158" t="s">
        <v>608</v>
      </c>
      <c r="F3158" t="s">
        <v>43</v>
      </c>
      <c r="G3158" t="s">
        <v>44</v>
      </c>
      <c r="H3158" t="s">
        <v>1085</v>
      </c>
      <c r="I3158" s="4">
        <v>1259.93</v>
      </c>
      <c r="J3158" s="5">
        <v>7</v>
      </c>
      <c r="K3158" s="4">
        <v>327.58</v>
      </c>
    </row>
    <row r="3159" spans="1:11" x14ac:dyDescent="0.2">
      <c r="A3159" t="s">
        <v>2751</v>
      </c>
      <c r="B3159" t="str">
        <f t="shared" si="98"/>
        <v>2015</v>
      </c>
      <c r="C3159" t="str">
        <f t="shared" si="99"/>
        <v>Sep</v>
      </c>
      <c r="D3159" t="s">
        <v>1787</v>
      </c>
      <c r="E3159" t="s">
        <v>608</v>
      </c>
      <c r="F3159" t="s">
        <v>12</v>
      </c>
      <c r="G3159" t="s">
        <v>22</v>
      </c>
      <c r="H3159" t="s">
        <v>1819</v>
      </c>
      <c r="I3159" s="4">
        <v>65.08</v>
      </c>
      <c r="J3159" s="5">
        <v>4</v>
      </c>
      <c r="K3159" s="4">
        <v>31.89</v>
      </c>
    </row>
    <row r="3160" spans="1:11" x14ac:dyDescent="0.2">
      <c r="A3160" t="s">
        <v>2751</v>
      </c>
      <c r="B3160" t="str">
        <f t="shared" si="98"/>
        <v>2015</v>
      </c>
      <c r="C3160" t="str">
        <f t="shared" si="99"/>
        <v>Sep</v>
      </c>
      <c r="D3160" t="s">
        <v>671</v>
      </c>
      <c r="E3160" t="s">
        <v>31</v>
      </c>
      <c r="F3160" t="s">
        <v>12</v>
      </c>
      <c r="G3160" t="s">
        <v>27</v>
      </c>
      <c r="H3160" t="s">
        <v>2682</v>
      </c>
      <c r="I3160" s="4">
        <v>11.68</v>
      </c>
      <c r="J3160" s="5">
        <v>2</v>
      </c>
      <c r="K3160" s="4">
        <v>5.49</v>
      </c>
    </row>
    <row r="3161" spans="1:11" x14ac:dyDescent="0.2">
      <c r="A3161" t="s">
        <v>2751</v>
      </c>
      <c r="B3161" t="str">
        <f t="shared" si="98"/>
        <v>2015</v>
      </c>
      <c r="C3161" t="str">
        <f t="shared" si="99"/>
        <v>Sep</v>
      </c>
      <c r="D3161" t="s">
        <v>671</v>
      </c>
      <c r="E3161" t="s">
        <v>31</v>
      </c>
      <c r="F3161" t="s">
        <v>12</v>
      </c>
      <c r="G3161" t="s">
        <v>232</v>
      </c>
      <c r="H3161" t="s">
        <v>2753</v>
      </c>
      <c r="I3161" s="4">
        <v>16.899999999999999</v>
      </c>
      <c r="J3161" s="5">
        <v>2</v>
      </c>
      <c r="K3161" s="4">
        <v>5.07</v>
      </c>
    </row>
    <row r="3162" spans="1:11" x14ac:dyDescent="0.2">
      <c r="A3162" t="s">
        <v>2751</v>
      </c>
      <c r="B3162" t="str">
        <f t="shared" si="98"/>
        <v>2015</v>
      </c>
      <c r="C3162" t="str">
        <f t="shared" si="99"/>
        <v>Sep</v>
      </c>
      <c r="D3162" t="s">
        <v>671</v>
      </c>
      <c r="E3162" t="s">
        <v>31</v>
      </c>
      <c r="F3162" t="s">
        <v>38</v>
      </c>
      <c r="G3162" t="s">
        <v>52</v>
      </c>
      <c r="H3162" t="s">
        <v>1060</v>
      </c>
      <c r="I3162" s="4">
        <v>24.4</v>
      </c>
      <c r="J3162" s="5">
        <v>2</v>
      </c>
      <c r="K3162" s="4">
        <v>10.25</v>
      </c>
    </row>
    <row r="3163" spans="1:11" x14ac:dyDescent="0.2">
      <c r="A3163" t="s">
        <v>2751</v>
      </c>
      <c r="B3163" t="str">
        <f t="shared" si="98"/>
        <v>2015</v>
      </c>
      <c r="C3163" t="str">
        <f t="shared" si="99"/>
        <v>Sep</v>
      </c>
      <c r="D3163" t="s">
        <v>2754</v>
      </c>
      <c r="E3163" t="s">
        <v>139</v>
      </c>
      <c r="F3163" t="s">
        <v>43</v>
      </c>
      <c r="G3163" t="s">
        <v>58</v>
      </c>
      <c r="H3163" t="s">
        <v>2150</v>
      </c>
      <c r="I3163" s="4">
        <v>717.12</v>
      </c>
      <c r="J3163" s="5">
        <v>9</v>
      </c>
      <c r="K3163" s="4">
        <v>152.38999999999999</v>
      </c>
    </row>
    <row r="3164" spans="1:11" x14ac:dyDescent="0.2">
      <c r="A3164" t="s">
        <v>2751</v>
      </c>
      <c r="B3164" t="str">
        <f t="shared" si="98"/>
        <v>2015</v>
      </c>
      <c r="C3164" t="str">
        <f t="shared" si="99"/>
        <v>Sep</v>
      </c>
      <c r="D3164" t="s">
        <v>2755</v>
      </c>
      <c r="E3164" t="s">
        <v>189</v>
      </c>
      <c r="F3164" t="s">
        <v>12</v>
      </c>
      <c r="G3164" t="s">
        <v>13</v>
      </c>
      <c r="H3164" t="s">
        <v>1867</v>
      </c>
      <c r="I3164" s="4">
        <v>18.54</v>
      </c>
      <c r="J3164" s="5">
        <v>2</v>
      </c>
      <c r="K3164" s="4">
        <v>8.7100000000000009</v>
      </c>
    </row>
    <row r="3165" spans="1:11" x14ac:dyDescent="0.2">
      <c r="A3165" t="s">
        <v>2751</v>
      </c>
      <c r="B3165" t="str">
        <f t="shared" si="98"/>
        <v>2015</v>
      </c>
      <c r="C3165" t="str">
        <f t="shared" si="99"/>
        <v>Sep</v>
      </c>
      <c r="D3165" t="s">
        <v>2756</v>
      </c>
      <c r="E3165" t="s">
        <v>31</v>
      </c>
      <c r="F3165" t="s">
        <v>12</v>
      </c>
      <c r="G3165" t="s">
        <v>20</v>
      </c>
      <c r="H3165" t="s">
        <v>1853</v>
      </c>
      <c r="I3165" s="4">
        <v>443.92</v>
      </c>
      <c r="J3165" s="5">
        <v>4</v>
      </c>
      <c r="K3165" s="4">
        <v>8.8800000000000008</v>
      </c>
    </row>
    <row r="3166" spans="1:11" x14ac:dyDescent="0.2">
      <c r="A3166" t="s">
        <v>2757</v>
      </c>
      <c r="B3166" t="str">
        <f t="shared" si="98"/>
        <v>2015</v>
      </c>
      <c r="C3166" t="str">
        <f t="shared" si="99"/>
        <v>Sep</v>
      </c>
      <c r="D3166" t="s">
        <v>1808</v>
      </c>
      <c r="E3166" t="s">
        <v>62</v>
      </c>
      <c r="F3166" t="s">
        <v>38</v>
      </c>
      <c r="G3166" t="s">
        <v>83</v>
      </c>
      <c r="H3166" t="s">
        <v>92</v>
      </c>
      <c r="I3166" s="4">
        <v>61.96</v>
      </c>
      <c r="J3166" s="5">
        <v>2</v>
      </c>
      <c r="K3166" s="4">
        <v>4.34</v>
      </c>
    </row>
    <row r="3167" spans="1:11" x14ac:dyDescent="0.2">
      <c r="A3167" t="s">
        <v>2757</v>
      </c>
      <c r="B3167" t="str">
        <f t="shared" si="98"/>
        <v>2015</v>
      </c>
      <c r="C3167" t="str">
        <f t="shared" si="99"/>
        <v>Sep</v>
      </c>
      <c r="D3167" t="s">
        <v>285</v>
      </c>
      <c r="E3167" t="s">
        <v>34</v>
      </c>
      <c r="F3167" t="s">
        <v>43</v>
      </c>
      <c r="G3167" t="s">
        <v>58</v>
      </c>
      <c r="H3167" t="s">
        <v>2758</v>
      </c>
      <c r="I3167" s="4">
        <v>66.36</v>
      </c>
      <c r="J3167" s="5">
        <v>4</v>
      </c>
      <c r="K3167" s="4">
        <v>23.23</v>
      </c>
    </row>
    <row r="3168" spans="1:11" x14ac:dyDescent="0.2">
      <c r="A3168" t="s">
        <v>2757</v>
      </c>
      <c r="B3168" t="str">
        <f t="shared" si="98"/>
        <v>2015</v>
      </c>
      <c r="C3168" t="str">
        <f t="shared" si="99"/>
        <v>Sep</v>
      </c>
      <c r="D3168" t="s">
        <v>2231</v>
      </c>
      <c r="E3168" t="s">
        <v>31</v>
      </c>
      <c r="F3168" t="s">
        <v>12</v>
      </c>
      <c r="G3168" t="s">
        <v>13</v>
      </c>
      <c r="H3168" t="s">
        <v>1334</v>
      </c>
      <c r="I3168" s="4">
        <v>22.96</v>
      </c>
      <c r="J3168" s="5">
        <v>2</v>
      </c>
      <c r="K3168" s="4">
        <v>11.25</v>
      </c>
    </row>
    <row r="3169" spans="1:11" x14ac:dyDescent="0.2">
      <c r="A3169" t="s">
        <v>2757</v>
      </c>
      <c r="B3169" t="str">
        <f t="shared" si="98"/>
        <v>2015</v>
      </c>
      <c r="C3169" t="str">
        <f t="shared" si="99"/>
        <v>Sep</v>
      </c>
      <c r="D3169" t="s">
        <v>280</v>
      </c>
      <c r="E3169" t="s">
        <v>169</v>
      </c>
      <c r="F3169" t="s">
        <v>43</v>
      </c>
      <c r="G3169" t="s">
        <v>44</v>
      </c>
      <c r="H3169" t="s">
        <v>2354</v>
      </c>
      <c r="I3169" s="4">
        <v>279.86</v>
      </c>
      <c r="J3169" s="5">
        <v>14</v>
      </c>
      <c r="K3169" s="4">
        <v>134.33000000000001</v>
      </c>
    </row>
    <row r="3170" spans="1:11" x14ac:dyDescent="0.2">
      <c r="A3170" t="s">
        <v>2757</v>
      </c>
      <c r="B3170" t="str">
        <f t="shared" si="98"/>
        <v>2015</v>
      </c>
      <c r="C3170" t="str">
        <f t="shared" si="99"/>
        <v>Sep</v>
      </c>
      <c r="D3170" t="s">
        <v>663</v>
      </c>
      <c r="E3170" t="s">
        <v>462</v>
      </c>
      <c r="F3170" t="s">
        <v>12</v>
      </c>
      <c r="G3170" t="s">
        <v>27</v>
      </c>
      <c r="H3170" t="s">
        <v>2759</v>
      </c>
      <c r="I3170" s="4">
        <v>8.4</v>
      </c>
      <c r="J3170" s="5">
        <v>5</v>
      </c>
      <c r="K3170" s="4">
        <v>2.1800000000000002</v>
      </c>
    </row>
    <row r="3171" spans="1:11" x14ac:dyDescent="0.2">
      <c r="A3171" t="s">
        <v>2757</v>
      </c>
      <c r="B3171" t="str">
        <f t="shared" si="98"/>
        <v>2015</v>
      </c>
      <c r="C3171" t="str">
        <f t="shared" si="99"/>
        <v>Sep</v>
      </c>
      <c r="D3171" t="s">
        <v>2542</v>
      </c>
      <c r="E3171" t="s">
        <v>31</v>
      </c>
      <c r="F3171" t="s">
        <v>38</v>
      </c>
      <c r="G3171" t="s">
        <v>52</v>
      </c>
      <c r="H3171" t="s">
        <v>1487</v>
      </c>
      <c r="I3171" s="4">
        <v>60.84</v>
      </c>
      <c r="J3171" s="5">
        <v>3</v>
      </c>
      <c r="K3171" s="4">
        <v>19.47</v>
      </c>
    </row>
    <row r="3172" spans="1:11" x14ac:dyDescent="0.2">
      <c r="A3172" t="s">
        <v>2760</v>
      </c>
      <c r="B3172" t="str">
        <f t="shared" si="98"/>
        <v>2015</v>
      </c>
      <c r="C3172" t="str">
        <f t="shared" si="99"/>
        <v>Sep</v>
      </c>
      <c r="D3172" t="s">
        <v>766</v>
      </c>
      <c r="E3172" t="s">
        <v>501</v>
      </c>
      <c r="F3172" t="s">
        <v>12</v>
      </c>
      <c r="G3172" t="s">
        <v>22</v>
      </c>
      <c r="H3172" t="s">
        <v>1627</v>
      </c>
      <c r="I3172" s="4">
        <v>37.68</v>
      </c>
      <c r="J3172" s="5">
        <v>6</v>
      </c>
      <c r="K3172" s="4">
        <v>16.96</v>
      </c>
    </row>
    <row r="3173" spans="1:11" x14ac:dyDescent="0.2">
      <c r="A3173" t="s">
        <v>2760</v>
      </c>
      <c r="B3173" t="str">
        <f t="shared" si="98"/>
        <v>2015</v>
      </c>
      <c r="C3173" t="str">
        <f t="shared" si="99"/>
        <v>Sep</v>
      </c>
      <c r="D3173" t="s">
        <v>1831</v>
      </c>
      <c r="E3173" t="s">
        <v>169</v>
      </c>
      <c r="F3173" t="s">
        <v>12</v>
      </c>
      <c r="G3173" t="s">
        <v>13</v>
      </c>
      <c r="H3173" t="s">
        <v>1088</v>
      </c>
      <c r="I3173" s="4">
        <v>61.4</v>
      </c>
      <c r="J3173" s="5">
        <v>5</v>
      </c>
      <c r="K3173" s="4">
        <v>28.86</v>
      </c>
    </row>
    <row r="3174" spans="1:11" x14ac:dyDescent="0.2">
      <c r="A3174" t="s">
        <v>2760</v>
      </c>
      <c r="B3174" t="str">
        <f t="shared" si="98"/>
        <v>2015</v>
      </c>
      <c r="C3174" t="str">
        <f t="shared" si="99"/>
        <v>Sep</v>
      </c>
      <c r="D3174" t="s">
        <v>1831</v>
      </c>
      <c r="E3174" t="s">
        <v>169</v>
      </c>
      <c r="F3174" t="s">
        <v>12</v>
      </c>
      <c r="G3174" t="s">
        <v>22</v>
      </c>
      <c r="H3174" t="s">
        <v>2761</v>
      </c>
      <c r="I3174" s="4">
        <v>24.45</v>
      </c>
      <c r="J3174" s="5">
        <v>2</v>
      </c>
      <c r="K3174" s="4">
        <v>8.86</v>
      </c>
    </row>
    <row r="3175" spans="1:11" x14ac:dyDescent="0.2">
      <c r="A3175" t="s">
        <v>2760</v>
      </c>
      <c r="B3175" t="str">
        <f t="shared" si="98"/>
        <v>2015</v>
      </c>
      <c r="C3175" t="str">
        <f t="shared" si="99"/>
        <v>Sep</v>
      </c>
      <c r="D3175" t="s">
        <v>1827</v>
      </c>
      <c r="E3175" t="s">
        <v>135</v>
      </c>
      <c r="F3175" t="s">
        <v>12</v>
      </c>
      <c r="G3175" t="s">
        <v>22</v>
      </c>
      <c r="H3175" t="s">
        <v>2562</v>
      </c>
      <c r="I3175" s="4">
        <v>1369.76</v>
      </c>
      <c r="J3175" s="5">
        <v>6</v>
      </c>
      <c r="K3175" s="4">
        <v>-913.18</v>
      </c>
    </row>
    <row r="3176" spans="1:11" x14ac:dyDescent="0.2">
      <c r="A3176" t="s">
        <v>2760</v>
      </c>
      <c r="B3176" t="str">
        <f t="shared" si="98"/>
        <v>2015</v>
      </c>
      <c r="C3176" t="str">
        <f t="shared" si="99"/>
        <v>Sep</v>
      </c>
      <c r="D3176" t="s">
        <v>1827</v>
      </c>
      <c r="E3176" t="s">
        <v>135</v>
      </c>
      <c r="F3176" t="s">
        <v>12</v>
      </c>
      <c r="G3176" t="s">
        <v>20</v>
      </c>
      <c r="H3176" t="s">
        <v>1055</v>
      </c>
      <c r="I3176" s="4">
        <v>294.37</v>
      </c>
      <c r="J3176" s="5">
        <v>4</v>
      </c>
      <c r="K3176" s="4">
        <v>-58.87</v>
      </c>
    </row>
    <row r="3177" spans="1:11" x14ac:dyDescent="0.2">
      <c r="A3177" t="s">
        <v>2760</v>
      </c>
      <c r="B3177" t="str">
        <f t="shared" si="98"/>
        <v>2015</v>
      </c>
      <c r="C3177" t="str">
        <f t="shared" si="99"/>
        <v>Sep</v>
      </c>
      <c r="D3177" t="s">
        <v>1776</v>
      </c>
      <c r="E3177" t="s">
        <v>143</v>
      </c>
      <c r="F3177" t="s">
        <v>12</v>
      </c>
      <c r="G3177" t="s">
        <v>22</v>
      </c>
      <c r="H3177" t="s">
        <v>1482</v>
      </c>
      <c r="I3177" s="4">
        <v>45.58</v>
      </c>
      <c r="J3177" s="5">
        <v>11</v>
      </c>
      <c r="K3177" s="4">
        <v>16.52</v>
      </c>
    </row>
    <row r="3178" spans="1:11" x14ac:dyDescent="0.2">
      <c r="A3178" t="s">
        <v>2760</v>
      </c>
      <c r="B3178" t="str">
        <f t="shared" si="98"/>
        <v>2015</v>
      </c>
      <c r="C3178" t="str">
        <f t="shared" si="99"/>
        <v>Sep</v>
      </c>
      <c r="D3178" t="s">
        <v>2398</v>
      </c>
      <c r="E3178" t="s">
        <v>17</v>
      </c>
      <c r="F3178" t="s">
        <v>12</v>
      </c>
      <c r="G3178" t="s">
        <v>22</v>
      </c>
      <c r="H3178" t="s">
        <v>1297</v>
      </c>
      <c r="I3178" s="4">
        <v>2.81</v>
      </c>
      <c r="J3178" s="5">
        <v>3</v>
      </c>
      <c r="K3178" s="4">
        <v>-4.49</v>
      </c>
    </row>
    <row r="3179" spans="1:11" x14ac:dyDescent="0.2">
      <c r="A3179" t="s">
        <v>2762</v>
      </c>
      <c r="B3179" t="str">
        <f t="shared" si="98"/>
        <v>2015</v>
      </c>
      <c r="C3179" t="str">
        <f t="shared" si="99"/>
        <v>Sep</v>
      </c>
      <c r="D3179" t="s">
        <v>2459</v>
      </c>
      <c r="E3179" t="s">
        <v>11</v>
      </c>
      <c r="F3179" t="s">
        <v>43</v>
      </c>
      <c r="G3179" t="s">
        <v>44</v>
      </c>
      <c r="H3179" t="s">
        <v>2458</v>
      </c>
      <c r="I3179" s="4">
        <v>946.34</v>
      </c>
      <c r="J3179" s="5">
        <v>7</v>
      </c>
      <c r="K3179" s="4">
        <v>118.29</v>
      </c>
    </row>
    <row r="3180" spans="1:11" x14ac:dyDescent="0.2">
      <c r="A3180" t="s">
        <v>2762</v>
      </c>
      <c r="B3180" t="str">
        <f t="shared" si="98"/>
        <v>2015</v>
      </c>
      <c r="C3180" t="str">
        <f t="shared" si="99"/>
        <v>Sep</v>
      </c>
      <c r="D3180" t="s">
        <v>2459</v>
      </c>
      <c r="E3180" t="s">
        <v>11</v>
      </c>
      <c r="F3180" t="s">
        <v>43</v>
      </c>
      <c r="G3180" t="s">
        <v>58</v>
      </c>
      <c r="H3180" t="s">
        <v>287</v>
      </c>
      <c r="I3180" s="4">
        <v>151.19999999999999</v>
      </c>
      <c r="J3180" s="5">
        <v>3</v>
      </c>
      <c r="K3180" s="4">
        <v>32.130000000000003</v>
      </c>
    </row>
    <row r="3181" spans="1:11" x14ac:dyDescent="0.2">
      <c r="A3181" t="s">
        <v>2762</v>
      </c>
      <c r="B3181" t="str">
        <f t="shared" si="98"/>
        <v>2015</v>
      </c>
      <c r="C3181" t="str">
        <f t="shared" si="99"/>
        <v>Sep</v>
      </c>
      <c r="D3181" t="s">
        <v>2459</v>
      </c>
      <c r="E3181" t="s">
        <v>11</v>
      </c>
      <c r="F3181" t="s">
        <v>38</v>
      </c>
      <c r="G3181" t="s">
        <v>52</v>
      </c>
      <c r="H3181" t="s">
        <v>1622</v>
      </c>
      <c r="I3181" s="4">
        <v>4.93</v>
      </c>
      <c r="J3181" s="5">
        <v>4</v>
      </c>
      <c r="K3181" s="4">
        <v>-1.48</v>
      </c>
    </row>
    <row r="3182" spans="1:11" x14ac:dyDescent="0.2">
      <c r="A3182" t="s">
        <v>2762</v>
      </c>
      <c r="B3182" t="str">
        <f t="shared" si="98"/>
        <v>2015</v>
      </c>
      <c r="C3182" t="str">
        <f t="shared" si="99"/>
        <v>Sep</v>
      </c>
      <c r="D3182" t="s">
        <v>1236</v>
      </c>
      <c r="E3182" t="s">
        <v>189</v>
      </c>
      <c r="F3182" t="s">
        <v>12</v>
      </c>
      <c r="G3182" t="s">
        <v>20</v>
      </c>
      <c r="H3182" t="s">
        <v>130</v>
      </c>
      <c r="I3182" s="4">
        <v>199.74</v>
      </c>
      <c r="J3182" s="5">
        <v>6</v>
      </c>
      <c r="K3182" s="4">
        <v>47.94</v>
      </c>
    </row>
    <row r="3183" spans="1:11" x14ac:dyDescent="0.2">
      <c r="A3183" t="s">
        <v>2762</v>
      </c>
      <c r="B3183" t="str">
        <f t="shared" si="98"/>
        <v>2015</v>
      </c>
      <c r="C3183" t="str">
        <f t="shared" si="99"/>
        <v>Sep</v>
      </c>
      <c r="D3183" t="s">
        <v>183</v>
      </c>
      <c r="E3183" t="s">
        <v>31</v>
      </c>
      <c r="F3183" t="s">
        <v>38</v>
      </c>
      <c r="G3183" t="s">
        <v>39</v>
      </c>
      <c r="H3183" t="s">
        <v>1154</v>
      </c>
      <c r="I3183" s="4">
        <v>601.54</v>
      </c>
      <c r="J3183" s="5">
        <v>4</v>
      </c>
      <c r="K3183" s="4">
        <v>0</v>
      </c>
    </row>
    <row r="3184" spans="1:11" x14ac:dyDescent="0.2">
      <c r="A3184" t="s">
        <v>2762</v>
      </c>
      <c r="B3184" t="str">
        <f t="shared" si="98"/>
        <v>2015</v>
      </c>
      <c r="C3184" t="str">
        <f t="shared" si="99"/>
        <v>Sep</v>
      </c>
      <c r="D3184" t="s">
        <v>183</v>
      </c>
      <c r="E3184" t="s">
        <v>31</v>
      </c>
      <c r="F3184" t="s">
        <v>12</v>
      </c>
      <c r="G3184" t="s">
        <v>47</v>
      </c>
      <c r="H3184" t="s">
        <v>1750</v>
      </c>
      <c r="I3184" s="4">
        <v>7.9</v>
      </c>
      <c r="J3184" s="5">
        <v>2</v>
      </c>
      <c r="K3184" s="4">
        <v>2.5299999999999998</v>
      </c>
    </row>
    <row r="3185" spans="1:11" x14ac:dyDescent="0.2">
      <c r="A3185" t="s">
        <v>2762</v>
      </c>
      <c r="B3185" t="str">
        <f t="shared" si="98"/>
        <v>2015</v>
      </c>
      <c r="C3185" t="str">
        <f t="shared" si="99"/>
        <v>Sep</v>
      </c>
      <c r="D3185" t="s">
        <v>1633</v>
      </c>
      <c r="E3185" t="s">
        <v>125</v>
      </c>
      <c r="F3185" t="s">
        <v>38</v>
      </c>
      <c r="G3185" t="s">
        <v>83</v>
      </c>
      <c r="H3185" t="s">
        <v>1268</v>
      </c>
      <c r="I3185" s="4">
        <v>194.32</v>
      </c>
      <c r="J3185" s="5">
        <v>4</v>
      </c>
      <c r="K3185" s="4">
        <v>31.09</v>
      </c>
    </row>
    <row r="3186" spans="1:11" x14ac:dyDescent="0.2">
      <c r="A3186" t="s">
        <v>2762</v>
      </c>
      <c r="B3186" t="str">
        <f t="shared" si="98"/>
        <v>2015</v>
      </c>
      <c r="C3186" t="str">
        <f t="shared" si="99"/>
        <v>Sep</v>
      </c>
      <c r="D3186" t="s">
        <v>1633</v>
      </c>
      <c r="E3186" t="s">
        <v>125</v>
      </c>
      <c r="F3186" t="s">
        <v>12</v>
      </c>
      <c r="G3186" t="s">
        <v>27</v>
      </c>
      <c r="H3186" t="s">
        <v>328</v>
      </c>
      <c r="I3186" s="4">
        <v>25.99</v>
      </c>
      <c r="J3186" s="5">
        <v>1</v>
      </c>
      <c r="K3186" s="4">
        <v>7.54</v>
      </c>
    </row>
    <row r="3187" spans="1:11" x14ac:dyDescent="0.2">
      <c r="A3187" t="s">
        <v>2762</v>
      </c>
      <c r="B3187" t="str">
        <f t="shared" si="98"/>
        <v>2015</v>
      </c>
      <c r="C3187" t="str">
        <f t="shared" si="99"/>
        <v>Sep</v>
      </c>
      <c r="D3187" t="s">
        <v>1292</v>
      </c>
      <c r="E3187" t="s">
        <v>501</v>
      </c>
      <c r="F3187" t="s">
        <v>38</v>
      </c>
      <c r="G3187" t="s">
        <v>52</v>
      </c>
      <c r="H3187" t="s">
        <v>1477</v>
      </c>
      <c r="I3187" s="4">
        <v>85.3</v>
      </c>
      <c r="J3187" s="5">
        <v>2</v>
      </c>
      <c r="K3187" s="4">
        <v>14.5</v>
      </c>
    </row>
    <row r="3188" spans="1:11" x14ac:dyDescent="0.2">
      <c r="A3188" t="s">
        <v>2762</v>
      </c>
      <c r="B3188" t="str">
        <f t="shared" si="98"/>
        <v>2015</v>
      </c>
      <c r="C3188" t="str">
        <f t="shared" si="99"/>
        <v>Sep</v>
      </c>
      <c r="D3188" t="s">
        <v>527</v>
      </c>
      <c r="E3188" t="s">
        <v>501</v>
      </c>
      <c r="F3188" t="s">
        <v>43</v>
      </c>
      <c r="G3188" t="s">
        <v>44</v>
      </c>
      <c r="H3188" t="s">
        <v>366</v>
      </c>
      <c r="I3188" s="4">
        <v>589.9</v>
      </c>
      <c r="J3188" s="5">
        <v>2</v>
      </c>
      <c r="K3188" s="4">
        <v>147.47999999999999</v>
      </c>
    </row>
    <row r="3189" spans="1:11" x14ac:dyDescent="0.2">
      <c r="A3189" t="s">
        <v>2762</v>
      </c>
      <c r="B3189" t="str">
        <f t="shared" si="98"/>
        <v>2015</v>
      </c>
      <c r="C3189" t="str">
        <f t="shared" si="99"/>
        <v>Sep</v>
      </c>
      <c r="D3189" t="s">
        <v>527</v>
      </c>
      <c r="E3189" t="s">
        <v>501</v>
      </c>
      <c r="F3189" t="s">
        <v>38</v>
      </c>
      <c r="G3189" t="s">
        <v>39</v>
      </c>
      <c r="H3189" t="s">
        <v>2652</v>
      </c>
      <c r="I3189" s="4">
        <v>542.94000000000005</v>
      </c>
      <c r="J3189" s="5">
        <v>3</v>
      </c>
      <c r="K3189" s="4">
        <v>141.16</v>
      </c>
    </row>
    <row r="3190" spans="1:11" x14ac:dyDescent="0.2">
      <c r="A3190" t="s">
        <v>2762</v>
      </c>
      <c r="B3190" t="str">
        <f t="shared" si="98"/>
        <v>2015</v>
      </c>
      <c r="C3190" t="str">
        <f t="shared" si="99"/>
        <v>Sep</v>
      </c>
      <c r="D3190" t="s">
        <v>2537</v>
      </c>
      <c r="E3190" t="s">
        <v>79</v>
      </c>
      <c r="F3190" t="s">
        <v>38</v>
      </c>
      <c r="G3190" t="s">
        <v>39</v>
      </c>
      <c r="H3190" t="s">
        <v>2433</v>
      </c>
      <c r="I3190" s="4">
        <v>1690.04</v>
      </c>
      <c r="J3190" s="5">
        <v>4</v>
      </c>
      <c r="K3190" s="4">
        <v>422.51</v>
      </c>
    </row>
    <row r="3191" spans="1:11" x14ac:dyDescent="0.2">
      <c r="A3191" t="s">
        <v>2762</v>
      </c>
      <c r="B3191" t="str">
        <f t="shared" si="98"/>
        <v>2015</v>
      </c>
      <c r="C3191" t="str">
        <f t="shared" si="99"/>
        <v>Sep</v>
      </c>
      <c r="D3191" t="s">
        <v>2537</v>
      </c>
      <c r="E3191" t="s">
        <v>79</v>
      </c>
      <c r="F3191" t="s">
        <v>12</v>
      </c>
      <c r="G3191" t="s">
        <v>20</v>
      </c>
      <c r="H3191" t="s">
        <v>978</v>
      </c>
      <c r="I3191" s="4">
        <v>85.96</v>
      </c>
      <c r="J3191" s="5">
        <v>7</v>
      </c>
      <c r="K3191" s="4">
        <v>24.07</v>
      </c>
    </row>
    <row r="3192" spans="1:11" x14ac:dyDescent="0.2">
      <c r="A3192" t="s">
        <v>2762</v>
      </c>
      <c r="B3192" t="str">
        <f t="shared" si="98"/>
        <v>2015</v>
      </c>
      <c r="C3192" t="str">
        <f t="shared" si="99"/>
        <v>Sep</v>
      </c>
      <c r="D3192" t="s">
        <v>2537</v>
      </c>
      <c r="E3192" t="s">
        <v>79</v>
      </c>
      <c r="F3192" t="s">
        <v>12</v>
      </c>
      <c r="G3192" t="s">
        <v>72</v>
      </c>
      <c r="H3192" t="s">
        <v>1526</v>
      </c>
      <c r="I3192" s="4">
        <v>121.96</v>
      </c>
      <c r="J3192" s="5">
        <v>2</v>
      </c>
      <c r="K3192" s="4">
        <v>57.32</v>
      </c>
    </row>
    <row r="3193" spans="1:11" x14ac:dyDescent="0.2">
      <c r="A3193" t="s">
        <v>2762</v>
      </c>
      <c r="B3193" t="str">
        <f t="shared" si="98"/>
        <v>2015</v>
      </c>
      <c r="C3193" t="str">
        <f t="shared" si="99"/>
        <v>Sep</v>
      </c>
      <c r="D3193" t="s">
        <v>2537</v>
      </c>
      <c r="E3193" t="s">
        <v>79</v>
      </c>
      <c r="F3193" t="s">
        <v>12</v>
      </c>
      <c r="G3193" t="s">
        <v>13</v>
      </c>
      <c r="H3193" t="s">
        <v>2763</v>
      </c>
      <c r="I3193" s="4">
        <v>23.92</v>
      </c>
      <c r="J3193" s="5">
        <v>4</v>
      </c>
      <c r="K3193" s="4">
        <v>11.72</v>
      </c>
    </row>
    <row r="3194" spans="1:11" x14ac:dyDescent="0.2">
      <c r="A3194" t="s">
        <v>2762</v>
      </c>
      <c r="B3194" t="str">
        <f t="shared" si="98"/>
        <v>2015</v>
      </c>
      <c r="C3194" t="str">
        <f t="shared" si="99"/>
        <v>Sep</v>
      </c>
      <c r="D3194" t="s">
        <v>2537</v>
      </c>
      <c r="E3194" t="s">
        <v>79</v>
      </c>
      <c r="F3194" t="s">
        <v>12</v>
      </c>
      <c r="G3194" t="s">
        <v>20</v>
      </c>
      <c r="H3194" t="s">
        <v>1056</v>
      </c>
      <c r="I3194" s="4">
        <v>63.96</v>
      </c>
      <c r="J3194" s="5">
        <v>2</v>
      </c>
      <c r="K3194" s="4">
        <v>6.4</v>
      </c>
    </row>
    <row r="3195" spans="1:11" x14ac:dyDescent="0.2">
      <c r="A3195" t="s">
        <v>2762</v>
      </c>
      <c r="B3195" t="str">
        <f t="shared" si="98"/>
        <v>2015</v>
      </c>
      <c r="C3195" t="str">
        <f t="shared" si="99"/>
        <v>Sep</v>
      </c>
      <c r="D3195" t="s">
        <v>2537</v>
      </c>
      <c r="E3195" t="s">
        <v>79</v>
      </c>
      <c r="F3195" t="s">
        <v>43</v>
      </c>
      <c r="G3195" t="s">
        <v>44</v>
      </c>
      <c r="H3195" t="s">
        <v>967</v>
      </c>
      <c r="I3195" s="4">
        <v>629.95000000000005</v>
      </c>
      <c r="J3195" s="5">
        <v>5</v>
      </c>
      <c r="K3195" s="4">
        <v>176.39</v>
      </c>
    </row>
    <row r="3196" spans="1:11" x14ac:dyDescent="0.2">
      <c r="A3196" t="s">
        <v>2762</v>
      </c>
      <c r="B3196" t="str">
        <f t="shared" si="98"/>
        <v>2015</v>
      </c>
      <c r="C3196" t="str">
        <f t="shared" si="99"/>
        <v>Sep</v>
      </c>
      <c r="D3196" t="s">
        <v>2537</v>
      </c>
      <c r="E3196" t="s">
        <v>79</v>
      </c>
      <c r="F3196" t="s">
        <v>43</v>
      </c>
      <c r="G3196" t="s">
        <v>44</v>
      </c>
      <c r="H3196" t="s">
        <v>869</v>
      </c>
      <c r="I3196" s="4">
        <v>113.73</v>
      </c>
      <c r="J3196" s="5">
        <v>3</v>
      </c>
      <c r="K3196" s="4">
        <v>32.979999999999997</v>
      </c>
    </row>
    <row r="3197" spans="1:11" x14ac:dyDescent="0.2">
      <c r="A3197" t="s">
        <v>2762</v>
      </c>
      <c r="B3197" t="str">
        <f t="shared" si="98"/>
        <v>2015</v>
      </c>
      <c r="C3197" t="str">
        <f t="shared" si="99"/>
        <v>Sep</v>
      </c>
      <c r="D3197" t="s">
        <v>2537</v>
      </c>
      <c r="E3197" t="s">
        <v>79</v>
      </c>
      <c r="F3197" t="s">
        <v>12</v>
      </c>
      <c r="G3197" t="s">
        <v>22</v>
      </c>
      <c r="H3197" t="s">
        <v>1422</v>
      </c>
      <c r="I3197" s="4">
        <v>14.6</v>
      </c>
      <c r="J3197" s="5">
        <v>2</v>
      </c>
      <c r="K3197" s="4">
        <v>6.86</v>
      </c>
    </row>
    <row r="3198" spans="1:11" x14ac:dyDescent="0.2">
      <c r="A3198" t="s">
        <v>2762</v>
      </c>
      <c r="B3198" t="str">
        <f t="shared" si="98"/>
        <v>2015</v>
      </c>
      <c r="C3198" t="str">
        <f t="shared" si="99"/>
        <v>Sep</v>
      </c>
      <c r="D3198" t="s">
        <v>2537</v>
      </c>
      <c r="E3198" t="s">
        <v>79</v>
      </c>
      <c r="F3198" t="s">
        <v>12</v>
      </c>
      <c r="G3198" t="s">
        <v>20</v>
      </c>
      <c r="H3198" t="s">
        <v>1853</v>
      </c>
      <c r="I3198" s="4">
        <v>887.84</v>
      </c>
      <c r="J3198" s="5">
        <v>8</v>
      </c>
      <c r="K3198" s="4">
        <v>17.760000000000002</v>
      </c>
    </row>
    <row r="3199" spans="1:11" x14ac:dyDescent="0.2">
      <c r="A3199" t="s">
        <v>2764</v>
      </c>
      <c r="B3199" t="str">
        <f t="shared" si="98"/>
        <v>2015</v>
      </c>
      <c r="C3199" t="str">
        <f t="shared" si="99"/>
        <v>Sep</v>
      </c>
      <c r="D3199" t="s">
        <v>1466</v>
      </c>
      <c r="E3199" t="s">
        <v>31</v>
      </c>
      <c r="F3199" t="s">
        <v>38</v>
      </c>
      <c r="G3199" t="s">
        <v>52</v>
      </c>
      <c r="H3199" t="s">
        <v>1615</v>
      </c>
      <c r="I3199" s="4">
        <v>204.6</v>
      </c>
      <c r="J3199" s="5">
        <v>2</v>
      </c>
      <c r="K3199" s="4">
        <v>53.2</v>
      </c>
    </row>
    <row r="3200" spans="1:11" x14ac:dyDescent="0.2">
      <c r="A3200" t="s">
        <v>2764</v>
      </c>
      <c r="B3200" t="str">
        <f t="shared" si="98"/>
        <v>2015</v>
      </c>
      <c r="C3200" t="str">
        <f t="shared" si="99"/>
        <v>Sep</v>
      </c>
      <c r="D3200" t="s">
        <v>260</v>
      </c>
      <c r="E3200" t="s">
        <v>62</v>
      </c>
      <c r="F3200" t="s">
        <v>12</v>
      </c>
      <c r="G3200" t="s">
        <v>13</v>
      </c>
      <c r="H3200" t="s">
        <v>2008</v>
      </c>
      <c r="I3200" s="4">
        <v>32.4</v>
      </c>
      <c r="J3200" s="5">
        <v>5</v>
      </c>
      <c r="K3200" s="4">
        <v>15.55</v>
      </c>
    </row>
    <row r="3201" spans="1:11" x14ac:dyDescent="0.2">
      <c r="A3201" t="s">
        <v>2764</v>
      </c>
      <c r="B3201" t="str">
        <f t="shared" si="98"/>
        <v>2015</v>
      </c>
      <c r="C3201" t="str">
        <f t="shared" si="99"/>
        <v>Sep</v>
      </c>
      <c r="D3201" t="s">
        <v>260</v>
      </c>
      <c r="E3201" t="s">
        <v>62</v>
      </c>
      <c r="F3201" t="s">
        <v>38</v>
      </c>
      <c r="G3201" t="s">
        <v>52</v>
      </c>
      <c r="H3201" t="s">
        <v>2136</v>
      </c>
      <c r="I3201" s="4">
        <v>47.98</v>
      </c>
      <c r="J3201" s="5">
        <v>2</v>
      </c>
      <c r="K3201" s="4">
        <v>11.04</v>
      </c>
    </row>
    <row r="3202" spans="1:11" x14ac:dyDescent="0.2">
      <c r="A3202" t="s">
        <v>2764</v>
      </c>
      <c r="B3202" t="str">
        <f t="shared" si="98"/>
        <v>2015</v>
      </c>
      <c r="C3202" t="str">
        <f t="shared" si="99"/>
        <v>Sep</v>
      </c>
      <c r="D3202" t="s">
        <v>2765</v>
      </c>
      <c r="E3202" t="s">
        <v>135</v>
      </c>
      <c r="F3202" t="s">
        <v>12</v>
      </c>
      <c r="G3202" t="s">
        <v>18</v>
      </c>
      <c r="H3202" t="s">
        <v>2766</v>
      </c>
      <c r="I3202" s="4">
        <v>12</v>
      </c>
      <c r="J3202" s="5">
        <v>4</v>
      </c>
      <c r="K3202" s="4">
        <v>4.2</v>
      </c>
    </row>
    <row r="3203" spans="1:11" x14ac:dyDescent="0.2">
      <c r="A3203" t="s">
        <v>2764</v>
      </c>
      <c r="B3203" t="str">
        <f t="shared" ref="B3203:B3266" si="100">TEXT(A3203,"YYYY")</f>
        <v>2015</v>
      </c>
      <c r="C3203" t="str">
        <f t="shared" ref="C3203:C3266" si="101">TEXT(A3203,"MMM")</f>
        <v>Sep</v>
      </c>
      <c r="D3203" t="s">
        <v>2765</v>
      </c>
      <c r="E3203" t="s">
        <v>135</v>
      </c>
      <c r="F3203" t="s">
        <v>12</v>
      </c>
      <c r="G3203" t="s">
        <v>20</v>
      </c>
      <c r="H3203" t="s">
        <v>1825</v>
      </c>
      <c r="I3203" s="4">
        <v>720.06</v>
      </c>
      <c r="J3203" s="5">
        <v>4</v>
      </c>
      <c r="K3203" s="4">
        <v>-63.01</v>
      </c>
    </row>
    <row r="3204" spans="1:11" x14ac:dyDescent="0.2">
      <c r="A3204" t="s">
        <v>2764</v>
      </c>
      <c r="B3204" t="str">
        <f t="shared" si="100"/>
        <v>2015</v>
      </c>
      <c r="C3204" t="str">
        <f t="shared" si="101"/>
        <v>Sep</v>
      </c>
      <c r="D3204" t="s">
        <v>2765</v>
      </c>
      <c r="E3204" t="s">
        <v>135</v>
      </c>
      <c r="F3204" t="s">
        <v>12</v>
      </c>
      <c r="G3204" t="s">
        <v>20</v>
      </c>
      <c r="H3204" t="s">
        <v>1231</v>
      </c>
      <c r="I3204" s="4">
        <v>25.42</v>
      </c>
      <c r="J3204" s="5">
        <v>1</v>
      </c>
      <c r="K3204" s="4">
        <v>-4.7699999999999996</v>
      </c>
    </row>
    <row r="3205" spans="1:11" x14ac:dyDescent="0.2">
      <c r="A3205" t="s">
        <v>2764</v>
      </c>
      <c r="B3205" t="str">
        <f t="shared" si="100"/>
        <v>2015</v>
      </c>
      <c r="C3205" t="str">
        <f t="shared" si="101"/>
        <v>Sep</v>
      </c>
      <c r="D3205" t="s">
        <v>2765</v>
      </c>
      <c r="E3205" t="s">
        <v>135</v>
      </c>
      <c r="F3205" t="s">
        <v>12</v>
      </c>
      <c r="G3205" t="s">
        <v>27</v>
      </c>
      <c r="H3205" t="s">
        <v>1886</v>
      </c>
      <c r="I3205" s="4">
        <v>2.82</v>
      </c>
      <c r="J3205" s="5">
        <v>2</v>
      </c>
      <c r="K3205" s="4">
        <v>0.32</v>
      </c>
    </row>
    <row r="3206" spans="1:11" x14ac:dyDescent="0.2">
      <c r="A3206" t="s">
        <v>2764</v>
      </c>
      <c r="B3206" t="str">
        <f t="shared" si="100"/>
        <v>2015</v>
      </c>
      <c r="C3206" t="str">
        <f t="shared" si="101"/>
        <v>Sep</v>
      </c>
      <c r="D3206" t="s">
        <v>2765</v>
      </c>
      <c r="E3206" t="s">
        <v>135</v>
      </c>
      <c r="F3206" t="s">
        <v>12</v>
      </c>
      <c r="G3206" t="s">
        <v>22</v>
      </c>
      <c r="H3206" t="s">
        <v>499</v>
      </c>
      <c r="I3206" s="4">
        <v>3.2</v>
      </c>
      <c r="J3206" s="5">
        <v>2</v>
      </c>
      <c r="K3206" s="4">
        <v>-2.56</v>
      </c>
    </row>
    <row r="3207" spans="1:11" x14ac:dyDescent="0.2">
      <c r="A3207" t="s">
        <v>2764</v>
      </c>
      <c r="B3207" t="str">
        <f t="shared" si="100"/>
        <v>2015</v>
      </c>
      <c r="C3207" t="str">
        <f t="shared" si="101"/>
        <v>Sep</v>
      </c>
      <c r="D3207" t="s">
        <v>935</v>
      </c>
      <c r="E3207" t="s">
        <v>26</v>
      </c>
      <c r="F3207" t="s">
        <v>12</v>
      </c>
      <c r="G3207" t="s">
        <v>232</v>
      </c>
      <c r="H3207" t="s">
        <v>1689</v>
      </c>
      <c r="I3207" s="4">
        <v>55.6</v>
      </c>
      <c r="J3207" s="5">
        <v>5</v>
      </c>
      <c r="K3207" s="4">
        <v>6.26</v>
      </c>
    </row>
    <row r="3208" spans="1:11" x14ac:dyDescent="0.2">
      <c r="A3208" t="s">
        <v>2764</v>
      </c>
      <c r="B3208" t="str">
        <f t="shared" si="100"/>
        <v>2015</v>
      </c>
      <c r="C3208" t="str">
        <f t="shared" si="101"/>
        <v>Sep</v>
      </c>
      <c r="D3208" t="s">
        <v>935</v>
      </c>
      <c r="E3208" t="s">
        <v>26</v>
      </c>
      <c r="F3208" t="s">
        <v>43</v>
      </c>
      <c r="G3208" t="s">
        <v>58</v>
      </c>
      <c r="H3208" t="s">
        <v>1890</v>
      </c>
      <c r="I3208" s="4">
        <v>617.98</v>
      </c>
      <c r="J3208" s="5">
        <v>3</v>
      </c>
      <c r="K3208" s="4">
        <v>-7.72</v>
      </c>
    </row>
    <row r="3209" spans="1:11" x14ac:dyDescent="0.2">
      <c r="A3209" t="s">
        <v>2764</v>
      </c>
      <c r="B3209" t="str">
        <f t="shared" si="100"/>
        <v>2015</v>
      </c>
      <c r="C3209" t="str">
        <f t="shared" si="101"/>
        <v>Sep</v>
      </c>
      <c r="D3209" t="s">
        <v>134</v>
      </c>
      <c r="E3209" t="s">
        <v>31</v>
      </c>
      <c r="F3209" t="s">
        <v>12</v>
      </c>
      <c r="G3209" t="s">
        <v>105</v>
      </c>
      <c r="H3209" t="s">
        <v>1474</v>
      </c>
      <c r="I3209" s="4">
        <v>61.44</v>
      </c>
      <c r="J3209" s="5">
        <v>3</v>
      </c>
      <c r="K3209" s="4">
        <v>16.59</v>
      </c>
    </row>
    <row r="3210" spans="1:11" x14ac:dyDescent="0.2">
      <c r="A3210" t="s">
        <v>2767</v>
      </c>
      <c r="B3210" t="str">
        <f t="shared" si="100"/>
        <v>2015</v>
      </c>
      <c r="C3210" t="str">
        <f t="shared" si="101"/>
        <v>Sep</v>
      </c>
      <c r="D3210" t="s">
        <v>1492</v>
      </c>
      <c r="E3210" t="s">
        <v>26</v>
      </c>
      <c r="F3210" t="s">
        <v>12</v>
      </c>
      <c r="G3210" t="s">
        <v>27</v>
      </c>
      <c r="H3210" t="s">
        <v>1469</v>
      </c>
      <c r="I3210" s="4">
        <v>6.85</v>
      </c>
      <c r="J3210" s="5">
        <v>2</v>
      </c>
      <c r="K3210" s="4">
        <v>0.6</v>
      </c>
    </row>
    <row r="3211" spans="1:11" x14ac:dyDescent="0.2">
      <c r="A3211" t="s">
        <v>2767</v>
      </c>
      <c r="B3211" t="str">
        <f t="shared" si="100"/>
        <v>2015</v>
      </c>
      <c r="C3211" t="str">
        <f t="shared" si="101"/>
        <v>Sep</v>
      </c>
      <c r="D3211" t="s">
        <v>1449</v>
      </c>
      <c r="E3211" t="s">
        <v>71</v>
      </c>
      <c r="F3211" t="s">
        <v>38</v>
      </c>
      <c r="G3211" t="s">
        <v>39</v>
      </c>
      <c r="H3211" t="s">
        <v>278</v>
      </c>
      <c r="I3211" s="4">
        <v>517.5</v>
      </c>
      <c r="J3211" s="5">
        <v>6</v>
      </c>
      <c r="K3211" s="4">
        <v>155.25</v>
      </c>
    </row>
    <row r="3212" spans="1:11" x14ac:dyDescent="0.2">
      <c r="A3212" t="s">
        <v>2767</v>
      </c>
      <c r="B3212" t="str">
        <f t="shared" si="100"/>
        <v>2015</v>
      </c>
      <c r="C3212" t="str">
        <f t="shared" si="101"/>
        <v>Sep</v>
      </c>
      <c r="D3212" t="s">
        <v>1326</v>
      </c>
      <c r="E3212" t="s">
        <v>458</v>
      </c>
      <c r="F3212" t="s">
        <v>12</v>
      </c>
      <c r="G3212" t="s">
        <v>22</v>
      </c>
      <c r="H3212" t="s">
        <v>662</v>
      </c>
      <c r="I3212" s="4">
        <v>15.24</v>
      </c>
      <c r="J3212" s="5">
        <v>4</v>
      </c>
      <c r="K3212" s="4">
        <v>6.86</v>
      </c>
    </row>
    <row r="3213" spans="1:11" x14ac:dyDescent="0.2">
      <c r="A3213" t="s">
        <v>2767</v>
      </c>
      <c r="B3213" t="str">
        <f t="shared" si="100"/>
        <v>2015</v>
      </c>
      <c r="C3213" t="str">
        <f t="shared" si="101"/>
        <v>Sep</v>
      </c>
      <c r="D3213" t="s">
        <v>1326</v>
      </c>
      <c r="E3213" t="s">
        <v>458</v>
      </c>
      <c r="F3213" t="s">
        <v>38</v>
      </c>
      <c r="G3213" t="s">
        <v>39</v>
      </c>
      <c r="H3213" t="s">
        <v>837</v>
      </c>
      <c r="I3213" s="4">
        <v>1408.1</v>
      </c>
      <c r="J3213" s="5">
        <v>10</v>
      </c>
      <c r="K3213" s="4">
        <v>394.27</v>
      </c>
    </row>
    <row r="3214" spans="1:11" x14ac:dyDescent="0.2">
      <c r="A3214" t="s">
        <v>2767</v>
      </c>
      <c r="B3214" t="str">
        <f t="shared" si="100"/>
        <v>2015</v>
      </c>
      <c r="C3214" t="str">
        <f t="shared" si="101"/>
        <v>Sep</v>
      </c>
      <c r="D3214" t="s">
        <v>1940</v>
      </c>
      <c r="E3214" t="s">
        <v>974</v>
      </c>
      <c r="F3214" t="s">
        <v>43</v>
      </c>
      <c r="G3214" t="s">
        <v>44</v>
      </c>
      <c r="H3214" t="s">
        <v>2768</v>
      </c>
      <c r="I3214" s="4">
        <v>821.94</v>
      </c>
      <c r="J3214" s="5">
        <v>6</v>
      </c>
      <c r="K3214" s="4">
        <v>213.7</v>
      </c>
    </row>
    <row r="3215" spans="1:11" x14ac:dyDescent="0.2">
      <c r="A3215" t="s">
        <v>2767</v>
      </c>
      <c r="B3215" t="str">
        <f t="shared" si="100"/>
        <v>2015</v>
      </c>
      <c r="C3215" t="str">
        <f t="shared" si="101"/>
        <v>Sep</v>
      </c>
      <c r="D3215" t="s">
        <v>1098</v>
      </c>
      <c r="E3215" t="s">
        <v>189</v>
      </c>
      <c r="F3215" t="s">
        <v>12</v>
      </c>
      <c r="G3215" t="s">
        <v>27</v>
      </c>
      <c r="H3215" t="s">
        <v>1393</v>
      </c>
      <c r="I3215" s="4">
        <v>35.96</v>
      </c>
      <c r="J3215" s="5">
        <v>2</v>
      </c>
      <c r="K3215" s="4">
        <v>10.43</v>
      </c>
    </row>
    <row r="3216" spans="1:11" x14ac:dyDescent="0.2">
      <c r="A3216" t="s">
        <v>2767</v>
      </c>
      <c r="B3216" t="str">
        <f t="shared" si="100"/>
        <v>2015</v>
      </c>
      <c r="C3216" t="str">
        <f t="shared" si="101"/>
        <v>Sep</v>
      </c>
      <c r="D3216" t="s">
        <v>1098</v>
      </c>
      <c r="E3216" t="s">
        <v>189</v>
      </c>
      <c r="F3216" t="s">
        <v>12</v>
      </c>
      <c r="G3216" t="s">
        <v>22</v>
      </c>
      <c r="H3216" t="s">
        <v>494</v>
      </c>
      <c r="I3216" s="4">
        <v>14.95</v>
      </c>
      <c r="J3216" s="5">
        <v>3</v>
      </c>
      <c r="K3216" s="4">
        <v>5.42</v>
      </c>
    </row>
    <row r="3217" spans="1:11" x14ac:dyDescent="0.2">
      <c r="A3217" t="s">
        <v>2767</v>
      </c>
      <c r="B3217" t="str">
        <f t="shared" si="100"/>
        <v>2015</v>
      </c>
      <c r="C3217" t="str">
        <f t="shared" si="101"/>
        <v>Sep</v>
      </c>
      <c r="D3217" t="s">
        <v>2676</v>
      </c>
      <c r="E3217" t="s">
        <v>31</v>
      </c>
      <c r="F3217" t="s">
        <v>38</v>
      </c>
      <c r="G3217" t="s">
        <v>52</v>
      </c>
      <c r="H3217" t="s">
        <v>68</v>
      </c>
      <c r="I3217" s="4">
        <v>14.91</v>
      </c>
      <c r="J3217" s="5">
        <v>3</v>
      </c>
      <c r="K3217" s="4">
        <v>4.62</v>
      </c>
    </row>
    <row r="3218" spans="1:11" x14ac:dyDescent="0.2">
      <c r="A3218" t="s">
        <v>2767</v>
      </c>
      <c r="B3218" t="str">
        <f t="shared" si="100"/>
        <v>2015</v>
      </c>
      <c r="C3218" t="str">
        <f t="shared" si="101"/>
        <v>Sep</v>
      </c>
      <c r="D3218" t="s">
        <v>2676</v>
      </c>
      <c r="E3218" t="s">
        <v>31</v>
      </c>
      <c r="F3218" t="s">
        <v>12</v>
      </c>
      <c r="G3218" t="s">
        <v>105</v>
      </c>
      <c r="H3218" t="s">
        <v>2155</v>
      </c>
      <c r="I3218" s="4">
        <v>1158.1199999999999</v>
      </c>
      <c r="J3218" s="5">
        <v>4</v>
      </c>
      <c r="K3218" s="4">
        <v>335.85</v>
      </c>
    </row>
    <row r="3219" spans="1:11" x14ac:dyDescent="0.2">
      <c r="A3219" t="s">
        <v>2767</v>
      </c>
      <c r="B3219" t="str">
        <f t="shared" si="100"/>
        <v>2015</v>
      </c>
      <c r="C3219" t="str">
        <f t="shared" si="101"/>
        <v>Sep</v>
      </c>
      <c r="D3219" t="s">
        <v>2769</v>
      </c>
      <c r="E3219" t="s">
        <v>109</v>
      </c>
      <c r="F3219" t="s">
        <v>43</v>
      </c>
      <c r="G3219" t="s">
        <v>44</v>
      </c>
      <c r="H3219" t="s">
        <v>2049</v>
      </c>
      <c r="I3219" s="4">
        <v>35.119999999999997</v>
      </c>
      <c r="J3219" s="5">
        <v>2</v>
      </c>
      <c r="K3219" s="4">
        <v>13.17</v>
      </c>
    </row>
    <row r="3220" spans="1:11" x14ac:dyDescent="0.2">
      <c r="A3220" t="s">
        <v>2767</v>
      </c>
      <c r="B3220" t="str">
        <f t="shared" si="100"/>
        <v>2015</v>
      </c>
      <c r="C3220" t="str">
        <f t="shared" si="101"/>
        <v>Sep</v>
      </c>
      <c r="D3220" t="s">
        <v>470</v>
      </c>
      <c r="E3220" t="s">
        <v>109</v>
      </c>
      <c r="F3220" t="s">
        <v>12</v>
      </c>
      <c r="G3220" t="s">
        <v>27</v>
      </c>
      <c r="H3220" t="s">
        <v>166</v>
      </c>
      <c r="I3220" s="4">
        <v>14.58</v>
      </c>
      <c r="J3220" s="5">
        <v>2</v>
      </c>
      <c r="K3220" s="4">
        <v>2.37</v>
      </c>
    </row>
    <row r="3221" spans="1:11" x14ac:dyDescent="0.2">
      <c r="A3221" t="s">
        <v>2767</v>
      </c>
      <c r="B3221" t="str">
        <f t="shared" si="100"/>
        <v>2015</v>
      </c>
      <c r="C3221" t="str">
        <f t="shared" si="101"/>
        <v>Sep</v>
      </c>
      <c r="D3221" t="s">
        <v>470</v>
      </c>
      <c r="E3221" t="s">
        <v>109</v>
      </c>
      <c r="F3221" t="s">
        <v>43</v>
      </c>
      <c r="G3221" t="s">
        <v>58</v>
      </c>
      <c r="H3221" t="s">
        <v>1926</v>
      </c>
      <c r="I3221" s="4">
        <v>23.2</v>
      </c>
      <c r="J3221" s="5">
        <v>2</v>
      </c>
      <c r="K3221" s="4">
        <v>1.45</v>
      </c>
    </row>
    <row r="3222" spans="1:11" x14ac:dyDescent="0.2">
      <c r="A3222" t="s">
        <v>2767</v>
      </c>
      <c r="B3222" t="str">
        <f t="shared" si="100"/>
        <v>2015</v>
      </c>
      <c r="C3222" t="str">
        <f t="shared" si="101"/>
        <v>Sep</v>
      </c>
      <c r="D3222" t="s">
        <v>470</v>
      </c>
      <c r="E3222" t="s">
        <v>109</v>
      </c>
      <c r="F3222" t="s">
        <v>12</v>
      </c>
      <c r="G3222" t="s">
        <v>27</v>
      </c>
      <c r="H3222" t="s">
        <v>817</v>
      </c>
      <c r="I3222" s="4">
        <v>16.46</v>
      </c>
      <c r="J3222" s="5">
        <v>7</v>
      </c>
      <c r="K3222" s="4">
        <v>1.85</v>
      </c>
    </row>
    <row r="3223" spans="1:11" x14ac:dyDescent="0.2">
      <c r="A3223" t="s">
        <v>2767</v>
      </c>
      <c r="B3223" t="str">
        <f t="shared" si="100"/>
        <v>2015</v>
      </c>
      <c r="C3223" t="str">
        <f t="shared" si="101"/>
        <v>Sep</v>
      </c>
      <c r="D3223" t="s">
        <v>1258</v>
      </c>
      <c r="E3223" t="s">
        <v>87</v>
      </c>
      <c r="F3223" t="s">
        <v>12</v>
      </c>
      <c r="G3223" t="s">
        <v>22</v>
      </c>
      <c r="H3223" t="s">
        <v>1728</v>
      </c>
      <c r="I3223" s="4">
        <v>6.73</v>
      </c>
      <c r="J3223" s="5">
        <v>6</v>
      </c>
      <c r="K3223" s="4">
        <v>-4.49</v>
      </c>
    </row>
    <row r="3224" spans="1:11" x14ac:dyDescent="0.2">
      <c r="A3224" t="s">
        <v>2767</v>
      </c>
      <c r="B3224" t="str">
        <f t="shared" si="100"/>
        <v>2015</v>
      </c>
      <c r="C3224" t="str">
        <f t="shared" si="101"/>
        <v>Sep</v>
      </c>
      <c r="D3224" t="s">
        <v>1258</v>
      </c>
      <c r="E3224" t="s">
        <v>87</v>
      </c>
      <c r="F3224" t="s">
        <v>12</v>
      </c>
      <c r="G3224" t="s">
        <v>20</v>
      </c>
      <c r="H3224" t="s">
        <v>2321</v>
      </c>
      <c r="I3224" s="4">
        <v>33.57</v>
      </c>
      <c r="J3224" s="5">
        <v>2</v>
      </c>
      <c r="K3224" s="4">
        <v>1.68</v>
      </c>
    </row>
    <row r="3225" spans="1:11" x14ac:dyDescent="0.2">
      <c r="A3225" t="s">
        <v>2767</v>
      </c>
      <c r="B3225" t="str">
        <f t="shared" si="100"/>
        <v>2015</v>
      </c>
      <c r="C3225" t="str">
        <f t="shared" si="101"/>
        <v>Sep</v>
      </c>
      <c r="D3225" t="s">
        <v>1258</v>
      </c>
      <c r="E3225" t="s">
        <v>87</v>
      </c>
      <c r="F3225" t="s">
        <v>12</v>
      </c>
      <c r="G3225" t="s">
        <v>72</v>
      </c>
      <c r="H3225" t="s">
        <v>2770</v>
      </c>
      <c r="I3225" s="4">
        <v>15.84</v>
      </c>
      <c r="J3225" s="5">
        <v>2</v>
      </c>
      <c r="K3225" s="4">
        <v>5.54</v>
      </c>
    </row>
    <row r="3226" spans="1:11" x14ac:dyDescent="0.2">
      <c r="A3226" t="s">
        <v>2767</v>
      </c>
      <c r="B3226" t="str">
        <f t="shared" si="100"/>
        <v>2015</v>
      </c>
      <c r="C3226" t="str">
        <f t="shared" si="101"/>
        <v>Sep</v>
      </c>
      <c r="D3226" t="s">
        <v>1258</v>
      </c>
      <c r="E3226" t="s">
        <v>87</v>
      </c>
      <c r="F3226" t="s">
        <v>12</v>
      </c>
      <c r="G3226" t="s">
        <v>18</v>
      </c>
      <c r="H3226" t="s">
        <v>1739</v>
      </c>
      <c r="I3226" s="4">
        <v>24.42</v>
      </c>
      <c r="J3226" s="5">
        <v>1</v>
      </c>
      <c r="K3226" s="4">
        <v>7.94</v>
      </c>
    </row>
    <row r="3227" spans="1:11" x14ac:dyDescent="0.2">
      <c r="A3227" t="s">
        <v>2767</v>
      </c>
      <c r="B3227" t="str">
        <f t="shared" si="100"/>
        <v>2015</v>
      </c>
      <c r="C3227" t="str">
        <f t="shared" si="101"/>
        <v>Sep</v>
      </c>
      <c r="D3227" t="s">
        <v>1258</v>
      </c>
      <c r="E3227" t="s">
        <v>87</v>
      </c>
      <c r="F3227" t="s">
        <v>12</v>
      </c>
      <c r="G3227" t="s">
        <v>27</v>
      </c>
      <c r="H3227" t="s">
        <v>664</v>
      </c>
      <c r="I3227" s="4">
        <v>17.12</v>
      </c>
      <c r="J3227" s="5">
        <v>5</v>
      </c>
      <c r="K3227" s="4">
        <v>1.93</v>
      </c>
    </row>
    <row r="3228" spans="1:11" x14ac:dyDescent="0.2">
      <c r="A3228" t="s">
        <v>2767</v>
      </c>
      <c r="B3228" t="str">
        <f t="shared" si="100"/>
        <v>2015</v>
      </c>
      <c r="C3228" t="str">
        <f t="shared" si="101"/>
        <v>Sep</v>
      </c>
      <c r="D3228" t="s">
        <v>1885</v>
      </c>
      <c r="E3228" t="s">
        <v>169</v>
      </c>
      <c r="F3228" t="s">
        <v>12</v>
      </c>
      <c r="G3228" t="s">
        <v>72</v>
      </c>
      <c r="H3228" t="s">
        <v>2771</v>
      </c>
      <c r="I3228" s="4">
        <v>39.979999999999997</v>
      </c>
      <c r="J3228" s="5">
        <v>1</v>
      </c>
      <c r="K3228" s="4">
        <v>17.989999999999998</v>
      </c>
    </row>
    <row r="3229" spans="1:11" x14ac:dyDescent="0.2">
      <c r="A3229" t="s">
        <v>2772</v>
      </c>
      <c r="B3229" t="str">
        <f t="shared" si="100"/>
        <v>2015</v>
      </c>
      <c r="C3229" t="str">
        <f t="shared" si="101"/>
        <v>Sep</v>
      </c>
      <c r="D3229" t="s">
        <v>716</v>
      </c>
      <c r="E3229" t="s">
        <v>347</v>
      </c>
      <c r="F3229" t="s">
        <v>38</v>
      </c>
      <c r="G3229" t="s">
        <v>164</v>
      </c>
      <c r="H3229" t="s">
        <v>1975</v>
      </c>
      <c r="I3229" s="4">
        <v>1044.6300000000001</v>
      </c>
      <c r="J3229" s="5">
        <v>3</v>
      </c>
      <c r="K3229" s="4">
        <v>240.26</v>
      </c>
    </row>
    <row r="3230" spans="1:11" x14ac:dyDescent="0.2">
      <c r="A3230" t="s">
        <v>2772</v>
      </c>
      <c r="B3230" t="str">
        <f t="shared" si="100"/>
        <v>2015</v>
      </c>
      <c r="C3230" t="str">
        <f t="shared" si="101"/>
        <v>Sep</v>
      </c>
      <c r="D3230" t="s">
        <v>16</v>
      </c>
      <c r="E3230" t="s">
        <v>205</v>
      </c>
      <c r="F3230" t="s">
        <v>43</v>
      </c>
      <c r="G3230" t="s">
        <v>58</v>
      </c>
      <c r="H3230" t="s">
        <v>1186</v>
      </c>
      <c r="I3230" s="4">
        <v>63.96</v>
      </c>
      <c r="J3230" s="5">
        <v>4</v>
      </c>
      <c r="K3230" s="4">
        <v>19.829999999999998</v>
      </c>
    </row>
    <row r="3231" spans="1:11" x14ac:dyDescent="0.2">
      <c r="A3231" t="s">
        <v>2772</v>
      </c>
      <c r="B3231" t="str">
        <f t="shared" si="100"/>
        <v>2015</v>
      </c>
      <c r="C3231" t="str">
        <f t="shared" si="101"/>
        <v>Sep</v>
      </c>
      <c r="D3231" t="s">
        <v>16</v>
      </c>
      <c r="E3231" t="s">
        <v>205</v>
      </c>
      <c r="F3231" t="s">
        <v>12</v>
      </c>
      <c r="G3231" t="s">
        <v>22</v>
      </c>
      <c r="H3231" t="s">
        <v>1094</v>
      </c>
      <c r="I3231" s="4">
        <v>14.46</v>
      </c>
      <c r="J3231" s="5">
        <v>3</v>
      </c>
      <c r="K3231" s="4">
        <v>7.09</v>
      </c>
    </row>
    <row r="3232" spans="1:11" x14ac:dyDescent="0.2">
      <c r="A3232" t="s">
        <v>2772</v>
      </c>
      <c r="B3232" t="str">
        <f t="shared" si="100"/>
        <v>2015</v>
      </c>
      <c r="C3232" t="str">
        <f t="shared" si="101"/>
        <v>Sep</v>
      </c>
      <c r="D3232" t="s">
        <v>16</v>
      </c>
      <c r="E3232" t="s">
        <v>205</v>
      </c>
      <c r="F3232" t="s">
        <v>43</v>
      </c>
      <c r="G3232" t="s">
        <v>44</v>
      </c>
      <c r="H3232" t="s">
        <v>835</v>
      </c>
      <c r="I3232" s="4">
        <v>104.98</v>
      </c>
      <c r="J3232" s="5">
        <v>2</v>
      </c>
      <c r="K3232" s="4">
        <v>52.49</v>
      </c>
    </row>
    <row r="3233" spans="1:11" x14ac:dyDescent="0.2">
      <c r="A3233" t="s">
        <v>2772</v>
      </c>
      <c r="B3233" t="str">
        <f t="shared" si="100"/>
        <v>2015</v>
      </c>
      <c r="C3233" t="str">
        <f t="shared" si="101"/>
        <v>Sep</v>
      </c>
      <c r="D3233" t="s">
        <v>1776</v>
      </c>
      <c r="E3233" t="s">
        <v>31</v>
      </c>
      <c r="F3233" t="s">
        <v>12</v>
      </c>
      <c r="G3233" t="s">
        <v>72</v>
      </c>
      <c r="H3233" t="s">
        <v>908</v>
      </c>
      <c r="I3233" s="4">
        <v>17.48</v>
      </c>
      <c r="J3233" s="5">
        <v>2</v>
      </c>
      <c r="K3233" s="4">
        <v>8.2200000000000006</v>
      </c>
    </row>
    <row r="3234" spans="1:11" x14ac:dyDescent="0.2">
      <c r="A3234" t="s">
        <v>2772</v>
      </c>
      <c r="B3234" t="str">
        <f t="shared" si="100"/>
        <v>2015</v>
      </c>
      <c r="C3234" t="str">
        <f t="shared" si="101"/>
        <v>Sep</v>
      </c>
      <c r="D3234" t="s">
        <v>1550</v>
      </c>
      <c r="E3234" t="s">
        <v>793</v>
      </c>
      <c r="F3234" t="s">
        <v>12</v>
      </c>
      <c r="G3234" t="s">
        <v>22</v>
      </c>
      <c r="H3234" t="s">
        <v>426</v>
      </c>
      <c r="I3234" s="4">
        <v>68.62</v>
      </c>
      <c r="J3234" s="5">
        <v>2</v>
      </c>
      <c r="K3234" s="4">
        <v>32.25</v>
      </c>
    </row>
    <row r="3235" spans="1:11" x14ac:dyDescent="0.2">
      <c r="A3235" t="s">
        <v>2772</v>
      </c>
      <c r="B3235" t="str">
        <f t="shared" si="100"/>
        <v>2015</v>
      </c>
      <c r="C3235" t="str">
        <f t="shared" si="101"/>
        <v>Sep</v>
      </c>
      <c r="D3235" t="s">
        <v>2773</v>
      </c>
      <c r="E3235" t="s">
        <v>169</v>
      </c>
      <c r="F3235" t="s">
        <v>43</v>
      </c>
      <c r="G3235" t="s">
        <v>58</v>
      </c>
      <c r="H3235" t="s">
        <v>558</v>
      </c>
      <c r="I3235" s="4">
        <v>899.91</v>
      </c>
      <c r="J3235" s="5">
        <v>9</v>
      </c>
      <c r="K3235" s="4">
        <v>395.96</v>
      </c>
    </row>
    <row r="3236" spans="1:11" x14ac:dyDescent="0.2">
      <c r="A3236" t="s">
        <v>2772</v>
      </c>
      <c r="B3236" t="str">
        <f t="shared" si="100"/>
        <v>2015</v>
      </c>
      <c r="C3236" t="str">
        <f t="shared" si="101"/>
        <v>Sep</v>
      </c>
      <c r="D3236" t="s">
        <v>94</v>
      </c>
      <c r="E3236" t="s">
        <v>706</v>
      </c>
      <c r="F3236" t="s">
        <v>12</v>
      </c>
      <c r="G3236" t="s">
        <v>22</v>
      </c>
      <c r="H3236" t="s">
        <v>1455</v>
      </c>
      <c r="I3236" s="4">
        <v>10.76</v>
      </c>
      <c r="J3236" s="5">
        <v>2</v>
      </c>
      <c r="K3236" s="4">
        <v>5.16</v>
      </c>
    </row>
    <row r="3237" spans="1:11" x14ac:dyDescent="0.2">
      <c r="A3237" t="s">
        <v>2772</v>
      </c>
      <c r="B3237" t="str">
        <f t="shared" si="100"/>
        <v>2015</v>
      </c>
      <c r="C3237" t="str">
        <f t="shared" si="101"/>
        <v>Sep</v>
      </c>
      <c r="D3237" t="s">
        <v>94</v>
      </c>
      <c r="E3237" t="s">
        <v>706</v>
      </c>
      <c r="F3237" t="s">
        <v>12</v>
      </c>
      <c r="G3237" t="s">
        <v>13</v>
      </c>
      <c r="H3237" t="s">
        <v>2060</v>
      </c>
      <c r="I3237" s="4">
        <v>45.68</v>
      </c>
      <c r="J3237" s="5">
        <v>2</v>
      </c>
      <c r="K3237" s="4">
        <v>21.01</v>
      </c>
    </row>
    <row r="3238" spans="1:11" x14ac:dyDescent="0.2">
      <c r="A3238" t="s">
        <v>2772</v>
      </c>
      <c r="B3238" t="str">
        <f t="shared" si="100"/>
        <v>2015</v>
      </c>
      <c r="C3238" t="str">
        <f t="shared" si="101"/>
        <v>Sep</v>
      </c>
      <c r="D3238" t="s">
        <v>94</v>
      </c>
      <c r="E3238" t="s">
        <v>706</v>
      </c>
      <c r="F3238" t="s">
        <v>12</v>
      </c>
      <c r="G3238" t="s">
        <v>27</v>
      </c>
      <c r="H3238" t="s">
        <v>1316</v>
      </c>
      <c r="I3238" s="4">
        <v>6.7</v>
      </c>
      <c r="J3238" s="5">
        <v>1</v>
      </c>
      <c r="K3238" s="4">
        <v>2.21</v>
      </c>
    </row>
    <row r="3239" spans="1:11" x14ac:dyDescent="0.2">
      <c r="A3239" t="s">
        <v>2772</v>
      </c>
      <c r="B3239" t="str">
        <f t="shared" si="100"/>
        <v>2015</v>
      </c>
      <c r="C3239" t="str">
        <f t="shared" si="101"/>
        <v>Sep</v>
      </c>
      <c r="D3239" t="s">
        <v>2287</v>
      </c>
      <c r="E3239" t="s">
        <v>17</v>
      </c>
      <c r="F3239" t="s">
        <v>12</v>
      </c>
      <c r="G3239" t="s">
        <v>27</v>
      </c>
      <c r="H3239" t="s">
        <v>1241</v>
      </c>
      <c r="I3239" s="4">
        <v>128.74</v>
      </c>
      <c r="J3239" s="5">
        <v>7</v>
      </c>
      <c r="K3239" s="4">
        <v>12.87</v>
      </c>
    </row>
    <row r="3240" spans="1:11" x14ac:dyDescent="0.2">
      <c r="A3240" t="s">
        <v>2772</v>
      </c>
      <c r="B3240" t="str">
        <f t="shared" si="100"/>
        <v>2015</v>
      </c>
      <c r="C3240" t="str">
        <f t="shared" si="101"/>
        <v>Sep</v>
      </c>
      <c r="D3240" t="s">
        <v>2058</v>
      </c>
      <c r="E3240" t="s">
        <v>189</v>
      </c>
      <c r="F3240" t="s">
        <v>38</v>
      </c>
      <c r="G3240" t="s">
        <v>39</v>
      </c>
      <c r="H3240" t="s">
        <v>1454</v>
      </c>
      <c r="I3240" s="4">
        <v>307.14</v>
      </c>
      <c r="J3240" s="5">
        <v>4</v>
      </c>
      <c r="K3240" s="4">
        <v>-11.52</v>
      </c>
    </row>
    <row r="3241" spans="1:11" x14ac:dyDescent="0.2">
      <c r="A3241" t="s">
        <v>2772</v>
      </c>
      <c r="B3241" t="str">
        <f t="shared" si="100"/>
        <v>2015</v>
      </c>
      <c r="C3241" t="str">
        <f t="shared" si="101"/>
        <v>Sep</v>
      </c>
      <c r="D3241" t="s">
        <v>2058</v>
      </c>
      <c r="E3241" t="s">
        <v>189</v>
      </c>
      <c r="F3241" t="s">
        <v>12</v>
      </c>
      <c r="G3241" t="s">
        <v>18</v>
      </c>
      <c r="H3241" t="s">
        <v>1620</v>
      </c>
      <c r="I3241" s="4">
        <v>12.6</v>
      </c>
      <c r="J3241" s="5">
        <v>2</v>
      </c>
      <c r="K3241" s="4">
        <v>5.8</v>
      </c>
    </row>
    <row r="3242" spans="1:11" x14ac:dyDescent="0.2">
      <c r="A3242" t="s">
        <v>2772</v>
      </c>
      <c r="B3242" t="str">
        <f t="shared" si="100"/>
        <v>2015</v>
      </c>
      <c r="C3242" t="str">
        <f t="shared" si="101"/>
        <v>Sep</v>
      </c>
      <c r="D3242" t="s">
        <v>2058</v>
      </c>
      <c r="E3242" t="s">
        <v>189</v>
      </c>
      <c r="F3242" t="s">
        <v>43</v>
      </c>
      <c r="G3242" t="s">
        <v>58</v>
      </c>
      <c r="H3242" t="s">
        <v>1160</v>
      </c>
      <c r="I3242" s="4">
        <v>159.97999999999999</v>
      </c>
      <c r="J3242" s="5">
        <v>2</v>
      </c>
      <c r="K3242" s="4">
        <v>57.59</v>
      </c>
    </row>
    <row r="3243" spans="1:11" x14ac:dyDescent="0.2">
      <c r="A3243" t="s">
        <v>2772</v>
      </c>
      <c r="B3243" t="str">
        <f t="shared" si="100"/>
        <v>2015</v>
      </c>
      <c r="C3243" t="str">
        <f t="shared" si="101"/>
        <v>Sep</v>
      </c>
      <c r="D3243" t="s">
        <v>229</v>
      </c>
      <c r="E3243" t="s">
        <v>135</v>
      </c>
      <c r="F3243" t="s">
        <v>12</v>
      </c>
      <c r="G3243" t="s">
        <v>22</v>
      </c>
      <c r="H3243" t="s">
        <v>981</v>
      </c>
      <c r="I3243" s="4">
        <v>6.34</v>
      </c>
      <c r="J3243" s="5">
        <v>4</v>
      </c>
      <c r="K3243" s="4">
        <v>-4.6500000000000004</v>
      </c>
    </row>
    <row r="3244" spans="1:11" x14ac:dyDescent="0.2">
      <c r="A3244" t="s">
        <v>2772</v>
      </c>
      <c r="B3244" t="str">
        <f t="shared" si="100"/>
        <v>2015</v>
      </c>
      <c r="C3244" t="str">
        <f t="shared" si="101"/>
        <v>Sep</v>
      </c>
      <c r="D3244" t="s">
        <v>229</v>
      </c>
      <c r="E3244" t="s">
        <v>135</v>
      </c>
      <c r="F3244" t="s">
        <v>12</v>
      </c>
      <c r="G3244" t="s">
        <v>13</v>
      </c>
      <c r="H3244" t="s">
        <v>1461</v>
      </c>
      <c r="I3244" s="4">
        <v>10.48</v>
      </c>
      <c r="J3244" s="5">
        <v>1</v>
      </c>
      <c r="K3244" s="4">
        <v>3.8</v>
      </c>
    </row>
    <row r="3245" spans="1:11" x14ac:dyDescent="0.2">
      <c r="A3245" t="s">
        <v>2772</v>
      </c>
      <c r="B3245" t="str">
        <f t="shared" si="100"/>
        <v>2015</v>
      </c>
      <c r="C3245" t="str">
        <f t="shared" si="101"/>
        <v>Sep</v>
      </c>
      <c r="D3245" t="s">
        <v>229</v>
      </c>
      <c r="E3245" t="s">
        <v>135</v>
      </c>
      <c r="F3245" t="s">
        <v>12</v>
      </c>
      <c r="G3245" t="s">
        <v>22</v>
      </c>
      <c r="H3245" t="s">
        <v>1211</v>
      </c>
      <c r="I3245" s="4">
        <v>2.4700000000000002</v>
      </c>
      <c r="J3245" s="5">
        <v>1</v>
      </c>
      <c r="K3245" s="4">
        <v>-1.81</v>
      </c>
    </row>
    <row r="3246" spans="1:11" x14ac:dyDescent="0.2">
      <c r="A3246" t="s">
        <v>2772</v>
      </c>
      <c r="B3246" t="str">
        <f t="shared" si="100"/>
        <v>2015</v>
      </c>
      <c r="C3246" t="str">
        <f t="shared" si="101"/>
        <v>Sep</v>
      </c>
      <c r="D3246" t="s">
        <v>229</v>
      </c>
      <c r="E3246" t="s">
        <v>135</v>
      </c>
      <c r="F3246" t="s">
        <v>12</v>
      </c>
      <c r="G3246" t="s">
        <v>22</v>
      </c>
      <c r="H3246" t="s">
        <v>1139</v>
      </c>
      <c r="I3246" s="4">
        <v>3.26</v>
      </c>
      <c r="J3246" s="5">
        <v>2</v>
      </c>
      <c r="K3246" s="4">
        <v>-2.2799999999999998</v>
      </c>
    </row>
    <row r="3247" spans="1:11" x14ac:dyDescent="0.2">
      <c r="A3247" t="s">
        <v>2772</v>
      </c>
      <c r="B3247" t="str">
        <f t="shared" si="100"/>
        <v>2015</v>
      </c>
      <c r="C3247" t="str">
        <f t="shared" si="101"/>
        <v>Sep</v>
      </c>
      <c r="D3247" t="s">
        <v>916</v>
      </c>
      <c r="E3247" t="s">
        <v>169</v>
      </c>
      <c r="F3247" t="s">
        <v>38</v>
      </c>
      <c r="G3247" t="s">
        <v>39</v>
      </c>
      <c r="H3247" t="s">
        <v>2774</v>
      </c>
      <c r="I3247" s="4">
        <v>102.58</v>
      </c>
      <c r="J3247" s="5">
        <v>1</v>
      </c>
      <c r="K3247" s="4">
        <v>6.84</v>
      </c>
    </row>
    <row r="3248" spans="1:11" x14ac:dyDescent="0.2">
      <c r="A3248" t="s">
        <v>2772</v>
      </c>
      <c r="B3248" t="str">
        <f t="shared" si="100"/>
        <v>2015</v>
      </c>
      <c r="C3248" t="str">
        <f t="shared" si="101"/>
        <v>Sep</v>
      </c>
      <c r="D3248" t="s">
        <v>916</v>
      </c>
      <c r="E3248" t="s">
        <v>169</v>
      </c>
      <c r="F3248" t="s">
        <v>12</v>
      </c>
      <c r="G3248" t="s">
        <v>13</v>
      </c>
      <c r="H3248" t="s">
        <v>88</v>
      </c>
      <c r="I3248" s="4">
        <v>20.04</v>
      </c>
      <c r="J3248" s="5">
        <v>3</v>
      </c>
      <c r="K3248" s="4">
        <v>9.6199999999999992</v>
      </c>
    </row>
    <row r="3249" spans="1:11" x14ac:dyDescent="0.2">
      <c r="A3249" t="s">
        <v>2772</v>
      </c>
      <c r="B3249" t="str">
        <f t="shared" si="100"/>
        <v>2015</v>
      </c>
      <c r="C3249" t="str">
        <f t="shared" si="101"/>
        <v>Sep</v>
      </c>
      <c r="D3249" t="s">
        <v>901</v>
      </c>
      <c r="E3249" t="s">
        <v>26</v>
      </c>
      <c r="F3249" t="s">
        <v>12</v>
      </c>
      <c r="G3249" t="s">
        <v>22</v>
      </c>
      <c r="H3249" t="s">
        <v>1520</v>
      </c>
      <c r="I3249" s="4">
        <v>2.95</v>
      </c>
      <c r="J3249" s="5">
        <v>2</v>
      </c>
      <c r="K3249" s="4">
        <v>-2.06</v>
      </c>
    </row>
    <row r="3250" spans="1:11" x14ac:dyDescent="0.2">
      <c r="A3250" t="s">
        <v>2775</v>
      </c>
      <c r="B3250" t="str">
        <f t="shared" si="100"/>
        <v>2015</v>
      </c>
      <c r="C3250" t="str">
        <f t="shared" si="101"/>
        <v>Sep</v>
      </c>
      <c r="D3250" t="s">
        <v>889</v>
      </c>
      <c r="E3250" t="s">
        <v>11</v>
      </c>
      <c r="F3250" t="s">
        <v>12</v>
      </c>
      <c r="G3250" t="s">
        <v>22</v>
      </c>
      <c r="H3250" t="s">
        <v>2776</v>
      </c>
      <c r="I3250" s="4">
        <v>2.08</v>
      </c>
      <c r="J3250" s="5">
        <v>5</v>
      </c>
      <c r="K3250" s="4">
        <v>-3.43</v>
      </c>
    </row>
    <row r="3251" spans="1:11" x14ac:dyDescent="0.2">
      <c r="A3251" t="s">
        <v>2775</v>
      </c>
      <c r="B3251" t="str">
        <f t="shared" si="100"/>
        <v>2015</v>
      </c>
      <c r="C3251" t="str">
        <f t="shared" si="101"/>
        <v>Sep</v>
      </c>
      <c r="D3251" t="s">
        <v>889</v>
      </c>
      <c r="E3251" t="s">
        <v>11</v>
      </c>
      <c r="F3251" t="s">
        <v>43</v>
      </c>
      <c r="G3251" t="s">
        <v>44</v>
      </c>
      <c r="H3251" t="s">
        <v>1640</v>
      </c>
      <c r="I3251" s="4">
        <v>1114.4000000000001</v>
      </c>
      <c r="J3251" s="5">
        <v>7</v>
      </c>
      <c r="K3251" s="4">
        <v>376.11</v>
      </c>
    </row>
    <row r="3252" spans="1:11" x14ac:dyDescent="0.2">
      <c r="A3252" t="s">
        <v>2775</v>
      </c>
      <c r="B3252" t="str">
        <f t="shared" si="100"/>
        <v>2015</v>
      </c>
      <c r="C3252" t="str">
        <f t="shared" si="101"/>
        <v>Sep</v>
      </c>
      <c r="D3252" t="s">
        <v>1713</v>
      </c>
      <c r="E3252" t="s">
        <v>104</v>
      </c>
      <c r="F3252" t="s">
        <v>12</v>
      </c>
      <c r="G3252" t="s">
        <v>13</v>
      </c>
      <c r="H3252" t="s">
        <v>719</v>
      </c>
      <c r="I3252" s="4">
        <v>141.76</v>
      </c>
      <c r="J3252" s="5">
        <v>5</v>
      </c>
      <c r="K3252" s="4">
        <v>47.84</v>
      </c>
    </row>
    <row r="3253" spans="1:11" x14ac:dyDescent="0.2">
      <c r="A3253" t="s">
        <v>2775</v>
      </c>
      <c r="B3253" t="str">
        <f t="shared" si="100"/>
        <v>2015</v>
      </c>
      <c r="C3253" t="str">
        <f t="shared" si="101"/>
        <v>Sep</v>
      </c>
      <c r="D3253" t="s">
        <v>1713</v>
      </c>
      <c r="E3253" t="s">
        <v>104</v>
      </c>
      <c r="F3253" t="s">
        <v>43</v>
      </c>
      <c r="G3253" t="s">
        <v>58</v>
      </c>
      <c r="H3253" t="s">
        <v>2777</v>
      </c>
      <c r="I3253" s="4">
        <v>239.8</v>
      </c>
      <c r="J3253" s="5">
        <v>5</v>
      </c>
      <c r="K3253" s="4">
        <v>47.96</v>
      </c>
    </row>
    <row r="3254" spans="1:11" x14ac:dyDescent="0.2">
      <c r="A3254" t="s">
        <v>2775</v>
      </c>
      <c r="B3254" t="str">
        <f t="shared" si="100"/>
        <v>2015</v>
      </c>
      <c r="C3254" t="str">
        <f t="shared" si="101"/>
        <v>Sep</v>
      </c>
      <c r="D3254" t="s">
        <v>1713</v>
      </c>
      <c r="E3254" t="s">
        <v>104</v>
      </c>
      <c r="F3254" t="s">
        <v>12</v>
      </c>
      <c r="G3254" t="s">
        <v>13</v>
      </c>
      <c r="H3254" t="s">
        <v>1395</v>
      </c>
      <c r="I3254" s="4">
        <v>31.1</v>
      </c>
      <c r="J3254" s="5">
        <v>6</v>
      </c>
      <c r="K3254" s="4">
        <v>10.89</v>
      </c>
    </row>
    <row r="3255" spans="1:11" x14ac:dyDescent="0.2">
      <c r="A3255" t="s">
        <v>2775</v>
      </c>
      <c r="B3255" t="str">
        <f t="shared" si="100"/>
        <v>2015</v>
      </c>
      <c r="C3255" t="str">
        <f t="shared" si="101"/>
        <v>Sep</v>
      </c>
      <c r="D3255" t="s">
        <v>2231</v>
      </c>
      <c r="E3255" t="s">
        <v>109</v>
      </c>
      <c r="F3255" t="s">
        <v>12</v>
      </c>
      <c r="G3255" t="s">
        <v>13</v>
      </c>
      <c r="H3255" t="s">
        <v>2610</v>
      </c>
      <c r="I3255" s="4">
        <v>86.27</v>
      </c>
      <c r="J3255" s="5">
        <v>4</v>
      </c>
      <c r="K3255" s="4">
        <v>31.27</v>
      </c>
    </row>
    <row r="3256" spans="1:11" x14ac:dyDescent="0.2">
      <c r="A3256" t="s">
        <v>2775</v>
      </c>
      <c r="B3256" t="str">
        <f t="shared" si="100"/>
        <v>2015</v>
      </c>
      <c r="C3256" t="str">
        <f t="shared" si="101"/>
        <v>Sep</v>
      </c>
      <c r="D3256" t="s">
        <v>2231</v>
      </c>
      <c r="E3256" t="s">
        <v>109</v>
      </c>
      <c r="F3256" t="s">
        <v>12</v>
      </c>
      <c r="G3256" t="s">
        <v>22</v>
      </c>
      <c r="H3256" t="s">
        <v>2778</v>
      </c>
      <c r="I3256" s="4">
        <v>72.59</v>
      </c>
      <c r="J3256" s="5">
        <v>2</v>
      </c>
      <c r="K3256" s="4">
        <v>-48.39</v>
      </c>
    </row>
    <row r="3257" spans="1:11" x14ac:dyDescent="0.2">
      <c r="A3257" t="s">
        <v>2775</v>
      </c>
      <c r="B3257" t="str">
        <f t="shared" si="100"/>
        <v>2015</v>
      </c>
      <c r="C3257" t="str">
        <f t="shared" si="101"/>
        <v>Sep</v>
      </c>
      <c r="D3257" t="s">
        <v>2231</v>
      </c>
      <c r="E3257" t="s">
        <v>109</v>
      </c>
      <c r="F3257" t="s">
        <v>12</v>
      </c>
      <c r="G3257" t="s">
        <v>105</v>
      </c>
      <c r="H3257" t="s">
        <v>2392</v>
      </c>
      <c r="I3257" s="4">
        <v>60.67</v>
      </c>
      <c r="J3257" s="5">
        <v>2</v>
      </c>
      <c r="K3257" s="4">
        <v>14.41</v>
      </c>
    </row>
    <row r="3258" spans="1:11" x14ac:dyDescent="0.2">
      <c r="A3258" t="s">
        <v>2775</v>
      </c>
      <c r="B3258" t="str">
        <f t="shared" si="100"/>
        <v>2015</v>
      </c>
      <c r="C3258" t="str">
        <f t="shared" si="101"/>
        <v>Sep</v>
      </c>
      <c r="D3258" t="s">
        <v>2231</v>
      </c>
      <c r="E3258" t="s">
        <v>109</v>
      </c>
      <c r="F3258" t="s">
        <v>12</v>
      </c>
      <c r="G3258" t="s">
        <v>22</v>
      </c>
      <c r="H3258" t="s">
        <v>2124</v>
      </c>
      <c r="I3258" s="4">
        <v>77.03</v>
      </c>
      <c r="J3258" s="5">
        <v>9</v>
      </c>
      <c r="K3258" s="4">
        <v>-59.06</v>
      </c>
    </row>
    <row r="3259" spans="1:11" x14ac:dyDescent="0.2">
      <c r="A3259" t="s">
        <v>2775</v>
      </c>
      <c r="B3259" t="str">
        <f t="shared" si="100"/>
        <v>2015</v>
      </c>
      <c r="C3259" t="str">
        <f t="shared" si="101"/>
        <v>Sep</v>
      </c>
      <c r="D3259" t="s">
        <v>2231</v>
      </c>
      <c r="E3259" t="s">
        <v>109</v>
      </c>
      <c r="F3259" t="s">
        <v>12</v>
      </c>
      <c r="G3259" t="s">
        <v>20</v>
      </c>
      <c r="H3259" t="s">
        <v>684</v>
      </c>
      <c r="I3259" s="4">
        <v>119.9</v>
      </c>
      <c r="J3259" s="5">
        <v>6</v>
      </c>
      <c r="K3259" s="4">
        <v>-1.5</v>
      </c>
    </row>
    <row r="3260" spans="1:11" x14ac:dyDescent="0.2">
      <c r="A3260" t="s">
        <v>2775</v>
      </c>
      <c r="B3260" t="str">
        <f t="shared" si="100"/>
        <v>2015</v>
      </c>
      <c r="C3260" t="str">
        <f t="shared" si="101"/>
        <v>Sep</v>
      </c>
      <c r="D3260" t="s">
        <v>2231</v>
      </c>
      <c r="E3260" t="s">
        <v>109</v>
      </c>
      <c r="F3260" t="s">
        <v>43</v>
      </c>
      <c r="G3260" t="s">
        <v>44</v>
      </c>
      <c r="H3260" t="s">
        <v>1801</v>
      </c>
      <c r="I3260" s="4">
        <v>263.95999999999998</v>
      </c>
      <c r="J3260" s="5">
        <v>5</v>
      </c>
      <c r="K3260" s="4">
        <v>23.1</v>
      </c>
    </row>
    <row r="3261" spans="1:11" x14ac:dyDescent="0.2">
      <c r="A3261" t="s">
        <v>2775</v>
      </c>
      <c r="B3261" t="str">
        <f t="shared" si="100"/>
        <v>2015</v>
      </c>
      <c r="C3261" t="str">
        <f t="shared" si="101"/>
        <v>Sep</v>
      </c>
      <c r="D3261" t="s">
        <v>2231</v>
      </c>
      <c r="E3261" t="s">
        <v>109</v>
      </c>
      <c r="F3261" t="s">
        <v>12</v>
      </c>
      <c r="G3261" t="s">
        <v>20</v>
      </c>
      <c r="H3261" t="s">
        <v>21</v>
      </c>
      <c r="I3261" s="4">
        <v>363.65</v>
      </c>
      <c r="J3261" s="5">
        <v>4</v>
      </c>
      <c r="K3261" s="4">
        <v>-86.37</v>
      </c>
    </row>
    <row r="3262" spans="1:11" x14ac:dyDescent="0.2">
      <c r="A3262" t="s">
        <v>2775</v>
      </c>
      <c r="B3262" t="str">
        <f t="shared" si="100"/>
        <v>2015</v>
      </c>
      <c r="C3262" t="str">
        <f t="shared" si="101"/>
        <v>Sep</v>
      </c>
      <c r="D3262" t="s">
        <v>2126</v>
      </c>
      <c r="E3262" t="s">
        <v>26</v>
      </c>
      <c r="F3262" t="s">
        <v>12</v>
      </c>
      <c r="G3262" t="s">
        <v>22</v>
      </c>
      <c r="H3262" t="s">
        <v>317</v>
      </c>
      <c r="I3262" s="4">
        <v>121.1</v>
      </c>
      <c r="J3262" s="5">
        <v>6</v>
      </c>
      <c r="K3262" s="4">
        <v>-100.92</v>
      </c>
    </row>
    <row r="3263" spans="1:11" x14ac:dyDescent="0.2">
      <c r="A3263" t="s">
        <v>2775</v>
      </c>
      <c r="B3263" t="str">
        <f t="shared" si="100"/>
        <v>2015</v>
      </c>
      <c r="C3263" t="str">
        <f t="shared" si="101"/>
        <v>Sep</v>
      </c>
      <c r="D3263" t="s">
        <v>2126</v>
      </c>
      <c r="E3263" t="s">
        <v>26</v>
      </c>
      <c r="F3263" t="s">
        <v>43</v>
      </c>
      <c r="G3263" t="s">
        <v>44</v>
      </c>
      <c r="H3263" t="s">
        <v>2415</v>
      </c>
      <c r="I3263" s="4">
        <v>45.89</v>
      </c>
      <c r="J3263" s="5">
        <v>1</v>
      </c>
      <c r="K3263" s="4">
        <v>-9.18</v>
      </c>
    </row>
    <row r="3264" spans="1:11" x14ac:dyDescent="0.2">
      <c r="A3264" t="s">
        <v>2775</v>
      </c>
      <c r="B3264" t="str">
        <f t="shared" si="100"/>
        <v>2015</v>
      </c>
      <c r="C3264" t="str">
        <f t="shared" si="101"/>
        <v>Sep</v>
      </c>
      <c r="D3264" t="s">
        <v>2779</v>
      </c>
      <c r="E3264" t="s">
        <v>31</v>
      </c>
      <c r="F3264" t="s">
        <v>12</v>
      </c>
      <c r="G3264" t="s">
        <v>20</v>
      </c>
      <c r="H3264" t="s">
        <v>1687</v>
      </c>
      <c r="I3264" s="4">
        <v>64.17</v>
      </c>
      <c r="J3264" s="5">
        <v>3</v>
      </c>
      <c r="K3264" s="4">
        <v>18.61</v>
      </c>
    </row>
    <row r="3265" spans="1:11" x14ac:dyDescent="0.2">
      <c r="A3265" t="s">
        <v>2775</v>
      </c>
      <c r="B3265" t="str">
        <f t="shared" si="100"/>
        <v>2015</v>
      </c>
      <c r="C3265" t="str">
        <f t="shared" si="101"/>
        <v>Sep</v>
      </c>
      <c r="D3265" t="s">
        <v>2779</v>
      </c>
      <c r="E3265" t="s">
        <v>31</v>
      </c>
      <c r="F3265" t="s">
        <v>12</v>
      </c>
      <c r="G3265" t="s">
        <v>72</v>
      </c>
      <c r="H3265" t="s">
        <v>623</v>
      </c>
      <c r="I3265" s="4">
        <v>124.46</v>
      </c>
      <c r="J3265" s="5">
        <v>2</v>
      </c>
      <c r="K3265" s="4">
        <v>58.5</v>
      </c>
    </row>
    <row r="3266" spans="1:11" x14ac:dyDescent="0.2">
      <c r="A3266" t="s">
        <v>2775</v>
      </c>
      <c r="B3266" t="str">
        <f t="shared" si="100"/>
        <v>2015</v>
      </c>
      <c r="C3266" t="str">
        <f t="shared" si="101"/>
        <v>Sep</v>
      </c>
      <c r="D3266" t="s">
        <v>1543</v>
      </c>
      <c r="E3266" t="s">
        <v>169</v>
      </c>
      <c r="F3266" t="s">
        <v>43</v>
      </c>
      <c r="G3266" t="s">
        <v>58</v>
      </c>
      <c r="H3266" t="s">
        <v>2566</v>
      </c>
      <c r="I3266" s="4">
        <v>50</v>
      </c>
      <c r="J3266" s="5">
        <v>2</v>
      </c>
      <c r="K3266" s="4">
        <v>12</v>
      </c>
    </row>
    <row r="3267" spans="1:11" x14ac:dyDescent="0.2">
      <c r="A3267" t="s">
        <v>2775</v>
      </c>
      <c r="B3267" t="str">
        <f t="shared" ref="B3267:B3330" si="102">TEXT(A3267,"YYYY")</f>
        <v>2015</v>
      </c>
      <c r="C3267" t="str">
        <f t="shared" ref="C3267:C3330" si="103">TEXT(A3267,"MMM")</f>
        <v>Sep</v>
      </c>
      <c r="D3267" t="s">
        <v>1279</v>
      </c>
      <c r="E3267" t="s">
        <v>169</v>
      </c>
      <c r="F3267" t="s">
        <v>12</v>
      </c>
      <c r="G3267" t="s">
        <v>47</v>
      </c>
      <c r="H3267" t="s">
        <v>1285</v>
      </c>
      <c r="I3267" s="4">
        <v>34.44</v>
      </c>
      <c r="J3267" s="5">
        <v>3</v>
      </c>
      <c r="K3267" s="4">
        <v>16.190000000000001</v>
      </c>
    </row>
    <row r="3268" spans="1:11" x14ac:dyDescent="0.2">
      <c r="A3268" t="s">
        <v>2775</v>
      </c>
      <c r="B3268" t="str">
        <f t="shared" si="102"/>
        <v>2015</v>
      </c>
      <c r="C3268" t="str">
        <f t="shared" si="103"/>
        <v>Sep</v>
      </c>
      <c r="D3268" t="s">
        <v>1279</v>
      </c>
      <c r="E3268" t="s">
        <v>169</v>
      </c>
      <c r="F3268" t="s">
        <v>43</v>
      </c>
      <c r="G3268" t="s">
        <v>353</v>
      </c>
      <c r="H3268" t="s">
        <v>618</v>
      </c>
      <c r="I3268" s="4">
        <v>629.92999999999995</v>
      </c>
      <c r="J3268" s="5">
        <v>7</v>
      </c>
      <c r="K3268" s="4">
        <v>296.07</v>
      </c>
    </row>
    <row r="3269" spans="1:11" x14ac:dyDescent="0.2">
      <c r="A3269" t="s">
        <v>2775</v>
      </c>
      <c r="B3269" t="str">
        <f t="shared" si="102"/>
        <v>2015</v>
      </c>
      <c r="C3269" t="str">
        <f t="shared" si="103"/>
        <v>Sep</v>
      </c>
      <c r="D3269" t="s">
        <v>1279</v>
      </c>
      <c r="E3269" t="s">
        <v>169</v>
      </c>
      <c r="F3269" t="s">
        <v>12</v>
      </c>
      <c r="G3269" t="s">
        <v>22</v>
      </c>
      <c r="H3269" t="s">
        <v>2314</v>
      </c>
      <c r="I3269" s="4">
        <v>79.06</v>
      </c>
      <c r="J3269" s="5">
        <v>9</v>
      </c>
      <c r="K3269" s="4">
        <v>28.66</v>
      </c>
    </row>
    <row r="3270" spans="1:11" x14ac:dyDescent="0.2">
      <c r="A3270" t="s">
        <v>2780</v>
      </c>
      <c r="B3270" t="str">
        <f t="shared" si="102"/>
        <v>2015</v>
      </c>
      <c r="C3270" t="str">
        <f t="shared" si="103"/>
        <v>Sep</v>
      </c>
      <c r="D3270" t="s">
        <v>2723</v>
      </c>
      <c r="E3270" t="s">
        <v>17</v>
      </c>
      <c r="F3270" t="s">
        <v>12</v>
      </c>
      <c r="G3270" t="s">
        <v>22</v>
      </c>
      <c r="H3270" t="s">
        <v>1058</v>
      </c>
      <c r="I3270" s="4">
        <v>15.08</v>
      </c>
      <c r="J3270" s="5">
        <v>2</v>
      </c>
      <c r="K3270" s="4">
        <v>-22.62</v>
      </c>
    </row>
    <row r="3271" spans="1:11" x14ac:dyDescent="0.2">
      <c r="A3271" t="s">
        <v>2780</v>
      </c>
      <c r="B3271" t="str">
        <f t="shared" si="102"/>
        <v>2015</v>
      </c>
      <c r="C3271" t="str">
        <f t="shared" si="103"/>
        <v>Sep</v>
      </c>
      <c r="D3271" t="s">
        <v>2723</v>
      </c>
      <c r="E3271" t="s">
        <v>17</v>
      </c>
      <c r="F3271" t="s">
        <v>38</v>
      </c>
      <c r="G3271" t="s">
        <v>52</v>
      </c>
      <c r="H3271" t="s">
        <v>2018</v>
      </c>
      <c r="I3271" s="4">
        <v>24.29</v>
      </c>
      <c r="J3271" s="5">
        <v>3</v>
      </c>
      <c r="K3271" s="4">
        <v>-12.75</v>
      </c>
    </row>
    <row r="3272" spans="1:11" x14ac:dyDescent="0.2">
      <c r="A3272" t="s">
        <v>2780</v>
      </c>
      <c r="B3272" t="str">
        <f t="shared" si="102"/>
        <v>2015</v>
      </c>
      <c r="C3272" t="str">
        <f t="shared" si="103"/>
        <v>Sep</v>
      </c>
      <c r="D3272" t="s">
        <v>1892</v>
      </c>
      <c r="E3272" t="s">
        <v>31</v>
      </c>
      <c r="F3272" t="s">
        <v>12</v>
      </c>
      <c r="G3272" t="s">
        <v>20</v>
      </c>
      <c r="H3272" t="s">
        <v>1871</v>
      </c>
      <c r="I3272" s="4">
        <v>15.51</v>
      </c>
      <c r="J3272" s="5">
        <v>1</v>
      </c>
      <c r="K3272" s="4">
        <v>4.34</v>
      </c>
    </row>
    <row r="3273" spans="1:11" x14ac:dyDescent="0.2">
      <c r="A3273" t="s">
        <v>2780</v>
      </c>
      <c r="B3273" t="str">
        <f t="shared" si="102"/>
        <v>2015</v>
      </c>
      <c r="C3273" t="str">
        <f t="shared" si="103"/>
        <v>Sep</v>
      </c>
      <c r="D3273" t="s">
        <v>1892</v>
      </c>
      <c r="E3273" t="s">
        <v>31</v>
      </c>
      <c r="F3273" t="s">
        <v>12</v>
      </c>
      <c r="G3273" t="s">
        <v>13</v>
      </c>
      <c r="H3273" t="s">
        <v>1209</v>
      </c>
      <c r="I3273" s="4">
        <v>146.82</v>
      </c>
      <c r="J3273" s="5">
        <v>3</v>
      </c>
      <c r="K3273" s="4">
        <v>73.41</v>
      </c>
    </row>
    <row r="3274" spans="1:11" x14ac:dyDescent="0.2">
      <c r="A3274" t="s">
        <v>2780</v>
      </c>
      <c r="B3274" t="str">
        <f t="shared" si="102"/>
        <v>2015</v>
      </c>
      <c r="C3274" t="str">
        <f t="shared" si="103"/>
        <v>Sep</v>
      </c>
      <c r="D3274" t="s">
        <v>1892</v>
      </c>
      <c r="E3274" t="s">
        <v>31</v>
      </c>
      <c r="F3274" t="s">
        <v>12</v>
      </c>
      <c r="G3274" t="s">
        <v>13</v>
      </c>
      <c r="H3274" t="s">
        <v>566</v>
      </c>
      <c r="I3274" s="4">
        <v>12.96</v>
      </c>
      <c r="J3274" s="5">
        <v>2</v>
      </c>
      <c r="K3274" s="4">
        <v>6.22</v>
      </c>
    </row>
    <row r="3275" spans="1:11" x14ac:dyDescent="0.2">
      <c r="A3275" t="s">
        <v>2780</v>
      </c>
      <c r="B3275" t="str">
        <f t="shared" si="102"/>
        <v>2015</v>
      </c>
      <c r="C3275" t="str">
        <f t="shared" si="103"/>
        <v>Sep</v>
      </c>
      <c r="D3275" t="s">
        <v>2781</v>
      </c>
      <c r="E3275" t="s">
        <v>125</v>
      </c>
      <c r="F3275" t="s">
        <v>12</v>
      </c>
      <c r="G3275" t="s">
        <v>27</v>
      </c>
      <c r="H3275" t="s">
        <v>531</v>
      </c>
      <c r="I3275" s="4">
        <v>16.399999999999999</v>
      </c>
      <c r="J3275" s="5">
        <v>5</v>
      </c>
      <c r="K3275" s="4">
        <v>4.76</v>
      </c>
    </row>
    <row r="3276" spans="1:11" x14ac:dyDescent="0.2">
      <c r="A3276" t="s">
        <v>2780</v>
      </c>
      <c r="B3276" t="str">
        <f t="shared" si="102"/>
        <v>2015</v>
      </c>
      <c r="C3276" t="str">
        <f t="shared" si="103"/>
        <v>Sep</v>
      </c>
      <c r="D3276" t="s">
        <v>2781</v>
      </c>
      <c r="E3276" t="s">
        <v>125</v>
      </c>
      <c r="F3276" t="s">
        <v>12</v>
      </c>
      <c r="G3276" t="s">
        <v>13</v>
      </c>
      <c r="H3276" t="s">
        <v>2782</v>
      </c>
      <c r="I3276" s="4">
        <v>25.92</v>
      </c>
      <c r="J3276" s="5">
        <v>4</v>
      </c>
      <c r="K3276" s="4">
        <v>12.44</v>
      </c>
    </row>
    <row r="3277" spans="1:11" x14ac:dyDescent="0.2">
      <c r="A3277" t="s">
        <v>2780</v>
      </c>
      <c r="B3277" t="str">
        <f t="shared" si="102"/>
        <v>2015</v>
      </c>
      <c r="C3277" t="str">
        <f t="shared" si="103"/>
        <v>Sep</v>
      </c>
      <c r="D3277" t="s">
        <v>1090</v>
      </c>
      <c r="E3277" t="s">
        <v>62</v>
      </c>
      <c r="F3277" t="s">
        <v>12</v>
      </c>
      <c r="G3277" t="s">
        <v>13</v>
      </c>
      <c r="H3277" t="s">
        <v>1342</v>
      </c>
      <c r="I3277" s="4">
        <v>154.9</v>
      </c>
      <c r="J3277" s="5">
        <v>5</v>
      </c>
      <c r="K3277" s="4">
        <v>69.709999999999994</v>
      </c>
    </row>
    <row r="3278" spans="1:11" x14ac:dyDescent="0.2">
      <c r="A3278" t="s">
        <v>2780</v>
      </c>
      <c r="B3278" t="str">
        <f t="shared" si="102"/>
        <v>2015</v>
      </c>
      <c r="C3278" t="str">
        <f t="shared" si="103"/>
        <v>Sep</v>
      </c>
      <c r="D3278" t="s">
        <v>1090</v>
      </c>
      <c r="E3278" t="s">
        <v>62</v>
      </c>
      <c r="F3278" t="s">
        <v>43</v>
      </c>
      <c r="G3278" t="s">
        <v>44</v>
      </c>
      <c r="H3278" t="s">
        <v>2534</v>
      </c>
      <c r="I3278" s="4">
        <v>1871.88</v>
      </c>
      <c r="J3278" s="5">
        <v>12</v>
      </c>
      <c r="K3278" s="4">
        <v>561.55999999999995</v>
      </c>
    </row>
    <row r="3279" spans="1:11" x14ac:dyDescent="0.2">
      <c r="A3279" t="s">
        <v>2780</v>
      </c>
      <c r="B3279" t="str">
        <f t="shared" si="102"/>
        <v>2015</v>
      </c>
      <c r="C3279" t="str">
        <f t="shared" si="103"/>
        <v>Sep</v>
      </c>
      <c r="D3279" t="s">
        <v>1950</v>
      </c>
      <c r="E3279" t="s">
        <v>189</v>
      </c>
      <c r="F3279" t="s">
        <v>12</v>
      </c>
      <c r="G3279" t="s">
        <v>27</v>
      </c>
      <c r="H3279" t="s">
        <v>1150</v>
      </c>
      <c r="I3279" s="4">
        <v>99.2</v>
      </c>
      <c r="J3279" s="5">
        <v>5</v>
      </c>
      <c r="K3279" s="4">
        <v>25.79</v>
      </c>
    </row>
    <row r="3280" spans="1:11" x14ac:dyDescent="0.2">
      <c r="A3280" t="s">
        <v>2783</v>
      </c>
      <c r="B3280" t="str">
        <f t="shared" si="102"/>
        <v>2015</v>
      </c>
      <c r="C3280" t="str">
        <f t="shared" si="103"/>
        <v>Sep</v>
      </c>
      <c r="D3280" t="s">
        <v>1552</v>
      </c>
      <c r="E3280" t="s">
        <v>31</v>
      </c>
      <c r="F3280" t="s">
        <v>12</v>
      </c>
      <c r="G3280" t="s">
        <v>105</v>
      </c>
      <c r="H3280" t="s">
        <v>710</v>
      </c>
      <c r="I3280" s="4">
        <v>43.26</v>
      </c>
      <c r="J3280" s="5">
        <v>3</v>
      </c>
      <c r="K3280" s="4">
        <v>14.28</v>
      </c>
    </row>
    <row r="3281" spans="1:11" x14ac:dyDescent="0.2">
      <c r="A3281" t="s">
        <v>2783</v>
      </c>
      <c r="B3281" t="str">
        <f t="shared" si="102"/>
        <v>2015</v>
      </c>
      <c r="C3281" t="str">
        <f t="shared" si="103"/>
        <v>Sep</v>
      </c>
      <c r="D3281" t="s">
        <v>1552</v>
      </c>
      <c r="E3281" t="s">
        <v>31</v>
      </c>
      <c r="F3281" t="s">
        <v>12</v>
      </c>
      <c r="G3281" t="s">
        <v>105</v>
      </c>
      <c r="H3281" t="s">
        <v>2784</v>
      </c>
      <c r="I3281" s="4">
        <v>43.56</v>
      </c>
      <c r="J3281" s="5">
        <v>2</v>
      </c>
      <c r="K3281" s="4">
        <v>15.25</v>
      </c>
    </row>
    <row r="3282" spans="1:11" x14ac:dyDescent="0.2">
      <c r="A3282" t="s">
        <v>2783</v>
      </c>
      <c r="B3282" t="str">
        <f t="shared" si="102"/>
        <v>2015</v>
      </c>
      <c r="C3282" t="str">
        <f t="shared" si="103"/>
        <v>Sep</v>
      </c>
      <c r="D3282" t="s">
        <v>1691</v>
      </c>
      <c r="E3282" t="s">
        <v>327</v>
      </c>
      <c r="F3282" t="s">
        <v>12</v>
      </c>
      <c r="G3282" t="s">
        <v>72</v>
      </c>
      <c r="H3282" t="s">
        <v>1560</v>
      </c>
      <c r="I3282" s="4">
        <v>12.54</v>
      </c>
      <c r="J3282" s="5">
        <v>1</v>
      </c>
      <c r="K3282" s="4">
        <v>4.2300000000000004</v>
      </c>
    </row>
    <row r="3283" spans="1:11" x14ac:dyDescent="0.2">
      <c r="A3283" t="s">
        <v>2783</v>
      </c>
      <c r="B3283" t="str">
        <f t="shared" si="102"/>
        <v>2015</v>
      </c>
      <c r="C3283" t="str">
        <f t="shared" si="103"/>
        <v>Sep</v>
      </c>
      <c r="D3283" t="s">
        <v>1691</v>
      </c>
      <c r="E3283" t="s">
        <v>327</v>
      </c>
      <c r="F3283" t="s">
        <v>12</v>
      </c>
      <c r="G3283" t="s">
        <v>22</v>
      </c>
      <c r="H3283" t="s">
        <v>239</v>
      </c>
      <c r="I3283" s="4">
        <v>1.08</v>
      </c>
      <c r="J3283" s="5">
        <v>2</v>
      </c>
      <c r="K3283" s="4">
        <v>-0.79</v>
      </c>
    </row>
    <row r="3284" spans="1:11" x14ac:dyDescent="0.2">
      <c r="A3284" t="s">
        <v>2783</v>
      </c>
      <c r="B3284" t="str">
        <f t="shared" si="102"/>
        <v>2015</v>
      </c>
      <c r="C3284" t="str">
        <f t="shared" si="103"/>
        <v>Sep</v>
      </c>
      <c r="D3284" t="s">
        <v>1691</v>
      </c>
      <c r="E3284" t="s">
        <v>327</v>
      </c>
      <c r="F3284" t="s">
        <v>12</v>
      </c>
      <c r="G3284" t="s">
        <v>47</v>
      </c>
      <c r="H3284" t="s">
        <v>184</v>
      </c>
      <c r="I3284" s="4">
        <v>4.51</v>
      </c>
      <c r="J3284" s="5">
        <v>3</v>
      </c>
      <c r="K3284" s="4">
        <v>0.85</v>
      </c>
    </row>
    <row r="3285" spans="1:11" x14ac:dyDescent="0.2">
      <c r="A3285" t="s">
        <v>2783</v>
      </c>
      <c r="B3285" t="str">
        <f t="shared" si="102"/>
        <v>2015</v>
      </c>
      <c r="C3285" t="str">
        <f t="shared" si="103"/>
        <v>Sep</v>
      </c>
      <c r="D3285" t="s">
        <v>2280</v>
      </c>
      <c r="E3285" t="s">
        <v>169</v>
      </c>
      <c r="F3285" t="s">
        <v>12</v>
      </c>
      <c r="G3285" t="s">
        <v>105</v>
      </c>
      <c r="H3285" t="s">
        <v>336</v>
      </c>
      <c r="I3285" s="4">
        <v>293.52</v>
      </c>
      <c r="J3285" s="5">
        <v>6</v>
      </c>
      <c r="K3285" s="4">
        <v>76.319999999999993</v>
      </c>
    </row>
    <row r="3286" spans="1:11" x14ac:dyDescent="0.2">
      <c r="A3286" t="s">
        <v>2783</v>
      </c>
      <c r="B3286" t="str">
        <f t="shared" si="102"/>
        <v>2015</v>
      </c>
      <c r="C3286" t="str">
        <f t="shared" si="103"/>
        <v>Sep</v>
      </c>
      <c r="D3286" t="s">
        <v>2280</v>
      </c>
      <c r="E3286" t="s">
        <v>169</v>
      </c>
      <c r="F3286" t="s">
        <v>43</v>
      </c>
      <c r="G3286" t="s">
        <v>44</v>
      </c>
      <c r="H3286" t="s">
        <v>1557</v>
      </c>
      <c r="I3286" s="4">
        <v>307.98</v>
      </c>
      <c r="J3286" s="5">
        <v>2</v>
      </c>
      <c r="K3286" s="4">
        <v>89.31</v>
      </c>
    </row>
    <row r="3287" spans="1:11" x14ac:dyDescent="0.2">
      <c r="A3287" t="s">
        <v>2783</v>
      </c>
      <c r="B3287" t="str">
        <f t="shared" si="102"/>
        <v>2015</v>
      </c>
      <c r="C3287" t="str">
        <f t="shared" si="103"/>
        <v>Sep</v>
      </c>
      <c r="D3287" t="s">
        <v>539</v>
      </c>
      <c r="E3287" t="s">
        <v>31</v>
      </c>
      <c r="F3287" t="s">
        <v>12</v>
      </c>
      <c r="G3287" t="s">
        <v>105</v>
      </c>
      <c r="H3287" t="s">
        <v>1264</v>
      </c>
      <c r="I3287" s="4">
        <v>186.15</v>
      </c>
      <c r="J3287" s="5">
        <v>3</v>
      </c>
      <c r="K3287" s="4">
        <v>55.85</v>
      </c>
    </row>
    <row r="3288" spans="1:11" x14ac:dyDescent="0.2">
      <c r="A3288" t="s">
        <v>2783</v>
      </c>
      <c r="B3288" t="str">
        <f t="shared" si="102"/>
        <v>2015</v>
      </c>
      <c r="C3288" t="str">
        <f t="shared" si="103"/>
        <v>Sep</v>
      </c>
      <c r="D3288" t="s">
        <v>539</v>
      </c>
      <c r="E3288" t="s">
        <v>31</v>
      </c>
      <c r="F3288" t="s">
        <v>12</v>
      </c>
      <c r="G3288" t="s">
        <v>22</v>
      </c>
      <c r="H3288" t="s">
        <v>1781</v>
      </c>
      <c r="I3288" s="4">
        <v>81.790000000000006</v>
      </c>
      <c r="J3288" s="5">
        <v>6</v>
      </c>
      <c r="K3288" s="4">
        <v>26.58</v>
      </c>
    </row>
    <row r="3289" spans="1:11" x14ac:dyDescent="0.2">
      <c r="A3289" t="s">
        <v>2783</v>
      </c>
      <c r="B3289" t="str">
        <f t="shared" si="102"/>
        <v>2015</v>
      </c>
      <c r="C3289" t="str">
        <f t="shared" si="103"/>
        <v>Sep</v>
      </c>
      <c r="D3289" t="s">
        <v>539</v>
      </c>
      <c r="E3289" t="s">
        <v>31</v>
      </c>
      <c r="F3289" t="s">
        <v>12</v>
      </c>
      <c r="G3289" t="s">
        <v>232</v>
      </c>
      <c r="H3289" t="s">
        <v>2785</v>
      </c>
      <c r="I3289" s="4">
        <v>47.19</v>
      </c>
      <c r="J3289" s="5">
        <v>3</v>
      </c>
      <c r="K3289" s="4">
        <v>13.69</v>
      </c>
    </row>
    <row r="3290" spans="1:11" x14ac:dyDescent="0.2">
      <c r="A3290" t="s">
        <v>2783</v>
      </c>
      <c r="B3290" t="str">
        <f t="shared" si="102"/>
        <v>2015</v>
      </c>
      <c r="C3290" t="str">
        <f t="shared" si="103"/>
        <v>Sep</v>
      </c>
      <c r="D3290" t="s">
        <v>539</v>
      </c>
      <c r="E3290" t="s">
        <v>31</v>
      </c>
      <c r="F3290" t="s">
        <v>43</v>
      </c>
      <c r="G3290" t="s">
        <v>44</v>
      </c>
      <c r="H3290" t="s">
        <v>2786</v>
      </c>
      <c r="I3290" s="4">
        <v>36.78</v>
      </c>
      <c r="J3290" s="5">
        <v>2</v>
      </c>
      <c r="K3290" s="4">
        <v>-8.2799999999999994</v>
      </c>
    </row>
    <row r="3291" spans="1:11" x14ac:dyDescent="0.2">
      <c r="A3291" t="s">
        <v>2787</v>
      </c>
      <c r="B3291" t="str">
        <f t="shared" si="102"/>
        <v>2015</v>
      </c>
      <c r="C3291" t="str">
        <f t="shared" si="103"/>
        <v>Oct</v>
      </c>
      <c r="D3291" t="s">
        <v>2676</v>
      </c>
      <c r="E3291" t="s">
        <v>327</v>
      </c>
      <c r="F3291" t="s">
        <v>12</v>
      </c>
      <c r="G3291" t="s">
        <v>20</v>
      </c>
      <c r="H3291" t="s">
        <v>1812</v>
      </c>
      <c r="I3291" s="4">
        <v>139.41999999999999</v>
      </c>
      <c r="J3291" s="5">
        <v>4</v>
      </c>
      <c r="K3291" s="4">
        <v>17.43</v>
      </c>
    </row>
    <row r="3292" spans="1:11" x14ac:dyDescent="0.2">
      <c r="A3292" t="s">
        <v>2787</v>
      </c>
      <c r="B3292" t="str">
        <f t="shared" si="102"/>
        <v>2015</v>
      </c>
      <c r="C3292" t="str">
        <f t="shared" si="103"/>
        <v>Oct</v>
      </c>
      <c r="D3292" t="s">
        <v>1881</v>
      </c>
      <c r="E3292" t="s">
        <v>501</v>
      </c>
      <c r="F3292" t="s">
        <v>43</v>
      </c>
      <c r="G3292" t="s">
        <v>44</v>
      </c>
      <c r="H3292" t="s">
        <v>2534</v>
      </c>
      <c r="I3292" s="4">
        <v>311.98</v>
      </c>
      <c r="J3292" s="5">
        <v>2</v>
      </c>
      <c r="K3292" s="4">
        <v>93.59</v>
      </c>
    </row>
    <row r="3293" spans="1:11" x14ac:dyDescent="0.2">
      <c r="A3293" t="s">
        <v>2787</v>
      </c>
      <c r="B3293" t="str">
        <f t="shared" si="102"/>
        <v>2015</v>
      </c>
      <c r="C3293" t="str">
        <f t="shared" si="103"/>
        <v>Oct</v>
      </c>
      <c r="D3293" t="s">
        <v>1881</v>
      </c>
      <c r="E3293" t="s">
        <v>501</v>
      </c>
      <c r="F3293" t="s">
        <v>12</v>
      </c>
      <c r="G3293" t="s">
        <v>22</v>
      </c>
      <c r="H3293" t="s">
        <v>521</v>
      </c>
      <c r="I3293" s="4">
        <v>22.45</v>
      </c>
      <c r="J3293" s="5">
        <v>5</v>
      </c>
      <c r="K3293" s="4">
        <v>10.33</v>
      </c>
    </row>
    <row r="3294" spans="1:11" x14ac:dyDescent="0.2">
      <c r="A3294" t="s">
        <v>2787</v>
      </c>
      <c r="B3294" t="str">
        <f t="shared" si="102"/>
        <v>2015</v>
      </c>
      <c r="C3294" t="str">
        <f t="shared" si="103"/>
        <v>Oct</v>
      </c>
      <c r="D3294" t="s">
        <v>2788</v>
      </c>
      <c r="E3294" t="s">
        <v>17</v>
      </c>
      <c r="F3294" t="s">
        <v>12</v>
      </c>
      <c r="G3294" t="s">
        <v>22</v>
      </c>
      <c r="H3294" t="s">
        <v>1728</v>
      </c>
      <c r="I3294" s="4">
        <v>2.99</v>
      </c>
      <c r="J3294" s="5">
        <v>4</v>
      </c>
      <c r="K3294" s="4">
        <v>-4.49</v>
      </c>
    </row>
    <row r="3295" spans="1:11" x14ac:dyDescent="0.2">
      <c r="A3295" t="s">
        <v>2787</v>
      </c>
      <c r="B3295" t="str">
        <f t="shared" si="102"/>
        <v>2015</v>
      </c>
      <c r="C3295" t="str">
        <f t="shared" si="103"/>
        <v>Oct</v>
      </c>
      <c r="D3295" t="s">
        <v>2788</v>
      </c>
      <c r="E3295" t="s">
        <v>17</v>
      </c>
      <c r="F3295" t="s">
        <v>43</v>
      </c>
      <c r="G3295" t="s">
        <v>58</v>
      </c>
      <c r="H3295" t="s">
        <v>2540</v>
      </c>
      <c r="I3295" s="4">
        <v>108.77</v>
      </c>
      <c r="J3295" s="5">
        <v>4</v>
      </c>
      <c r="K3295" s="4">
        <v>2.72</v>
      </c>
    </row>
    <row r="3296" spans="1:11" x14ac:dyDescent="0.2">
      <c r="A3296" t="s">
        <v>2787</v>
      </c>
      <c r="B3296" t="str">
        <f t="shared" si="102"/>
        <v>2015</v>
      </c>
      <c r="C3296" t="str">
        <f t="shared" si="103"/>
        <v>Oct</v>
      </c>
      <c r="D3296" t="s">
        <v>2788</v>
      </c>
      <c r="E3296" t="s">
        <v>104</v>
      </c>
      <c r="F3296" t="s">
        <v>43</v>
      </c>
      <c r="G3296" t="s">
        <v>44</v>
      </c>
      <c r="H3296" t="s">
        <v>747</v>
      </c>
      <c r="I3296" s="4">
        <v>572.79999999999995</v>
      </c>
      <c r="J3296" s="5">
        <v>2</v>
      </c>
      <c r="K3296" s="4">
        <v>50.12</v>
      </c>
    </row>
    <row r="3297" spans="1:11" x14ac:dyDescent="0.2">
      <c r="A3297" t="s">
        <v>2789</v>
      </c>
      <c r="B3297" t="str">
        <f t="shared" si="102"/>
        <v>2015</v>
      </c>
      <c r="C3297" t="str">
        <f t="shared" si="103"/>
        <v>Oct</v>
      </c>
      <c r="D3297" t="s">
        <v>1072</v>
      </c>
      <c r="E3297" t="s">
        <v>31</v>
      </c>
      <c r="F3297" t="s">
        <v>12</v>
      </c>
      <c r="G3297" t="s">
        <v>22</v>
      </c>
      <c r="H3297" t="s">
        <v>586</v>
      </c>
      <c r="I3297" s="4">
        <v>57.5</v>
      </c>
      <c r="J3297" s="5">
        <v>6</v>
      </c>
      <c r="K3297" s="4">
        <v>20.13</v>
      </c>
    </row>
    <row r="3298" spans="1:11" x14ac:dyDescent="0.2">
      <c r="A3298" t="s">
        <v>2789</v>
      </c>
      <c r="B3298" t="str">
        <f t="shared" si="102"/>
        <v>2015</v>
      </c>
      <c r="C3298" t="str">
        <f t="shared" si="103"/>
        <v>Oct</v>
      </c>
      <c r="D3298" t="s">
        <v>1346</v>
      </c>
      <c r="E3298" t="s">
        <v>205</v>
      </c>
      <c r="F3298" t="s">
        <v>12</v>
      </c>
      <c r="G3298" t="s">
        <v>13</v>
      </c>
      <c r="H3298" t="s">
        <v>2130</v>
      </c>
      <c r="I3298" s="4">
        <v>94.85</v>
      </c>
      <c r="J3298" s="5">
        <v>5</v>
      </c>
      <c r="K3298" s="4">
        <v>45.53</v>
      </c>
    </row>
    <row r="3299" spans="1:11" x14ac:dyDescent="0.2">
      <c r="A3299" t="s">
        <v>2789</v>
      </c>
      <c r="B3299" t="str">
        <f t="shared" si="102"/>
        <v>2015</v>
      </c>
      <c r="C3299" t="str">
        <f t="shared" si="103"/>
        <v>Oct</v>
      </c>
      <c r="D3299" t="s">
        <v>1346</v>
      </c>
      <c r="E3299" t="s">
        <v>205</v>
      </c>
      <c r="F3299" t="s">
        <v>12</v>
      </c>
      <c r="G3299" t="s">
        <v>72</v>
      </c>
      <c r="H3299" t="s">
        <v>1265</v>
      </c>
      <c r="I3299" s="4">
        <v>51.12</v>
      </c>
      <c r="J3299" s="5">
        <v>4</v>
      </c>
      <c r="K3299" s="4">
        <v>23</v>
      </c>
    </row>
    <row r="3300" spans="1:11" x14ac:dyDescent="0.2">
      <c r="A3300" t="s">
        <v>2789</v>
      </c>
      <c r="B3300" t="str">
        <f t="shared" si="102"/>
        <v>2015</v>
      </c>
      <c r="C3300" t="str">
        <f t="shared" si="103"/>
        <v>Oct</v>
      </c>
      <c r="D3300" t="s">
        <v>1346</v>
      </c>
      <c r="E3300" t="s">
        <v>205</v>
      </c>
      <c r="F3300" t="s">
        <v>43</v>
      </c>
      <c r="G3300" t="s">
        <v>58</v>
      </c>
      <c r="H3300" t="s">
        <v>1811</v>
      </c>
      <c r="I3300" s="4">
        <v>90</v>
      </c>
      <c r="J3300" s="5">
        <v>1</v>
      </c>
      <c r="K3300" s="4">
        <v>32.4</v>
      </c>
    </row>
    <row r="3301" spans="1:11" x14ac:dyDescent="0.2">
      <c r="A3301" t="s">
        <v>2789</v>
      </c>
      <c r="B3301" t="str">
        <f t="shared" si="102"/>
        <v>2015</v>
      </c>
      <c r="C3301" t="str">
        <f t="shared" si="103"/>
        <v>Oct</v>
      </c>
      <c r="D3301" t="s">
        <v>1598</v>
      </c>
      <c r="E3301" t="s">
        <v>31</v>
      </c>
      <c r="F3301" t="s">
        <v>12</v>
      </c>
      <c r="G3301" t="s">
        <v>20</v>
      </c>
      <c r="H3301" t="s">
        <v>1524</v>
      </c>
      <c r="I3301" s="4">
        <v>270.33999999999997</v>
      </c>
      <c r="J3301" s="5">
        <v>14</v>
      </c>
      <c r="K3301" s="4">
        <v>75.7</v>
      </c>
    </row>
    <row r="3302" spans="1:11" x14ac:dyDescent="0.2">
      <c r="A3302" t="s">
        <v>2789</v>
      </c>
      <c r="B3302" t="str">
        <f t="shared" si="102"/>
        <v>2015</v>
      </c>
      <c r="C3302" t="str">
        <f t="shared" si="103"/>
        <v>Oct</v>
      </c>
      <c r="D3302" t="s">
        <v>316</v>
      </c>
      <c r="E3302" t="s">
        <v>290</v>
      </c>
      <c r="F3302" t="s">
        <v>12</v>
      </c>
      <c r="G3302" t="s">
        <v>22</v>
      </c>
      <c r="H3302" t="s">
        <v>1915</v>
      </c>
      <c r="I3302" s="4">
        <v>7.38</v>
      </c>
      <c r="J3302" s="5">
        <v>5</v>
      </c>
      <c r="K3302" s="4">
        <v>-5.41</v>
      </c>
    </row>
    <row r="3303" spans="1:11" x14ac:dyDescent="0.2">
      <c r="A3303" t="s">
        <v>2789</v>
      </c>
      <c r="B3303" t="str">
        <f t="shared" si="102"/>
        <v>2015</v>
      </c>
      <c r="C3303" t="str">
        <f t="shared" si="103"/>
        <v>Oct</v>
      </c>
      <c r="D3303" t="s">
        <v>2790</v>
      </c>
      <c r="E3303" t="s">
        <v>31</v>
      </c>
      <c r="F3303" t="s">
        <v>12</v>
      </c>
      <c r="G3303" t="s">
        <v>22</v>
      </c>
      <c r="H3303" t="s">
        <v>1915</v>
      </c>
      <c r="I3303" s="4">
        <v>11.81</v>
      </c>
      <c r="J3303" s="5">
        <v>3</v>
      </c>
      <c r="K3303" s="4">
        <v>4.13</v>
      </c>
    </row>
    <row r="3304" spans="1:11" x14ac:dyDescent="0.2">
      <c r="A3304" t="s">
        <v>2789</v>
      </c>
      <c r="B3304" t="str">
        <f t="shared" si="102"/>
        <v>2015</v>
      </c>
      <c r="C3304" t="str">
        <f t="shared" si="103"/>
        <v>Oct</v>
      </c>
      <c r="D3304" t="s">
        <v>2790</v>
      </c>
      <c r="E3304" t="s">
        <v>31</v>
      </c>
      <c r="F3304" t="s">
        <v>12</v>
      </c>
      <c r="G3304" t="s">
        <v>22</v>
      </c>
      <c r="H3304" t="s">
        <v>700</v>
      </c>
      <c r="I3304" s="4">
        <v>53.57</v>
      </c>
      <c r="J3304" s="5">
        <v>4</v>
      </c>
      <c r="K3304" s="4">
        <v>19.420000000000002</v>
      </c>
    </row>
    <row r="3305" spans="1:11" x14ac:dyDescent="0.2">
      <c r="A3305" t="s">
        <v>2789</v>
      </c>
      <c r="B3305" t="str">
        <f t="shared" si="102"/>
        <v>2015</v>
      </c>
      <c r="C3305" t="str">
        <f t="shared" si="103"/>
        <v>Oct</v>
      </c>
      <c r="D3305" t="s">
        <v>2790</v>
      </c>
      <c r="E3305" t="s">
        <v>31</v>
      </c>
      <c r="F3305" t="s">
        <v>43</v>
      </c>
      <c r="G3305" t="s">
        <v>44</v>
      </c>
      <c r="H3305" t="s">
        <v>967</v>
      </c>
      <c r="I3305" s="4">
        <v>503.96</v>
      </c>
      <c r="J3305" s="5">
        <v>5</v>
      </c>
      <c r="K3305" s="4">
        <v>50.4</v>
      </c>
    </row>
    <row r="3306" spans="1:11" x14ac:dyDescent="0.2">
      <c r="A3306" t="s">
        <v>2789</v>
      </c>
      <c r="B3306" t="str">
        <f t="shared" si="102"/>
        <v>2015</v>
      </c>
      <c r="C3306" t="str">
        <f t="shared" si="103"/>
        <v>Oct</v>
      </c>
      <c r="D3306" t="s">
        <v>2413</v>
      </c>
      <c r="E3306" t="s">
        <v>706</v>
      </c>
      <c r="F3306" t="s">
        <v>12</v>
      </c>
      <c r="G3306" t="s">
        <v>22</v>
      </c>
      <c r="H3306" t="s">
        <v>727</v>
      </c>
      <c r="I3306" s="4">
        <v>26.9</v>
      </c>
      <c r="J3306" s="5">
        <v>5</v>
      </c>
      <c r="K3306" s="4">
        <v>13.18</v>
      </c>
    </row>
    <row r="3307" spans="1:11" x14ac:dyDescent="0.2">
      <c r="A3307" t="s">
        <v>2789</v>
      </c>
      <c r="B3307" t="str">
        <f t="shared" si="102"/>
        <v>2015</v>
      </c>
      <c r="C3307" t="str">
        <f t="shared" si="103"/>
        <v>Oct</v>
      </c>
      <c r="D3307" t="s">
        <v>1187</v>
      </c>
      <c r="E3307" t="s">
        <v>608</v>
      </c>
      <c r="F3307" t="s">
        <v>12</v>
      </c>
      <c r="G3307" t="s">
        <v>13</v>
      </c>
      <c r="H3307" t="s">
        <v>2541</v>
      </c>
      <c r="I3307" s="4">
        <v>19.440000000000001</v>
      </c>
      <c r="J3307" s="5">
        <v>3</v>
      </c>
      <c r="K3307" s="4">
        <v>9.33</v>
      </c>
    </row>
    <row r="3308" spans="1:11" x14ac:dyDescent="0.2">
      <c r="A3308" t="s">
        <v>2789</v>
      </c>
      <c r="B3308" t="str">
        <f t="shared" si="102"/>
        <v>2015</v>
      </c>
      <c r="C3308" t="str">
        <f t="shared" si="103"/>
        <v>Oct</v>
      </c>
      <c r="D3308" t="s">
        <v>1187</v>
      </c>
      <c r="E3308" t="s">
        <v>608</v>
      </c>
      <c r="F3308" t="s">
        <v>12</v>
      </c>
      <c r="G3308" t="s">
        <v>22</v>
      </c>
      <c r="H3308" t="s">
        <v>262</v>
      </c>
      <c r="I3308" s="4">
        <v>7.38</v>
      </c>
      <c r="J3308" s="5">
        <v>1</v>
      </c>
      <c r="K3308" s="4">
        <v>3.62</v>
      </c>
    </row>
    <row r="3309" spans="1:11" x14ac:dyDescent="0.2">
      <c r="A3309" t="s">
        <v>2789</v>
      </c>
      <c r="B3309" t="str">
        <f t="shared" si="102"/>
        <v>2015</v>
      </c>
      <c r="C3309" t="str">
        <f t="shared" si="103"/>
        <v>Oct</v>
      </c>
      <c r="D3309" t="s">
        <v>824</v>
      </c>
      <c r="E3309" t="s">
        <v>327</v>
      </c>
      <c r="F3309" t="s">
        <v>12</v>
      </c>
      <c r="G3309" t="s">
        <v>232</v>
      </c>
      <c r="H3309" t="s">
        <v>1428</v>
      </c>
      <c r="I3309" s="4">
        <v>10.94</v>
      </c>
      <c r="J3309" s="5">
        <v>2</v>
      </c>
      <c r="K3309" s="4">
        <v>0.96</v>
      </c>
    </row>
    <row r="3310" spans="1:11" x14ac:dyDescent="0.2">
      <c r="A3310" t="s">
        <v>2789</v>
      </c>
      <c r="B3310" t="str">
        <f t="shared" si="102"/>
        <v>2015</v>
      </c>
      <c r="C3310" t="str">
        <f t="shared" si="103"/>
        <v>Oct</v>
      </c>
      <c r="D3310" t="s">
        <v>330</v>
      </c>
      <c r="E3310" t="s">
        <v>104</v>
      </c>
      <c r="F3310" t="s">
        <v>38</v>
      </c>
      <c r="G3310" t="s">
        <v>52</v>
      </c>
      <c r="H3310" t="s">
        <v>1083</v>
      </c>
      <c r="I3310" s="4">
        <v>11.03</v>
      </c>
      <c r="J3310" s="5">
        <v>1</v>
      </c>
      <c r="K3310" s="4">
        <v>3.03</v>
      </c>
    </row>
    <row r="3311" spans="1:11" x14ac:dyDescent="0.2">
      <c r="A3311" t="s">
        <v>2789</v>
      </c>
      <c r="B3311" t="str">
        <f t="shared" si="102"/>
        <v>2015</v>
      </c>
      <c r="C3311" t="str">
        <f t="shared" si="103"/>
        <v>Oct</v>
      </c>
      <c r="D3311" t="s">
        <v>330</v>
      </c>
      <c r="E3311" t="s">
        <v>104</v>
      </c>
      <c r="F3311" t="s">
        <v>43</v>
      </c>
      <c r="G3311" t="s">
        <v>58</v>
      </c>
      <c r="H3311" t="s">
        <v>450</v>
      </c>
      <c r="I3311" s="4">
        <v>53.04</v>
      </c>
      <c r="J3311" s="5">
        <v>3</v>
      </c>
      <c r="K3311" s="4">
        <v>-4.6399999999999997</v>
      </c>
    </row>
    <row r="3312" spans="1:11" x14ac:dyDescent="0.2">
      <c r="A3312" t="s">
        <v>2791</v>
      </c>
      <c r="B3312" t="str">
        <f t="shared" si="102"/>
        <v>2015</v>
      </c>
      <c r="C3312" t="str">
        <f t="shared" si="103"/>
        <v>Oct</v>
      </c>
      <c r="D3312" t="s">
        <v>901</v>
      </c>
      <c r="E3312" t="s">
        <v>87</v>
      </c>
      <c r="F3312" t="s">
        <v>12</v>
      </c>
      <c r="G3312" t="s">
        <v>22</v>
      </c>
      <c r="H3312" t="s">
        <v>1107</v>
      </c>
      <c r="I3312" s="4">
        <v>32.07</v>
      </c>
      <c r="J3312" s="5">
        <v>5</v>
      </c>
      <c r="K3312" s="4">
        <v>-22.45</v>
      </c>
    </row>
    <row r="3313" spans="1:11" x14ac:dyDescent="0.2">
      <c r="A3313" t="s">
        <v>2791</v>
      </c>
      <c r="B3313" t="str">
        <f t="shared" si="102"/>
        <v>2015</v>
      </c>
      <c r="C3313" t="str">
        <f t="shared" si="103"/>
        <v>Oct</v>
      </c>
      <c r="D3313" t="s">
        <v>901</v>
      </c>
      <c r="E3313" t="s">
        <v>87</v>
      </c>
      <c r="F3313" t="s">
        <v>43</v>
      </c>
      <c r="G3313" t="s">
        <v>58</v>
      </c>
      <c r="H3313" t="s">
        <v>1173</v>
      </c>
      <c r="I3313" s="4">
        <v>24</v>
      </c>
      <c r="J3313" s="5">
        <v>2</v>
      </c>
      <c r="K3313" s="4">
        <v>-2.7</v>
      </c>
    </row>
    <row r="3314" spans="1:11" x14ac:dyDescent="0.2">
      <c r="A3314" t="s">
        <v>2791</v>
      </c>
      <c r="B3314" t="str">
        <f t="shared" si="102"/>
        <v>2015</v>
      </c>
      <c r="C3314" t="str">
        <f t="shared" si="103"/>
        <v>Oct</v>
      </c>
      <c r="D3314" t="s">
        <v>901</v>
      </c>
      <c r="E3314" t="s">
        <v>87</v>
      </c>
      <c r="F3314" t="s">
        <v>38</v>
      </c>
      <c r="G3314" t="s">
        <v>83</v>
      </c>
      <c r="H3314" t="s">
        <v>160</v>
      </c>
      <c r="I3314" s="4">
        <v>35.49</v>
      </c>
      <c r="J3314" s="5">
        <v>1</v>
      </c>
      <c r="K3314" s="4">
        <v>-15.62</v>
      </c>
    </row>
    <row r="3315" spans="1:11" x14ac:dyDescent="0.2">
      <c r="A3315" t="s">
        <v>2791</v>
      </c>
      <c r="B3315" t="str">
        <f t="shared" si="102"/>
        <v>2015</v>
      </c>
      <c r="C3315" t="str">
        <f t="shared" si="103"/>
        <v>Oct</v>
      </c>
      <c r="D3315" t="s">
        <v>901</v>
      </c>
      <c r="E3315" t="s">
        <v>87</v>
      </c>
      <c r="F3315" t="s">
        <v>43</v>
      </c>
      <c r="G3315" t="s">
        <v>58</v>
      </c>
      <c r="H3315" t="s">
        <v>2792</v>
      </c>
      <c r="I3315" s="4">
        <v>47.98</v>
      </c>
      <c r="J3315" s="5">
        <v>2</v>
      </c>
      <c r="K3315" s="4">
        <v>0.6</v>
      </c>
    </row>
    <row r="3316" spans="1:11" x14ac:dyDescent="0.2">
      <c r="A3316" t="s">
        <v>2791</v>
      </c>
      <c r="B3316" t="str">
        <f t="shared" si="102"/>
        <v>2015</v>
      </c>
      <c r="C3316" t="str">
        <f t="shared" si="103"/>
        <v>Oct</v>
      </c>
      <c r="D3316" t="s">
        <v>520</v>
      </c>
      <c r="E3316" t="s">
        <v>26</v>
      </c>
      <c r="F3316" t="s">
        <v>12</v>
      </c>
      <c r="G3316" t="s">
        <v>20</v>
      </c>
      <c r="H3316" t="s">
        <v>350</v>
      </c>
      <c r="I3316" s="4">
        <v>15.01</v>
      </c>
      <c r="J3316" s="5">
        <v>2</v>
      </c>
      <c r="K3316" s="4">
        <v>1.5</v>
      </c>
    </row>
    <row r="3317" spans="1:11" x14ac:dyDescent="0.2">
      <c r="A3317" t="s">
        <v>2791</v>
      </c>
      <c r="B3317" t="str">
        <f t="shared" si="102"/>
        <v>2015</v>
      </c>
      <c r="C3317" t="str">
        <f t="shared" si="103"/>
        <v>Oct</v>
      </c>
      <c r="D3317" t="s">
        <v>781</v>
      </c>
      <c r="E3317" t="s">
        <v>31</v>
      </c>
      <c r="F3317" t="s">
        <v>38</v>
      </c>
      <c r="G3317" t="s">
        <v>83</v>
      </c>
      <c r="H3317" t="s">
        <v>160</v>
      </c>
      <c r="I3317" s="4">
        <v>120.67</v>
      </c>
      <c r="J3317" s="5">
        <v>2</v>
      </c>
      <c r="K3317" s="4">
        <v>18.45</v>
      </c>
    </row>
    <row r="3318" spans="1:11" x14ac:dyDescent="0.2">
      <c r="A3318" t="s">
        <v>2793</v>
      </c>
      <c r="B3318" t="str">
        <f t="shared" si="102"/>
        <v>2015</v>
      </c>
      <c r="C3318" t="str">
        <f t="shared" si="103"/>
        <v>Oct</v>
      </c>
      <c r="D3318" t="s">
        <v>2051</v>
      </c>
      <c r="E3318" t="s">
        <v>34</v>
      </c>
      <c r="F3318" t="s">
        <v>38</v>
      </c>
      <c r="G3318" t="s">
        <v>39</v>
      </c>
      <c r="H3318" t="s">
        <v>429</v>
      </c>
      <c r="I3318" s="4">
        <v>392.94</v>
      </c>
      <c r="J3318" s="5">
        <v>3</v>
      </c>
      <c r="K3318" s="4">
        <v>43.22</v>
      </c>
    </row>
    <row r="3319" spans="1:11" x14ac:dyDescent="0.2">
      <c r="A3319" t="s">
        <v>2793</v>
      </c>
      <c r="B3319" t="str">
        <f t="shared" si="102"/>
        <v>2015</v>
      </c>
      <c r="C3319" t="str">
        <f t="shared" si="103"/>
        <v>Oct</v>
      </c>
      <c r="D3319" t="s">
        <v>485</v>
      </c>
      <c r="E3319" t="s">
        <v>31</v>
      </c>
      <c r="F3319" t="s">
        <v>12</v>
      </c>
      <c r="G3319" t="s">
        <v>20</v>
      </c>
      <c r="H3319" t="s">
        <v>2510</v>
      </c>
      <c r="I3319" s="4">
        <v>26.96</v>
      </c>
      <c r="J3319" s="5">
        <v>2</v>
      </c>
      <c r="K3319" s="4">
        <v>7.01</v>
      </c>
    </row>
    <row r="3320" spans="1:11" x14ac:dyDescent="0.2">
      <c r="A3320" t="s">
        <v>2793</v>
      </c>
      <c r="B3320" t="str">
        <f t="shared" si="102"/>
        <v>2015</v>
      </c>
      <c r="C3320" t="str">
        <f t="shared" si="103"/>
        <v>Oct</v>
      </c>
      <c r="D3320" t="s">
        <v>1797</v>
      </c>
      <c r="E3320" t="s">
        <v>26</v>
      </c>
      <c r="F3320" t="s">
        <v>38</v>
      </c>
      <c r="G3320" t="s">
        <v>52</v>
      </c>
      <c r="H3320" t="s">
        <v>1203</v>
      </c>
      <c r="I3320" s="4">
        <v>64.94</v>
      </c>
      <c r="J3320" s="5">
        <v>3</v>
      </c>
      <c r="K3320" s="4">
        <v>6.49</v>
      </c>
    </row>
    <row r="3321" spans="1:11" x14ac:dyDescent="0.2">
      <c r="A3321" t="s">
        <v>2793</v>
      </c>
      <c r="B3321" t="str">
        <f t="shared" si="102"/>
        <v>2015</v>
      </c>
      <c r="C3321" t="str">
        <f t="shared" si="103"/>
        <v>Oct</v>
      </c>
      <c r="D3321" t="s">
        <v>1797</v>
      </c>
      <c r="E3321" t="s">
        <v>26</v>
      </c>
      <c r="F3321" t="s">
        <v>12</v>
      </c>
      <c r="G3321" t="s">
        <v>13</v>
      </c>
      <c r="H3321" t="s">
        <v>2794</v>
      </c>
      <c r="I3321" s="4">
        <v>20.74</v>
      </c>
      <c r="J3321" s="5">
        <v>4</v>
      </c>
      <c r="K3321" s="4">
        <v>7.26</v>
      </c>
    </row>
    <row r="3322" spans="1:11" x14ac:dyDescent="0.2">
      <c r="A3322" t="s">
        <v>2795</v>
      </c>
      <c r="B3322" t="str">
        <f t="shared" si="102"/>
        <v>2015</v>
      </c>
      <c r="C3322" t="str">
        <f t="shared" si="103"/>
        <v>Oct</v>
      </c>
      <c r="D3322" t="s">
        <v>2796</v>
      </c>
      <c r="E3322" t="s">
        <v>62</v>
      </c>
      <c r="F3322" t="s">
        <v>12</v>
      </c>
      <c r="G3322" t="s">
        <v>27</v>
      </c>
      <c r="H3322" t="s">
        <v>1168</v>
      </c>
      <c r="I3322" s="4">
        <v>46.2</v>
      </c>
      <c r="J3322" s="5">
        <v>4</v>
      </c>
      <c r="K3322" s="4">
        <v>12.94</v>
      </c>
    </row>
    <row r="3323" spans="1:11" x14ac:dyDescent="0.2">
      <c r="A3323" t="s">
        <v>2795</v>
      </c>
      <c r="B3323" t="str">
        <f t="shared" si="102"/>
        <v>2015</v>
      </c>
      <c r="C3323" t="str">
        <f t="shared" si="103"/>
        <v>Oct</v>
      </c>
      <c r="D3323" t="s">
        <v>2796</v>
      </c>
      <c r="E3323" t="s">
        <v>62</v>
      </c>
      <c r="F3323" t="s">
        <v>12</v>
      </c>
      <c r="G3323" t="s">
        <v>105</v>
      </c>
      <c r="H3323" t="s">
        <v>710</v>
      </c>
      <c r="I3323" s="4">
        <v>28.84</v>
      </c>
      <c r="J3323" s="5">
        <v>2</v>
      </c>
      <c r="K3323" s="4">
        <v>9.52</v>
      </c>
    </row>
    <row r="3324" spans="1:11" x14ac:dyDescent="0.2">
      <c r="A3324" t="s">
        <v>2795</v>
      </c>
      <c r="B3324" t="str">
        <f t="shared" si="102"/>
        <v>2015</v>
      </c>
      <c r="C3324" t="str">
        <f t="shared" si="103"/>
        <v>Oct</v>
      </c>
      <c r="D3324" t="s">
        <v>1742</v>
      </c>
      <c r="E3324" t="s">
        <v>67</v>
      </c>
      <c r="F3324" t="s">
        <v>12</v>
      </c>
      <c r="G3324" t="s">
        <v>20</v>
      </c>
      <c r="H3324" t="s">
        <v>1871</v>
      </c>
      <c r="I3324" s="4">
        <v>77.55</v>
      </c>
      <c r="J3324" s="5">
        <v>5</v>
      </c>
      <c r="K3324" s="4">
        <v>21.71</v>
      </c>
    </row>
    <row r="3325" spans="1:11" x14ac:dyDescent="0.2">
      <c r="A3325" t="s">
        <v>2795</v>
      </c>
      <c r="B3325" t="str">
        <f t="shared" si="102"/>
        <v>2015</v>
      </c>
      <c r="C3325" t="str">
        <f t="shared" si="103"/>
        <v>Oct</v>
      </c>
      <c r="D3325" t="s">
        <v>1258</v>
      </c>
      <c r="E3325" t="s">
        <v>87</v>
      </c>
      <c r="F3325" t="s">
        <v>43</v>
      </c>
      <c r="G3325" t="s">
        <v>58</v>
      </c>
      <c r="H3325" t="s">
        <v>450</v>
      </c>
      <c r="I3325" s="4">
        <v>53.04</v>
      </c>
      <c r="J3325" s="5">
        <v>3</v>
      </c>
      <c r="K3325" s="4">
        <v>-4.6399999999999997</v>
      </c>
    </row>
    <row r="3326" spans="1:11" x14ac:dyDescent="0.2">
      <c r="A3326" t="s">
        <v>2795</v>
      </c>
      <c r="B3326" t="str">
        <f t="shared" si="102"/>
        <v>2015</v>
      </c>
      <c r="C3326" t="str">
        <f t="shared" si="103"/>
        <v>Oct</v>
      </c>
      <c r="D3326" t="s">
        <v>1725</v>
      </c>
      <c r="E3326" t="s">
        <v>104</v>
      </c>
      <c r="F3326" t="s">
        <v>38</v>
      </c>
      <c r="G3326" t="s">
        <v>83</v>
      </c>
      <c r="H3326" t="s">
        <v>2797</v>
      </c>
      <c r="I3326" s="4">
        <v>66.290000000000006</v>
      </c>
      <c r="J3326" s="5">
        <v>1</v>
      </c>
      <c r="K3326" s="4">
        <v>-103.86</v>
      </c>
    </row>
    <row r="3327" spans="1:11" x14ac:dyDescent="0.2">
      <c r="A3327" t="s">
        <v>2795</v>
      </c>
      <c r="B3327" t="str">
        <f t="shared" si="102"/>
        <v>2015</v>
      </c>
      <c r="C3327" t="str">
        <f t="shared" si="103"/>
        <v>Oct</v>
      </c>
      <c r="D3327" t="s">
        <v>1725</v>
      </c>
      <c r="E3327" t="s">
        <v>104</v>
      </c>
      <c r="F3327" t="s">
        <v>38</v>
      </c>
      <c r="G3327" t="s">
        <v>39</v>
      </c>
      <c r="H3327" t="s">
        <v>80</v>
      </c>
      <c r="I3327" s="4">
        <v>291.17</v>
      </c>
      <c r="J3327" s="5">
        <v>4</v>
      </c>
      <c r="K3327" s="4">
        <v>-14.56</v>
      </c>
    </row>
    <row r="3328" spans="1:11" x14ac:dyDescent="0.2">
      <c r="A3328" t="s">
        <v>2795</v>
      </c>
      <c r="B3328" t="str">
        <f t="shared" si="102"/>
        <v>2015</v>
      </c>
      <c r="C3328" t="str">
        <f t="shared" si="103"/>
        <v>Oct</v>
      </c>
      <c r="D3328" t="s">
        <v>1210</v>
      </c>
      <c r="E3328" t="s">
        <v>87</v>
      </c>
      <c r="F3328" t="s">
        <v>43</v>
      </c>
      <c r="G3328" t="s">
        <v>58</v>
      </c>
      <c r="H3328" t="s">
        <v>1811</v>
      </c>
      <c r="I3328" s="4">
        <v>288</v>
      </c>
      <c r="J3328" s="5">
        <v>4</v>
      </c>
      <c r="K3328" s="4">
        <v>57.6</v>
      </c>
    </row>
    <row r="3329" spans="1:11" x14ac:dyDescent="0.2">
      <c r="A3329" t="s">
        <v>2798</v>
      </c>
      <c r="B3329" t="str">
        <f t="shared" si="102"/>
        <v>2015</v>
      </c>
      <c r="C3329" t="str">
        <f t="shared" si="103"/>
        <v>Oct</v>
      </c>
      <c r="D3329" t="s">
        <v>1258</v>
      </c>
      <c r="E3329" t="s">
        <v>31</v>
      </c>
      <c r="F3329" t="s">
        <v>38</v>
      </c>
      <c r="G3329" t="s">
        <v>52</v>
      </c>
      <c r="H3329" t="s">
        <v>1607</v>
      </c>
      <c r="I3329" s="4">
        <v>145.9</v>
      </c>
      <c r="J3329" s="5">
        <v>5</v>
      </c>
      <c r="K3329" s="4">
        <v>62.74</v>
      </c>
    </row>
    <row r="3330" spans="1:11" x14ac:dyDescent="0.2">
      <c r="A3330" t="s">
        <v>2798</v>
      </c>
      <c r="B3330" t="str">
        <f t="shared" si="102"/>
        <v>2015</v>
      </c>
      <c r="C3330" t="str">
        <f t="shared" si="103"/>
        <v>Oct</v>
      </c>
      <c r="D3330" t="s">
        <v>1994</v>
      </c>
      <c r="E3330" t="s">
        <v>11</v>
      </c>
      <c r="F3330" t="s">
        <v>12</v>
      </c>
      <c r="G3330" t="s">
        <v>27</v>
      </c>
      <c r="H3330" t="s">
        <v>619</v>
      </c>
      <c r="I3330" s="4">
        <v>3.44</v>
      </c>
      <c r="J3330" s="5">
        <v>2</v>
      </c>
      <c r="K3330" s="4">
        <v>0.56000000000000005</v>
      </c>
    </row>
    <row r="3331" spans="1:11" x14ac:dyDescent="0.2">
      <c r="A3331" t="s">
        <v>2798</v>
      </c>
      <c r="B3331" t="str">
        <f t="shared" ref="B3331:B3394" si="104">TEXT(A3331,"YYYY")</f>
        <v>2015</v>
      </c>
      <c r="C3331" t="str">
        <f t="shared" ref="C3331:C3394" si="105">TEXT(A3331,"MMM")</f>
        <v>Oct</v>
      </c>
      <c r="D3331" t="s">
        <v>2799</v>
      </c>
      <c r="E3331" t="s">
        <v>11</v>
      </c>
      <c r="F3331" t="s">
        <v>38</v>
      </c>
      <c r="G3331" t="s">
        <v>52</v>
      </c>
      <c r="H3331" t="s">
        <v>656</v>
      </c>
      <c r="I3331" s="4">
        <v>72.78</v>
      </c>
      <c r="J3331" s="5">
        <v>3</v>
      </c>
      <c r="K3331" s="4">
        <v>-70.959999999999994</v>
      </c>
    </row>
    <row r="3332" spans="1:11" x14ac:dyDescent="0.2">
      <c r="A3332" t="s">
        <v>2800</v>
      </c>
      <c r="B3332" t="str">
        <f t="shared" si="104"/>
        <v>2015</v>
      </c>
      <c r="C3332" t="str">
        <f t="shared" si="105"/>
        <v>Oct</v>
      </c>
      <c r="D3332" t="s">
        <v>2275</v>
      </c>
      <c r="E3332" t="s">
        <v>62</v>
      </c>
      <c r="F3332" t="s">
        <v>12</v>
      </c>
      <c r="G3332" t="s">
        <v>20</v>
      </c>
      <c r="H3332" t="s">
        <v>1539</v>
      </c>
      <c r="I3332" s="4">
        <v>30.84</v>
      </c>
      <c r="J3332" s="5">
        <v>2</v>
      </c>
      <c r="K3332" s="4">
        <v>8.33</v>
      </c>
    </row>
    <row r="3333" spans="1:11" x14ac:dyDescent="0.2">
      <c r="A3333" t="s">
        <v>2800</v>
      </c>
      <c r="B3333" t="str">
        <f t="shared" si="104"/>
        <v>2015</v>
      </c>
      <c r="C3333" t="str">
        <f t="shared" si="105"/>
        <v>Oct</v>
      </c>
      <c r="D3333" t="s">
        <v>2047</v>
      </c>
      <c r="E3333" t="s">
        <v>169</v>
      </c>
      <c r="F3333" t="s">
        <v>43</v>
      </c>
      <c r="G3333" t="s">
        <v>44</v>
      </c>
      <c r="H3333" t="s">
        <v>588</v>
      </c>
      <c r="I3333" s="4">
        <v>631.96</v>
      </c>
      <c r="J3333" s="5">
        <v>4</v>
      </c>
      <c r="K3333" s="4">
        <v>303.33999999999997</v>
      </c>
    </row>
    <row r="3334" spans="1:11" x14ac:dyDescent="0.2">
      <c r="A3334" t="s">
        <v>2800</v>
      </c>
      <c r="B3334" t="str">
        <f t="shared" si="104"/>
        <v>2015</v>
      </c>
      <c r="C3334" t="str">
        <f t="shared" si="105"/>
        <v>Oct</v>
      </c>
      <c r="D3334" t="s">
        <v>2047</v>
      </c>
      <c r="E3334" t="s">
        <v>169</v>
      </c>
      <c r="F3334" t="s">
        <v>12</v>
      </c>
      <c r="G3334" t="s">
        <v>13</v>
      </c>
      <c r="H3334" t="s">
        <v>1075</v>
      </c>
      <c r="I3334" s="4">
        <v>23.92</v>
      </c>
      <c r="J3334" s="5">
        <v>4</v>
      </c>
      <c r="K3334" s="4">
        <v>10.76</v>
      </c>
    </row>
    <row r="3335" spans="1:11" x14ac:dyDescent="0.2">
      <c r="A3335" t="s">
        <v>2800</v>
      </c>
      <c r="B3335" t="str">
        <f t="shared" si="104"/>
        <v>2015</v>
      </c>
      <c r="C3335" t="str">
        <f t="shared" si="105"/>
        <v>Oct</v>
      </c>
      <c r="D3335" t="s">
        <v>1074</v>
      </c>
      <c r="E3335" t="s">
        <v>125</v>
      </c>
      <c r="F3335" t="s">
        <v>43</v>
      </c>
      <c r="G3335" t="s">
        <v>58</v>
      </c>
      <c r="H3335" t="s">
        <v>2710</v>
      </c>
      <c r="I3335" s="4">
        <v>619.95000000000005</v>
      </c>
      <c r="J3335" s="5">
        <v>5</v>
      </c>
      <c r="K3335" s="4">
        <v>111.59</v>
      </c>
    </row>
    <row r="3336" spans="1:11" x14ac:dyDescent="0.2">
      <c r="A3336" t="s">
        <v>2800</v>
      </c>
      <c r="B3336" t="str">
        <f t="shared" si="104"/>
        <v>2015</v>
      </c>
      <c r="C3336" t="str">
        <f t="shared" si="105"/>
        <v>Oct</v>
      </c>
      <c r="D3336" t="s">
        <v>1074</v>
      </c>
      <c r="E3336" t="s">
        <v>125</v>
      </c>
      <c r="F3336" t="s">
        <v>43</v>
      </c>
      <c r="G3336" t="s">
        <v>44</v>
      </c>
      <c r="H3336" t="s">
        <v>2801</v>
      </c>
      <c r="I3336" s="4">
        <v>29.16</v>
      </c>
      <c r="J3336" s="5">
        <v>3</v>
      </c>
      <c r="K3336" s="4">
        <v>8.4600000000000009</v>
      </c>
    </row>
    <row r="3337" spans="1:11" x14ac:dyDescent="0.2">
      <c r="A3337" t="s">
        <v>2800</v>
      </c>
      <c r="B3337" t="str">
        <f t="shared" si="104"/>
        <v>2015</v>
      </c>
      <c r="C3337" t="str">
        <f t="shared" si="105"/>
        <v>Oct</v>
      </c>
      <c r="D3337" t="s">
        <v>1074</v>
      </c>
      <c r="E3337" t="s">
        <v>125</v>
      </c>
      <c r="F3337" t="s">
        <v>12</v>
      </c>
      <c r="G3337" t="s">
        <v>72</v>
      </c>
      <c r="H3337" t="s">
        <v>73</v>
      </c>
      <c r="I3337" s="4">
        <v>57.96</v>
      </c>
      <c r="J3337" s="5">
        <v>7</v>
      </c>
      <c r="K3337" s="4">
        <v>27.24</v>
      </c>
    </row>
    <row r="3338" spans="1:11" x14ac:dyDescent="0.2">
      <c r="A3338" t="s">
        <v>2800</v>
      </c>
      <c r="B3338" t="str">
        <f t="shared" si="104"/>
        <v>2015</v>
      </c>
      <c r="C3338" t="str">
        <f t="shared" si="105"/>
        <v>Oct</v>
      </c>
      <c r="D3338" t="s">
        <v>1074</v>
      </c>
      <c r="E3338" t="s">
        <v>125</v>
      </c>
      <c r="F3338" t="s">
        <v>12</v>
      </c>
      <c r="G3338" t="s">
        <v>105</v>
      </c>
      <c r="H3338" t="s">
        <v>387</v>
      </c>
      <c r="I3338" s="4">
        <v>29.4</v>
      </c>
      <c r="J3338" s="5">
        <v>3</v>
      </c>
      <c r="K3338" s="4">
        <v>5.23</v>
      </c>
    </row>
    <row r="3339" spans="1:11" x14ac:dyDescent="0.2">
      <c r="A3339" t="s">
        <v>2800</v>
      </c>
      <c r="B3339" t="str">
        <f t="shared" si="104"/>
        <v>2015</v>
      </c>
      <c r="C3339" t="str">
        <f t="shared" si="105"/>
        <v>Oct</v>
      </c>
      <c r="D3339" t="s">
        <v>953</v>
      </c>
      <c r="E3339" t="s">
        <v>139</v>
      </c>
      <c r="F3339" t="s">
        <v>12</v>
      </c>
      <c r="G3339" t="s">
        <v>22</v>
      </c>
      <c r="H3339" t="s">
        <v>503</v>
      </c>
      <c r="I3339" s="4">
        <v>1.87</v>
      </c>
      <c r="J3339" s="5">
        <v>2</v>
      </c>
      <c r="K3339" s="4">
        <v>-1.31</v>
      </c>
    </row>
    <row r="3340" spans="1:11" x14ac:dyDescent="0.2">
      <c r="A3340" t="s">
        <v>2800</v>
      </c>
      <c r="B3340" t="str">
        <f t="shared" si="104"/>
        <v>2015</v>
      </c>
      <c r="C3340" t="str">
        <f t="shared" si="105"/>
        <v>Oct</v>
      </c>
      <c r="D3340" t="s">
        <v>953</v>
      </c>
      <c r="E3340" t="s">
        <v>139</v>
      </c>
      <c r="F3340" t="s">
        <v>12</v>
      </c>
      <c r="G3340" t="s">
        <v>22</v>
      </c>
      <c r="H3340" t="s">
        <v>1143</v>
      </c>
      <c r="I3340" s="4">
        <v>11.21</v>
      </c>
      <c r="J3340" s="5">
        <v>2</v>
      </c>
      <c r="K3340" s="4">
        <v>-8.6</v>
      </c>
    </row>
    <row r="3341" spans="1:11" x14ac:dyDescent="0.2">
      <c r="A3341" t="s">
        <v>2800</v>
      </c>
      <c r="B3341" t="str">
        <f t="shared" si="104"/>
        <v>2015</v>
      </c>
      <c r="C3341" t="str">
        <f t="shared" si="105"/>
        <v>Oct</v>
      </c>
      <c r="D3341" t="s">
        <v>953</v>
      </c>
      <c r="E3341" t="s">
        <v>139</v>
      </c>
      <c r="F3341" t="s">
        <v>12</v>
      </c>
      <c r="G3341" t="s">
        <v>27</v>
      </c>
      <c r="H3341" t="s">
        <v>2307</v>
      </c>
      <c r="I3341" s="4">
        <v>37.380000000000003</v>
      </c>
      <c r="J3341" s="5">
        <v>8</v>
      </c>
      <c r="K3341" s="4">
        <v>7.48</v>
      </c>
    </row>
    <row r="3342" spans="1:11" x14ac:dyDescent="0.2">
      <c r="A3342" t="s">
        <v>2800</v>
      </c>
      <c r="B3342" t="str">
        <f t="shared" si="104"/>
        <v>2015</v>
      </c>
      <c r="C3342" t="str">
        <f t="shared" si="105"/>
        <v>Oct</v>
      </c>
      <c r="D3342" t="s">
        <v>2606</v>
      </c>
      <c r="E3342" t="s">
        <v>125</v>
      </c>
      <c r="F3342" t="s">
        <v>38</v>
      </c>
      <c r="G3342" t="s">
        <v>39</v>
      </c>
      <c r="H3342" t="s">
        <v>2099</v>
      </c>
      <c r="I3342" s="4">
        <v>389.97</v>
      </c>
      <c r="J3342" s="5">
        <v>3</v>
      </c>
      <c r="K3342" s="4">
        <v>35.1</v>
      </c>
    </row>
    <row r="3343" spans="1:11" x14ac:dyDescent="0.2">
      <c r="A3343" t="s">
        <v>2800</v>
      </c>
      <c r="B3343" t="str">
        <f t="shared" si="104"/>
        <v>2015</v>
      </c>
      <c r="C3343" t="str">
        <f t="shared" si="105"/>
        <v>Oct</v>
      </c>
      <c r="D3343" t="s">
        <v>2606</v>
      </c>
      <c r="E3343" t="s">
        <v>125</v>
      </c>
      <c r="F3343" t="s">
        <v>12</v>
      </c>
      <c r="G3343" t="s">
        <v>105</v>
      </c>
      <c r="H3343" t="s">
        <v>1597</v>
      </c>
      <c r="I3343" s="4">
        <v>269.91000000000003</v>
      </c>
      <c r="J3343" s="5">
        <v>5</v>
      </c>
      <c r="K3343" s="4">
        <v>53.98</v>
      </c>
    </row>
    <row r="3344" spans="1:11" x14ac:dyDescent="0.2">
      <c r="A3344" t="s">
        <v>2802</v>
      </c>
      <c r="B3344" t="str">
        <f t="shared" si="104"/>
        <v>2015</v>
      </c>
      <c r="C3344" t="str">
        <f t="shared" si="105"/>
        <v>Oct</v>
      </c>
      <c r="D3344" t="s">
        <v>2051</v>
      </c>
      <c r="E3344" t="s">
        <v>31</v>
      </c>
      <c r="F3344" t="s">
        <v>12</v>
      </c>
      <c r="G3344" t="s">
        <v>13</v>
      </c>
      <c r="H3344" t="s">
        <v>2502</v>
      </c>
      <c r="I3344" s="4">
        <v>45.36</v>
      </c>
      <c r="J3344" s="5">
        <v>7</v>
      </c>
      <c r="K3344" s="4">
        <v>21.77</v>
      </c>
    </row>
    <row r="3345" spans="1:11" x14ac:dyDescent="0.2">
      <c r="A3345" t="s">
        <v>2802</v>
      </c>
      <c r="B3345" t="str">
        <f t="shared" si="104"/>
        <v>2015</v>
      </c>
      <c r="C3345" t="str">
        <f t="shared" si="105"/>
        <v>Oct</v>
      </c>
      <c r="D3345" t="s">
        <v>2361</v>
      </c>
      <c r="E3345" t="s">
        <v>139</v>
      </c>
      <c r="F3345" t="s">
        <v>12</v>
      </c>
      <c r="G3345" t="s">
        <v>20</v>
      </c>
      <c r="H3345" t="s">
        <v>1286</v>
      </c>
      <c r="I3345" s="4">
        <v>1801.63</v>
      </c>
      <c r="J3345" s="5">
        <v>6</v>
      </c>
      <c r="K3345" s="4">
        <v>-337.81</v>
      </c>
    </row>
    <row r="3346" spans="1:11" x14ac:dyDescent="0.2">
      <c r="A3346" t="s">
        <v>2802</v>
      </c>
      <c r="B3346" t="str">
        <f t="shared" si="104"/>
        <v>2015</v>
      </c>
      <c r="C3346" t="str">
        <f t="shared" si="105"/>
        <v>Oct</v>
      </c>
      <c r="D3346" t="s">
        <v>2012</v>
      </c>
      <c r="E3346" t="s">
        <v>17</v>
      </c>
      <c r="F3346" t="s">
        <v>12</v>
      </c>
      <c r="G3346" t="s">
        <v>27</v>
      </c>
      <c r="H3346" t="s">
        <v>393</v>
      </c>
      <c r="I3346" s="4">
        <v>8.02</v>
      </c>
      <c r="J3346" s="5">
        <v>3</v>
      </c>
      <c r="K3346" s="4">
        <v>1</v>
      </c>
    </row>
    <row r="3347" spans="1:11" x14ac:dyDescent="0.2">
      <c r="A3347" t="s">
        <v>2802</v>
      </c>
      <c r="B3347" t="str">
        <f t="shared" si="104"/>
        <v>2015</v>
      </c>
      <c r="C3347" t="str">
        <f t="shared" si="105"/>
        <v>Oct</v>
      </c>
      <c r="D3347" t="s">
        <v>2015</v>
      </c>
      <c r="E3347" t="s">
        <v>31</v>
      </c>
      <c r="F3347" t="s">
        <v>38</v>
      </c>
      <c r="G3347" t="s">
        <v>39</v>
      </c>
      <c r="H3347" t="s">
        <v>1962</v>
      </c>
      <c r="I3347" s="4">
        <v>362.14</v>
      </c>
      <c r="J3347" s="5">
        <v>3</v>
      </c>
      <c r="K3347" s="4">
        <v>-54.32</v>
      </c>
    </row>
    <row r="3348" spans="1:11" x14ac:dyDescent="0.2">
      <c r="A3348" t="s">
        <v>2802</v>
      </c>
      <c r="B3348" t="str">
        <f t="shared" si="104"/>
        <v>2015</v>
      </c>
      <c r="C3348" t="str">
        <f t="shared" si="105"/>
        <v>Oct</v>
      </c>
      <c r="D3348" t="s">
        <v>2015</v>
      </c>
      <c r="E3348" t="s">
        <v>31</v>
      </c>
      <c r="F3348" t="s">
        <v>12</v>
      </c>
      <c r="G3348" t="s">
        <v>18</v>
      </c>
      <c r="H3348" t="s">
        <v>2732</v>
      </c>
      <c r="I3348" s="4">
        <v>31.05</v>
      </c>
      <c r="J3348" s="5">
        <v>3</v>
      </c>
      <c r="K3348" s="4">
        <v>14.9</v>
      </c>
    </row>
    <row r="3349" spans="1:11" x14ac:dyDescent="0.2">
      <c r="A3349" t="s">
        <v>2803</v>
      </c>
      <c r="B3349" t="str">
        <f t="shared" si="104"/>
        <v>2015</v>
      </c>
      <c r="C3349" t="str">
        <f t="shared" si="105"/>
        <v>Oct</v>
      </c>
      <c r="D3349" t="s">
        <v>2804</v>
      </c>
      <c r="E3349" t="s">
        <v>139</v>
      </c>
      <c r="F3349" t="s">
        <v>38</v>
      </c>
      <c r="G3349" t="s">
        <v>164</v>
      </c>
      <c r="H3349" t="s">
        <v>1975</v>
      </c>
      <c r="I3349" s="4">
        <v>957.58</v>
      </c>
      <c r="J3349" s="5">
        <v>5</v>
      </c>
      <c r="K3349" s="4">
        <v>-383.03</v>
      </c>
    </row>
    <row r="3350" spans="1:11" x14ac:dyDescent="0.2">
      <c r="A3350" t="s">
        <v>2803</v>
      </c>
      <c r="B3350" t="str">
        <f t="shared" si="104"/>
        <v>2015</v>
      </c>
      <c r="C3350" t="str">
        <f t="shared" si="105"/>
        <v>Oct</v>
      </c>
      <c r="D3350" t="s">
        <v>2804</v>
      </c>
      <c r="E3350" t="s">
        <v>139</v>
      </c>
      <c r="F3350" t="s">
        <v>12</v>
      </c>
      <c r="G3350" t="s">
        <v>20</v>
      </c>
      <c r="H3350" t="s">
        <v>126</v>
      </c>
      <c r="I3350" s="4">
        <v>22.37</v>
      </c>
      <c r="J3350" s="5">
        <v>2</v>
      </c>
      <c r="K3350" s="4">
        <v>2.52</v>
      </c>
    </row>
    <row r="3351" spans="1:11" x14ac:dyDescent="0.2">
      <c r="A3351" t="s">
        <v>2803</v>
      </c>
      <c r="B3351" t="str">
        <f t="shared" si="104"/>
        <v>2015</v>
      </c>
      <c r="C3351" t="str">
        <f t="shared" si="105"/>
        <v>Oct</v>
      </c>
      <c r="D3351" t="s">
        <v>1798</v>
      </c>
      <c r="E3351" t="s">
        <v>169</v>
      </c>
      <c r="F3351" t="s">
        <v>43</v>
      </c>
      <c r="G3351" t="s">
        <v>58</v>
      </c>
      <c r="H3351" t="s">
        <v>2002</v>
      </c>
      <c r="I3351" s="4">
        <v>31.95</v>
      </c>
      <c r="J3351" s="5">
        <v>1</v>
      </c>
      <c r="K3351" s="4">
        <v>2.2400000000000002</v>
      </c>
    </row>
    <row r="3352" spans="1:11" x14ac:dyDescent="0.2">
      <c r="A3352" t="s">
        <v>2805</v>
      </c>
      <c r="B3352" t="str">
        <f t="shared" si="104"/>
        <v>2015</v>
      </c>
      <c r="C3352" t="str">
        <f t="shared" si="105"/>
        <v>Oct</v>
      </c>
      <c r="D3352" t="s">
        <v>478</v>
      </c>
      <c r="E3352" t="s">
        <v>169</v>
      </c>
      <c r="F3352" t="s">
        <v>38</v>
      </c>
      <c r="G3352" t="s">
        <v>83</v>
      </c>
      <c r="H3352" t="s">
        <v>2177</v>
      </c>
      <c r="I3352" s="4">
        <v>899.14</v>
      </c>
      <c r="J3352" s="5">
        <v>4</v>
      </c>
      <c r="K3352" s="4">
        <v>112.39</v>
      </c>
    </row>
    <row r="3353" spans="1:11" x14ac:dyDescent="0.2">
      <c r="A3353" t="s">
        <v>2805</v>
      </c>
      <c r="B3353" t="str">
        <f t="shared" si="104"/>
        <v>2015</v>
      </c>
      <c r="C3353" t="str">
        <f t="shared" si="105"/>
        <v>Oct</v>
      </c>
      <c r="D3353" t="s">
        <v>478</v>
      </c>
      <c r="E3353" t="s">
        <v>169</v>
      </c>
      <c r="F3353" t="s">
        <v>43</v>
      </c>
      <c r="G3353" t="s">
        <v>44</v>
      </c>
      <c r="H3353" t="s">
        <v>851</v>
      </c>
      <c r="I3353" s="4">
        <v>71.760000000000005</v>
      </c>
      <c r="J3353" s="5">
        <v>6</v>
      </c>
      <c r="K3353" s="4">
        <v>20.09</v>
      </c>
    </row>
    <row r="3354" spans="1:11" x14ac:dyDescent="0.2">
      <c r="A3354" t="s">
        <v>2805</v>
      </c>
      <c r="B3354" t="str">
        <f t="shared" si="104"/>
        <v>2015</v>
      </c>
      <c r="C3354" t="str">
        <f t="shared" si="105"/>
        <v>Oct</v>
      </c>
      <c r="D3354" t="s">
        <v>478</v>
      </c>
      <c r="E3354" t="s">
        <v>169</v>
      </c>
      <c r="F3354" t="s">
        <v>12</v>
      </c>
      <c r="G3354" t="s">
        <v>13</v>
      </c>
      <c r="H3354" t="s">
        <v>875</v>
      </c>
      <c r="I3354" s="4">
        <v>51.84</v>
      </c>
      <c r="J3354" s="5">
        <v>8</v>
      </c>
      <c r="K3354" s="4">
        <v>24.88</v>
      </c>
    </row>
    <row r="3355" spans="1:11" x14ac:dyDescent="0.2">
      <c r="A3355" t="s">
        <v>2805</v>
      </c>
      <c r="B3355" t="str">
        <f t="shared" si="104"/>
        <v>2015</v>
      </c>
      <c r="C3355" t="str">
        <f t="shared" si="105"/>
        <v>Oct</v>
      </c>
      <c r="D3355" t="s">
        <v>478</v>
      </c>
      <c r="E3355" t="s">
        <v>169</v>
      </c>
      <c r="F3355" t="s">
        <v>38</v>
      </c>
      <c r="G3355" t="s">
        <v>83</v>
      </c>
      <c r="H3355" t="s">
        <v>1863</v>
      </c>
      <c r="I3355" s="4">
        <v>626.35</v>
      </c>
      <c r="J3355" s="5">
        <v>3</v>
      </c>
      <c r="K3355" s="4">
        <v>46.98</v>
      </c>
    </row>
    <row r="3356" spans="1:11" x14ac:dyDescent="0.2">
      <c r="A3356" t="s">
        <v>2805</v>
      </c>
      <c r="B3356" t="str">
        <f t="shared" si="104"/>
        <v>2015</v>
      </c>
      <c r="C3356" t="str">
        <f t="shared" si="105"/>
        <v>Oct</v>
      </c>
      <c r="D3356" t="s">
        <v>478</v>
      </c>
      <c r="E3356" t="s">
        <v>169</v>
      </c>
      <c r="F3356" t="s">
        <v>12</v>
      </c>
      <c r="G3356" t="s">
        <v>27</v>
      </c>
      <c r="H3356" t="s">
        <v>85</v>
      </c>
      <c r="I3356" s="4">
        <v>19.899999999999999</v>
      </c>
      <c r="J3356" s="5">
        <v>5</v>
      </c>
      <c r="K3356" s="4">
        <v>6.57</v>
      </c>
    </row>
    <row r="3357" spans="1:11" x14ac:dyDescent="0.2">
      <c r="A3357" t="s">
        <v>2805</v>
      </c>
      <c r="B3357" t="str">
        <f t="shared" si="104"/>
        <v>2015</v>
      </c>
      <c r="C3357" t="str">
        <f t="shared" si="105"/>
        <v>Oct</v>
      </c>
      <c r="D3357" t="s">
        <v>2623</v>
      </c>
      <c r="E3357" t="s">
        <v>169</v>
      </c>
      <c r="F3357" t="s">
        <v>38</v>
      </c>
      <c r="G3357" t="s">
        <v>164</v>
      </c>
      <c r="H3357" t="s">
        <v>1247</v>
      </c>
      <c r="I3357" s="4">
        <v>209.67</v>
      </c>
      <c r="J3357" s="5">
        <v>1</v>
      </c>
      <c r="K3357" s="4">
        <v>-13.98</v>
      </c>
    </row>
    <row r="3358" spans="1:11" x14ac:dyDescent="0.2">
      <c r="A3358" t="s">
        <v>2805</v>
      </c>
      <c r="B3358" t="str">
        <f t="shared" si="104"/>
        <v>2015</v>
      </c>
      <c r="C3358" t="str">
        <f t="shared" si="105"/>
        <v>Oct</v>
      </c>
      <c r="D3358" t="s">
        <v>1466</v>
      </c>
      <c r="E3358" t="s">
        <v>146</v>
      </c>
      <c r="F3358" t="s">
        <v>43</v>
      </c>
      <c r="G3358" t="s">
        <v>44</v>
      </c>
      <c r="H3358" t="s">
        <v>187</v>
      </c>
      <c r="I3358" s="4">
        <v>135.72</v>
      </c>
      <c r="J3358" s="5">
        <v>3</v>
      </c>
      <c r="K3358" s="4">
        <v>35.29</v>
      </c>
    </row>
    <row r="3359" spans="1:11" x14ac:dyDescent="0.2">
      <c r="A3359" t="s">
        <v>2805</v>
      </c>
      <c r="B3359" t="str">
        <f t="shared" si="104"/>
        <v>2015</v>
      </c>
      <c r="C3359" t="str">
        <f t="shared" si="105"/>
        <v>Oct</v>
      </c>
      <c r="D3359" t="s">
        <v>1466</v>
      </c>
      <c r="E3359" t="s">
        <v>146</v>
      </c>
      <c r="F3359" t="s">
        <v>12</v>
      </c>
      <c r="G3359" t="s">
        <v>22</v>
      </c>
      <c r="H3359" t="s">
        <v>1627</v>
      </c>
      <c r="I3359" s="4">
        <v>12.56</v>
      </c>
      <c r="J3359" s="5">
        <v>2</v>
      </c>
      <c r="K3359" s="4">
        <v>5.65</v>
      </c>
    </row>
    <row r="3360" spans="1:11" x14ac:dyDescent="0.2">
      <c r="A3360" t="s">
        <v>2805</v>
      </c>
      <c r="B3360" t="str">
        <f t="shared" si="104"/>
        <v>2015</v>
      </c>
      <c r="C3360" t="str">
        <f t="shared" si="105"/>
        <v>Oct</v>
      </c>
      <c r="D3360" t="s">
        <v>1466</v>
      </c>
      <c r="E3360" t="s">
        <v>146</v>
      </c>
      <c r="F3360" t="s">
        <v>43</v>
      </c>
      <c r="G3360" t="s">
        <v>44</v>
      </c>
      <c r="H3360" t="s">
        <v>1801</v>
      </c>
      <c r="I3360" s="4">
        <v>263.95999999999998</v>
      </c>
      <c r="J3360" s="5">
        <v>4</v>
      </c>
      <c r="K3360" s="4">
        <v>71.27</v>
      </c>
    </row>
    <row r="3361" spans="1:11" x14ac:dyDescent="0.2">
      <c r="A3361" t="s">
        <v>2805</v>
      </c>
      <c r="B3361" t="str">
        <f t="shared" si="104"/>
        <v>2015</v>
      </c>
      <c r="C3361" t="str">
        <f t="shared" si="105"/>
        <v>Oct</v>
      </c>
      <c r="D3361" t="s">
        <v>333</v>
      </c>
      <c r="E3361" t="s">
        <v>189</v>
      </c>
      <c r="F3361" t="s">
        <v>43</v>
      </c>
      <c r="G3361" t="s">
        <v>58</v>
      </c>
      <c r="H3361" t="s">
        <v>1643</v>
      </c>
      <c r="I3361" s="4">
        <v>17.899999999999999</v>
      </c>
      <c r="J3361" s="5">
        <v>2</v>
      </c>
      <c r="K3361" s="4">
        <v>3.4</v>
      </c>
    </row>
    <row r="3362" spans="1:11" x14ac:dyDescent="0.2">
      <c r="A3362" t="s">
        <v>2805</v>
      </c>
      <c r="B3362" t="str">
        <f t="shared" si="104"/>
        <v>2015</v>
      </c>
      <c r="C3362" t="str">
        <f t="shared" si="105"/>
        <v>Oct</v>
      </c>
      <c r="D3362" t="s">
        <v>333</v>
      </c>
      <c r="E3362" t="s">
        <v>189</v>
      </c>
      <c r="F3362" t="s">
        <v>12</v>
      </c>
      <c r="G3362" t="s">
        <v>20</v>
      </c>
      <c r="H3362" t="s">
        <v>320</v>
      </c>
      <c r="I3362" s="4">
        <v>81.96</v>
      </c>
      <c r="J3362" s="5">
        <v>2</v>
      </c>
      <c r="K3362" s="4">
        <v>0</v>
      </c>
    </row>
    <row r="3363" spans="1:11" x14ac:dyDescent="0.2">
      <c r="A3363" t="s">
        <v>2806</v>
      </c>
      <c r="B3363" t="str">
        <f t="shared" si="104"/>
        <v>2015</v>
      </c>
      <c r="C3363" t="str">
        <f t="shared" si="105"/>
        <v>Oct</v>
      </c>
      <c r="D3363" t="s">
        <v>742</v>
      </c>
      <c r="E3363" t="s">
        <v>37</v>
      </c>
      <c r="F3363" t="s">
        <v>43</v>
      </c>
      <c r="G3363" t="s">
        <v>44</v>
      </c>
      <c r="H3363" t="s">
        <v>851</v>
      </c>
      <c r="I3363" s="4">
        <v>83.72</v>
      </c>
      <c r="J3363" s="5">
        <v>7</v>
      </c>
      <c r="K3363" s="4">
        <v>23.44</v>
      </c>
    </row>
    <row r="3364" spans="1:11" x14ac:dyDescent="0.2">
      <c r="A3364" t="s">
        <v>2806</v>
      </c>
      <c r="B3364" t="str">
        <f t="shared" si="104"/>
        <v>2015</v>
      </c>
      <c r="C3364" t="str">
        <f t="shared" si="105"/>
        <v>Oct</v>
      </c>
      <c r="D3364" t="s">
        <v>742</v>
      </c>
      <c r="E3364" t="s">
        <v>37</v>
      </c>
      <c r="F3364" t="s">
        <v>38</v>
      </c>
      <c r="G3364" t="s">
        <v>39</v>
      </c>
      <c r="H3364" t="s">
        <v>2139</v>
      </c>
      <c r="I3364" s="4">
        <v>287.94</v>
      </c>
      <c r="J3364" s="5">
        <v>3</v>
      </c>
      <c r="K3364" s="4">
        <v>77.739999999999995</v>
      </c>
    </row>
    <row r="3365" spans="1:11" x14ac:dyDescent="0.2">
      <c r="A3365" t="s">
        <v>2807</v>
      </c>
      <c r="B3365" t="str">
        <f t="shared" si="104"/>
        <v>2015</v>
      </c>
      <c r="C3365" t="str">
        <f t="shared" si="105"/>
        <v>Oct</v>
      </c>
      <c r="D3365" t="s">
        <v>779</v>
      </c>
      <c r="E3365" t="s">
        <v>17</v>
      </c>
      <c r="F3365" t="s">
        <v>43</v>
      </c>
      <c r="G3365" t="s">
        <v>58</v>
      </c>
      <c r="H3365" t="s">
        <v>1314</v>
      </c>
      <c r="I3365" s="4">
        <v>339.96</v>
      </c>
      <c r="J3365" s="5">
        <v>5</v>
      </c>
      <c r="K3365" s="4">
        <v>67.989999999999995</v>
      </c>
    </row>
    <row r="3366" spans="1:11" x14ac:dyDescent="0.2">
      <c r="A3366" t="s">
        <v>2807</v>
      </c>
      <c r="B3366" t="str">
        <f t="shared" si="104"/>
        <v>2015</v>
      </c>
      <c r="C3366" t="str">
        <f t="shared" si="105"/>
        <v>Oct</v>
      </c>
      <c r="D3366" t="s">
        <v>993</v>
      </c>
      <c r="E3366" t="s">
        <v>11</v>
      </c>
      <c r="F3366" t="s">
        <v>43</v>
      </c>
      <c r="G3366" t="s">
        <v>58</v>
      </c>
      <c r="H3366" t="s">
        <v>2808</v>
      </c>
      <c r="I3366" s="4">
        <v>263.88</v>
      </c>
      <c r="J3366" s="5">
        <v>3</v>
      </c>
      <c r="K3366" s="4">
        <v>42.88</v>
      </c>
    </row>
    <row r="3367" spans="1:11" x14ac:dyDescent="0.2">
      <c r="A3367" t="s">
        <v>2807</v>
      </c>
      <c r="B3367" t="str">
        <f t="shared" si="104"/>
        <v>2015</v>
      </c>
      <c r="C3367" t="str">
        <f t="shared" si="105"/>
        <v>Oct</v>
      </c>
      <c r="D3367" t="s">
        <v>993</v>
      </c>
      <c r="E3367" t="s">
        <v>11</v>
      </c>
      <c r="F3367" t="s">
        <v>38</v>
      </c>
      <c r="G3367" t="s">
        <v>39</v>
      </c>
      <c r="H3367" t="s">
        <v>1135</v>
      </c>
      <c r="I3367" s="4">
        <v>2453.4299999999998</v>
      </c>
      <c r="J3367" s="5">
        <v>5</v>
      </c>
      <c r="K3367" s="4">
        <v>-350.49</v>
      </c>
    </row>
    <row r="3368" spans="1:11" x14ac:dyDescent="0.2">
      <c r="A3368" t="s">
        <v>2807</v>
      </c>
      <c r="B3368" t="str">
        <f t="shared" si="104"/>
        <v>2015</v>
      </c>
      <c r="C3368" t="str">
        <f t="shared" si="105"/>
        <v>Oct</v>
      </c>
      <c r="D3368" t="s">
        <v>215</v>
      </c>
      <c r="E3368" t="s">
        <v>125</v>
      </c>
      <c r="F3368" t="s">
        <v>38</v>
      </c>
      <c r="G3368" t="s">
        <v>52</v>
      </c>
      <c r="H3368" t="s">
        <v>1190</v>
      </c>
      <c r="I3368" s="4">
        <v>17.14</v>
      </c>
      <c r="J3368" s="5">
        <v>2</v>
      </c>
      <c r="K3368" s="4">
        <v>6.17</v>
      </c>
    </row>
    <row r="3369" spans="1:11" x14ac:dyDescent="0.2">
      <c r="A3369" t="s">
        <v>2807</v>
      </c>
      <c r="B3369" t="str">
        <f t="shared" si="104"/>
        <v>2015</v>
      </c>
      <c r="C3369" t="str">
        <f t="shared" si="105"/>
        <v>Oct</v>
      </c>
      <c r="D3369" t="s">
        <v>2809</v>
      </c>
      <c r="E3369" t="s">
        <v>11</v>
      </c>
      <c r="F3369" t="s">
        <v>38</v>
      </c>
      <c r="G3369" t="s">
        <v>52</v>
      </c>
      <c r="H3369" t="s">
        <v>1549</v>
      </c>
      <c r="I3369" s="4">
        <v>131.38</v>
      </c>
      <c r="J3369" s="5">
        <v>6</v>
      </c>
      <c r="K3369" s="4">
        <v>-95.25</v>
      </c>
    </row>
    <row r="3370" spans="1:11" x14ac:dyDescent="0.2">
      <c r="A3370" t="s">
        <v>2807</v>
      </c>
      <c r="B3370" t="str">
        <f t="shared" si="104"/>
        <v>2015</v>
      </c>
      <c r="C3370" t="str">
        <f t="shared" si="105"/>
        <v>Oct</v>
      </c>
      <c r="D3370" t="s">
        <v>2809</v>
      </c>
      <c r="E3370" t="s">
        <v>11</v>
      </c>
      <c r="F3370" t="s">
        <v>12</v>
      </c>
      <c r="G3370" t="s">
        <v>13</v>
      </c>
      <c r="H3370" t="s">
        <v>1381</v>
      </c>
      <c r="I3370" s="4">
        <v>5.34</v>
      </c>
      <c r="J3370" s="5">
        <v>1</v>
      </c>
      <c r="K3370" s="4">
        <v>1.87</v>
      </c>
    </row>
    <row r="3371" spans="1:11" x14ac:dyDescent="0.2">
      <c r="A3371" t="s">
        <v>2807</v>
      </c>
      <c r="B3371" t="str">
        <f t="shared" si="104"/>
        <v>2015</v>
      </c>
      <c r="C3371" t="str">
        <f t="shared" si="105"/>
        <v>Oct</v>
      </c>
      <c r="D3371" t="s">
        <v>1736</v>
      </c>
      <c r="E3371" t="s">
        <v>11</v>
      </c>
      <c r="F3371" t="s">
        <v>12</v>
      </c>
      <c r="G3371" t="s">
        <v>72</v>
      </c>
      <c r="H3371" t="s">
        <v>73</v>
      </c>
      <c r="I3371" s="4">
        <v>4.46</v>
      </c>
      <c r="J3371" s="5">
        <v>1</v>
      </c>
      <c r="K3371" s="4">
        <v>1.67</v>
      </c>
    </row>
    <row r="3372" spans="1:11" x14ac:dyDescent="0.2">
      <c r="A3372" t="s">
        <v>2807</v>
      </c>
      <c r="B3372" t="str">
        <f t="shared" si="104"/>
        <v>2015</v>
      </c>
      <c r="C3372" t="str">
        <f t="shared" si="105"/>
        <v>Oct</v>
      </c>
      <c r="D3372" t="s">
        <v>1736</v>
      </c>
      <c r="E3372" t="s">
        <v>11</v>
      </c>
      <c r="F3372" t="s">
        <v>12</v>
      </c>
      <c r="G3372" t="s">
        <v>22</v>
      </c>
      <c r="H3372" t="s">
        <v>2810</v>
      </c>
      <c r="I3372" s="4">
        <v>3.96</v>
      </c>
      <c r="J3372" s="5">
        <v>10</v>
      </c>
      <c r="K3372" s="4">
        <v>-6.93</v>
      </c>
    </row>
    <row r="3373" spans="1:11" x14ac:dyDescent="0.2">
      <c r="A3373" t="s">
        <v>2811</v>
      </c>
      <c r="B3373" t="str">
        <f t="shared" si="104"/>
        <v>2015</v>
      </c>
      <c r="C3373" t="str">
        <f t="shared" si="105"/>
        <v>Oct</v>
      </c>
      <c r="D3373" t="s">
        <v>2413</v>
      </c>
      <c r="E3373" t="s">
        <v>169</v>
      </c>
      <c r="F3373" t="s">
        <v>43</v>
      </c>
      <c r="G3373" t="s">
        <v>44</v>
      </c>
      <c r="H3373" t="s">
        <v>2586</v>
      </c>
      <c r="I3373" s="4">
        <v>824.97</v>
      </c>
      <c r="J3373" s="5">
        <v>3</v>
      </c>
      <c r="K3373" s="4">
        <v>214.49</v>
      </c>
    </row>
    <row r="3374" spans="1:11" x14ac:dyDescent="0.2">
      <c r="A3374" t="s">
        <v>2812</v>
      </c>
      <c r="B3374" t="str">
        <f t="shared" si="104"/>
        <v>2015</v>
      </c>
      <c r="C3374" t="str">
        <f t="shared" si="105"/>
        <v>Oct</v>
      </c>
      <c r="D3374" t="s">
        <v>2756</v>
      </c>
      <c r="E3374" t="s">
        <v>31</v>
      </c>
      <c r="F3374" t="s">
        <v>12</v>
      </c>
      <c r="G3374" t="s">
        <v>20</v>
      </c>
      <c r="H3374" t="s">
        <v>1719</v>
      </c>
      <c r="I3374" s="4">
        <v>77.88</v>
      </c>
      <c r="J3374" s="5">
        <v>2</v>
      </c>
      <c r="K3374" s="4">
        <v>3.89</v>
      </c>
    </row>
    <row r="3375" spans="1:11" x14ac:dyDescent="0.2">
      <c r="A3375" t="s">
        <v>2813</v>
      </c>
      <c r="B3375" t="str">
        <f t="shared" si="104"/>
        <v>2015</v>
      </c>
      <c r="C3375" t="str">
        <f t="shared" si="105"/>
        <v>Oct</v>
      </c>
      <c r="D3375" t="s">
        <v>283</v>
      </c>
      <c r="E3375" t="s">
        <v>11</v>
      </c>
      <c r="F3375" t="s">
        <v>43</v>
      </c>
      <c r="G3375" t="s">
        <v>58</v>
      </c>
      <c r="H3375" t="s">
        <v>2814</v>
      </c>
      <c r="I3375" s="4">
        <v>27.7</v>
      </c>
      <c r="J3375" s="5">
        <v>3</v>
      </c>
      <c r="K3375" s="4">
        <v>3.46</v>
      </c>
    </row>
    <row r="3376" spans="1:11" x14ac:dyDescent="0.2">
      <c r="A3376" t="s">
        <v>2813</v>
      </c>
      <c r="B3376" t="str">
        <f t="shared" si="104"/>
        <v>2015</v>
      </c>
      <c r="C3376" t="str">
        <f t="shared" si="105"/>
        <v>Oct</v>
      </c>
      <c r="D3376" t="s">
        <v>283</v>
      </c>
      <c r="E3376" t="s">
        <v>11</v>
      </c>
      <c r="F3376" t="s">
        <v>12</v>
      </c>
      <c r="G3376" t="s">
        <v>105</v>
      </c>
      <c r="H3376" t="s">
        <v>2815</v>
      </c>
      <c r="I3376" s="4">
        <v>73.16</v>
      </c>
      <c r="J3376" s="5">
        <v>6</v>
      </c>
      <c r="K3376" s="4">
        <v>-186.57</v>
      </c>
    </row>
    <row r="3377" spans="1:11" x14ac:dyDescent="0.2">
      <c r="A3377" t="s">
        <v>2813</v>
      </c>
      <c r="B3377" t="str">
        <f t="shared" si="104"/>
        <v>2015</v>
      </c>
      <c r="C3377" t="str">
        <f t="shared" si="105"/>
        <v>Oct</v>
      </c>
      <c r="D3377" t="s">
        <v>1505</v>
      </c>
      <c r="E3377" t="s">
        <v>189</v>
      </c>
      <c r="F3377" t="s">
        <v>43</v>
      </c>
      <c r="G3377" t="s">
        <v>44</v>
      </c>
      <c r="H3377" t="s">
        <v>2631</v>
      </c>
      <c r="I3377" s="4">
        <v>249.58</v>
      </c>
      <c r="J3377" s="5">
        <v>2</v>
      </c>
      <c r="K3377" s="4">
        <v>15.6</v>
      </c>
    </row>
    <row r="3378" spans="1:11" x14ac:dyDescent="0.2">
      <c r="A3378" t="s">
        <v>2813</v>
      </c>
      <c r="B3378" t="str">
        <f t="shared" si="104"/>
        <v>2015</v>
      </c>
      <c r="C3378" t="str">
        <f t="shared" si="105"/>
        <v>Oct</v>
      </c>
      <c r="D3378" t="s">
        <v>1505</v>
      </c>
      <c r="E3378" t="s">
        <v>189</v>
      </c>
      <c r="F3378" t="s">
        <v>12</v>
      </c>
      <c r="G3378" t="s">
        <v>13</v>
      </c>
      <c r="H3378" t="s">
        <v>1703</v>
      </c>
      <c r="I3378" s="4">
        <v>17.940000000000001</v>
      </c>
      <c r="J3378" s="5">
        <v>3</v>
      </c>
      <c r="K3378" s="4">
        <v>8.7899999999999991</v>
      </c>
    </row>
    <row r="3379" spans="1:11" x14ac:dyDescent="0.2">
      <c r="A3379" t="s">
        <v>2813</v>
      </c>
      <c r="B3379" t="str">
        <f t="shared" si="104"/>
        <v>2015</v>
      </c>
      <c r="C3379" t="str">
        <f t="shared" si="105"/>
        <v>Oct</v>
      </c>
      <c r="D3379" t="s">
        <v>1505</v>
      </c>
      <c r="E3379" t="s">
        <v>189</v>
      </c>
      <c r="F3379" t="s">
        <v>38</v>
      </c>
      <c r="G3379" t="s">
        <v>52</v>
      </c>
      <c r="H3379" t="s">
        <v>1889</v>
      </c>
      <c r="I3379" s="4">
        <v>10.11</v>
      </c>
      <c r="J3379" s="5">
        <v>3</v>
      </c>
      <c r="K3379" s="4">
        <v>3.24</v>
      </c>
    </row>
    <row r="3380" spans="1:11" x14ac:dyDescent="0.2">
      <c r="A3380" t="s">
        <v>2816</v>
      </c>
      <c r="B3380" t="str">
        <f t="shared" si="104"/>
        <v>2015</v>
      </c>
      <c r="C3380" t="str">
        <f t="shared" si="105"/>
        <v>Oct</v>
      </c>
      <c r="D3380" t="s">
        <v>1713</v>
      </c>
      <c r="E3380" t="s">
        <v>793</v>
      </c>
      <c r="F3380" t="s">
        <v>12</v>
      </c>
      <c r="G3380" t="s">
        <v>13</v>
      </c>
      <c r="H3380" t="s">
        <v>1906</v>
      </c>
      <c r="I3380" s="4">
        <v>34.44</v>
      </c>
      <c r="J3380" s="5">
        <v>3</v>
      </c>
      <c r="K3380" s="4">
        <v>17.22</v>
      </c>
    </row>
    <row r="3381" spans="1:11" x14ac:dyDescent="0.2">
      <c r="A3381" t="s">
        <v>2816</v>
      </c>
      <c r="B3381" t="str">
        <f t="shared" si="104"/>
        <v>2015</v>
      </c>
      <c r="C3381" t="str">
        <f t="shared" si="105"/>
        <v>Oct</v>
      </c>
      <c r="D3381" t="s">
        <v>285</v>
      </c>
      <c r="E3381" t="s">
        <v>125</v>
      </c>
      <c r="F3381" t="s">
        <v>12</v>
      </c>
      <c r="G3381" t="s">
        <v>22</v>
      </c>
      <c r="H3381" t="s">
        <v>789</v>
      </c>
      <c r="I3381" s="4">
        <v>38.28</v>
      </c>
      <c r="J3381" s="5">
        <v>6</v>
      </c>
      <c r="K3381" s="4">
        <v>17.61</v>
      </c>
    </row>
    <row r="3382" spans="1:11" x14ac:dyDescent="0.2">
      <c r="A3382" t="s">
        <v>2816</v>
      </c>
      <c r="B3382" t="str">
        <f t="shared" si="104"/>
        <v>2015</v>
      </c>
      <c r="C3382" t="str">
        <f t="shared" si="105"/>
        <v>Oct</v>
      </c>
      <c r="D3382" t="s">
        <v>285</v>
      </c>
      <c r="E3382" t="s">
        <v>125</v>
      </c>
      <c r="F3382" t="s">
        <v>43</v>
      </c>
      <c r="G3382" t="s">
        <v>44</v>
      </c>
      <c r="H3382" t="s">
        <v>2817</v>
      </c>
      <c r="I3382" s="4">
        <v>149.94999999999999</v>
      </c>
      <c r="J3382" s="5">
        <v>5</v>
      </c>
      <c r="K3382" s="4">
        <v>44.99</v>
      </c>
    </row>
    <row r="3383" spans="1:11" x14ac:dyDescent="0.2">
      <c r="A3383" t="s">
        <v>2816</v>
      </c>
      <c r="B3383" t="str">
        <f t="shared" si="104"/>
        <v>2015</v>
      </c>
      <c r="C3383" t="str">
        <f t="shared" si="105"/>
        <v>Oct</v>
      </c>
      <c r="D3383" t="s">
        <v>1881</v>
      </c>
      <c r="E3383" t="s">
        <v>31</v>
      </c>
      <c r="F3383" t="s">
        <v>12</v>
      </c>
      <c r="G3383" t="s">
        <v>105</v>
      </c>
      <c r="H3383" t="s">
        <v>2818</v>
      </c>
      <c r="I3383" s="4">
        <v>1640.7</v>
      </c>
      <c r="J3383" s="5">
        <v>5</v>
      </c>
      <c r="K3383" s="4">
        <v>459.4</v>
      </c>
    </row>
    <row r="3384" spans="1:11" x14ac:dyDescent="0.2">
      <c r="A3384" t="s">
        <v>2816</v>
      </c>
      <c r="B3384" t="str">
        <f t="shared" si="104"/>
        <v>2015</v>
      </c>
      <c r="C3384" t="str">
        <f t="shared" si="105"/>
        <v>Oct</v>
      </c>
      <c r="D3384" t="s">
        <v>1881</v>
      </c>
      <c r="E3384" t="s">
        <v>31</v>
      </c>
      <c r="F3384" t="s">
        <v>43</v>
      </c>
      <c r="G3384" t="s">
        <v>58</v>
      </c>
      <c r="H3384" t="s">
        <v>1811</v>
      </c>
      <c r="I3384" s="4">
        <v>270</v>
      </c>
      <c r="J3384" s="5">
        <v>3</v>
      </c>
      <c r="K3384" s="4">
        <v>97.2</v>
      </c>
    </row>
    <row r="3385" spans="1:11" x14ac:dyDescent="0.2">
      <c r="A3385" t="s">
        <v>2816</v>
      </c>
      <c r="B3385" t="str">
        <f t="shared" si="104"/>
        <v>2015</v>
      </c>
      <c r="C3385" t="str">
        <f t="shared" si="105"/>
        <v>Oct</v>
      </c>
      <c r="D3385" t="s">
        <v>693</v>
      </c>
      <c r="E3385" t="s">
        <v>11</v>
      </c>
      <c r="F3385" t="s">
        <v>12</v>
      </c>
      <c r="G3385" t="s">
        <v>22</v>
      </c>
      <c r="H3385" t="s">
        <v>2819</v>
      </c>
      <c r="I3385" s="4">
        <v>1.72</v>
      </c>
      <c r="J3385" s="5">
        <v>1</v>
      </c>
      <c r="K3385" s="4">
        <v>-2.84</v>
      </c>
    </row>
    <row r="3386" spans="1:11" x14ac:dyDescent="0.2">
      <c r="A3386" t="s">
        <v>2820</v>
      </c>
      <c r="B3386" t="str">
        <f t="shared" si="104"/>
        <v>2015</v>
      </c>
      <c r="C3386" t="str">
        <f t="shared" si="105"/>
        <v>Oct</v>
      </c>
      <c r="D3386" t="s">
        <v>1012</v>
      </c>
      <c r="E3386" t="s">
        <v>31</v>
      </c>
      <c r="F3386" t="s">
        <v>43</v>
      </c>
      <c r="G3386" t="s">
        <v>58</v>
      </c>
      <c r="H3386" t="s">
        <v>1160</v>
      </c>
      <c r="I3386" s="4">
        <v>239.97</v>
      </c>
      <c r="J3386" s="5">
        <v>3</v>
      </c>
      <c r="K3386" s="4">
        <v>86.39</v>
      </c>
    </row>
    <row r="3387" spans="1:11" x14ac:dyDescent="0.2">
      <c r="A3387" t="s">
        <v>2820</v>
      </c>
      <c r="B3387" t="str">
        <f t="shared" si="104"/>
        <v>2015</v>
      </c>
      <c r="C3387" t="str">
        <f t="shared" si="105"/>
        <v>Oct</v>
      </c>
      <c r="D3387" t="s">
        <v>1012</v>
      </c>
      <c r="E3387" t="s">
        <v>31</v>
      </c>
      <c r="F3387" t="s">
        <v>38</v>
      </c>
      <c r="G3387" t="s">
        <v>52</v>
      </c>
      <c r="H3387" t="s">
        <v>1010</v>
      </c>
      <c r="I3387" s="4">
        <v>16.02</v>
      </c>
      <c r="J3387" s="5">
        <v>6</v>
      </c>
      <c r="K3387" s="4">
        <v>6.09</v>
      </c>
    </row>
    <row r="3388" spans="1:11" x14ac:dyDescent="0.2">
      <c r="A3388" t="s">
        <v>2820</v>
      </c>
      <c r="B3388" t="str">
        <f t="shared" si="104"/>
        <v>2015</v>
      </c>
      <c r="C3388" t="str">
        <f t="shared" si="105"/>
        <v>Oct</v>
      </c>
      <c r="D3388" t="s">
        <v>1048</v>
      </c>
      <c r="E3388" t="s">
        <v>169</v>
      </c>
      <c r="F3388" t="s">
        <v>12</v>
      </c>
      <c r="G3388" t="s">
        <v>13</v>
      </c>
      <c r="H3388" t="s">
        <v>719</v>
      </c>
      <c r="I3388" s="4">
        <v>24.56</v>
      </c>
      <c r="J3388" s="5">
        <v>2</v>
      </c>
      <c r="K3388" s="4">
        <v>11.54</v>
      </c>
    </row>
    <row r="3389" spans="1:11" x14ac:dyDescent="0.2">
      <c r="A3389" t="s">
        <v>2820</v>
      </c>
      <c r="B3389" t="str">
        <f t="shared" si="104"/>
        <v>2015</v>
      </c>
      <c r="C3389" t="str">
        <f t="shared" si="105"/>
        <v>Oct</v>
      </c>
      <c r="D3389" t="s">
        <v>599</v>
      </c>
      <c r="E3389" t="s">
        <v>31</v>
      </c>
      <c r="F3389" t="s">
        <v>38</v>
      </c>
      <c r="G3389" t="s">
        <v>52</v>
      </c>
      <c r="H3389" t="s">
        <v>2821</v>
      </c>
      <c r="I3389" s="4">
        <v>74.760000000000005</v>
      </c>
      <c r="J3389" s="5">
        <v>7</v>
      </c>
      <c r="K3389" s="4">
        <v>23.92</v>
      </c>
    </row>
    <row r="3390" spans="1:11" x14ac:dyDescent="0.2">
      <c r="A3390" t="s">
        <v>2820</v>
      </c>
      <c r="B3390" t="str">
        <f t="shared" si="104"/>
        <v>2015</v>
      </c>
      <c r="C3390" t="str">
        <f t="shared" si="105"/>
        <v>Oct</v>
      </c>
      <c r="D3390" t="s">
        <v>599</v>
      </c>
      <c r="E3390" t="s">
        <v>31</v>
      </c>
      <c r="F3390" t="s">
        <v>38</v>
      </c>
      <c r="G3390" t="s">
        <v>164</v>
      </c>
      <c r="H3390" t="s">
        <v>573</v>
      </c>
      <c r="I3390" s="4">
        <v>364.78</v>
      </c>
      <c r="J3390" s="5">
        <v>3</v>
      </c>
      <c r="K3390" s="4">
        <v>27.36</v>
      </c>
    </row>
    <row r="3391" spans="1:11" x14ac:dyDescent="0.2">
      <c r="A3391" t="s">
        <v>2822</v>
      </c>
      <c r="B3391" t="str">
        <f t="shared" si="104"/>
        <v>2015</v>
      </c>
      <c r="C3391" t="str">
        <f t="shared" si="105"/>
        <v>Oct</v>
      </c>
      <c r="D3391" t="s">
        <v>879</v>
      </c>
      <c r="E3391" t="s">
        <v>17</v>
      </c>
      <c r="F3391" t="s">
        <v>12</v>
      </c>
      <c r="G3391" t="s">
        <v>22</v>
      </c>
      <c r="H3391" t="s">
        <v>1579</v>
      </c>
      <c r="I3391" s="4">
        <v>5.18</v>
      </c>
      <c r="J3391" s="5">
        <v>4</v>
      </c>
      <c r="K3391" s="4">
        <v>-7.76</v>
      </c>
    </row>
    <row r="3392" spans="1:11" x14ac:dyDescent="0.2">
      <c r="A3392" t="s">
        <v>2822</v>
      </c>
      <c r="B3392" t="str">
        <f t="shared" si="104"/>
        <v>2015</v>
      </c>
      <c r="C3392" t="str">
        <f t="shared" si="105"/>
        <v>Oct</v>
      </c>
      <c r="D3392" t="s">
        <v>1279</v>
      </c>
      <c r="E3392" t="s">
        <v>139</v>
      </c>
      <c r="F3392" t="s">
        <v>12</v>
      </c>
      <c r="G3392" t="s">
        <v>20</v>
      </c>
      <c r="H3392" t="s">
        <v>591</v>
      </c>
      <c r="I3392" s="4">
        <v>9.9499999999999993</v>
      </c>
      <c r="J3392" s="5">
        <v>1</v>
      </c>
      <c r="K3392" s="4">
        <v>1</v>
      </c>
    </row>
    <row r="3393" spans="1:11" x14ac:dyDescent="0.2">
      <c r="A3393" t="s">
        <v>2823</v>
      </c>
      <c r="B3393" t="str">
        <f t="shared" si="104"/>
        <v>2015</v>
      </c>
      <c r="C3393" t="str">
        <f t="shared" si="105"/>
        <v>Oct</v>
      </c>
      <c r="D3393" t="s">
        <v>2824</v>
      </c>
      <c r="E3393" t="s">
        <v>31</v>
      </c>
      <c r="F3393" t="s">
        <v>43</v>
      </c>
      <c r="G3393" t="s">
        <v>58</v>
      </c>
      <c r="H3393" t="s">
        <v>206</v>
      </c>
      <c r="I3393" s="4">
        <v>148.32</v>
      </c>
      <c r="J3393" s="5">
        <v>9</v>
      </c>
      <c r="K3393" s="4">
        <v>63.78</v>
      </c>
    </row>
    <row r="3394" spans="1:11" x14ac:dyDescent="0.2">
      <c r="A3394" t="s">
        <v>2823</v>
      </c>
      <c r="B3394" t="str">
        <f t="shared" si="104"/>
        <v>2015</v>
      </c>
      <c r="C3394" t="str">
        <f t="shared" si="105"/>
        <v>Oct</v>
      </c>
      <c r="D3394" t="s">
        <v>2824</v>
      </c>
      <c r="E3394" t="s">
        <v>31</v>
      </c>
      <c r="F3394" t="s">
        <v>38</v>
      </c>
      <c r="G3394" t="s">
        <v>39</v>
      </c>
      <c r="H3394" t="s">
        <v>322</v>
      </c>
      <c r="I3394" s="4">
        <v>240.78</v>
      </c>
      <c r="J3394" s="5">
        <v>1</v>
      </c>
      <c r="K3394" s="4">
        <v>27.09</v>
      </c>
    </row>
    <row r="3395" spans="1:11" x14ac:dyDescent="0.2">
      <c r="A3395" t="s">
        <v>2823</v>
      </c>
      <c r="B3395" t="str">
        <f t="shared" ref="B3395:B3458" si="106">TEXT(A3395,"YYYY")</f>
        <v>2015</v>
      </c>
      <c r="C3395" t="str">
        <f t="shared" ref="C3395:C3458" si="107">TEXT(A3395,"MMM")</f>
        <v>Oct</v>
      </c>
      <c r="D3395" t="s">
        <v>2824</v>
      </c>
      <c r="E3395" t="s">
        <v>31</v>
      </c>
      <c r="F3395" t="s">
        <v>38</v>
      </c>
      <c r="G3395" t="s">
        <v>39</v>
      </c>
      <c r="H3395" t="s">
        <v>2468</v>
      </c>
      <c r="I3395" s="4">
        <v>191.97</v>
      </c>
      <c r="J3395" s="5">
        <v>7</v>
      </c>
      <c r="K3395" s="4">
        <v>16.8</v>
      </c>
    </row>
    <row r="3396" spans="1:11" x14ac:dyDescent="0.2">
      <c r="A3396" t="s">
        <v>2823</v>
      </c>
      <c r="B3396" t="str">
        <f t="shared" si="106"/>
        <v>2015</v>
      </c>
      <c r="C3396" t="str">
        <f t="shared" si="107"/>
        <v>Oct</v>
      </c>
      <c r="D3396" t="s">
        <v>2824</v>
      </c>
      <c r="E3396" t="s">
        <v>31</v>
      </c>
      <c r="F3396" t="s">
        <v>12</v>
      </c>
      <c r="G3396" t="s">
        <v>13</v>
      </c>
      <c r="H3396" t="s">
        <v>2825</v>
      </c>
      <c r="I3396" s="4">
        <v>11.56</v>
      </c>
      <c r="J3396" s="5">
        <v>2</v>
      </c>
      <c r="K3396" s="4">
        <v>5.66</v>
      </c>
    </row>
    <row r="3397" spans="1:11" x14ac:dyDescent="0.2">
      <c r="A3397" t="s">
        <v>2823</v>
      </c>
      <c r="B3397" t="str">
        <f t="shared" si="106"/>
        <v>2015</v>
      </c>
      <c r="C3397" t="str">
        <f t="shared" si="107"/>
        <v>Oct</v>
      </c>
      <c r="D3397" t="s">
        <v>2824</v>
      </c>
      <c r="E3397" t="s">
        <v>31</v>
      </c>
      <c r="F3397" t="s">
        <v>12</v>
      </c>
      <c r="G3397" t="s">
        <v>72</v>
      </c>
      <c r="H3397" t="s">
        <v>1351</v>
      </c>
      <c r="I3397" s="4">
        <v>11.8</v>
      </c>
      <c r="J3397" s="5">
        <v>4</v>
      </c>
      <c r="K3397" s="4">
        <v>5.66</v>
      </c>
    </row>
    <row r="3398" spans="1:11" x14ac:dyDescent="0.2">
      <c r="A3398" t="s">
        <v>2823</v>
      </c>
      <c r="B3398" t="str">
        <f t="shared" si="106"/>
        <v>2015</v>
      </c>
      <c r="C3398" t="str">
        <f t="shared" si="107"/>
        <v>Oct</v>
      </c>
      <c r="D3398" t="s">
        <v>2824</v>
      </c>
      <c r="E3398" t="s">
        <v>31</v>
      </c>
      <c r="F3398" t="s">
        <v>38</v>
      </c>
      <c r="G3398" t="s">
        <v>39</v>
      </c>
      <c r="H3398" t="s">
        <v>2004</v>
      </c>
      <c r="I3398" s="4">
        <v>842.35</v>
      </c>
      <c r="J3398" s="5">
        <v>3</v>
      </c>
      <c r="K3398" s="4">
        <v>42.12</v>
      </c>
    </row>
    <row r="3399" spans="1:11" x14ac:dyDescent="0.2">
      <c r="A3399" t="s">
        <v>2823</v>
      </c>
      <c r="B3399" t="str">
        <f t="shared" si="106"/>
        <v>2015</v>
      </c>
      <c r="C3399" t="str">
        <f t="shared" si="107"/>
        <v>Oct</v>
      </c>
      <c r="D3399" t="s">
        <v>2070</v>
      </c>
      <c r="E3399" t="s">
        <v>139</v>
      </c>
      <c r="F3399" t="s">
        <v>43</v>
      </c>
      <c r="G3399" t="s">
        <v>44</v>
      </c>
      <c r="H3399" t="s">
        <v>2165</v>
      </c>
      <c r="I3399" s="4">
        <v>55.94</v>
      </c>
      <c r="J3399" s="5">
        <v>7</v>
      </c>
      <c r="K3399" s="4">
        <v>-13.29</v>
      </c>
    </row>
    <row r="3400" spans="1:11" x14ac:dyDescent="0.2">
      <c r="A3400" t="s">
        <v>2823</v>
      </c>
      <c r="B3400" t="str">
        <f t="shared" si="106"/>
        <v>2015</v>
      </c>
      <c r="C3400" t="str">
        <f t="shared" si="107"/>
        <v>Oct</v>
      </c>
      <c r="D3400" t="s">
        <v>2070</v>
      </c>
      <c r="E3400" t="s">
        <v>139</v>
      </c>
      <c r="F3400" t="s">
        <v>12</v>
      </c>
      <c r="G3400" t="s">
        <v>27</v>
      </c>
      <c r="H3400" t="s">
        <v>902</v>
      </c>
      <c r="I3400" s="4">
        <v>10.69</v>
      </c>
      <c r="J3400" s="5">
        <v>2</v>
      </c>
      <c r="K3400" s="4">
        <v>2.27</v>
      </c>
    </row>
    <row r="3401" spans="1:11" x14ac:dyDescent="0.2">
      <c r="A3401" t="s">
        <v>2823</v>
      </c>
      <c r="B3401" t="str">
        <f t="shared" si="106"/>
        <v>2015</v>
      </c>
      <c r="C3401" t="str">
        <f t="shared" si="107"/>
        <v>Oct</v>
      </c>
      <c r="D3401" t="s">
        <v>2070</v>
      </c>
      <c r="E3401" t="s">
        <v>139</v>
      </c>
      <c r="F3401" t="s">
        <v>43</v>
      </c>
      <c r="G3401" t="s">
        <v>44</v>
      </c>
      <c r="H3401" t="s">
        <v>2826</v>
      </c>
      <c r="I3401" s="4">
        <v>11.82</v>
      </c>
      <c r="J3401" s="5">
        <v>2</v>
      </c>
      <c r="K3401" s="4">
        <v>1.03</v>
      </c>
    </row>
    <row r="3402" spans="1:11" x14ac:dyDescent="0.2">
      <c r="A3402" t="s">
        <v>2823</v>
      </c>
      <c r="B3402" t="str">
        <f t="shared" si="106"/>
        <v>2015</v>
      </c>
      <c r="C3402" t="str">
        <f t="shared" si="107"/>
        <v>Oct</v>
      </c>
      <c r="D3402" t="s">
        <v>2194</v>
      </c>
      <c r="E3402" t="s">
        <v>189</v>
      </c>
      <c r="F3402" t="s">
        <v>12</v>
      </c>
      <c r="G3402" t="s">
        <v>22</v>
      </c>
      <c r="H3402" t="s">
        <v>521</v>
      </c>
      <c r="I3402" s="4">
        <v>3.59</v>
      </c>
      <c r="J3402" s="5">
        <v>1</v>
      </c>
      <c r="K3402" s="4">
        <v>1.1200000000000001</v>
      </c>
    </row>
    <row r="3403" spans="1:11" x14ac:dyDescent="0.2">
      <c r="A3403" t="s">
        <v>2823</v>
      </c>
      <c r="B3403" t="str">
        <f t="shared" si="106"/>
        <v>2015</v>
      </c>
      <c r="C3403" t="str">
        <f t="shared" si="107"/>
        <v>Oct</v>
      </c>
      <c r="D3403" t="s">
        <v>1359</v>
      </c>
      <c r="E3403" t="s">
        <v>11</v>
      </c>
      <c r="F3403" t="s">
        <v>12</v>
      </c>
      <c r="G3403" t="s">
        <v>13</v>
      </c>
      <c r="H3403" t="s">
        <v>2636</v>
      </c>
      <c r="I3403" s="4">
        <v>36.29</v>
      </c>
      <c r="J3403" s="5">
        <v>7</v>
      </c>
      <c r="K3403" s="4">
        <v>12.7</v>
      </c>
    </row>
    <row r="3404" spans="1:11" x14ac:dyDescent="0.2">
      <c r="A3404" t="s">
        <v>2823</v>
      </c>
      <c r="B3404" t="str">
        <f t="shared" si="106"/>
        <v>2015</v>
      </c>
      <c r="C3404" t="str">
        <f t="shared" si="107"/>
        <v>Oct</v>
      </c>
      <c r="D3404" t="s">
        <v>1359</v>
      </c>
      <c r="E3404" t="s">
        <v>11</v>
      </c>
      <c r="F3404" t="s">
        <v>43</v>
      </c>
      <c r="G3404" t="s">
        <v>44</v>
      </c>
      <c r="H3404" t="s">
        <v>156</v>
      </c>
      <c r="I3404" s="4">
        <v>150.38</v>
      </c>
      <c r="J3404" s="5">
        <v>2</v>
      </c>
      <c r="K3404" s="4">
        <v>15.04</v>
      </c>
    </row>
    <row r="3405" spans="1:11" x14ac:dyDescent="0.2">
      <c r="A3405" t="s">
        <v>2823</v>
      </c>
      <c r="B3405" t="str">
        <f t="shared" si="106"/>
        <v>2015</v>
      </c>
      <c r="C3405" t="str">
        <f t="shared" si="107"/>
        <v>Oct</v>
      </c>
      <c r="D3405" t="s">
        <v>424</v>
      </c>
      <c r="E3405" t="s">
        <v>11</v>
      </c>
      <c r="F3405" t="s">
        <v>12</v>
      </c>
      <c r="G3405" t="s">
        <v>13</v>
      </c>
      <c r="H3405" t="s">
        <v>265</v>
      </c>
      <c r="I3405" s="4">
        <v>60.74</v>
      </c>
      <c r="J3405" s="5">
        <v>8</v>
      </c>
      <c r="K3405" s="4">
        <v>20.5</v>
      </c>
    </row>
    <row r="3406" spans="1:11" x14ac:dyDescent="0.2">
      <c r="A3406" t="s">
        <v>2823</v>
      </c>
      <c r="B3406" t="str">
        <f t="shared" si="106"/>
        <v>2015</v>
      </c>
      <c r="C3406" t="str">
        <f t="shared" si="107"/>
        <v>Oct</v>
      </c>
      <c r="D3406" t="s">
        <v>424</v>
      </c>
      <c r="E3406" t="s">
        <v>11</v>
      </c>
      <c r="F3406" t="s">
        <v>43</v>
      </c>
      <c r="G3406" t="s">
        <v>694</v>
      </c>
      <c r="H3406" t="s">
        <v>2384</v>
      </c>
      <c r="I3406" s="4">
        <v>479.98</v>
      </c>
      <c r="J3406" s="5">
        <v>3</v>
      </c>
      <c r="K3406" s="4">
        <v>161.99</v>
      </c>
    </row>
    <row r="3407" spans="1:11" x14ac:dyDescent="0.2">
      <c r="A3407" t="s">
        <v>2823</v>
      </c>
      <c r="B3407" t="str">
        <f t="shared" si="106"/>
        <v>2015</v>
      </c>
      <c r="C3407" t="str">
        <f t="shared" si="107"/>
        <v>Oct</v>
      </c>
      <c r="D3407" t="s">
        <v>424</v>
      </c>
      <c r="E3407" t="s">
        <v>11</v>
      </c>
      <c r="F3407" t="s">
        <v>12</v>
      </c>
      <c r="G3407" t="s">
        <v>22</v>
      </c>
      <c r="H3407" t="s">
        <v>810</v>
      </c>
      <c r="I3407" s="4">
        <v>6.08</v>
      </c>
      <c r="J3407" s="5">
        <v>1</v>
      </c>
      <c r="K3407" s="4">
        <v>-10.34</v>
      </c>
    </row>
    <row r="3408" spans="1:11" x14ac:dyDescent="0.2">
      <c r="A3408" t="s">
        <v>2827</v>
      </c>
      <c r="B3408" t="str">
        <f t="shared" si="106"/>
        <v>2015</v>
      </c>
      <c r="C3408" t="str">
        <f t="shared" si="107"/>
        <v>Oct</v>
      </c>
      <c r="D3408" t="s">
        <v>2194</v>
      </c>
      <c r="E3408" t="s">
        <v>11</v>
      </c>
      <c r="F3408" t="s">
        <v>12</v>
      </c>
      <c r="G3408" t="s">
        <v>13</v>
      </c>
      <c r="H3408" t="s">
        <v>819</v>
      </c>
      <c r="I3408" s="4">
        <v>15.55</v>
      </c>
      <c r="J3408" s="5">
        <v>3</v>
      </c>
      <c r="K3408" s="4">
        <v>5.44</v>
      </c>
    </row>
    <row r="3409" spans="1:11" x14ac:dyDescent="0.2">
      <c r="A3409" t="s">
        <v>2827</v>
      </c>
      <c r="B3409" t="str">
        <f t="shared" si="106"/>
        <v>2015</v>
      </c>
      <c r="C3409" t="str">
        <f t="shared" si="107"/>
        <v>Oct</v>
      </c>
      <c r="D3409" t="s">
        <v>2194</v>
      </c>
      <c r="E3409" t="s">
        <v>11</v>
      </c>
      <c r="F3409" t="s">
        <v>38</v>
      </c>
      <c r="G3409" t="s">
        <v>164</v>
      </c>
      <c r="H3409" t="s">
        <v>843</v>
      </c>
      <c r="I3409" s="4">
        <v>347.36</v>
      </c>
      <c r="J3409" s="5">
        <v>7</v>
      </c>
      <c r="K3409" s="4">
        <v>-69.47</v>
      </c>
    </row>
    <row r="3410" spans="1:11" x14ac:dyDescent="0.2">
      <c r="A3410" t="s">
        <v>2827</v>
      </c>
      <c r="B3410" t="str">
        <f t="shared" si="106"/>
        <v>2015</v>
      </c>
      <c r="C3410" t="str">
        <f t="shared" si="107"/>
        <v>Oct</v>
      </c>
      <c r="D3410" t="s">
        <v>2194</v>
      </c>
      <c r="E3410" t="s">
        <v>11</v>
      </c>
      <c r="F3410" t="s">
        <v>12</v>
      </c>
      <c r="G3410" t="s">
        <v>13</v>
      </c>
      <c r="H3410" t="s">
        <v>970</v>
      </c>
      <c r="I3410" s="4">
        <v>10.37</v>
      </c>
      <c r="J3410" s="5">
        <v>2</v>
      </c>
      <c r="K3410" s="4">
        <v>3.63</v>
      </c>
    </row>
    <row r="3411" spans="1:11" x14ac:dyDescent="0.2">
      <c r="A3411" t="s">
        <v>2827</v>
      </c>
      <c r="B3411" t="str">
        <f t="shared" si="106"/>
        <v>2015</v>
      </c>
      <c r="C3411" t="str">
        <f t="shared" si="107"/>
        <v>Oct</v>
      </c>
      <c r="D3411" t="s">
        <v>1589</v>
      </c>
      <c r="E3411" t="s">
        <v>11</v>
      </c>
      <c r="F3411" t="s">
        <v>12</v>
      </c>
      <c r="G3411" t="s">
        <v>22</v>
      </c>
      <c r="H3411" t="s">
        <v>521</v>
      </c>
      <c r="I3411" s="4">
        <v>3.59</v>
      </c>
      <c r="J3411" s="5">
        <v>4</v>
      </c>
      <c r="K3411" s="4">
        <v>-6.29</v>
      </c>
    </row>
    <row r="3412" spans="1:11" x14ac:dyDescent="0.2">
      <c r="A3412" t="s">
        <v>2827</v>
      </c>
      <c r="B3412" t="str">
        <f t="shared" si="106"/>
        <v>2015</v>
      </c>
      <c r="C3412" t="str">
        <f t="shared" si="107"/>
        <v>Oct</v>
      </c>
      <c r="D3412" t="s">
        <v>2386</v>
      </c>
      <c r="E3412" t="s">
        <v>31</v>
      </c>
      <c r="F3412" t="s">
        <v>38</v>
      </c>
      <c r="G3412" t="s">
        <v>39</v>
      </c>
      <c r="H3412" t="s">
        <v>2581</v>
      </c>
      <c r="I3412" s="4">
        <v>454.27</v>
      </c>
      <c r="J3412" s="5">
        <v>8</v>
      </c>
      <c r="K3412" s="4">
        <v>-73.819999999999993</v>
      </c>
    </row>
    <row r="3413" spans="1:11" x14ac:dyDescent="0.2">
      <c r="A3413" t="s">
        <v>2828</v>
      </c>
      <c r="B3413" t="str">
        <f t="shared" si="106"/>
        <v>2015</v>
      </c>
      <c r="C3413" t="str">
        <f t="shared" si="107"/>
        <v>Oct</v>
      </c>
      <c r="D3413" t="s">
        <v>1250</v>
      </c>
      <c r="E3413" t="s">
        <v>31</v>
      </c>
      <c r="F3413" t="s">
        <v>12</v>
      </c>
      <c r="G3413" t="s">
        <v>27</v>
      </c>
      <c r="H3413" t="s">
        <v>2729</v>
      </c>
      <c r="I3413" s="4">
        <v>60.45</v>
      </c>
      <c r="J3413" s="5">
        <v>3</v>
      </c>
      <c r="K3413" s="4">
        <v>16.32</v>
      </c>
    </row>
    <row r="3414" spans="1:11" x14ac:dyDescent="0.2">
      <c r="A3414" t="s">
        <v>2828</v>
      </c>
      <c r="B3414" t="str">
        <f t="shared" si="106"/>
        <v>2015</v>
      </c>
      <c r="C3414" t="str">
        <f t="shared" si="107"/>
        <v>Oct</v>
      </c>
      <c r="D3414" t="s">
        <v>1250</v>
      </c>
      <c r="E3414" t="s">
        <v>31</v>
      </c>
      <c r="F3414" t="s">
        <v>38</v>
      </c>
      <c r="G3414" t="s">
        <v>164</v>
      </c>
      <c r="H3414" t="s">
        <v>1384</v>
      </c>
      <c r="I3414" s="4">
        <v>253.18</v>
      </c>
      <c r="J3414" s="5">
        <v>3</v>
      </c>
      <c r="K3414" s="4">
        <v>-31.65</v>
      </c>
    </row>
    <row r="3415" spans="1:11" x14ac:dyDescent="0.2">
      <c r="A3415" t="s">
        <v>2828</v>
      </c>
      <c r="B3415" t="str">
        <f t="shared" si="106"/>
        <v>2015</v>
      </c>
      <c r="C3415" t="str">
        <f t="shared" si="107"/>
        <v>Oct</v>
      </c>
      <c r="D3415" t="s">
        <v>940</v>
      </c>
      <c r="E3415" t="s">
        <v>67</v>
      </c>
      <c r="F3415" t="s">
        <v>43</v>
      </c>
      <c r="G3415" t="s">
        <v>44</v>
      </c>
      <c r="H3415" t="s">
        <v>2829</v>
      </c>
      <c r="I3415" s="4">
        <v>158.99</v>
      </c>
      <c r="J3415" s="5">
        <v>1</v>
      </c>
      <c r="K3415" s="4">
        <v>41.34</v>
      </c>
    </row>
    <row r="3416" spans="1:11" x14ac:dyDescent="0.2">
      <c r="A3416" t="s">
        <v>2828</v>
      </c>
      <c r="B3416" t="str">
        <f t="shared" si="106"/>
        <v>2015</v>
      </c>
      <c r="C3416" t="str">
        <f t="shared" si="107"/>
        <v>Oct</v>
      </c>
      <c r="D3416" t="s">
        <v>940</v>
      </c>
      <c r="E3416" t="s">
        <v>67</v>
      </c>
      <c r="F3416" t="s">
        <v>38</v>
      </c>
      <c r="G3416" t="s">
        <v>39</v>
      </c>
      <c r="H3416" t="s">
        <v>443</v>
      </c>
      <c r="I3416" s="4">
        <v>291.10000000000002</v>
      </c>
      <c r="J3416" s="5">
        <v>5</v>
      </c>
      <c r="K3416" s="4">
        <v>75.69</v>
      </c>
    </row>
    <row r="3417" spans="1:11" x14ac:dyDescent="0.2">
      <c r="A3417" t="s">
        <v>2828</v>
      </c>
      <c r="B3417" t="str">
        <f t="shared" si="106"/>
        <v>2015</v>
      </c>
      <c r="C3417" t="str">
        <f t="shared" si="107"/>
        <v>Oct</v>
      </c>
      <c r="D3417" t="s">
        <v>961</v>
      </c>
      <c r="E3417" t="s">
        <v>143</v>
      </c>
      <c r="F3417" t="s">
        <v>12</v>
      </c>
      <c r="G3417" t="s">
        <v>27</v>
      </c>
      <c r="H3417" t="s">
        <v>519</v>
      </c>
      <c r="I3417" s="4">
        <v>79.36</v>
      </c>
      <c r="J3417" s="5">
        <v>4</v>
      </c>
      <c r="K3417" s="4">
        <v>23.81</v>
      </c>
    </row>
    <row r="3418" spans="1:11" x14ac:dyDescent="0.2">
      <c r="A3418" t="s">
        <v>2828</v>
      </c>
      <c r="B3418" t="str">
        <f t="shared" si="106"/>
        <v>2015</v>
      </c>
      <c r="C3418" t="str">
        <f t="shared" si="107"/>
        <v>Oct</v>
      </c>
      <c r="D3418" t="s">
        <v>1793</v>
      </c>
      <c r="E3418" t="s">
        <v>327</v>
      </c>
      <c r="F3418" t="s">
        <v>38</v>
      </c>
      <c r="G3418" t="s">
        <v>39</v>
      </c>
      <c r="H3418" t="s">
        <v>80</v>
      </c>
      <c r="I3418" s="4">
        <v>582.34</v>
      </c>
      <c r="J3418" s="5">
        <v>8</v>
      </c>
      <c r="K3418" s="4">
        <v>-29.12</v>
      </c>
    </row>
    <row r="3419" spans="1:11" x14ac:dyDescent="0.2">
      <c r="A3419" t="s">
        <v>2830</v>
      </c>
      <c r="B3419" t="str">
        <f t="shared" si="106"/>
        <v>2015</v>
      </c>
      <c r="C3419" t="str">
        <f t="shared" si="107"/>
        <v>Oct</v>
      </c>
      <c r="D3419" t="s">
        <v>2831</v>
      </c>
      <c r="E3419" t="s">
        <v>31</v>
      </c>
      <c r="F3419" t="s">
        <v>12</v>
      </c>
      <c r="G3419" t="s">
        <v>18</v>
      </c>
      <c r="H3419" t="s">
        <v>2832</v>
      </c>
      <c r="I3419" s="4">
        <v>5.76</v>
      </c>
      <c r="J3419" s="5">
        <v>2</v>
      </c>
      <c r="K3419" s="4">
        <v>2.65</v>
      </c>
    </row>
    <row r="3420" spans="1:11" x14ac:dyDescent="0.2">
      <c r="A3420" t="s">
        <v>2830</v>
      </c>
      <c r="B3420" t="str">
        <f t="shared" si="106"/>
        <v>2015</v>
      </c>
      <c r="C3420" t="str">
        <f t="shared" si="107"/>
        <v>Oct</v>
      </c>
      <c r="D3420" t="s">
        <v>2194</v>
      </c>
      <c r="E3420" t="s">
        <v>109</v>
      </c>
      <c r="F3420" t="s">
        <v>43</v>
      </c>
      <c r="G3420" t="s">
        <v>44</v>
      </c>
      <c r="H3420" t="s">
        <v>2833</v>
      </c>
      <c r="I3420" s="4">
        <v>105.58</v>
      </c>
      <c r="J3420" s="5">
        <v>2</v>
      </c>
      <c r="K3420" s="4">
        <v>9.24</v>
      </c>
    </row>
    <row r="3421" spans="1:11" x14ac:dyDescent="0.2">
      <c r="A3421" t="s">
        <v>2830</v>
      </c>
      <c r="B3421" t="str">
        <f t="shared" si="106"/>
        <v>2015</v>
      </c>
      <c r="C3421" t="str">
        <f t="shared" si="107"/>
        <v>Oct</v>
      </c>
      <c r="D3421" t="s">
        <v>2194</v>
      </c>
      <c r="E3421" t="s">
        <v>109</v>
      </c>
      <c r="F3421" t="s">
        <v>43</v>
      </c>
      <c r="G3421" t="s">
        <v>44</v>
      </c>
      <c r="H3421" t="s">
        <v>2306</v>
      </c>
      <c r="I3421" s="4">
        <v>68.72</v>
      </c>
      <c r="J3421" s="5">
        <v>2</v>
      </c>
      <c r="K3421" s="4">
        <v>-14.6</v>
      </c>
    </row>
    <row r="3422" spans="1:11" x14ac:dyDescent="0.2">
      <c r="A3422" t="s">
        <v>2830</v>
      </c>
      <c r="B3422" t="str">
        <f t="shared" si="106"/>
        <v>2015</v>
      </c>
      <c r="C3422" t="str">
        <f t="shared" si="107"/>
        <v>Oct</v>
      </c>
      <c r="D3422" t="s">
        <v>414</v>
      </c>
      <c r="E3422" t="s">
        <v>104</v>
      </c>
      <c r="F3422" t="s">
        <v>12</v>
      </c>
      <c r="G3422" t="s">
        <v>18</v>
      </c>
      <c r="H3422" t="s">
        <v>2163</v>
      </c>
      <c r="I3422" s="4">
        <v>146.54</v>
      </c>
      <c r="J3422" s="5">
        <v>6</v>
      </c>
      <c r="K3422" s="4">
        <v>47.63</v>
      </c>
    </row>
    <row r="3423" spans="1:11" x14ac:dyDescent="0.2">
      <c r="A3423" t="s">
        <v>2830</v>
      </c>
      <c r="B3423" t="str">
        <f t="shared" si="106"/>
        <v>2015</v>
      </c>
      <c r="C3423" t="str">
        <f t="shared" si="107"/>
        <v>Oct</v>
      </c>
      <c r="D3423" t="s">
        <v>414</v>
      </c>
      <c r="E3423" t="s">
        <v>104</v>
      </c>
      <c r="F3423" t="s">
        <v>12</v>
      </c>
      <c r="G3423" t="s">
        <v>13</v>
      </c>
      <c r="H3423" t="s">
        <v>2834</v>
      </c>
      <c r="I3423" s="4">
        <v>131.9</v>
      </c>
      <c r="J3423" s="5">
        <v>3</v>
      </c>
      <c r="K3423" s="4">
        <v>47.82</v>
      </c>
    </row>
    <row r="3424" spans="1:11" x14ac:dyDescent="0.2">
      <c r="A3424" t="s">
        <v>2830</v>
      </c>
      <c r="B3424" t="str">
        <f t="shared" si="106"/>
        <v>2015</v>
      </c>
      <c r="C3424" t="str">
        <f t="shared" si="107"/>
        <v>Oct</v>
      </c>
      <c r="D3424" t="s">
        <v>414</v>
      </c>
      <c r="E3424" t="s">
        <v>104</v>
      </c>
      <c r="F3424" t="s">
        <v>12</v>
      </c>
      <c r="G3424" t="s">
        <v>105</v>
      </c>
      <c r="H3424" t="s">
        <v>1303</v>
      </c>
      <c r="I3424" s="4">
        <v>203.88</v>
      </c>
      <c r="J3424" s="5">
        <v>5</v>
      </c>
      <c r="K3424" s="4">
        <v>20.39</v>
      </c>
    </row>
    <row r="3425" spans="1:11" x14ac:dyDescent="0.2">
      <c r="A3425" t="s">
        <v>2830</v>
      </c>
      <c r="B3425" t="str">
        <f t="shared" si="106"/>
        <v>2015</v>
      </c>
      <c r="C3425" t="str">
        <f t="shared" si="107"/>
        <v>Oct</v>
      </c>
      <c r="D3425" t="s">
        <v>414</v>
      </c>
      <c r="E3425" t="s">
        <v>104</v>
      </c>
      <c r="F3425" t="s">
        <v>12</v>
      </c>
      <c r="G3425" t="s">
        <v>22</v>
      </c>
      <c r="H3425" t="s">
        <v>1591</v>
      </c>
      <c r="I3425" s="4">
        <v>14.3</v>
      </c>
      <c r="J3425" s="5">
        <v>7</v>
      </c>
      <c r="K3425" s="4">
        <v>-10.49</v>
      </c>
    </row>
    <row r="3426" spans="1:11" x14ac:dyDescent="0.2">
      <c r="A3426" t="s">
        <v>2830</v>
      </c>
      <c r="B3426" t="str">
        <f t="shared" si="106"/>
        <v>2015</v>
      </c>
      <c r="C3426" t="str">
        <f t="shared" si="107"/>
        <v>Oct</v>
      </c>
      <c r="D3426" t="s">
        <v>414</v>
      </c>
      <c r="E3426" t="s">
        <v>104</v>
      </c>
      <c r="F3426" t="s">
        <v>12</v>
      </c>
      <c r="G3426" t="s">
        <v>20</v>
      </c>
      <c r="H3426" t="s">
        <v>844</v>
      </c>
      <c r="I3426" s="4">
        <v>718.64</v>
      </c>
      <c r="J3426" s="5">
        <v>10</v>
      </c>
      <c r="K3426" s="4">
        <v>-161.69</v>
      </c>
    </row>
    <row r="3427" spans="1:11" x14ac:dyDescent="0.2">
      <c r="A3427" t="s">
        <v>2835</v>
      </c>
      <c r="B3427" t="str">
        <f t="shared" si="106"/>
        <v>2015</v>
      </c>
      <c r="C3427" t="str">
        <f t="shared" si="107"/>
        <v>Oct</v>
      </c>
      <c r="D3427" t="s">
        <v>505</v>
      </c>
      <c r="E3427" t="s">
        <v>37</v>
      </c>
      <c r="F3427" t="s">
        <v>12</v>
      </c>
      <c r="G3427" t="s">
        <v>72</v>
      </c>
      <c r="H3427" t="s">
        <v>1996</v>
      </c>
      <c r="I3427" s="4">
        <v>10.67</v>
      </c>
      <c r="J3427" s="5">
        <v>1</v>
      </c>
      <c r="K3427" s="4">
        <v>4.91</v>
      </c>
    </row>
    <row r="3428" spans="1:11" x14ac:dyDescent="0.2">
      <c r="A3428" t="s">
        <v>2835</v>
      </c>
      <c r="B3428" t="str">
        <f t="shared" si="106"/>
        <v>2015</v>
      </c>
      <c r="C3428" t="str">
        <f t="shared" si="107"/>
        <v>Oct</v>
      </c>
      <c r="D3428" t="s">
        <v>505</v>
      </c>
      <c r="E3428" t="s">
        <v>37</v>
      </c>
      <c r="F3428" t="s">
        <v>12</v>
      </c>
      <c r="G3428" t="s">
        <v>20</v>
      </c>
      <c r="H3428" t="s">
        <v>1357</v>
      </c>
      <c r="I3428" s="4">
        <v>36.630000000000003</v>
      </c>
      <c r="J3428" s="5">
        <v>3</v>
      </c>
      <c r="K3428" s="4">
        <v>9.89</v>
      </c>
    </row>
    <row r="3429" spans="1:11" x14ac:dyDescent="0.2">
      <c r="A3429" t="s">
        <v>2835</v>
      </c>
      <c r="B3429" t="str">
        <f t="shared" si="106"/>
        <v>2015</v>
      </c>
      <c r="C3429" t="str">
        <f t="shared" si="107"/>
        <v>Oct</v>
      </c>
      <c r="D3429" t="s">
        <v>505</v>
      </c>
      <c r="E3429" t="s">
        <v>37</v>
      </c>
      <c r="F3429" t="s">
        <v>38</v>
      </c>
      <c r="G3429" t="s">
        <v>52</v>
      </c>
      <c r="H3429" t="s">
        <v>2836</v>
      </c>
      <c r="I3429" s="4">
        <v>24.1</v>
      </c>
      <c r="J3429" s="5">
        <v>5</v>
      </c>
      <c r="K3429" s="4">
        <v>9.16</v>
      </c>
    </row>
    <row r="3430" spans="1:11" x14ac:dyDescent="0.2">
      <c r="A3430" t="s">
        <v>2835</v>
      </c>
      <c r="B3430" t="str">
        <f t="shared" si="106"/>
        <v>2015</v>
      </c>
      <c r="C3430" t="str">
        <f t="shared" si="107"/>
        <v>Oct</v>
      </c>
      <c r="D3430" t="s">
        <v>505</v>
      </c>
      <c r="E3430" t="s">
        <v>37</v>
      </c>
      <c r="F3430" t="s">
        <v>38</v>
      </c>
      <c r="G3430" t="s">
        <v>52</v>
      </c>
      <c r="H3430" t="s">
        <v>552</v>
      </c>
      <c r="I3430" s="4">
        <v>33.11</v>
      </c>
      <c r="J3430" s="5">
        <v>7</v>
      </c>
      <c r="K3430" s="4">
        <v>12.91</v>
      </c>
    </row>
    <row r="3431" spans="1:11" x14ac:dyDescent="0.2">
      <c r="A3431" t="s">
        <v>2837</v>
      </c>
      <c r="B3431" t="str">
        <f t="shared" si="106"/>
        <v>2015</v>
      </c>
      <c r="C3431" t="str">
        <f t="shared" si="107"/>
        <v>Oct</v>
      </c>
      <c r="D3431" t="s">
        <v>2030</v>
      </c>
      <c r="E3431" t="s">
        <v>31</v>
      </c>
      <c r="F3431" t="s">
        <v>12</v>
      </c>
      <c r="G3431" t="s">
        <v>13</v>
      </c>
      <c r="H3431" t="s">
        <v>509</v>
      </c>
      <c r="I3431" s="4">
        <v>33.4</v>
      </c>
      <c r="J3431" s="5">
        <v>5</v>
      </c>
      <c r="K3431" s="4">
        <v>16.03</v>
      </c>
    </row>
    <row r="3432" spans="1:11" x14ac:dyDescent="0.2">
      <c r="A3432" t="s">
        <v>2837</v>
      </c>
      <c r="B3432" t="str">
        <f t="shared" si="106"/>
        <v>2015</v>
      </c>
      <c r="C3432" t="str">
        <f t="shared" si="107"/>
        <v>Oct</v>
      </c>
      <c r="D3432" t="s">
        <v>2030</v>
      </c>
      <c r="E3432" t="s">
        <v>31</v>
      </c>
      <c r="F3432" t="s">
        <v>12</v>
      </c>
      <c r="G3432" t="s">
        <v>72</v>
      </c>
      <c r="H3432" t="s">
        <v>740</v>
      </c>
      <c r="I3432" s="4">
        <v>210.84</v>
      </c>
      <c r="J3432" s="5">
        <v>4</v>
      </c>
      <c r="K3432" s="4">
        <v>103.31</v>
      </c>
    </row>
    <row r="3433" spans="1:11" x14ac:dyDescent="0.2">
      <c r="A3433" t="s">
        <v>2838</v>
      </c>
      <c r="B3433" t="str">
        <f t="shared" si="106"/>
        <v>2015</v>
      </c>
      <c r="C3433" t="str">
        <f t="shared" si="107"/>
        <v>Oct</v>
      </c>
      <c r="D3433" t="s">
        <v>2568</v>
      </c>
      <c r="E3433" t="s">
        <v>125</v>
      </c>
      <c r="F3433" t="s">
        <v>43</v>
      </c>
      <c r="G3433" t="s">
        <v>44</v>
      </c>
      <c r="H3433" t="s">
        <v>2032</v>
      </c>
      <c r="I3433" s="4">
        <v>299.89999999999998</v>
      </c>
      <c r="J3433" s="5">
        <v>2</v>
      </c>
      <c r="K3433" s="4">
        <v>74.98</v>
      </c>
    </row>
    <row r="3434" spans="1:11" x14ac:dyDescent="0.2">
      <c r="A3434" t="s">
        <v>2838</v>
      </c>
      <c r="B3434" t="str">
        <f t="shared" si="106"/>
        <v>2015</v>
      </c>
      <c r="C3434" t="str">
        <f t="shared" si="107"/>
        <v>Oct</v>
      </c>
      <c r="D3434" t="s">
        <v>1535</v>
      </c>
      <c r="E3434" t="s">
        <v>327</v>
      </c>
      <c r="F3434" t="s">
        <v>43</v>
      </c>
      <c r="G3434" t="s">
        <v>353</v>
      </c>
      <c r="H3434" t="s">
        <v>2703</v>
      </c>
      <c r="I3434" s="4">
        <v>59.99</v>
      </c>
      <c r="J3434" s="5">
        <v>2</v>
      </c>
      <c r="K3434" s="4">
        <v>-46</v>
      </c>
    </row>
    <row r="3435" spans="1:11" x14ac:dyDescent="0.2">
      <c r="A3435" t="s">
        <v>2838</v>
      </c>
      <c r="B3435" t="str">
        <f t="shared" si="106"/>
        <v>2015</v>
      </c>
      <c r="C3435" t="str">
        <f t="shared" si="107"/>
        <v>Oct</v>
      </c>
      <c r="D3435" t="s">
        <v>1535</v>
      </c>
      <c r="E3435" t="s">
        <v>327</v>
      </c>
      <c r="F3435" t="s">
        <v>43</v>
      </c>
      <c r="G3435" t="s">
        <v>694</v>
      </c>
      <c r="H3435" t="s">
        <v>1263</v>
      </c>
      <c r="I3435" s="4">
        <v>439.99</v>
      </c>
      <c r="J3435" s="5">
        <v>1</v>
      </c>
      <c r="K3435" s="4">
        <v>165</v>
      </c>
    </row>
    <row r="3436" spans="1:11" x14ac:dyDescent="0.2">
      <c r="A3436" t="s">
        <v>2838</v>
      </c>
      <c r="B3436" t="str">
        <f t="shared" si="106"/>
        <v>2015</v>
      </c>
      <c r="C3436" t="str">
        <f t="shared" si="107"/>
        <v>Oct</v>
      </c>
      <c r="D3436" t="s">
        <v>1535</v>
      </c>
      <c r="E3436" t="s">
        <v>327</v>
      </c>
      <c r="F3436" t="s">
        <v>43</v>
      </c>
      <c r="G3436" t="s">
        <v>44</v>
      </c>
      <c r="H3436" t="s">
        <v>2380</v>
      </c>
      <c r="I3436" s="4">
        <v>87.96</v>
      </c>
      <c r="J3436" s="5">
        <v>5</v>
      </c>
      <c r="K3436" s="4">
        <v>30.79</v>
      </c>
    </row>
    <row r="3437" spans="1:11" x14ac:dyDescent="0.2">
      <c r="A3437" t="s">
        <v>2838</v>
      </c>
      <c r="B3437" t="str">
        <f t="shared" si="106"/>
        <v>2015</v>
      </c>
      <c r="C3437" t="str">
        <f t="shared" si="107"/>
        <v>Oct</v>
      </c>
      <c r="D3437" t="s">
        <v>1535</v>
      </c>
      <c r="E3437" t="s">
        <v>327</v>
      </c>
      <c r="F3437" t="s">
        <v>38</v>
      </c>
      <c r="G3437" t="s">
        <v>52</v>
      </c>
      <c r="H3437" t="s">
        <v>2839</v>
      </c>
      <c r="I3437" s="4">
        <v>15.49</v>
      </c>
      <c r="J3437" s="5">
        <v>4</v>
      </c>
      <c r="K3437" s="4">
        <v>3.68</v>
      </c>
    </row>
    <row r="3438" spans="1:11" x14ac:dyDescent="0.2">
      <c r="A3438" t="s">
        <v>2838</v>
      </c>
      <c r="B3438" t="str">
        <f t="shared" si="106"/>
        <v>2015</v>
      </c>
      <c r="C3438" t="str">
        <f t="shared" si="107"/>
        <v>Oct</v>
      </c>
      <c r="D3438" t="s">
        <v>1583</v>
      </c>
      <c r="E3438" t="s">
        <v>62</v>
      </c>
      <c r="F3438" t="s">
        <v>12</v>
      </c>
      <c r="G3438" t="s">
        <v>105</v>
      </c>
      <c r="H3438" t="s">
        <v>2815</v>
      </c>
      <c r="I3438" s="4">
        <v>182.91</v>
      </c>
      <c r="J3438" s="5">
        <v>3</v>
      </c>
      <c r="K3438" s="4">
        <v>53.04</v>
      </c>
    </row>
    <row r="3439" spans="1:11" x14ac:dyDescent="0.2">
      <c r="A3439" t="s">
        <v>2838</v>
      </c>
      <c r="B3439" t="str">
        <f t="shared" si="106"/>
        <v>2015</v>
      </c>
      <c r="C3439" t="str">
        <f t="shared" si="107"/>
        <v>Oct</v>
      </c>
      <c r="D3439" t="s">
        <v>235</v>
      </c>
      <c r="E3439" t="s">
        <v>169</v>
      </c>
      <c r="F3439" t="s">
        <v>43</v>
      </c>
      <c r="G3439" t="s">
        <v>353</v>
      </c>
      <c r="H3439" t="s">
        <v>2840</v>
      </c>
      <c r="I3439" s="4">
        <v>1035.8</v>
      </c>
      <c r="J3439" s="5">
        <v>4</v>
      </c>
      <c r="K3439" s="4">
        <v>269.31</v>
      </c>
    </row>
    <row r="3440" spans="1:11" x14ac:dyDescent="0.2">
      <c r="A3440" t="s">
        <v>2841</v>
      </c>
      <c r="B3440" t="str">
        <f t="shared" si="106"/>
        <v>2015</v>
      </c>
      <c r="C3440" t="str">
        <f t="shared" si="107"/>
        <v>Oct</v>
      </c>
      <c r="D3440" t="s">
        <v>520</v>
      </c>
      <c r="E3440" t="s">
        <v>31</v>
      </c>
      <c r="F3440" t="s">
        <v>12</v>
      </c>
      <c r="G3440" t="s">
        <v>72</v>
      </c>
      <c r="H3440" t="s">
        <v>459</v>
      </c>
      <c r="I3440" s="4">
        <v>14.28</v>
      </c>
      <c r="J3440" s="5">
        <v>7</v>
      </c>
      <c r="K3440" s="4">
        <v>6.71</v>
      </c>
    </row>
    <row r="3441" spans="1:11" x14ac:dyDescent="0.2">
      <c r="A3441" t="s">
        <v>2841</v>
      </c>
      <c r="B3441" t="str">
        <f t="shared" si="106"/>
        <v>2015</v>
      </c>
      <c r="C3441" t="str">
        <f t="shared" si="107"/>
        <v>Oct</v>
      </c>
      <c r="D3441" t="s">
        <v>721</v>
      </c>
      <c r="E3441" t="s">
        <v>125</v>
      </c>
      <c r="F3441" t="s">
        <v>12</v>
      </c>
      <c r="G3441" t="s">
        <v>232</v>
      </c>
      <c r="H3441" t="s">
        <v>2448</v>
      </c>
      <c r="I3441" s="4">
        <v>70.12</v>
      </c>
      <c r="J3441" s="5">
        <v>4</v>
      </c>
      <c r="K3441" s="4">
        <v>21.04</v>
      </c>
    </row>
    <row r="3442" spans="1:11" x14ac:dyDescent="0.2">
      <c r="A3442" t="s">
        <v>2841</v>
      </c>
      <c r="B3442" t="str">
        <f t="shared" si="106"/>
        <v>2015</v>
      </c>
      <c r="C3442" t="str">
        <f t="shared" si="107"/>
        <v>Oct</v>
      </c>
      <c r="D3442" t="s">
        <v>326</v>
      </c>
      <c r="E3442" t="s">
        <v>169</v>
      </c>
      <c r="F3442" t="s">
        <v>12</v>
      </c>
      <c r="G3442" t="s">
        <v>27</v>
      </c>
      <c r="H3442" t="s">
        <v>2842</v>
      </c>
      <c r="I3442" s="4">
        <v>2.78</v>
      </c>
      <c r="J3442" s="5">
        <v>2</v>
      </c>
      <c r="K3442" s="4">
        <v>0.72</v>
      </c>
    </row>
    <row r="3443" spans="1:11" x14ac:dyDescent="0.2">
      <c r="A3443" t="s">
        <v>2841</v>
      </c>
      <c r="B3443" t="str">
        <f t="shared" si="106"/>
        <v>2015</v>
      </c>
      <c r="C3443" t="str">
        <f t="shared" si="107"/>
        <v>Oct</v>
      </c>
      <c r="D3443" t="s">
        <v>326</v>
      </c>
      <c r="E3443" t="s">
        <v>169</v>
      </c>
      <c r="F3443" t="s">
        <v>12</v>
      </c>
      <c r="G3443" t="s">
        <v>72</v>
      </c>
      <c r="H3443" t="s">
        <v>2771</v>
      </c>
      <c r="I3443" s="4">
        <v>79.959999999999994</v>
      </c>
      <c r="J3443" s="5">
        <v>2</v>
      </c>
      <c r="K3443" s="4">
        <v>35.979999999999997</v>
      </c>
    </row>
    <row r="3444" spans="1:11" x14ac:dyDescent="0.2">
      <c r="A3444" t="s">
        <v>2841</v>
      </c>
      <c r="B3444" t="str">
        <f t="shared" si="106"/>
        <v>2015</v>
      </c>
      <c r="C3444" t="str">
        <f t="shared" si="107"/>
        <v>Oct</v>
      </c>
      <c r="D3444" t="s">
        <v>451</v>
      </c>
      <c r="E3444" t="s">
        <v>31</v>
      </c>
      <c r="F3444" t="s">
        <v>12</v>
      </c>
      <c r="G3444" t="s">
        <v>22</v>
      </c>
      <c r="H3444" t="s">
        <v>1394</v>
      </c>
      <c r="I3444" s="4">
        <v>9.73</v>
      </c>
      <c r="J3444" s="5">
        <v>2</v>
      </c>
      <c r="K3444" s="4">
        <v>3.28</v>
      </c>
    </row>
    <row r="3445" spans="1:11" x14ac:dyDescent="0.2">
      <c r="A3445" t="s">
        <v>2841</v>
      </c>
      <c r="B3445" t="str">
        <f t="shared" si="106"/>
        <v>2015</v>
      </c>
      <c r="C3445" t="str">
        <f t="shared" si="107"/>
        <v>Oct</v>
      </c>
      <c r="D3445" t="s">
        <v>451</v>
      </c>
      <c r="E3445" t="s">
        <v>31</v>
      </c>
      <c r="F3445" t="s">
        <v>12</v>
      </c>
      <c r="G3445" t="s">
        <v>72</v>
      </c>
      <c r="H3445" t="s">
        <v>1351</v>
      </c>
      <c r="I3445" s="4">
        <v>14.75</v>
      </c>
      <c r="J3445" s="5">
        <v>5</v>
      </c>
      <c r="K3445" s="4">
        <v>7.08</v>
      </c>
    </row>
    <row r="3446" spans="1:11" x14ac:dyDescent="0.2">
      <c r="A3446" t="s">
        <v>2841</v>
      </c>
      <c r="B3446" t="str">
        <f t="shared" si="106"/>
        <v>2015</v>
      </c>
      <c r="C3446" t="str">
        <f t="shared" si="107"/>
        <v>Oct</v>
      </c>
      <c r="D3446" t="s">
        <v>451</v>
      </c>
      <c r="E3446" t="s">
        <v>31</v>
      </c>
      <c r="F3446" t="s">
        <v>12</v>
      </c>
      <c r="G3446" t="s">
        <v>22</v>
      </c>
      <c r="H3446" t="s">
        <v>54</v>
      </c>
      <c r="I3446" s="4">
        <v>29.8</v>
      </c>
      <c r="J3446" s="5">
        <v>5</v>
      </c>
      <c r="K3446" s="4">
        <v>9.31</v>
      </c>
    </row>
    <row r="3447" spans="1:11" x14ac:dyDescent="0.2">
      <c r="A3447" t="s">
        <v>2841</v>
      </c>
      <c r="B3447" t="str">
        <f t="shared" si="106"/>
        <v>2015</v>
      </c>
      <c r="C3447" t="str">
        <f t="shared" si="107"/>
        <v>Oct</v>
      </c>
      <c r="D3447" t="s">
        <v>451</v>
      </c>
      <c r="E3447" t="s">
        <v>31</v>
      </c>
      <c r="F3447" t="s">
        <v>12</v>
      </c>
      <c r="G3447" t="s">
        <v>18</v>
      </c>
      <c r="H3447" t="s">
        <v>1739</v>
      </c>
      <c r="I3447" s="4">
        <v>427.42</v>
      </c>
      <c r="J3447" s="5">
        <v>14</v>
      </c>
      <c r="K3447" s="4">
        <v>196.61</v>
      </c>
    </row>
    <row r="3448" spans="1:11" x14ac:dyDescent="0.2">
      <c r="A3448" t="s">
        <v>2841</v>
      </c>
      <c r="B3448" t="str">
        <f t="shared" si="106"/>
        <v>2015</v>
      </c>
      <c r="C3448" t="str">
        <f t="shared" si="107"/>
        <v>Oct</v>
      </c>
      <c r="D3448" t="s">
        <v>2843</v>
      </c>
      <c r="E3448" t="s">
        <v>31</v>
      </c>
      <c r="F3448" t="s">
        <v>12</v>
      </c>
      <c r="G3448" t="s">
        <v>13</v>
      </c>
      <c r="H3448" t="s">
        <v>2680</v>
      </c>
      <c r="I3448" s="4">
        <v>19.98</v>
      </c>
      <c r="J3448" s="5">
        <v>1</v>
      </c>
      <c r="K3448" s="4">
        <v>9.39</v>
      </c>
    </row>
    <row r="3449" spans="1:11" x14ac:dyDescent="0.2">
      <c r="A3449" t="s">
        <v>2841</v>
      </c>
      <c r="B3449" t="str">
        <f t="shared" si="106"/>
        <v>2015</v>
      </c>
      <c r="C3449" t="str">
        <f t="shared" si="107"/>
        <v>Oct</v>
      </c>
      <c r="D3449" t="s">
        <v>2843</v>
      </c>
      <c r="E3449" t="s">
        <v>31</v>
      </c>
      <c r="F3449" t="s">
        <v>12</v>
      </c>
      <c r="G3449" t="s">
        <v>22</v>
      </c>
      <c r="H3449" t="s">
        <v>768</v>
      </c>
      <c r="I3449" s="4">
        <v>398.35</v>
      </c>
      <c r="J3449" s="5">
        <v>3</v>
      </c>
      <c r="K3449" s="4">
        <v>124.49</v>
      </c>
    </row>
    <row r="3450" spans="1:11" x14ac:dyDescent="0.2">
      <c r="A3450" t="s">
        <v>2841</v>
      </c>
      <c r="B3450" t="str">
        <f t="shared" si="106"/>
        <v>2015</v>
      </c>
      <c r="C3450" t="str">
        <f t="shared" si="107"/>
        <v>Oct</v>
      </c>
      <c r="D3450" t="s">
        <v>2843</v>
      </c>
      <c r="E3450" t="s">
        <v>31</v>
      </c>
      <c r="F3450" t="s">
        <v>12</v>
      </c>
      <c r="G3450" t="s">
        <v>27</v>
      </c>
      <c r="H3450" t="s">
        <v>452</v>
      </c>
      <c r="I3450" s="4">
        <v>5.04</v>
      </c>
      <c r="J3450" s="5">
        <v>3</v>
      </c>
      <c r="K3450" s="4">
        <v>1.26</v>
      </c>
    </row>
    <row r="3451" spans="1:11" x14ac:dyDescent="0.2">
      <c r="A3451" t="s">
        <v>2841</v>
      </c>
      <c r="B3451" t="str">
        <f t="shared" si="106"/>
        <v>2015</v>
      </c>
      <c r="C3451" t="str">
        <f t="shared" si="107"/>
        <v>Oct</v>
      </c>
      <c r="D3451" t="s">
        <v>2843</v>
      </c>
      <c r="E3451" t="s">
        <v>31</v>
      </c>
      <c r="F3451" t="s">
        <v>12</v>
      </c>
      <c r="G3451" t="s">
        <v>47</v>
      </c>
      <c r="H3451" t="s">
        <v>1813</v>
      </c>
      <c r="I3451" s="4">
        <v>17.45</v>
      </c>
      <c r="J3451" s="5">
        <v>5</v>
      </c>
      <c r="K3451" s="4">
        <v>8.0299999999999994</v>
      </c>
    </row>
    <row r="3452" spans="1:11" x14ac:dyDescent="0.2">
      <c r="A3452" t="s">
        <v>2841</v>
      </c>
      <c r="B3452" t="str">
        <f t="shared" si="106"/>
        <v>2015</v>
      </c>
      <c r="C3452" t="str">
        <f t="shared" si="107"/>
        <v>Oct</v>
      </c>
      <c r="D3452" t="s">
        <v>2843</v>
      </c>
      <c r="E3452" t="s">
        <v>31</v>
      </c>
      <c r="F3452" t="s">
        <v>38</v>
      </c>
      <c r="G3452" t="s">
        <v>39</v>
      </c>
      <c r="H3452" t="s">
        <v>2181</v>
      </c>
      <c r="I3452" s="4">
        <v>323.14</v>
      </c>
      <c r="J3452" s="5">
        <v>4</v>
      </c>
      <c r="K3452" s="4">
        <v>20.2</v>
      </c>
    </row>
    <row r="3453" spans="1:11" x14ac:dyDescent="0.2">
      <c r="A3453" t="s">
        <v>2841</v>
      </c>
      <c r="B3453" t="str">
        <f t="shared" si="106"/>
        <v>2015</v>
      </c>
      <c r="C3453" t="str">
        <f t="shared" si="107"/>
        <v>Oct</v>
      </c>
      <c r="D3453" t="s">
        <v>2843</v>
      </c>
      <c r="E3453" t="s">
        <v>31</v>
      </c>
      <c r="F3453" t="s">
        <v>12</v>
      </c>
      <c r="G3453" t="s">
        <v>232</v>
      </c>
      <c r="H3453" t="s">
        <v>2687</v>
      </c>
      <c r="I3453" s="4">
        <v>29.7</v>
      </c>
      <c r="J3453" s="5">
        <v>3</v>
      </c>
      <c r="K3453" s="4">
        <v>8.02</v>
      </c>
    </row>
    <row r="3454" spans="1:11" x14ac:dyDescent="0.2">
      <c r="A3454" t="s">
        <v>2841</v>
      </c>
      <c r="B3454" t="str">
        <f t="shared" si="106"/>
        <v>2015</v>
      </c>
      <c r="C3454" t="str">
        <f t="shared" si="107"/>
        <v>Oct</v>
      </c>
      <c r="D3454" t="s">
        <v>2843</v>
      </c>
      <c r="E3454" t="s">
        <v>31</v>
      </c>
      <c r="F3454" t="s">
        <v>43</v>
      </c>
      <c r="G3454" t="s">
        <v>44</v>
      </c>
      <c r="H3454" t="s">
        <v>991</v>
      </c>
      <c r="I3454" s="4">
        <v>1295.8399999999999</v>
      </c>
      <c r="J3454" s="5">
        <v>4</v>
      </c>
      <c r="K3454" s="4">
        <v>145.78</v>
      </c>
    </row>
    <row r="3455" spans="1:11" x14ac:dyDescent="0.2">
      <c r="A3455" t="s">
        <v>2841</v>
      </c>
      <c r="B3455" t="str">
        <f t="shared" si="106"/>
        <v>2015</v>
      </c>
      <c r="C3455" t="str">
        <f t="shared" si="107"/>
        <v>Oct</v>
      </c>
      <c r="D3455" t="s">
        <v>2843</v>
      </c>
      <c r="E3455" t="s">
        <v>31</v>
      </c>
      <c r="F3455" t="s">
        <v>12</v>
      </c>
      <c r="G3455" t="s">
        <v>20</v>
      </c>
      <c r="H3455" t="s">
        <v>2666</v>
      </c>
      <c r="I3455" s="4">
        <v>46.84</v>
      </c>
      <c r="J3455" s="5">
        <v>2</v>
      </c>
      <c r="K3455" s="4">
        <v>12.65</v>
      </c>
    </row>
    <row r="3456" spans="1:11" x14ac:dyDescent="0.2">
      <c r="A3456" t="s">
        <v>2841</v>
      </c>
      <c r="B3456" t="str">
        <f t="shared" si="106"/>
        <v>2015</v>
      </c>
      <c r="C3456" t="str">
        <f t="shared" si="107"/>
        <v>Oct</v>
      </c>
      <c r="D3456" t="s">
        <v>2843</v>
      </c>
      <c r="E3456" t="s">
        <v>31</v>
      </c>
      <c r="F3456" t="s">
        <v>38</v>
      </c>
      <c r="G3456" t="s">
        <v>83</v>
      </c>
      <c r="H3456" t="s">
        <v>1553</v>
      </c>
      <c r="I3456" s="4">
        <v>425.83</v>
      </c>
      <c r="J3456" s="5">
        <v>1</v>
      </c>
      <c r="K3456" s="4">
        <v>20.04</v>
      </c>
    </row>
    <row r="3457" spans="1:11" x14ac:dyDescent="0.2">
      <c r="A3457" t="s">
        <v>2844</v>
      </c>
      <c r="B3457" t="str">
        <f t="shared" si="106"/>
        <v>2015</v>
      </c>
      <c r="C3457" t="str">
        <f t="shared" si="107"/>
        <v>Nov</v>
      </c>
      <c r="D3457" t="s">
        <v>565</v>
      </c>
      <c r="E3457" t="s">
        <v>26</v>
      </c>
      <c r="F3457" t="s">
        <v>43</v>
      </c>
      <c r="G3457" t="s">
        <v>58</v>
      </c>
      <c r="H3457" t="s">
        <v>450</v>
      </c>
      <c r="I3457" s="4">
        <v>35.36</v>
      </c>
      <c r="J3457" s="5">
        <v>2</v>
      </c>
      <c r="K3457" s="4">
        <v>-3.09</v>
      </c>
    </row>
    <row r="3458" spans="1:11" x14ac:dyDescent="0.2">
      <c r="A3458" t="s">
        <v>2844</v>
      </c>
      <c r="B3458" t="str">
        <f t="shared" si="106"/>
        <v>2015</v>
      </c>
      <c r="C3458" t="str">
        <f t="shared" si="107"/>
        <v>Nov</v>
      </c>
      <c r="D3458" t="s">
        <v>565</v>
      </c>
      <c r="E3458" t="s">
        <v>26</v>
      </c>
      <c r="F3458" t="s">
        <v>12</v>
      </c>
      <c r="G3458" t="s">
        <v>47</v>
      </c>
      <c r="H3458" t="s">
        <v>2845</v>
      </c>
      <c r="I3458" s="4">
        <v>3.17</v>
      </c>
      <c r="J3458" s="5">
        <v>2</v>
      </c>
      <c r="K3458" s="4">
        <v>-0.71</v>
      </c>
    </row>
    <row r="3459" spans="1:11" x14ac:dyDescent="0.2">
      <c r="A3459" t="s">
        <v>2844</v>
      </c>
      <c r="B3459" t="str">
        <f t="shared" ref="B3459:B3522" si="108">TEXT(A3459,"YYYY")</f>
        <v>2015</v>
      </c>
      <c r="C3459" t="str">
        <f t="shared" ref="C3459:C3522" si="109">TEXT(A3459,"MMM")</f>
        <v>Nov</v>
      </c>
      <c r="D3459" t="s">
        <v>388</v>
      </c>
      <c r="E3459" t="s">
        <v>169</v>
      </c>
      <c r="F3459" t="s">
        <v>43</v>
      </c>
      <c r="G3459" t="s">
        <v>44</v>
      </c>
      <c r="H3459" t="s">
        <v>2368</v>
      </c>
      <c r="I3459" s="4">
        <v>4.95</v>
      </c>
      <c r="J3459" s="5">
        <v>1</v>
      </c>
      <c r="K3459" s="4">
        <v>1.34</v>
      </c>
    </row>
    <row r="3460" spans="1:11" x14ac:dyDescent="0.2">
      <c r="A3460" t="s">
        <v>2844</v>
      </c>
      <c r="B3460" t="str">
        <f t="shared" si="108"/>
        <v>2015</v>
      </c>
      <c r="C3460" t="str">
        <f t="shared" si="109"/>
        <v>Nov</v>
      </c>
      <c r="D3460" t="s">
        <v>1226</v>
      </c>
      <c r="E3460" t="s">
        <v>169</v>
      </c>
      <c r="F3460" t="s">
        <v>12</v>
      </c>
      <c r="G3460" t="s">
        <v>13</v>
      </c>
      <c r="H3460" t="s">
        <v>1367</v>
      </c>
      <c r="I3460" s="4">
        <v>13.52</v>
      </c>
      <c r="J3460" s="5">
        <v>4</v>
      </c>
      <c r="K3460" s="4">
        <v>6.22</v>
      </c>
    </row>
    <row r="3461" spans="1:11" x14ac:dyDescent="0.2">
      <c r="A3461" t="s">
        <v>2844</v>
      </c>
      <c r="B3461" t="str">
        <f t="shared" si="108"/>
        <v>2015</v>
      </c>
      <c r="C3461" t="str">
        <f t="shared" si="109"/>
        <v>Nov</v>
      </c>
      <c r="D3461" t="s">
        <v>1226</v>
      </c>
      <c r="E3461" t="s">
        <v>169</v>
      </c>
      <c r="F3461" t="s">
        <v>38</v>
      </c>
      <c r="G3461" t="s">
        <v>52</v>
      </c>
      <c r="H3461" t="s">
        <v>64</v>
      </c>
      <c r="I3461" s="4">
        <v>259.7</v>
      </c>
      <c r="J3461" s="5">
        <v>5</v>
      </c>
      <c r="K3461" s="4">
        <v>106.48</v>
      </c>
    </row>
    <row r="3462" spans="1:11" x14ac:dyDescent="0.2">
      <c r="A3462" t="s">
        <v>2844</v>
      </c>
      <c r="B3462" t="str">
        <f t="shared" si="108"/>
        <v>2015</v>
      </c>
      <c r="C3462" t="str">
        <f t="shared" si="109"/>
        <v>Nov</v>
      </c>
      <c r="D3462" t="s">
        <v>1226</v>
      </c>
      <c r="E3462" t="s">
        <v>169</v>
      </c>
      <c r="F3462" t="s">
        <v>43</v>
      </c>
      <c r="G3462" t="s">
        <v>44</v>
      </c>
      <c r="H3462" t="s">
        <v>2306</v>
      </c>
      <c r="I3462" s="4">
        <v>42.95</v>
      </c>
      <c r="J3462" s="5">
        <v>1</v>
      </c>
      <c r="K3462" s="4">
        <v>1.29</v>
      </c>
    </row>
    <row r="3463" spans="1:11" x14ac:dyDescent="0.2">
      <c r="A3463" t="s">
        <v>2844</v>
      </c>
      <c r="B3463" t="str">
        <f t="shared" si="108"/>
        <v>2015</v>
      </c>
      <c r="C3463" t="str">
        <f t="shared" si="109"/>
        <v>Nov</v>
      </c>
      <c r="D3463" t="s">
        <v>1226</v>
      </c>
      <c r="E3463" t="s">
        <v>169</v>
      </c>
      <c r="F3463" t="s">
        <v>43</v>
      </c>
      <c r="G3463" t="s">
        <v>58</v>
      </c>
      <c r="H3463" t="s">
        <v>2558</v>
      </c>
      <c r="I3463" s="4">
        <v>1399.93</v>
      </c>
      <c r="J3463" s="5">
        <v>7</v>
      </c>
      <c r="K3463" s="4">
        <v>601.97</v>
      </c>
    </row>
    <row r="3464" spans="1:11" x14ac:dyDescent="0.2">
      <c r="A3464" t="s">
        <v>2844</v>
      </c>
      <c r="B3464" t="str">
        <f t="shared" si="108"/>
        <v>2015</v>
      </c>
      <c r="C3464" t="str">
        <f t="shared" si="109"/>
        <v>Nov</v>
      </c>
      <c r="D3464" t="s">
        <v>1226</v>
      </c>
      <c r="E3464" t="s">
        <v>169</v>
      </c>
      <c r="F3464" t="s">
        <v>43</v>
      </c>
      <c r="G3464" t="s">
        <v>44</v>
      </c>
      <c r="H3464" t="s">
        <v>753</v>
      </c>
      <c r="I3464" s="4">
        <v>503.96</v>
      </c>
      <c r="J3464" s="5">
        <v>4</v>
      </c>
      <c r="K3464" s="4">
        <v>125.99</v>
      </c>
    </row>
    <row r="3465" spans="1:11" x14ac:dyDescent="0.2">
      <c r="A3465" t="s">
        <v>2844</v>
      </c>
      <c r="B3465" t="str">
        <f t="shared" si="108"/>
        <v>2015</v>
      </c>
      <c r="C3465" t="str">
        <f t="shared" si="109"/>
        <v>Nov</v>
      </c>
      <c r="D3465" t="s">
        <v>215</v>
      </c>
      <c r="E3465" t="s">
        <v>104</v>
      </c>
      <c r="F3465" t="s">
        <v>12</v>
      </c>
      <c r="G3465" t="s">
        <v>27</v>
      </c>
      <c r="H3465" t="s">
        <v>1778</v>
      </c>
      <c r="I3465" s="4">
        <v>7.88</v>
      </c>
      <c r="J3465" s="5">
        <v>1</v>
      </c>
      <c r="K3465" s="4">
        <v>1.77</v>
      </c>
    </row>
    <row r="3466" spans="1:11" x14ac:dyDescent="0.2">
      <c r="A3466" t="s">
        <v>2844</v>
      </c>
      <c r="B3466" t="str">
        <f t="shared" si="108"/>
        <v>2015</v>
      </c>
      <c r="C3466" t="str">
        <f t="shared" si="109"/>
        <v>Nov</v>
      </c>
      <c r="D3466" t="s">
        <v>1814</v>
      </c>
      <c r="E3466" t="s">
        <v>116</v>
      </c>
      <c r="F3466" t="s">
        <v>38</v>
      </c>
      <c r="G3466" t="s">
        <v>164</v>
      </c>
      <c r="H3466" t="s">
        <v>2394</v>
      </c>
      <c r="I3466" s="4">
        <v>301.95999999999998</v>
      </c>
      <c r="J3466" s="5">
        <v>2</v>
      </c>
      <c r="K3466" s="4">
        <v>45.29</v>
      </c>
    </row>
    <row r="3467" spans="1:11" x14ac:dyDescent="0.2">
      <c r="A3467" t="s">
        <v>2844</v>
      </c>
      <c r="B3467" t="str">
        <f t="shared" si="108"/>
        <v>2015</v>
      </c>
      <c r="C3467" t="str">
        <f t="shared" si="109"/>
        <v>Nov</v>
      </c>
      <c r="D3467" t="s">
        <v>2492</v>
      </c>
      <c r="E3467" t="s">
        <v>169</v>
      </c>
      <c r="F3467" t="s">
        <v>38</v>
      </c>
      <c r="G3467" t="s">
        <v>39</v>
      </c>
      <c r="H3467" t="s">
        <v>80</v>
      </c>
      <c r="I3467" s="4">
        <v>327.56</v>
      </c>
      <c r="J3467" s="5">
        <v>4</v>
      </c>
      <c r="K3467" s="4">
        <v>21.84</v>
      </c>
    </row>
    <row r="3468" spans="1:11" x14ac:dyDescent="0.2">
      <c r="A3468" t="s">
        <v>2844</v>
      </c>
      <c r="B3468" t="str">
        <f t="shared" si="108"/>
        <v>2015</v>
      </c>
      <c r="C3468" t="str">
        <f t="shared" si="109"/>
        <v>Nov</v>
      </c>
      <c r="D3468" t="s">
        <v>1725</v>
      </c>
      <c r="E3468" t="s">
        <v>169</v>
      </c>
      <c r="F3468" t="s">
        <v>38</v>
      </c>
      <c r="G3468" t="s">
        <v>39</v>
      </c>
      <c r="H3468" t="s">
        <v>2774</v>
      </c>
      <c r="I3468" s="4">
        <v>205.16</v>
      </c>
      <c r="J3468" s="5">
        <v>2</v>
      </c>
      <c r="K3468" s="4">
        <v>13.68</v>
      </c>
    </row>
    <row r="3469" spans="1:11" x14ac:dyDescent="0.2">
      <c r="A3469" t="s">
        <v>2846</v>
      </c>
      <c r="B3469" t="str">
        <f t="shared" si="108"/>
        <v>2015</v>
      </c>
      <c r="C3469" t="str">
        <f t="shared" si="109"/>
        <v>Nov</v>
      </c>
      <c r="D3469" t="s">
        <v>488</v>
      </c>
      <c r="E3469" t="s">
        <v>31</v>
      </c>
      <c r="F3469" t="s">
        <v>38</v>
      </c>
      <c r="G3469" t="s">
        <v>164</v>
      </c>
      <c r="H3469" t="s">
        <v>1692</v>
      </c>
      <c r="I3469" s="4">
        <v>1038.8399999999999</v>
      </c>
      <c r="J3469" s="5">
        <v>5</v>
      </c>
      <c r="K3469" s="4">
        <v>51.94</v>
      </c>
    </row>
    <row r="3470" spans="1:11" x14ac:dyDescent="0.2">
      <c r="A3470" t="s">
        <v>2846</v>
      </c>
      <c r="B3470" t="str">
        <f t="shared" si="108"/>
        <v>2015</v>
      </c>
      <c r="C3470" t="str">
        <f t="shared" si="109"/>
        <v>Nov</v>
      </c>
      <c r="D3470" t="s">
        <v>2847</v>
      </c>
      <c r="E3470" t="s">
        <v>189</v>
      </c>
      <c r="F3470" t="s">
        <v>43</v>
      </c>
      <c r="G3470" t="s">
        <v>58</v>
      </c>
      <c r="H3470" t="s">
        <v>2848</v>
      </c>
      <c r="I3470" s="4">
        <v>447.93</v>
      </c>
      <c r="J3470" s="5">
        <v>9</v>
      </c>
      <c r="K3470" s="4">
        <v>49.27</v>
      </c>
    </row>
    <row r="3471" spans="1:11" x14ac:dyDescent="0.2">
      <c r="A3471" t="s">
        <v>2846</v>
      </c>
      <c r="B3471" t="str">
        <f t="shared" si="108"/>
        <v>2015</v>
      </c>
      <c r="C3471" t="str">
        <f t="shared" si="109"/>
        <v>Nov</v>
      </c>
      <c r="D3471" t="s">
        <v>1136</v>
      </c>
      <c r="E3471" t="s">
        <v>169</v>
      </c>
      <c r="F3471" t="s">
        <v>38</v>
      </c>
      <c r="G3471" t="s">
        <v>39</v>
      </c>
      <c r="H3471" t="s">
        <v>2427</v>
      </c>
      <c r="I3471" s="4">
        <v>109.76</v>
      </c>
      <c r="J3471" s="5">
        <v>2</v>
      </c>
      <c r="K3471" s="4">
        <v>8.5399999999999991</v>
      </c>
    </row>
    <row r="3472" spans="1:11" x14ac:dyDescent="0.2">
      <c r="A3472" t="s">
        <v>2846</v>
      </c>
      <c r="B3472" t="str">
        <f t="shared" si="108"/>
        <v>2015</v>
      </c>
      <c r="C3472" t="str">
        <f t="shared" si="109"/>
        <v>Nov</v>
      </c>
      <c r="D3472" t="s">
        <v>879</v>
      </c>
      <c r="E3472" t="s">
        <v>31</v>
      </c>
      <c r="F3472" t="s">
        <v>38</v>
      </c>
      <c r="G3472" t="s">
        <v>52</v>
      </c>
      <c r="H3472" t="s">
        <v>2849</v>
      </c>
      <c r="I3472" s="4">
        <v>96.96</v>
      </c>
      <c r="J3472" s="5">
        <v>6</v>
      </c>
      <c r="K3472" s="4">
        <v>33.94</v>
      </c>
    </row>
    <row r="3473" spans="1:11" x14ac:dyDescent="0.2">
      <c r="A3473" t="s">
        <v>2846</v>
      </c>
      <c r="B3473" t="str">
        <f t="shared" si="108"/>
        <v>2015</v>
      </c>
      <c r="C3473" t="str">
        <f t="shared" si="109"/>
        <v>Nov</v>
      </c>
      <c r="D3473" t="s">
        <v>879</v>
      </c>
      <c r="E3473" t="s">
        <v>31</v>
      </c>
      <c r="F3473" t="s">
        <v>12</v>
      </c>
      <c r="G3473" t="s">
        <v>22</v>
      </c>
      <c r="H3473" t="s">
        <v>1193</v>
      </c>
      <c r="I3473" s="4">
        <v>117.49</v>
      </c>
      <c r="J3473" s="5">
        <v>7</v>
      </c>
      <c r="K3473" s="4">
        <v>41.12</v>
      </c>
    </row>
    <row r="3474" spans="1:11" x14ac:dyDescent="0.2">
      <c r="A3474" t="s">
        <v>2846</v>
      </c>
      <c r="B3474" t="str">
        <f t="shared" si="108"/>
        <v>2015</v>
      </c>
      <c r="C3474" t="str">
        <f t="shared" si="109"/>
        <v>Nov</v>
      </c>
      <c r="D3474" t="s">
        <v>879</v>
      </c>
      <c r="E3474" t="s">
        <v>31</v>
      </c>
      <c r="F3474" t="s">
        <v>12</v>
      </c>
      <c r="G3474" t="s">
        <v>22</v>
      </c>
      <c r="H3474" t="s">
        <v>1041</v>
      </c>
      <c r="I3474" s="4">
        <v>11.95</v>
      </c>
      <c r="J3474" s="5">
        <v>3</v>
      </c>
      <c r="K3474" s="4">
        <v>4.18</v>
      </c>
    </row>
    <row r="3475" spans="1:11" x14ac:dyDescent="0.2">
      <c r="A3475" t="s">
        <v>2846</v>
      </c>
      <c r="B3475" t="str">
        <f t="shared" si="108"/>
        <v>2015</v>
      </c>
      <c r="C3475" t="str">
        <f t="shared" si="109"/>
        <v>Nov</v>
      </c>
      <c r="D3475" t="s">
        <v>879</v>
      </c>
      <c r="E3475" t="s">
        <v>31</v>
      </c>
      <c r="F3475" t="s">
        <v>38</v>
      </c>
      <c r="G3475" t="s">
        <v>83</v>
      </c>
      <c r="H3475" t="s">
        <v>2511</v>
      </c>
      <c r="I3475" s="4">
        <v>512.5</v>
      </c>
      <c r="J3475" s="5">
        <v>3</v>
      </c>
      <c r="K3475" s="4">
        <v>-30.15</v>
      </c>
    </row>
    <row r="3476" spans="1:11" x14ac:dyDescent="0.2">
      <c r="A3476" t="s">
        <v>2846</v>
      </c>
      <c r="B3476" t="str">
        <f t="shared" si="108"/>
        <v>2015</v>
      </c>
      <c r="C3476" t="str">
        <f t="shared" si="109"/>
        <v>Nov</v>
      </c>
      <c r="D3476" t="s">
        <v>1272</v>
      </c>
      <c r="E3476" t="s">
        <v>169</v>
      </c>
      <c r="F3476" t="s">
        <v>38</v>
      </c>
      <c r="G3476" t="s">
        <v>39</v>
      </c>
      <c r="H3476" t="s">
        <v>2850</v>
      </c>
      <c r="I3476" s="4">
        <v>2621.3200000000002</v>
      </c>
      <c r="J3476" s="5">
        <v>11</v>
      </c>
      <c r="K3476" s="4">
        <v>553.39</v>
      </c>
    </row>
    <row r="3477" spans="1:11" x14ac:dyDescent="0.2">
      <c r="A3477" t="s">
        <v>2846</v>
      </c>
      <c r="B3477" t="str">
        <f t="shared" si="108"/>
        <v>2015</v>
      </c>
      <c r="C3477" t="str">
        <f t="shared" si="109"/>
        <v>Nov</v>
      </c>
      <c r="D3477" t="s">
        <v>1200</v>
      </c>
      <c r="E3477" t="s">
        <v>11</v>
      </c>
      <c r="F3477" t="s">
        <v>12</v>
      </c>
      <c r="G3477" t="s">
        <v>22</v>
      </c>
      <c r="H3477" t="s">
        <v>1193</v>
      </c>
      <c r="I3477" s="4">
        <v>29.37</v>
      </c>
      <c r="J3477" s="5">
        <v>7</v>
      </c>
      <c r="K3477" s="4">
        <v>-47</v>
      </c>
    </row>
    <row r="3478" spans="1:11" x14ac:dyDescent="0.2">
      <c r="A3478" t="s">
        <v>2846</v>
      </c>
      <c r="B3478" t="str">
        <f t="shared" si="108"/>
        <v>2015</v>
      </c>
      <c r="C3478" t="str">
        <f t="shared" si="109"/>
        <v>Nov</v>
      </c>
      <c r="D3478" t="s">
        <v>1200</v>
      </c>
      <c r="E3478" t="s">
        <v>11</v>
      </c>
      <c r="F3478" t="s">
        <v>43</v>
      </c>
      <c r="G3478" t="s">
        <v>44</v>
      </c>
      <c r="H3478" t="s">
        <v>2851</v>
      </c>
      <c r="I3478" s="4">
        <v>344.7</v>
      </c>
      <c r="J3478" s="5">
        <v>2</v>
      </c>
      <c r="K3478" s="4">
        <v>38.78</v>
      </c>
    </row>
    <row r="3479" spans="1:11" x14ac:dyDescent="0.2">
      <c r="A3479" t="s">
        <v>2846</v>
      </c>
      <c r="B3479" t="str">
        <f t="shared" si="108"/>
        <v>2015</v>
      </c>
      <c r="C3479" t="str">
        <f t="shared" si="109"/>
        <v>Nov</v>
      </c>
      <c r="D3479" t="s">
        <v>2852</v>
      </c>
      <c r="E3479" t="s">
        <v>62</v>
      </c>
      <c r="F3479" t="s">
        <v>12</v>
      </c>
      <c r="G3479" t="s">
        <v>105</v>
      </c>
      <c r="H3479" t="s">
        <v>2853</v>
      </c>
      <c r="I3479" s="4">
        <v>197.72</v>
      </c>
      <c r="J3479" s="5">
        <v>4</v>
      </c>
      <c r="K3479" s="4">
        <v>55.36</v>
      </c>
    </row>
    <row r="3480" spans="1:11" x14ac:dyDescent="0.2">
      <c r="A3480" t="s">
        <v>2854</v>
      </c>
      <c r="B3480" t="str">
        <f t="shared" si="108"/>
        <v>2015</v>
      </c>
      <c r="C3480" t="str">
        <f t="shared" si="109"/>
        <v>Nov</v>
      </c>
      <c r="D3480" t="s">
        <v>2317</v>
      </c>
      <c r="E3480" t="s">
        <v>31</v>
      </c>
      <c r="F3480" t="s">
        <v>43</v>
      </c>
      <c r="G3480" t="s">
        <v>44</v>
      </c>
      <c r="H3480" t="s">
        <v>2670</v>
      </c>
      <c r="I3480" s="4">
        <v>1212.8499999999999</v>
      </c>
      <c r="J3480" s="5">
        <v>7</v>
      </c>
      <c r="K3480" s="4">
        <v>106.12</v>
      </c>
    </row>
    <row r="3481" spans="1:11" x14ac:dyDescent="0.2">
      <c r="A3481" t="s">
        <v>2854</v>
      </c>
      <c r="B3481" t="str">
        <f t="shared" si="108"/>
        <v>2015</v>
      </c>
      <c r="C3481" t="str">
        <f t="shared" si="109"/>
        <v>Nov</v>
      </c>
      <c r="D3481" t="s">
        <v>2317</v>
      </c>
      <c r="E3481" t="s">
        <v>31</v>
      </c>
      <c r="F3481" t="s">
        <v>43</v>
      </c>
      <c r="G3481" t="s">
        <v>58</v>
      </c>
      <c r="H3481" t="s">
        <v>1521</v>
      </c>
      <c r="I3481" s="4">
        <v>89.97</v>
      </c>
      <c r="J3481" s="5">
        <v>3</v>
      </c>
      <c r="K3481" s="4">
        <v>37.79</v>
      </c>
    </row>
    <row r="3482" spans="1:11" x14ac:dyDescent="0.2">
      <c r="A3482" t="s">
        <v>2854</v>
      </c>
      <c r="B3482" t="str">
        <f t="shared" si="108"/>
        <v>2015</v>
      </c>
      <c r="C3482" t="str">
        <f t="shared" si="109"/>
        <v>Nov</v>
      </c>
      <c r="D3482" t="s">
        <v>2317</v>
      </c>
      <c r="E3482" t="s">
        <v>31</v>
      </c>
      <c r="F3482" t="s">
        <v>38</v>
      </c>
      <c r="G3482" t="s">
        <v>52</v>
      </c>
      <c r="H3482" t="s">
        <v>2230</v>
      </c>
      <c r="I3482" s="4">
        <v>42.6</v>
      </c>
      <c r="J3482" s="5">
        <v>3</v>
      </c>
      <c r="K3482" s="4">
        <v>16.61</v>
      </c>
    </row>
    <row r="3483" spans="1:11" x14ac:dyDescent="0.2">
      <c r="A3483" t="s">
        <v>2854</v>
      </c>
      <c r="B3483" t="str">
        <f t="shared" si="108"/>
        <v>2015</v>
      </c>
      <c r="C3483" t="str">
        <f t="shared" si="109"/>
        <v>Nov</v>
      </c>
      <c r="D3483" t="s">
        <v>70</v>
      </c>
      <c r="E3483" t="s">
        <v>11</v>
      </c>
      <c r="F3483" t="s">
        <v>12</v>
      </c>
      <c r="G3483" t="s">
        <v>72</v>
      </c>
      <c r="H3483" t="s">
        <v>2855</v>
      </c>
      <c r="I3483" s="4">
        <v>6.61</v>
      </c>
      <c r="J3483" s="5">
        <v>2</v>
      </c>
      <c r="K3483" s="4">
        <v>2.15</v>
      </c>
    </row>
    <row r="3484" spans="1:11" x14ac:dyDescent="0.2">
      <c r="A3484" t="s">
        <v>2854</v>
      </c>
      <c r="B3484" t="str">
        <f t="shared" si="108"/>
        <v>2015</v>
      </c>
      <c r="C3484" t="str">
        <f t="shared" si="109"/>
        <v>Nov</v>
      </c>
      <c r="D3484" t="s">
        <v>1734</v>
      </c>
      <c r="E3484" t="s">
        <v>169</v>
      </c>
      <c r="F3484" t="s">
        <v>38</v>
      </c>
      <c r="G3484" t="s">
        <v>39</v>
      </c>
      <c r="H3484" t="s">
        <v>1575</v>
      </c>
      <c r="I3484" s="4">
        <v>1448.82</v>
      </c>
      <c r="J3484" s="5">
        <v>10</v>
      </c>
      <c r="K3484" s="4">
        <v>209.27</v>
      </c>
    </row>
    <row r="3485" spans="1:11" x14ac:dyDescent="0.2">
      <c r="A3485" t="s">
        <v>2856</v>
      </c>
      <c r="B3485" t="str">
        <f t="shared" si="108"/>
        <v>2015</v>
      </c>
      <c r="C3485" t="str">
        <f t="shared" si="109"/>
        <v>Nov</v>
      </c>
      <c r="D3485" t="s">
        <v>671</v>
      </c>
      <c r="E3485" t="s">
        <v>290</v>
      </c>
      <c r="F3485" t="s">
        <v>38</v>
      </c>
      <c r="G3485" t="s">
        <v>39</v>
      </c>
      <c r="H3485" t="s">
        <v>278</v>
      </c>
      <c r="I3485" s="4">
        <v>207</v>
      </c>
      <c r="J3485" s="5">
        <v>3</v>
      </c>
      <c r="K3485" s="4">
        <v>25.88</v>
      </c>
    </row>
    <row r="3486" spans="1:11" x14ac:dyDescent="0.2">
      <c r="A3486" t="s">
        <v>2856</v>
      </c>
      <c r="B3486" t="str">
        <f t="shared" si="108"/>
        <v>2015</v>
      </c>
      <c r="C3486" t="str">
        <f t="shared" si="109"/>
        <v>Nov</v>
      </c>
      <c r="D3486" t="s">
        <v>1226</v>
      </c>
      <c r="E3486" t="s">
        <v>139</v>
      </c>
      <c r="F3486" t="s">
        <v>12</v>
      </c>
      <c r="G3486" t="s">
        <v>105</v>
      </c>
      <c r="H3486" t="s">
        <v>2857</v>
      </c>
      <c r="I3486" s="4">
        <v>387.14</v>
      </c>
      <c r="J3486" s="5">
        <v>4</v>
      </c>
      <c r="K3486" s="4">
        <v>24.2</v>
      </c>
    </row>
    <row r="3487" spans="1:11" x14ac:dyDescent="0.2">
      <c r="A3487" t="s">
        <v>2856</v>
      </c>
      <c r="B3487" t="str">
        <f t="shared" si="108"/>
        <v>2015</v>
      </c>
      <c r="C3487" t="str">
        <f t="shared" si="109"/>
        <v>Nov</v>
      </c>
      <c r="D3487" t="s">
        <v>903</v>
      </c>
      <c r="E3487" t="s">
        <v>169</v>
      </c>
      <c r="F3487" t="s">
        <v>12</v>
      </c>
      <c r="G3487" t="s">
        <v>22</v>
      </c>
      <c r="H3487" t="s">
        <v>981</v>
      </c>
      <c r="I3487" s="4">
        <v>25.34</v>
      </c>
      <c r="J3487" s="5">
        <v>6</v>
      </c>
      <c r="K3487" s="4">
        <v>8.8699999999999992</v>
      </c>
    </row>
    <row r="3488" spans="1:11" x14ac:dyDescent="0.2">
      <c r="A3488" t="s">
        <v>2856</v>
      </c>
      <c r="B3488" t="str">
        <f t="shared" si="108"/>
        <v>2015</v>
      </c>
      <c r="C3488" t="str">
        <f t="shared" si="109"/>
        <v>Nov</v>
      </c>
      <c r="D3488" t="s">
        <v>1958</v>
      </c>
      <c r="E3488" t="s">
        <v>17</v>
      </c>
      <c r="F3488" t="s">
        <v>12</v>
      </c>
      <c r="G3488" t="s">
        <v>18</v>
      </c>
      <c r="H3488" t="s">
        <v>436</v>
      </c>
      <c r="I3488" s="4">
        <v>19.82</v>
      </c>
      <c r="J3488" s="5">
        <v>6</v>
      </c>
      <c r="K3488" s="4">
        <v>6.44</v>
      </c>
    </row>
    <row r="3489" spans="1:11" x14ac:dyDescent="0.2">
      <c r="A3489" t="s">
        <v>2856</v>
      </c>
      <c r="B3489" t="str">
        <f t="shared" si="108"/>
        <v>2015</v>
      </c>
      <c r="C3489" t="str">
        <f t="shared" si="109"/>
        <v>Nov</v>
      </c>
      <c r="D3489" t="s">
        <v>689</v>
      </c>
      <c r="E3489" t="s">
        <v>31</v>
      </c>
      <c r="F3489" t="s">
        <v>12</v>
      </c>
      <c r="G3489" t="s">
        <v>20</v>
      </c>
      <c r="H3489" t="s">
        <v>2858</v>
      </c>
      <c r="I3489" s="4">
        <v>62.8</v>
      </c>
      <c r="J3489" s="5">
        <v>4</v>
      </c>
      <c r="K3489" s="4">
        <v>15.7</v>
      </c>
    </row>
    <row r="3490" spans="1:11" x14ac:dyDescent="0.2">
      <c r="A3490" t="s">
        <v>2856</v>
      </c>
      <c r="B3490" t="str">
        <f t="shared" si="108"/>
        <v>2015</v>
      </c>
      <c r="C3490" t="str">
        <f t="shared" si="109"/>
        <v>Nov</v>
      </c>
      <c r="D3490" t="s">
        <v>1175</v>
      </c>
      <c r="E3490" t="s">
        <v>189</v>
      </c>
      <c r="F3490" t="s">
        <v>12</v>
      </c>
      <c r="G3490" t="s">
        <v>22</v>
      </c>
      <c r="H3490" t="s">
        <v>557</v>
      </c>
      <c r="I3490" s="4">
        <v>98.35</v>
      </c>
      <c r="J3490" s="5">
        <v>3</v>
      </c>
      <c r="K3490" s="4">
        <v>35.65</v>
      </c>
    </row>
    <row r="3491" spans="1:11" x14ac:dyDescent="0.2">
      <c r="A3491" t="s">
        <v>2856</v>
      </c>
      <c r="B3491" t="str">
        <f t="shared" si="108"/>
        <v>2015</v>
      </c>
      <c r="C3491" t="str">
        <f t="shared" si="109"/>
        <v>Nov</v>
      </c>
      <c r="D3491" t="s">
        <v>2859</v>
      </c>
      <c r="E3491" t="s">
        <v>87</v>
      </c>
      <c r="F3491" t="s">
        <v>12</v>
      </c>
      <c r="G3491" t="s">
        <v>22</v>
      </c>
      <c r="H3491" t="s">
        <v>362</v>
      </c>
      <c r="I3491" s="4">
        <v>7.22</v>
      </c>
      <c r="J3491" s="5">
        <v>3</v>
      </c>
      <c r="K3491" s="4">
        <v>-5.53</v>
      </c>
    </row>
    <row r="3492" spans="1:11" x14ac:dyDescent="0.2">
      <c r="A3492" t="s">
        <v>2856</v>
      </c>
      <c r="B3492" t="str">
        <f t="shared" si="108"/>
        <v>2015</v>
      </c>
      <c r="C3492" t="str">
        <f t="shared" si="109"/>
        <v>Nov</v>
      </c>
      <c r="D3492" t="s">
        <v>2859</v>
      </c>
      <c r="E3492" t="s">
        <v>87</v>
      </c>
      <c r="F3492" t="s">
        <v>12</v>
      </c>
      <c r="G3492" t="s">
        <v>232</v>
      </c>
      <c r="H3492" t="s">
        <v>1338</v>
      </c>
      <c r="I3492" s="4">
        <v>27.2</v>
      </c>
      <c r="J3492" s="5">
        <v>4</v>
      </c>
      <c r="K3492" s="4">
        <v>2.04</v>
      </c>
    </row>
    <row r="3493" spans="1:11" x14ac:dyDescent="0.2">
      <c r="A3493" t="s">
        <v>2860</v>
      </c>
      <c r="B3493" t="str">
        <f t="shared" si="108"/>
        <v>2015</v>
      </c>
      <c r="C3493" t="str">
        <f t="shared" si="109"/>
        <v>Nov</v>
      </c>
      <c r="D3493" t="s">
        <v>2861</v>
      </c>
      <c r="E3493" t="s">
        <v>109</v>
      </c>
      <c r="F3493" t="s">
        <v>12</v>
      </c>
      <c r="G3493" t="s">
        <v>72</v>
      </c>
      <c r="H3493" t="s">
        <v>1351</v>
      </c>
      <c r="I3493" s="4">
        <v>7.08</v>
      </c>
      <c r="J3493" s="5">
        <v>3</v>
      </c>
      <c r="K3493" s="4">
        <v>2.48</v>
      </c>
    </row>
    <row r="3494" spans="1:11" x14ac:dyDescent="0.2">
      <c r="A3494" t="s">
        <v>2860</v>
      </c>
      <c r="B3494" t="str">
        <f t="shared" si="108"/>
        <v>2015</v>
      </c>
      <c r="C3494" t="str">
        <f t="shared" si="109"/>
        <v>Nov</v>
      </c>
      <c r="D3494" t="s">
        <v>2861</v>
      </c>
      <c r="E3494" t="s">
        <v>109</v>
      </c>
      <c r="F3494" t="s">
        <v>12</v>
      </c>
      <c r="G3494" t="s">
        <v>22</v>
      </c>
      <c r="H3494" t="s">
        <v>1956</v>
      </c>
      <c r="I3494" s="4">
        <v>4.4000000000000004</v>
      </c>
      <c r="J3494" s="5">
        <v>3</v>
      </c>
      <c r="K3494" s="4">
        <v>-3.52</v>
      </c>
    </row>
    <row r="3495" spans="1:11" x14ac:dyDescent="0.2">
      <c r="A3495" t="s">
        <v>2862</v>
      </c>
      <c r="B3495" t="str">
        <f t="shared" si="108"/>
        <v>2015</v>
      </c>
      <c r="C3495" t="str">
        <f t="shared" si="109"/>
        <v>Nov</v>
      </c>
      <c r="D3495" t="s">
        <v>493</v>
      </c>
      <c r="E3495" t="s">
        <v>31</v>
      </c>
      <c r="F3495" t="s">
        <v>38</v>
      </c>
      <c r="G3495" t="s">
        <v>39</v>
      </c>
      <c r="H3495" t="s">
        <v>1949</v>
      </c>
      <c r="I3495" s="4">
        <v>190.72</v>
      </c>
      <c r="J3495" s="5">
        <v>1</v>
      </c>
      <c r="K3495" s="4">
        <v>11.92</v>
      </c>
    </row>
    <row r="3496" spans="1:11" x14ac:dyDescent="0.2">
      <c r="A3496" t="s">
        <v>2862</v>
      </c>
      <c r="B3496" t="str">
        <f t="shared" si="108"/>
        <v>2015</v>
      </c>
      <c r="C3496" t="str">
        <f t="shared" si="109"/>
        <v>Nov</v>
      </c>
      <c r="D3496" t="s">
        <v>1538</v>
      </c>
      <c r="E3496" t="s">
        <v>67</v>
      </c>
      <c r="F3496" t="s">
        <v>12</v>
      </c>
      <c r="G3496" t="s">
        <v>47</v>
      </c>
      <c r="H3496" t="s">
        <v>2863</v>
      </c>
      <c r="I3496" s="4">
        <v>26.18</v>
      </c>
      <c r="J3496" s="5">
        <v>7</v>
      </c>
      <c r="K3496" s="4">
        <v>0.52</v>
      </c>
    </row>
    <row r="3497" spans="1:11" x14ac:dyDescent="0.2">
      <c r="A3497" t="s">
        <v>2862</v>
      </c>
      <c r="B3497" t="str">
        <f t="shared" si="108"/>
        <v>2015</v>
      </c>
      <c r="C3497" t="str">
        <f t="shared" si="109"/>
        <v>Nov</v>
      </c>
      <c r="D3497" t="s">
        <v>1538</v>
      </c>
      <c r="E3497" t="s">
        <v>67</v>
      </c>
      <c r="F3497" t="s">
        <v>12</v>
      </c>
      <c r="G3497" t="s">
        <v>13</v>
      </c>
      <c r="H3497" t="s">
        <v>2864</v>
      </c>
      <c r="I3497" s="4">
        <v>7.3</v>
      </c>
      <c r="J3497" s="5">
        <v>2</v>
      </c>
      <c r="K3497" s="4">
        <v>3.43</v>
      </c>
    </row>
    <row r="3498" spans="1:11" x14ac:dyDescent="0.2">
      <c r="A3498" t="s">
        <v>2862</v>
      </c>
      <c r="B3498" t="str">
        <f t="shared" si="108"/>
        <v>2015</v>
      </c>
      <c r="C3498" t="str">
        <f t="shared" si="109"/>
        <v>Nov</v>
      </c>
      <c r="D3498" t="s">
        <v>493</v>
      </c>
      <c r="E3498" t="s">
        <v>26</v>
      </c>
      <c r="F3498" t="s">
        <v>12</v>
      </c>
      <c r="G3498" t="s">
        <v>72</v>
      </c>
      <c r="H3498" t="s">
        <v>2613</v>
      </c>
      <c r="I3498" s="4">
        <v>24.4</v>
      </c>
      <c r="J3498" s="5">
        <v>2</v>
      </c>
      <c r="K3498" s="4">
        <v>7.93</v>
      </c>
    </row>
    <row r="3499" spans="1:11" x14ac:dyDescent="0.2">
      <c r="A3499" t="s">
        <v>2862</v>
      </c>
      <c r="B3499" t="str">
        <f t="shared" si="108"/>
        <v>2015</v>
      </c>
      <c r="C3499" t="str">
        <f t="shared" si="109"/>
        <v>Nov</v>
      </c>
      <c r="D3499" t="s">
        <v>599</v>
      </c>
      <c r="E3499" t="s">
        <v>2865</v>
      </c>
      <c r="F3499" t="s">
        <v>38</v>
      </c>
      <c r="G3499" t="s">
        <v>39</v>
      </c>
      <c r="H3499" t="s">
        <v>1949</v>
      </c>
      <c r="I3499" s="4">
        <v>715.2</v>
      </c>
      <c r="J3499" s="5">
        <v>3</v>
      </c>
      <c r="K3499" s="4">
        <v>178.8</v>
      </c>
    </row>
    <row r="3500" spans="1:11" x14ac:dyDescent="0.2">
      <c r="A3500" t="s">
        <v>2862</v>
      </c>
      <c r="B3500" t="str">
        <f t="shared" si="108"/>
        <v>2015</v>
      </c>
      <c r="C3500" t="str">
        <f t="shared" si="109"/>
        <v>Nov</v>
      </c>
      <c r="D3500" t="s">
        <v>373</v>
      </c>
      <c r="E3500" t="s">
        <v>139</v>
      </c>
      <c r="F3500" t="s">
        <v>12</v>
      </c>
      <c r="G3500" t="s">
        <v>22</v>
      </c>
      <c r="H3500" t="s">
        <v>2162</v>
      </c>
      <c r="I3500" s="4">
        <v>16.149999999999999</v>
      </c>
      <c r="J3500" s="5">
        <v>9</v>
      </c>
      <c r="K3500" s="4">
        <v>-12.92</v>
      </c>
    </row>
    <row r="3501" spans="1:11" x14ac:dyDescent="0.2">
      <c r="A3501" t="s">
        <v>2862</v>
      </c>
      <c r="B3501" t="str">
        <f t="shared" si="108"/>
        <v>2015</v>
      </c>
      <c r="C3501" t="str">
        <f t="shared" si="109"/>
        <v>Nov</v>
      </c>
      <c r="D3501" t="s">
        <v>373</v>
      </c>
      <c r="E3501" t="s">
        <v>139</v>
      </c>
      <c r="F3501" t="s">
        <v>12</v>
      </c>
      <c r="G3501" t="s">
        <v>22</v>
      </c>
      <c r="H3501" t="s">
        <v>1324</v>
      </c>
      <c r="I3501" s="4">
        <v>1345.49</v>
      </c>
      <c r="J3501" s="5">
        <v>5</v>
      </c>
      <c r="K3501" s="4">
        <v>-1031.54</v>
      </c>
    </row>
    <row r="3502" spans="1:11" x14ac:dyDescent="0.2">
      <c r="A3502" t="s">
        <v>2862</v>
      </c>
      <c r="B3502" t="str">
        <f t="shared" si="108"/>
        <v>2015</v>
      </c>
      <c r="C3502" t="str">
        <f t="shared" si="109"/>
        <v>Nov</v>
      </c>
      <c r="D3502" t="s">
        <v>2866</v>
      </c>
      <c r="E3502" t="s">
        <v>11</v>
      </c>
      <c r="F3502" t="s">
        <v>12</v>
      </c>
      <c r="G3502" t="s">
        <v>13</v>
      </c>
      <c r="H3502" t="s">
        <v>2657</v>
      </c>
      <c r="I3502" s="4">
        <v>76.64</v>
      </c>
      <c r="J3502" s="5">
        <v>2</v>
      </c>
      <c r="K3502" s="4">
        <v>26.82</v>
      </c>
    </row>
    <row r="3503" spans="1:11" x14ac:dyDescent="0.2">
      <c r="A3503" t="s">
        <v>2862</v>
      </c>
      <c r="B3503" t="str">
        <f t="shared" si="108"/>
        <v>2015</v>
      </c>
      <c r="C3503" t="str">
        <f t="shared" si="109"/>
        <v>Nov</v>
      </c>
      <c r="D3503" t="s">
        <v>2112</v>
      </c>
      <c r="E3503" t="s">
        <v>11</v>
      </c>
      <c r="F3503" t="s">
        <v>12</v>
      </c>
      <c r="G3503" t="s">
        <v>27</v>
      </c>
      <c r="H3503" t="s">
        <v>1778</v>
      </c>
      <c r="I3503" s="4">
        <v>23.64</v>
      </c>
      <c r="J3503" s="5">
        <v>3</v>
      </c>
      <c r="K3503" s="4">
        <v>5.32</v>
      </c>
    </row>
    <row r="3504" spans="1:11" x14ac:dyDescent="0.2">
      <c r="A3504" t="s">
        <v>2862</v>
      </c>
      <c r="B3504" t="str">
        <f t="shared" si="108"/>
        <v>2015</v>
      </c>
      <c r="C3504" t="str">
        <f t="shared" si="109"/>
        <v>Nov</v>
      </c>
      <c r="D3504" t="s">
        <v>2112</v>
      </c>
      <c r="E3504" t="s">
        <v>11</v>
      </c>
      <c r="F3504" t="s">
        <v>12</v>
      </c>
      <c r="G3504" t="s">
        <v>20</v>
      </c>
      <c r="H3504" t="s">
        <v>1587</v>
      </c>
      <c r="I3504" s="4">
        <v>84.78</v>
      </c>
      <c r="J3504" s="5">
        <v>2</v>
      </c>
      <c r="K3504" s="4">
        <v>-16.96</v>
      </c>
    </row>
    <row r="3505" spans="1:11" x14ac:dyDescent="0.2">
      <c r="A3505" t="s">
        <v>2862</v>
      </c>
      <c r="B3505" t="str">
        <f t="shared" si="108"/>
        <v>2015</v>
      </c>
      <c r="C3505" t="str">
        <f t="shared" si="109"/>
        <v>Nov</v>
      </c>
      <c r="D3505" t="s">
        <v>2112</v>
      </c>
      <c r="E3505" t="s">
        <v>11</v>
      </c>
      <c r="F3505" t="s">
        <v>38</v>
      </c>
      <c r="G3505" t="s">
        <v>52</v>
      </c>
      <c r="H3505" t="s">
        <v>1747</v>
      </c>
      <c r="I3505" s="4">
        <v>64.959999999999994</v>
      </c>
      <c r="J3505" s="5">
        <v>5</v>
      </c>
      <c r="K3505" s="4">
        <v>-84.45</v>
      </c>
    </row>
    <row r="3506" spans="1:11" x14ac:dyDescent="0.2">
      <c r="A3506" t="s">
        <v>2862</v>
      </c>
      <c r="B3506" t="str">
        <f t="shared" si="108"/>
        <v>2015</v>
      </c>
      <c r="C3506" t="str">
        <f t="shared" si="109"/>
        <v>Nov</v>
      </c>
      <c r="D3506" t="s">
        <v>2112</v>
      </c>
      <c r="E3506" t="s">
        <v>11</v>
      </c>
      <c r="F3506" t="s">
        <v>12</v>
      </c>
      <c r="G3506" t="s">
        <v>22</v>
      </c>
      <c r="H3506" t="s">
        <v>1425</v>
      </c>
      <c r="I3506" s="4">
        <v>32.06</v>
      </c>
      <c r="J3506" s="5">
        <v>10</v>
      </c>
      <c r="K3506" s="4">
        <v>-51.3</v>
      </c>
    </row>
    <row r="3507" spans="1:11" x14ac:dyDescent="0.2">
      <c r="A3507" t="s">
        <v>2862</v>
      </c>
      <c r="B3507" t="str">
        <f t="shared" si="108"/>
        <v>2015</v>
      </c>
      <c r="C3507" t="str">
        <f t="shared" si="109"/>
        <v>Nov</v>
      </c>
      <c r="D3507" t="s">
        <v>2112</v>
      </c>
      <c r="E3507" t="s">
        <v>11</v>
      </c>
      <c r="F3507" t="s">
        <v>12</v>
      </c>
      <c r="G3507" t="s">
        <v>20</v>
      </c>
      <c r="H3507" t="s">
        <v>2867</v>
      </c>
      <c r="I3507" s="4">
        <v>177.65</v>
      </c>
      <c r="J3507" s="5">
        <v>2</v>
      </c>
      <c r="K3507" s="4">
        <v>-28.87</v>
      </c>
    </row>
    <row r="3508" spans="1:11" x14ac:dyDescent="0.2">
      <c r="A3508" t="s">
        <v>2862</v>
      </c>
      <c r="B3508" t="str">
        <f t="shared" si="108"/>
        <v>2015</v>
      </c>
      <c r="C3508" t="str">
        <f t="shared" si="109"/>
        <v>Nov</v>
      </c>
      <c r="D3508" t="s">
        <v>2112</v>
      </c>
      <c r="E3508" t="s">
        <v>11</v>
      </c>
      <c r="F3508" t="s">
        <v>43</v>
      </c>
      <c r="G3508" t="s">
        <v>353</v>
      </c>
      <c r="H3508" t="s">
        <v>2868</v>
      </c>
      <c r="I3508" s="4">
        <v>287.91000000000003</v>
      </c>
      <c r="J3508" s="5">
        <v>3</v>
      </c>
      <c r="K3508" s="4">
        <v>33.590000000000003</v>
      </c>
    </row>
    <row r="3509" spans="1:11" x14ac:dyDescent="0.2">
      <c r="A3509" t="s">
        <v>2869</v>
      </c>
      <c r="B3509" t="str">
        <f t="shared" si="108"/>
        <v>2015</v>
      </c>
      <c r="C3509" t="str">
        <f t="shared" si="109"/>
        <v>Nov</v>
      </c>
      <c r="D3509" t="s">
        <v>1030</v>
      </c>
      <c r="E3509" t="s">
        <v>501</v>
      </c>
      <c r="F3509" t="s">
        <v>12</v>
      </c>
      <c r="G3509" t="s">
        <v>27</v>
      </c>
      <c r="H3509" t="s">
        <v>418</v>
      </c>
      <c r="I3509" s="4">
        <v>11.65</v>
      </c>
      <c r="J3509" s="5">
        <v>5</v>
      </c>
      <c r="K3509" s="4">
        <v>3.38</v>
      </c>
    </row>
    <row r="3510" spans="1:11" x14ac:dyDescent="0.2">
      <c r="A3510" t="s">
        <v>2869</v>
      </c>
      <c r="B3510" t="str">
        <f t="shared" si="108"/>
        <v>2015</v>
      </c>
      <c r="C3510" t="str">
        <f t="shared" si="109"/>
        <v>Nov</v>
      </c>
      <c r="D3510" t="s">
        <v>2870</v>
      </c>
      <c r="E3510" t="s">
        <v>31</v>
      </c>
      <c r="F3510" t="s">
        <v>12</v>
      </c>
      <c r="G3510" t="s">
        <v>47</v>
      </c>
      <c r="H3510" t="s">
        <v>1445</v>
      </c>
      <c r="I3510" s="4">
        <v>5</v>
      </c>
      <c r="J3510" s="5">
        <v>1</v>
      </c>
      <c r="K3510" s="4">
        <v>2.4</v>
      </c>
    </row>
    <row r="3511" spans="1:11" x14ac:dyDescent="0.2">
      <c r="A3511" t="s">
        <v>2869</v>
      </c>
      <c r="B3511" t="str">
        <f t="shared" si="108"/>
        <v>2015</v>
      </c>
      <c r="C3511" t="str">
        <f t="shared" si="109"/>
        <v>Nov</v>
      </c>
      <c r="D3511" t="s">
        <v>2870</v>
      </c>
      <c r="E3511" t="s">
        <v>31</v>
      </c>
      <c r="F3511" t="s">
        <v>43</v>
      </c>
      <c r="G3511" t="s">
        <v>58</v>
      </c>
      <c r="H3511" t="s">
        <v>2710</v>
      </c>
      <c r="I3511" s="4">
        <v>371.97</v>
      </c>
      <c r="J3511" s="5">
        <v>3</v>
      </c>
      <c r="K3511" s="4">
        <v>66.95</v>
      </c>
    </row>
    <row r="3512" spans="1:11" x14ac:dyDescent="0.2">
      <c r="A3512" t="s">
        <v>2869</v>
      </c>
      <c r="B3512" t="str">
        <f t="shared" si="108"/>
        <v>2015</v>
      </c>
      <c r="C3512" t="str">
        <f t="shared" si="109"/>
        <v>Nov</v>
      </c>
      <c r="D3512" t="s">
        <v>224</v>
      </c>
      <c r="E3512" t="s">
        <v>347</v>
      </c>
      <c r="F3512" t="s">
        <v>12</v>
      </c>
      <c r="G3512" t="s">
        <v>47</v>
      </c>
      <c r="H3512" t="s">
        <v>2871</v>
      </c>
      <c r="I3512" s="4">
        <v>5.04</v>
      </c>
      <c r="J3512" s="5">
        <v>3</v>
      </c>
      <c r="K3512" s="4">
        <v>0.2</v>
      </c>
    </row>
    <row r="3513" spans="1:11" x14ac:dyDescent="0.2">
      <c r="A3513" t="s">
        <v>2869</v>
      </c>
      <c r="B3513" t="str">
        <f t="shared" si="108"/>
        <v>2015</v>
      </c>
      <c r="C3513" t="str">
        <f t="shared" si="109"/>
        <v>Nov</v>
      </c>
      <c r="D3513" t="s">
        <v>224</v>
      </c>
      <c r="E3513" t="s">
        <v>347</v>
      </c>
      <c r="F3513" t="s">
        <v>12</v>
      </c>
      <c r="G3513" t="s">
        <v>13</v>
      </c>
      <c r="H3513" t="s">
        <v>1342</v>
      </c>
      <c r="I3513" s="4">
        <v>92.94</v>
      </c>
      <c r="J3513" s="5">
        <v>3</v>
      </c>
      <c r="K3513" s="4">
        <v>41.82</v>
      </c>
    </row>
    <row r="3514" spans="1:11" x14ac:dyDescent="0.2">
      <c r="A3514" t="s">
        <v>2869</v>
      </c>
      <c r="B3514" t="str">
        <f t="shared" si="108"/>
        <v>2015</v>
      </c>
      <c r="C3514" t="str">
        <f t="shared" si="109"/>
        <v>Nov</v>
      </c>
      <c r="D3514" t="s">
        <v>224</v>
      </c>
      <c r="E3514" t="s">
        <v>347</v>
      </c>
      <c r="F3514" t="s">
        <v>38</v>
      </c>
      <c r="G3514" t="s">
        <v>52</v>
      </c>
      <c r="H3514" t="s">
        <v>2086</v>
      </c>
      <c r="I3514" s="4">
        <v>66.69</v>
      </c>
      <c r="J3514" s="5">
        <v>3</v>
      </c>
      <c r="K3514" s="4">
        <v>22.01</v>
      </c>
    </row>
    <row r="3515" spans="1:11" x14ac:dyDescent="0.2">
      <c r="A3515" t="s">
        <v>2869</v>
      </c>
      <c r="B3515" t="str">
        <f t="shared" si="108"/>
        <v>2015</v>
      </c>
      <c r="C3515" t="str">
        <f t="shared" si="109"/>
        <v>Nov</v>
      </c>
      <c r="D3515" t="s">
        <v>224</v>
      </c>
      <c r="E3515" t="s">
        <v>347</v>
      </c>
      <c r="F3515" t="s">
        <v>12</v>
      </c>
      <c r="G3515" t="s">
        <v>22</v>
      </c>
      <c r="H3515" t="s">
        <v>2705</v>
      </c>
      <c r="I3515" s="4">
        <v>91.68</v>
      </c>
      <c r="J3515" s="5">
        <v>5</v>
      </c>
      <c r="K3515" s="4">
        <v>28.65</v>
      </c>
    </row>
    <row r="3516" spans="1:11" x14ac:dyDescent="0.2">
      <c r="A3516" t="s">
        <v>2869</v>
      </c>
      <c r="B3516" t="str">
        <f t="shared" si="108"/>
        <v>2015</v>
      </c>
      <c r="C3516" t="str">
        <f t="shared" si="109"/>
        <v>Nov</v>
      </c>
      <c r="D3516" t="s">
        <v>1782</v>
      </c>
      <c r="E3516" t="s">
        <v>169</v>
      </c>
      <c r="F3516" t="s">
        <v>12</v>
      </c>
      <c r="G3516" t="s">
        <v>22</v>
      </c>
      <c r="H3516" t="s">
        <v>133</v>
      </c>
      <c r="I3516" s="4">
        <v>52.27</v>
      </c>
      <c r="J3516" s="5">
        <v>11</v>
      </c>
      <c r="K3516" s="4">
        <v>17.64</v>
      </c>
    </row>
    <row r="3517" spans="1:11" x14ac:dyDescent="0.2">
      <c r="A3517" t="s">
        <v>2869</v>
      </c>
      <c r="B3517" t="str">
        <f t="shared" si="108"/>
        <v>2015</v>
      </c>
      <c r="C3517" t="str">
        <f t="shared" si="109"/>
        <v>Nov</v>
      </c>
      <c r="D3517" t="s">
        <v>1782</v>
      </c>
      <c r="E3517" t="s">
        <v>169</v>
      </c>
      <c r="F3517" t="s">
        <v>12</v>
      </c>
      <c r="G3517" t="s">
        <v>13</v>
      </c>
      <c r="H3517" t="s">
        <v>1280</v>
      </c>
      <c r="I3517" s="4">
        <v>17.940000000000001</v>
      </c>
      <c r="J3517" s="5">
        <v>3</v>
      </c>
      <c r="K3517" s="4">
        <v>8.07</v>
      </c>
    </row>
    <row r="3518" spans="1:11" x14ac:dyDescent="0.2">
      <c r="A3518" t="s">
        <v>2869</v>
      </c>
      <c r="B3518" t="str">
        <f t="shared" si="108"/>
        <v>2015</v>
      </c>
      <c r="C3518" t="str">
        <f t="shared" si="109"/>
        <v>Nov</v>
      </c>
      <c r="D3518" t="s">
        <v>956</v>
      </c>
      <c r="E3518" t="s">
        <v>11</v>
      </c>
      <c r="F3518" t="s">
        <v>12</v>
      </c>
      <c r="G3518" t="s">
        <v>22</v>
      </c>
      <c r="H3518" t="s">
        <v>214</v>
      </c>
      <c r="I3518" s="4">
        <v>10.48</v>
      </c>
      <c r="J3518" s="5">
        <v>6</v>
      </c>
      <c r="K3518" s="4">
        <v>-17.29</v>
      </c>
    </row>
    <row r="3519" spans="1:11" x14ac:dyDescent="0.2">
      <c r="A3519" t="s">
        <v>2869</v>
      </c>
      <c r="B3519" t="str">
        <f t="shared" si="108"/>
        <v>2015</v>
      </c>
      <c r="C3519" t="str">
        <f t="shared" si="109"/>
        <v>Nov</v>
      </c>
      <c r="D3519" t="s">
        <v>2561</v>
      </c>
      <c r="E3519" t="s">
        <v>31</v>
      </c>
      <c r="F3519" t="s">
        <v>43</v>
      </c>
      <c r="G3519" t="s">
        <v>58</v>
      </c>
      <c r="H3519" t="s">
        <v>2777</v>
      </c>
      <c r="I3519" s="4">
        <v>119.9</v>
      </c>
      <c r="J3519" s="5">
        <v>2</v>
      </c>
      <c r="K3519" s="4">
        <v>43.16</v>
      </c>
    </row>
    <row r="3520" spans="1:11" x14ac:dyDescent="0.2">
      <c r="A3520" t="s">
        <v>2869</v>
      </c>
      <c r="B3520" t="str">
        <f t="shared" si="108"/>
        <v>2015</v>
      </c>
      <c r="C3520" t="str">
        <f t="shared" si="109"/>
        <v>Nov</v>
      </c>
      <c r="D3520" t="s">
        <v>2578</v>
      </c>
      <c r="E3520" t="s">
        <v>62</v>
      </c>
      <c r="F3520" t="s">
        <v>12</v>
      </c>
      <c r="G3520" t="s">
        <v>105</v>
      </c>
      <c r="H3520" t="s">
        <v>2453</v>
      </c>
      <c r="I3520" s="4">
        <v>44.43</v>
      </c>
      <c r="J3520" s="5">
        <v>3</v>
      </c>
      <c r="K3520" s="4">
        <v>18.66</v>
      </c>
    </row>
    <row r="3521" spans="1:11" x14ac:dyDescent="0.2">
      <c r="A3521" t="s">
        <v>2869</v>
      </c>
      <c r="B3521" t="str">
        <f t="shared" si="108"/>
        <v>2015</v>
      </c>
      <c r="C3521" t="str">
        <f t="shared" si="109"/>
        <v>Nov</v>
      </c>
      <c r="D3521" t="s">
        <v>2578</v>
      </c>
      <c r="E3521" t="s">
        <v>62</v>
      </c>
      <c r="F3521" t="s">
        <v>43</v>
      </c>
      <c r="G3521" t="s">
        <v>44</v>
      </c>
      <c r="H3521" t="s">
        <v>187</v>
      </c>
      <c r="I3521" s="4">
        <v>226.2</v>
      </c>
      <c r="J3521" s="5">
        <v>5</v>
      </c>
      <c r="K3521" s="4">
        <v>58.81</v>
      </c>
    </row>
    <row r="3522" spans="1:11" x14ac:dyDescent="0.2">
      <c r="A3522" t="s">
        <v>2869</v>
      </c>
      <c r="B3522" t="str">
        <f t="shared" si="108"/>
        <v>2015</v>
      </c>
      <c r="C3522" t="str">
        <f t="shared" si="109"/>
        <v>Nov</v>
      </c>
      <c r="D3522" t="s">
        <v>2578</v>
      </c>
      <c r="E3522" t="s">
        <v>62</v>
      </c>
      <c r="F3522" t="s">
        <v>38</v>
      </c>
      <c r="G3522" t="s">
        <v>52</v>
      </c>
      <c r="H3522" t="s">
        <v>784</v>
      </c>
      <c r="I3522" s="4">
        <v>186.54</v>
      </c>
      <c r="J3522" s="5">
        <v>3</v>
      </c>
      <c r="K3522" s="4">
        <v>41.04</v>
      </c>
    </row>
    <row r="3523" spans="1:11" x14ac:dyDescent="0.2">
      <c r="A3523" t="s">
        <v>2869</v>
      </c>
      <c r="B3523" t="str">
        <f t="shared" ref="B3523:B3586" si="110">TEXT(A3523,"YYYY")</f>
        <v>2015</v>
      </c>
      <c r="C3523" t="str">
        <f t="shared" ref="C3523:C3586" si="111">TEXT(A3523,"MMM")</f>
        <v>Nov</v>
      </c>
      <c r="D3523" t="s">
        <v>2578</v>
      </c>
      <c r="E3523" t="s">
        <v>62</v>
      </c>
      <c r="F3523" t="s">
        <v>12</v>
      </c>
      <c r="G3523" t="s">
        <v>27</v>
      </c>
      <c r="H3523" t="s">
        <v>1451</v>
      </c>
      <c r="I3523" s="4">
        <v>265.86</v>
      </c>
      <c r="J3523" s="5">
        <v>7</v>
      </c>
      <c r="K3523" s="4">
        <v>79.760000000000005</v>
      </c>
    </row>
    <row r="3524" spans="1:11" x14ac:dyDescent="0.2">
      <c r="A3524" t="s">
        <v>2869</v>
      </c>
      <c r="B3524" t="str">
        <f t="shared" si="110"/>
        <v>2015</v>
      </c>
      <c r="C3524" t="str">
        <f t="shared" si="111"/>
        <v>Nov</v>
      </c>
      <c r="D3524" t="s">
        <v>2578</v>
      </c>
      <c r="E3524" t="s">
        <v>62</v>
      </c>
      <c r="F3524" t="s">
        <v>12</v>
      </c>
      <c r="G3524" t="s">
        <v>27</v>
      </c>
      <c r="H3524" t="s">
        <v>604</v>
      </c>
      <c r="I3524" s="4">
        <v>27.9</v>
      </c>
      <c r="J3524" s="5">
        <v>5</v>
      </c>
      <c r="K3524" s="4">
        <v>6.98</v>
      </c>
    </row>
    <row r="3525" spans="1:11" x14ac:dyDescent="0.2">
      <c r="A3525" t="s">
        <v>2869</v>
      </c>
      <c r="B3525" t="str">
        <f t="shared" si="110"/>
        <v>2015</v>
      </c>
      <c r="C3525" t="str">
        <f t="shared" si="111"/>
        <v>Nov</v>
      </c>
      <c r="D3525" t="s">
        <v>505</v>
      </c>
      <c r="E3525" t="s">
        <v>458</v>
      </c>
      <c r="F3525" t="s">
        <v>43</v>
      </c>
      <c r="G3525" t="s">
        <v>44</v>
      </c>
      <c r="H3525" t="s">
        <v>1082</v>
      </c>
      <c r="I3525" s="4">
        <v>263.95999999999998</v>
      </c>
      <c r="J3525" s="5">
        <v>4</v>
      </c>
      <c r="K3525" s="4">
        <v>76.55</v>
      </c>
    </row>
    <row r="3526" spans="1:11" x14ac:dyDescent="0.2">
      <c r="A3526" t="s">
        <v>2869</v>
      </c>
      <c r="B3526" t="str">
        <f t="shared" si="110"/>
        <v>2015</v>
      </c>
      <c r="C3526" t="str">
        <f t="shared" si="111"/>
        <v>Nov</v>
      </c>
      <c r="D3526" t="s">
        <v>1611</v>
      </c>
      <c r="E3526" t="s">
        <v>169</v>
      </c>
      <c r="F3526" t="s">
        <v>12</v>
      </c>
      <c r="G3526" t="s">
        <v>20</v>
      </c>
      <c r="H3526" t="s">
        <v>1921</v>
      </c>
      <c r="I3526" s="4">
        <v>67.150000000000006</v>
      </c>
      <c r="J3526" s="5">
        <v>5</v>
      </c>
      <c r="K3526" s="4">
        <v>16.79</v>
      </c>
    </row>
    <row r="3527" spans="1:11" x14ac:dyDescent="0.2">
      <c r="A3527" t="s">
        <v>2869</v>
      </c>
      <c r="B3527" t="str">
        <f t="shared" si="110"/>
        <v>2015</v>
      </c>
      <c r="C3527" t="str">
        <f t="shared" si="111"/>
        <v>Nov</v>
      </c>
      <c r="D3527" t="s">
        <v>1611</v>
      </c>
      <c r="E3527" t="s">
        <v>169</v>
      </c>
      <c r="F3527" t="s">
        <v>43</v>
      </c>
      <c r="G3527" t="s">
        <v>44</v>
      </c>
      <c r="H3527" t="s">
        <v>2586</v>
      </c>
      <c r="I3527" s="4">
        <v>549.98</v>
      </c>
      <c r="J3527" s="5">
        <v>2</v>
      </c>
      <c r="K3527" s="4">
        <v>142.99</v>
      </c>
    </row>
    <row r="3528" spans="1:11" x14ac:dyDescent="0.2">
      <c r="A3528" t="s">
        <v>2869</v>
      </c>
      <c r="B3528" t="str">
        <f t="shared" si="110"/>
        <v>2015</v>
      </c>
      <c r="C3528" t="str">
        <f t="shared" si="111"/>
        <v>Nov</v>
      </c>
      <c r="D3528" t="s">
        <v>1611</v>
      </c>
      <c r="E3528" t="s">
        <v>169</v>
      </c>
      <c r="F3528" t="s">
        <v>38</v>
      </c>
      <c r="G3528" t="s">
        <v>52</v>
      </c>
      <c r="H3528" t="s">
        <v>2696</v>
      </c>
      <c r="I3528" s="4">
        <v>11.82</v>
      </c>
      <c r="J3528" s="5">
        <v>3</v>
      </c>
      <c r="K3528" s="4">
        <v>4.7300000000000004</v>
      </c>
    </row>
    <row r="3529" spans="1:11" x14ac:dyDescent="0.2">
      <c r="A3529" t="s">
        <v>2869</v>
      </c>
      <c r="B3529" t="str">
        <f t="shared" si="110"/>
        <v>2015</v>
      </c>
      <c r="C3529" t="str">
        <f t="shared" si="111"/>
        <v>Nov</v>
      </c>
      <c r="D3529" t="s">
        <v>1611</v>
      </c>
      <c r="E3529" t="s">
        <v>169</v>
      </c>
      <c r="F3529" t="s">
        <v>43</v>
      </c>
      <c r="G3529" t="s">
        <v>353</v>
      </c>
      <c r="H3529" t="s">
        <v>2872</v>
      </c>
      <c r="I3529" s="4">
        <v>4643.8</v>
      </c>
      <c r="J3529" s="5">
        <v>4</v>
      </c>
      <c r="K3529" s="4">
        <v>2229.02</v>
      </c>
    </row>
    <row r="3530" spans="1:11" x14ac:dyDescent="0.2">
      <c r="A3530" t="s">
        <v>2869</v>
      </c>
      <c r="B3530" t="str">
        <f t="shared" si="110"/>
        <v>2015</v>
      </c>
      <c r="C3530" t="str">
        <f t="shared" si="111"/>
        <v>Nov</v>
      </c>
      <c r="D3530" t="s">
        <v>1611</v>
      </c>
      <c r="E3530" t="s">
        <v>169</v>
      </c>
      <c r="F3530" t="s">
        <v>38</v>
      </c>
      <c r="G3530" t="s">
        <v>39</v>
      </c>
      <c r="H3530" t="s">
        <v>2009</v>
      </c>
      <c r="I3530" s="4">
        <v>577.76</v>
      </c>
      <c r="J3530" s="5">
        <v>2</v>
      </c>
      <c r="K3530" s="4">
        <v>115.55</v>
      </c>
    </row>
    <row r="3531" spans="1:11" x14ac:dyDescent="0.2">
      <c r="A3531" t="s">
        <v>2869</v>
      </c>
      <c r="B3531" t="str">
        <f t="shared" si="110"/>
        <v>2015</v>
      </c>
      <c r="C3531" t="str">
        <f t="shared" si="111"/>
        <v>Nov</v>
      </c>
      <c r="D3531" t="s">
        <v>1012</v>
      </c>
      <c r="E3531" t="s">
        <v>290</v>
      </c>
      <c r="F3531" t="s">
        <v>12</v>
      </c>
      <c r="G3531" t="s">
        <v>47</v>
      </c>
      <c r="H3531" t="s">
        <v>959</v>
      </c>
      <c r="I3531" s="4">
        <v>31.5</v>
      </c>
      <c r="J3531" s="5">
        <v>11</v>
      </c>
      <c r="K3531" s="4">
        <v>11.81</v>
      </c>
    </row>
    <row r="3532" spans="1:11" x14ac:dyDescent="0.2">
      <c r="A3532" t="s">
        <v>2869</v>
      </c>
      <c r="B3532" t="str">
        <f t="shared" si="110"/>
        <v>2015</v>
      </c>
      <c r="C3532" t="str">
        <f t="shared" si="111"/>
        <v>Nov</v>
      </c>
      <c r="D3532" t="s">
        <v>1012</v>
      </c>
      <c r="E3532" t="s">
        <v>290</v>
      </c>
      <c r="F3532" t="s">
        <v>12</v>
      </c>
      <c r="G3532" t="s">
        <v>18</v>
      </c>
      <c r="H3532" t="s">
        <v>1620</v>
      </c>
      <c r="I3532" s="4">
        <v>5.04</v>
      </c>
      <c r="J3532" s="5">
        <v>1</v>
      </c>
      <c r="K3532" s="4">
        <v>1.64</v>
      </c>
    </row>
    <row r="3533" spans="1:11" x14ac:dyDescent="0.2">
      <c r="A3533" t="s">
        <v>2869</v>
      </c>
      <c r="B3533" t="str">
        <f t="shared" si="110"/>
        <v>2015</v>
      </c>
      <c r="C3533" t="str">
        <f t="shared" si="111"/>
        <v>Nov</v>
      </c>
      <c r="D3533" t="s">
        <v>1012</v>
      </c>
      <c r="E3533" t="s">
        <v>290</v>
      </c>
      <c r="F3533" t="s">
        <v>12</v>
      </c>
      <c r="G3533" t="s">
        <v>22</v>
      </c>
      <c r="H3533" t="s">
        <v>2057</v>
      </c>
      <c r="I3533" s="4">
        <v>39.880000000000003</v>
      </c>
      <c r="J3533" s="5">
        <v>7</v>
      </c>
      <c r="K3533" s="4">
        <v>-29.24</v>
      </c>
    </row>
    <row r="3534" spans="1:11" x14ac:dyDescent="0.2">
      <c r="A3534" t="s">
        <v>2869</v>
      </c>
      <c r="B3534" t="str">
        <f t="shared" si="110"/>
        <v>2015</v>
      </c>
      <c r="C3534" t="str">
        <f t="shared" si="111"/>
        <v>Nov</v>
      </c>
      <c r="D3534" t="s">
        <v>1012</v>
      </c>
      <c r="E3534" t="s">
        <v>290</v>
      </c>
      <c r="F3534" t="s">
        <v>38</v>
      </c>
      <c r="G3534" t="s">
        <v>52</v>
      </c>
      <c r="H3534" t="s">
        <v>331</v>
      </c>
      <c r="I3534" s="4">
        <v>4.71</v>
      </c>
      <c r="J3534" s="5">
        <v>1</v>
      </c>
      <c r="K3534" s="4">
        <v>1.41</v>
      </c>
    </row>
    <row r="3535" spans="1:11" x14ac:dyDescent="0.2">
      <c r="A3535" t="s">
        <v>2869</v>
      </c>
      <c r="B3535" t="str">
        <f t="shared" si="110"/>
        <v>2015</v>
      </c>
      <c r="C3535" t="str">
        <f t="shared" si="111"/>
        <v>Nov</v>
      </c>
      <c r="D3535" t="s">
        <v>388</v>
      </c>
      <c r="E3535" t="s">
        <v>2865</v>
      </c>
      <c r="F3535" t="s">
        <v>38</v>
      </c>
      <c r="G3535" t="s">
        <v>83</v>
      </c>
      <c r="H3535" t="s">
        <v>2748</v>
      </c>
      <c r="I3535" s="4">
        <v>4404.8999999999996</v>
      </c>
      <c r="J3535" s="5">
        <v>5</v>
      </c>
      <c r="K3535" s="4">
        <v>1013.13</v>
      </c>
    </row>
    <row r="3536" spans="1:11" x14ac:dyDescent="0.2">
      <c r="A3536" t="s">
        <v>2873</v>
      </c>
      <c r="B3536" t="str">
        <f t="shared" si="110"/>
        <v>2015</v>
      </c>
      <c r="C3536" t="str">
        <f t="shared" si="111"/>
        <v>Nov</v>
      </c>
      <c r="D3536" t="s">
        <v>2756</v>
      </c>
      <c r="E3536" t="s">
        <v>26</v>
      </c>
      <c r="F3536" t="s">
        <v>12</v>
      </c>
      <c r="G3536" t="s">
        <v>13</v>
      </c>
      <c r="H3536" t="s">
        <v>1564</v>
      </c>
      <c r="I3536" s="4">
        <v>11.35</v>
      </c>
      <c r="J3536" s="5">
        <v>3</v>
      </c>
      <c r="K3536" s="4">
        <v>4.12</v>
      </c>
    </row>
    <row r="3537" spans="1:11" x14ac:dyDescent="0.2">
      <c r="A3537" t="s">
        <v>2873</v>
      </c>
      <c r="B3537" t="str">
        <f t="shared" si="110"/>
        <v>2015</v>
      </c>
      <c r="C3537" t="str">
        <f t="shared" si="111"/>
        <v>Nov</v>
      </c>
      <c r="D3537" t="s">
        <v>1572</v>
      </c>
      <c r="E3537" t="s">
        <v>216</v>
      </c>
      <c r="F3537" t="s">
        <v>12</v>
      </c>
      <c r="G3537" t="s">
        <v>22</v>
      </c>
      <c r="H3537" t="s">
        <v>2874</v>
      </c>
      <c r="I3537" s="4">
        <v>17.22</v>
      </c>
      <c r="J3537" s="5">
        <v>3</v>
      </c>
      <c r="K3537" s="4">
        <v>7.92</v>
      </c>
    </row>
    <row r="3538" spans="1:11" x14ac:dyDescent="0.2">
      <c r="A3538" t="s">
        <v>2873</v>
      </c>
      <c r="B3538" t="str">
        <f t="shared" si="110"/>
        <v>2015</v>
      </c>
      <c r="C3538" t="str">
        <f t="shared" si="111"/>
        <v>Nov</v>
      </c>
      <c r="D3538" t="s">
        <v>1572</v>
      </c>
      <c r="E3538" t="s">
        <v>216</v>
      </c>
      <c r="F3538" t="s">
        <v>38</v>
      </c>
      <c r="G3538" t="s">
        <v>164</v>
      </c>
      <c r="H3538" t="s">
        <v>1104</v>
      </c>
      <c r="I3538" s="4">
        <v>1024.3800000000001</v>
      </c>
      <c r="J3538" s="5">
        <v>7</v>
      </c>
      <c r="K3538" s="4">
        <v>215.12</v>
      </c>
    </row>
    <row r="3539" spans="1:11" x14ac:dyDescent="0.2">
      <c r="A3539" t="s">
        <v>2873</v>
      </c>
      <c r="B3539" t="str">
        <f t="shared" si="110"/>
        <v>2015</v>
      </c>
      <c r="C3539" t="str">
        <f t="shared" si="111"/>
        <v>Nov</v>
      </c>
      <c r="D3539" t="s">
        <v>1572</v>
      </c>
      <c r="E3539" t="s">
        <v>216</v>
      </c>
      <c r="F3539" t="s">
        <v>12</v>
      </c>
      <c r="G3539" t="s">
        <v>72</v>
      </c>
      <c r="H3539" t="s">
        <v>908</v>
      </c>
      <c r="I3539" s="4">
        <v>26.22</v>
      </c>
      <c r="J3539" s="5">
        <v>3</v>
      </c>
      <c r="K3539" s="4">
        <v>12.32</v>
      </c>
    </row>
    <row r="3540" spans="1:11" x14ac:dyDescent="0.2">
      <c r="A3540" t="s">
        <v>2873</v>
      </c>
      <c r="B3540" t="str">
        <f t="shared" si="110"/>
        <v>2015</v>
      </c>
      <c r="C3540" t="str">
        <f t="shared" si="111"/>
        <v>Nov</v>
      </c>
      <c r="D3540" t="s">
        <v>1572</v>
      </c>
      <c r="E3540" t="s">
        <v>216</v>
      </c>
      <c r="F3540" t="s">
        <v>12</v>
      </c>
      <c r="G3540" t="s">
        <v>13</v>
      </c>
      <c r="H3540" t="s">
        <v>1366</v>
      </c>
      <c r="I3540" s="4">
        <v>17.34</v>
      </c>
      <c r="J3540" s="5">
        <v>3</v>
      </c>
      <c r="K3540" s="4">
        <v>8.5</v>
      </c>
    </row>
    <row r="3541" spans="1:11" x14ac:dyDescent="0.2">
      <c r="A3541" t="s">
        <v>2873</v>
      </c>
      <c r="B3541" t="str">
        <f t="shared" si="110"/>
        <v>2015</v>
      </c>
      <c r="C3541" t="str">
        <f t="shared" si="111"/>
        <v>Nov</v>
      </c>
      <c r="D3541" t="s">
        <v>838</v>
      </c>
      <c r="E3541" t="s">
        <v>169</v>
      </c>
      <c r="F3541" t="s">
        <v>43</v>
      </c>
      <c r="G3541" t="s">
        <v>353</v>
      </c>
      <c r="H3541" t="s">
        <v>2872</v>
      </c>
      <c r="I3541" s="4">
        <v>2321.9</v>
      </c>
      <c r="J3541" s="5">
        <v>2</v>
      </c>
      <c r="K3541" s="4">
        <v>1114.51</v>
      </c>
    </row>
    <row r="3542" spans="1:11" x14ac:dyDescent="0.2">
      <c r="A3542" t="s">
        <v>2873</v>
      </c>
      <c r="B3542" t="str">
        <f t="shared" si="110"/>
        <v>2015</v>
      </c>
      <c r="C3542" t="str">
        <f t="shared" si="111"/>
        <v>Nov</v>
      </c>
      <c r="D3542" t="s">
        <v>838</v>
      </c>
      <c r="E3542" t="s">
        <v>169</v>
      </c>
      <c r="F3542" t="s">
        <v>12</v>
      </c>
      <c r="G3542" t="s">
        <v>20</v>
      </c>
      <c r="H3542" t="s">
        <v>1078</v>
      </c>
      <c r="I3542" s="4">
        <v>17.940000000000001</v>
      </c>
      <c r="J3542" s="5">
        <v>3</v>
      </c>
      <c r="K3542" s="4">
        <v>3.05</v>
      </c>
    </row>
    <row r="3543" spans="1:11" x14ac:dyDescent="0.2">
      <c r="A3543" t="s">
        <v>2873</v>
      </c>
      <c r="B3543" t="str">
        <f t="shared" si="110"/>
        <v>2015</v>
      </c>
      <c r="C3543" t="str">
        <f t="shared" si="111"/>
        <v>Nov</v>
      </c>
      <c r="D3543" t="s">
        <v>995</v>
      </c>
      <c r="E3543" t="s">
        <v>169</v>
      </c>
      <c r="F3543" t="s">
        <v>12</v>
      </c>
      <c r="G3543" t="s">
        <v>20</v>
      </c>
      <c r="H3543" t="s">
        <v>2174</v>
      </c>
      <c r="I3543" s="4">
        <v>244.55</v>
      </c>
      <c r="J3543" s="5">
        <v>5</v>
      </c>
      <c r="K3543" s="4">
        <v>4.8899999999999997</v>
      </c>
    </row>
    <row r="3544" spans="1:11" x14ac:dyDescent="0.2">
      <c r="A3544" t="s">
        <v>2873</v>
      </c>
      <c r="B3544" t="str">
        <f t="shared" si="110"/>
        <v>2015</v>
      </c>
      <c r="C3544" t="str">
        <f t="shared" si="111"/>
        <v>Nov</v>
      </c>
      <c r="D3544" t="s">
        <v>995</v>
      </c>
      <c r="E3544" t="s">
        <v>169</v>
      </c>
      <c r="F3544" t="s">
        <v>12</v>
      </c>
      <c r="G3544" t="s">
        <v>72</v>
      </c>
      <c r="H3544" t="s">
        <v>459</v>
      </c>
      <c r="I3544" s="4">
        <v>12.24</v>
      </c>
      <c r="J3544" s="5">
        <v>6</v>
      </c>
      <c r="K3544" s="4">
        <v>5.75</v>
      </c>
    </row>
    <row r="3545" spans="1:11" x14ac:dyDescent="0.2">
      <c r="A3545" t="s">
        <v>2873</v>
      </c>
      <c r="B3545" t="str">
        <f t="shared" si="110"/>
        <v>2015</v>
      </c>
      <c r="C3545" t="str">
        <f t="shared" si="111"/>
        <v>Nov</v>
      </c>
      <c r="D3545" t="s">
        <v>995</v>
      </c>
      <c r="E3545" t="s">
        <v>169</v>
      </c>
      <c r="F3545" t="s">
        <v>43</v>
      </c>
      <c r="G3545" t="s">
        <v>58</v>
      </c>
      <c r="H3545" t="s">
        <v>2875</v>
      </c>
      <c r="I3545" s="4">
        <v>13.98</v>
      </c>
      <c r="J3545" s="5">
        <v>2</v>
      </c>
      <c r="K3545" s="4">
        <v>6.01</v>
      </c>
    </row>
    <row r="3546" spans="1:11" x14ac:dyDescent="0.2">
      <c r="A3546" t="s">
        <v>2873</v>
      </c>
      <c r="B3546" t="str">
        <f t="shared" si="110"/>
        <v>2015</v>
      </c>
      <c r="C3546" t="str">
        <f t="shared" si="111"/>
        <v>Nov</v>
      </c>
      <c r="D3546" t="s">
        <v>995</v>
      </c>
      <c r="E3546" t="s">
        <v>169</v>
      </c>
      <c r="F3546" t="s">
        <v>43</v>
      </c>
      <c r="G3546" t="s">
        <v>58</v>
      </c>
      <c r="H3546" t="s">
        <v>2876</v>
      </c>
      <c r="I3546" s="4">
        <v>899.95</v>
      </c>
      <c r="J3546" s="5">
        <v>5</v>
      </c>
      <c r="K3546" s="4">
        <v>54</v>
      </c>
    </row>
    <row r="3547" spans="1:11" x14ac:dyDescent="0.2">
      <c r="A3547" t="s">
        <v>2873</v>
      </c>
      <c r="B3547" t="str">
        <f t="shared" si="110"/>
        <v>2015</v>
      </c>
      <c r="C3547" t="str">
        <f t="shared" si="111"/>
        <v>Nov</v>
      </c>
      <c r="D3547" t="s">
        <v>2312</v>
      </c>
      <c r="E3547" t="s">
        <v>31</v>
      </c>
      <c r="F3547" t="s">
        <v>12</v>
      </c>
      <c r="G3547" t="s">
        <v>47</v>
      </c>
      <c r="H3547" t="s">
        <v>2088</v>
      </c>
      <c r="I3547" s="4">
        <v>2.48</v>
      </c>
      <c r="J3547" s="5">
        <v>2</v>
      </c>
      <c r="K3547" s="4">
        <v>1.17</v>
      </c>
    </row>
    <row r="3548" spans="1:11" x14ac:dyDescent="0.2">
      <c r="A3548" t="s">
        <v>2873</v>
      </c>
      <c r="B3548" t="str">
        <f t="shared" si="110"/>
        <v>2015</v>
      </c>
      <c r="C3548" t="str">
        <f t="shared" si="111"/>
        <v>Nov</v>
      </c>
      <c r="D3548" t="s">
        <v>1519</v>
      </c>
      <c r="E3548" t="s">
        <v>146</v>
      </c>
      <c r="F3548" t="s">
        <v>12</v>
      </c>
      <c r="G3548" t="s">
        <v>22</v>
      </c>
      <c r="H3548" t="s">
        <v>1506</v>
      </c>
      <c r="I3548" s="4">
        <v>10.74</v>
      </c>
      <c r="J3548" s="5">
        <v>3</v>
      </c>
      <c r="K3548" s="4">
        <v>5.16</v>
      </c>
    </row>
    <row r="3549" spans="1:11" x14ac:dyDescent="0.2">
      <c r="A3549" t="s">
        <v>2877</v>
      </c>
      <c r="B3549" t="str">
        <f t="shared" si="110"/>
        <v>2015</v>
      </c>
      <c r="C3549" t="str">
        <f t="shared" si="111"/>
        <v>Nov</v>
      </c>
      <c r="D3549" t="s">
        <v>1999</v>
      </c>
      <c r="E3549" t="s">
        <v>31</v>
      </c>
      <c r="F3549" t="s">
        <v>43</v>
      </c>
      <c r="G3549" t="s">
        <v>58</v>
      </c>
      <c r="H3549" t="s">
        <v>2284</v>
      </c>
      <c r="I3549" s="4">
        <v>79.900000000000006</v>
      </c>
      <c r="J3549" s="5">
        <v>2</v>
      </c>
      <c r="K3549" s="4">
        <v>35.159999999999997</v>
      </c>
    </row>
    <row r="3550" spans="1:11" x14ac:dyDescent="0.2">
      <c r="A3550" t="s">
        <v>2877</v>
      </c>
      <c r="B3550" t="str">
        <f t="shared" si="110"/>
        <v>2015</v>
      </c>
      <c r="C3550" t="str">
        <f t="shared" si="111"/>
        <v>Nov</v>
      </c>
      <c r="D3550" t="s">
        <v>2089</v>
      </c>
      <c r="E3550" t="s">
        <v>146</v>
      </c>
      <c r="F3550" t="s">
        <v>12</v>
      </c>
      <c r="G3550" t="s">
        <v>20</v>
      </c>
      <c r="H3550" t="s">
        <v>1133</v>
      </c>
      <c r="I3550" s="4">
        <v>714.3</v>
      </c>
      <c r="J3550" s="5">
        <v>5</v>
      </c>
      <c r="K3550" s="4">
        <v>207.15</v>
      </c>
    </row>
    <row r="3551" spans="1:11" x14ac:dyDescent="0.2">
      <c r="A3551" t="s">
        <v>2877</v>
      </c>
      <c r="B3551" t="str">
        <f t="shared" si="110"/>
        <v>2015</v>
      </c>
      <c r="C3551" t="str">
        <f t="shared" si="111"/>
        <v>Nov</v>
      </c>
      <c r="D3551" t="s">
        <v>2661</v>
      </c>
      <c r="E3551" t="s">
        <v>369</v>
      </c>
      <c r="F3551" t="s">
        <v>12</v>
      </c>
      <c r="G3551" t="s">
        <v>105</v>
      </c>
      <c r="H3551" t="s">
        <v>2365</v>
      </c>
      <c r="I3551" s="4">
        <v>715.64</v>
      </c>
      <c r="J3551" s="5">
        <v>2</v>
      </c>
      <c r="K3551" s="4">
        <v>178.91</v>
      </c>
    </row>
    <row r="3552" spans="1:11" x14ac:dyDescent="0.2">
      <c r="A3552" t="s">
        <v>2877</v>
      </c>
      <c r="B3552" t="str">
        <f t="shared" si="110"/>
        <v>2015</v>
      </c>
      <c r="C3552" t="str">
        <f t="shared" si="111"/>
        <v>Nov</v>
      </c>
      <c r="D3552" t="s">
        <v>2661</v>
      </c>
      <c r="E3552" t="s">
        <v>369</v>
      </c>
      <c r="F3552" t="s">
        <v>12</v>
      </c>
      <c r="G3552" t="s">
        <v>20</v>
      </c>
      <c r="H3552" t="s">
        <v>82</v>
      </c>
      <c r="I3552" s="4">
        <v>795.51</v>
      </c>
      <c r="J3552" s="5">
        <v>3</v>
      </c>
      <c r="K3552" s="4">
        <v>143.19</v>
      </c>
    </row>
    <row r="3553" spans="1:11" x14ac:dyDescent="0.2">
      <c r="A3553" t="s">
        <v>2877</v>
      </c>
      <c r="B3553" t="str">
        <f t="shared" si="110"/>
        <v>2015</v>
      </c>
      <c r="C3553" t="str">
        <f t="shared" si="111"/>
        <v>Nov</v>
      </c>
      <c r="D3553" t="s">
        <v>2661</v>
      </c>
      <c r="E3553" t="s">
        <v>369</v>
      </c>
      <c r="F3553" t="s">
        <v>43</v>
      </c>
      <c r="G3553" t="s">
        <v>694</v>
      </c>
      <c r="H3553" t="s">
        <v>1263</v>
      </c>
      <c r="I3553" s="4">
        <v>549.99</v>
      </c>
      <c r="J3553" s="5">
        <v>1</v>
      </c>
      <c r="K3553" s="4">
        <v>275</v>
      </c>
    </row>
    <row r="3554" spans="1:11" x14ac:dyDescent="0.2">
      <c r="A3554" t="s">
        <v>2877</v>
      </c>
      <c r="B3554" t="str">
        <f t="shared" si="110"/>
        <v>2015</v>
      </c>
      <c r="C3554" t="str">
        <f t="shared" si="111"/>
        <v>Nov</v>
      </c>
      <c r="D3554" t="s">
        <v>2661</v>
      </c>
      <c r="E3554" t="s">
        <v>369</v>
      </c>
      <c r="F3554" t="s">
        <v>12</v>
      </c>
      <c r="G3554" t="s">
        <v>22</v>
      </c>
      <c r="H3554" t="s">
        <v>885</v>
      </c>
      <c r="I3554" s="4">
        <v>74.760000000000005</v>
      </c>
      <c r="J3554" s="5">
        <v>3</v>
      </c>
      <c r="K3554" s="4">
        <v>34.39</v>
      </c>
    </row>
    <row r="3555" spans="1:11" x14ac:dyDescent="0.2">
      <c r="A3555" t="s">
        <v>2877</v>
      </c>
      <c r="B3555" t="str">
        <f t="shared" si="110"/>
        <v>2015</v>
      </c>
      <c r="C3555" t="str">
        <f t="shared" si="111"/>
        <v>Nov</v>
      </c>
      <c r="D3555" t="s">
        <v>2661</v>
      </c>
      <c r="E3555" t="s">
        <v>369</v>
      </c>
      <c r="F3555" t="s">
        <v>38</v>
      </c>
      <c r="G3555" t="s">
        <v>52</v>
      </c>
      <c r="H3555" t="s">
        <v>1178</v>
      </c>
      <c r="I3555" s="4">
        <v>29.22</v>
      </c>
      <c r="J3555" s="5">
        <v>3</v>
      </c>
      <c r="K3555" s="4">
        <v>12.86</v>
      </c>
    </row>
    <row r="3556" spans="1:11" x14ac:dyDescent="0.2">
      <c r="A3556" t="s">
        <v>2877</v>
      </c>
      <c r="B3556" t="str">
        <f t="shared" si="110"/>
        <v>2015</v>
      </c>
      <c r="C3556" t="str">
        <f t="shared" si="111"/>
        <v>Nov</v>
      </c>
      <c r="D3556" t="s">
        <v>297</v>
      </c>
      <c r="E3556" t="s">
        <v>26</v>
      </c>
      <c r="F3556" t="s">
        <v>12</v>
      </c>
      <c r="G3556" t="s">
        <v>20</v>
      </c>
      <c r="H3556" t="s">
        <v>2593</v>
      </c>
      <c r="I3556" s="4">
        <v>577.58000000000004</v>
      </c>
      <c r="J3556" s="5">
        <v>6</v>
      </c>
      <c r="K3556" s="4">
        <v>43.32</v>
      </c>
    </row>
    <row r="3557" spans="1:11" x14ac:dyDescent="0.2">
      <c r="A3557" t="s">
        <v>2878</v>
      </c>
      <c r="B3557" t="str">
        <f t="shared" si="110"/>
        <v>2015</v>
      </c>
      <c r="C3557" t="str">
        <f t="shared" si="111"/>
        <v>Nov</v>
      </c>
      <c r="D3557" t="s">
        <v>2194</v>
      </c>
      <c r="E3557" t="s">
        <v>125</v>
      </c>
      <c r="F3557" t="s">
        <v>12</v>
      </c>
      <c r="G3557" t="s">
        <v>20</v>
      </c>
      <c r="H3557" t="s">
        <v>2879</v>
      </c>
      <c r="I3557" s="4">
        <v>418.32</v>
      </c>
      <c r="J3557" s="5">
        <v>7</v>
      </c>
      <c r="K3557" s="4">
        <v>117.13</v>
      </c>
    </row>
    <row r="3558" spans="1:11" x14ac:dyDescent="0.2">
      <c r="A3558" t="s">
        <v>2878</v>
      </c>
      <c r="B3558" t="str">
        <f t="shared" si="110"/>
        <v>2015</v>
      </c>
      <c r="C3558" t="str">
        <f t="shared" si="111"/>
        <v>Nov</v>
      </c>
      <c r="D3558" t="s">
        <v>2194</v>
      </c>
      <c r="E3558" t="s">
        <v>125</v>
      </c>
      <c r="F3558" t="s">
        <v>12</v>
      </c>
      <c r="G3558" t="s">
        <v>105</v>
      </c>
      <c r="H3558" t="s">
        <v>129</v>
      </c>
      <c r="I3558" s="4">
        <v>123.86</v>
      </c>
      <c r="J3558" s="5">
        <v>2</v>
      </c>
      <c r="K3558" s="4">
        <v>46.79</v>
      </c>
    </row>
    <row r="3559" spans="1:11" x14ac:dyDescent="0.2">
      <c r="A3559" t="s">
        <v>2880</v>
      </c>
      <c r="B3559" t="str">
        <f t="shared" si="110"/>
        <v>2015</v>
      </c>
      <c r="C3559" t="str">
        <f t="shared" si="111"/>
        <v>Nov</v>
      </c>
      <c r="D3559" t="s">
        <v>1902</v>
      </c>
      <c r="E3559" t="s">
        <v>31</v>
      </c>
      <c r="F3559" t="s">
        <v>12</v>
      </c>
      <c r="G3559" t="s">
        <v>13</v>
      </c>
      <c r="H3559" t="s">
        <v>713</v>
      </c>
      <c r="I3559" s="4">
        <v>15.7</v>
      </c>
      <c r="J3559" s="5">
        <v>5</v>
      </c>
      <c r="K3559" s="4">
        <v>7.07</v>
      </c>
    </row>
    <row r="3560" spans="1:11" x14ac:dyDescent="0.2">
      <c r="A3560" t="s">
        <v>2880</v>
      </c>
      <c r="B3560" t="str">
        <f t="shared" si="110"/>
        <v>2015</v>
      </c>
      <c r="C3560" t="str">
        <f t="shared" si="111"/>
        <v>Nov</v>
      </c>
      <c r="D3560" t="s">
        <v>511</v>
      </c>
      <c r="E3560" t="s">
        <v>139</v>
      </c>
      <c r="F3560" t="s">
        <v>12</v>
      </c>
      <c r="G3560" t="s">
        <v>27</v>
      </c>
      <c r="H3560" t="s">
        <v>817</v>
      </c>
      <c r="I3560" s="4">
        <v>11.76</v>
      </c>
      <c r="J3560" s="5">
        <v>5</v>
      </c>
      <c r="K3560" s="4">
        <v>1.32</v>
      </c>
    </row>
    <row r="3561" spans="1:11" x14ac:dyDescent="0.2">
      <c r="A3561" t="s">
        <v>2880</v>
      </c>
      <c r="B3561" t="str">
        <f t="shared" si="110"/>
        <v>2015</v>
      </c>
      <c r="C3561" t="str">
        <f t="shared" si="111"/>
        <v>Nov</v>
      </c>
      <c r="D3561" t="s">
        <v>511</v>
      </c>
      <c r="E3561" t="s">
        <v>139</v>
      </c>
      <c r="F3561" t="s">
        <v>12</v>
      </c>
      <c r="G3561" t="s">
        <v>22</v>
      </c>
      <c r="H3561" t="s">
        <v>214</v>
      </c>
      <c r="I3561" s="4">
        <v>5.24</v>
      </c>
      <c r="J3561" s="5">
        <v>2</v>
      </c>
      <c r="K3561" s="4">
        <v>-4.0199999999999996</v>
      </c>
    </row>
    <row r="3562" spans="1:11" x14ac:dyDescent="0.2">
      <c r="A3562" t="s">
        <v>2880</v>
      </c>
      <c r="B3562" t="str">
        <f t="shared" si="110"/>
        <v>2015</v>
      </c>
      <c r="C3562" t="str">
        <f t="shared" si="111"/>
        <v>Nov</v>
      </c>
      <c r="D3562" t="s">
        <v>511</v>
      </c>
      <c r="E3562" t="s">
        <v>139</v>
      </c>
      <c r="F3562" t="s">
        <v>12</v>
      </c>
      <c r="G3562" t="s">
        <v>22</v>
      </c>
      <c r="H3562" t="s">
        <v>1345</v>
      </c>
      <c r="I3562" s="4">
        <v>4.66</v>
      </c>
      <c r="J3562" s="5">
        <v>3</v>
      </c>
      <c r="K3562" s="4">
        <v>-3.73</v>
      </c>
    </row>
    <row r="3563" spans="1:11" x14ac:dyDescent="0.2">
      <c r="A3563" t="s">
        <v>2880</v>
      </c>
      <c r="B3563" t="str">
        <f t="shared" si="110"/>
        <v>2015</v>
      </c>
      <c r="C3563" t="str">
        <f t="shared" si="111"/>
        <v>Nov</v>
      </c>
      <c r="D3563" t="s">
        <v>511</v>
      </c>
      <c r="E3563" t="s">
        <v>139</v>
      </c>
      <c r="F3563" t="s">
        <v>38</v>
      </c>
      <c r="G3563" t="s">
        <v>39</v>
      </c>
      <c r="H3563" t="s">
        <v>1658</v>
      </c>
      <c r="I3563" s="4">
        <v>523.91999999999996</v>
      </c>
      <c r="J3563" s="5">
        <v>5</v>
      </c>
      <c r="K3563" s="4">
        <v>-72.040000000000006</v>
      </c>
    </row>
    <row r="3564" spans="1:11" x14ac:dyDescent="0.2">
      <c r="A3564" t="s">
        <v>2880</v>
      </c>
      <c r="B3564" t="str">
        <f t="shared" si="110"/>
        <v>2015</v>
      </c>
      <c r="C3564" t="str">
        <f t="shared" si="111"/>
        <v>Nov</v>
      </c>
      <c r="D3564" t="s">
        <v>511</v>
      </c>
      <c r="E3564" t="s">
        <v>139</v>
      </c>
      <c r="F3564" t="s">
        <v>43</v>
      </c>
      <c r="G3564" t="s">
        <v>44</v>
      </c>
      <c r="H3564" t="s">
        <v>834</v>
      </c>
      <c r="I3564" s="4">
        <v>100.79</v>
      </c>
      <c r="J3564" s="5">
        <v>1</v>
      </c>
      <c r="K3564" s="4">
        <v>10.08</v>
      </c>
    </row>
    <row r="3565" spans="1:11" x14ac:dyDescent="0.2">
      <c r="A3565" t="s">
        <v>2880</v>
      </c>
      <c r="B3565" t="str">
        <f t="shared" si="110"/>
        <v>2015</v>
      </c>
      <c r="C3565" t="str">
        <f t="shared" si="111"/>
        <v>Nov</v>
      </c>
      <c r="D3565" t="s">
        <v>511</v>
      </c>
      <c r="E3565" t="s">
        <v>139</v>
      </c>
      <c r="F3565" t="s">
        <v>38</v>
      </c>
      <c r="G3565" t="s">
        <v>39</v>
      </c>
      <c r="H3565" t="s">
        <v>313</v>
      </c>
      <c r="I3565" s="4">
        <v>146.13999999999999</v>
      </c>
      <c r="J3565" s="5">
        <v>3</v>
      </c>
      <c r="K3565" s="4">
        <v>16.440000000000001</v>
      </c>
    </row>
    <row r="3566" spans="1:11" x14ac:dyDescent="0.2">
      <c r="A3566" t="s">
        <v>2880</v>
      </c>
      <c r="B3566" t="str">
        <f t="shared" si="110"/>
        <v>2015</v>
      </c>
      <c r="C3566" t="str">
        <f t="shared" si="111"/>
        <v>Nov</v>
      </c>
      <c r="D3566" t="s">
        <v>1515</v>
      </c>
      <c r="E3566" t="s">
        <v>11</v>
      </c>
      <c r="F3566" t="s">
        <v>12</v>
      </c>
      <c r="G3566" t="s">
        <v>20</v>
      </c>
      <c r="H3566" t="s">
        <v>315</v>
      </c>
      <c r="I3566" s="4">
        <v>64.78</v>
      </c>
      <c r="J3566" s="5">
        <v>1</v>
      </c>
      <c r="K3566" s="4">
        <v>-14.58</v>
      </c>
    </row>
    <row r="3567" spans="1:11" x14ac:dyDescent="0.2">
      <c r="A3567" t="s">
        <v>2880</v>
      </c>
      <c r="B3567" t="str">
        <f t="shared" si="110"/>
        <v>2015</v>
      </c>
      <c r="C3567" t="str">
        <f t="shared" si="111"/>
        <v>Nov</v>
      </c>
      <c r="D3567" t="s">
        <v>1515</v>
      </c>
      <c r="E3567" t="s">
        <v>11</v>
      </c>
      <c r="F3567" t="s">
        <v>12</v>
      </c>
      <c r="G3567" t="s">
        <v>13</v>
      </c>
      <c r="H3567" t="s">
        <v>385</v>
      </c>
      <c r="I3567" s="4">
        <v>15.55</v>
      </c>
      <c r="J3567" s="5">
        <v>3</v>
      </c>
      <c r="K3567" s="4">
        <v>5.64</v>
      </c>
    </row>
    <row r="3568" spans="1:11" x14ac:dyDescent="0.2">
      <c r="A3568" t="s">
        <v>2880</v>
      </c>
      <c r="B3568" t="str">
        <f t="shared" si="110"/>
        <v>2015</v>
      </c>
      <c r="C3568" t="str">
        <f t="shared" si="111"/>
        <v>Nov</v>
      </c>
      <c r="D3568" t="s">
        <v>1515</v>
      </c>
      <c r="E3568" t="s">
        <v>11</v>
      </c>
      <c r="F3568" t="s">
        <v>12</v>
      </c>
      <c r="G3568" t="s">
        <v>72</v>
      </c>
      <c r="H3568" t="s">
        <v>2771</v>
      </c>
      <c r="I3568" s="4">
        <v>223.89</v>
      </c>
      <c r="J3568" s="5">
        <v>7</v>
      </c>
      <c r="K3568" s="4">
        <v>69.97</v>
      </c>
    </row>
    <row r="3569" spans="1:11" x14ac:dyDescent="0.2">
      <c r="A3569" t="s">
        <v>2880</v>
      </c>
      <c r="B3569" t="str">
        <f t="shared" si="110"/>
        <v>2015</v>
      </c>
      <c r="C3569" t="str">
        <f t="shared" si="111"/>
        <v>Nov</v>
      </c>
      <c r="D3569" t="s">
        <v>2393</v>
      </c>
      <c r="E3569" t="s">
        <v>169</v>
      </c>
      <c r="F3569" t="s">
        <v>12</v>
      </c>
      <c r="G3569" t="s">
        <v>72</v>
      </c>
      <c r="H3569" t="s">
        <v>73</v>
      </c>
      <c r="I3569" s="4">
        <v>15.56</v>
      </c>
      <c r="J3569" s="5">
        <v>2</v>
      </c>
      <c r="K3569" s="4">
        <v>7.31</v>
      </c>
    </row>
    <row r="3570" spans="1:11" x14ac:dyDescent="0.2">
      <c r="A3570" t="s">
        <v>2881</v>
      </c>
      <c r="B3570" t="str">
        <f t="shared" si="110"/>
        <v>2015</v>
      </c>
      <c r="C3570" t="str">
        <f t="shared" si="111"/>
        <v>Nov</v>
      </c>
      <c r="D3570" t="s">
        <v>2454</v>
      </c>
      <c r="E3570" t="s">
        <v>327</v>
      </c>
      <c r="F3570" t="s">
        <v>43</v>
      </c>
      <c r="G3570" t="s">
        <v>58</v>
      </c>
      <c r="H3570" t="s">
        <v>2848</v>
      </c>
      <c r="I3570" s="4">
        <v>238.9</v>
      </c>
      <c r="J3570" s="5">
        <v>6</v>
      </c>
      <c r="K3570" s="4">
        <v>-26.88</v>
      </c>
    </row>
    <row r="3571" spans="1:11" x14ac:dyDescent="0.2">
      <c r="A3571" t="s">
        <v>2881</v>
      </c>
      <c r="B3571" t="str">
        <f t="shared" si="110"/>
        <v>2015</v>
      </c>
      <c r="C3571" t="str">
        <f t="shared" si="111"/>
        <v>Nov</v>
      </c>
      <c r="D3571" t="s">
        <v>2454</v>
      </c>
      <c r="E3571" t="s">
        <v>327</v>
      </c>
      <c r="F3571" t="s">
        <v>38</v>
      </c>
      <c r="G3571" t="s">
        <v>52</v>
      </c>
      <c r="H3571" t="s">
        <v>1477</v>
      </c>
      <c r="I3571" s="4">
        <v>102.36</v>
      </c>
      <c r="J3571" s="5">
        <v>3</v>
      </c>
      <c r="K3571" s="4">
        <v>-3.84</v>
      </c>
    </row>
    <row r="3572" spans="1:11" x14ac:dyDescent="0.2">
      <c r="A3572" t="s">
        <v>2881</v>
      </c>
      <c r="B3572" t="str">
        <f t="shared" si="110"/>
        <v>2015</v>
      </c>
      <c r="C3572" t="str">
        <f t="shared" si="111"/>
        <v>Nov</v>
      </c>
      <c r="D3572" t="s">
        <v>2454</v>
      </c>
      <c r="E3572" t="s">
        <v>327</v>
      </c>
      <c r="F3572" t="s">
        <v>12</v>
      </c>
      <c r="G3572" t="s">
        <v>22</v>
      </c>
      <c r="H3572" t="s">
        <v>557</v>
      </c>
      <c r="I3572" s="4">
        <v>36.880000000000003</v>
      </c>
      <c r="J3572" s="5">
        <v>3</v>
      </c>
      <c r="K3572" s="4">
        <v>-25.82</v>
      </c>
    </row>
    <row r="3573" spans="1:11" x14ac:dyDescent="0.2">
      <c r="A3573" t="s">
        <v>2881</v>
      </c>
      <c r="B3573" t="str">
        <f t="shared" si="110"/>
        <v>2015</v>
      </c>
      <c r="C3573" t="str">
        <f t="shared" si="111"/>
        <v>Nov</v>
      </c>
      <c r="D3573" t="s">
        <v>1917</v>
      </c>
      <c r="E3573" t="s">
        <v>290</v>
      </c>
      <c r="F3573" t="s">
        <v>12</v>
      </c>
      <c r="G3573" t="s">
        <v>13</v>
      </c>
      <c r="H3573" t="s">
        <v>2882</v>
      </c>
      <c r="I3573" s="4">
        <v>115.3</v>
      </c>
      <c r="J3573" s="5">
        <v>3</v>
      </c>
      <c r="K3573" s="4">
        <v>40.35</v>
      </c>
    </row>
    <row r="3574" spans="1:11" x14ac:dyDescent="0.2">
      <c r="A3574" t="s">
        <v>2881</v>
      </c>
      <c r="B3574" t="str">
        <f t="shared" si="110"/>
        <v>2015</v>
      </c>
      <c r="C3574" t="str">
        <f t="shared" si="111"/>
        <v>Nov</v>
      </c>
      <c r="D3574" t="s">
        <v>1175</v>
      </c>
      <c r="E3574" t="s">
        <v>67</v>
      </c>
      <c r="F3574" t="s">
        <v>43</v>
      </c>
      <c r="G3574" t="s">
        <v>44</v>
      </c>
      <c r="H3574" t="s">
        <v>1291</v>
      </c>
      <c r="I3574" s="4">
        <v>377.97</v>
      </c>
      <c r="J3574" s="5">
        <v>3</v>
      </c>
      <c r="K3574" s="4">
        <v>94.49</v>
      </c>
    </row>
    <row r="3575" spans="1:11" x14ac:dyDescent="0.2">
      <c r="A3575" t="s">
        <v>2881</v>
      </c>
      <c r="B3575" t="str">
        <f t="shared" si="110"/>
        <v>2015</v>
      </c>
      <c r="C3575" t="str">
        <f t="shared" si="111"/>
        <v>Nov</v>
      </c>
      <c r="D3575" t="s">
        <v>1175</v>
      </c>
      <c r="E3575" t="s">
        <v>67</v>
      </c>
      <c r="F3575" t="s">
        <v>12</v>
      </c>
      <c r="G3575" t="s">
        <v>13</v>
      </c>
      <c r="H3575" t="s">
        <v>809</v>
      </c>
      <c r="I3575" s="4">
        <v>42.28</v>
      </c>
      <c r="J3575" s="5">
        <v>7</v>
      </c>
      <c r="K3575" s="4">
        <v>19.87</v>
      </c>
    </row>
    <row r="3576" spans="1:11" x14ac:dyDescent="0.2">
      <c r="A3576" t="s">
        <v>2881</v>
      </c>
      <c r="B3576" t="str">
        <f t="shared" si="110"/>
        <v>2015</v>
      </c>
      <c r="C3576" t="str">
        <f t="shared" si="111"/>
        <v>Nov</v>
      </c>
      <c r="D3576" t="s">
        <v>1175</v>
      </c>
      <c r="E3576" t="s">
        <v>67</v>
      </c>
      <c r="F3576" t="s">
        <v>38</v>
      </c>
      <c r="G3576" t="s">
        <v>83</v>
      </c>
      <c r="H3576" t="s">
        <v>743</v>
      </c>
      <c r="I3576" s="4">
        <v>299.97000000000003</v>
      </c>
      <c r="J3576" s="5">
        <v>3</v>
      </c>
      <c r="K3576" s="4">
        <v>56.99</v>
      </c>
    </row>
    <row r="3577" spans="1:11" x14ac:dyDescent="0.2">
      <c r="A3577" t="s">
        <v>2881</v>
      </c>
      <c r="B3577" t="str">
        <f t="shared" si="110"/>
        <v>2015</v>
      </c>
      <c r="C3577" t="str">
        <f t="shared" si="111"/>
        <v>Nov</v>
      </c>
      <c r="D3577" t="s">
        <v>1175</v>
      </c>
      <c r="E3577" t="s">
        <v>67</v>
      </c>
      <c r="F3577" t="s">
        <v>43</v>
      </c>
      <c r="G3577" t="s">
        <v>44</v>
      </c>
      <c r="H3577" t="s">
        <v>480</v>
      </c>
      <c r="I3577" s="4">
        <v>89.98</v>
      </c>
      <c r="J3577" s="5">
        <v>2</v>
      </c>
      <c r="K3577" s="4">
        <v>43.19</v>
      </c>
    </row>
    <row r="3578" spans="1:11" x14ac:dyDescent="0.2">
      <c r="A3578" t="s">
        <v>2881</v>
      </c>
      <c r="B3578" t="str">
        <f t="shared" si="110"/>
        <v>2015</v>
      </c>
      <c r="C3578" t="str">
        <f t="shared" si="111"/>
        <v>Nov</v>
      </c>
      <c r="D3578" t="s">
        <v>1030</v>
      </c>
      <c r="E3578" t="s">
        <v>17</v>
      </c>
      <c r="F3578" t="s">
        <v>38</v>
      </c>
      <c r="G3578" t="s">
        <v>52</v>
      </c>
      <c r="H3578" t="s">
        <v>2442</v>
      </c>
      <c r="I3578" s="4">
        <v>17.5</v>
      </c>
      <c r="J3578" s="5">
        <v>9</v>
      </c>
      <c r="K3578" s="4">
        <v>-7.44</v>
      </c>
    </row>
    <row r="3579" spans="1:11" x14ac:dyDescent="0.2">
      <c r="A3579" t="s">
        <v>2881</v>
      </c>
      <c r="B3579" t="str">
        <f t="shared" si="110"/>
        <v>2015</v>
      </c>
      <c r="C3579" t="str">
        <f t="shared" si="111"/>
        <v>Nov</v>
      </c>
      <c r="D3579" t="s">
        <v>1032</v>
      </c>
      <c r="E3579" t="s">
        <v>146</v>
      </c>
      <c r="F3579" t="s">
        <v>12</v>
      </c>
      <c r="G3579" t="s">
        <v>13</v>
      </c>
      <c r="H3579" t="s">
        <v>2883</v>
      </c>
      <c r="I3579" s="4">
        <v>63.77</v>
      </c>
      <c r="J3579" s="5">
        <v>7</v>
      </c>
      <c r="K3579" s="4">
        <v>28.7</v>
      </c>
    </row>
    <row r="3580" spans="1:11" x14ac:dyDescent="0.2">
      <c r="A3580" t="s">
        <v>2881</v>
      </c>
      <c r="B3580" t="str">
        <f t="shared" si="110"/>
        <v>2015</v>
      </c>
      <c r="C3580" t="str">
        <f t="shared" si="111"/>
        <v>Nov</v>
      </c>
      <c r="D3580" t="s">
        <v>1032</v>
      </c>
      <c r="E3580" t="s">
        <v>146</v>
      </c>
      <c r="F3580" t="s">
        <v>43</v>
      </c>
      <c r="G3580" t="s">
        <v>44</v>
      </c>
      <c r="H3580" t="s">
        <v>1509</v>
      </c>
      <c r="I3580" s="4">
        <v>50.97</v>
      </c>
      <c r="J3580" s="5">
        <v>3</v>
      </c>
      <c r="K3580" s="4">
        <v>13.25</v>
      </c>
    </row>
    <row r="3581" spans="1:11" x14ac:dyDescent="0.2">
      <c r="A3581" t="s">
        <v>2881</v>
      </c>
      <c r="B3581" t="str">
        <f t="shared" si="110"/>
        <v>2015</v>
      </c>
      <c r="C3581" t="str">
        <f t="shared" si="111"/>
        <v>Nov</v>
      </c>
      <c r="D3581" t="s">
        <v>1032</v>
      </c>
      <c r="E3581" t="s">
        <v>146</v>
      </c>
      <c r="F3581" t="s">
        <v>12</v>
      </c>
      <c r="G3581" t="s">
        <v>13</v>
      </c>
      <c r="H3581" t="s">
        <v>2882</v>
      </c>
      <c r="I3581" s="4">
        <v>96.08</v>
      </c>
      <c r="J3581" s="5">
        <v>2</v>
      </c>
      <c r="K3581" s="4">
        <v>46.12</v>
      </c>
    </row>
    <row r="3582" spans="1:11" x14ac:dyDescent="0.2">
      <c r="A3582" t="s">
        <v>2881</v>
      </c>
      <c r="B3582" t="str">
        <f t="shared" si="110"/>
        <v>2015</v>
      </c>
      <c r="C3582" t="str">
        <f t="shared" si="111"/>
        <v>Nov</v>
      </c>
      <c r="D3582" t="s">
        <v>637</v>
      </c>
      <c r="E3582" t="s">
        <v>135</v>
      </c>
      <c r="F3582" t="s">
        <v>12</v>
      </c>
      <c r="G3582" t="s">
        <v>20</v>
      </c>
      <c r="H3582" t="s">
        <v>2884</v>
      </c>
      <c r="I3582" s="4">
        <v>84.96</v>
      </c>
      <c r="J3582" s="5">
        <v>6</v>
      </c>
      <c r="K3582" s="4">
        <v>6.37</v>
      </c>
    </row>
    <row r="3583" spans="1:11" x14ac:dyDescent="0.2">
      <c r="A3583" t="s">
        <v>2881</v>
      </c>
      <c r="B3583" t="str">
        <f t="shared" si="110"/>
        <v>2015</v>
      </c>
      <c r="C3583" t="str">
        <f t="shared" si="111"/>
        <v>Nov</v>
      </c>
      <c r="D3583" t="s">
        <v>1106</v>
      </c>
      <c r="E3583" t="s">
        <v>590</v>
      </c>
      <c r="F3583" t="s">
        <v>43</v>
      </c>
      <c r="G3583" t="s">
        <v>44</v>
      </c>
      <c r="H3583" t="s">
        <v>2183</v>
      </c>
      <c r="I3583" s="4">
        <v>339.96</v>
      </c>
      <c r="J3583" s="5">
        <v>5</v>
      </c>
      <c r="K3583" s="4">
        <v>42.5</v>
      </c>
    </row>
    <row r="3584" spans="1:11" x14ac:dyDescent="0.2">
      <c r="A3584" t="s">
        <v>2881</v>
      </c>
      <c r="B3584" t="str">
        <f t="shared" si="110"/>
        <v>2015</v>
      </c>
      <c r="C3584" t="str">
        <f t="shared" si="111"/>
        <v>Nov</v>
      </c>
      <c r="D3584" t="s">
        <v>1106</v>
      </c>
      <c r="E3584" t="s">
        <v>590</v>
      </c>
      <c r="F3584" t="s">
        <v>38</v>
      </c>
      <c r="G3584" t="s">
        <v>52</v>
      </c>
      <c r="H3584" t="s">
        <v>2565</v>
      </c>
      <c r="I3584" s="4">
        <v>63.98</v>
      </c>
      <c r="J3584" s="5">
        <v>7</v>
      </c>
      <c r="K3584" s="4">
        <v>21.75</v>
      </c>
    </row>
    <row r="3585" spans="1:11" x14ac:dyDescent="0.2">
      <c r="A3585" t="s">
        <v>2881</v>
      </c>
      <c r="B3585" t="str">
        <f t="shared" si="110"/>
        <v>2015</v>
      </c>
      <c r="C3585" t="str">
        <f t="shared" si="111"/>
        <v>Nov</v>
      </c>
      <c r="D3585" t="s">
        <v>2606</v>
      </c>
      <c r="E3585" t="s">
        <v>139</v>
      </c>
      <c r="F3585" t="s">
        <v>12</v>
      </c>
      <c r="G3585" t="s">
        <v>22</v>
      </c>
      <c r="H3585" t="s">
        <v>317</v>
      </c>
      <c r="I3585" s="4">
        <v>121.1</v>
      </c>
      <c r="J3585" s="5">
        <v>6</v>
      </c>
      <c r="K3585" s="4">
        <v>-100.92</v>
      </c>
    </row>
    <row r="3586" spans="1:11" x14ac:dyDescent="0.2">
      <c r="A3586" t="s">
        <v>2881</v>
      </c>
      <c r="B3586" t="str">
        <f t="shared" si="110"/>
        <v>2015</v>
      </c>
      <c r="C3586" t="str">
        <f t="shared" si="111"/>
        <v>Nov</v>
      </c>
      <c r="D3586" t="s">
        <v>2606</v>
      </c>
      <c r="E3586" t="s">
        <v>139</v>
      </c>
      <c r="F3586" t="s">
        <v>43</v>
      </c>
      <c r="G3586" t="s">
        <v>58</v>
      </c>
      <c r="H3586" t="s">
        <v>1774</v>
      </c>
      <c r="I3586" s="4">
        <v>111.96</v>
      </c>
      <c r="J3586" s="5">
        <v>5</v>
      </c>
      <c r="K3586" s="4">
        <v>-1.4</v>
      </c>
    </row>
    <row r="3587" spans="1:11" x14ac:dyDescent="0.2">
      <c r="A3587" t="s">
        <v>2881</v>
      </c>
      <c r="B3587" t="str">
        <f t="shared" ref="B3587:B3650" si="112">TEXT(A3587,"YYYY")</f>
        <v>2015</v>
      </c>
      <c r="C3587" t="str">
        <f t="shared" ref="C3587:C3650" si="113">TEXT(A3587,"MMM")</f>
        <v>Nov</v>
      </c>
      <c r="D3587" t="s">
        <v>1796</v>
      </c>
      <c r="E3587" t="s">
        <v>11</v>
      </c>
      <c r="F3587" t="s">
        <v>38</v>
      </c>
      <c r="G3587" t="s">
        <v>83</v>
      </c>
      <c r="H3587" t="s">
        <v>2271</v>
      </c>
      <c r="I3587" s="4">
        <v>614</v>
      </c>
      <c r="J3587" s="5">
        <v>3</v>
      </c>
      <c r="K3587" s="4">
        <v>-18.059999999999999</v>
      </c>
    </row>
    <row r="3588" spans="1:11" x14ac:dyDescent="0.2">
      <c r="A3588" t="s">
        <v>2881</v>
      </c>
      <c r="B3588" t="str">
        <f t="shared" si="112"/>
        <v>2015</v>
      </c>
      <c r="C3588" t="str">
        <f t="shared" si="113"/>
        <v>Nov</v>
      </c>
      <c r="D3588" t="s">
        <v>1299</v>
      </c>
      <c r="E3588" t="s">
        <v>31</v>
      </c>
      <c r="F3588" t="s">
        <v>12</v>
      </c>
      <c r="G3588" t="s">
        <v>22</v>
      </c>
      <c r="H3588" t="s">
        <v>1858</v>
      </c>
      <c r="I3588" s="4">
        <v>9.8699999999999992</v>
      </c>
      <c r="J3588" s="5">
        <v>2</v>
      </c>
      <c r="K3588" s="4">
        <v>3.46</v>
      </c>
    </row>
    <row r="3589" spans="1:11" x14ac:dyDescent="0.2">
      <c r="A3589" t="s">
        <v>2881</v>
      </c>
      <c r="B3589" t="str">
        <f t="shared" si="112"/>
        <v>2015</v>
      </c>
      <c r="C3589" t="str">
        <f t="shared" si="113"/>
        <v>Nov</v>
      </c>
      <c r="D3589" t="s">
        <v>1299</v>
      </c>
      <c r="E3589" t="s">
        <v>31</v>
      </c>
      <c r="F3589" t="s">
        <v>38</v>
      </c>
      <c r="G3589" t="s">
        <v>83</v>
      </c>
      <c r="H3589" t="s">
        <v>2511</v>
      </c>
      <c r="I3589" s="4">
        <v>683.33</v>
      </c>
      <c r="J3589" s="5">
        <v>4</v>
      </c>
      <c r="K3589" s="4">
        <v>-40.200000000000003</v>
      </c>
    </row>
    <row r="3590" spans="1:11" x14ac:dyDescent="0.2">
      <c r="A3590" t="s">
        <v>2881</v>
      </c>
      <c r="B3590" t="str">
        <f t="shared" si="112"/>
        <v>2015</v>
      </c>
      <c r="C3590" t="str">
        <f t="shared" si="113"/>
        <v>Nov</v>
      </c>
      <c r="D3590" t="s">
        <v>1299</v>
      </c>
      <c r="E3590" t="s">
        <v>31</v>
      </c>
      <c r="F3590" t="s">
        <v>12</v>
      </c>
      <c r="G3590" t="s">
        <v>13</v>
      </c>
      <c r="H3590" t="s">
        <v>1512</v>
      </c>
      <c r="I3590" s="4">
        <v>29.96</v>
      </c>
      <c r="J3590" s="5">
        <v>7</v>
      </c>
      <c r="K3590" s="4">
        <v>13.48</v>
      </c>
    </row>
    <row r="3591" spans="1:11" x14ac:dyDescent="0.2">
      <c r="A3591" t="s">
        <v>2885</v>
      </c>
      <c r="B3591" t="str">
        <f t="shared" si="112"/>
        <v>2015</v>
      </c>
      <c r="C3591" t="str">
        <f t="shared" si="113"/>
        <v>Nov</v>
      </c>
      <c r="D3591" t="s">
        <v>850</v>
      </c>
      <c r="E3591" t="s">
        <v>169</v>
      </c>
      <c r="F3591" t="s">
        <v>43</v>
      </c>
      <c r="G3591" t="s">
        <v>58</v>
      </c>
      <c r="H3591" t="s">
        <v>777</v>
      </c>
      <c r="I3591" s="4">
        <v>37.6</v>
      </c>
      <c r="J3591" s="5">
        <v>2</v>
      </c>
      <c r="K3591" s="4">
        <v>2.2599999999999998</v>
      </c>
    </row>
    <row r="3592" spans="1:11" x14ac:dyDescent="0.2">
      <c r="A3592" t="s">
        <v>2885</v>
      </c>
      <c r="B3592" t="str">
        <f t="shared" si="112"/>
        <v>2015</v>
      </c>
      <c r="C3592" t="str">
        <f t="shared" si="113"/>
        <v>Nov</v>
      </c>
      <c r="D3592" t="s">
        <v>850</v>
      </c>
      <c r="E3592" t="s">
        <v>169</v>
      </c>
      <c r="F3592" t="s">
        <v>43</v>
      </c>
      <c r="G3592" t="s">
        <v>58</v>
      </c>
      <c r="H3592" t="s">
        <v>2016</v>
      </c>
      <c r="I3592" s="4">
        <v>59.9</v>
      </c>
      <c r="J3592" s="5">
        <v>2</v>
      </c>
      <c r="K3592" s="4">
        <v>23.96</v>
      </c>
    </row>
    <row r="3593" spans="1:11" x14ac:dyDescent="0.2">
      <c r="A3593" t="s">
        <v>2885</v>
      </c>
      <c r="B3593" t="str">
        <f t="shared" si="112"/>
        <v>2015</v>
      </c>
      <c r="C3593" t="str">
        <f t="shared" si="113"/>
        <v>Nov</v>
      </c>
      <c r="D3593" t="s">
        <v>850</v>
      </c>
      <c r="E3593" t="s">
        <v>169</v>
      </c>
      <c r="F3593" t="s">
        <v>12</v>
      </c>
      <c r="G3593" t="s">
        <v>13</v>
      </c>
      <c r="H3593" t="s">
        <v>2197</v>
      </c>
      <c r="I3593" s="4">
        <v>37</v>
      </c>
      <c r="J3593" s="5">
        <v>5</v>
      </c>
      <c r="K3593" s="4">
        <v>16.649999999999999</v>
      </c>
    </row>
    <row r="3594" spans="1:11" x14ac:dyDescent="0.2">
      <c r="A3594" t="s">
        <v>2885</v>
      </c>
      <c r="B3594" t="str">
        <f t="shared" si="112"/>
        <v>2015</v>
      </c>
      <c r="C3594" t="str">
        <f t="shared" si="113"/>
        <v>Nov</v>
      </c>
      <c r="D3594" t="s">
        <v>850</v>
      </c>
      <c r="E3594" t="s">
        <v>62</v>
      </c>
      <c r="F3594" t="s">
        <v>12</v>
      </c>
      <c r="G3594" t="s">
        <v>72</v>
      </c>
      <c r="H3594" t="s">
        <v>74</v>
      </c>
      <c r="I3594" s="4">
        <v>33.96</v>
      </c>
      <c r="J3594" s="5">
        <v>2</v>
      </c>
      <c r="K3594" s="4">
        <v>16.98</v>
      </c>
    </row>
    <row r="3595" spans="1:11" x14ac:dyDescent="0.2">
      <c r="A3595" t="s">
        <v>2885</v>
      </c>
      <c r="B3595" t="str">
        <f t="shared" si="112"/>
        <v>2015</v>
      </c>
      <c r="C3595" t="str">
        <f t="shared" si="113"/>
        <v>Nov</v>
      </c>
      <c r="D3595" t="s">
        <v>850</v>
      </c>
      <c r="E3595" t="s">
        <v>62</v>
      </c>
      <c r="F3595" t="s">
        <v>12</v>
      </c>
      <c r="G3595" t="s">
        <v>105</v>
      </c>
      <c r="H3595" t="s">
        <v>2886</v>
      </c>
      <c r="I3595" s="4">
        <v>826.11</v>
      </c>
      <c r="J3595" s="5">
        <v>3</v>
      </c>
      <c r="K3595" s="4">
        <v>322.18</v>
      </c>
    </row>
    <row r="3596" spans="1:11" x14ac:dyDescent="0.2">
      <c r="A3596" t="s">
        <v>2885</v>
      </c>
      <c r="B3596" t="str">
        <f t="shared" si="112"/>
        <v>2015</v>
      </c>
      <c r="C3596" t="str">
        <f t="shared" si="113"/>
        <v>Nov</v>
      </c>
      <c r="D3596" t="s">
        <v>30</v>
      </c>
      <c r="E3596" t="s">
        <v>67</v>
      </c>
      <c r="F3596" t="s">
        <v>38</v>
      </c>
      <c r="G3596" t="s">
        <v>52</v>
      </c>
      <c r="H3596" t="s">
        <v>627</v>
      </c>
      <c r="I3596" s="4">
        <v>76.14</v>
      </c>
      <c r="J3596" s="5">
        <v>3</v>
      </c>
      <c r="K3596" s="4">
        <v>26.65</v>
      </c>
    </row>
    <row r="3597" spans="1:11" x14ac:dyDescent="0.2">
      <c r="A3597" t="s">
        <v>2885</v>
      </c>
      <c r="B3597" t="str">
        <f t="shared" si="112"/>
        <v>2015</v>
      </c>
      <c r="C3597" t="str">
        <f t="shared" si="113"/>
        <v>Nov</v>
      </c>
      <c r="D3597" t="s">
        <v>30</v>
      </c>
      <c r="E3597" t="s">
        <v>67</v>
      </c>
      <c r="F3597" t="s">
        <v>12</v>
      </c>
      <c r="G3597" t="s">
        <v>22</v>
      </c>
      <c r="H3597" t="s">
        <v>1771</v>
      </c>
      <c r="I3597" s="4">
        <v>19.96</v>
      </c>
      <c r="J3597" s="5">
        <v>2</v>
      </c>
      <c r="K3597" s="4">
        <v>9.3800000000000008</v>
      </c>
    </row>
    <row r="3598" spans="1:11" x14ac:dyDescent="0.2">
      <c r="A3598" t="s">
        <v>2885</v>
      </c>
      <c r="B3598" t="str">
        <f t="shared" si="112"/>
        <v>2015</v>
      </c>
      <c r="C3598" t="str">
        <f t="shared" si="113"/>
        <v>Nov</v>
      </c>
      <c r="D3598" t="s">
        <v>1746</v>
      </c>
      <c r="E3598" t="s">
        <v>26</v>
      </c>
      <c r="F3598" t="s">
        <v>43</v>
      </c>
      <c r="G3598" t="s">
        <v>58</v>
      </c>
      <c r="H3598" t="s">
        <v>2887</v>
      </c>
      <c r="I3598" s="4">
        <v>47.98</v>
      </c>
      <c r="J3598" s="5">
        <v>2</v>
      </c>
      <c r="K3598" s="4">
        <v>-1.2</v>
      </c>
    </row>
    <row r="3599" spans="1:11" x14ac:dyDescent="0.2">
      <c r="A3599" t="s">
        <v>2885</v>
      </c>
      <c r="B3599" t="str">
        <f t="shared" si="112"/>
        <v>2015</v>
      </c>
      <c r="C3599" t="str">
        <f t="shared" si="113"/>
        <v>Nov</v>
      </c>
      <c r="D3599" t="s">
        <v>522</v>
      </c>
      <c r="E3599" t="s">
        <v>104</v>
      </c>
      <c r="F3599" t="s">
        <v>12</v>
      </c>
      <c r="G3599" t="s">
        <v>47</v>
      </c>
      <c r="H3599" t="s">
        <v>1118</v>
      </c>
      <c r="I3599" s="4">
        <v>8.7200000000000006</v>
      </c>
      <c r="J3599" s="5">
        <v>5</v>
      </c>
      <c r="K3599" s="4">
        <v>2.29</v>
      </c>
    </row>
    <row r="3600" spans="1:11" x14ac:dyDescent="0.2">
      <c r="A3600" t="s">
        <v>2885</v>
      </c>
      <c r="B3600" t="str">
        <f t="shared" si="112"/>
        <v>2015</v>
      </c>
      <c r="C3600" t="str">
        <f t="shared" si="113"/>
        <v>Nov</v>
      </c>
      <c r="D3600" t="s">
        <v>522</v>
      </c>
      <c r="E3600" t="s">
        <v>104</v>
      </c>
      <c r="F3600" t="s">
        <v>43</v>
      </c>
      <c r="G3600" t="s">
        <v>58</v>
      </c>
      <c r="H3600" t="s">
        <v>2179</v>
      </c>
      <c r="I3600" s="4">
        <v>91.18</v>
      </c>
      <c r="J3600" s="5">
        <v>3</v>
      </c>
      <c r="K3600" s="4">
        <v>4.5599999999999996</v>
      </c>
    </row>
    <row r="3601" spans="1:11" x14ac:dyDescent="0.2">
      <c r="A3601" t="s">
        <v>2885</v>
      </c>
      <c r="B3601" t="str">
        <f t="shared" si="112"/>
        <v>2015</v>
      </c>
      <c r="C3601" t="str">
        <f t="shared" si="113"/>
        <v>Nov</v>
      </c>
      <c r="D3601" t="s">
        <v>522</v>
      </c>
      <c r="E3601" t="s">
        <v>104</v>
      </c>
      <c r="F3601" t="s">
        <v>43</v>
      </c>
      <c r="G3601" t="s">
        <v>58</v>
      </c>
      <c r="H3601" t="s">
        <v>770</v>
      </c>
      <c r="I3601" s="4">
        <v>159.97</v>
      </c>
      <c r="J3601" s="5">
        <v>4</v>
      </c>
      <c r="K3601" s="4">
        <v>29.99</v>
      </c>
    </row>
    <row r="3602" spans="1:11" x14ac:dyDescent="0.2">
      <c r="A3602" t="s">
        <v>2885</v>
      </c>
      <c r="B3602" t="str">
        <f t="shared" si="112"/>
        <v>2015</v>
      </c>
      <c r="C3602" t="str">
        <f t="shared" si="113"/>
        <v>Nov</v>
      </c>
      <c r="D3602" t="s">
        <v>1246</v>
      </c>
      <c r="E3602" t="s">
        <v>462</v>
      </c>
      <c r="F3602" t="s">
        <v>38</v>
      </c>
      <c r="G3602" t="s">
        <v>39</v>
      </c>
      <c r="H3602" t="s">
        <v>1435</v>
      </c>
      <c r="I3602" s="4">
        <v>883.84</v>
      </c>
      <c r="J3602" s="5">
        <v>4</v>
      </c>
      <c r="K3602" s="4">
        <v>99.43</v>
      </c>
    </row>
    <row r="3603" spans="1:11" x14ac:dyDescent="0.2">
      <c r="A3603" t="s">
        <v>2885</v>
      </c>
      <c r="B3603" t="str">
        <f t="shared" si="112"/>
        <v>2015</v>
      </c>
      <c r="C3603" t="str">
        <f t="shared" si="113"/>
        <v>Nov</v>
      </c>
      <c r="D3603" t="s">
        <v>1246</v>
      </c>
      <c r="E3603" t="s">
        <v>462</v>
      </c>
      <c r="F3603" t="s">
        <v>38</v>
      </c>
      <c r="G3603" t="s">
        <v>39</v>
      </c>
      <c r="H3603" t="s">
        <v>2139</v>
      </c>
      <c r="I3603" s="4">
        <v>230.35</v>
      </c>
      <c r="J3603" s="5">
        <v>3</v>
      </c>
      <c r="K3603" s="4">
        <v>20.16</v>
      </c>
    </row>
    <row r="3604" spans="1:11" x14ac:dyDescent="0.2">
      <c r="A3604" t="s">
        <v>2888</v>
      </c>
      <c r="B3604" t="str">
        <f t="shared" si="112"/>
        <v>2015</v>
      </c>
      <c r="C3604" t="str">
        <f t="shared" si="113"/>
        <v>Nov</v>
      </c>
      <c r="D3604" t="s">
        <v>342</v>
      </c>
      <c r="E3604" t="s">
        <v>17</v>
      </c>
      <c r="F3604" t="s">
        <v>12</v>
      </c>
      <c r="G3604" t="s">
        <v>20</v>
      </c>
      <c r="H3604" t="s">
        <v>2889</v>
      </c>
      <c r="I3604" s="4">
        <v>250.27</v>
      </c>
      <c r="J3604" s="5">
        <v>9</v>
      </c>
      <c r="K3604" s="4">
        <v>15.64</v>
      </c>
    </row>
    <row r="3605" spans="1:11" x14ac:dyDescent="0.2">
      <c r="A3605" t="s">
        <v>2888</v>
      </c>
      <c r="B3605" t="str">
        <f t="shared" si="112"/>
        <v>2015</v>
      </c>
      <c r="C3605" t="str">
        <f t="shared" si="113"/>
        <v>Nov</v>
      </c>
      <c r="D3605" t="s">
        <v>342</v>
      </c>
      <c r="E3605" t="s">
        <v>17</v>
      </c>
      <c r="F3605" t="s">
        <v>12</v>
      </c>
      <c r="G3605" t="s">
        <v>22</v>
      </c>
      <c r="H3605" t="s">
        <v>1694</v>
      </c>
      <c r="I3605" s="4">
        <v>11.36</v>
      </c>
      <c r="J3605" s="5">
        <v>3</v>
      </c>
      <c r="K3605" s="4">
        <v>-17.05</v>
      </c>
    </row>
    <row r="3606" spans="1:11" x14ac:dyDescent="0.2">
      <c r="A3606" t="s">
        <v>2888</v>
      </c>
      <c r="B3606" t="str">
        <f t="shared" si="112"/>
        <v>2015</v>
      </c>
      <c r="C3606" t="str">
        <f t="shared" si="113"/>
        <v>Nov</v>
      </c>
      <c r="D3606" t="s">
        <v>342</v>
      </c>
      <c r="E3606" t="s">
        <v>17</v>
      </c>
      <c r="F3606" t="s">
        <v>12</v>
      </c>
      <c r="G3606" t="s">
        <v>232</v>
      </c>
      <c r="H3606" t="s">
        <v>933</v>
      </c>
      <c r="I3606" s="4">
        <v>8.7200000000000006</v>
      </c>
      <c r="J3606" s="5">
        <v>5</v>
      </c>
      <c r="K3606" s="4">
        <v>-1.74</v>
      </c>
    </row>
    <row r="3607" spans="1:11" x14ac:dyDescent="0.2">
      <c r="A3607" t="s">
        <v>2888</v>
      </c>
      <c r="B3607" t="str">
        <f t="shared" si="112"/>
        <v>2015</v>
      </c>
      <c r="C3607" t="str">
        <f t="shared" si="113"/>
        <v>Nov</v>
      </c>
      <c r="D3607" t="s">
        <v>842</v>
      </c>
      <c r="E3607" t="s">
        <v>169</v>
      </c>
      <c r="F3607" t="s">
        <v>12</v>
      </c>
      <c r="G3607" t="s">
        <v>20</v>
      </c>
      <c r="H3607" t="s">
        <v>1162</v>
      </c>
      <c r="I3607" s="4">
        <v>70.95</v>
      </c>
      <c r="J3607" s="5">
        <v>3</v>
      </c>
      <c r="K3607" s="4">
        <v>20.58</v>
      </c>
    </row>
    <row r="3608" spans="1:11" x14ac:dyDescent="0.2">
      <c r="A3608" t="s">
        <v>2888</v>
      </c>
      <c r="B3608" t="str">
        <f t="shared" si="112"/>
        <v>2015</v>
      </c>
      <c r="C3608" t="str">
        <f t="shared" si="113"/>
        <v>Nov</v>
      </c>
      <c r="D3608" t="s">
        <v>842</v>
      </c>
      <c r="E3608" t="s">
        <v>169</v>
      </c>
      <c r="F3608" t="s">
        <v>12</v>
      </c>
      <c r="G3608" t="s">
        <v>22</v>
      </c>
      <c r="H3608" t="s">
        <v>2890</v>
      </c>
      <c r="I3608" s="4">
        <v>34.94</v>
      </c>
      <c r="J3608" s="5">
        <v>6</v>
      </c>
      <c r="K3608" s="4">
        <v>11.79</v>
      </c>
    </row>
    <row r="3609" spans="1:11" x14ac:dyDescent="0.2">
      <c r="A3609" t="s">
        <v>2888</v>
      </c>
      <c r="B3609" t="str">
        <f t="shared" si="112"/>
        <v>2015</v>
      </c>
      <c r="C3609" t="str">
        <f t="shared" si="113"/>
        <v>Nov</v>
      </c>
      <c r="D3609" t="s">
        <v>842</v>
      </c>
      <c r="E3609" t="s">
        <v>169</v>
      </c>
      <c r="F3609" t="s">
        <v>12</v>
      </c>
      <c r="G3609" t="s">
        <v>27</v>
      </c>
      <c r="H3609" t="s">
        <v>519</v>
      </c>
      <c r="I3609" s="4">
        <v>119.04</v>
      </c>
      <c r="J3609" s="5">
        <v>6</v>
      </c>
      <c r="K3609" s="4">
        <v>35.71</v>
      </c>
    </row>
    <row r="3610" spans="1:11" x14ac:dyDescent="0.2">
      <c r="A3610" t="s">
        <v>2888</v>
      </c>
      <c r="B3610" t="str">
        <f t="shared" si="112"/>
        <v>2015</v>
      </c>
      <c r="C3610" t="str">
        <f t="shared" si="113"/>
        <v>Nov</v>
      </c>
      <c r="D3610" t="s">
        <v>1292</v>
      </c>
      <c r="E3610" t="s">
        <v>62</v>
      </c>
      <c r="F3610" t="s">
        <v>38</v>
      </c>
      <c r="G3610" t="s">
        <v>52</v>
      </c>
      <c r="H3610" t="s">
        <v>2014</v>
      </c>
      <c r="I3610" s="4">
        <v>39.96</v>
      </c>
      <c r="J3610" s="5">
        <v>2</v>
      </c>
      <c r="K3610" s="4">
        <v>14.39</v>
      </c>
    </row>
    <row r="3611" spans="1:11" x14ac:dyDescent="0.2">
      <c r="A3611" t="s">
        <v>2888</v>
      </c>
      <c r="B3611" t="str">
        <f t="shared" si="112"/>
        <v>2015</v>
      </c>
      <c r="C3611" t="str">
        <f t="shared" si="113"/>
        <v>Nov</v>
      </c>
      <c r="D3611" t="s">
        <v>1410</v>
      </c>
      <c r="E3611" t="s">
        <v>87</v>
      </c>
      <c r="F3611" t="s">
        <v>12</v>
      </c>
      <c r="G3611" t="s">
        <v>22</v>
      </c>
      <c r="H3611" t="s">
        <v>1360</v>
      </c>
      <c r="I3611" s="4">
        <v>166.92</v>
      </c>
      <c r="J3611" s="5">
        <v>13</v>
      </c>
      <c r="K3611" s="4">
        <v>-116.84</v>
      </c>
    </row>
    <row r="3612" spans="1:11" x14ac:dyDescent="0.2">
      <c r="A3612" t="s">
        <v>2891</v>
      </c>
      <c r="B3612" t="str">
        <f t="shared" si="112"/>
        <v>2015</v>
      </c>
      <c r="C3612" t="str">
        <f t="shared" si="113"/>
        <v>Nov</v>
      </c>
      <c r="D3612" t="s">
        <v>2661</v>
      </c>
      <c r="E3612" t="s">
        <v>169</v>
      </c>
      <c r="F3612" t="s">
        <v>12</v>
      </c>
      <c r="G3612" t="s">
        <v>105</v>
      </c>
      <c r="H3612" t="s">
        <v>2892</v>
      </c>
      <c r="I3612" s="4">
        <v>523.25</v>
      </c>
      <c r="J3612" s="5">
        <v>5</v>
      </c>
      <c r="K3612" s="4">
        <v>141.28</v>
      </c>
    </row>
    <row r="3613" spans="1:11" x14ac:dyDescent="0.2">
      <c r="A3613" t="s">
        <v>2891</v>
      </c>
      <c r="B3613" t="str">
        <f t="shared" si="112"/>
        <v>2015</v>
      </c>
      <c r="C3613" t="str">
        <f t="shared" si="113"/>
        <v>Nov</v>
      </c>
      <c r="D3613" t="s">
        <v>464</v>
      </c>
      <c r="E3613" t="s">
        <v>180</v>
      </c>
      <c r="F3613" t="s">
        <v>12</v>
      </c>
      <c r="G3613" t="s">
        <v>13</v>
      </c>
      <c r="H3613" t="s">
        <v>2680</v>
      </c>
      <c r="I3613" s="4">
        <v>179.82</v>
      </c>
      <c r="J3613" s="5">
        <v>9</v>
      </c>
      <c r="K3613" s="4">
        <v>84.52</v>
      </c>
    </row>
    <row r="3614" spans="1:11" x14ac:dyDescent="0.2">
      <c r="A3614" t="s">
        <v>2891</v>
      </c>
      <c r="B3614" t="str">
        <f t="shared" si="112"/>
        <v>2015</v>
      </c>
      <c r="C3614" t="str">
        <f t="shared" si="113"/>
        <v>Nov</v>
      </c>
      <c r="D3614" t="s">
        <v>464</v>
      </c>
      <c r="E3614" t="s">
        <v>180</v>
      </c>
      <c r="F3614" t="s">
        <v>38</v>
      </c>
      <c r="G3614" t="s">
        <v>52</v>
      </c>
      <c r="H3614" t="s">
        <v>2528</v>
      </c>
      <c r="I3614" s="4">
        <v>185.58</v>
      </c>
      <c r="J3614" s="5">
        <v>6</v>
      </c>
      <c r="K3614" s="4">
        <v>76.09</v>
      </c>
    </row>
    <row r="3615" spans="1:11" x14ac:dyDescent="0.2">
      <c r="A3615" t="s">
        <v>2891</v>
      </c>
      <c r="B3615" t="str">
        <f t="shared" si="112"/>
        <v>2015</v>
      </c>
      <c r="C3615" t="str">
        <f t="shared" si="113"/>
        <v>Nov</v>
      </c>
      <c r="D3615" t="s">
        <v>464</v>
      </c>
      <c r="E3615" t="s">
        <v>180</v>
      </c>
      <c r="F3615" t="s">
        <v>38</v>
      </c>
      <c r="G3615" t="s">
        <v>164</v>
      </c>
      <c r="H3615" t="s">
        <v>948</v>
      </c>
      <c r="I3615" s="4">
        <v>214.11</v>
      </c>
      <c r="J3615" s="5">
        <v>3</v>
      </c>
      <c r="K3615" s="4">
        <v>36.4</v>
      </c>
    </row>
    <row r="3616" spans="1:11" x14ac:dyDescent="0.2">
      <c r="A3616" t="s">
        <v>2891</v>
      </c>
      <c r="B3616" t="str">
        <f t="shared" si="112"/>
        <v>2015</v>
      </c>
      <c r="C3616" t="str">
        <f t="shared" si="113"/>
        <v>Nov</v>
      </c>
      <c r="D3616" t="s">
        <v>464</v>
      </c>
      <c r="E3616" t="s">
        <v>180</v>
      </c>
      <c r="F3616" t="s">
        <v>43</v>
      </c>
      <c r="G3616" t="s">
        <v>58</v>
      </c>
      <c r="H3616" t="s">
        <v>2893</v>
      </c>
      <c r="I3616" s="4">
        <v>999.96</v>
      </c>
      <c r="J3616" s="5">
        <v>4</v>
      </c>
      <c r="K3616" s="4">
        <v>229.99</v>
      </c>
    </row>
    <row r="3617" spans="1:11" x14ac:dyDescent="0.2">
      <c r="A3617" t="s">
        <v>2891</v>
      </c>
      <c r="B3617" t="str">
        <f t="shared" si="112"/>
        <v>2015</v>
      </c>
      <c r="C3617" t="str">
        <f t="shared" si="113"/>
        <v>Nov</v>
      </c>
      <c r="D3617" t="s">
        <v>464</v>
      </c>
      <c r="E3617" t="s">
        <v>180</v>
      </c>
      <c r="F3617" t="s">
        <v>38</v>
      </c>
      <c r="G3617" t="s">
        <v>164</v>
      </c>
      <c r="H3617" t="s">
        <v>548</v>
      </c>
      <c r="I3617" s="4">
        <v>653.54999999999995</v>
      </c>
      <c r="J3617" s="5">
        <v>3</v>
      </c>
      <c r="K3617" s="4">
        <v>111.1</v>
      </c>
    </row>
    <row r="3618" spans="1:11" x14ac:dyDescent="0.2">
      <c r="A3618" t="s">
        <v>2891</v>
      </c>
      <c r="B3618" t="str">
        <f t="shared" si="112"/>
        <v>2015</v>
      </c>
      <c r="C3618" t="str">
        <f t="shared" si="113"/>
        <v>Nov</v>
      </c>
      <c r="D3618" t="s">
        <v>940</v>
      </c>
      <c r="E3618" t="s">
        <v>585</v>
      </c>
      <c r="F3618" t="s">
        <v>38</v>
      </c>
      <c r="G3618" t="s">
        <v>164</v>
      </c>
      <c r="H3618" t="s">
        <v>1975</v>
      </c>
      <c r="I3618" s="4">
        <v>696.42</v>
      </c>
      <c r="J3618" s="5">
        <v>2</v>
      </c>
      <c r="K3618" s="4">
        <v>160.18</v>
      </c>
    </row>
    <row r="3619" spans="1:11" x14ac:dyDescent="0.2">
      <c r="A3619" t="s">
        <v>2891</v>
      </c>
      <c r="B3619" t="str">
        <f t="shared" si="112"/>
        <v>2015</v>
      </c>
      <c r="C3619" t="str">
        <f t="shared" si="113"/>
        <v>Nov</v>
      </c>
      <c r="D3619" t="s">
        <v>940</v>
      </c>
      <c r="E3619" t="s">
        <v>585</v>
      </c>
      <c r="F3619" t="s">
        <v>43</v>
      </c>
      <c r="G3619" t="s">
        <v>44</v>
      </c>
      <c r="H3619" t="s">
        <v>2894</v>
      </c>
      <c r="I3619" s="4">
        <v>304.77999999999997</v>
      </c>
      <c r="J3619" s="5">
        <v>3</v>
      </c>
      <c r="K3619" s="4">
        <v>22.86</v>
      </c>
    </row>
    <row r="3620" spans="1:11" x14ac:dyDescent="0.2">
      <c r="A3620" t="s">
        <v>2891</v>
      </c>
      <c r="B3620" t="str">
        <f t="shared" si="112"/>
        <v>2015</v>
      </c>
      <c r="C3620" t="str">
        <f t="shared" si="113"/>
        <v>Nov</v>
      </c>
      <c r="D3620" t="s">
        <v>402</v>
      </c>
      <c r="E3620" t="s">
        <v>17</v>
      </c>
      <c r="F3620" t="s">
        <v>12</v>
      </c>
      <c r="G3620" t="s">
        <v>20</v>
      </c>
      <c r="H3620" t="s">
        <v>2396</v>
      </c>
      <c r="I3620" s="4">
        <v>21.49</v>
      </c>
      <c r="J3620" s="5">
        <v>2</v>
      </c>
      <c r="K3620" s="4">
        <v>1.61</v>
      </c>
    </row>
    <row r="3621" spans="1:11" x14ac:dyDescent="0.2">
      <c r="A3621" t="s">
        <v>2891</v>
      </c>
      <c r="B3621" t="str">
        <f t="shared" si="112"/>
        <v>2015</v>
      </c>
      <c r="C3621" t="str">
        <f t="shared" si="113"/>
        <v>Nov</v>
      </c>
      <c r="D3621" t="s">
        <v>402</v>
      </c>
      <c r="E3621" t="s">
        <v>17</v>
      </c>
      <c r="F3621" t="s">
        <v>43</v>
      </c>
      <c r="G3621" t="s">
        <v>44</v>
      </c>
      <c r="H3621" t="s">
        <v>2167</v>
      </c>
      <c r="I3621" s="4">
        <v>239.98</v>
      </c>
      <c r="J3621" s="5">
        <v>3</v>
      </c>
      <c r="K3621" s="4">
        <v>27</v>
      </c>
    </row>
    <row r="3622" spans="1:11" x14ac:dyDescent="0.2">
      <c r="A3622" t="s">
        <v>2891</v>
      </c>
      <c r="B3622" t="str">
        <f t="shared" si="112"/>
        <v>2015</v>
      </c>
      <c r="C3622" t="str">
        <f t="shared" si="113"/>
        <v>Nov</v>
      </c>
      <c r="D3622" t="s">
        <v>402</v>
      </c>
      <c r="E3622" t="s">
        <v>17</v>
      </c>
      <c r="F3622" t="s">
        <v>38</v>
      </c>
      <c r="G3622" t="s">
        <v>52</v>
      </c>
      <c r="H3622" t="s">
        <v>2305</v>
      </c>
      <c r="I3622" s="4">
        <v>34.5</v>
      </c>
      <c r="J3622" s="5">
        <v>2</v>
      </c>
      <c r="K3622" s="4">
        <v>-15.53</v>
      </c>
    </row>
    <row r="3623" spans="1:11" x14ac:dyDescent="0.2">
      <c r="A3623" t="s">
        <v>2891</v>
      </c>
      <c r="B3623" t="str">
        <f t="shared" si="112"/>
        <v>2015</v>
      </c>
      <c r="C3623" t="str">
        <f t="shared" si="113"/>
        <v>Nov</v>
      </c>
      <c r="D3623" t="s">
        <v>533</v>
      </c>
      <c r="E3623" t="s">
        <v>31</v>
      </c>
      <c r="F3623" t="s">
        <v>12</v>
      </c>
      <c r="G3623" t="s">
        <v>18</v>
      </c>
      <c r="H3623" t="s">
        <v>1501</v>
      </c>
      <c r="I3623" s="4">
        <v>18.899999999999999</v>
      </c>
      <c r="J3623" s="5">
        <v>3</v>
      </c>
      <c r="K3623" s="4">
        <v>8.69</v>
      </c>
    </row>
    <row r="3624" spans="1:11" x14ac:dyDescent="0.2">
      <c r="A3624" t="s">
        <v>2895</v>
      </c>
      <c r="B3624" t="str">
        <f t="shared" si="112"/>
        <v>2015</v>
      </c>
      <c r="C3624" t="str">
        <f t="shared" si="113"/>
        <v>Nov</v>
      </c>
      <c r="D3624" t="s">
        <v>2896</v>
      </c>
      <c r="E3624" t="s">
        <v>17</v>
      </c>
      <c r="F3624" t="s">
        <v>12</v>
      </c>
      <c r="G3624" t="s">
        <v>232</v>
      </c>
      <c r="H3624" t="s">
        <v>1223</v>
      </c>
      <c r="I3624" s="4">
        <v>40.92</v>
      </c>
      <c r="J3624" s="5">
        <v>5</v>
      </c>
      <c r="K3624" s="4">
        <v>3.07</v>
      </c>
    </row>
    <row r="3625" spans="1:11" x14ac:dyDescent="0.2">
      <c r="A3625" t="s">
        <v>2895</v>
      </c>
      <c r="B3625" t="str">
        <f t="shared" si="112"/>
        <v>2015</v>
      </c>
      <c r="C3625" t="str">
        <f t="shared" si="113"/>
        <v>Nov</v>
      </c>
      <c r="D3625" t="s">
        <v>1003</v>
      </c>
      <c r="E3625" t="s">
        <v>31</v>
      </c>
      <c r="F3625" t="s">
        <v>43</v>
      </c>
      <c r="G3625" t="s">
        <v>44</v>
      </c>
      <c r="H3625" t="s">
        <v>2430</v>
      </c>
      <c r="I3625" s="4">
        <v>415.97</v>
      </c>
      <c r="J3625" s="5">
        <v>4</v>
      </c>
      <c r="K3625" s="4">
        <v>52</v>
      </c>
    </row>
    <row r="3626" spans="1:11" x14ac:dyDescent="0.2">
      <c r="A3626" t="s">
        <v>2895</v>
      </c>
      <c r="B3626" t="str">
        <f t="shared" si="112"/>
        <v>2015</v>
      </c>
      <c r="C3626" t="str">
        <f t="shared" si="113"/>
        <v>Nov</v>
      </c>
      <c r="D3626" t="s">
        <v>1003</v>
      </c>
      <c r="E3626" t="s">
        <v>31</v>
      </c>
      <c r="F3626" t="s">
        <v>12</v>
      </c>
      <c r="G3626" t="s">
        <v>20</v>
      </c>
      <c r="H3626" t="s">
        <v>2897</v>
      </c>
      <c r="I3626" s="4">
        <v>304.89999999999998</v>
      </c>
      <c r="J3626" s="5">
        <v>5</v>
      </c>
      <c r="K3626" s="4">
        <v>6.1</v>
      </c>
    </row>
    <row r="3627" spans="1:11" x14ac:dyDescent="0.2">
      <c r="A3627" t="s">
        <v>2895</v>
      </c>
      <c r="B3627" t="str">
        <f t="shared" si="112"/>
        <v>2015</v>
      </c>
      <c r="C3627" t="str">
        <f t="shared" si="113"/>
        <v>Nov</v>
      </c>
      <c r="D3627" t="s">
        <v>1003</v>
      </c>
      <c r="E3627" t="s">
        <v>31</v>
      </c>
      <c r="F3627" t="s">
        <v>38</v>
      </c>
      <c r="G3627" t="s">
        <v>52</v>
      </c>
      <c r="H3627" t="s">
        <v>441</v>
      </c>
      <c r="I3627" s="4">
        <v>80.959999999999994</v>
      </c>
      <c r="J3627" s="5">
        <v>4</v>
      </c>
      <c r="K3627" s="4">
        <v>29.15</v>
      </c>
    </row>
    <row r="3628" spans="1:11" x14ac:dyDescent="0.2">
      <c r="A3628" t="s">
        <v>2895</v>
      </c>
      <c r="B3628" t="str">
        <f t="shared" si="112"/>
        <v>2015</v>
      </c>
      <c r="C3628" t="str">
        <f t="shared" si="113"/>
        <v>Nov</v>
      </c>
      <c r="D3628" t="s">
        <v>1003</v>
      </c>
      <c r="E3628" t="s">
        <v>31</v>
      </c>
      <c r="F3628" t="s">
        <v>12</v>
      </c>
      <c r="G3628" t="s">
        <v>20</v>
      </c>
      <c r="H3628" t="s">
        <v>2867</v>
      </c>
      <c r="I3628" s="4">
        <v>777.21</v>
      </c>
      <c r="J3628" s="5">
        <v>7</v>
      </c>
      <c r="K3628" s="4">
        <v>54.4</v>
      </c>
    </row>
    <row r="3629" spans="1:11" x14ac:dyDescent="0.2">
      <c r="A3629" t="s">
        <v>2895</v>
      </c>
      <c r="B3629" t="str">
        <f t="shared" si="112"/>
        <v>2015</v>
      </c>
      <c r="C3629" t="str">
        <f t="shared" si="113"/>
        <v>Nov</v>
      </c>
      <c r="D3629" t="s">
        <v>1003</v>
      </c>
      <c r="E3629" t="s">
        <v>31</v>
      </c>
      <c r="F3629" t="s">
        <v>12</v>
      </c>
      <c r="G3629" t="s">
        <v>13</v>
      </c>
      <c r="H3629" t="s">
        <v>1310</v>
      </c>
      <c r="I3629" s="4">
        <v>32.4</v>
      </c>
      <c r="J3629" s="5">
        <v>5</v>
      </c>
      <c r="K3629" s="4">
        <v>15.55</v>
      </c>
    </row>
    <row r="3630" spans="1:11" x14ac:dyDescent="0.2">
      <c r="A3630" t="s">
        <v>2895</v>
      </c>
      <c r="B3630" t="str">
        <f t="shared" si="112"/>
        <v>2015</v>
      </c>
      <c r="C3630" t="str">
        <f t="shared" si="113"/>
        <v>Nov</v>
      </c>
      <c r="D3630" t="s">
        <v>1003</v>
      </c>
      <c r="E3630" t="s">
        <v>31</v>
      </c>
      <c r="F3630" t="s">
        <v>38</v>
      </c>
      <c r="G3630" t="s">
        <v>39</v>
      </c>
      <c r="H3630" t="s">
        <v>2059</v>
      </c>
      <c r="I3630" s="4">
        <v>225.57</v>
      </c>
      <c r="J3630" s="5">
        <v>2</v>
      </c>
      <c r="K3630" s="4">
        <v>2.82</v>
      </c>
    </row>
    <row r="3631" spans="1:11" x14ac:dyDescent="0.2">
      <c r="A3631" t="s">
        <v>2895</v>
      </c>
      <c r="B3631" t="str">
        <f t="shared" si="112"/>
        <v>2015</v>
      </c>
      <c r="C3631" t="str">
        <f t="shared" si="113"/>
        <v>Nov</v>
      </c>
      <c r="D3631" t="s">
        <v>1003</v>
      </c>
      <c r="E3631" t="s">
        <v>31</v>
      </c>
      <c r="F3631" t="s">
        <v>38</v>
      </c>
      <c r="G3631" t="s">
        <v>52</v>
      </c>
      <c r="H3631" t="s">
        <v>1060</v>
      </c>
      <c r="I3631" s="4">
        <v>36.6</v>
      </c>
      <c r="J3631" s="5">
        <v>3</v>
      </c>
      <c r="K3631" s="4">
        <v>15.37</v>
      </c>
    </row>
    <row r="3632" spans="1:11" x14ac:dyDescent="0.2">
      <c r="A3632" t="s">
        <v>2895</v>
      </c>
      <c r="B3632" t="str">
        <f t="shared" si="112"/>
        <v>2015</v>
      </c>
      <c r="C3632" t="str">
        <f t="shared" si="113"/>
        <v>Nov</v>
      </c>
      <c r="D3632" t="s">
        <v>997</v>
      </c>
      <c r="E3632" t="s">
        <v>974</v>
      </c>
      <c r="F3632" t="s">
        <v>12</v>
      </c>
      <c r="G3632" t="s">
        <v>20</v>
      </c>
      <c r="H3632" t="s">
        <v>2411</v>
      </c>
      <c r="I3632" s="4">
        <v>541.24</v>
      </c>
      <c r="J3632" s="5">
        <v>4</v>
      </c>
      <c r="K3632" s="4">
        <v>5.41</v>
      </c>
    </row>
    <row r="3633" spans="1:11" x14ac:dyDescent="0.2">
      <c r="A3633" t="s">
        <v>2895</v>
      </c>
      <c r="B3633" t="str">
        <f t="shared" si="112"/>
        <v>2015</v>
      </c>
      <c r="C3633" t="str">
        <f t="shared" si="113"/>
        <v>Nov</v>
      </c>
      <c r="D3633" t="s">
        <v>997</v>
      </c>
      <c r="E3633" t="s">
        <v>974</v>
      </c>
      <c r="F3633" t="s">
        <v>12</v>
      </c>
      <c r="G3633" t="s">
        <v>13</v>
      </c>
      <c r="H3633" t="s">
        <v>719</v>
      </c>
      <c r="I3633" s="4">
        <v>106.32</v>
      </c>
      <c r="J3633" s="5">
        <v>3</v>
      </c>
      <c r="K3633" s="4">
        <v>49.97</v>
      </c>
    </row>
    <row r="3634" spans="1:11" x14ac:dyDescent="0.2">
      <c r="A3634" t="s">
        <v>2895</v>
      </c>
      <c r="B3634" t="str">
        <f t="shared" si="112"/>
        <v>2015</v>
      </c>
      <c r="C3634" t="str">
        <f t="shared" si="113"/>
        <v>Nov</v>
      </c>
      <c r="D3634" t="s">
        <v>997</v>
      </c>
      <c r="E3634" t="s">
        <v>974</v>
      </c>
      <c r="F3634" t="s">
        <v>38</v>
      </c>
      <c r="G3634" t="s">
        <v>39</v>
      </c>
      <c r="H3634" t="s">
        <v>2850</v>
      </c>
      <c r="I3634" s="4">
        <v>1323.9</v>
      </c>
      <c r="J3634" s="5">
        <v>5</v>
      </c>
      <c r="K3634" s="4">
        <v>383.93</v>
      </c>
    </row>
    <row r="3635" spans="1:11" x14ac:dyDescent="0.2">
      <c r="A3635" t="s">
        <v>2898</v>
      </c>
      <c r="B3635" t="str">
        <f t="shared" si="112"/>
        <v>2015</v>
      </c>
      <c r="C3635" t="str">
        <f t="shared" si="113"/>
        <v>Nov</v>
      </c>
      <c r="D3635" t="s">
        <v>1945</v>
      </c>
      <c r="E3635" t="s">
        <v>189</v>
      </c>
      <c r="F3635" t="s">
        <v>38</v>
      </c>
      <c r="G3635" t="s">
        <v>52</v>
      </c>
      <c r="H3635" t="s">
        <v>2647</v>
      </c>
      <c r="I3635" s="4">
        <v>141.96</v>
      </c>
      <c r="J3635" s="5">
        <v>2</v>
      </c>
      <c r="K3635" s="4">
        <v>22.71</v>
      </c>
    </row>
    <row r="3636" spans="1:11" x14ac:dyDescent="0.2">
      <c r="A3636" t="s">
        <v>2898</v>
      </c>
      <c r="B3636" t="str">
        <f t="shared" si="112"/>
        <v>2015</v>
      </c>
      <c r="C3636" t="str">
        <f t="shared" si="113"/>
        <v>Nov</v>
      </c>
      <c r="D3636" t="s">
        <v>660</v>
      </c>
      <c r="E3636" t="s">
        <v>143</v>
      </c>
      <c r="F3636" t="s">
        <v>12</v>
      </c>
      <c r="G3636" t="s">
        <v>105</v>
      </c>
      <c r="H3636" t="s">
        <v>2109</v>
      </c>
      <c r="I3636" s="4">
        <v>31.08</v>
      </c>
      <c r="J3636" s="5">
        <v>4</v>
      </c>
      <c r="K3636" s="4">
        <v>8.39</v>
      </c>
    </row>
    <row r="3637" spans="1:11" x14ac:dyDescent="0.2">
      <c r="A3637" t="s">
        <v>2898</v>
      </c>
      <c r="B3637" t="str">
        <f t="shared" si="112"/>
        <v>2015</v>
      </c>
      <c r="C3637" t="str">
        <f t="shared" si="113"/>
        <v>Nov</v>
      </c>
      <c r="D3637" t="s">
        <v>1400</v>
      </c>
      <c r="E3637" t="s">
        <v>169</v>
      </c>
      <c r="F3637" t="s">
        <v>12</v>
      </c>
      <c r="G3637" t="s">
        <v>22</v>
      </c>
      <c r="H3637" t="s">
        <v>1728</v>
      </c>
      <c r="I3637" s="4">
        <v>5.98</v>
      </c>
      <c r="J3637" s="5">
        <v>2</v>
      </c>
      <c r="K3637" s="4">
        <v>2.2400000000000002</v>
      </c>
    </row>
    <row r="3638" spans="1:11" x14ac:dyDescent="0.2">
      <c r="A3638" t="s">
        <v>2898</v>
      </c>
      <c r="B3638" t="str">
        <f t="shared" si="112"/>
        <v>2015</v>
      </c>
      <c r="C3638" t="str">
        <f t="shared" si="113"/>
        <v>Nov</v>
      </c>
      <c r="D3638" t="s">
        <v>1400</v>
      </c>
      <c r="E3638" t="s">
        <v>169</v>
      </c>
      <c r="F3638" t="s">
        <v>43</v>
      </c>
      <c r="G3638" t="s">
        <v>44</v>
      </c>
      <c r="H3638" t="s">
        <v>2851</v>
      </c>
      <c r="I3638" s="4">
        <v>861.76</v>
      </c>
      <c r="J3638" s="5">
        <v>4</v>
      </c>
      <c r="K3638" s="4">
        <v>249.91</v>
      </c>
    </row>
    <row r="3639" spans="1:11" x14ac:dyDescent="0.2">
      <c r="A3639" t="s">
        <v>2899</v>
      </c>
      <c r="B3639" t="str">
        <f t="shared" si="112"/>
        <v>2015</v>
      </c>
      <c r="C3639" t="str">
        <f t="shared" si="113"/>
        <v>Nov</v>
      </c>
      <c r="D3639" t="s">
        <v>1074</v>
      </c>
      <c r="E3639" t="s">
        <v>169</v>
      </c>
      <c r="F3639" t="s">
        <v>12</v>
      </c>
      <c r="G3639" t="s">
        <v>27</v>
      </c>
      <c r="H3639" t="s">
        <v>2729</v>
      </c>
      <c r="I3639" s="4">
        <v>60.45</v>
      </c>
      <c r="J3639" s="5">
        <v>3</v>
      </c>
      <c r="K3639" s="4">
        <v>16.32</v>
      </c>
    </row>
    <row r="3640" spans="1:11" x14ac:dyDescent="0.2">
      <c r="A3640" t="s">
        <v>2899</v>
      </c>
      <c r="B3640" t="str">
        <f t="shared" si="112"/>
        <v>2015</v>
      </c>
      <c r="C3640" t="str">
        <f t="shared" si="113"/>
        <v>Nov</v>
      </c>
      <c r="D3640" t="s">
        <v>1074</v>
      </c>
      <c r="E3640" t="s">
        <v>169</v>
      </c>
      <c r="F3640" t="s">
        <v>12</v>
      </c>
      <c r="G3640" t="s">
        <v>27</v>
      </c>
      <c r="H3640" t="s">
        <v>728</v>
      </c>
      <c r="I3640" s="4">
        <v>11.52</v>
      </c>
      <c r="J3640" s="5">
        <v>4</v>
      </c>
      <c r="K3640" s="4">
        <v>3.34</v>
      </c>
    </row>
    <row r="3641" spans="1:11" x14ac:dyDescent="0.2">
      <c r="A3641" t="s">
        <v>2899</v>
      </c>
      <c r="B3641" t="str">
        <f t="shared" si="112"/>
        <v>2015</v>
      </c>
      <c r="C3641" t="str">
        <f t="shared" si="113"/>
        <v>Nov</v>
      </c>
      <c r="D3641" t="s">
        <v>1074</v>
      </c>
      <c r="E3641" t="s">
        <v>169</v>
      </c>
      <c r="F3641" t="s">
        <v>38</v>
      </c>
      <c r="G3641" t="s">
        <v>83</v>
      </c>
      <c r="H3641" t="s">
        <v>2402</v>
      </c>
      <c r="I3641" s="4">
        <v>186.05</v>
      </c>
      <c r="J3641" s="5">
        <v>4</v>
      </c>
      <c r="K3641" s="4">
        <v>9.3000000000000007</v>
      </c>
    </row>
    <row r="3642" spans="1:11" x14ac:dyDescent="0.2">
      <c r="A3642" t="s">
        <v>2899</v>
      </c>
      <c r="B3642" t="str">
        <f t="shared" si="112"/>
        <v>2015</v>
      </c>
      <c r="C3642" t="str">
        <f t="shared" si="113"/>
        <v>Nov</v>
      </c>
      <c r="D3642" t="s">
        <v>2548</v>
      </c>
      <c r="E3642" t="s">
        <v>31</v>
      </c>
      <c r="F3642" t="s">
        <v>12</v>
      </c>
      <c r="G3642" t="s">
        <v>27</v>
      </c>
      <c r="H3642" t="s">
        <v>380</v>
      </c>
      <c r="I3642" s="4">
        <v>19.46</v>
      </c>
      <c r="J3642" s="5">
        <v>7</v>
      </c>
      <c r="K3642" s="4">
        <v>5.0599999999999996</v>
      </c>
    </row>
    <row r="3643" spans="1:11" x14ac:dyDescent="0.2">
      <c r="A3643" t="s">
        <v>2899</v>
      </c>
      <c r="B3643" t="str">
        <f t="shared" si="112"/>
        <v>2015</v>
      </c>
      <c r="C3643" t="str">
        <f t="shared" si="113"/>
        <v>Nov</v>
      </c>
      <c r="D3643" t="s">
        <v>1026</v>
      </c>
      <c r="E3643" t="s">
        <v>169</v>
      </c>
      <c r="F3643" t="s">
        <v>12</v>
      </c>
      <c r="G3643" t="s">
        <v>13</v>
      </c>
      <c r="H3643" t="s">
        <v>989</v>
      </c>
      <c r="I3643" s="4">
        <v>19.649999999999999</v>
      </c>
      <c r="J3643" s="5">
        <v>3</v>
      </c>
      <c r="K3643" s="4">
        <v>9.0399999999999991</v>
      </c>
    </row>
    <row r="3644" spans="1:11" x14ac:dyDescent="0.2">
      <c r="A3644" t="s">
        <v>2899</v>
      </c>
      <c r="B3644" t="str">
        <f t="shared" si="112"/>
        <v>2015</v>
      </c>
      <c r="C3644" t="str">
        <f t="shared" si="113"/>
        <v>Nov</v>
      </c>
      <c r="D3644" t="s">
        <v>653</v>
      </c>
      <c r="E3644" t="s">
        <v>31</v>
      </c>
      <c r="F3644" t="s">
        <v>43</v>
      </c>
      <c r="G3644" t="s">
        <v>44</v>
      </c>
      <c r="H3644" t="s">
        <v>2900</v>
      </c>
      <c r="I3644" s="4">
        <v>72.739999999999995</v>
      </c>
      <c r="J3644" s="5">
        <v>7</v>
      </c>
      <c r="K3644" s="4">
        <v>-15.46</v>
      </c>
    </row>
    <row r="3645" spans="1:11" x14ac:dyDescent="0.2">
      <c r="A3645" t="s">
        <v>2899</v>
      </c>
      <c r="B3645" t="str">
        <f t="shared" si="112"/>
        <v>2015</v>
      </c>
      <c r="C3645" t="str">
        <f t="shared" si="113"/>
        <v>Nov</v>
      </c>
      <c r="D3645" t="s">
        <v>653</v>
      </c>
      <c r="E3645" t="s">
        <v>31</v>
      </c>
      <c r="F3645" t="s">
        <v>38</v>
      </c>
      <c r="G3645" t="s">
        <v>39</v>
      </c>
      <c r="H3645" t="s">
        <v>1949</v>
      </c>
      <c r="I3645" s="4">
        <v>572.16</v>
      </c>
      <c r="J3645" s="5">
        <v>3</v>
      </c>
      <c r="K3645" s="4">
        <v>35.76</v>
      </c>
    </row>
    <row r="3646" spans="1:11" x14ac:dyDescent="0.2">
      <c r="A3646" t="s">
        <v>2899</v>
      </c>
      <c r="B3646" t="str">
        <f t="shared" si="112"/>
        <v>2015</v>
      </c>
      <c r="C3646" t="str">
        <f t="shared" si="113"/>
        <v>Nov</v>
      </c>
      <c r="D3646" t="s">
        <v>2901</v>
      </c>
      <c r="E3646" t="s">
        <v>31</v>
      </c>
      <c r="F3646" t="s">
        <v>12</v>
      </c>
      <c r="G3646" t="s">
        <v>22</v>
      </c>
      <c r="H3646" t="s">
        <v>1036</v>
      </c>
      <c r="I3646" s="4">
        <v>24.19</v>
      </c>
      <c r="J3646" s="5">
        <v>9</v>
      </c>
      <c r="K3646" s="4">
        <v>7.56</v>
      </c>
    </row>
    <row r="3647" spans="1:11" x14ac:dyDescent="0.2">
      <c r="A3647" t="s">
        <v>2899</v>
      </c>
      <c r="B3647" t="str">
        <f t="shared" si="112"/>
        <v>2015</v>
      </c>
      <c r="C3647" t="str">
        <f t="shared" si="113"/>
        <v>Nov</v>
      </c>
      <c r="D3647" t="s">
        <v>2902</v>
      </c>
      <c r="E3647" t="s">
        <v>189</v>
      </c>
      <c r="F3647" t="s">
        <v>12</v>
      </c>
      <c r="G3647" t="s">
        <v>27</v>
      </c>
      <c r="H3647" t="s">
        <v>1150</v>
      </c>
      <c r="I3647" s="4">
        <v>119.04</v>
      </c>
      <c r="J3647" s="5">
        <v>6</v>
      </c>
      <c r="K3647" s="4">
        <v>30.95</v>
      </c>
    </row>
    <row r="3648" spans="1:11" x14ac:dyDescent="0.2">
      <c r="A3648" t="s">
        <v>2899</v>
      </c>
      <c r="B3648" t="str">
        <f t="shared" si="112"/>
        <v>2015</v>
      </c>
      <c r="C3648" t="str">
        <f t="shared" si="113"/>
        <v>Nov</v>
      </c>
      <c r="D3648" t="s">
        <v>2902</v>
      </c>
      <c r="E3648" t="s">
        <v>189</v>
      </c>
      <c r="F3648" t="s">
        <v>38</v>
      </c>
      <c r="G3648" t="s">
        <v>52</v>
      </c>
      <c r="H3648" t="s">
        <v>1780</v>
      </c>
      <c r="I3648" s="4">
        <v>22.14</v>
      </c>
      <c r="J3648" s="5">
        <v>3</v>
      </c>
      <c r="K3648" s="4">
        <v>6.42</v>
      </c>
    </row>
    <row r="3649" spans="1:11" x14ac:dyDescent="0.2">
      <c r="A3649" t="s">
        <v>2899</v>
      </c>
      <c r="B3649" t="str">
        <f t="shared" si="112"/>
        <v>2015</v>
      </c>
      <c r="C3649" t="str">
        <f t="shared" si="113"/>
        <v>Nov</v>
      </c>
      <c r="D3649" t="s">
        <v>2902</v>
      </c>
      <c r="E3649" t="s">
        <v>189</v>
      </c>
      <c r="F3649" t="s">
        <v>43</v>
      </c>
      <c r="G3649" t="s">
        <v>58</v>
      </c>
      <c r="H3649" t="s">
        <v>2875</v>
      </c>
      <c r="I3649" s="4">
        <v>13.98</v>
      </c>
      <c r="J3649" s="5">
        <v>2</v>
      </c>
      <c r="K3649" s="4">
        <v>6.01</v>
      </c>
    </row>
    <row r="3650" spans="1:11" x14ac:dyDescent="0.2">
      <c r="A3650" t="s">
        <v>2899</v>
      </c>
      <c r="B3650" t="str">
        <f t="shared" si="112"/>
        <v>2015</v>
      </c>
      <c r="C3650" t="str">
        <f t="shared" si="113"/>
        <v>Nov</v>
      </c>
      <c r="D3650" t="s">
        <v>1090</v>
      </c>
      <c r="E3650" t="s">
        <v>87</v>
      </c>
      <c r="F3650" t="s">
        <v>38</v>
      </c>
      <c r="G3650" t="s">
        <v>52</v>
      </c>
      <c r="H3650" t="s">
        <v>2903</v>
      </c>
      <c r="I3650" s="4">
        <v>63.82</v>
      </c>
      <c r="J3650" s="5">
        <v>2</v>
      </c>
      <c r="K3650" s="4">
        <v>9.57</v>
      </c>
    </row>
    <row r="3651" spans="1:11" x14ac:dyDescent="0.2">
      <c r="A3651" t="s">
        <v>2899</v>
      </c>
      <c r="B3651" t="str">
        <f t="shared" ref="B3651:B3714" si="114">TEXT(A3651,"YYYY")</f>
        <v>2015</v>
      </c>
      <c r="C3651" t="str">
        <f t="shared" ref="C3651:C3714" si="115">TEXT(A3651,"MMM")</f>
        <v>Nov</v>
      </c>
      <c r="D3651" t="s">
        <v>1090</v>
      </c>
      <c r="E3651" t="s">
        <v>87</v>
      </c>
      <c r="F3651" t="s">
        <v>12</v>
      </c>
      <c r="G3651" t="s">
        <v>20</v>
      </c>
      <c r="H3651" t="s">
        <v>2725</v>
      </c>
      <c r="I3651" s="4">
        <v>141.55000000000001</v>
      </c>
      <c r="J3651" s="5">
        <v>3</v>
      </c>
      <c r="K3651" s="4">
        <v>-26.54</v>
      </c>
    </row>
    <row r="3652" spans="1:11" x14ac:dyDescent="0.2">
      <c r="A3652" t="s">
        <v>2899</v>
      </c>
      <c r="B3652" t="str">
        <f t="shared" si="114"/>
        <v>2015</v>
      </c>
      <c r="C3652" t="str">
        <f t="shared" si="115"/>
        <v>Nov</v>
      </c>
      <c r="D3652" t="s">
        <v>1014</v>
      </c>
      <c r="E3652" t="s">
        <v>11</v>
      </c>
      <c r="F3652" t="s">
        <v>43</v>
      </c>
      <c r="G3652" t="s">
        <v>353</v>
      </c>
      <c r="H3652" t="s">
        <v>2904</v>
      </c>
      <c r="I3652" s="4">
        <v>479.99</v>
      </c>
      <c r="J3652" s="5">
        <v>2</v>
      </c>
      <c r="K3652" s="4">
        <v>56</v>
      </c>
    </row>
    <row r="3653" spans="1:11" x14ac:dyDescent="0.2">
      <c r="A3653" t="s">
        <v>2899</v>
      </c>
      <c r="B3653" t="str">
        <f t="shared" si="114"/>
        <v>2015</v>
      </c>
      <c r="C3653" t="str">
        <f t="shared" si="115"/>
        <v>Nov</v>
      </c>
      <c r="D3653" t="s">
        <v>2075</v>
      </c>
      <c r="E3653" t="s">
        <v>139</v>
      </c>
      <c r="F3653" t="s">
        <v>12</v>
      </c>
      <c r="G3653" t="s">
        <v>22</v>
      </c>
      <c r="H3653" t="s">
        <v>219</v>
      </c>
      <c r="I3653" s="4">
        <v>7.23</v>
      </c>
      <c r="J3653" s="5">
        <v>5</v>
      </c>
      <c r="K3653" s="4">
        <v>-5.78</v>
      </c>
    </row>
    <row r="3654" spans="1:11" x14ac:dyDescent="0.2">
      <c r="A3654" t="s">
        <v>2899</v>
      </c>
      <c r="B3654" t="str">
        <f t="shared" si="114"/>
        <v>2015</v>
      </c>
      <c r="C3654" t="str">
        <f t="shared" si="115"/>
        <v>Nov</v>
      </c>
      <c r="D3654" t="s">
        <v>2075</v>
      </c>
      <c r="E3654" t="s">
        <v>139</v>
      </c>
      <c r="F3654" t="s">
        <v>12</v>
      </c>
      <c r="G3654" t="s">
        <v>20</v>
      </c>
      <c r="H3654" t="s">
        <v>405</v>
      </c>
      <c r="I3654" s="4">
        <v>17.440000000000001</v>
      </c>
      <c r="J3654" s="5">
        <v>2</v>
      </c>
      <c r="K3654" s="4">
        <v>1.31</v>
      </c>
    </row>
    <row r="3655" spans="1:11" x14ac:dyDescent="0.2">
      <c r="A3655" t="s">
        <v>2899</v>
      </c>
      <c r="B3655" t="str">
        <f t="shared" si="114"/>
        <v>2015</v>
      </c>
      <c r="C3655" t="str">
        <f t="shared" si="115"/>
        <v>Nov</v>
      </c>
      <c r="D3655" t="s">
        <v>2075</v>
      </c>
      <c r="E3655" t="s">
        <v>139</v>
      </c>
      <c r="F3655" t="s">
        <v>12</v>
      </c>
      <c r="G3655" t="s">
        <v>22</v>
      </c>
      <c r="H3655" t="s">
        <v>190</v>
      </c>
      <c r="I3655" s="4">
        <v>62.88</v>
      </c>
      <c r="J3655" s="5">
        <v>4</v>
      </c>
      <c r="K3655" s="4">
        <v>-50.3</v>
      </c>
    </row>
    <row r="3656" spans="1:11" x14ac:dyDescent="0.2">
      <c r="A3656" t="s">
        <v>2899</v>
      </c>
      <c r="B3656" t="str">
        <f t="shared" si="114"/>
        <v>2015</v>
      </c>
      <c r="C3656" t="str">
        <f t="shared" si="115"/>
        <v>Nov</v>
      </c>
      <c r="D3656" t="s">
        <v>2075</v>
      </c>
      <c r="E3656" t="s">
        <v>139</v>
      </c>
      <c r="F3656" t="s">
        <v>38</v>
      </c>
      <c r="G3656" t="s">
        <v>83</v>
      </c>
      <c r="H3656" t="s">
        <v>477</v>
      </c>
      <c r="I3656" s="4">
        <v>290.35000000000002</v>
      </c>
      <c r="J3656" s="5">
        <v>3</v>
      </c>
      <c r="K3656" s="4">
        <v>-36.29</v>
      </c>
    </row>
    <row r="3657" spans="1:11" x14ac:dyDescent="0.2">
      <c r="A3657" t="s">
        <v>2899</v>
      </c>
      <c r="B3657" t="str">
        <f t="shared" si="114"/>
        <v>2015</v>
      </c>
      <c r="C3657" t="str">
        <f t="shared" si="115"/>
        <v>Nov</v>
      </c>
      <c r="D3657" t="s">
        <v>16</v>
      </c>
      <c r="E3657" t="s">
        <v>26</v>
      </c>
      <c r="F3657" t="s">
        <v>38</v>
      </c>
      <c r="G3657" t="s">
        <v>39</v>
      </c>
      <c r="H3657" t="s">
        <v>1068</v>
      </c>
      <c r="I3657" s="4">
        <v>344.37</v>
      </c>
      <c r="J3657" s="5">
        <v>4</v>
      </c>
      <c r="K3657" s="4">
        <v>-93.47</v>
      </c>
    </row>
    <row r="3658" spans="1:11" x14ac:dyDescent="0.2">
      <c r="A3658" t="s">
        <v>2899</v>
      </c>
      <c r="B3658" t="str">
        <f t="shared" si="114"/>
        <v>2015</v>
      </c>
      <c r="C3658" t="str">
        <f t="shared" si="115"/>
        <v>Nov</v>
      </c>
      <c r="D3658" t="s">
        <v>589</v>
      </c>
      <c r="E3658" t="s">
        <v>327</v>
      </c>
      <c r="F3658" t="s">
        <v>12</v>
      </c>
      <c r="G3658" t="s">
        <v>22</v>
      </c>
      <c r="H3658" t="s">
        <v>1139</v>
      </c>
      <c r="I3658" s="4">
        <v>4.9000000000000004</v>
      </c>
      <c r="J3658" s="5">
        <v>3</v>
      </c>
      <c r="K3658" s="4">
        <v>-3.43</v>
      </c>
    </row>
    <row r="3659" spans="1:11" x14ac:dyDescent="0.2">
      <c r="A3659" t="s">
        <v>2899</v>
      </c>
      <c r="B3659" t="str">
        <f t="shared" si="114"/>
        <v>2015</v>
      </c>
      <c r="C3659" t="str">
        <f t="shared" si="115"/>
        <v>Nov</v>
      </c>
      <c r="D3659" t="s">
        <v>589</v>
      </c>
      <c r="E3659" t="s">
        <v>327</v>
      </c>
      <c r="F3659" t="s">
        <v>38</v>
      </c>
      <c r="G3659" t="s">
        <v>83</v>
      </c>
      <c r="H3659" t="s">
        <v>2905</v>
      </c>
      <c r="I3659" s="4">
        <v>145.76</v>
      </c>
      <c r="J3659" s="5">
        <v>6</v>
      </c>
      <c r="K3659" s="4">
        <v>-247.8</v>
      </c>
    </row>
    <row r="3660" spans="1:11" x14ac:dyDescent="0.2">
      <c r="A3660" t="s">
        <v>2899</v>
      </c>
      <c r="B3660" t="str">
        <f t="shared" si="114"/>
        <v>2015</v>
      </c>
      <c r="C3660" t="str">
        <f t="shared" si="115"/>
        <v>Nov</v>
      </c>
      <c r="D3660" t="s">
        <v>589</v>
      </c>
      <c r="E3660" t="s">
        <v>327</v>
      </c>
      <c r="F3660" t="s">
        <v>12</v>
      </c>
      <c r="G3660" t="s">
        <v>22</v>
      </c>
      <c r="H3660" t="s">
        <v>159</v>
      </c>
      <c r="I3660" s="4">
        <v>9.61</v>
      </c>
      <c r="J3660" s="5">
        <v>6</v>
      </c>
      <c r="K3660" s="4">
        <v>-7.37</v>
      </c>
    </row>
    <row r="3661" spans="1:11" x14ac:dyDescent="0.2">
      <c r="A3661" t="s">
        <v>2899</v>
      </c>
      <c r="B3661" t="str">
        <f t="shared" si="114"/>
        <v>2015</v>
      </c>
      <c r="C3661" t="str">
        <f t="shared" si="115"/>
        <v>Nov</v>
      </c>
      <c r="D3661" t="s">
        <v>70</v>
      </c>
      <c r="E3661" t="s">
        <v>31</v>
      </c>
      <c r="F3661" t="s">
        <v>12</v>
      </c>
      <c r="G3661" t="s">
        <v>22</v>
      </c>
      <c r="H3661" t="s">
        <v>1289</v>
      </c>
      <c r="I3661" s="4">
        <v>89.7</v>
      </c>
      <c r="J3661" s="5">
        <v>4</v>
      </c>
      <c r="K3661" s="4">
        <v>33.64</v>
      </c>
    </row>
    <row r="3662" spans="1:11" x14ac:dyDescent="0.2">
      <c r="A3662" t="s">
        <v>2899</v>
      </c>
      <c r="B3662" t="str">
        <f t="shared" si="114"/>
        <v>2015</v>
      </c>
      <c r="C3662" t="str">
        <f t="shared" si="115"/>
        <v>Nov</v>
      </c>
      <c r="D3662" t="s">
        <v>70</v>
      </c>
      <c r="E3662" t="s">
        <v>31</v>
      </c>
      <c r="F3662" t="s">
        <v>12</v>
      </c>
      <c r="G3662" t="s">
        <v>18</v>
      </c>
      <c r="H3662" t="s">
        <v>1189</v>
      </c>
      <c r="I3662" s="4">
        <v>50.12</v>
      </c>
      <c r="J3662" s="5">
        <v>4</v>
      </c>
      <c r="K3662" s="4">
        <v>23.56</v>
      </c>
    </row>
    <row r="3663" spans="1:11" x14ac:dyDescent="0.2">
      <c r="A3663" t="s">
        <v>2899</v>
      </c>
      <c r="B3663" t="str">
        <f t="shared" si="114"/>
        <v>2015</v>
      </c>
      <c r="C3663" t="str">
        <f t="shared" si="115"/>
        <v>Nov</v>
      </c>
      <c r="D3663" t="s">
        <v>1631</v>
      </c>
      <c r="E3663" t="s">
        <v>31</v>
      </c>
      <c r="F3663" t="s">
        <v>38</v>
      </c>
      <c r="G3663" t="s">
        <v>52</v>
      </c>
      <c r="H3663" t="s">
        <v>1565</v>
      </c>
      <c r="I3663" s="4">
        <v>32.04</v>
      </c>
      <c r="J3663" s="5">
        <v>3</v>
      </c>
      <c r="K3663" s="4">
        <v>8.01</v>
      </c>
    </row>
    <row r="3664" spans="1:11" x14ac:dyDescent="0.2">
      <c r="A3664" t="s">
        <v>2906</v>
      </c>
      <c r="B3664" t="str">
        <f t="shared" si="114"/>
        <v>2015</v>
      </c>
      <c r="C3664" t="str">
        <f t="shared" si="115"/>
        <v>Nov</v>
      </c>
      <c r="D3664" t="s">
        <v>993</v>
      </c>
      <c r="E3664" t="s">
        <v>87</v>
      </c>
      <c r="F3664" t="s">
        <v>38</v>
      </c>
      <c r="G3664" t="s">
        <v>39</v>
      </c>
      <c r="H3664" t="s">
        <v>998</v>
      </c>
      <c r="I3664" s="4">
        <v>396.8</v>
      </c>
      <c r="J3664" s="5">
        <v>7</v>
      </c>
      <c r="K3664" s="4">
        <v>-11.34</v>
      </c>
    </row>
    <row r="3665" spans="1:11" x14ac:dyDescent="0.2">
      <c r="A3665" t="s">
        <v>2906</v>
      </c>
      <c r="B3665" t="str">
        <f t="shared" si="114"/>
        <v>2015</v>
      </c>
      <c r="C3665" t="str">
        <f t="shared" si="115"/>
        <v>Nov</v>
      </c>
      <c r="D3665" t="s">
        <v>993</v>
      </c>
      <c r="E3665" t="s">
        <v>87</v>
      </c>
      <c r="F3665" t="s">
        <v>12</v>
      </c>
      <c r="G3665" t="s">
        <v>232</v>
      </c>
      <c r="H3665" t="s">
        <v>2141</v>
      </c>
      <c r="I3665" s="4">
        <v>15.88</v>
      </c>
      <c r="J3665" s="5">
        <v>5</v>
      </c>
      <c r="K3665" s="4">
        <v>-3.77</v>
      </c>
    </row>
    <row r="3666" spans="1:11" x14ac:dyDescent="0.2">
      <c r="A3666" t="s">
        <v>2906</v>
      </c>
      <c r="B3666" t="str">
        <f t="shared" si="114"/>
        <v>2015</v>
      </c>
      <c r="C3666" t="str">
        <f t="shared" si="115"/>
        <v>Nov</v>
      </c>
      <c r="D3666" t="s">
        <v>983</v>
      </c>
      <c r="E3666" t="s">
        <v>143</v>
      </c>
      <c r="F3666" t="s">
        <v>38</v>
      </c>
      <c r="G3666" t="s">
        <v>83</v>
      </c>
      <c r="H3666" t="s">
        <v>2234</v>
      </c>
      <c r="I3666" s="4">
        <v>141.96</v>
      </c>
      <c r="J3666" s="5">
        <v>2</v>
      </c>
      <c r="K3666" s="4">
        <v>41.17</v>
      </c>
    </row>
    <row r="3667" spans="1:11" x14ac:dyDescent="0.2">
      <c r="A3667" t="s">
        <v>2906</v>
      </c>
      <c r="B3667" t="str">
        <f t="shared" si="114"/>
        <v>2015</v>
      </c>
      <c r="C3667" t="str">
        <f t="shared" si="115"/>
        <v>Nov</v>
      </c>
      <c r="D3667" t="s">
        <v>983</v>
      </c>
      <c r="E3667" t="s">
        <v>143</v>
      </c>
      <c r="F3667" t="s">
        <v>12</v>
      </c>
      <c r="G3667" t="s">
        <v>22</v>
      </c>
      <c r="H3667" t="s">
        <v>1361</v>
      </c>
      <c r="I3667" s="4">
        <v>66.05</v>
      </c>
      <c r="J3667" s="5">
        <v>4</v>
      </c>
      <c r="K3667" s="4">
        <v>23.12</v>
      </c>
    </row>
    <row r="3668" spans="1:11" x14ac:dyDescent="0.2">
      <c r="A3668" t="s">
        <v>2906</v>
      </c>
      <c r="B3668" t="str">
        <f t="shared" si="114"/>
        <v>2015</v>
      </c>
      <c r="C3668" t="str">
        <f t="shared" si="115"/>
        <v>Nov</v>
      </c>
      <c r="D3668" t="s">
        <v>157</v>
      </c>
      <c r="E3668" t="s">
        <v>11</v>
      </c>
      <c r="F3668" t="s">
        <v>38</v>
      </c>
      <c r="G3668" t="s">
        <v>83</v>
      </c>
      <c r="H3668" t="s">
        <v>2643</v>
      </c>
      <c r="I3668" s="4">
        <v>246.13</v>
      </c>
      <c r="J3668" s="5">
        <v>2</v>
      </c>
      <c r="K3668" s="4">
        <v>-76.010000000000005</v>
      </c>
    </row>
    <row r="3669" spans="1:11" x14ac:dyDescent="0.2">
      <c r="A3669" t="s">
        <v>2906</v>
      </c>
      <c r="B3669" t="str">
        <f t="shared" si="114"/>
        <v>2015</v>
      </c>
      <c r="C3669" t="str">
        <f t="shared" si="115"/>
        <v>Nov</v>
      </c>
      <c r="D3669" t="s">
        <v>157</v>
      </c>
      <c r="E3669" t="s">
        <v>11</v>
      </c>
      <c r="F3669" t="s">
        <v>12</v>
      </c>
      <c r="G3669" t="s">
        <v>18</v>
      </c>
      <c r="H3669" t="s">
        <v>1208</v>
      </c>
      <c r="I3669" s="4">
        <v>11.7</v>
      </c>
      <c r="J3669" s="5">
        <v>2</v>
      </c>
      <c r="K3669" s="4">
        <v>3.95</v>
      </c>
    </row>
    <row r="3670" spans="1:11" x14ac:dyDescent="0.2">
      <c r="A3670" t="s">
        <v>2906</v>
      </c>
      <c r="B3670" t="str">
        <f t="shared" si="114"/>
        <v>2015</v>
      </c>
      <c r="C3670" t="str">
        <f t="shared" si="115"/>
        <v>Nov</v>
      </c>
      <c r="D3670" t="s">
        <v>157</v>
      </c>
      <c r="E3670" t="s">
        <v>11</v>
      </c>
      <c r="F3670" t="s">
        <v>43</v>
      </c>
      <c r="G3670" t="s">
        <v>694</v>
      </c>
      <c r="H3670" t="s">
        <v>1263</v>
      </c>
      <c r="I3670" s="4">
        <v>439.99</v>
      </c>
      <c r="J3670" s="5">
        <v>1</v>
      </c>
      <c r="K3670" s="4">
        <v>165</v>
      </c>
    </row>
    <row r="3671" spans="1:11" x14ac:dyDescent="0.2">
      <c r="A3671" t="s">
        <v>2906</v>
      </c>
      <c r="B3671" t="str">
        <f t="shared" si="114"/>
        <v>2015</v>
      </c>
      <c r="C3671" t="str">
        <f t="shared" si="115"/>
        <v>Nov</v>
      </c>
      <c r="D3671" t="s">
        <v>1005</v>
      </c>
      <c r="E3671" t="s">
        <v>146</v>
      </c>
      <c r="F3671" t="s">
        <v>12</v>
      </c>
      <c r="G3671" t="s">
        <v>27</v>
      </c>
      <c r="H3671" t="s">
        <v>2907</v>
      </c>
      <c r="I3671" s="4">
        <v>10.92</v>
      </c>
      <c r="J3671" s="5">
        <v>6</v>
      </c>
      <c r="K3671" s="4">
        <v>4.91</v>
      </c>
    </row>
    <row r="3672" spans="1:11" x14ac:dyDescent="0.2">
      <c r="A3672" t="s">
        <v>2906</v>
      </c>
      <c r="B3672" t="str">
        <f t="shared" si="114"/>
        <v>2015</v>
      </c>
      <c r="C3672" t="str">
        <f t="shared" si="115"/>
        <v>Nov</v>
      </c>
      <c r="D3672" t="s">
        <v>1005</v>
      </c>
      <c r="E3672" t="s">
        <v>146</v>
      </c>
      <c r="F3672" t="s">
        <v>43</v>
      </c>
      <c r="G3672" t="s">
        <v>353</v>
      </c>
      <c r="H3672" t="s">
        <v>2908</v>
      </c>
      <c r="I3672" s="4">
        <v>83.9</v>
      </c>
      <c r="J3672" s="5">
        <v>2</v>
      </c>
      <c r="K3672" s="4">
        <v>22.65</v>
      </c>
    </row>
    <row r="3673" spans="1:11" x14ac:dyDescent="0.2">
      <c r="A3673" t="s">
        <v>2906</v>
      </c>
      <c r="B3673" t="str">
        <f t="shared" si="114"/>
        <v>2015</v>
      </c>
      <c r="C3673" t="str">
        <f t="shared" si="115"/>
        <v>Nov</v>
      </c>
      <c r="D3673" t="s">
        <v>1005</v>
      </c>
      <c r="E3673" t="s">
        <v>146</v>
      </c>
      <c r="F3673" t="s">
        <v>12</v>
      </c>
      <c r="G3673" t="s">
        <v>105</v>
      </c>
      <c r="H3673" t="s">
        <v>1701</v>
      </c>
      <c r="I3673" s="4">
        <v>19.75</v>
      </c>
      <c r="J3673" s="5">
        <v>5</v>
      </c>
      <c r="K3673" s="4">
        <v>5.14</v>
      </c>
    </row>
    <row r="3674" spans="1:11" x14ac:dyDescent="0.2">
      <c r="A3674" t="s">
        <v>2906</v>
      </c>
      <c r="B3674" t="str">
        <f t="shared" si="114"/>
        <v>2015</v>
      </c>
      <c r="C3674" t="str">
        <f t="shared" si="115"/>
        <v>Nov</v>
      </c>
      <c r="D3674" t="s">
        <v>1005</v>
      </c>
      <c r="E3674" t="s">
        <v>146</v>
      </c>
      <c r="F3674" t="s">
        <v>43</v>
      </c>
      <c r="G3674" t="s">
        <v>58</v>
      </c>
      <c r="H3674" t="s">
        <v>2909</v>
      </c>
      <c r="I3674" s="4">
        <v>393.54</v>
      </c>
      <c r="J3674" s="5">
        <v>3</v>
      </c>
      <c r="K3674" s="4">
        <v>165.29</v>
      </c>
    </row>
    <row r="3675" spans="1:11" x14ac:dyDescent="0.2">
      <c r="A3675" t="s">
        <v>2906</v>
      </c>
      <c r="B3675" t="str">
        <f t="shared" si="114"/>
        <v>2015</v>
      </c>
      <c r="C3675" t="str">
        <f t="shared" si="115"/>
        <v>Nov</v>
      </c>
      <c r="D3675" t="s">
        <v>2648</v>
      </c>
      <c r="E3675" t="s">
        <v>109</v>
      </c>
      <c r="F3675" t="s">
        <v>12</v>
      </c>
      <c r="G3675" t="s">
        <v>105</v>
      </c>
      <c r="H3675" t="s">
        <v>2910</v>
      </c>
      <c r="I3675" s="4">
        <v>325.63</v>
      </c>
      <c r="J3675" s="5">
        <v>6</v>
      </c>
      <c r="K3675" s="4">
        <v>28.49</v>
      </c>
    </row>
    <row r="3676" spans="1:11" x14ac:dyDescent="0.2">
      <c r="A3676" t="s">
        <v>2906</v>
      </c>
      <c r="B3676" t="str">
        <f t="shared" si="114"/>
        <v>2015</v>
      </c>
      <c r="C3676" t="str">
        <f t="shared" si="115"/>
        <v>Nov</v>
      </c>
      <c r="D3676" t="s">
        <v>2648</v>
      </c>
      <c r="E3676" t="s">
        <v>109</v>
      </c>
      <c r="F3676" t="s">
        <v>43</v>
      </c>
      <c r="G3676" t="s">
        <v>58</v>
      </c>
      <c r="H3676" t="s">
        <v>1424</v>
      </c>
      <c r="I3676" s="4">
        <v>23.34</v>
      </c>
      <c r="J3676" s="5">
        <v>2</v>
      </c>
      <c r="K3676" s="4">
        <v>-1.46</v>
      </c>
    </row>
    <row r="3677" spans="1:11" x14ac:dyDescent="0.2">
      <c r="A3677" t="s">
        <v>2906</v>
      </c>
      <c r="B3677" t="str">
        <f t="shared" si="114"/>
        <v>2015</v>
      </c>
      <c r="C3677" t="str">
        <f t="shared" si="115"/>
        <v>Nov</v>
      </c>
      <c r="D3677" t="s">
        <v>2648</v>
      </c>
      <c r="E3677" t="s">
        <v>109</v>
      </c>
      <c r="F3677" t="s">
        <v>12</v>
      </c>
      <c r="G3677" t="s">
        <v>18</v>
      </c>
      <c r="H3677" t="s">
        <v>737</v>
      </c>
      <c r="I3677" s="4">
        <v>16.52</v>
      </c>
      <c r="J3677" s="5">
        <v>5</v>
      </c>
      <c r="K3677" s="4">
        <v>5.37</v>
      </c>
    </row>
    <row r="3678" spans="1:11" x14ac:dyDescent="0.2">
      <c r="A3678" t="s">
        <v>2906</v>
      </c>
      <c r="B3678" t="str">
        <f t="shared" si="114"/>
        <v>2015</v>
      </c>
      <c r="C3678" t="str">
        <f t="shared" si="115"/>
        <v>Nov</v>
      </c>
      <c r="D3678" t="s">
        <v>857</v>
      </c>
      <c r="E3678" t="s">
        <v>26</v>
      </c>
      <c r="F3678" t="s">
        <v>38</v>
      </c>
      <c r="G3678" t="s">
        <v>164</v>
      </c>
      <c r="H3678" t="s">
        <v>300</v>
      </c>
      <c r="I3678" s="4">
        <v>1252.7</v>
      </c>
      <c r="J3678" s="5">
        <v>8</v>
      </c>
      <c r="K3678" s="4">
        <v>-480.2</v>
      </c>
    </row>
    <row r="3679" spans="1:11" x14ac:dyDescent="0.2">
      <c r="A3679" t="s">
        <v>2906</v>
      </c>
      <c r="B3679" t="str">
        <f t="shared" si="114"/>
        <v>2015</v>
      </c>
      <c r="C3679" t="str">
        <f t="shared" si="115"/>
        <v>Nov</v>
      </c>
      <c r="D3679" t="s">
        <v>857</v>
      </c>
      <c r="E3679" t="s">
        <v>26</v>
      </c>
      <c r="F3679" t="s">
        <v>43</v>
      </c>
      <c r="G3679" t="s">
        <v>44</v>
      </c>
      <c r="H3679" t="s">
        <v>1046</v>
      </c>
      <c r="I3679" s="4">
        <v>110.97</v>
      </c>
      <c r="J3679" s="5">
        <v>5</v>
      </c>
      <c r="K3679" s="4">
        <v>-24.04</v>
      </c>
    </row>
    <row r="3680" spans="1:11" x14ac:dyDescent="0.2">
      <c r="A3680" t="s">
        <v>2906</v>
      </c>
      <c r="B3680" t="str">
        <f t="shared" si="114"/>
        <v>2015</v>
      </c>
      <c r="C3680" t="str">
        <f t="shared" si="115"/>
        <v>Nov</v>
      </c>
      <c r="D3680" t="s">
        <v>2524</v>
      </c>
      <c r="E3680" t="s">
        <v>11</v>
      </c>
      <c r="F3680" t="s">
        <v>12</v>
      </c>
      <c r="G3680" t="s">
        <v>27</v>
      </c>
      <c r="H3680" t="s">
        <v>2144</v>
      </c>
      <c r="I3680" s="4">
        <v>5.34</v>
      </c>
      <c r="J3680" s="5">
        <v>2</v>
      </c>
      <c r="K3680" s="4">
        <v>0.73</v>
      </c>
    </row>
    <row r="3681" spans="1:11" x14ac:dyDescent="0.2">
      <c r="A3681" t="s">
        <v>2906</v>
      </c>
      <c r="B3681" t="str">
        <f t="shared" si="114"/>
        <v>2015</v>
      </c>
      <c r="C3681" t="str">
        <f t="shared" si="115"/>
        <v>Nov</v>
      </c>
      <c r="D3681" t="s">
        <v>2524</v>
      </c>
      <c r="E3681" t="s">
        <v>11</v>
      </c>
      <c r="F3681" t="s">
        <v>12</v>
      </c>
      <c r="G3681" t="s">
        <v>22</v>
      </c>
      <c r="H3681" t="s">
        <v>968</v>
      </c>
      <c r="I3681" s="4">
        <v>1.7</v>
      </c>
      <c r="J3681" s="5">
        <v>2</v>
      </c>
      <c r="K3681" s="4">
        <v>-2.54</v>
      </c>
    </row>
    <row r="3682" spans="1:11" x14ac:dyDescent="0.2">
      <c r="A3682" t="s">
        <v>2906</v>
      </c>
      <c r="B3682" t="str">
        <f t="shared" si="114"/>
        <v>2015</v>
      </c>
      <c r="C3682" t="str">
        <f t="shared" si="115"/>
        <v>Nov</v>
      </c>
      <c r="D3682" t="s">
        <v>2524</v>
      </c>
      <c r="E3682" t="s">
        <v>11</v>
      </c>
      <c r="F3682" t="s">
        <v>12</v>
      </c>
      <c r="G3682" t="s">
        <v>105</v>
      </c>
      <c r="H3682" t="s">
        <v>2173</v>
      </c>
      <c r="I3682" s="4">
        <v>24.59</v>
      </c>
      <c r="J3682" s="5">
        <v>3</v>
      </c>
      <c r="K3682" s="4">
        <v>-67.62</v>
      </c>
    </row>
    <row r="3683" spans="1:11" x14ac:dyDescent="0.2">
      <c r="A3683" t="s">
        <v>2906</v>
      </c>
      <c r="B3683" t="str">
        <f t="shared" si="114"/>
        <v>2015</v>
      </c>
      <c r="C3683" t="str">
        <f t="shared" si="115"/>
        <v>Nov</v>
      </c>
      <c r="D3683" t="s">
        <v>2524</v>
      </c>
      <c r="E3683" t="s">
        <v>11</v>
      </c>
      <c r="F3683" t="s">
        <v>12</v>
      </c>
      <c r="G3683" t="s">
        <v>22</v>
      </c>
      <c r="H3683" t="s">
        <v>2646</v>
      </c>
      <c r="I3683" s="4">
        <v>7.98</v>
      </c>
      <c r="J3683" s="5">
        <v>5</v>
      </c>
      <c r="K3683" s="4">
        <v>-13.17</v>
      </c>
    </row>
    <row r="3684" spans="1:11" x14ac:dyDescent="0.2">
      <c r="A3684" t="s">
        <v>2906</v>
      </c>
      <c r="B3684" t="str">
        <f t="shared" si="114"/>
        <v>2015</v>
      </c>
      <c r="C3684" t="str">
        <f t="shared" si="115"/>
        <v>Nov</v>
      </c>
      <c r="D3684" t="s">
        <v>788</v>
      </c>
      <c r="E3684" t="s">
        <v>290</v>
      </c>
      <c r="F3684" t="s">
        <v>38</v>
      </c>
      <c r="G3684" t="s">
        <v>52</v>
      </c>
      <c r="H3684" t="s">
        <v>2383</v>
      </c>
      <c r="I3684" s="4">
        <v>18.18</v>
      </c>
      <c r="J3684" s="5">
        <v>1</v>
      </c>
      <c r="K3684" s="4">
        <v>4.7699999999999996</v>
      </c>
    </row>
    <row r="3685" spans="1:11" x14ac:dyDescent="0.2">
      <c r="A3685" t="s">
        <v>2911</v>
      </c>
      <c r="B3685" t="str">
        <f t="shared" si="114"/>
        <v>2015</v>
      </c>
      <c r="C3685" t="str">
        <f t="shared" si="115"/>
        <v>Nov</v>
      </c>
      <c r="D3685" t="s">
        <v>721</v>
      </c>
      <c r="E3685" t="s">
        <v>11</v>
      </c>
      <c r="F3685" t="s">
        <v>12</v>
      </c>
      <c r="G3685" t="s">
        <v>105</v>
      </c>
      <c r="H3685" t="s">
        <v>129</v>
      </c>
      <c r="I3685" s="4">
        <v>68.81</v>
      </c>
      <c r="J3685" s="5">
        <v>5</v>
      </c>
      <c r="K3685" s="4">
        <v>-123.86</v>
      </c>
    </row>
    <row r="3686" spans="1:11" x14ac:dyDescent="0.2">
      <c r="A3686" t="s">
        <v>2911</v>
      </c>
      <c r="B3686" t="str">
        <f t="shared" si="114"/>
        <v>2015</v>
      </c>
      <c r="C3686" t="str">
        <f t="shared" si="115"/>
        <v>Nov</v>
      </c>
      <c r="D3686" t="s">
        <v>721</v>
      </c>
      <c r="E3686" t="s">
        <v>11</v>
      </c>
      <c r="F3686" t="s">
        <v>12</v>
      </c>
      <c r="G3686" t="s">
        <v>22</v>
      </c>
      <c r="H3686" t="s">
        <v>968</v>
      </c>
      <c r="I3686" s="4">
        <v>2.54</v>
      </c>
      <c r="J3686" s="5">
        <v>3</v>
      </c>
      <c r="K3686" s="4">
        <v>-3.82</v>
      </c>
    </row>
    <row r="3687" spans="1:11" x14ac:dyDescent="0.2">
      <c r="A3687" t="s">
        <v>2911</v>
      </c>
      <c r="B3687" t="str">
        <f t="shared" si="114"/>
        <v>2015</v>
      </c>
      <c r="C3687" t="str">
        <f t="shared" si="115"/>
        <v>Nov</v>
      </c>
      <c r="D3687" t="s">
        <v>2097</v>
      </c>
      <c r="E3687" t="s">
        <v>26</v>
      </c>
      <c r="F3687" t="s">
        <v>12</v>
      </c>
      <c r="G3687" t="s">
        <v>22</v>
      </c>
      <c r="H3687" t="s">
        <v>629</v>
      </c>
      <c r="I3687" s="4">
        <v>11.61</v>
      </c>
      <c r="J3687" s="5">
        <v>2</v>
      </c>
      <c r="K3687" s="4">
        <v>-9.2899999999999991</v>
      </c>
    </row>
    <row r="3688" spans="1:11" x14ac:dyDescent="0.2">
      <c r="A3688" t="s">
        <v>2911</v>
      </c>
      <c r="B3688" t="str">
        <f t="shared" si="114"/>
        <v>2015</v>
      </c>
      <c r="C3688" t="str">
        <f t="shared" si="115"/>
        <v>Nov</v>
      </c>
      <c r="D3688" t="s">
        <v>2749</v>
      </c>
      <c r="E3688" t="s">
        <v>11</v>
      </c>
      <c r="F3688" t="s">
        <v>38</v>
      </c>
      <c r="G3688" t="s">
        <v>164</v>
      </c>
      <c r="H3688" t="s">
        <v>1541</v>
      </c>
      <c r="I3688" s="4">
        <v>206.96</v>
      </c>
      <c r="J3688" s="5">
        <v>2</v>
      </c>
      <c r="K3688" s="4">
        <v>-32.520000000000003</v>
      </c>
    </row>
    <row r="3689" spans="1:11" x14ac:dyDescent="0.2">
      <c r="A3689" t="s">
        <v>2911</v>
      </c>
      <c r="B3689" t="str">
        <f t="shared" si="114"/>
        <v>2015</v>
      </c>
      <c r="C3689" t="str">
        <f t="shared" si="115"/>
        <v>Nov</v>
      </c>
      <c r="D3689" t="s">
        <v>1977</v>
      </c>
      <c r="E3689" t="s">
        <v>501</v>
      </c>
      <c r="F3689" t="s">
        <v>12</v>
      </c>
      <c r="G3689" t="s">
        <v>13</v>
      </c>
      <c r="H3689" t="s">
        <v>1983</v>
      </c>
      <c r="I3689" s="4">
        <v>14.94</v>
      </c>
      <c r="J3689" s="5">
        <v>3</v>
      </c>
      <c r="K3689" s="4">
        <v>7.02</v>
      </c>
    </row>
    <row r="3690" spans="1:11" x14ac:dyDescent="0.2">
      <c r="A3690" t="s">
        <v>2911</v>
      </c>
      <c r="B3690" t="str">
        <f t="shared" si="114"/>
        <v>2015</v>
      </c>
      <c r="C3690" t="str">
        <f t="shared" si="115"/>
        <v>Nov</v>
      </c>
      <c r="D3690" t="s">
        <v>291</v>
      </c>
      <c r="E3690" t="s">
        <v>11</v>
      </c>
      <c r="F3690" t="s">
        <v>43</v>
      </c>
      <c r="G3690" t="s">
        <v>58</v>
      </c>
      <c r="H3690" t="s">
        <v>2912</v>
      </c>
      <c r="I3690" s="4">
        <v>27.17</v>
      </c>
      <c r="J3690" s="5">
        <v>4</v>
      </c>
      <c r="K3690" s="4">
        <v>-1.36</v>
      </c>
    </row>
    <row r="3691" spans="1:11" x14ac:dyDescent="0.2">
      <c r="A3691" t="s">
        <v>2911</v>
      </c>
      <c r="B3691" t="str">
        <f t="shared" si="114"/>
        <v>2015</v>
      </c>
      <c r="C3691" t="str">
        <f t="shared" si="115"/>
        <v>Nov</v>
      </c>
      <c r="D3691" t="s">
        <v>1449</v>
      </c>
      <c r="E3691" t="s">
        <v>135</v>
      </c>
      <c r="F3691" t="s">
        <v>12</v>
      </c>
      <c r="G3691" t="s">
        <v>22</v>
      </c>
      <c r="H3691" t="s">
        <v>1520</v>
      </c>
      <c r="I3691" s="4">
        <v>2.95</v>
      </c>
      <c r="J3691" s="5">
        <v>2</v>
      </c>
      <c r="K3691" s="4">
        <v>-2.06</v>
      </c>
    </row>
    <row r="3692" spans="1:11" x14ac:dyDescent="0.2">
      <c r="A3692" t="s">
        <v>2911</v>
      </c>
      <c r="B3692" t="str">
        <f t="shared" si="114"/>
        <v>2015</v>
      </c>
      <c r="C3692" t="str">
        <f t="shared" si="115"/>
        <v>Nov</v>
      </c>
      <c r="D3692" t="s">
        <v>1449</v>
      </c>
      <c r="E3692" t="s">
        <v>135</v>
      </c>
      <c r="F3692" t="s">
        <v>12</v>
      </c>
      <c r="G3692" t="s">
        <v>47</v>
      </c>
      <c r="H3692" t="s">
        <v>1285</v>
      </c>
      <c r="I3692" s="4">
        <v>55.1</v>
      </c>
      <c r="J3692" s="5">
        <v>6</v>
      </c>
      <c r="K3692" s="4">
        <v>18.600000000000001</v>
      </c>
    </row>
    <row r="3693" spans="1:11" x14ac:dyDescent="0.2">
      <c r="A3693" t="s">
        <v>2911</v>
      </c>
      <c r="B3693" t="str">
        <f t="shared" si="114"/>
        <v>2015</v>
      </c>
      <c r="C3693" t="str">
        <f t="shared" si="115"/>
        <v>Nov</v>
      </c>
      <c r="D3693" t="s">
        <v>1958</v>
      </c>
      <c r="E3693" t="s">
        <v>31</v>
      </c>
      <c r="F3693" t="s">
        <v>12</v>
      </c>
      <c r="G3693" t="s">
        <v>13</v>
      </c>
      <c r="H3693" t="s">
        <v>357</v>
      </c>
      <c r="I3693" s="4">
        <v>37.94</v>
      </c>
      <c r="J3693" s="5">
        <v>2</v>
      </c>
      <c r="K3693" s="4">
        <v>18.21</v>
      </c>
    </row>
    <row r="3694" spans="1:11" x14ac:dyDescent="0.2">
      <c r="A3694" t="s">
        <v>2911</v>
      </c>
      <c r="B3694" t="str">
        <f t="shared" si="114"/>
        <v>2015</v>
      </c>
      <c r="C3694" t="str">
        <f t="shared" si="115"/>
        <v>Nov</v>
      </c>
      <c r="D3694" t="s">
        <v>1958</v>
      </c>
      <c r="E3694" t="s">
        <v>31</v>
      </c>
      <c r="F3694" t="s">
        <v>12</v>
      </c>
      <c r="G3694" t="s">
        <v>13</v>
      </c>
      <c r="H3694" t="s">
        <v>286</v>
      </c>
      <c r="I3694" s="4">
        <v>42.8</v>
      </c>
      <c r="J3694" s="5">
        <v>10</v>
      </c>
      <c r="K3694" s="4">
        <v>19.260000000000002</v>
      </c>
    </row>
    <row r="3695" spans="1:11" x14ac:dyDescent="0.2">
      <c r="A3695" t="s">
        <v>2911</v>
      </c>
      <c r="B3695" t="str">
        <f t="shared" si="114"/>
        <v>2015</v>
      </c>
      <c r="C3695" t="str">
        <f t="shared" si="115"/>
        <v>Nov</v>
      </c>
      <c r="D3695" t="s">
        <v>1958</v>
      </c>
      <c r="E3695" t="s">
        <v>31</v>
      </c>
      <c r="F3695" t="s">
        <v>12</v>
      </c>
      <c r="G3695" t="s">
        <v>20</v>
      </c>
      <c r="H3695" t="s">
        <v>633</v>
      </c>
      <c r="I3695" s="4">
        <v>33.630000000000003</v>
      </c>
      <c r="J3695" s="5">
        <v>3</v>
      </c>
      <c r="K3695" s="4">
        <v>10.09</v>
      </c>
    </row>
    <row r="3696" spans="1:11" x14ac:dyDescent="0.2">
      <c r="A3696" t="s">
        <v>2911</v>
      </c>
      <c r="B3696" t="str">
        <f t="shared" si="114"/>
        <v>2015</v>
      </c>
      <c r="C3696" t="str">
        <f t="shared" si="115"/>
        <v>Nov</v>
      </c>
      <c r="D3696" t="s">
        <v>922</v>
      </c>
      <c r="E3696" t="s">
        <v>139</v>
      </c>
      <c r="F3696" t="s">
        <v>43</v>
      </c>
      <c r="G3696" t="s">
        <v>353</v>
      </c>
      <c r="H3696" t="s">
        <v>957</v>
      </c>
      <c r="I3696" s="4">
        <v>32.99</v>
      </c>
      <c r="J3696" s="5">
        <v>3</v>
      </c>
      <c r="K3696" s="4">
        <v>-1.98</v>
      </c>
    </row>
    <row r="3697" spans="1:11" x14ac:dyDescent="0.2">
      <c r="A3697" t="s">
        <v>2911</v>
      </c>
      <c r="B3697" t="str">
        <f t="shared" si="114"/>
        <v>2015</v>
      </c>
      <c r="C3697" t="str">
        <f t="shared" si="115"/>
        <v>Nov</v>
      </c>
      <c r="D3697" t="s">
        <v>761</v>
      </c>
      <c r="E3697" t="s">
        <v>501</v>
      </c>
      <c r="F3697" t="s">
        <v>12</v>
      </c>
      <c r="G3697" t="s">
        <v>27</v>
      </c>
      <c r="H3697" t="s">
        <v>980</v>
      </c>
      <c r="I3697" s="4">
        <v>17.12</v>
      </c>
      <c r="J3697" s="5">
        <v>4</v>
      </c>
      <c r="K3697" s="4">
        <v>4.96</v>
      </c>
    </row>
    <row r="3698" spans="1:11" x14ac:dyDescent="0.2">
      <c r="A3698" t="s">
        <v>2911</v>
      </c>
      <c r="B3698" t="str">
        <f t="shared" si="114"/>
        <v>2015</v>
      </c>
      <c r="C3698" t="str">
        <f t="shared" si="115"/>
        <v>Nov</v>
      </c>
      <c r="D3698" t="s">
        <v>761</v>
      </c>
      <c r="E3698" t="s">
        <v>501</v>
      </c>
      <c r="F3698" t="s">
        <v>12</v>
      </c>
      <c r="G3698" t="s">
        <v>13</v>
      </c>
      <c r="H3698" t="s">
        <v>2913</v>
      </c>
      <c r="I3698" s="4">
        <v>59.94</v>
      </c>
      <c r="J3698" s="5">
        <v>3</v>
      </c>
      <c r="K3698" s="4">
        <v>28.17</v>
      </c>
    </row>
    <row r="3699" spans="1:11" x14ac:dyDescent="0.2">
      <c r="A3699" t="s">
        <v>2914</v>
      </c>
      <c r="B3699" t="str">
        <f t="shared" si="114"/>
        <v>2015</v>
      </c>
      <c r="C3699" t="str">
        <f t="shared" si="115"/>
        <v>Nov</v>
      </c>
      <c r="D3699" t="s">
        <v>2616</v>
      </c>
      <c r="E3699" t="s">
        <v>11</v>
      </c>
      <c r="F3699" t="s">
        <v>12</v>
      </c>
      <c r="G3699" t="s">
        <v>13</v>
      </c>
      <c r="H3699" t="s">
        <v>2740</v>
      </c>
      <c r="I3699" s="4">
        <v>335.52</v>
      </c>
      <c r="J3699" s="5">
        <v>4</v>
      </c>
      <c r="K3699" s="4">
        <v>117.43</v>
      </c>
    </row>
    <row r="3700" spans="1:11" x14ac:dyDescent="0.2">
      <c r="A3700" t="s">
        <v>2914</v>
      </c>
      <c r="B3700" t="str">
        <f t="shared" si="114"/>
        <v>2015</v>
      </c>
      <c r="C3700" t="str">
        <f t="shared" si="115"/>
        <v>Nov</v>
      </c>
      <c r="D3700" t="s">
        <v>2616</v>
      </c>
      <c r="E3700" t="s">
        <v>11</v>
      </c>
      <c r="F3700" t="s">
        <v>12</v>
      </c>
      <c r="G3700" t="s">
        <v>22</v>
      </c>
      <c r="H3700" t="s">
        <v>1031</v>
      </c>
      <c r="I3700" s="4">
        <v>23.91</v>
      </c>
      <c r="J3700" s="5">
        <v>2</v>
      </c>
      <c r="K3700" s="4">
        <v>-40.65</v>
      </c>
    </row>
    <row r="3701" spans="1:11" x14ac:dyDescent="0.2">
      <c r="A3701" t="s">
        <v>2914</v>
      </c>
      <c r="B3701" t="str">
        <f t="shared" si="114"/>
        <v>2015</v>
      </c>
      <c r="C3701" t="str">
        <f t="shared" si="115"/>
        <v>Nov</v>
      </c>
      <c r="D3701" t="s">
        <v>2616</v>
      </c>
      <c r="E3701" t="s">
        <v>11</v>
      </c>
      <c r="F3701" t="s">
        <v>12</v>
      </c>
      <c r="G3701" t="s">
        <v>20</v>
      </c>
      <c r="H3701" t="s">
        <v>2310</v>
      </c>
      <c r="I3701" s="4">
        <v>27.06</v>
      </c>
      <c r="J3701" s="5">
        <v>2</v>
      </c>
      <c r="K3701" s="4">
        <v>2.37</v>
      </c>
    </row>
    <row r="3702" spans="1:11" x14ac:dyDescent="0.2">
      <c r="A3702" t="s">
        <v>2914</v>
      </c>
      <c r="B3702" t="str">
        <f t="shared" si="114"/>
        <v>2015</v>
      </c>
      <c r="C3702" t="str">
        <f t="shared" si="115"/>
        <v>Nov</v>
      </c>
      <c r="D3702" t="s">
        <v>1386</v>
      </c>
      <c r="E3702" t="s">
        <v>205</v>
      </c>
      <c r="F3702" t="s">
        <v>12</v>
      </c>
      <c r="G3702" t="s">
        <v>105</v>
      </c>
      <c r="H3702" t="s">
        <v>2818</v>
      </c>
      <c r="I3702" s="4">
        <v>2625.12</v>
      </c>
      <c r="J3702" s="5">
        <v>8</v>
      </c>
      <c r="K3702" s="4">
        <v>735.03</v>
      </c>
    </row>
    <row r="3703" spans="1:11" x14ac:dyDescent="0.2">
      <c r="A3703" t="s">
        <v>2914</v>
      </c>
      <c r="B3703" t="str">
        <f t="shared" si="114"/>
        <v>2015</v>
      </c>
      <c r="C3703" t="str">
        <f t="shared" si="115"/>
        <v>Nov</v>
      </c>
      <c r="D3703" t="s">
        <v>1386</v>
      </c>
      <c r="E3703" t="s">
        <v>205</v>
      </c>
      <c r="F3703" t="s">
        <v>12</v>
      </c>
      <c r="G3703" t="s">
        <v>27</v>
      </c>
      <c r="H3703" t="s">
        <v>1115</v>
      </c>
      <c r="I3703" s="4">
        <v>17.940000000000001</v>
      </c>
      <c r="J3703" s="5">
        <v>3</v>
      </c>
      <c r="K3703" s="4">
        <v>4.49</v>
      </c>
    </row>
    <row r="3704" spans="1:11" x14ac:dyDescent="0.2">
      <c r="A3704" t="s">
        <v>2914</v>
      </c>
      <c r="B3704" t="str">
        <f t="shared" si="114"/>
        <v>2015</v>
      </c>
      <c r="C3704" t="str">
        <f t="shared" si="115"/>
        <v>Nov</v>
      </c>
      <c r="D3704" t="s">
        <v>1908</v>
      </c>
      <c r="E3704" t="s">
        <v>67</v>
      </c>
      <c r="F3704" t="s">
        <v>43</v>
      </c>
      <c r="G3704" t="s">
        <v>44</v>
      </c>
      <c r="H3704" t="s">
        <v>1557</v>
      </c>
      <c r="I3704" s="4">
        <v>307.98</v>
      </c>
      <c r="J3704" s="5">
        <v>2</v>
      </c>
      <c r="K3704" s="4">
        <v>89.31</v>
      </c>
    </row>
    <row r="3705" spans="1:11" x14ac:dyDescent="0.2">
      <c r="A3705" t="s">
        <v>2914</v>
      </c>
      <c r="B3705" t="str">
        <f t="shared" si="114"/>
        <v>2015</v>
      </c>
      <c r="C3705" t="str">
        <f t="shared" si="115"/>
        <v>Nov</v>
      </c>
      <c r="D3705" t="s">
        <v>1908</v>
      </c>
      <c r="E3705" t="s">
        <v>67</v>
      </c>
      <c r="F3705" t="s">
        <v>12</v>
      </c>
      <c r="G3705" t="s">
        <v>13</v>
      </c>
      <c r="H3705" t="s">
        <v>1932</v>
      </c>
      <c r="I3705" s="4">
        <v>44.1</v>
      </c>
      <c r="J3705" s="5">
        <v>6</v>
      </c>
      <c r="K3705" s="4">
        <v>20.73</v>
      </c>
    </row>
    <row r="3706" spans="1:11" x14ac:dyDescent="0.2">
      <c r="A3706" t="s">
        <v>2914</v>
      </c>
      <c r="B3706" t="str">
        <f t="shared" si="114"/>
        <v>2015</v>
      </c>
      <c r="C3706" t="str">
        <f t="shared" si="115"/>
        <v>Nov</v>
      </c>
      <c r="D3706" t="s">
        <v>1908</v>
      </c>
      <c r="E3706" t="s">
        <v>67</v>
      </c>
      <c r="F3706" t="s">
        <v>12</v>
      </c>
      <c r="G3706" t="s">
        <v>27</v>
      </c>
      <c r="H3706" t="s">
        <v>2915</v>
      </c>
      <c r="I3706" s="4">
        <v>13.12</v>
      </c>
      <c r="J3706" s="5">
        <v>4</v>
      </c>
      <c r="K3706" s="4">
        <v>5.64</v>
      </c>
    </row>
    <row r="3707" spans="1:11" x14ac:dyDescent="0.2">
      <c r="A3707" t="s">
        <v>2914</v>
      </c>
      <c r="B3707" t="str">
        <f t="shared" si="114"/>
        <v>2015</v>
      </c>
      <c r="C3707" t="str">
        <f t="shared" si="115"/>
        <v>Nov</v>
      </c>
      <c r="D3707" t="s">
        <v>1908</v>
      </c>
      <c r="E3707" t="s">
        <v>67</v>
      </c>
      <c r="F3707" t="s">
        <v>12</v>
      </c>
      <c r="G3707" t="s">
        <v>72</v>
      </c>
      <c r="H3707" t="s">
        <v>73</v>
      </c>
      <c r="I3707" s="4">
        <v>16.559999999999999</v>
      </c>
      <c r="J3707" s="5">
        <v>2</v>
      </c>
      <c r="K3707" s="4">
        <v>7.78</v>
      </c>
    </row>
    <row r="3708" spans="1:11" x14ac:dyDescent="0.2">
      <c r="A3708" t="s">
        <v>2914</v>
      </c>
      <c r="B3708" t="str">
        <f t="shared" si="114"/>
        <v>2015</v>
      </c>
      <c r="C3708" t="str">
        <f t="shared" si="115"/>
        <v>Nov</v>
      </c>
      <c r="D3708" t="s">
        <v>1908</v>
      </c>
      <c r="E3708" t="s">
        <v>67</v>
      </c>
      <c r="F3708" t="s">
        <v>12</v>
      </c>
      <c r="G3708" t="s">
        <v>13</v>
      </c>
      <c r="H3708" t="s">
        <v>566</v>
      </c>
      <c r="I3708" s="4">
        <v>38.880000000000003</v>
      </c>
      <c r="J3708" s="5">
        <v>6</v>
      </c>
      <c r="K3708" s="4">
        <v>18.66</v>
      </c>
    </row>
    <row r="3709" spans="1:11" x14ac:dyDescent="0.2">
      <c r="A3709" t="s">
        <v>2916</v>
      </c>
      <c r="B3709" t="str">
        <f t="shared" si="114"/>
        <v>2015</v>
      </c>
      <c r="C3709" t="str">
        <f t="shared" si="115"/>
        <v>Nov</v>
      </c>
      <c r="D3709" t="s">
        <v>470</v>
      </c>
      <c r="E3709" t="s">
        <v>31</v>
      </c>
      <c r="F3709" t="s">
        <v>43</v>
      </c>
      <c r="G3709" t="s">
        <v>58</v>
      </c>
      <c r="H3709" t="s">
        <v>1532</v>
      </c>
      <c r="I3709" s="4">
        <v>13.98</v>
      </c>
      <c r="J3709" s="5">
        <v>2</v>
      </c>
      <c r="K3709" s="4">
        <v>6.15</v>
      </c>
    </row>
    <row r="3710" spans="1:11" x14ac:dyDescent="0.2">
      <c r="A3710" t="s">
        <v>2916</v>
      </c>
      <c r="B3710" t="str">
        <f t="shared" si="114"/>
        <v>2015</v>
      </c>
      <c r="C3710" t="str">
        <f t="shared" si="115"/>
        <v>Nov</v>
      </c>
      <c r="D3710" t="s">
        <v>470</v>
      </c>
      <c r="E3710" t="s">
        <v>31</v>
      </c>
      <c r="F3710" t="s">
        <v>12</v>
      </c>
      <c r="G3710" t="s">
        <v>22</v>
      </c>
      <c r="H3710" t="s">
        <v>727</v>
      </c>
      <c r="I3710" s="4">
        <v>25.82</v>
      </c>
      <c r="J3710" s="5">
        <v>6</v>
      </c>
      <c r="K3710" s="4">
        <v>9.36</v>
      </c>
    </row>
    <row r="3711" spans="1:11" x14ac:dyDescent="0.2">
      <c r="A3711" t="s">
        <v>2916</v>
      </c>
      <c r="B3711" t="str">
        <f t="shared" si="114"/>
        <v>2015</v>
      </c>
      <c r="C3711" t="str">
        <f t="shared" si="115"/>
        <v>Nov</v>
      </c>
      <c r="D3711" t="s">
        <v>470</v>
      </c>
      <c r="E3711" t="s">
        <v>31</v>
      </c>
      <c r="F3711" t="s">
        <v>12</v>
      </c>
      <c r="G3711" t="s">
        <v>13</v>
      </c>
      <c r="H3711" t="s">
        <v>2917</v>
      </c>
      <c r="I3711" s="4">
        <v>146.72999999999999</v>
      </c>
      <c r="J3711" s="5">
        <v>3</v>
      </c>
      <c r="K3711" s="4">
        <v>68.959999999999994</v>
      </c>
    </row>
    <row r="3712" spans="1:11" x14ac:dyDescent="0.2">
      <c r="A3712" t="s">
        <v>2916</v>
      </c>
      <c r="B3712" t="str">
        <f t="shared" si="114"/>
        <v>2015</v>
      </c>
      <c r="C3712" t="str">
        <f t="shared" si="115"/>
        <v>Nov</v>
      </c>
      <c r="D3712" t="s">
        <v>470</v>
      </c>
      <c r="E3712" t="s">
        <v>31</v>
      </c>
      <c r="F3712" t="s">
        <v>38</v>
      </c>
      <c r="G3712" t="s">
        <v>52</v>
      </c>
      <c r="H3712" t="s">
        <v>1844</v>
      </c>
      <c r="I3712" s="4">
        <v>79.760000000000005</v>
      </c>
      <c r="J3712" s="5">
        <v>4</v>
      </c>
      <c r="K3712" s="4">
        <v>22.33</v>
      </c>
    </row>
    <row r="3713" spans="1:11" x14ac:dyDescent="0.2">
      <c r="A3713" t="s">
        <v>2916</v>
      </c>
      <c r="B3713" t="str">
        <f t="shared" si="114"/>
        <v>2015</v>
      </c>
      <c r="C3713" t="str">
        <f t="shared" si="115"/>
        <v>Nov</v>
      </c>
      <c r="D3713" t="s">
        <v>10</v>
      </c>
      <c r="E3713" t="s">
        <v>31</v>
      </c>
      <c r="F3713" t="s">
        <v>12</v>
      </c>
      <c r="G3713" t="s">
        <v>13</v>
      </c>
      <c r="H3713" t="s">
        <v>417</v>
      </c>
      <c r="I3713" s="4">
        <v>368.91</v>
      </c>
      <c r="J3713" s="5">
        <v>9</v>
      </c>
      <c r="K3713" s="4">
        <v>180.77</v>
      </c>
    </row>
    <row r="3714" spans="1:11" x14ac:dyDescent="0.2">
      <c r="A3714" t="s">
        <v>2916</v>
      </c>
      <c r="B3714" t="str">
        <f t="shared" si="114"/>
        <v>2015</v>
      </c>
      <c r="C3714" t="str">
        <f t="shared" si="115"/>
        <v>Nov</v>
      </c>
      <c r="D3714" t="s">
        <v>10</v>
      </c>
      <c r="E3714" t="s">
        <v>31</v>
      </c>
      <c r="F3714" t="s">
        <v>12</v>
      </c>
      <c r="G3714" t="s">
        <v>27</v>
      </c>
      <c r="H3714" t="s">
        <v>1450</v>
      </c>
      <c r="I3714" s="4">
        <v>14.7</v>
      </c>
      <c r="J3714" s="5">
        <v>5</v>
      </c>
      <c r="K3714" s="4">
        <v>6.62</v>
      </c>
    </row>
    <row r="3715" spans="1:11" x14ac:dyDescent="0.2">
      <c r="A3715" t="s">
        <v>2916</v>
      </c>
      <c r="B3715" t="str">
        <f t="shared" ref="B3715:B3778" si="116">TEXT(A3715,"YYYY")</f>
        <v>2015</v>
      </c>
      <c r="C3715" t="str">
        <f t="shared" ref="C3715:C3778" si="117">TEXT(A3715,"MMM")</f>
        <v>Nov</v>
      </c>
      <c r="D3715" t="s">
        <v>108</v>
      </c>
      <c r="E3715" t="s">
        <v>31</v>
      </c>
      <c r="F3715" t="s">
        <v>12</v>
      </c>
      <c r="G3715" t="s">
        <v>22</v>
      </c>
      <c r="H3715" t="s">
        <v>2810</v>
      </c>
      <c r="I3715" s="4">
        <v>3.17</v>
      </c>
      <c r="J3715" s="5">
        <v>2</v>
      </c>
      <c r="K3715" s="4">
        <v>0.99</v>
      </c>
    </row>
    <row r="3716" spans="1:11" x14ac:dyDescent="0.2">
      <c r="A3716" t="s">
        <v>2916</v>
      </c>
      <c r="B3716" t="str">
        <f t="shared" si="116"/>
        <v>2015</v>
      </c>
      <c r="C3716" t="str">
        <f t="shared" si="117"/>
        <v>Nov</v>
      </c>
      <c r="D3716" t="s">
        <v>108</v>
      </c>
      <c r="E3716" t="s">
        <v>31</v>
      </c>
      <c r="F3716" t="s">
        <v>12</v>
      </c>
      <c r="G3716" t="s">
        <v>13</v>
      </c>
      <c r="H3716" t="s">
        <v>32</v>
      </c>
      <c r="I3716" s="4">
        <v>19.440000000000001</v>
      </c>
      <c r="J3716" s="5">
        <v>3</v>
      </c>
      <c r="K3716" s="4">
        <v>9.33</v>
      </c>
    </row>
    <row r="3717" spans="1:11" x14ac:dyDescent="0.2">
      <c r="A3717" t="s">
        <v>2916</v>
      </c>
      <c r="B3717" t="str">
        <f t="shared" si="116"/>
        <v>2015</v>
      </c>
      <c r="C3717" t="str">
        <f t="shared" si="117"/>
        <v>Nov</v>
      </c>
      <c r="D3717" t="s">
        <v>108</v>
      </c>
      <c r="E3717" t="s">
        <v>31</v>
      </c>
      <c r="F3717" t="s">
        <v>12</v>
      </c>
      <c r="G3717" t="s">
        <v>20</v>
      </c>
      <c r="H3717" t="s">
        <v>2918</v>
      </c>
      <c r="I3717" s="4">
        <v>454.86</v>
      </c>
      <c r="J3717" s="5">
        <v>7</v>
      </c>
      <c r="K3717" s="4">
        <v>54.58</v>
      </c>
    </row>
    <row r="3718" spans="1:11" x14ac:dyDescent="0.2">
      <c r="A3718" t="s">
        <v>2916</v>
      </c>
      <c r="B3718" t="str">
        <f t="shared" si="116"/>
        <v>2015</v>
      </c>
      <c r="C3718" t="str">
        <f t="shared" si="117"/>
        <v>Nov</v>
      </c>
      <c r="D3718" t="s">
        <v>108</v>
      </c>
      <c r="E3718" t="s">
        <v>31</v>
      </c>
      <c r="F3718" t="s">
        <v>12</v>
      </c>
      <c r="G3718" t="s">
        <v>22</v>
      </c>
      <c r="H3718" t="s">
        <v>949</v>
      </c>
      <c r="I3718" s="4">
        <v>91.39</v>
      </c>
      <c r="J3718" s="5">
        <v>8</v>
      </c>
      <c r="K3718" s="4">
        <v>29.7</v>
      </c>
    </row>
    <row r="3719" spans="1:11" x14ac:dyDescent="0.2">
      <c r="A3719" t="s">
        <v>2919</v>
      </c>
      <c r="B3719" t="str">
        <f t="shared" si="116"/>
        <v>2015</v>
      </c>
      <c r="C3719" t="str">
        <f t="shared" si="117"/>
        <v>Nov</v>
      </c>
      <c r="D3719" t="s">
        <v>1473</v>
      </c>
      <c r="E3719" t="s">
        <v>290</v>
      </c>
      <c r="F3719" t="s">
        <v>12</v>
      </c>
      <c r="G3719" t="s">
        <v>27</v>
      </c>
      <c r="H3719" t="s">
        <v>2920</v>
      </c>
      <c r="I3719" s="4">
        <v>13.12</v>
      </c>
      <c r="J3719" s="5">
        <v>5</v>
      </c>
      <c r="K3719" s="4">
        <v>1.48</v>
      </c>
    </row>
    <row r="3720" spans="1:11" x14ac:dyDescent="0.2">
      <c r="A3720" t="s">
        <v>2921</v>
      </c>
      <c r="B3720" t="str">
        <f t="shared" si="116"/>
        <v>2015</v>
      </c>
      <c r="C3720" t="str">
        <f t="shared" si="117"/>
        <v>Nov</v>
      </c>
      <c r="D3720" t="s">
        <v>542</v>
      </c>
      <c r="E3720" t="s">
        <v>501</v>
      </c>
      <c r="F3720" t="s">
        <v>12</v>
      </c>
      <c r="G3720" t="s">
        <v>22</v>
      </c>
      <c r="H3720" t="s">
        <v>170</v>
      </c>
      <c r="I3720" s="4">
        <v>14.73</v>
      </c>
      <c r="J3720" s="5">
        <v>3</v>
      </c>
      <c r="K3720" s="4">
        <v>6.92</v>
      </c>
    </row>
    <row r="3721" spans="1:11" x14ac:dyDescent="0.2">
      <c r="A3721" t="s">
        <v>2921</v>
      </c>
      <c r="B3721" t="str">
        <f t="shared" si="116"/>
        <v>2015</v>
      </c>
      <c r="C3721" t="str">
        <f t="shared" si="117"/>
        <v>Nov</v>
      </c>
      <c r="D3721" t="s">
        <v>542</v>
      </c>
      <c r="E3721" t="s">
        <v>501</v>
      </c>
      <c r="F3721" t="s">
        <v>12</v>
      </c>
      <c r="G3721" t="s">
        <v>20</v>
      </c>
      <c r="H3721" t="s">
        <v>2321</v>
      </c>
      <c r="I3721" s="4">
        <v>104.9</v>
      </c>
      <c r="J3721" s="5">
        <v>5</v>
      </c>
      <c r="K3721" s="4">
        <v>25.18</v>
      </c>
    </row>
    <row r="3722" spans="1:11" x14ac:dyDescent="0.2">
      <c r="A3722" t="s">
        <v>2921</v>
      </c>
      <c r="B3722" t="str">
        <f t="shared" si="116"/>
        <v>2015</v>
      </c>
      <c r="C3722" t="str">
        <f t="shared" si="117"/>
        <v>Nov</v>
      </c>
      <c r="D3722" t="s">
        <v>542</v>
      </c>
      <c r="E3722" t="s">
        <v>501</v>
      </c>
      <c r="F3722" t="s">
        <v>12</v>
      </c>
      <c r="G3722" t="s">
        <v>22</v>
      </c>
      <c r="H3722" t="s">
        <v>2360</v>
      </c>
      <c r="I3722" s="4">
        <v>61.04</v>
      </c>
      <c r="J3722" s="5">
        <v>4</v>
      </c>
      <c r="K3722" s="4">
        <v>30.52</v>
      </c>
    </row>
    <row r="3723" spans="1:11" x14ac:dyDescent="0.2">
      <c r="A3723" t="s">
        <v>2921</v>
      </c>
      <c r="B3723" t="str">
        <f t="shared" si="116"/>
        <v>2015</v>
      </c>
      <c r="C3723" t="str">
        <f t="shared" si="117"/>
        <v>Nov</v>
      </c>
      <c r="D3723" t="s">
        <v>542</v>
      </c>
      <c r="E3723" t="s">
        <v>501</v>
      </c>
      <c r="F3723" t="s">
        <v>12</v>
      </c>
      <c r="G3723" t="s">
        <v>13</v>
      </c>
      <c r="H3723" t="s">
        <v>2864</v>
      </c>
      <c r="I3723" s="4">
        <v>10.95</v>
      </c>
      <c r="J3723" s="5">
        <v>3</v>
      </c>
      <c r="K3723" s="4">
        <v>5.15</v>
      </c>
    </row>
    <row r="3724" spans="1:11" x14ac:dyDescent="0.2">
      <c r="A3724" t="s">
        <v>2921</v>
      </c>
      <c r="B3724" t="str">
        <f t="shared" si="116"/>
        <v>2015</v>
      </c>
      <c r="C3724" t="str">
        <f t="shared" si="117"/>
        <v>Nov</v>
      </c>
      <c r="D3724" t="s">
        <v>2090</v>
      </c>
      <c r="E3724" t="s">
        <v>135</v>
      </c>
      <c r="F3724" t="s">
        <v>38</v>
      </c>
      <c r="G3724" t="s">
        <v>52</v>
      </c>
      <c r="H3724" t="s">
        <v>2071</v>
      </c>
      <c r="I3724" s="4">
        <v>692.47</v>
      </c>
      <c r="J3724" s="5">
        <v>11</v>
      </c>
      <c r="K3724" s="4">
        <v>190.43</v>
      </c>
    </row>
    <row r="3725" spans="1:11" x14ac:dyDescent="0.2">
      <c r="A3725" t="s">
        <v>2921</v>
      </c>
      <c r="B3725" t="str">
        <f t="shared" si="116"/>
        <v>2015</v>
      </c>
      <c r="C3725" t="str">
        <f t="shared" si="117"/>
        <v>Nov</v>
      </c>
      <c r="D3725" t="s">
        <v>1490</v>
      </c>
      <c r="E3725" t="s">
        <v>216</v>
      </c>
      <c r="F3725" t="s">
        <v>43</v>
      </c>
      <c r="G3725" t="s">
        <v>694</v>
      </c>
      <c r="H3725" t="s">
        <v>1558</v>
      </c>
      <c r="I3725" s="4">
        <v>599.99</v>
      </c>
      <c r="J3725" s="5">
        <v>1</v>
      </c>
      <c r="K3725" s="4">
        <v>234</v>
      </c>
    </row>
    <row r="3726" spans="1:11" x14ac:dyDescent="0.2">
      <c r="A3726" t="s">
        <v>2922</v>
      </c>
      <c r="B3726" t="str">
        <f t="shared" si="116"/>
        <v>2015</v>
      </c>
      <c r="C3726" t="str">
        <f t="shared" si="117"/>
        <v>Nov</v>
      </c>
      <c r="D3726" t="s">
        <v>1648</v>
      </c>
      <c r="E3726" t="s">
        <v>139</v>
      </c>
      <c r="F3726" t="s">
        <v>38</v>
      </c>
      <c r="G3726" t="s">
        <v>164</v>
      </c>
      <c r="H3726" t="s">
        <v>1741</v>
      </c>
      <c r="I3726" s="4">
        <v>375.46</v>
      </c>
      <c r="J3726" s="5">
        <v>3</v>
      </c>
      <c r="K3726" s="4">
        <v>-157.01</v>
      </c>
    </row>
    <row r="3727" spans="1:11" x14ac:dyDescent="0.2">
      <c r="A3727" t="s">
        <v>2922</v>
      </c>
      <c r="B3727" t="str">
        <f t="shared" si="116"/>
        <v>2015</v>
      </c>
      <c r="C3727" t="str">
        <f t="shared" si="117"/>
        <v>Nov</v>
      </c>
      <c r="D3727" t="s">
        <v>1648</v>
      </c>
      <c r="E3727" t="s">
        <v>139</v>
      </c>
      <c r="F3727" t="s">
        <v>43</v>
      </c>
      <c r="G3727" t="s">
        <v>58</v>
      </c>
      <c r="H3727" t="s">
        <v>2923</v>
      </c>
      <c r="I3727" s="4">
        <v>83.98</v>
      </c>
      <c r="J3727" s="5">
        <v>3</v>
      </c>
      <c r="K3727" s="4">
        <v>-1.05</v>
      </c>
    </row>
    <row r="3728" spans="1:11" x14ac:dyDescent="0.2">
      <c r="A3728" t="s">
        <v>2922</v>
      </c>
      <c r="B3728" t="str">
        <f t="shared" si="116"/>
        <v>2015</v>
      </c>
      <c r="C3728" t="str">
        <f t="shared" si="117"/>
        <v>Nov</v>
      </c>
      <c r="D3728" t="s">
        <v>438</v>
      </c>
      <c r="E3728" t="s">
        <v>31</v>
      </c>
      <c r="F3728" t="s">
        <v>38</v>
      </c>
      <c r="G3728" t="s">
        <v>39</v>
      </c>
      <c r="H3728" t="s">
        <v>918</v>
      </c>
      <c r="I3728" s="4">
        <v>283.92</v>
      </c>
      <c r="J3728" s="5">
        <v>5</v>
      </c>
      <c r="K3728" s="4">
        <v>17.75</v>
      </c>
    </row>
    <row r="3729" spans="1:11" x14ac:dyDescent="0.2">
      <c r="A3729" t="s">
        <v>2922</v>
      </c>
      <c r="B3729" t="str">
        <f t="shared" si="116"/>
        <v>2015</v>
      </c>
      <c r="C3729" t="str">
        <f t="shared" si="117"/>
        <v>Nov</v>
      </c>
      <c r="D3729" t="s">
        <v>2147</v>
      </c>
      <c r="E3729" t="s">
        <v>116</v>
      </c>
      <c r="F3729" t="s">
        <v>12</v>
      </c>
      <c r="G3729" t="s">
        <v>22</v>
      </c>
      <c r="H3729" t="s">
        <v>503</v>
      </c>
      <c r="I3729" s="4">
        <v>6.24</v>
      </c>
      <c r="J3729" s="5">
        <v>2</v>
      </c>
      <c r="K3729" s="4">
        <v>3.06</v>
      </c>
    </row>
    <row r="3730" spans="1:11" x14ac:dyDescent="0.2">
      <c r="A3730" t="s">
        <v>2922</v>
      </c>
      <c r="B3730" t="str">
        <f t="shared" si="116"/>
        <v>2015</v>
      </c>
      <c r="C3730" t="str">
        <f t="shared" si="117"/>
        <v>Nov</v>
      </c>
      <c r="D3730" t="s">
        <v>1898</v>
      </c>
      <c r="E3730" t="s">
        <v>67</v>
      </c>
      <c r="F3730" t="s">
        <v>43</v>
      </c>
      <c r="G3730" t="s">
        <v>44</v>
      </c>
      <c r="H3730" t="s">
        <v>2924</v>
      </c>
      <c r="I3730" s="4">
        <v>83.97</v>
      </c>
      <c r="J3730" s="5">
        <v>3</v>
      </c>
      <c r="K3730" s="4">
        <v>23.51</v>
      </c>
    </row>
    <row r="3731" spans="1:11" x14ac:dyDescent="0.2">
      <c r="A3731" t="s">
        <v>2922</v>
      </c>
      <c r="B3731" t="str">
        <f t="shared" si="116"/>
        <v>2015</v>
      </c>
      <c r="C3731" t="str">
        <f t="shared" si="117"/>
        <v>Nov</v>
      </c>
      <c r="D3731" t="s">
        <v>1898</v>
      </c>
      <c r="E3731" t="s">
        <v>67</v>
      </c>
      <c r="F3731" t="s">
        <v>43</v>
      </c>
      <c r="G3731" t="s">
        <v>58</v>
      </c>
      <c r="H3731" t="s">
        <v>2925</v>
      </c>
      <c r="I3731" s="4">
        <v>104.97</v>
      </c>
      <c r="J3731" s="5">
        <v>3</v>
      </c>
      <c r="K3731" s="4">
        <v>7.35</v>
      </c>
    </row>
    <row r="3732" spans="1:11" x14ac:dyDescent="0.2">
      <c r="A3732" t="s">
        <v>2922</v>
      </c>
      <c r="B3732" t="str">
        <f t="shared" si="116"/>
        <v>2015</v>
      </c>
      <c r="C3732" t="str">
        <f t="shared" si="117"/>
        <v>Nov</v>
      </c>
      <c r="D3732" t="s">
        <v>2304</v>
      </c>
      <c r="E3732" t="s">
        <v>169</v>
      </c>
      <c r="F3732" t="s">
        <v>12</v>
      </c>
      <c r="G3732" t="s">
        <v>27</v>
      </c>
      <c r="H3732" t="s">
        <v>471</v>
      </c>
      <c r="I3732" s="4">
        <v>29.79</v>
      </c>
      <c r="J3732" s="5">
        <v>3</v>
      </c>
      <c r="K3732" s="4">
        <v>12.51</v>
      </c>
    </row>
    <row r="3733" spans="1:11" x14ac:dyDescent="0.2">
      <c r="A3733" t="s">
        <v>2922</v>
      </c>
      <c r="B3733" t="str">
        <f t="shared" si="116"/>
        <v>2015</v>
      </c>
      <c r="C3733" t="str">
        <f t="shared" si="117"/>
        <v>Nov</v>
      </c>
      <c r="D3733" t="s">
        <v>723</v>
      </c>
      <c r="E3733" t="s">
        <v>31</v>
      </c>
      <c r="F3733" t="s">
        <v>43</v>
      </c>
      <c r="G3733" t="s">
        <v>58</v>
      </c>
      <c r="H3733" t="s">
        <v>1004</v>
      </c>
      <c r="I3733" s="4">
        <v>107.97</v>
      </c>
      <c r="J3733" s="5">
        <v>3</v>
      </c>
      <c r="K3733" s="4">
        <v>22.67</v>
      </c>
    </row>
    <row r="3734" spans="1:11" x14ac:dyDescent="0.2">
      <c r="A3734" t="s">
        <v>2922</v>
      </c>
      <c r="B3734" t="str">
        <f t="shared" si="116"/>
        <v>2015</v>
      </c>
      <c r="C3734" t="str">
        <f t="shared" si="117"/>
        <v>Nov</v>
      </c>
      <c r="D3734" t="s">
        <v>723</v>
      </c>
      <c r="E3734" t="s">
        <v>31</v>
      </c>
      <c r="F3734" t="s">
        <v>12</v>
      </c>
      <c r="G3734" t="s">
        <v>13</v>
      </c>
      <c r="H3734" t="s">
        <v>1453</v>
      </c>
      <c r="I3734" s="4">
        <v>113.82</v>
      </c>
      <c r="J3734" s="5">
        <v>3</v>
      </c>
      <c r="K3734" s="4">
        <v>53.5</v>
      </c>
    </row>
    <row r="3735" spans="1:11" x14ac:dyDescent="0.2">
      <c r="A3735" t="s">
        <v>2922</v>
      </c>
      <c r="B3735" t="str">
        <f t="shared" si="116"/>
        <v>2015</v>
      </c>
      <c r="C3735" t="str">
        <f t="shared" si="117"/>
        <v>Nov</v>
      </c>
      <c r="D3735" t="s">
        <v>1732</v>
      </c>
      <c r="E3735" t="s">
        <v>26</v>
      </c>
      <c r="F3735" t="s">
        <v>43</v>
      </c>
      <c r="G3735" t="s">
        <v>44</v>
      </c>
      <c r="H3735" t="s">
        <v>2926</v>
      </c>
      <c r="I3735" s="4">
        <v>748.75</v>
      </c>
      <c r="J3735" s="5">
        <v>8</v>
      </c>
      <c r="K3735" s="4">
        <v>-162.22999999999999</v>
      </c>
    </row>
    <row r="3736" spans="1:11" x14ac:dyDescent="0.2">
      <c r="A3736" t="s">
        <v>2922</v>
      </c>
      <c r="B3736" t="str">
        <f t="shared" si="116"/>
        <v>2015</v>
      </c>
      <c r="C3736" t="str">
        <f t="shared" si="117"/>
        <v>Nov</v>
      </c>
      <c r="D3736" t="s">
        <v>1262</v>
      </c>
      <c r="E3736" t="s">
        <v>501</v>
      </c>
      <c r="F3736" t="s">
        <v>12</v>
      </c>
      <c r="G3736" t="s">
        <v>13</v>
      </c>
      <c r="H3736" t="s">
        <v>2344</v>
      </c>
      <c r="I3736" s="4">
        <v>40.08</v>
      </c>
      <c r="J3736" s="5">
        <v>6</v>
      </c>
      <c r="K3736" s="4">
        <v>19.239999999999998</v>
      </c>
    </row>
    <row r="3737" spans="1:11" x14ac:dyDescent="0.2">
      <c r="A3737" t="s">
        <v>2922</v>
      </c>
      <c r="B3737" t="str">
        <f t="shared" si="116"/>
        <v>2015</v>
      </c>
      <c r="C3737" t="str">
        <f t="shared" si="117"/>
        <v>Nov</v>
      </c>
      <c r="D3737" t="s">
        <v>1262</v>
      </c>
      <c r="E3737" t="s">
        <v>501</v>
      </c>
      <c r="F3737" t="s">
        <v>12</v>
      </c>
      <c r="G3737" t="s">
        <v>13</v>
      </c>
      <c r="H3737" t="s">
        <v>1222</v>
      </c>
      <c r="I3737" s="4">
        <v>59.94</v>
      </c>
      <c r="J3737" s="5">
        <v>3</v>
      </c>
      <c r="K3737" s="4">
        <v>28.17</v>
      </c>
    </row>
    <row r="3738" spans="1:11" x14ac:dyDescent="0.2">
      <c r="A3738" t="s">
        <v>2922</v>
      </c>
      <c r="B3738" t="str">
        <f t="shared" si="116"/>
        <v>2015</v>
      </c>
      <c r="C3738" t="str">
        <f t="shared" si="117"/>
        <v>Nov</v>
      </c>
      <c r="D3738" t="s">
        <v>1262</v>
      </c>
      <c r="E3738" t="s">
        <v>501</v>
      </c>
      <c r="F3738" t="s">
        <v>43</v>
      </c>
      <c r="G3738" t="s">
        <v>58</v>
      </c>
      <c r="H3738" t="s">
        <v>2494</v>
      </c>
      <c r="I3738" s="4">
        <v>259.98</v>
      </c>
      <c r="J3738" s="5">
        <v>2</v>
      </c>
      <c r="K3738" s="4">
        <v>88.39</v>
      </c>
    </row>
    <row r="3739" spans="1:11" x14ac:dyDescent="0.2">
      <c r="A3739" t="s">
        <v>2922</v>
      </c>
      <c r="B3739" t="str">
        <f t="shared" si="116"/>
        <v>2015</v>
      </c>
      <c r="C3739" t="str">
        <f t="shared" si="117"/>
        <v>Nov</v>
      </c>
      <c r="D3739" t="s">
        <v>1262</v>
      </c>
      <c r="E3739" t="s">
        <v>501</v>
      </c>
      <c r="F3739" t="s">
        <v>38</v>
      </c>
      <c r="G3739" t="s">
        <v>83</v>
      </c>
      <c r="H3739" t="s">
        <v>1206</v>
      </c>
      <c r="I3739" s="4">
        <v>170.98</v>
      </c>
      <c r="J3739" s="5">
        <v>1</v>
      </c>
      <c r="K3739" s="4">
        <v>32.49</v>
      </c>
    </row>
    <row r="3740" spans="1:11" x14ac:dyDescent="0.2">
      <c r="A3740" t="s">
        <v>2922</v>
      </c>
      <c r="B3740" t="str">
        <f t="shared" si="116"/>
        <v>2015</v>
      </c>
      <c r="C3740" t="str">
        <f t="shared" si="117"/>
        <v>Nov</v>
      </c>
      <c r="D3740" t="s">
        <v>1262</v>
      </c>
      <c r="E3740" t="s">
        <v>501</v>
      </c>
      <c r="F3740" t="s">
        <v>38</v>
      </c>
      <c r="G3740" t="s">
        <v>52</v>
      </c>
      <c r="H3740" t="s">
        <v>2503</v>
      </c>
      <c r="I3740" s="4">
        <v>38.97</v>
      </c>
      <c r="J3740" s="5">
        <v>3</v>
      </c>
      <c r="K3740" s="4">
        <v>4.68</v>
      </c>
    </row>
    <row r="3741" spans="1:11" x14ac:dyDescent="0.2">
      <c r="A3741" t="s">
        <v>2922</v>
      </c>
      <c r="B3741" t="str">
        <f t="shared" si="116"/>
        <v>2015</v>
      </c>
      <c r="C3741" t="str">
        <f t="shared" si="117"/>
        <v>Nov</v>
      </c>
      <c r="D3741" t="s">
        <v>1262</v>
      </c>
      <c r="E3741" t="s">
        <v>501</v>
      </c>
      <c r="F3741" t="s">
        <v>12</v>
      </c>
      <c r="G3741" t="s">
        <v>13</v>
      </c>
      <c r="H3741" t="s">
        <v>1669</v>
      </c>
      <c r="I3741" s="4">
        <v>154.9</v>
      </c>
      <c r="J3741" s="5">
        <v>5</v>
      </c>
      <c r="K3741" s="4">
        <v>69.709999999999994</v>
      </c>
    </row>
    <row r="3742" spans="1:11" x14ac:dyDescent="0.2">
      <c r="A3742" t="s">
        <v>2922</v>
      </c>
      <c r="B3742" t="str">
        <f t="shared" si="116"/>
        <v>2015</v>
      </c>
      <c r="C3742" t="str">
        <f t="shared" si="117"/>
        <v>Nov</v>
      </c>
      <c r="D3742" t="s">
        <v>1262</v>
      </c>
      <c r="E3742" t="s">
        <v>501</v>
      </c>
      <c r="F3742" t="s">
        <v>38</v>
      </c>
      <c r="G3742" t="s">
        <v>164</v>
      </c>
      <c r="H3742" t="s">
        <v>2062</v>
      </c>
      <c r="I3742" s="4">
        <v>446.07</v>
      </c>
      <c r="J3742" s="5">
        <v>4</v>
      </c>
      <c r="K3742" s="4">
        <v>0</v>
      </c>
    </row>
    <row r="3743" spans="1:11" x14ac:dyDescent="0.2">
      <c r="A3743" t="s">
        <v>2927</v>
      </c>
      <c r="B3743" t="str">
        <f t="shared" si="116"/>
        <v>2015</v>
      </c>
      <c r="C3743" t="str">
        <f t="shared" si="117"/>
        <v>Nov</v>
      </c>
      <c r="D3743" t="s">
        <v>2773</v>
      </c>
      <c r="E3743" t="s">
        <v>17</v>
      </c>
      <c r="F3743" t="s">
        <v>38</v>
      </c>
      <c r="G3743" t="s">
        <v>52</v>
      </c>
      <c r="H3743" t="s">
        <v>1889</v>
      </c>
      <c r="I3743" s="4">
        <v>12.13</v>
      </c>
      <c r="J3743" s="5">
        <v>9</v>
      </c>
      <c r="K3743" s="4">
        <v>-8.49</v>
      </c>
    </row>
    <row r="3744" spans="1:11" x14ac:dyDescent="0.2">
      <c r="A3744" t="s">
        <v>2927</v>
      </c>
      <c r="B3744" t="str">
        <f t="shared" si="116"/>
        <v>2015</v>
      </c>
      <c r="C3744" t="str">
        <f t="shared" si="117"/>
        <v>Nov</v>
      </c>
      <c r="D3744" t="s">
        <v>2773</v>
      </c>
      <c r="E3744" t="s">
        <v>17</v>
      </c>
      <c r="F3744" t="s">
        <v>12</v>
      </c>
      <c r="G3744" t="s">
        <v>20</v>
      </c>
      <c r="H3744" t="s">
        <v>1181</v>
      </c>
      <c r="I3744" s="4">
        <v>82.37</v>
      </c>
      <c r="J3744" s="5">
        <v>2</v>
      </c>
      <c r="K3744" s="4">
        <v>-19.559999999999999</v>
      </c>
    </row>
    <row r="3745" spans="1:11" x14ac:dyDescent="0.2">
      <c r="A3745" t="s">
        <v>2927</v>
      </c>
      <c r="B3745" t="str">
        <f t="shared" si="116"/>
        <v>2015</v>
      </c>
      <c r="C3745" t="str">
        <f t="shared" si="117"/>
        <v>Nov</v>
      </c>
      <c r="D3745" t="s">
        <v>2773</v>
      </c>
      <c r="E3745" t="s">
        <v>17</v>
      </c>
      <c r="F3745" t="s">
        <v>12</v>
      </c>
      <c r="G3745" t="s">
        <v>20</v>
      </c>
      <c r="H3745" t="s">
        <v>2510</v>
      </c>
      <c r="I3745" s="4">
        <v>53.92</v>
      </c>
      <c r="J3745" s="5">
        <v>5</v>
      </c>
      <c r="K3745" s="4">
        <v>4.04</v>
      </c>
    </row>
    <row r="3746" spans="1:11" x14ac:dyDescent="0.2">
      <c r="A3746" t="s">
        <v>2927</v>
      </c>
      <c r="B3746" t="str">
        <f t="shared" si="116"/>
        <v>2015</v>
      </c>
      <c r="C3746" t="str">
        <f t="shared" si="117"/>
        <v>Nov</v>
      </c>
      <c r="D3746" t="s">
        <v>2773</v>
      </c>
      <c r="E3746" t="s">
        <v>17</v>
      </c>
      <c r="F3746" t="s">
        <v>43</v>
      </c>
      <c r="G3746" t="s">
        <v>44</v>
      </c>
      <c r="H3746" t="s">
        <v>1979</v>
      </c>
      <c r="I3746" s="4">
        <v>647.9</v>
      </c>
      <c r="J3746" s="5">
        <v>6</v>
      </c>
      <c r="K3746" s="4">
        <v>56.69</v>
      </c>
    </row>
    <row r="3747" spans="1:11" x14ac:dyDescent="0.2">
      <c r="A3747" t="s">
        <v>2927</v>
      </c>
      <c r="B3747" t="str">
        <f t="shared" si="116"/>
        <v>2015</v>
      </c>
      <c r="C3747" t="str">
        <f t="shared" si="117"/>
        <v>Nov</v>
      </c>
      <c r="D3747" t="s">
        <v>653</v>
      </c>
      <c r="E3747" t="s">
        <v>17</v>
      </c>
      <c r="F3747" t="s">
        <v>38</v>
      </c>
      <c r="G3747" t="s">
        <v>52</v>
      </c>
      <c r="H3747" t="s">
        <v>2151</v>
      </c>
      <c r="I3747" s="4">
        <v>151.96</v>
      </c>
      <c r="J3747" s="5">
        <v>5</v>
      </c>
      <c r="K3747" s="4">
        <v>-182.35</v>
      </c>
    </row>
    <row r="3748" spans="1:11" x14ac:dyDescent="0.2">
      <c r="A3748" t="s">
        <v>2927</v>
      </c>
      <c r="B3748" t="str">
        <f t="shared" si="116"/>
        <v>2015</v>
      </c>
      <c r="C3748" t="str">
        <f t="shared" si="117"/>
        <v>Nov</v>
      </c>
      <c r="D3748" t="s">
        <v>2928</v>
      </c>
      <c r="E3748" t="s">
        <v>169</v>
      </c>
      <c r="F3748" t="s">
        <v>38</v>
      </c>
      <c r="G3748" t="s">
        <v>52</v>
      </c>
      <c r="H3748" t="s">
        <v>2929</v>
      </c>
      <c r="I3748" s="4">
        <v>322.58999999999997</v>
      </c>
      <c r="J3748" s="5">
        <v>3</v>
      </c>
      <c r="K3748" s="4">
        <v>64.52</v>
      </c>
    </row>
    <row r="3749" spans="1:11" x14ac:dyDescent="0.2">
      <c r="A3749" t="s">
        <v>2927</v>
      </c>
      <c r="B3749" t="str">
        <f t="shared" si="116"/>
        <v>2015</v>
      </c>
      <c r="C3749" t="str">
        <f t="shared" si="117"/>
        <v>Nov</v>
      </c>
      <c r="D3749" t="s">
        <v>865</v>
      </c>
      <c r="E3749" t="s">
        <v>169</v>
      </c>
      <c r="F3749" t="s">
        <v>38</v>
      </c>
      <c r="G3749" t="s">
        <v>52</v>
      </c>
      <c r="H3749" t="s">
        <v>2383</v>
      </c>
      <c r="I3749" s="4">
        <v>68.16</v>
      </c>
      <c r="J3749" s="5">
        <v>3</v>
      </c>
      <c r="K3749" s="4">
        <v>27.95</v>
      </c>
    </row>
    <row r="3750" spans="1:11" x14ac:dyDescent="0.2">
      <c r="A3750" t="s">
        <v>2927</v>
      </c>
      <c r="B3750" t="str">
        <f t="shared" si="116"/>
        <v>2015</v>
      </c>
      <c r="C3750" t="str">
        <f t="shared" si="117"/>
        <v>Nov</v>
      </c>
      <c r="D3750" t="s">
        <v>865</v>
      </c>
      <c r="E3750" t="s">
        <v>169</v>
      </c>
      <c r="F3750" t="s">
        <v>12</v>
      </c>
      <c r="G3750" t="s">
        <v>72</v>
      </c>
      <c r="H3750" t="s">
        <v>73</v>
      </c>
      <c r="I3750" s="4">
        <v>62.24</v>
      </c>
      <c r="J3750" s="5">
        <v>8</v>
      </c>
      <c r="K3750" s="4">
        <v>29.25</v>
      </c>
    </row>
    <row r="3751" spans="1:11" x14ac:dyDescent="0.2">
      <c r="A3751" t="s">
        <v>2927</v>
      </c>
      <c r="B3751" t="str">
        <f t="shared" si="116"/>
        <v>2015</v>
      </c>
      <c r="C3751" t="str">
        <f t="shared" si="117"/>
        <v>Nov</v>
      </c>
      <c r="D3751" t="s">
        <v>1626</v>
      </c>
      <c r="E3751" t="s">
        <v>11</v>
      </c>
      <c r="F3751" t="s">
        <v>12</v>
      </c>
      <c r="G3751" t="s">
        <v>13</v>
      </c>
      <c r="H3751" t="s">
        <v>1023</v>
      </c>
      <c r="I3751" s="4">
        <v>335.52</v>
      </c>
      <c r="J3751" s="5">
        <v>4</v>
      </c>
      <c r="K3751" s="4">
        <v>117.43</v>
      </c>
    </row>
    <row r="3752" spans="1:11" x14ac:dyDescent="0.2">
      <c r="A3752" t="s">
        <v>2927</v>
      </c>
      <c r="B3752" t="str">
        <f t="shared" si="116"/>
        <v>2015</v>
      </c>
      <c r="C3752" t="str">
        <f t="shared" si="117"/>
        <v>Nov</v>
      </c>
      <c r="D3752" t="s">
        <v>1547</v>
      </c>
      <c r="E3752" t="s">
        <v>462</v>
      </c>
      <c r="F3752" t="s">
        <v>12</v>
      </c>
      <c r="G3752" t="s">
        <v>27</v>
      </c>
      <c r="H3752" t="s">
        <v>1433</v>
      </c>
      <c r="I3752" s="4">
        <v>8.2799999999999994</v>
      </c>
      <c r="J3752" s="5">
        <v>2</v>
      </c>
      <c r="K3752" s="4">
        <v>3.48</v>
      </c>
    </row>
    <row r="3753" spans="1:11" x14ac:dyDescent="0.2">
      <c r="A3753" t="s">
        <v>2927</v>
      </c>
      <c r="B3753" t="str">
        <f t="shared" si="116"/>
        <v>2015</v>
      </c>
      <c r="C3753" t="str">
        <f t="shared" si="117"/>
        <v>Nov</v>
      </c>
      <c r="D3753" t="s">
        <v>289</v>
      </c>
      <c r="E3753" t="s">
        <v>31</v>
      </c>
      <c r="F3753" t="s">
        <v>12</v>
      </c>
      <c r="G3753" t="s">
        <v>105</v>
      </c>
      <c r="H3753" t="s">
        <v>2930</v>
      </c>
      <c r="I3753" s="4">
        <v>45.28</v>
      </c>
      <c r="J3753" s="5">
        <v>4</v>
      </c>
      <c r="K3753" s="4">
        <v>15.4</v>
      </c>
    </row>
    <row r="3754" spans="1:11" x14ac:dyDescent="0.2">
      <c r="A3754" t="s">
        <v>2927</v>
      </c>
      <c r="B3754" t="str">
        <f t="shared" si="116"/>
        <v>2015</v>
      </c>
      <c r="C3754" t="str">
        <f t="shared" si="117"/>
        <v>Nov</v>
      </c>
      <c r="D3754" t="s">
        <v>2393</v>
      </c>
      <c r="E3754" t="s">
        <v>87</v>
      </c>
      <c r="F3754" t="s">
        <v>38</v>
      </c>
      <c r="G3754" t="s">
        <v>52</v>
      </c>
      <c r="H3754" t="s">
        <v>2228</v>
      </c>
      <c r="I3754" s="4">
        <v>71.12</v>
      </c>
      <c r="J3754" s="5">
        <v>5</v>
      </c>
      <c r="K3754" s="4">
        <v>9.7799999999999994</v>
      </c>
    </row>
    <row r="3755" spans="1:11" x14ac:dyDescent="0.2">
      <c r="A3755" t="s">
        <v>2927</v>
      </c>
      <c r="B3755" t="str">
        <f t="shared" si="116"/>
        <v>2015</v>
      </c>
      <c r="C3755" t="str">
        <f t="shared" si="117"/>
        <v>Nov</v>
      </c>
      <c r="D3755" t="s">
        <v>2393</v>
      </c>
      <c r="E3755" t="s">
        <v>87</v>
      </c>
      <c r="F3755" t="s">
        <v>12</v>
      </c>
      <c r="G3755" t="s">
        <v>47</v>
      </c>
      <c r="H3755" t="s">
        <v>184</v>
      </c>
      <c r="I3755" s="4">
        <v>3.01</v>
      </c>
      <c r="J3755" s="5">
        <v>2</v>
      </c>
      <c r="K3755" s="4">
        <v>0.56000000000000005</v>
      </c>
    </row>
    <row r="3756" spans="1:11" x14ac:dyDescent="0.2">
      <c r="A3756" t="s">
        <v>2931</v>
      </c>
      <c r="B3756" t="str">
        <f t="shared" si="116"/>
        <v>2015</v>
      </c>
      <c r="C3756" t="str">
        <f t="shared" si="117"/>
        <v>Nov</v>
      </c>
      <c r="D3756" t="s">
        <v>1742</v>
      </c>
      <c r="E3756" t="s">
        <v>125</v>
      </c>
      <c r="F3756" t="s">
        <v>38</v>
      </c>
      <c r="G3756" t="s">
        <v>39</v>
      </c>
      <c r="H3756" t="s">
        <v>2612</v>
      </c>
      <c r="I3756" s="4">
        <v>301.95999999999998</v>
      </c>
      <c r="J3756" s="5">
        <v>2</v>
      </c>
      <c r="K3756" s="4">
        <v>87.57</v>
      </c>
    </row>
    <row r="3757" spans="1:11" x14ac:dyDescent="0.2">
      <c r="A3757" t="s">
        <v>2931</v>
      </c>
      <c r="B3757" t="str">
        <f t="shared" si="116"/>
        <v>2015</v>
      </c>
      <c r="C3757" t="str">
        <f t="shared" si="117"/>
        <v>Nov</v>
      </c>
      <c r="D3757" t="s">
        <v>1742</v>
      </c>
      <c r="E3757" t="s">
        <v>125</v>
      </c>
      <c r="F3757" t="s">
        <v>12</v>
      </c>
      <c r="G3757" t="s">
        <v>105</v>
      </c>
      <c r="H3757" t="s">
        <v>2376</v>
      </c>
      <c r="I3757" s="4">
        <v>555.21</v>
      </c>
      <c r="J3757" s="5">
        <v>5</v>
      </c>
      <c r="K3757" s="4">
        <v>178.9</v>
      </c>
    </row>
    <row r="3758" spans="1:11" x14ac:dyDescent="0.2">
      <c r="A3758" t="s">
        <v>2931</v>
      </c>
      <c r="B3758" t="str">
        <f t="shared" si="116"/>
        <v>2015</v>
      </c>
      <c r="C3758" t="str">
        <f t="shared" si="117"/>
        <v>Nov</v>
      </c>
      <c r="D3758" t="s">
        <v>1742</v>
      </c>
      <c r="E3758" t="s">
        <v>125</v>
      </c>
      <c r="F3758" t="s">
        <v>12</v>
      </c>
      <c r="G3758" t="s">
        <v>20</v>
      </c>
      <c r="H3758" t="s">
        <v>2932</v>
      </c>
      <c r="I3758" s="4">
        <v>523.48</v>
      </c>
      <c r="J3758" s="5">
        <v>4</v>
      </c>
      <c r="K3758" s="4">
        <v>130.87</v>
      </c>
    </row>
    <row r="3759" spans="1:11" x14ac:dyDescent="0.2">
      <c r="A3759" t="s">
        <v>2931</v>
      </c>
      <c r="B3759" t="str">
        <f t="shared" si="116"/>
        <v>2015</v>
      </c>
      <c r="C3759" t="str">
        <f t="shared" si="117"/>
        <v>Nov</v>
      </c>
      <c r="D3759" t="s">
        <v>1742</v>
      </c>
      <c r="E3759" t="s">
        <v>125</v>
      </c>
      <c r="F3759" t="s">
        <v>12</v>
      </c>
      <c r="G3759" t="s">
        <v>27</v>
      </c>
      <c r="H3759" t="s">
        <v>1393</v>
      </c>
      <c r="I3759" s="4">
        <v>161.82</v>
      </c>
      <c r="J3759" s="5">
        <v>9</v>
      </c>
      <c r="K3759" s="4">
        <v>46.93</v>
      </c>
    </row>
    <row r="3760" spans="1:11" x14ac:dyDescent="0.2">
      <c r="A3760" t="s">
        <v>2931</v>
      </c>
      <c r="B3760" t="str">
        <f t="shared" si="116"/>
        <v>2015</v>
      </c>
      <c r="C3760" t="str">
        <f t="shared" si="117"/>
        <v>Nov</v>
      </c>
      <c r="D3760" t="s">
        <v>1763</v>
      </c>
      <c r="E3760" t="s">
        <v>125</v>
      </c>
      <c r="F3760" t="s">
        <v>12</v>
      </c>
      <c r="G3760" t="s">
        <v>13</v>
      </c>
      <c r="H3760" t="s">
        <v>719</v>
      </c>
      <c r="I3760" s="4">
        <v>19.920000000000002</v>
      </c>
      <c r="J3760" s="5">
        <v>4</v>
      </c>
      <c r="K3760" s="4">
        <v>9.36</v>
      </c>
    </row>
    <row r="3761" spans="1:11" x14ac:dyDescent="0.2">
      <c r="A3761" t="s">
        <v>2931</v>
      </c>
      <c r="B3761" t="str">
        <f t="shared" si="116"/>
        <v>2015</v>
      </c>
      <c r="C3761" t="str">
        <f t="shared" si="117"/>
        <v>Nov</v>
      </c>
      <c r="D3761" t="s">
        <v>1763</v>
      </c>
      <c r="E3761" t="s">
        <v>125</v>
      </c>
      <c r="F3761" t="s">
        <v>38</v>
      </c>
      <c r="G3761" t="s">
        <v>39</v>
      </c>
      <c r="H3761" t="s">
        <v>1068</v>
      </c>
      <c r="I3761" s="4">
        <v>1106.9100000000001</v>
      </c>
      <c r="J3761" s="5">
        <v>9</v>
      </c>
      <c r="K3761" s="4">
        <v>121.76</v>
      </c>
    </row>
    <row r="3762" spans="1:11" x14ac:dyDescent="0.2">
      <c r="A3762" t="s">
        <v>2931</v>
      </c>
      <c r="B3762" t="str">
        <f t="shared" si="116"/>
        <v>2015</v>
      </c>
      <c r="C3762" t="str">
        <f t="shared" si="117"/>
        <v>Nov</v>
      </c>
      <c r="D3762" t="s">
        <v>2388</v>
      </c>
      <c r="E3762" t="s">
        <v>11</v>
      </c>
      <c r="F3762" t="s">
        <v>43</v>
      </c>
      <c r="G3762" t="s">
        <v>58</v>
      </c>
      <c r="H3762" t="s">
        <v>1643</v>
      </c>
      <c r="I3762" s="4">
        <v>21.48</v>
      </c>
      <c r="J3762" s="5">
        <v>3</v>
      </c>
      <c r="K3762" s="4">
        <v>-0.27</v>
      </c>
    </row>
    <row r="3763" spans="1:11" x14ac:dyDescent="0.2">
      <c r="A3763" t="s">
        <v>2931</v>
      </c>
      <c r="B3763" t="str">
        <f t="shared" si="116"/>
        <v>2015</v>
      </c>
      <c r="C3763" t="str">
        <f t="shared" si="117"/>
        <v>Nov</v>
      </c>
      <c r="D3763" t="s">
        <v>2388</v>
      </c>
      <c r="E3763" t="s">
        <v>11</v>
      </c>
      <c r="F3763" t="s">
        <v>12</v>
      </c>
      <c r="G3763" t="s">
        <v>22</v>
      </c>
      <c r="H3763" t="s">
        <v>2314</v>
      </c>
      <c r="I3763" s="4">
        <v>8.7799999999999994</v>
      </c>
      <c r="J3763" s="5">
        <v>4</v>
      </c>
      <c r="K3763" s="4">
        <v>-13.62</v>
      </c>
    </row>
    <row r="3764" spans="1:11" x14ac:dyDescent="0.2">
      <c r="A3764" t="s">
        <v>2931</v>
      </c>
      <c r="B3764" t="str">
        <f t="shared" si="116"/>
        <v>2015</v>
      </c>
      <c r="C3764" t="str">
        <f t="shared" si="117"/>
        <v>Nov</v>
      </c>
      <c r="D3764" t="s">
        <v>16</v>
      </c>
      <c r="E3764" t="s">
        <v>31</v>
      </c>
      <c r="F3764" t="s">
        <v>12</v>
      </c>
      <c r="G3764" t="s">
        <v>22</v>
      </c>
      <c r="H3764" t="s">
        <v>727</v>
      </c>
      <c r="I3764" s="4">
        <v>4.3</v>
      </c>
      <c r="J3764" s="5">
        <v>1</v>
      </c>
      <c r="K3764" s="4">
        <v>1.56</v>
      </c>
    </row>
    <row r="3765" spans="1:11" x14ac:dyDescent="0.2">
      <c r="A3765" t="s">
        <v>2931</v>
      </c>
      <c r="B3765" t="str">
        <f t="shared" si="116"/>
        <v>2015</v>
      </c>
      <c r="C3765" t="str">
        <f t="shared" si="117"/>
        <v>Nov</v>
      </c>
      <c r="D3765" t="s">
        <v>396</v>
      </c>
      <c r="E3765" t="s">
        <v>31</v>
      </c>
      <c r="F3765" t="s">
        <v>12</v>
      </c>
      <c r="G3765" t="s">
        <v>27</v>
      </c>
      <c r="H3765" t="s">
        <v>1859</v>
      </c>
      <c r="I3765" s="4">
        <v>56.3</v>
      </c>
      <c r="J3765" s="5">
        <v>2</v>
      </c>
      <c r="K3765" s="4">
        <v>15.76</v>
      </c>
    </row>
    <row r="3766" spans="1:11" x14ac:dyDescent="0.2">
      <c r="A3766" t="s">
        <v>2933</v>
      </c>
      <c r="B3766" t="str">
        <f t="shared" si="116"/>
        <v>2015</v>
      </c>
      <c r="C3766" t="str">
        <f t="shared" si="117"/>
        <v>Nov</v>
      </c>
      <c r="D3766" t="s">
        <v>1815</v>
      </c>
      <c r="E3766" t="s">
        <v>26</v>
      </c>
      <c r="F3766" t="s">
        <v>12</v>
      </c>
      <c r="G3766" t="s">
        <v>22</v>
      </c>
      <c r="H3766" t="s">
        <v>605</v>
      </c>
      <c r="I3766" s="4">
        <v>152.99</v>
      </c>
      <c r="J3766" s="5">
        <v>3</v>
      </c>
      <c r="K3766" s="4">
        <v>-122.39</v>
      </c>
    </row>
    <row r="3767" spans="1:11" x14ac:dyDescent="0.2">
      <c r="A3767" t="s">
        <v>2933</v>
      </c>
      <c r="B3767" t="str">
        <f t="shared" si="116"/>
        <v>2015</v>
      </c>
      <c r="C3767" t="str">
        <f t="shared" si="117"/>
        <v>Nov</v>
      </c>
      <c r="D3767" t="s">
        <v>1815</v>
      </c>
      <c r="E3767" t="s">
        <v>26</v>
      </c>
      <c r="F3767" t="s">
        <v>12</v>
      </c>
      <c r="G3767" t="s">
        <v>47</v>
      </c>
      <c r="H3767" t="s">
        <v>1511</v>
      </c>
      <c r="I3767" s="4">
        <v>10.58</v>
      </c>
      <c r="J3767" s="5">
        <v>7</v>
      </c>
      <c r="K3767" s="4">
        <v>-2.38</v>
      </c>
    </row>
    <row r="3768" spans="1:11" x14ac:dyDescent="0.2">
      <c r="A3768" t="s">
        <v>2933</v>
      </c>
      <c r="B3768" t="str">
        <f t="shared" si="116"/>
        <v>2015</v>
      </c>
      <c r="C3768" t="str">
        <f t="shared" si="117"/>
        <v>Nov</v>
      </c>
      <c r="D3768" t="s">
        <v>1815</v>
      </c>
      <c r="E3768" t="s">
        <v>26</v>
      </c>
      <c r="F3768" t="s">
        <v>43</v>
      </c>
      <c r="G3768" t="s">
        <v>44</v>
      </c>
      <c r="H3768" t="s">
        <v>2934</v>
      </c>
      <c r="I3768" s="4">
        <v>94.92</v>
      </c>
      <c r="J3768" s="5">
        <v>4</v>
      </c>
      <c r="K3768" s="4">
        <v>15.82</v>
      </c>
    </row>
    <row r="3769" spans="1:11" x14ac:dyDescent="0.2">
      <c r="A3769" t="s">
        <v>2933</v>
      </c>
      <c r="B3769" t="str">
        <f t="shared" si="116"/>
        <v>2015</v>
      </c>
      <c r="C3769" t="str">
        <f t="shared" si="117"/>
        <v>Nov</v>
      </c>
      <c r="D3769" t="s">
        <v>193</v>
      </c>
      <c r="E3769" t="s">
        <v>11</v>
      </c>
      <c r="F3769" t="s">
        <v>12</v>
      </c>
      <c r="G3769" t="s">
        <v>22</v>
      </c>
      <c r="H3769" t="s">
        <v>1579</v>
      </c>
      <c r="I3769" s="4">
        <v>3.88</v>
      </c>
      <c r="J3769" s="5">
        <v>3</v>
      </c>
      <c r="K3769" s="4">
        <v>-5.82</v>
      </c>
    </row>
    <row r="3770" spans="1:11" x14ac:dyDescent="0.2">
      <c r="A3770" t="s">
        <v>2933</v>
      </c>
      <c r="B3770" t="str">
        <f t="shared" si="116"/>
        <v>2015</v>
      </c>
      <c r="C3770" t="str">
        <f t="shared" si="117"/>
        <v>Nov</v>
      </c>
      <c r="D3770" t="s">
        <v>611</v>
      </c>
      <c r="E3770" t="s">
        <v>37</v>
      </c>
      <c r="F3770" t="s">
        <v>12</v>
      </c>
      <c r="G3770" t="s">
        <v>72</v>
      </c>
      <c r="H3770" t="s">
        <v>908</v>
      </c>
      <c r="I3770" s="4">
        <v>17.48</v>
      </c>
      <c r="J3770" s="5">
        <v>2</v>
      </c>
      <c r="K3770" s="4">
        <v>8.2200000000000006</v>
      </c>
    </row>
    <row r="3771" spans="1:11" x14ac:dyDescent="0.2">
      <c r="A3771" t="s">
        <v>2933</v>
      </c>
      <c r="B3771" t="str">
        <f t="shared" si="116"/>
        <v>2015</v>
      </c>
      <c r="C3771" t="str">
        <f t="shared" si="117"/>
        <v>Nov</v>
      </c>
      <c r="D3771" t="s">
        <v>611</v>
      </c>
      <c r="E3771" t="s">
        <v>37</v>
      </c>
      <c r="F3771" t="s">
        <v>12</v>
      </c>
      <c r="G3771" t="s">
        <v>72</v>
      </c>
      <c r="H3771" t="s">
        <v>2935</v>
      </c>
      <c r="I3771" s="4">
        <v>71.88</v>
      </c>
      <c r="J3771" s="5">
        <v>2</v>
      </c>
      <c r="K3771" s="4">
        <v>32.35</v>
      </c>
    </row>
    <row r="3772" spans="1:11" x14ac:dyDescent="0.2">
      <c r="A3772" t="s">
        <v>2933</v>
      </c>
      <c r="B3772" t="str">
        <f t="shared" si="116"/>
        <v>2015</v>
      </c>
      <c r="C3772" t="str">
        <f t="shared" si="117"/>
        <v>Nov</v>
      </c>
      <c r="D3772" t="s">
        <v>755</v>
      </c>
      <c r="E3772" t="s">
        <v>290</v>
      </c>
      <c r="F3772" t="s">
        <v>43</v>
      </c>
      <c r="G3772" t="s">
        <v>44</v>
      </c>
      <c r="H3772" t="s">
        <v>2936</v>
      </c>
      <c r="I3772" s="4">
        <v>177.48</v>
      </c>
      <c r="J3772" s="5">
        <v>3</v>
      </c>
      <c r="K3772" s="4">
        <v>19.97</v>
      </c>
    </row>
    <row r="3773" spans="1:11" x14ac:dyDescent="0.2">
      <c r="A3773" t="s">
        <v>2933</v>
      </c>
      <c r="B3773" t="str">
        <f t="shared" si="116"/>
        <v>2015</v>
      </c>
      <c r="C3773" t="str">
        <f t="shared" si="117"/>
        <v>Nov</v>
      </c>
      <c r="D3773" t="s">
        <v>827</v>
      </c>
      <c r="E3773" t="s">
        <v>169</v>
      </c>
      <c r="F3773" t="s">
        <v>12</v>
      </c>
      <c r="G3773" t="s">
        <v>13</v>
      </c>
      <c r="H3773" t="s">
        <v>1367</v>
      </c>
      <c r="I3773" s="4">
        <v>23.66</v>
      </c>
      <c r="J3773" s="5">
        <v>7</v>
      </c>
      <c r="K3773" s="4">
        <v>10.88</v>
      </c>
    </row>
    <row r="3774" spans="1:11" x14ac:dyDescent="0.2">
      <c r="A3774" t="s">
        <v>2933</v>
      </c>
      <c r="B3774" t="str">
        <f t="shared" si="116"/>
        <v>2015</v>
      </c>
      <c r="C3774" t="str">
        <f t="shared" si="117"/>
        <v>Nov</v>
      </c>
      <c r="D3774" t="s">
        <v>827</v>
      </c>
      <c r="E3774" t="s">
        <v>169</v>
      </c>
      <c r="F3774" t="s">
        <v>38</v>
      </c>
      <c r="G3774" t="s">
        <v>83</v>
      </c>
      <c r="H3774" t="s">
        <v>969</v>
      </c>
      <c r="I3774" s="4">
        <v>681.41</v>
      </c>
      <c r="J3774" s="5">
        <v>12</v>
      </c>
      <c r="K3774" s="4">
        <v>42.59</v>
      </c>
    </row>
    <row r="3775" spans="1:11" x14ac:dyDescent="0.2">
      <c r="A3775" t="s">
        <v>2933</v>
      </c>
      <c r="B3775" t="str">
        <f t="shared" si="116"/>
        <v>2015</v>
      </c>
      <c r="C3775" t="str">
        <f t="shared" si="117"/>
        <v>Nov</v>
      </c>
      <c r="D3775" t="s">
        <v>1927</v>
      </c>
      <c r="E3775" t="s">
        <v>143</v>
      </c>
      <c r="F3775" t="s">
        <v>38</v>
      </c>
      <c r="G3775" t="s">
        <v>52</v>
      </c>
      <c r="H3775" t="s">
        <v>441</v>
      </c>
      <c r="I3775" s="4">
        <v>80.959999999999994</v>
      </c>
      <c r="J3775" s="5">
        <v>4</v>
      </c>
      <c r="K3775" s="4">
        <v>29.15</v>
      </c>
    </row>
    <row r="3776" spans="1:11" x14ac:dyDescent="0.2">
      <c r="A3776" t="s">
        <v>2933</v>
      </c>
      <c r="B3776" t="str">
        <f t="shared" si="116"/>
        <v>2015</v>
      </c>
      <c r="C3776" t="str">
        <f t="shared" si="117"/>
        <v>Nov</v>
      </c>
      <c r="D3776" t="s">
        <v>1927</v>
      </c>
      <c r="E3776" t="s">
        <v>143</v>
      </c>
      <c r="F3776" t="s">
        <v>12</v>
      </c>
      <c r="G3776" t="s">
        <v>13</v>
      </c>
      <c r="H3776" t="s">
        <v>2290</v>
      </c>
      <c r="I3776" s="4">
        <v>25.92</v>
      </c>
      <c r="J3776" s="5">
        <v>4</v>
      </c>
      <c r="K3776" s="4">
        <v>12.44</v>
      </c>
    </row>
    <row r="3777" spans="1:11" x14ac:dyDescent="0.2">
      <c r="A3777" t="s">
        <v>2933</v>
      </c>
      <c r="B3777" t="str">
        <f t="shared" si="116"/>
        <v>2015</v>
      </c>
      <c r="C3777" t="str">
        <f t="shared" si="117"/>
        <v>Nov</v>
      </c>
      <c r="D3777" t="s">
        <v>1913</v>
      </c>
      <c r="E3777" t="s">
        <v>290</v>
      </c>
      <c r="F3777" t="s">
        <v>38</v>
      </c>
      <c r="G3777" t="s">
        <v>52</v>
      </c>
      <c r="H3777" t="s">
        <v>1565</v>
      </c>
      <c r="I3777" s="4">
        <v>17.09</v>
      </c>
      <c r="J3777" s="5">
        <v>2</v>
      </c>
      <c r="K3777" s="4">
        <v>1.07</v>
      </c>
    </row>
    <row r="3778" spans="1:11" x14ac:dyDescent="0.2">
      <c r="A3778" t="s">
        <v>2933</v>
      </c>
      <c r="B3778" t="str">
        <f t="shared" si="116"/>
        <v>2015</v>
      </c>
      <c r="C3778" t="str">
        <f t="shared" si="117"/>
        <v>Nov</v>
      </c>
      <c r="D3778" t="s">
        <v>1253</v>
      </c>
      <c r="E3778" t="s">
        <v>290</v>
      </c>
      <c r="F3778" t="s">
        <v>12</v>
      </c>
      <c r="G3778" t="s">
        <v>22</v>
      </c>
      <c r="H3778" t="s">
        <v>1043</v>
      </c>
      <c r="I3778" s="4">
        <v>6.05</v>
      </c>
      <c r="J3778" s="5">
        <v>7</v>
      </c>
      <c r="K3778" s="4">
        <v>-4.2300000000000004</v>
      </c>
    </row>
    <row r="3779" spans="1:11" x14ac:dyDescent="0.2">
      <c r="A3779" t="s">
        <v>2933</v>
      </c>
      <c r="B3779" t="str">
        <f t="shared" ref="B3779:B3842" si="118">TEXT(A3779,"YYYY")</f>
        <v>2015</v>
      </c>
      <c r="C3779" t="str">
        <f t="shared" ref="C3779:C3842" si="119">TEXT(A3779,"MMM")</f>
        <v>Nov</v>
      </c>
      <c r="D3779" t="s">
        <v>1253</v>
      </c>
      <c r="E3779" t="s">
        <v>290</v>
      </c>
      <c r="F3779" t="s">
        <v>12</v>
      </c>
      <c r="G3779" t="s">
        <v>105</v>
      </c>
      <c r="H3779" t="s">
        <v>231</v>
      </c>
      <c r="I3779" s="4">
        <v>98.35</v>
      </c>
      <c r="J3779" s="5">
        <v>3</v>
      </c>
      <c r="K3779" s="4">
        <v>9.84</v>
      </c>
    </row>
    <row r="3780" spans="1:11" x14ac:dyDescent="0.2">
      <c r="A3780" t="s">
        <v>2933</v>
      </c>
      <c r="B3780" t="str">
        <f t="shared" si="118"/>
        <v>2015</v>
      </c>
      <c r="C3780" t="str">
        <f t="shared" si="119"/>
        <v>Nov</v>
      </c>
      <c r="D3780" t="s">
        <v>1253</v>
      </c>
      <c r="E3780" t="s">
        <v>290</v>
      </c>
      <c r="F3780" t="s">
        <v>38</v>
      </c>
      <c r="G3780" t="s">
        <v>52</v>
      </c>
      <c r="H3780" t="s">
        <v>2937</v>
      </c>
      <c r="I3780" s="4">
        <v>335.74</v>
      </c>
      <c r="J3780" s="5">
        <v>2</v>
      </c>
      <c r="K3780" s="4">
        <v>25.18</v>
      </c>
    </row>
    <row r="3781" spans="1:11" x14ac:dyDescent="0.2">
      <c r="A3781" t="s">
        <v>2938</v>
      </c>
      <c r="B3781" t="str">
        <f t="shared" si="118"/>
        <v>2015</v>
      </c>
      <c r="C3781" t="str">
        <f t="shared" si="119"/>
        <v>Dec</v>
      </c>
      <c r="D3781" t="s">
        <v>1462</v>
      </c>
      <c r="E3781" t="s">
        <v>189</v>
      </c>
      <c r="F3781" t="s">
        <v>12</v>
      </c>
      <c r="G3781" t="s">
        <v>22</v>
      </c>
      <c r="H3781" t="s">
        <v>882</v>
      </c>
      <c r="I3781" s="4">
        <v>55.42</v>
      </c>
      <c r="J3781" s="5">
        <v>2</v>
      </c>
      <c r="K3781" s="4">
        <v>19.399999999999999</v>
      </c>
    </row>
    <row r="3782" spans="1:11" x14ac:dyDescent="0.2">
      <c r="A3782" t="s">
        <v>2938</v>
      </c>
      <c r="B3782" t="str">
        <f t="shared" si="118"/>
        <v>2015</v>
      </c>
      <c r="C3782" t="str">
        <f t="shared" si="119"/>
        <v>Dec</v>
      </c>
      <c r="D3782" t="s">
        <v>2723</v>
      </c>
      <c r="E3782" t="s">
        <v>11</v>
      </c>
      <c r="F3782" t="s">
        <v>38</v>
      </c>
      <c r="G3782" t="s">
        <v>52</v>
      </c>
      <c r="H3782" t="s">
        <v>2067</v>
      </c>
      <c r="I3782" s="4">
        <v>6.69</v>
      </c>
      <c r="J3782" s="5">
        <v>4</v>
      </c>
      <c r="K3782" s="4">
        <v>-4.01</v>
      </c>
    </row>
    <row r="3783" spans="1:11" x14ac:dyDescent="0.2">
      <c r="A3783" t="s">
        <v>2938</v>
      </c>
      <c r="B3783" t="str">
        <f t="shared" si="118"/>
        <v>2015</v>
      </c>
      <c r="C3783" t="str">
        <f t="shared" si="119"/>
        <v>Dec</v>
      </c>
      <c r="D3783" t="s">
        <v>655</v>
      </c>
      <c r="E3783" t="s">
        <v>189</v>
      </c>
      <c r="F3783" t="s">
        <v>12</v>
      </c>
      <c r="G3783" t="s">
        <v>27</v>
      </c>
      <c r="H3783" t="s">
        <v>1006</v>
      </c>
      <c r="I3783" s="4">
        <v>13.9</v>
      </c>
      <c r="J3783" s="5">
        <v>5</v>
      </c>
      <c r="K3783" s="4">
        <v>5.56</v>
      </c>
    </row>
    <row r="3784" spans="1:11" x14ac:dyDescent="0.2">
      <c r="A3784" t="s">
        <v>2938</v>
      </c>
      <c r="B3784" t="str">
        <f t="shared" si="118"/>
        <v>2015</v>
      </c>
      <c r="C3784" t="str">
        <f t="shared" si="119"/>
        <v>Dec</v>
      </c>
      <c r="D3784" t="s">
        <v>1611</v>
      </c>
      <c r="E3784" t="s">
        <v>62</v>
      </c>
      <c r="F3784" t="s">
        <v>12</v>
      </c>
      <c r="G3784" t="s">
        <v>20</v>
      </c>
      <c r="H3784" t="s">
        <v>1539</v>
      </c>
      <c r="I3784" s="4">
        <v>61.68</v>
      </c>
      <c r="J3784" s="5">
        <v>4</v>
      </c>
      <c r="K3784" s="4">
        <v>16.649999999999999</v>
      </c>
    </row>
    <row r="3785" spans="1:11" x14ac:dyDescent="0.2">
      <c r="A3785" t="s">
        <v>2938</v>
      </c>
      <c r="B3785" t="str">
        <f t="shared" si="118"/>
        <v>2015</v>
      </c>
      <c r="C3785" t="str">
        <f t="shared" si="119"/>
        <v>Dec</v>
      </c>
      <c r="D3785" t="s">
        <v>1611</v>
      </c>
      <c r="E3785" t="s">
        <v>62</v>
      </c>
      <c r="F3785" t="s">
        <v>12</v>
      </c>
      <c r="G3785" t="s">
        <v>22</v>
      </c>
      <c r="H3785" t="s">
        <v>861</v>
      </c>
      <c r="I3785" s="4">
        <v>63.96</v>
      </c>
      <c r="J3785" s="5">
        <v>4</v>
      </c>
      <c r="K3785" s="4">
        <v>30.7</v>
      </c>
    </row>
    <row r="3786" spans="1:11" x14ac:dyDescent="0.2">
      <c r="A3786" t="s">
        <v>2938</v>
      </c>
      <c r="B3786" t="str">
        <f t="shared" si="118"/>
        <v>2015</v>
      </c>
      <c r="C3786" t="str">
        <f t="shared" si="119"/>
        <v>Dec</v>
      </c>
      <c r="D3786" t="s">
        <v>2123</v>
      </c>
      <c r="E3786" t="s">
        <v>189</v>
      </c>
      <c r="F3786" t="s">
        <v>38</v>
      </c>
      <c r="G3786" t="s">
        <v>39</v>
      </c>
      <c r="H3786" t="s">
        <v>1151</v>
      </c>
      <c r="I3786" s="4">
        <v>2003.92</v>
      </c>
      <c r="J3786" s="5">
        <v>5</v>
      </c>
      <c r="K3786" s="4">
        <v>125.25</v>
      </c>
    </row>
    <row r="3787" spans="1:11" x14ac:dyDescent="0.2">
      <c r="A3787" t="s">
        <v>2938</v>
      </c>
      <c r="B3787" t="str">
        <f t="shared" si="118"/>
        <v>2015</v>
      </c>
      <c r="C3787" t="str">
        <f t="shared" si="119"/>
        <v>Dec</v>
      </c>
      <c r="D3787" t="s">
        <v>2123</v>
      </c>
      <c r="E3787" t="s">
        <v>189</v>
      </c>
      <c r="F3787" t="s">
        <v>12</v>
      </c>
      <c r="G3787" t="s">
        <v>13</v>
      </c>
      <c r="H3787" t="s">
        <v>2500</v>
      </c>
      <c r="I3787" s="4">
        <v>32.4</v>
      </c>
      <c r="J3787" s="5">
        <v>5</v>
      </c>
      <c r="K3787" s="4">
        <v>15.55</v>
      </c>
    </row>
    <row r="3788" spans="1:11" x14ac:dyDescent="0.2">
      <c r="A3788" t="s">
        <v>2938</v>
      </c>
      <c r="B3788" t="str">
        <f t="shared" si="118"/>
        <v>2015</v>
      </c>
      <c r="C3788" t="str">
        <f t="shared" si="119"/>
        <v>Dec</v>
      </c>
      <c r="D3788" t="s">
        <v>2123</v>
      </c>
      <c r="E3788" t="s">
        <v>189</v>
      </c>
      <c r="F3788" t="s">
        <v>38</v>
      </c>
      <c r="G3788" t="s">
        <v>164</v>
      </c>
      <c r="H3788" t="s">
        <v>632</v>
      </c>
      <c r="I3788" s="4">
        <v>1913.4</v>
      </c>
      <c r="J3788" s="5">
        <v>9</v>
      </c>
      <c r="K3788" s="4">
        <v>401.81</v>
      </c>
    </row>
    <row r="3789" spans="1:11" x14ac:dyDescent="0.2">
      <c r="A3789" t="s">
        <v>2938</v>
      </c>
      <c r="B3789" t="str">
        <f t="shared" si="118"/>
        <v>2015</v>
      </c>
      <c r="C3789" t="str">
        <f t="shared" si="119"/>
        <v>Dec</v>
      </c>
      <c r="D3789" t="s">
        <v>2123</v>
      </c>
      <c r="E3789" t="s">
        <v>189</v>
      </c>
      <c r="F3789" t="s">
        <v>12</v>
      </c>
      <c r="G3789" t="s">
        <v>20</v>
      </c>
      <c r="H3789" t="s">
        <v>2174</v>
      </c>
      <c r="I3789" s="4">
        <v>146.72999999999999</v>
      </c>
      <c r="J3789" s="5">
        <v>3</v>
      </c>
      <c r="K3789" s="4">
        <v>2.93</v>
      </c>
    </row>
    <row r="3790" spans="1:11" x14ac:dyDescent="0.2">
      <c r="A3790" t="s">
        <v>2938</v>
      </c>
      <c r="B3790" t="str">
        <f t="shared" si="118"/>
        <v>2015</v>
      </c>
      <c r="C3790" t="str">
        <f t="shared" si="119"/>
        <v>Dec</v>
      </c>
      <c r="D3790" t="s">
        <v>2123</v>
      </c>
      <c r="E3790" t="s">
        <v>189</v>
      </c>
      <c r="F3790" t="s">
        <v>12</v>
      </c>
      <c r="G3790" t="s">
        <v>13</v>
      </c>
      <c r="H3790" t="s">
        <v>2060</v>
      </c>
      <c r="I3790" s="4">
        <v>114.2</v>
      </c>
      <c r="J3790" s="5">
        <v>5</v>
      </c>
      <c r="K3790" s="4">
        <v>52.53</v>
      </c>
    </row>
    <row r="3791" spans="1:11" x14ac:dyDescent="0.2">
      <c r="A3791" t="s">
        <v>2938</v>
      </c>
      <c r="B3791" t="str">
        <f t="shared" si="118"/>
        <v>2015</v>
      </c>
      <c r="C3791" t="str">
        <f t="shared" si="119"/>
        <v>Dec</v>
      </c>
      <c r="D3791" t="s">
        <v>2259</v>
      </c>
      <c r="E3791" t="s">
        <v>31</v>
      </c>
      <c r="F3791" t="s">
        <v>38</v>
      </c>
      <c r="G3791" t="s">
        <v>39</v>
      </c>
      <c r="H3791" t="s">
        <v>658</v>
      </c>
      <c r="I3791" s="4">
        <v>2676.67</v>
      </c>
      <c r="J3791" s="5">
        <v>9</v>
      </c>
      <c r="K3791" s="4">
        <v>267.67</v>
      </c>
    </row>
    <row r="3792" spans="1:11" x14ac:dyDescent="0.2">
      <c r="A3792" t="s">
        <v>2938</v>
      </c>
      <c r="B3792" t="str">
        <f t="shared" si="118"/>
        <v>2015</v>
      </c>
      <c r="C3792" t="str">
        <f t="shared" si="119"/>
        <v>Dec</v>
      </c>
      <c r="D3792" t="s">
        <v>1262</v>
      </c>
      <c r="E3792" t="s">
        <v>125</v>
      </c>
      <c r="F3792" t="s">
        <v>12</v>
      </c>
      <c r="G3792" t="s">
        <v>13</v>
      </c>
      <c r="H3792" t="s">
        <v>2939</v>
      </c>
      <c r="I3792" s="4">
        <v>19.440000000000001</v>
      </c>
      <c r="J3792" s="5">
        <v>3</v>
      </c>
      <c r="K3792" s="4">
        <v>9.33</v>
      </c>
    </row>
    <row r="3793" spans="1:11" x14ac:dyDescent="0.2">
      <c r="A3793" t="s">
        <v>2938</v>
      </c>
      <c r="B3793" t="str">
        <f t="shared" si="118"/>
        <v>2015</v>
      </c>
      <c r="C3793" t="str">
        <f t="shared" si="119"/>
        <v>Dec</v>
      </c>
      <c r="D3793" t="s">
        <v>1262</v>
      </c>
      <c r="E3793" t="s">
        <v>125</v>
      </c>
      <c r="F3793" t="s">
        <v>12</v>
      </c>
      <c r="G3793" t="s">
        <v>27</v>
      </c>
      <c r="H3793" t="s">
        <v>2940</v>
      </c>
      <c r="I3793" s="4">
        <v>3.64</v>
      </c>
      <c r="J3793" s="5">
        <v>2</v>
      </c>
      <c r="K3793" s="4">
        <v>1.02</v>
      </c>
    </row>
    <row r="3794" spans="1:11" x14ac:dyDescent="0.2">
      <c r="A3794" t="s">
        <v>2938</v>
      </c>
      <c r="B3794" t="str">
        <f t="shared" si="118"/>
        <v>2015</v>
      </c>
      <c r="C3794" t="str">
        <f t="shared" si="119"/>
        <v>Dec</v>
      </c>
      <c r="D3794" t="s">
        <v>1262</v>
      </c>
      <c r="E3794" t="s">
        <v>125</v>
      </c>
      <c r="F3794" t="s">
        <v>12</v>
      </c>
      <c r="G3794" t="s">
        <v>13</v>
      </c>
      <c r="H3794" t="s">
        <v>1867</v>
      </c>
      <c r="I3794" s="4">
        <v>18.54</v>
      </c>
      <c r="J3794" s="5">
        <v>2</v>
      </c>
      <c r="K3794" s="4">
        <v>8.7100000000000009</v>
      </c>
    </row>
    <row r="3795" spans="1:11" x14ac:dyDescent="0.2">
      <c r="A3795" t="s">
        <v>2941</v>
      </c>
      <c r="B3795" t="str">
        <f t="shared" si="118"/>
        <v>2015</v>
      </c>
      <c r="C3795" t="str">
        <f t="shared" si="119"/>
        <v>Dec</v>
      </c>
      <c r="D3795" t="s">
        <v>342</v>
      </c>
      <c r="E3795" t="s">
        <v>26</v>
      </c>
      <c r="F3795" t="s">
        <v>43</v>
      </c>
      <c r="G3795" t="s">
        <v>353</v>
      </c>
      <c r="H3795" t="s">
        <v>2942</v>
      </c>
      <c r="I3795" s="4">
        <v>482.34</v>
      </c>
      <c r="J3795" s="5">
        <v>4</v>
      </c>
      <c r="K3795" s="4">
        <v>-337.64</v>
      </c>
    </row>
    <row r="3796" spans="1:11" x14ac:dyDescent="0.2">
      <c r="A3796" t="s">
        <v>2941</v>
      </c>
      <c r="B3796" t="str">
        <f t="shared" si="118"/>
        <v>2015</v>
      </c>
      <c r="C3796" t="str">
        <f t="shared" si="119"/>
        <v>Dec</v>
      </c>
      <c r="D3796" t="s">
        <v>342</v>
      </c>
      <c r="E3796" t="s">
        <v>26</v>
      </c>
      <c r="F3796" t="s">
        <v>38</v>
      </c>
      <c r="G3796" t="s">
        <v>52</v>
      </c>
      <c r="H3796" t="s">
        <v>880</v>
      </c>
      <c r="I3796" s="4">
        <v>2.96</v>
      </c>
      <c r="J3796" s="5">
        <v>1</v>
      </c>
      <c r="K3796" s="4">
        <v>0.78</v>
      </c>
    </row>
    <row r="3797" spans="1:11" x14ac:dyDescent="0.2">
      <c r="A3797" t="s">
        <v>2941</v>
      </c>
      <c r="B3797" t="str">
        <f t="shared" si="118"/>
        <v>2015</v>
      </c>
      <c r="C3797" t="str">
        <f t="shared" si="119"/>
        <v>Dec</v>
      </c>
      <c r="D3797" t="s">
        <v>478</v>
      </c>
      <c r="E3797" t="s">
        <v>169</v>
      </c>
      <c r="F3797" t="s">
        <v>12</v>
      </c>
      <c r="G3797" t="s">
        <v>22</v>
      </c>
      <c r="H3797" t="s">
        <v>1036</v>
      </c>
      <c r="I3797" s="4">
        <v>10.75</v>
      </c>
      <c r="J3797" s="5">
        <v>4</v>
      </c>
      <c r="K3797" s="4">
        <v>3.36</v>
      </c>
    </row>
    <row r="3798" spans="1:11" x14ac:dyDescent="0.2">
      <c r="A3798" t="s">
        <v>2941</v>
      </c>
      <c r="B3798" t="str">
        <f t="shared" si="118"/>
        <v>2015</v>
      </c>
      <c r="C3798" t="str">
        <f t="shared" si="119"/>
        <v>Dec</v>
      </c>
      <c r="D3798" t="s">
        <v>1164</v>
      </c>
      <c r="E3798" t="s">
        <v>26</v>
      </c>
      <c r="F3798" t="s">
        <v>12</v>
      </c>
      <c r="G3798" t="s">
        <v>13</v>
      </c>
      <c r="H3798" t="s">
        <v>14</v>
      </c>
      <c r="I3798" s="4">
        <v>16.45</v>
      </c>
      <c r="J3798" s="5">
        <v>2</v>
      </c>
      <c r="K3798" s="4">
        <v>5.55</v>
      </c>
    </row>
    <row r="3799" spans="1:11" x14ac:dyDescent="0.2">
      <c r="A3799" t="s">
        <v>2941</v>
      </c>
      <c r="B3799" t="str">
        <f t="shared" si="118"/>
        <v>2015</v>
      </c>
      <c r="C3799" t="str">
        <f t="shared" si="119"/>
        <v>Dec</v>
      </c>
      <c r="D3799" t="s">
        <v>1164</v>
      </c>
      <c r="E3799" t="s">
        <v>26</v>
      </c>
      <c r="F3799" t="s">
        <v>43</v>
      </c>
      <c r="G3799" t="s">
        <v>58</v>
      </c>
      <c r="H3799" t="s">
        <v>2327</v>
      </c>
      <c r="I3799" s="4">
        <v>36.78</v>
      </c>
      <c r="J3799" s="5">
        <v>2</v>
      </c>
      <c r="K3799" s="4">
        <v>10.58</v>
      </c>
    </row>
    <row r="3800" spans="1:11" x14ac:dyDescent="0.2">
      <c r="A3800" t="s">
        <v>2941</v>
      </c>
      <c r="B3800" t="str">
        <f t="shared" si="118"/>
        <v>2015</v>
      </c>
      <c r="C3800" t="str">
        <f t="shared" si="119"/>
        <v>Dec</v>
      </c>
      <c r="D3800" t="s">
        <v>1998</v>
      </c>
      <c r="E3800" t="s">
        <v>169</v>
      </c>
      <c r="F3800" t="s">
        <v>12</v>
      </c>
      <c r="G3800" t="s">
        <v>22</v>
      </c>
      <c r="H3800" t="s">
        <v>2943</v>
      </c>
      <c r="I3800" s="4">
        <v>590.35</v>
      </c>
      <c r="J3800" s="5">
        <v>6</v>
      </c>
      <c r="K3800" s="4">
        <v>206.62</v>
      </c>
    </row>
    <row r="3801" spans="1:11" x14ac:dyDescent="0.2">
      <c r="A3801" t="s">
        <v>2941</v>
      </c>
      <c r="B3801" t="str">
        <f t="shared" si="118"/>
        <v>2015</v>
      </c>
      <c r="C3801" t="str">
        <f t="shared" si="119"/>
        <v>Dec</v>
      </c>
      <c r="D3801" t="s">
        <v>1908</v>
      </c>
      <c r="E3801" t="s">
        <v>31</v>
      </c>
      <c r="F3801" t="s">
        <v>38</v>
      </c>
      <c r="G3801" t="s">
        <v>83</v>
      </c>
      <c r="H3801" t="s">
        <v>2630</v>
      </c>
      <c r="I3801" s="4">
        <v>359.5</v>
      </c>
      <c r="J3801" s="5">
        <v>3</v>
      </c>
      <c r="K3801" s="4">
        <v>-29.61</v>
      </c>
    </row>
    <row r="3802" spans="1:11" x14ac:dyDescent="0.2">
      <c r="A3802" t="s">
        <v>2941</v>
      </c>
      <c r="B3802" t="str">
        <f t="shared" si="118"/>
        <v>2015</v>
      </c>
      <c r="C3802" t="str">
        <f t="shared" si="119"/>
        <v>Dec</v>
      </c>
      <c r="D3802" t="s">
        <v>1556</v>
      </c>
      <c r="E3802" t="s">
        <v>290</v>
      </c>
      <c r="F3802" t="s">
        <v>38</v>
      </c>
      <c r="G3802" t="s">
        <v>52</v>
      </c>
      <c r="H3802" t="s">
        <v>1516</v>
      </c>
      <c r="I3802" s="4">
        <v>77.95</v>
      </c>
      <c r="J3802" s="5">
        <v>3</v>
      </c>
      <c r="K3802" s="4">
        <v>12.67</v>
      </c>
    </row>
    <row r="3803" spans="1:11" x14ac:dyDescent="0.2">
      <c r="A3803" t="s">
        <v>2941</v>
      </c>
      <c r="B3803" t="str">
        <f t="shared" si="118"/>
        <v>2015</v>
      </c>
      <c r="C3803" t="str">
        <f t="shared" si="119"/>
        <v>Dec</v>
      </c>
      <c r="D3803" t="s">
        <v>1556</v>
      </c>
      <c r="E3803" t="s">
        <v>290</v>
      </c>
      <c r="F3803" t="s">
        <v>12</v>
      </c>
      <c r="G3803" t="s">
        <v>22</v>
      </c>
      <c r="H3803" t="s">
        <v>1317</v>
      </c>
      <c r="I3803" s="4">
        <v>95.97</v>
      </c>
      <c r="J3803" s="5">
        <v>5</v>
      </c>
      <c r="K3803" s="4">
        <v>-73.58</v>
      </c>
    </row>
    <row r="3804" spans="1:11" x14ac:dyDescent="0.2">
      <c r="A3804" t="s">
        <v>2941</v>
      </c>
      <c r="B3804" t="str">
        <f t="shared" si="118"/>
        <v>2015</v>
      </c>
      <c r="C3804" t="str">
        <f t="shared" si="119"/>
        <v>Dec</v>
      </c>
      <c r="D3804" t="s">
        <v>1556</v>
      </c>
      <c r="E3804" t="s">
        <v>290</v>
      </c>
      <c r="F3804" t="s">
        <v>43</v>
      </c>
      <c r="G3804" t="s">
        <v>44</v>
      </c>
      <c r="H3804" t="s">
        <v>2833</v>
      </c>
      <c r="I3804" s="4">
        <v>105.58</v>
      </c>
      <c r="J3804" s="5">
        <v>2</v>
      </c>
      <c r="K3804" s="4">
        <v>9.24</v>
      </c>
    </row>
    <row r="3805" spans="1:11" x14ac:dyDescent="0.2">
      <c r="A3805" t="s">
        <v>2941</v>
      </c>
      <c r="B3805" t="str">
        <f t="shared" si="118"/>
        <v>2015</v>
      </c>
      <c r="C3805" t="str">
        <f t="shared" si="119"/>
        <v>Dec</v>
      </c>
      <c r="D3805" t="s">
        <v>1556</v>
      </c>
      <c r="E3805" t="s">
        <v>290</v>
      </c>
      <c r="F3805" t="s">
        <v>12</v>
      </c>
      <c r="G3805" t="s">
        <v>27</v>
      </c>
      <c r="H3805" t="s">
        <v>57</v>
      </c>
      <c r="I3805" s="4">
        <v>9.34</v>
      </c>
      <c r="J3805" s="5">
        <v>2</v>
      </c>
      <c r="K3805" s="4">
        <v>1.17</v>
      </c>
    </row>
    <row r="3806" spans="1:11" x14ac:dyDescent="0.2">
      <c r="A3806" t="s">
        <v>2941</v>
      </c>
      <c r="B3806" t="str">
        <f t="shared" si="118"/>
        <v>2015</v>
      </c>
      <c r="C3806" t="str">
        <f t="shared" si="119"/>
        <v>Dec</v>
      </c>
      <c r="D3806" t="s">
        <v>721</v>
      </c>
      <c r="E3806" t="s">
        <v>793</v>
      </c>
      <c r="F3806" t="s">
        <v>12</v>
      </c>
      <c r="G3806" t="s">
        <v>13</v>
      </c>
      <c r="H3806" t="s">
        <v>2944</v>
      </c>
      <c r="I3806" s="4">
        <v>184.66</v>
      </c>
      <c r="J3806" s="5">
        <v>7</v>
      </c>
      <c r="K3806" s="4">
        <v>84.94</v>
      </c>
    </row>
    <row r="3807" spans="1:11" x14ac:dyDescent="0.2">
      <c r="A3807" t="s">
        <v>2945</v>
      </c>
      <c r="B3807" t="str">
        <f t="shared" si="118"/>
        <v>2015</v>
      </c>
      <c r="C3807" t="str">
        <f t="shared" si="119"/>
        <v>Dec</v>
      </c>
      <c r="D3807" t="s">
        <v>2946</v>
      </c>
      <c r="E3807" t="s">
        <v>139</v>
      </c>
      <c r="F3807" t="s">
        <v>12</v>
      </c>
      <c r="G3807" t="s">
        <v>22</v>
      </c>
      <c r="H3807" t="s">
        <v>1001</v>
      </c>
      <c r="I3807" s="4">
        <v>8.23</v>
      </c>
      <c r="J3807" s="5">
        <v>3</v>
      </c>
      <c r="K3807" s="4">
        <v>-6.03</v>
      </c>
    </row>
    <row r="3808" spans="1:11" x14ac:dyDescent="0.2">
      <c r="A3808" t="s">
        <v>2945</v>
      </c>
      <c r="B3808" t="str">
        <f t="shared" si="118"/>
        <v>2015</v>
      </c>
      <c r="C3808" t="str">
        <f t="shared" si="119"/>
        <v>Dec</v>
      </c>
      <c r="D3808" t="s">
        <v>2804</v>
      </c>
      <c r="E3808" t="s">
        <v>169</v>
      </c>
      <c r="F3808" t="s">
        <v>38</v>
      </c>
      <c r="G3808" t="s">
        <v>52</v>
      </c>
      <c r="H3808" t="s">
        <v>2440</v>
      </c>
      <c r="I3808" s="4">
        <v>28.44</v>
      </c>
      <c r="J3808" s="5">
        <v>3</v>
      </c>
      <c r="K3808" s="4">
        <v>11.38</v>
      </c>
    </row>
    <row r="3809" spans="1:11" x14ac:dyDescent="0.2">
      <c r="A3809" t="s">
        <v>2945</v>
      </c>
      <c r="B3809" t="str">
        <f t="shared" si="118"/>
        <v>2015</v>
      </c>
      <c r="C3809" t="str">
        <f t="shared" si="119"/>
        <v>Dec</v>
      </c>
      <c r="D3809" t="s">
        <v>2804</v>
      </c>
      <c r="E3809" t="s">
        <v>169</v>
      </c>
      <c r="F3809" t="s">
        <v>38</v>
      </c>
      <c r="G3809" t="s">
        <v>39</v>
      </c>
      <c r="H3809" t="s">
        <v>1121</v>
      </c>
      <c r="I3809" s="4">
        <v>364.41</v>
      </c>
      <c r="J3809" s="5">
        <v>5</v>
      </c>
      <c r="K3809" s="4">
        <v>8.1</v>
      </c>
    </row>
    <row r="3810" spans="1:11" x14ac:dyDescent="0.2">
      <c r="A3810" t="s">
        <v>2945</v>
      </c>
      <c r="B3810" t="str">
        <f t="shared" si="118"/>
        <v>2015</v>
      </c>
      <c r="C3810" t="str">
        <f t="shared" si="119"/>
        <v>Dec</v>
      </c>
      <c r="D3810" t="s">
        <v>2804</v>
      </c>
      <c r="E3810" t="s">
        <v>169</v>
      </c>
      <c r="F3810" t="s">
        <v>43</v>
      </c>
      <c r="G3810" t="s">
        <v>44</v>
      </c>
      <c r="H3810" t="s">
        <v>686</v>
      </c>
      <c r="I3810" s="4">
        <v>39.96</v>
      </c>
      <c r="J3810" s="5">
        <v>4</v>
      </c>
      <c r="K3810" s="4">
        <v>10.39</v>
      </c>
    </row>
    <row r="3811" spans="1:11" x14ac:dyDescent="0.2">
      <c r="A3811" t="s">
        <v>2945</v>
      </c>
      <c r="B3811" t="str">
        <f t="shared" si="118"/>
        <v>2015</v>
      </c>
      <c r="C3811" t="str">
        <f t="shared" si="119"/>
        <v>Dec</v>
      </c>
      <c r="D3811" t="s">
        <v>2804</v>
      </c>
      <c r="E3811" t="s">
        <v>169</v>
      </c>
      <c r="F3811" t="s">
        <v>38</v>
      </c>
      <c r="G3811" t="s">
        <v>39</v>
      </c>
      <c r="H3811" t="s">
        <v>496</v>
      </c>
      <c r="I3811" s="4">
        <v>361.76</v>
      </c>
      <c r="J3811" s="5">
        <v>2</v>
      </c>
      <c r="K3811" s="4">
        <v>68.33</v>
      </c>
    </row>
    <row r="3812" spans="1:11" x14ac:dyDescent="0.2">
      <c r="A3812" t="s">
        <v>2945</v>
      </c>
      <c r="B3812" t="str">
        <f t="shared" si="118"/>
        <v>2015</v>
      </c>
      <c r="C3812" t="str">
        <f t="shared" si="119"/>
        <v>Dec</v>
      </c>
      <c r="D3812" t="s">
        <v>1457</v>
      </c>
      <c r="E3812" t="s">
        <v>169</v>
      </c>
      <c r="F3812" t="s">
        <v>12</v>
      </c>
      <c r="G3812" t="s">
        <v>72</v>
      </c>
      <c r="H3812" t="s">
        <v>2478</v>
      </c>
      <c r="I3812" s="4">
        <v>17.940000000000001</v>
      </c>
      <c r="J3812" s="5">
        <v>3</v>
      </c>
      <c r="K3812" s="4">
        <v>8.7899999999999991</v>
      </c>
    </row>
    <row r="3813" spans="1:11" x14ac:dyDescent="0.2">
      <c r="A3813" t="s">
        <v>2945</v>
      </c>
      <c r="B3813" t="str">
        <f t="shared" si="118"/>
        <v>2015</v>
      </c>
      <c r="C3813" t="str">
        <f t="shared" si="119"/>
        <v>Dec</v>
      </c>
      <c r="D3813" t="s">
        <v>1457</v>
      </c>
      <c r="E3813" t="s">
        <v>169</v>
      </c>
      <c r="F3813" t="s">
        <v>38</v>
      </c>
      <c r="G3813" t="s">
        <v>39</v>
      </c>
      <c r="H3813" t="s">
        <v>2427</v>
      </c>
      <c r="I3813" s="4">
        <v>384.17</v>
      </c>
      <c r="J3813" s="5">
        <v>7</v>
      </c>
      <c r="K3813" s="4">
        <v>29.88</v>
      </c>
    </row>
    <row r="3814" spans="1:11" x14ac:dyDescent="0.2">
      <c r="A3814" t="s">
        <v>2945</v>
      </c>
      <c r="B3814" t="str">
        <f t="shared" si="118"/>
        <v>2015</v>
      </c>
      <c r="C3814" t="str">
        <f t="shared" si="119"/>
        <v>Dec</v>
      </c>
      <c r="D3814" t="s">
        <v>1457</v>
      </c>
      <c r="E3814" t="s">
        <v>169</v>
      </c>
      <c r="F3814" t="s">
        <v>43</v>
      </c>
      <c r="G3814" t="s">
        <v>44</v>
      </c>
      <c r="H3814" t="s">
        <v>1042</v>
      </c>
      <c r="I3814" s="4">
        <v>1799.75</v>
      </c>
      <c r="J3814" s="5">
        <v>5</v>
      </c>
      <c r="K3814" s="4">
        <v>539.92999999999995</v>
      </c>
    </row>
    <row r="3815" spans="1:11" x14ac:dyDescent="0.2">
      <c r="A3815" t="s">
        <v>2945</v>
      </c>
      <c r="B3815" t="str">
        <f t="shared" si="118"/>
        <v>2015</v>
      </c>
      <c r="C3815" t="str">
        <f t="shared" si="119"/>
        <v>Dec</v>
      </c>
      <c r="D3815" t="s">
        <v>1035</v>
      </c>
      <c r="E3815" t="s">
        <v>216</v>
      </c>
      <c r="F3815" t="s">
        <v>12</v>
      </c>
      <c r="G3815" t="s">
        <v>13</v>
      </c>
      <c r="H3815" t="s">
        <v>1088</v>
      </c>
      <c r="I3815" s="4">
        <v>85.96</v>
      </c>
      <c r="J3815" s="5">
        <v>7</v>
      </c>
      <c r="K3815" s="4">
        <v>40.4</v>
      </c>
    </row>
    <row r="3816" spans="1:11" x14ac:dyDescent="0.2">
      <c r="A3816" t="s">
        <v>2945</v>
      </c>
      <c r="B3816" t="str">
        <f t="shared" si="118"/>
        <v>2015</v>
      </c>
      <c r="C3816" t="str">
        <f t="shared" si="119"/>
        <v>Dec</v>
      </c>
      <c r="D3816" t="s">
        <v>2472</v>
      </c>
      <c r="E3816" t="s">
        <v>135</v>
      </c>
      <c r="F3816" t="s">
        <v>12</v>
      </c>
      <c r="G3816" t="s">
        <v>22</v>
      </c>
      <c r="H3816" t="s">
        <v>2562</v>
      </c>
      <c r="I3816" s="4">
        <v>1598.06</v>
      </c>
      <c r="J3816" s="5">
        <v>7</v>
      </c>
      <c r="K3816" s="4">
        <v>-1065.3699999999999</v>
      </c>
    </row>
    <row r="3817" spans="1:11" x14ac:dyDescent="0.2">
      <c r="A3817" t="s">
        <v>2945</v>
      </c>
      <c r="B3817" t="str">
        <f t="shared" si="118"/>
        <v>2015</v>
      </c>
      <c r="C3817" t="str">
        <f t="shared" si="119"/>
        <v>Dec</v>
      </c>
      <c r="D3817" t="s">
        <v>2472</v>
      </c>
      <c r="E3817" t="s">
        <v>135</v>
      </c>
      <c r="F3817" t="s">
        <v>12</v>
      </c>
      <c r="G3817" t="s">
        <v>27</v>
      </c>
      <c r="H3817" t="s">
        <v>934</v>
      </c>
      <c r="I3817" s="4">
        <v>36.96</v>
      </c>
      <c r="J3817" s="5">
        <v>4</v>
      </c>
      <c r="K3817" s="4">
        <v>12.01</v>
      </c>
    </row>
    <row r="3818" spans="1:11" x14ac:dyDescent="0.2">
      <c r="A3818" t="s">
        <v>2945</v>
      </c>
      <c r="B3818" t="str">
        <f t="shared" si="118"/>
        <v>2015</v>
      </c>
      <c r="C3818" t="str">
        <f t="shared" si="119"/>
        <v>Dec</v>
      </c>
      <c r="D3818" t="s">
        <v>1152</v>
      </c>
      <c r="E3818" t="s">
        <v>31</v>
      </c>
      <c r="F3818" t="s">
        <v>12</v>
      </c>
      <c r="G3818" t="s">
        <v>72</v>
      </c>
      <c r="H3818" t="s">
        <v>2420</v>
      </c>
      <c r="I3818" s="4">
        <v>271.44</v>
      </c>
      <c r="J3818" s="5">
        <v>3</v>
      </c>
      <c r="K3818" s="4">
        <v>122.15</v>
      </c>
    </row>
    <row r="3819" spans="1:11" x14ac:dyDescent="0.2">
      <c r="A3819" t="s">
        <v>2945</v>
      </c>
      <c r="B3819" t="str">
        <f t="shared" si="118"/>
        <v>2015</v>
      </c>
      <c r="C3819" t="str">
        <f t="shared" si="119"/>
        <v>Dec</v>
      </c>
      <c r="D3819" t="s">
        <v>1152</v>
      </c>
      <c r="E3819" t="s">
        <v>31</v>
      </c>
      <c r="F3819" t="s">
        <v>43</v>
      </c>
      <c r="G3819" t="s">
        <v>44</v>
      </c>
      <c r="H3819" t="s">
        <v>2947</v>
      </c>
      <c r="I3819" s="4">
        <v>110.35</v>
      </c>
      <c r="J3819" s="5">
        <v>3</v>
      </c>
      <c r="K3819" s="4">
        <v>8.2799999999999994</v>
      </c>
    </row>
    <row r="3820" spans="1:11" x14ac:dyDescent="0.2">
      <c r="A3820" t="s">
        <v>2945</v>
      </c>
      <c r="B3820" t="str">
        <f t="shared" si="118"/>
        <v>2015</v>
      </c>
      <c r="C3820" t="str">
        <f t="shared" si="119"/>
        <v>Dec</v>
      </c>
      <c r="D3820" t="s">
        <v>1152</v>
      </c>
      <c r="E3820" t="s">
        <v>31</v>
      </c>
      <c r="F3820" t="s">
        <v>38</v>
      </c>
      <c r="G3820" t="s">
        <v>52</v>
      </c>
      <c r="H3820" t="s">
        <v>210</v>
      </c>
      <c r="I3820" s="4">
        <v>36.4</v>
      </c>
      <c r="J3820" s="5">
        <v>5</v>
      </c>
      <c r="K3820" s="4">
        <v>13.83</v>
      </c>
    </row>
    <row r="3821" spans="1:11" x14ac:dyDescent="0.2">
      <c r="A3821" t="s">
        <v>2945</v>
      </c>
      <c r="B3821" t="str">
        <f t="shared" si="118"/>
        <v>2015</v>
      </c>
      <c r="C3821" t="str">
        <f t="shared" si="119"/>
        <v>Dec</v>
      </c>
      <c r="D3821" t="s">
        <v>1854</v>
      </c>
      <c r="E3821" t="s">
        <v>31</v>
      </c>
      <c r="F3821" t="s">
        <v>12</v>
      </c>
      <c r="G3821" t="s">
        <v>27</v>
      </c>
      <c r="H3821" t="s">
        <v>343</v>
      </c>
      <c r="I3821" s="4">
        <v>16.899999999999999</v>
      </c>
      <c r="J3821" s="5">
        <v>5</v>
      </c>
      <c r="K3821" s="4">
        <v>6.25</v>
      </c>
    </row>
    <row r="3822" spans="1:11" x14ac:dyDescent="0.2">
      <c r="A3822" t="s">
        <v>2945</v>
      </c>
      <c r="B3822" t="str">
        <f t="shared" si="118"/>
        <v>2015</v>
      </c>
      <c r="C3822" t="str">
        <f t="shared" si="119"/>
        <v>Dec</v>
      </c>
      <c r="D3822" t="s">
        <v>1854</v>
      </c>
      <c r="E3822" t="s">
        <v>31</v>
      </c>
      <c r="F3822" t="s">
        <v>38</v>
      </c>
      <c r="G3822" t="s">
        <v>52</v>
      </c>
      <c r="H3822" t="s">
        <v>2067</v>
      </c>
      <c r="I3822" s="4">
        <v>25.08</v>
      </c>
      <c r="J3822" s="5">
        <v>6</v>
      </c>
      <c r="K3822" s="4">
        <v>9.0299999999999994</v>
      </c>
    </row>
    <row r="3823" spans="1:11" x14ac:dyDescent="0.2">
      <c r="A3823" t="s">
        <v>2948</v>
      </c>
      <c r="B3823" t="str">
        <f t="shared" si="118"/>
        <v>2015</v>
      </c>
      <c r="C3823" t="str">
        <f t="shared" si="119"/>
        <v>Dec</v>
      </c>
      <c r="D3823" t="s">
        <v>2949</v>
      </c>
      <c r="E3823" t="s">
        <v>31</v>
      </c>
      <c r="F3823" t="s">
        <v>38</v>
      </c>
      <c r="G3823" t="s">
        <v>52</v>
      </c>
      <c r="H3823" t="s">
        <v>2086</v>
      </c>
      <c r="I3823" s="4">
        <v>44.46</v>
      </c>
      <c r="J3823" s="5">
        <v>2</v>
      </c>
      <c r="K3823" s="4">
        <v>14.67</v>
      </c>
    </row>
    <row r="3824" spans="1:11" x14ac:dyDescent="0.2">
      <c r="A3824" t="s">
        <v>2948</v>
      </c>
      <c r="B3824" t="str">
        <f t="shared" si="118"/>
        <v>2015</v>
      </c>
      <c r="C3824" t="str">
        <f t="shared" si="119"/>
        <v>Dec</v>
      </c>
      <c r="D3824" t="s">
        <v>1136</v>
      </c>
      <c r="E3824" t="s">
        <v>26</v>
      </c>
      <c r="F3824" t="s">
        <v>43</v>
      </c>
      <c r="G3824" t="s">
        <v>58</v>
      </c>
      <c r="H3824" t="s">
        <v>1807</v>
      </c>
      <c r="I3824" s="4">
        <v>47.98</v>
      </c>
      <c r="J3824" s="5">
        <v>2</v>
      </c>
      <c r="K3824" s="4">
        <v>0.6</v>
      </c>
    </row>
    <row r="3825" spans="1:11" x14ac:dyDescent="0.2">
      <c r="A3825" t="s">
        <v>2948</v>
      </c>
      <c r="B3825" t="str">
        <f t="shared" si="118"/>
        <v>2015</v>
      </c>
      <c r="C3825" t="str">
        <f t="shared" si="119"/>
        <v>Dec</v>
      </c>
      <c r="D3825" t="s">
        <v>1136</v>
      </c>
      <c r="E3825" t="s">
        <v>26</v>
      </c>
      <c r="F3825" t="s">
        <v>12</v>
      </c>
      <c r="G3825" t="s">
        <v>22</v>
      </c>
      <c r="H3825" t="s">
        <v>1914</v>
      </c>
      <c r="I3825" s="4">
        <v>26.06</v>
      </c>
      <c r="J3825" s="5">
        <v>6</v>
      </c>
      <c r="K3825" s="4">
        <v>-19.98</v>
      </c>
    </row>
    <row r="3826" spans="1:11" x14ac:dyDescent="0.2">
      <c r="A3826" t="s">
        <v>2948</v>
      </c>
      <c r="B3826" t="str">
        <f t="shared" si="118"/>
        <v>2015</v>
      </c>
      <c r="C3826" t="str">
        <f t="shared" si="119"/>
        <v>Dec</v>
      </c>
      <c r="D3826" t="s">
        <v>2950</v>
      </c>
      <c r="E3826" t="s">
        <v>125</v>
      </c>
      <c r="F3826" t="s">
        <v>12</v>
      </c>
      <c r="G3826" t="s">
        <v>22</v>
      </c>
      <c r="H3826" t="s">
        <v>186</v>
      </c>
      <c r="I3826" s="4">
        <v>152.80000000000001</v>
      </c>
      <c r="J3826" s="5">
        <v>5</v>
      </c>
      <c r="K3826" s="4">
        <v>76.400000000000006</v>
      </c>
    </row>
    <row r="3827" spans="1:11" x14ac:dyDescent="0.2">
      <c r="A3827" t="s">
        <v>2948</v>
      </c>
      <c r="B3827" t="str">
        <f t="shared" si="118"/>
        <v>2015</v>
      </c>
      <c r="C3827" t="str">
        <f t="shared" si="119"/>
        <v>Dec</v>
      </c>
      <c r="D3827" t="s">
        <v>1473</v>
      </c>
      <c r="E3827" t="s">
        <v>11</v>
      </c>
      <c r="F3827" t="s">
        <v>12</v>
      </c>
      <c r="G3827" t="s">
        <v>27</v>
      </c>
      <c r="H3827" t="s">
        <v>1859</v>
      </c>
      <c r="I3827" s="4">
        <v>45.04</v>
      </c>
      <c r="J3827" s="5">
        <v>2</v>
      </c>
      <c r="K3827" s="4">
        <v>4.5</v>
      </c>
    </row>
    <row r="3828" spans="1:11" x14ac:dyDescent="0.2">
      <c r="A3828" t="s">
        <v>2948</v>
      </c>
      <c r="B3828" t="str">
        <f t="shared" si="118"/>
        <v>2015</v>
      </c>
      <c r="C3828" t="str">
        <f t="shared" si="119"/>
        <v>Dec</v>
      </c>
      <c r="D3828" t="s">
        <v>1660</v>
      </c>
      <c r="E3828" t="s">
        <v>169</v>
      </c>
      <c r="F3828" t="s">
        <v>12</v>
      </c>
      <c r="G3828" t="s">
        <v>22</v>
      </c>
      <c r="H3828" t="s">
        <v>762</v>
      </c>
      <c r="I3828" s="4">
        <v>232.4</v>
      </c>
      <c r="J3828" s="5">
        <v>5</v>
      </c>
      <c r="K3828" s="4">
        <v>78.44</v>
      </c>
    </row>
    <row r="3829" spans="1:11" x14ac:dyDescent="0.2">
      <c r="A3829" t="s">
        <v>2948</v>
      </c>
      <c r="B3829" t="str">
        <f t="shared" si="118"/>
        <v>2015</v>
      </c>
      <c r="C3829" t="str">
        <f t="shared" si="119"/>
        <v>Dec</v>
      </c>
      <c r="D3829" t="s">
        <v>1660</v>
      </c>
      <c r="E3829" t="s">
        <v>169</v>
      </c>
      <c r="F3829" t="s">
        <v>38</v>
      </c>
      <c r="G3829" t="s">
        <v>39</v>
      </c>
      <c r="H3829" t="s">
        <v>2427</v>
      </c>
      <c r="I3829" s="4">
        <v>164.65</v>
      </c>
      <c r="J3829" s="5">
        <v>3</v>
      </c>
      <c r="K3829" s="4">
        <v>12.81</v>
      </c>
    </row>
    <row r="3830" spans="1:11" x14ac:dyDescent="0.2">
      <c r="A3830" t="s">
        <v>2948</v>
      </c>
      <c r="B3830" t="str">
        <f t="shared" si="118"/>
        <v>2015</v>
      </c>
      <c r="C3830" t="str">
        <f t="shared" si="119"/>
        <v>Dec</v>
      </c>
      <c r="D3830" t="s">
        <v>1660</v>
      </c>
      <c r="E3830" t="s">
        <v>169</v>
      </c>
      <c r="F3830" t="s">
        <v>12</v>
      </c>
      <c r="G3830" t="s">
        <v>13</v>
      </c>
      <c r="H3830" t="s">
        <v>2546</v>
      </c>
      <c r="I3830" s="4">
        <v>22.68</v>
      </c>
      <c r="J3830" s="5">
        <v>2</v>
      </c>
      <c r="K3830" s="4">
        <v>11.11</v>
      </c>
    </row>
    <row r="3831" spans="1:11" x14ac:dyDescent="0.2">
      <c r="A3831" t="s">
        <v>2948</v>
      </c>
      <c r="B3831" t="str">
        <f t="shared" si="118"/>
        <v>2015</v>
      </c>
      <c r="C3831" t="str">
        <f t="shared" si="119"/>
        <v>Dec</v>
      </c>
      <c r="D3831" t="s">
        <v>671</v>
      </c>
      <c r="E3831" t="s">
        <v>31</v>
      </c>
      <c r="F3831" t="s">
        <v>43</v>
      </c>
      <c r="G3831" t="s">
        <v>58</v>
      </c>
      <c r="H3831" t="s">
        <v>59</v>
      </c>
      <c r="I3831" s="4">
        <v>39</v>
      </c>
      <c r="J3831" s="5">
        <v>3</v>
      </c>
      <c r="K3831" s="4">
        <v>17.55</v>
      </c>
    </row>
    <row r="3832" spans="1:11" x14ac:dyDescent="0.2">
      <c r="A3832" t="s">
        <v>2948</v>
      </c>
      <c r="B3832" t="str">
        <f t="shared" si="118"/>
        <v>2015</v>
      </c>
      <c r="C3832" t="str">
        <f t="shared" si="119"/>
        <v>Dec</v>
      </c>
      <c r="D3832" t="s">
        <v>671</v>
      </c>
      <c r="E3832" t="s">
        <v>31</v>
      </c>
      <c r="F3832" t="s">
        <v>12</v>
      </c>
      <c r="G3832" t="s">
        <v>18</v>
      </c>
      <c r="H3832" t="s">
        <v>670</v>
      </c>
      <c r="I3832" s="4">
        <v>12.6</v>
      </c>
      <c r="J3832" s="5">
        <v>4</v>
      </c>
      <c r="K3832" s="4">
        <v>6.05</v>
      </c>
    </row>
    <row r="3833" spans="1:11" x14ac:dyDescent="0.2">
      <c r="A3833" t="s">
        <v>2948</v>
      </c>
      <c r="B3833" t="str">
        <f t="shared" si="118"/>
        <v>2015</v>
      </c>
      <c r="C3833" t="str">
        <f t="shared" si="119"/>
        <v>Dec</v>
      </c>
      <c r="D3833" t="s">
        <v>1459</v>
      </c>
      <c r="E3833" t="s">
        <v>135</v>
      </c>
      <c r="F3833" t="s">
        <v>38</v>
      </c>
      <c r="G3833" t="s">
        <v>39</v>
      </c>
      <c r="H3833" t="s">
        <v>313</v>
      </c>
      <c r="I3833" s="4">
        <v>97.42</v>
      </c>
      <c r="J3833" s="5">
        <v>2</v>
      </c>
      <c r="K3833" s="4">
        <v>10.96</v>
      </c>
    </row>
    <row r="3834" spans="1:11" x14ac:dyDescent="0.2">
      <c r="A3834" t="s">
        <v>2948</v>
      </c>
      <c r="B3834" t="str">
        <f t="shared" si="118"/>
        <v>2015</v>
      </c>
      <c r="C3834" t="str">
        <f t="shared" si="119"/>
        <v>Dec</v>
      </c>
      <c r="D3834" t="s">
        <v>2047</v>
      </c>
      <c r="E3834" t="s">
        <v>17</v>
      </c>
      <c r="F3834" t="s">
        <v>12</v>
      </c>
      <c r="G3834" t="s">
        <v>72</v>
      </c>
      <c r="H3834" t="s">
        <v>891</v>
      </c>
      <c r="I3834" s="4">
        <v>12.22</v>
      </c>
      <c r="J3834" s="5">
        <v>2</v>
      </c>
      <c r="K3834" s="4">
        <v>4.43</v>
      </c>
    </row>
    <row r="3835" spans="1:11" x14ac:dyDescent="0.2">
      <c r="A3835" t="s">
        <v>2951</v>
      </c>
      <c r="B3835" t="str">
        <f t="shared" si="118"/>
        <v>2015</v>
      </c>
      <c r="C3835" t="str">
        <f t="shared" si="119"/>
        <v>Dec</v>
      </c>
      <c r="D3835" t="s">
        <v>769</v>
      </c>
      <c r="E3835" t="s">
        <v>31</v>
      </c>
      <c r="F3835" t="s">
        <v>12</v>
      </c>
      <c r="G3835" t="s">
        <v>27</v>
      </c>
      <c r="H3835" t="s">
        <v>537</v>
      </c>
      <c r="I3835" s="4">
        <v>120.15</v>
      </c>
      <c r="J3835" s="5">
        <v>9</v>
      </c>
      <c r="K3835" s="4">
        <v>33.64</v>
      </c>
    </row>
    <row r="3836" spans="1:11" x14ac:dyDescent="0.2">
      <c r="A3836" t="s">
        <v>2951</v>
      </c>
      <c r="B3836" t="str">
        <f t="shared" si="118"/>
        <v>2015</v>
      </c>
      <c r="C3836" t="str">
        <f t="shared" si="119"/>
        <v>Dec</v>
      </c>
      <c r="D3836" t="s">
        <v>769</v>
      </c>
      <c r="E3836" t="s">
        <v>31</v>
      </c>
      <c r="F3836" t="s">
        <v>43</v>
      </c>
      <c r="G3836" t="s">
        <v>44</v>
      </c>
      <c r="H3836" t="s">
        <v>597</v>
      </c>
      <c r="I3836" s="4">
        <v>219.18</v>
      </c>
      <c r="J3836" s="5">
        <v>2</v>
      </c>
      <c r="K3836" s="4">
        <v>19.18</v>
      </c>
    </row>
    <row r="3837" spans="1:11" x14ac:dyDescent="0.2">
      <c r="A3837" t="s">
        <v>2951</v>
      </c>
      <c r="B3837" t="str">
        <f t="shared" si="118"/>
        <v>2015</v>
      </c>
      <c r="C3837" t="str">
        <f t="shared" si="119"/>
        <v>Dec</v>
      </c>
      <c r="D3837" t="s">
        <v>2693</v>
      </c>
      <c r="E3837" t="s">
        <v>11</v>
      </c>
      <c r="F3837" t="s">
        <v>12</v>
      </c>
      <c r="G3837" t="s">
        <v>22</v>
      </c>
      <c r="H3837" t="s">
        <v>2810</v>
      </c>
      <c r="I3837" s="4">
        <v>2.77</v>
      </c>
      <c r="J3837" s="5">
        <v>7</v>
      </c>
      <c r="K3837" s="4">
        <v>-4.8499999999999996</v>
      </c>
    </row>
    <row r="3838" spans="1:11" x14ac:dyDescent="0.2">
      <c r="A3838" t="s">
        <v>2951</v>
      </c>
      <c r="B3838" t="str">
        <f t="shared" si="118"/>
        <v>2015</v>
      </c>
      <c r="C3838" t="str">
        <f t="shared" si="119"/>
        <v>Dec</v>
      </c>
      <c r="D3838" t="s">
        <v>958</v>
      </c>
      <c r="E3838" t="s">
        <v>109</v>
      </c>
      <c r="F3838" t="s">
        <v>38</v>
      </c>
      <c r="G3838" t="s">
        <v>52</v>
      </c>
      <c r="H3838" t="s">
        <v>1794</v>
      </c>
      <c r="I3838" s="4">
        <v>206.11</v>
      </c>
      <c r="J3838" s="5">
        <v>6</v>
      </c>
      <c r="K3838" s="4">
        <v>48.95</v>
      </c>
    </row>
    <row r="3839" spans="1:11" x14ac:dyDescent="0.2">
      <c r="A3839" t="s">
        <v>2951</v>
      </c>
      <c r="B3839" t="str">
        <f t="shared" si="118"/>
        <v>2015</v>
      </c>
      <c r="C3839" t="str">
        <f t="shared" si="119"/>
        <v>Dec</v>
      </c>
      <c r="D3839" t="s">
        <v>958</v>
      </c>
      <c r="E3839" t="s">
        <v>109</v>
      </c>
      <c r="F3839" t="s">
        <v>12</v>
      </c>
      <c r="G3839" t="s">
        <v>13</v>
      </c>
      <c r="H3839" t="s">
        <v>1983</v>
      </c>
      <c r="I3839" s="4">
        <v>19.920000000000002</v>
      </c>
      <c r="J3839" s="5">
        <v>5</v>
      </c>
      <c r="K3839" s="4">
        <v>6.72</v>
      </c>
    </row>
    <row r="3840" spans="1:11" x14ac:dyDescent="0.2">
      <c r="A3840" t="s">
        <v>2951</v>
      </c>
      <c r="B3840" t="str">
        <f t="shared" si="118"/>
        <v>2015</v>
      </c>
      <c r="C3840" t="str">
        <f t="shared" si="119"/>
        <v>Dec</v>
      </c>
      <c r="D3840" t="s">
        <v>958</v>
      </c>
      <c r="E3840" t="s">
        <v>109</v>
      </c>
      <c r="F3840" t="s">
        <v>12</v>
      </c>
      <c r="G3840" t="s">
        <v>13</v>
      </c>
      <c r="H3840" t="s">
        <v>1531</v>
      </c>
      <c r="I3840" s="4">
        <v>198.27</v>
      </c>
      <c r="J3840" s="5">
        <v>8</v>
      </c>
      <c r="K3840" s="4">
        <v>61.96</v>
      </c>
    </row>
    <row r="3841" spans="1:11" x14ac:dyDescent="0.2">
      <c r="A3841" t="s">
        <v>2951</v>
      </c>
      <c r="B3841" t="str">
        <f t="shared" si="118"/>
        <v>2015</v>
      </c>
      <c r="C3841" t="str">
        <f t="shared" si="119"/>
        <v>Dec</v>
      </c>
      <c r="D3841" t="s">
        <v>958</v>
      </c>
      <c r="E3841" t="s">
        <v>109</v>
      </c>
      <c r="F3841" t="s">
        <v>12</v>
      </c>
      <c r="G3841" t="s">
        <v>20</v>
      </c>
      <c r="H3841" t="s">
        <v>1181</v>
      </c>
      <c r="I3841" s="4">
        <v>247.1</v>
      </c>
      <c r="J3841" s="5">
        <v>6</v>
      </c>
      <c r="K3841" s="4">
        <v>-58.69</v>
      </c>
    </row>
    <row r="3842" spans="1:11" x14ac:dyDescent="0.2">
      <c r="A3842" t="s">
        <v>2951</v>
      </c>
      <c r="B3842" t="str">
        <f t="shared" si="118"/>
        <v>2015</v>
      </c>
      <c r="C3842" t="str">
        <f t="shared" si="119"/>
        <v>Dec</v>
      </c>
      <c r="D3842" t="s">
        <v>958</v>
      </c>
      <c r="E3842" t="s">
        <v>109</v>
      </c>
      <c r="F3842" t="s">
        <v>12</v>
      </c>
      <c r="G3842" t="s">
        <v>27</v>
      </c>
      <c r="H3842" t="s">
        <v>1393</v>
      </c>
      <c r="I3842" s="4">
        <v>86.3</v>
      </c>
      <c r="J3842" s="5">
        <v>6</v>
      </c>
      <c r="K3842" s="4">
        <v>9.7100000000000009</v>
      </c>
    </row>
    <row r="3843" spans="1:11" x14ac:dyDescent="0.2">
      <c r="A3843" t="s">
        <v>2951</v>
      </c>
      <c r="B3843" t="str">
        <f t="shared" ref="B3843:B3906" si="120">TEXT(A3843,"YYYY")</f>
        <v>2015</v>
      </c>
      <c r="C3843" t="str">
        <f t="shared" ref="C3843:C3906" si="121">TEXT(A3843,"MMM")</f>
        <v>Dec</v>
      </c>
      <c r="D3843" t="s">
        <v>1418</v>
      </c>
      <c r="E3843" t="s">
        <v>87</v>
      </c>
      <c r="F3843" t="s">
        <v>43</v>
      </c>
      <c r="G3843" t="s">
        <v>44</v>
      </c>
      <c r="H3843" t="s">
        <v>991</v>
      </c>
      <c r="I3843" s="4">
        <v>485.94</v>
      </c>
      <c r="J3843" s="5">
        <v>2</v>
      </c>
      <c r="K3843" s="4">
        <v>-89.09</v>
      </c>
    </row>
    <row r="3844" spans="1:11" x14ac:dyDescent="0.2">
      <c r="A3844" t="s">
        <v>2951</v>
      </c>
      <c r="B3844" t="str">
        <f t="shared" si="120"/>
        <v>2015</v>
      </c>
      <c r="C3844" t="str">
        <f t="shared" si="121"/>
        <v>Dec</v>
      </c>
      <c r="D3844" t="s">
        <v>1418</v>
      </c>
      <c r="E3844" t="s">
        <v>87</v>
      </c>
      <c r="F3844" t="s">
        <v>12</v>
      </c>
      <c r="G3844" t="s">
        <v>27</v>
      </c>
      <c r="H3844" t="s">
        <v>57</v>
      </c>
      <c r="I3844" s="4">
        <v>37.380000000000003</v>
      </c>
      <c r="J3844" s="5">
        <v>8</v>
      </c>
      <c r="K3844" s="4">
        <v>4.67</v>
      </c>
    </row>
    <row r="3845" spans="1:11" x14ac:dyDescent="0.2">
      <c r="A3845" t="s">
        <v>2951</v>
      </c>
      <c r="B3845" t="str">
        <f t="shared" si="120"/>
        <v>2015</v>
      </c>
      <c r="C3845" t="str">
        <f t="shared" si="121"/>
        <v>Dec</v>
      </c>
      <c r="D3845" t="s">
        <v>1418</v>
      </c>
      <c r="E3845" t="s">
        <v>87</v>
      </c>
      <c r="F3845" t="s">
        <v>38</v>
      </c>
      <c r="G3845" t="s">
        <v>39</v>
      </c>
      <c r="H3845" t="s">
        <v>2114</v>
      </c>
      <c r="I3845" s="4">
        <v>70.69</v>
      </c>
      <c r="J3845" s="5">
        <v>1</v>
      </c>
      <c r="K3845" s="4">
        <v>-24.24</v>
      </c>
    </row>
    <row r="3846" spans="1:11" x14ac:dyDescent="0.2">
      <c r="A3846" t="s">
        <v>2951</v>
      </c>
      <c r="B3846" t="str">
        <f t="shared" si="120"/>
        <v>2015</v>
      </c>
      <c r="C3846" t="str">
        <f t="shared" si="121"/>
        <v>Dec</v>
      </c>
      <c r="D3846" t="s">
        <v>1132</v>
      </c>
      <c r="E3846" t="s">
        <v>31</v>
      </c>
      <c r="F3846" t="s">
        <v>12</v>
      </c>
      <c r="G3846" t="s">
        <v>13</v>
      </c>
      <c r="H3846" t="s">
        <v>989</v>
      </c>
      <c r="I3846" s="4">
        <v>32.75</v>
      </c>
      <c r="J3846" s="5">
        <v>5</v>
      </c>
      <c r="K3846" s="4">
        <v>15.07</v>
      </c>
    </row>
    <row r="3847" spans="1:11" x14ac:dyDescent="0.2">
      <c r="A3847" t="s">
        <v>2951</v>
      </c>
      <c r="B3847" t="str">
        <f t="shared" si="120"/>
        <v>2015</v>
      </c>
      <c r="C3847" t="str">
        <f t="shared" si="121"/>
        <v>Dec</v>
      </c>
      <c r="D3847" t="s">
        <v>145</v>
      </c>
      <c r="E3847" t="s">
        <v>169</v>
      </c>
      <c r="F3847" t="s">
        <v>12</v>
      </c>
      <c r="G3847" t="s">
        <v>13</v>
      </c>
      <c r="H3847" t="s">
        <v>2500</v>
      </c>
      <c r="I3847" s="4">
        <v>6.48</v>
      </c>
      <c r="J3847" s="5">
        <v>1</v>
      </c>
      <c r="K3847" s="4">
        <v>3.11</v>
      </c>
    </row>
    <row r="3848" spans="1:11" x14ac:dyDescent="0.2">
      <c r="A3848" t="s">
        <v>2951</v>
      </c>
      <c r="B3848" t="str">
        <f t="shared" si="120"/>
        <v>2015</v>
      </c>
      <c r="C3848" t="str">
        <f t="shared" si="121"/>
        <v>Dec</v>
      </c>
      <c r="D3848" t="s">
        <v>145</v>
      </c>
      <c r="E3848" t="s">
        <v>169</v>
      </c>
      <c r="F3848" t="s">
        <v>12</v>
      </c>
      <c r="G3848" t="s">
        <v>13</v>
      </c>
      <c r="H3848" t="s">
        <v>1703</v>
      </c>
      <c r="I3848" s="4">
        <v>41.86</v>
      </c>
      <c r="J3848" s="5">
        <v>7</v>
      </c>
      <c r="K3848" s="4">
        <v>20.51</v>
      </c>
    </row>
    <row r="3849" spans="1:11" x14ac:dyDescent="0.2">
      <c r="A3849" t="s">
        <v>2951</v>
      </c>
      <c r="B3849" t="str">
        <f t="shared" si="120"/>
        <v>2015</v>
      </c>
      <c r="C3849" t="str">
        <f t="shared" si="121"/>
        <v>Dec</v>
      </c>
      <c r="D3849" t="s">
        <v>145</v>
      </c>
      <c r="E3849" t="s">
        <v>169</v>
      </c>
      <c r="F3849" t="s">
        <v>43</v>
      </c>
      <c r="G3849" t="s">
        <v>58</v>
      </c>
      <c r="H3849" t="s">
        <v>2876</v>
      </c>
      <c r="I3849" s="4">
        <v>1619.91</v>
      </c>
      <c r="J3849" s="5">
        <v>9</v>
      </c>
      <c r="K3849" s="4">
        <v>97.19</v>
      </c>
    </row>
    <row r="3850" spans="1:11" x14ac:dyDescent="0.2">
      <c r="A3850" t="s">
        <v>2951</v>
      </c>
      <c r="B3850" t="str">
        <f t="shared" si="120"/>
        <v>2015</v>
      </c>
      <c r="C3850" t="str">
        <f t="shared" si="121"/>
        <v>Dec</v>
      </c>
      <c r="D3850" t="s">
        <v>145</v>
      </c>
      <c r="E3850" t="s">
        <v>169</v>
      </c>
      <c r="F3850" t="s">
        <v>38</v>
      </c>
      <c r="G3850" t="s">
        <v>52</v>
      </c>
      <c r="H3850" t="s">
        <v>897</v>
      </c>
      <c r="I3850" s="4">
        <v>113.92</v>
      </c>
      <c r="J3850" s="5">
        <v>4</v>
      </c>
      <c r="K3850" s="4">
        <v>42.15</v>
      </c>
    </row>
    <row r="3851" spans="1:11" x14ac:dyDescent="0.2">
      <c r="A3851" t="s">
        <v>2951</v>
      </c>
      <c r="B3851" t="str">
        <f t="shared" si="120"/>
        <v>2015</v>
      </c>
      <c r="C3851" t="str">
        <f t="shared" si="121"/>
        <v>Dec</v>
      </c>
      <c r="D3851" t="s">
        <v>316</v>
      </c>
      <c r="E3851" t="s">
        <v>146</v>
      </c>
      <c r="F3851" t="s">
        <v>43</v>
      </c>
      <c r="G3851" t="s">
        <v>694</v>
      </c>
      <c r="H3851" t="s">
        <v>1702</v>
      </c>
      <c r="I3851" s="4">
        <v>999.98</v>
      </c>
      <c r="J3851" s="5">
        <v>2</v>
      </c>
      <c r="K3851" s="4">
        <v>449.99</v>
      </c>
    </row>
    <row r="3852" spans="1:11" x14ac:dyDescent="0.2">
      <c r="A3852" t="s">
        <v>2951</v>
      </c>
      <c r="B3852" t="str">
        <f t="shared" si="120"/>
        <v>2015</v>
      </c>
      <c r="C3852" t="str">
        <f t="shared" si="121"/>
        <v>Dec</v>
      </c>
      <c r="D3852" t="s">
        <v>1210</v>
      </c>
      <c r="E3852" t="s">
        <v>143</v>
      </c>
      <c r="F3852" t="s">
        <v>12</v>
      </c>
      <c r="G3852" t="s">
        <v>13</v>
      </c>
      <c r="H3852" t="s">
        <v>2952</v>
      </c>
      <c r="I3852" s="4">
        <v>6.48</v>
      </c>
      <c r="J3852" s="5">
        <v>1</v>
      </c>
      <c r="K3852" s="4">
        <v>3.11</v>
      </c>
    </row>
    <row r="3853" spans="1:11" x14ac:dyDescent="0.2">
      <c r="A3853" t="s">
        <v>2951</v>
      </c>
      <c r="B3853" t="str">
        <f t="shared" si="120"/>
        <v>2015</v>
      </c>
      <c r="C3853" t="str">
        <f t="shared" si="121"/>
        <v>Dec</v>
      </c>
      <c r="D3853" t="s">
        <v>1210</v>
      </c>
      <c r="E3853" t="s">
        <v>143</v>
      </c>
      <c r="F3853" t="s">
        <v>12</v>
      </c>
      <c r="G3853" t="s">
        <v>20</v>
      </c>
      <c r="H3853" t="s">
        <v>82</v>
      </c>
      <c r="I3853" s="4">
        <v>1325.85</v>
      </c>
      <c r="J3853" s="5">
        <v>5</v>
      </c>
      <c r="K3853" s="4">
        <v>238.65</v>
      </c>
    </row>
    <row r="3854" spans="1:11" x14ac:dyDescent="0.2">
      <c r="A3854" t="s">
        <v>2951</v>
      </c>
      <c r="B3854" t="str">
        <f t="shared" si="120"/>
        <v>2015</v>
      </c>
      <c r="C3854" t="str">
        <f t="shared" si="121"/>
        <v>Dec</v>
      </c>
      <c r="D3854" t="s">
        <v>1210</v>
      </c>
      <c r="E3854" t="s">
        <v>143</v>
      </c>
      <c r="F3854" t="s">
        <v>12</v>
      </c>
      <c r="G3854" t="s">
        <v>18</v>
      </c>
      <c r="H3854" t="s">
        <v>218</v>
      </c>
      <c r="I3854" s="4">
        <v>14.94</v>
      </c>
      <c r="J3854" s="5">
        <v>3</v>
      </c>
      <c r="K3854" s="4">
        <v>6.87</v>
      </c>
    </row>
    <row r="3855" spans="1:11" x14ac:dyDescent="0.2">
      <c r="A3855" t="s">
        <v>2951</v>
      </c>
      <c r="B3855" t="str">
        <f t="shared" si="120"/>
        <v>2015</v>
      </c>
      <c r="C3855" t="str">
        <f t="shared" si="121"/>
        <v>Dec</v>
      </c>
      <c r="D3855" t="s">
        <v>2953</v>
      </c>
      <c r="E3855" t="s">
        <v>31</v>
      </c>
      <c r="F3855" t="s">
        <v>12</v>
      </c>
      <c r="G3855" t="s">
        <v>105</v>
      </c>
      <c r="H3855" t="s">
        <v>898</v>
      </c>
      <c r="I3855" s="4">
        <v>7.78</v>
      </c>
      <c r="J3855" s="5">
        <v>2</v>
      </c>
      <c r="K3855" s="4">
        <v>2.02</v>
      </c>
    </row>
    <row r="3856" spans="1:11" x14ac:dyDescent="0.2">
      <c r="A3856" t="s">
        <v>2951</v>
      </c>
      <c r="B3856" t="str">
        <f t="shared" si="120"/>
        <v>2015</v>
      </c>
      <c r="C3856" t="str">
        <f t="shared" si="121"/>
        <v>Dec</v>
      </c>
      <c r="D3856" t="s">
        <v>2472</v>
      </c>
      <c r="E3856" t="s">
        <v>62</v>
      </c>
      <c r="F3856" t="s">
        <v>43</v>
      </c>
      <c r="G3856" t="s">
        <v>44</v>
      </c>
      <c r="H3856" t="s">
        <v>201</v>
      </c>
      <c r="I3856" s="4">
        <v>173.94</v>
      </c>
      <c r="J3856" s="5">
        <v>6</v>
      </c>
      <c r="K3856" s="4">
        <v>50.44</v>
      </c>
    </row>
    <row r="3857" spans="1:11" x14ac:dyDescent="0.2">
      <c r="A3857" t="s">
        <v>2951</v>
      </c>
      <c r="B3857" t="str">
        <f t="shared" si="120"/>
        <v>2015</v>
      </c>
      <c r="C3857" t="str">
        <f t="shared" si="121"/>
        <v>Dec</v>
      </c>
      <c r="D3857" t="s">
        <v>464</v>
      </c>
      <c r="E3857" t="s">
        <v>87</v>
      </c>
      <c r="F3857" t="s">
        <v>12</v>
      </c>
      <c r="G3857" t="s">
        <v>22</v>
      </c>
      <c r="H3857" t="s">
        <v>540</v>
      </c>
      <c r="I3857" s="4">
        <v>14.83</v>
      </c>
      <c r="J3857" s="5">
        <v>3</v>
      </c>
      <c r="K3857" s="4">
        <v>-10.38</v>
      </c>
    </row>
    <row r="3858" spans="1:11" x14ac:dyDescent="0.2">
      <c r="A3858" t="s">
        <v>2951</v>
      </c>
      <c r="B3858" t="str">
        <f t="shared" si="120"/>
        <v>2015</v>
      </c>
      <c r="C3858" t="str">
        <f t="shared" si="121"/>
        <v>Dec</v>
      </c>
      <c r="D3858" t="s">
        <v>2445</v>
      </c>
      <c r="E3858" t="s">
        <v>31</v>
      </c>
      <c r="F3858" t="s">
        <v>12</v>
      </c>
      <c r="G3858" t="s">
        <v>13</v>
      </c>
      <c r="H3858" t="s">
        <v>1726</v>
      </c>
      <c r="I3858" s="4">
        <v>8.9600000000000009</v>
      </c>
      <c r="J3858" s="5">
        <v>2</v>
      </c>
      <c r="K3858" s="4">
        <v>4.3899999999999997</v>
      </c>
    </row>
    <row r="3859" spans="1:11" x14ac:dyDescent="0.2">
      <c r="A3859" t="s">
        <v>2954</v>
      </c>
      <c r="B3859" t="str">
        <f t="shared" si="120"/>
        <v>2015</v>
      </c>
      <c r="C3859" t="str">
        <f t="shared" si="121"/>
        <v>Dec</v>
      </c>
      <c r="D3859" t="s">
        <v>1964</v>
      </c>
      <c r="E3859" t="s">
        <v>37</v>
      </c>
      <c r="F3859" t="s">
        <v>12</v>
      </c>
      <c r="G3859" t="s">
        <v>105</v>
      </c>
      <c r="H3859" t="s">
        <v>1233</v>
      </c>
      <c r="I3859" s="4">
        <v>152.94</v>
      </c>
      <c r="J3859" s="5">
        <v>3</v>
      </c>
      <c r="K3859" s="4">
        <v>41.29</v>
      </c>
    </row>
    <row r="3860" spans="1:11" x14ac:dyDescent="0.2">
      <c r="A3860" t="s">
        <v>2954</v>
      </c>
      <c r="B3860" t="str">
        <f t="shared" si="120"/>
        <v>2015</v>
      </c>
      <c r="C3860" t="str">
        <f t="shared" si="121"/>
        <v>Dec</v>
      </c>
      <c r="D3860" t="s">
        <v>1964</v>
      </c>
      <c r="E3860" t="s">
        <v>37</v>
      </c>
      <c r="F3860" t="s">
        <v>38</v>
      </c>
      <c r="G3860" t="s">
        <v>39</v>
      </c>
      <c r="H3860" t="s">
        <v>918</v>
      </c>
      <c r="I3860" s="4">
        <v>283.92</v>
      </c>
      <c r="J3860" s="5">
        <v>4</v>
      </c>
      <c r="K3860" s="4">
        <v>70.98</v>
      </c>
    </row>
    <row r="3861" spans="1:11" x14ac:dyDescent="0.2">
      <c r="A3861" t="s">
        <v>2954</v>
      </c>
      <c r="B3861" t="str">
        <f t="shared" si="120"/>
        <v>2015</v>
      </c>
      <c r="C3861" t="str">
        <f t="shared" si="121"/>
        <v>Dec</v>
      </c>
      <c r="D3861" t="s">
        <v>1725</v>
      </c>
      <c r="E3861" t="s">
        <v>189</v>
      </c>
      <c r="F3861" t="s">
        <v>12</v>
      </c>
      <c r="G3861" t="s">
        <v>47</v>
      </c>
      <c r="H3861" t="s">
        <v>147</v>
      </c>
      <c r="I3861" s="4">
        <v>3.96</v>
      </c>
      <c r="J3861" s="5">
        <v>2</v>
      </c>
      <c r="K3861" s="4">
        <v>0</v>
      </c>
    </row>
    <row r="3862" spans="1:11" x14ac:dyDescent="0.2">
      <c r="A3862" t="s">
        <v>2954</v>
      </c>
      <c r="B3862" t="str">
        <f t="shared" si="120"/>
        <v>2015</v>
      </c>
      <c r="C3862" t="str">
        <f t="shared" si="121"/>
        <v>Dec</v>
      </c>
      <c r="D3862" t="s">
        <v>1725</v>
      </c>
      <c r="E3862" t="s">
        <v>189</v>
      </c>
      <c r="F3862" t="s">
        <v>12</v>
      </c>
      <c r="G3862" t="s">
        <v>18</v>
      </c>
      <c r="H3862" t="s">
        <v>2019</v>
      </c>
      <c r="I3862" s="4">
        <v>2.61</v>
      </c>
      <c r="J3862" s="5">
        <v>1</v>
      </c>
      <c r="K3862" s="4">
        <v>1.2</v>
      </c>
    </row>
    <row r="3863" spans="1:11" x14ac:dyDescent="0.2">
      <c r="A3863" t="s">
        <v>2954</v>
      </c>
      <c r="B3863" t="str">
        <f t="shared" si="120"/>
        <v>2015</v>
      </c>
      <c r="C3863" t="str">
        <f t="shared" si="121"/>
        <v>Dec</v>
      </c>
      <c r="D3863" t="s">
        <v>56</v>
      </c>
      <c r="E3863" t="s">
        <v>31</v>
      </c>
      <c r="F3863" t="s">
        <v>38</v>
      </c>
      <c r="G3863" t="s">
        <v>52</v>
      </c>
      <c r="H3863" t="s">
        <v>2014</v>
      </c>
      <c r="I3863" s="4">
        <v>79.92</v>
      </c>
      <c r="J3863" s="5">
        <v>4</v>
      </c>
      <c r="K3863" s="4">
        <v>28.77</v>
      </c>
    </row>
    <row r="3864" spans="1:11" x14ac:dyDescent="0.2">
      <c r="A3864" t="s">
        <v>2954</v>
      </c>
      <c r="B3864" t="str">
        <f t="shared" si="120"/>
        <v>2015</v>
      </c>
      <c r="C3864" t="str">
        <f t="shared" si="121"/>
        <v>Dec</v>
      </c>
      <c r="D3864" t="s">
        <v>1999</v>
      </c>
      <c r="E3864" t="s">
        <v>169</v>
      </c>
      <c r="F3864" t="s">
        <v>12</v>
      </c>
      <c r="G3864" t="s">
        <v>22</v>
      </c>
      <c r="H3864" t="s">
        <v>236</v>
      </c>
      <c r="I3864" s="4">
        <v>21.36</v>
      </c>
      <c r="J3864" s="5">
        <v>5</v>
      </c>
      <c r="K3864" s="4">
        <v>7.21</v>
      </c>
    </row>
    <row r="3865" spans="1:11" x14ac:dyDescent="0.2">
      <c r="A3865" t="s">
        <v>2954</v>
      </c>
      <c r="B3865" t="str">
        <f t="shared" si="120"/>
        <v>2015</v>
      </c>
      <c r="C3865" t="str">
        <f t="shared" si="121"/>
        <v>Dec</v>
      </c>
      <c r="D3865" t="s">
        <v>1999</v>
      </c>
      <c r="E3865" t="s">
        <v>169</v>
      </c>
      <c r="F3865" t="s">
        <v>12</v>
      </c>
      <c r="G3865" t="s">
        <v>22</v>
      </c>
      <c r="H3865" t="s">
        <v>1729</v>
      </c>
      <c r="I3865" s="4">
        <v>6.69</v>
      </c>
      <c r="J3865" s="5">
        <v>2</v>
      </c>
      <c r="K3865" s="4">
        <v>2.34</v>
      </c>
    </row>
    <row r="3866" spans="1:11" x14ac:dyDescent="0.2">
      <c r="A3866" t="s">
        <v>2954</v>
      </c>
      <c r="B3866" t="str">
        <f t="shared" si="120"/>
        <v>2015</v>
      </c>
      <c r="C3866" t="str">
        <f t="shared" si="121"/>
        <v>Dec</v>
      </c>
      <c r="D3866" t="s">
        <v>1999</v>
      </c>
      <c r="E3866" t="s">
        <v>169</v>
      </c>
      <c r="F3866" t="s">
        <v>43</v>
      </c>
      <c r="G3866" t="s">
        <v>44</v>
      </c>
      <c r="H3866" t="s">
        <v>1764</v>
      </c>
      <c r="I3866" s="4">
        <v>773.94</v>
      </c>
      <c r="J3866" s="5">
        <v>6</v>
      </c>
      <c r="K3866" s="4">
        <v>224.44</v>
      </c>
    </row>
    <row r="3867" spans="1:11" x14ac:dyDescent="0.2">
      <c r="A3867" t="s">
        <v>2954</v>
      </c>
      <c r="B3867" t="str">
        <f t="shared" si="120"/>
        <v>2015</v>
      </c>
      <c r="C3867" t="str">
        <f t="shared" si="121"/>
        <v>Dec</v>
      </c>
      <c r="D3867" t="s">
        <v>414</v>
      </c>
      <c r="E3867" t="s">
        <v>31</v>
      </c>
      <c r="F3867" t="s">
        <v>12</v>
      </c>
      <c r="G3867" t="s">
        <v>13</v>
      </c>
      <c r="H3867" t="s">
        <v>2955</v>
      </c>
      <c r="I3867" s="4">
        <v>12.96</v>
      </c>
      <c r="J3867" s="5">
        <v>2</v>
      </c>
      <c r="K3867" s="4">
        <v>6.22</v>
      </c>
    </row>
    <row r="3868" spans="1:11" x14ac:dyDescent="0.2">
      <c r="A3868" t="s">
        <v>2956</v>
      </c>
      <c r="B3868" t="str">
        <f t="shared" si="120"/>
        <v>2015</v>
      </c>
      <c r="C3868" t="str">
        <f t="shared" si="121"/>
        <v>Dec</v>
      </c>
      <c r="D3868" t="s">
        <v>2957</v>
      </c>
      <c r="E3868" t="s">
        <v>11</v>
      </c>
      <c r="F3868" t="s">
        <v>12</v>
      </c>
      <c r="G3868" t="s">
        <v>13</v>
      </c>
      <c r="H3868" t="s">
        <v>564</v>
      </c>
      <c r="I3868" s="4">
        <v>360.71</v>
      </c>
      <c r="J3868" s="5">
        <v>11</v>
      </c>
      <c r="K3868" s="4">
        <v>130.76</v>
      </c>
    </row>
    <row r="3869" spans="1:11" x14ac:dyDescent="0.2">
      <c r="A3869" t="s">
        <v>2956</v>
      </c>
      <c r="B3869" t="str">
        <f t="shared" si="120"/>
        <v>2015</v>
      </c>
      <c r="C3869" t="str">
        <f t="shared" si="121"/>
        <v>Dec</v>
      </c>
      <c r="D3869" t="s">
        <v>2957</v>
      </c>
      <c r="E3869" t="s">
        <v>11</v>
      </c>
      <c r="F3869" t="s">
        <v>43</v>
      </c>
      <c r="G3869" t="s">
        <v>44</v>
      </c>
      <c r="H3869" t="s">
        <v>747</v>
      </c>
      <c r="I3869" s="4">
        <v>1718.4</v>
      </c>
      <c r="J3869" s="5">
        <v>6</v>
      </c>
      <c r="K3869" s="4">
        <v>150.36000000000001</v>
      </c>
    </row>
    <row r="3870" spans="1:11" x14ac:dyDescent="0.2">
      <c r="A3870" t="s">
        <v>2956</v>
      </c>
      <c r="B3870" t="str">
        <f t="shared" si="120"/>
        <v>2015</v>
      </c>
      <c r="C3870" t="str">
        <f t="shared" si="121"/>
        <v>Dec</v>
      </c>
      <c r="D3870" t="s">
        <v>2796</v>
      </c>
      <c r="E3870" t="s">
        <v>11</v>
      </c>
      <c r="F3870" t="s">
        <v>43</v>
      </c>
      <c r="G3870" t="s">
        <v>44</v>
      </c>
      <c r="H3870" t="s">
        <v>1925</v>
      </c>
      <c r="I3870" s="4">
        <v>119.96</v>
      </c>
      <c r="J3870" s="5">
        <v>5</v>
      </c>
      <c r="K3870" s="4">
        <v>12</v>
      </c>
    </row>
    <row r="3871" spans="1:11" x14ac:dyDescent="0.2">
      <c r="A3871" t="s">
        <v>2956</v>
      </c>
      <c r="B3871" t="str">
        <f t="shared" si="120"/>
        <v>2015</v>
      </c>
      <c r="C3871" t="str">
        <f t="shared" si="121"/>
        <v>Dec</v>
      </c>
      <c r="D3871" t="s">
        <v>2204</v>
      </c>
      <c r="E3871" t="s">
        <v>31</v>
      </c>
      <c r="F3871" t="s">
        <v>12</v>
      </c>
      <c r="G3871" t="s">
        <v>20</v>
      </c>
      <c r="H3871" t="s">
        <v>1853</v>
      </c>
      <c r="I3871" s="4">
        <v>221.96</v>
      </c>
      <c r="J3871" s="5">
        <v>2</v>
      </c>
      <c r="K3871" s="4">
        <v>4.4400000000000004</v>
      </c>
    </row>
    <row r="3872" spans="1:11" x14ac:dyDescent="0.2">
      <c r="A3872" t="s">
        <v>2956</v>
      </c>
      <c r="B3872" t="str">
        <f t="shared" si="120"/>
        <v>2015</v>
      </c>
      <c r="C3872" t="str">
        <f t="shared" si="121"/>
        <v>Dec</v>
      </c>
      <c r="D3872" t="s">
        <v>2204</v>
      </c>
      <c r="E3872" t="s">
        <v>31</v>
      </c>
      <c r="F3872" t="s">
        <v>43</v>
      </c>
      <c r="G3872" t="s">
        <v>58</v>
      </c>
      <c r="H3872" t="s">
        <v>1496</v>
      </c>
      <c r="I3872" s="4">
        <v>236</v>
      </c>
      <c r="J3872" s="5">
        <v>4</v>
      </c>
      <c r="K3872" s="4">
        <v>40.119999999999997</v>
      </c>
    </row>
    <row r="3873" spans="1:11" x14ac:dyDescent="0.2">
      <c r="A3873" t="s">
        <v>2956</v>
      </c>
      <c r="B3873" t="str">
        <f t="shared" si="120"/>
        <v>2015</v>
      </c>
      <c r="C3873" t="str">
        <f t="shared" si="121"/>
        <v>Dec</v>
      </c>
      <c r="D3873" t="s">
        <v>1552</v>
      </c>
      <c r="E3873" t="s">
        <v>327</v>
      </c>
      <c r="F3873" t="s">
        <v>12</v>
      </c>
      <c r="G3873" t="s">
        <v>13</v>
      </c>
      <c r="H3873" t="s">
        <v>1621</v>
      </c>
      <c r="I3873" s="4">
        <v>15.7</v>
      </c>
      <c r="J3873" s="5">
        <v>3</v>
      </c>
      <c r="K3873" s="4">
        <v>5.0999999999999996</v>
      </c>
    </row>
    <row r="3874" spans="1:11" x14ac:dyDescent="0.2">
      <c r="A3874" t="s">
        <v>2958</v>
      </c>
      <c r="B3874" t="str">
        <f t="shared" si="120"/>
        <v>2015</v>
      </c>
      <c r="C3874" t="str">
        <f t="shared" si="121"/>
        <v>Dec</v>
      </c>
      <c r="D3874" t="s">
        <v>2170</v>
      </c>
      <c r="E3874" t="s">
        <v>146</v>
      </c>
      <c r="F3874" t="s">
        <v>12</v>
      </c>
      <c r="G3874" t="s">
        <v>13</v>
      </c>
      <c r="H3874" t="s">
        <v>2546</v>
      </c>
      <c r="I3874" s="4">
        <v>34.020000000000003</v>
      </c>
      <c r="J3874" s="5">
        <v>3</v>
      </c>
      <c r="K3874" s="4">
        <v>16.670000000000002</v>
      </c>
    </row>
    <row r="3875" spans="1:11" x14ac:dyDescent="0.2">
      <c r="A3875" t="s">
        <v>2959</v>
      </c>
      <c r="B3875" t="str">
        <f t="shared" si="120"/>
        <v>2015</v>
      </c>
      <c r="C3875" t="str">
        <f t="shared" si="121"/>
        <v>Dec</v>
      </c>
      <c r="D3875" t="s">
        <v>1611</v>
      </c>
      <c r="E3875" t="s">
        <v>125</v>
      </c>
      <c r="F3875" t="s">
        <v>12</v>
      </c>
      <c r="G3875" t="s">
        <v>27</v>
      </c>
      <c r="H3875" t="s">
        <v>1847</v>
      </c>
      <c r="I3875" s="4">
        <v>3.9</v>
      </c>
      <c r="J3875" s="5">
        <v>2</v>
      </c>
      <c r="K3875" s="4">
        <v>1.52</v>
      </c>
    </row>
    <row r="3876" spans="1:11" x14ac:dyDescent="0.2">
      <c r="A3876" t="s">
        <v>2959</v>
      </c>
      <c r="B3876" t="str">
        <f t="shared" si="120"/>
        <v>2015</v>
      </c>
      <c r="C3876" t="str">
        <f t="shared" si="121"/>
        <v>Dec</v>
      </c>
      <c r="D3876" t="s">
        <v>1611</v>
      </c>
      <c r="E3876" t="s">
        <v>125</v>
      </c>
      <c r="F3876" t="s">
        <v>38</v>
      </c>
      <c r="G3876" t="s">
        <v>164</v>
      </c>
      <c r="H3876" t="s">
        <v>1377</v>
      </c>
      <c r="I3876" s="4">
        <v>801.96</v>
      </c>
      <c r="J3876" s="5">
        <v>2</v>
      </c>
      <c r="K3876" s="4">
        <v>200.49</v>
      </c>
    </row>
    <row r="3877" spans="1:11" x14ac:dyDescent="0.2">
      <c r="A3877" t="s">
        <v>2959</v>
      </c>
      <c r="B3877" t="str">
        <f t="shared" si="120"/>
        <v>2015</v>
      </c>
      <c r="C3877" t="str">
        <f t="shared" si="121"/>
        <v>Dec</v>
      </c>
      <c r="D3877" t="s">
        <v>1611</v>
      </c>
      <c r="E3877" t="s">
        <v>125</v>
      </c>
      <c r="F3877" t="s">
        <v>38</v>
      </c>
      <c r="G3877" t="s">
        <v>39</v>
      </c>
      <c r="H3877" t="s">
        <v>1454</v>
      </c>
      <c r="I3877" s="4">
        <v>191.96</v>
      </c>
      <c r="J3877" s="5">
        <v>2</v>
      </c>
      <c r="K3877" s="4">
        <v>32.630000000000003</v>
      </c>
    </row>
    <row r="3878" spans="1:11" x14ac:dyDescent="0.2">
      <c r="A3878" t="s">
        <v>2959</v>
      </c>
      <c r="B3878" t="str">
        <f t="shared" si="120"/>
        <v>2015</v>
      </c>
      <c r="C3878" t="str">
        <f t="shared" si="121"/>
        <v>Dec</v>
      </c>
      <c r="D3878" t="s">
        <v>1611</v>
      </c>
      <c r="E3878" t="s">
        <v>125</v>
      </c>
      <c r="F3878" t="s">
        <v>12</v>
      </c>
      <c r="G3878" t="s">
        <v>18</v>
      </c>
      <c r="H3878" t="s">
        <v>1895</v>
      </c>
      <c r="I3878" s="4">
        <v>2.61</v>
      </c>
      <c r="J3878" s="5">
        <v>1</v>
      </c>
      <c r="K3878" s="4">
        <v>1.2</v>
      </c>
    </row>
    <row r="3879" spans="1:11" x14ac:dyDescent="0.2">
      <c r="A3879" t="s">
        <v>2959</v>
      </c>
      <c r="B3879" t="str">
        <f t="shared" si="120"/>
        <v>2015</v>
      </c>
      <c r="C3879" t="str">
        <f t="shared" si="121"/>
        <v>Dec</v>
      </c>
      <c r="D3879" t="s">
        <v>2119</v>
      </c>
      <c r="E3879" t="s">
        <v>34</v>
      </c>
      <c r="F3879" t="s">
        <v>12</v>
      </c>
      <c r="G3879" t="s">
        <v>27</v>
      </c>
      <c r="H3879" t="s">
        <v>242</v>
      </c>
      <c r="I3879" s="4">
        <v>1.78</v>
      </c>
      <c r="J3879" s="5">
        <v>1</v>
      </c>
      <c r="K3879" s="4">
        <v>0.5</v>
      </c>
    </row>
    <row r="3880" spans="1:11" x14ac:dyDescent="0.2">
      <c r="A3880" t="s">
        <v>2959</v>
      </c>
      <c r="B3880" t="str">
        <f t="shared" si="120"/>
        <v>2015</v>
      </c>
      <c r="C3880" t="str">
        <f t="shared" si="121"/>
        <v>Dec</v>
      </c>
      <c r="D3880" t="s">
        <v>2119</v>
      </c>
      <c r="E3880" t="s">
        <v>34</v>
      </c>
      <c r="F3880" t="s">
        <v>12</v>
      </c>
      <c r="G3880" t="s">
        <v>13</v>
      </c>
      <c r="H3880" t="s">
        <v>2960</v>
      </c>
      <c r="I3880" s="4">
        <v>25.92</v>
      </c>
      <c r="J3880" s="5">
        <v>4</v>
      </c>
      <c r="K3880" s="4">
        <v>12.44</v>
      </c>
    </row>
    <row r="3881" spans="1:11" x14ac:dyDescent="0.2">
      <c r="A3881" t="s">
        <v>2959</v>
      </c>
      <c r="B3881" t="str">
        <f t="shared" si="120"/>
        <v>2015</v>
      </c>
      <c r="C3881" t="str">
        <f t="shared" si="121"/>
        <v>Dec</v>
      </c>
      <c r="D3881" t="s">
        <v>2119</v>
      </c>
      <c r="E3881" t="s">
        <v>34</v>
      </c>
      <c r="F3881" t="s">
        <v>43</v>
      </c>
      <c r="G3881" t="s">
        <v>58</v>
      </c>
      <c r="H3881" t="s">
        <v>1753</v>
      </c>
      <c r="I3881" s="4">
        <v>101.94</v>
      </c>
      <c r="J3881" s="5">
        <v>6</v>
      </c>
      <c r="K3881" s="4">
        <v>21.41</v>
      </c>
    </row>
    <row r="3882" spans="1:11" x14ac:dyDescent="0.2">
      <c r="A3882" t="s">
        <v>2959</v>
      </c>
      <c r="B3882" t="str">
        <f t="shared" si="120"/>
        <v>2015</v>
      </c>
      <c r="C3882" t="str">
        <f t="shared" si="121"/>
        <v>Dec</v>
      </c>
      <c r="D3882" t="s">
        <v>1262</v>
      </c>
      <c r="E3882" t="s">
        <v>169</v>
      </c>
      <c r="F3882" t="s">
        <v>12</v>
      </c>
      <c r="G3882" t="s">
        <v>18</v>
      </c>
      <c r="H3882" t="s">
        <v>2410</v>
      </c>
      <c r="I3882" s="4">
        <v>7.31</v>
      </c>
      <c r="J3882" s="5">
        <v>1</v>
      </c>
      <c r="K3882" s="4">
        <v>3.44</v>
      </c>
    </row>
    <row r="3883" spans="1:11" x14ac:dyDescent="0.2">
      <c r="A3883" t="s">
        <v>2959</v>
      </c>
      <c r="B3883" t="str">
        <f t="shared" si="120"/>
        <v>2015</v>
      </c>
      <c r="C3883" t="str">
        <f t="shared" si="121"/>
        <v>Dec</v>
      </c>
      <c r="D3883" t="s">
        <v>1262</v>
      </c>
      <c r="E3883" t="s">
        <v>169</v>
      </c>
      <c r="F3883" t="s">
        <v>43</v>
      </c>
      <c r="G3883" t="s">
        <v>694</v>
      </c>
      <c r="H3883" t="s">
        <v>1702</v>
      </c>
      <c r="I3883" s="4">
        <v>799.98</v>
      </c>
      <c r="J3883" s="5">
        <v>2</v>
      </c>
      <c r="K3883" s="4">
        <v>250</v>
      </c>
    </row>
    <row r="3884" spans="1:11" x14ac:dyDescent="0.2">
      <c r="A3884" t="s">
        <v>2959</v>
      </c>
      <c r="B3884" t="str">
        <f t="shared" si="120"/>
        <v>2015</v>
      </c>
      <c r="C3884" t="str">
        <f t="shared" si="121"/>
        <v>Dec</v>
      </c>
      <c r="D3884" t="s">
        <v>1262</v>
      </c>
      <c r="E3884" t="s">
        <v>169</v>
      </c>
      <c r="F3884" t="s">
        <v>12</v>
      </c>
      <c r="G3884" t="s">
        <v>13</v>
      </c>
      <c r="H3884" t="s">
        <v>2961</v>
      </c>
      <c r="I3884" s="4">
        <v>41.28</v>
      </c>
      <c r="J3884" s="5">
        <v>6</v>
      </c>
      <c r="K3884" s="4">
        <v>18.989999999999998</v>
      </c>
    </row>
    <row r="3885" spans="1:11" x14ac:dyDescent="0.2">
      <c r="A3885" t="s">
        <v>2959</v>
      </c>
      <c r="B3885" t="str">
        <f t="shared" si="120"/>
        <v>2015</v>
      </c>
      <c r="C3885" t="str">
        <f t="shared" si="121"/>
        <v>Dec</v>
      </c>
      <c r="D3885" t="s">
        <v>1262</v>
      </c>
      <c r="E3885" t="s">
        <v>169</v>
      </c>
      <c r="F3885" t="s">
        <v>12</v>
      </c>
      <c r="G3885" t="s">
        <v>13</v>
      </c>
      <c r="H3885" t="s">
        <v>2324</v>
      </c>
      <c r="I3885" s="4">
        <v>184.66</v>
      </c>
      <c r="J3885" s="5">
        <v>7</v>
      </c>
      <c r="K3885" s="4">
        <v>84.94</v>
      </c>
    </row>
    <row r="3886" spans="1:11" x14ac:dyDescent="0.2">
      <c r="A3886" t="s">
        <v>2959</v>
      </c>
      <c r="B3886" t="str">
        <f t="shared" si="120"/>
        <v>2015</v>
      </c>
      <c r="C3886" t="str">
        <f t="shared" si="121"/>
        <v>Dec</v>
      </c>
      <c r="D3886" t="s">
        <v>2592</v>
      </c>
      <c r="E3886" t="s">
        <v>608</v>
      </c>
      <c r="F3886" t="s">
        <v>12</v>
      </c>
      <c r="G3886" t="s">
        <v>27</v>
      </c>
      <c r="H3886" t="s">
        <v>2727</v>
      </c>
      <c r="I3886" s="4">
        <v>27.36</v>
      </c>
      <c r="J3886" s="5">
        <v>9</v>
      </c>
      <c r="K3886" s="4">
        <v>9.3000000000000007</v>
      </c>
    </row>
    <row r="3887" spans="1:11" x14ac:dyDescent="0.2">
      <c r="A3887" t="s">
        <v>2959</v>
      </c>
      <c r="B3887" t="str">
        <f t="shared" si="120"/>
        <v>2015</v>
      </c>
      <c r="C3887" t="str">
        <f t="shared" si="121"/>
        <v>Dec</v>
      </c>
      <c r="D3887" t="s">
        <v>2592</v>
      </c>
      <c r="E3887" t="s">
        <v>608</v>
      </c>
      <c r="F3887" t="s">
        <v>12</v>
      </c>
      <c r="G3887" t="s">
        <v>13</v>
      </c>
      <c r="H3887" t="s">
        <v>1839</v>
      </c>
      <c r="I3887" s="4">
        <v>44.75</v>
      </c>
      <c r="J3887" s="5">
        <v>5</v>
      </c>
      <c r="K3887" s="4">
        <v>20.59</v>
      </c>
    </row>
    <row r="3888" spans="1:11" x14ac:dyDescent="0.2">
      <c r="A3888" t="s">
        <v>2959</v>
      </c>
      <c r="B3888" t="str">
        <f t="shared" si="120"/>
        <v>2015</v>
      </c>
      <c r="C3888" t="str">
        <f t="shared" si="121"/>
        <v>Dec</v>
      </c>
      <c r="D3888" t="s">
        <v>2592</v>
      </c>
      <c r="E3888" t="s">
        <v>608</v>
      </c>
      <c r="F3888" t="s">
        <v>43</v>
      </c>
      <c r="G3888" t="s">
        <v>44</v>
      </c>
      <c r="H3888" t="s">
        <v>403</v>
      </c>
      <c r="I3888" s="4">
        <v>134.99</v>
      </c>
      <c r="J3888" s="5">
        <v>1</v>
      </c>
      <c r="K3888" s="4">
        <v>36.450000000000003</v>
      </c>
    </row>
    <row r="3889" spans="1:11" x14ac:dyDescent="0.2">
      <c r="A3889" t="s">
        <v>2959</v>
      </c>
      <c r="B3889" t="str">
        <f t="shared" si="120"/>
        <v>2015</v>
      </c>
      <c r="C3889" t="str">
        <f t="shared" si="121"/>
        <v>Dec</v>
      </c>
      <c r="D3889" t="s">
        <v>2592</v>
      </c>
      <c r="E3889" t="s">
        <v>608</v>
      </c>
      <c r="F3889" t="s">
        <v>12</v>
      </c>
      <c r="G3889" t="s">
        <v>13</v>
      </c>
      <c r="H3889" t="s">
        <v>2054</v>
      </c>
      <c r="I3889" s="4">
        <v>26.4</v>
      </c>
      <c r="J3889" s="5">
        <v>5</v>
      </c>
      <c r="K3889" s="4">
        <v>12.67</v>
      </c>
    </row>
    <row r="3890" spans="1:11" x14ac:dyDescent="0.2">
      <c r="A3890" t="s">
        <v>2959</v>
      </c>
      <c r="B3890" t="str">
        <f t="shared" si="120"/>
        <v>2015</v>
      </c>
      <c r="C3890" t="str">
        <f t="shared" si="121"/>
        <v>Dec</v>
      </c>
      <c r="D3890" t="s">
        <v>2592</v>
      </c>
      <c r="E3890" t="s">
        <v>608</v>
      </c>
      <c r="F3890" t="s">
        <v>38</v>
      </c>
      <c r="G3890" t="s">
        <v>39</v>
      </c>
      <c r="H3890" t="s">
        <v>2652</v>
      </c>
      <c r="I3890" s="4">
        <v>542.94000000000005</v>
      </c>
      <c r="J3890" s="5">
        <v>3</v>
      </c>
      <c r="K3890" s="4">
        <v>141.16</v>
      </c>
    </row>
    <row r="3891" spans="1:11" x14ac:dyDescent="0.2">
      <c r="A3891" t="s">
        <v>2959</v>
      </c>
      <c r="B3891" t="str">
        <f t="shared" si="120"/>
        <v>2015</v>
      </c>
      <c r="C3891" t="str">
        <f t="shared" si="121"/>
        <v>Dec</v>
      </c>
      <c r="D3891" t="s">
        <v>2542</v>
      </c>
      <c r="E3891" t="s">
        <v>31</v>
      </c>
      <c r="F3891" t="s">
        <v>12</v>
      </c>
      <c r="G3891" t="s">
        <v>27</v>
      </c>
      <c r="H3891" t="s">
        <v>1859</v>
      </c>
      <c r="I3891" s="4">
        <v>56.3</v>
      </c>
      <c r="J3891" s="5">
        <v>2</v>
      </c>
      <c r="K3891" s="4">
        <v>15.76</v>
      </c>
    </row>
    <row r="3892" spans="1:11" x14ac:dyDescent="0.2">
      <c r="A3892" t="s">
        <v>2959</v>
      </c>
      <c r="B3892" t="str">
        <f t="shared" si="120"/>
        <v>2015</v>
      </c>
      <c r="C3892" t="str">
        <f t="shared" si="121"/>
        <v>Dec</v>
      </c>
      <c r="D3892" t="s">
        <v>2323</v>
      </c>
      <c r="E3892" t="s">
        <v>17</v>
      </c>
      <c r="F3892" t="s">
        <v>12</v>
      </c>
      <c r="G3892" t="s">
        <v>105</v>
      </c>
      <c r="H3892" t="s">
        <v>2392</v>
      </c>
      <c r="I3892" s="4">
        <v>53.09</v>
      </c>
      <c r="J3892" s="5">
        <v>7</v>
      </c>
      <c r="K3892" s="4">
        <v>-108.83</v>
      </c>
    </row>
    <row r="3893" spans="1:11" x14ac:dyDescent="0.2">
      <c r="A3893" t="s">
        <v>2959</v>
      </c>
      <c r="B3893" t="str">
        <f t="shared" si="120"/>
        <v>2015</v>
      </c>
      <c r="C3893" t="str">
        <f t="shared" si="121"/>
        <v>Dec</v>
      </c>
      <c r="D3893" t="s">
        <v>2861</v>
      </c>
      <c r="E3893" t="s">
        <v>31</v>
      </c>
      <c r="F3893" t="s">
        <v>12</v>
      </c>
      <c r="G3893" t="s">
        <v>18</v>
      </c>
      <c r="H3893" t="s">
        <v>672</v>
      </c>
      <c r="I3893" s="4">
        <v>5.76</v>
      </c>
      <c r="J3893" s="5">
        <v>2</v>
      </c>
      <c r="K3893" s="4">
        <v>2.82</v>
      </c>
    </row>
    <row r="3894" spans="1:11" x14ac:dyDescent="0.2">
      <c r="A3894" t="s">
        <v>2959</v>
      </c>
      <c r="B3894" t="str">
        <f t="shared" si="120"/>
        <v>2015</v>
      </c>
      <c r="C3894" t="str">
        <f t="shared" si="121"/>
        <v>Dec</v>
      </c>
      <c r="D3894" t="s">
        <v>1382</v>
      </c>
      <c r="E3894" t="s">
        <v>87</v>
      </c>
      <c r="F3894" t="s">
        <v>43</v>
      </c>
      <c r="G3894" t="s">
        <v>58</v>
      </c>
      <c r="H3894" t="s">
        <v>688</v>
      </c>
      <c r="I3894" s="4">
        <v>25.49</v>
      </c>
      <c r="J3894" s="5">
        <v>2</v>
      </c>
      <c r="K3894" s="4">
        <v>4.46</v>
      </c>
    </row>
    <row r="3895" spans="1:11" x14ac:dyDescent="0.2">
      <c r="A3895" t="s">
        <v>2962</v>
      </c>
      <c r="B3895" t="str">
        <f t="shared" si="120"/>
        <v>2015</v>
      </c>
      <c r="C3895" t="str">
        <f t="shared" si="121"/>
        <v>Dec</v>
      </c>
      <c r="D3895" t="s">
        <v>2561</v>
      </c>
      <c r="E3895" t="s">
        <v>62</v>
      </c>
      <c r="F3895" t="s">
        <v>12</v>
      </c>
      <c r="G3895" t="s">
        <v>18</v>
      </c>
      <c r="H3895" t="s">
        <v>941</v>
      </c>
      <c r="I3895" s="4">
        <v>196.62</v>
      </c>
      <c r="J3895" s="5">
        <v>2</v>
      </c>
      <c r="K3895" s="4">
        <v>96.34</v>
      </c>
    </row>
    <row r="3896" spans="1:11" x14ac:dyDescent="0.2">
      <c r="A3896" t="s">
        <v>2962</v>
      </c>
      <c r="B3896" t="str">
        <f t="shared" si="120"/>
        <v>2015</v>
      </c>
      <c r="C3896" t="str">
        <f t="shared" si="121"/>
        <v>Dec</v>
      </c>
      <c r="D3896" t="s">
        <v>2963</v>
      </c>
      <c r="E3896" t="s">
        <v>11</v>
      </c>
      <c r="F3896" t="s">
        <v>43</v>
      </c>
      <c r="G3896" t="s">
        <v>58</v>
      </c>
      <c r="H3896" t="s">
        <v>846</v>
      </c>
      <c r="I3896" s="4">
        <v>159.97999999999999</v>
      </c>
      <c r="J3896" s="5">
        <v>2</v>
      </c>
      <c r="K3896" s="4">
        <v>36</v>
      </c>
    </row>
    <row r="3897" spans="1:11" x14ac:dyDescent="0.2">
      <c r="A3897" t="s">
        <v>2962</v>
      </c>
      <c r="B3897" t="str">
        <f t="shared" si="120"/>
        <v>2015</v>
      </c>
      <c r="C3897" t="str">
        <f t="shared" si="121"/>
        <v>Dec</v>
      </c>
      <c r="D3897" t="s">
        <v>2963</v>
      </c>
      <c r="E3897" t="s">
        <v>11</v>
      </c>
      <c r="F3897" t="s">
        <v>12</v>
      </c>
      <c r="G3897" t="s">
        <v>20</v>
      </c>
      <c r="H3897" t="s">
        <v>1524</v>
      </c>
      <c r="I3897" s="4">
        <v>46.34</v>
      </c>
      <c r="J3897" s="5">
        <v>3</v>
      </c>
      <c r="K3897" s="4">
        <v>4.63</v>
      </c>
    </row>
    <row r="3898" spans="1:11" x14ac:dyDescent="0.2">
      <c r="A3898" t="s">
        <v>2962</v>
      </c>
      <c r="B3898" t="str">
        <f t="shared" si="120"/>
        <v>2015</v>
      </c>
      <c r="C3898" t="str">
        <f t="shared" si="121"/>
        <v>Dec</v>
      </c>
      <c r="D3898" t="s">
        <v>958</v>
      </c>
      <c r="E3898" t="s">
        <v>139</v>
      </c>
      <c r="F3898" t="s">
        <v>12</v>
      </c>
      <c r="G3898" t="s">
        <v>22</v>
      </c>
      <c r="H3898" t="s">
        <v>1107</v>
      </c>
      <c r="I3898" s="4">
        <v>12.83</v>
      </c>
      <c r="J3898" s="5">
        <v>2</v>
      </c>
      <c r="K3898" s="4">
        <v>-8.98</v>
      </c>
    </row>
    <row r="3899" spans="1:11" x14ac:dyDescent="0.2">
      <c r="A3899" t="s">
        <v>2962</v>
      </c>
      <c r="B3899" t="str">
        <f t="shared" si="120"/>
        <v>2015</v>
      </c>
      <c r="C3899" t="str">
        <f t="shared" si="121"/>
        <v>Dec</v>
      </c>
      <c r="D3899" t="s">
        <v>2097</v>
      </c>
      <c r="E3899" t="s">
        <v>327</v>
      </c>
      <c r="F3899" t="s">
        <v>12</v>
      </c>
      <c r="G3899" t="s">
        <v>27</v>
      </c>
      <c r="H3899" t="s">
        <v>1528</v>
      </c>
      <c r="I3899" s="4">
        <v>13.12</v>
      </c>
      <c r="J3899" s="5">
        <v>5</v>
      </c>
      <c r="K3899" s="4">
        <v>1.1499999999999999</v>
      </c>
    </row>
    <row r="3900" spans="1:11" x14ac:dyDescent="0.2">
      <c r="A3900" t="s">
        <v>2962</v>
      </c>
      <c r="B3900" t="str">
        <f t="shared" si="120"/>
        <v>2015</v>
      </c>
      <c r="C3900" t="str">
        <f t="shared" si="121"/>
        <v>Dec</v>
      </c>
      <c r="D3900" t="s">
        <v>2097</v>
      </c>
      <c r="E3900" t="s">
        <v>327</v>
      </c>
      <c r="F3900" t="s">
        <v>38</v>
      </c>
      <c r="G3900" t="s">
        <v>83</v>
      </c>
      <c r="H3900" t="s">
        <v>2964</v>
      </c>
      <c r="I3900" s="4">
        <v>69.58</v>
      </c>
      <c r="J3900" s="5">
        <v>4</v>
      </c>
      <c r="K3900" s="4">
        <v>-143.79</v>
      </c>
    </row>
    <row r="3901" spans="1:11" x14ac:dyDescent="0.2">
      <c r="A3901" t="s">
        <v>2962</v>
      </c>
      <c r="B3901" t="str">
        <f t="shared" si="120"/>
        <v>2015</v>
      </c>
      <c r="C3901" t="str">
        <f t="shared" si="121"/>
        <v>Dec</v>
      </c>
      <c r="D3901" t="s">
        <v>2097</v>
      </c>
      <c r="E3901" t="s">
        <v>327</v>
      </c>
      <c r="F3901" t="s">
        <v>12</v>
      </c>
      <c r="G3901" t="s">
        <v>27</v>
      </c>
      <c r="H3901" t="s">
        <v>2965</v>
      </c>
      <c r="I3901" s="4">
        <v>4.22</v>
      </c>
      <c r="J3901" s="5">
        <v>3</v>
      </c>
      <c r="K3901" s="4">
        <v>0.48</v>
      </c>
    </row>
    <row r="3902" spans="1:11" x14ac:dyDescent="0.2">
      <c r="A3902" t="s">
        <v>2962</v>
      </c>
      <c r="B3902" t="str">
        <f t="shared" si="120"/>
        <v>2015</v>
      </c>
      <c r="C3902" t="str">
        <f t="shared" si="121"/>
        <v>Dec</v>
      </c>
      <c r="D3902" t="s">
        <v>2097</v>
      </c>
      <c r="E3902" t="s">
        <v>327</v>
      </c>
      <c r="F3902" t="s">
        <v>43</v>
      </c>
      <c r="G3902" t="s">
        <v>58</v>
      </c>
      <c r="H3902" t="s">
        <v>2401</v>
      </c>
      <c r="I3902" s="4">
        <v>58.08</v>
      </c>
      <c r="J3902" s="5">
        <v>4</v>
      </c>
      <c r="K3902" s="4">
        <v>-6.53</v>
      </c>
    </row>
    <row r="3903" spans="1:11" x14ac:dyDescent="0.2">
      <c r="A3903" t="s">
        <v>2962</v>
      </c>
      <c r="B3903" t="str">
        <f t="shared" si="120"/>
        <v>2015</v>
      </c>
      <c r="C3903" t="str">
        <f t="shared" si="121"/>
        <v>Dec</v>
      </c>
      <c r="D3903" t="s">
        <v>2097</v>
      </c>
      <c r="E3903" t="s">
        <v>327</v>
      </c>
      <c r="F3903" t="s">
        <v>38</v>
      </c>
      <c r="G3903" t="s">
        <v>52</v>
      </c>
      <c r="H3903" t="s">
        <v>1376</v>
      </c>
      <c r="I3903" s="4">
        <v>52.42</v>
      </c>
      <c r="J3903" s="5">
        <v>9</v>
      </c>
      <c r="K3903" s="4">
        <v>15.07</v>
      </c>
    </row>
    <row r="3904" spans="1:11" x14ac:dyDescent="0.2">
      <c r="A3904" t="s">
        <v>2962</v>
      </c>
      <c r="B3904" t="str">
        <f t="shared" si="120"/>
        <v>2015</v>
      </c>
      <c r="C3904" t="str">
        <f t="shared" si="121"/>
        <v>Dec</v>
      </c>
      <c r="D3904" t="s">
        <v>2097</v>
      </c>
      <c r="E3904" t="s">
        <v>327</v>
      </c>
      <c r="F3904" t="s">
        <v>38</v>
      </c>
      <c r="G3904" t="s">
        <v>52</v>
      </c>
      <c r="H3904" t="s">
        <v>422</v>
      </c>
      <c r="I3904" s="4">
        <v>54.92</v>
      </c>
      <c r="J3904" s="5">
        <v>5</v>
      </c>
      <c r="K3904" s="4">
        <v>10.98</v>
      </c>
    </row>
    <row r="3905" spans="1:11" x14ac:dyDescent="0.2">
      <c r="A3905" t="s">
        <v>2962</v>
      </c>
      <c r="B3905" t="str">
        <f t="shared" si="120"/>
        <v>2015</v>
      </c>
      <c r="C3905" t="str">
        <f t="shared" si="121"/>
        <v>Dec</v>
      </c>
      <c r="D3905" t="s">
        <v>2097</v>
      </c>
      <c r="E3905" t="s">
        <v>327</v>
      </c>
      <c r="F3905" t="s">
        <v>38</v>
      </c>
      <c r="G3905" t="s">
        <v>164</v>
      </c>
      <c r="H3905" t="s">
        <v>1909</v>
      </c>
      <c r="I3905" s="4">
        <v>364.95</v>
      </c>
      <c r="J3905" s="5">
        <v>5</v>
      </c>
      <c r="K3905" s="4">
        <v>-248.17</v>
      </c>
    </row>
    <row r="3906" spans="1:11" x14ac:dyDescent="0.2">
      <c r="A3906" t="s">
        <v>2962</v>
      </c>
      <c r="B3906" t="str">
        <f t="shared" si="120"/>
        <v>2015</v>
      </c>
      <c r="C3906" t="str">
        <f t="shared" si="121"/>
        <v>Dec</v>
      </c>
      <c r="D3906" t="s">
        <v>2097</v>
      </c>
      <c r="E3906" t="s">
        <v>327</v>
      </c>
      <c r="F3906" t="s">
        <v>12</v>
      </c>
      <c r="G3906" t="s">
        <v>13</v>
      </c>
      <c r="H3906" t="s">
        <v>2966</v>
      </c>
      <c r="I3906" s="4">
        <v>85.06</v>
      </c>
      <c r="J3906" s="5">
        <v>3</v>
      </c>
      <c r="K3906" s="4">
        <v>28.71</v>
      </c>
    </row>
    <row r="3907" spans="1:11" x14ac:dyDescent="0.2">
      <c r="A3907" t="s">
        <v>2962</v>
      </c>
      <c r="B3907" t="str">
        <f t="shared" ref="B3907:B3970" si="122">TEXT(A3907,"YYYY")</f>
        <v>2015</v>
      </c>
      <c r="C3907" t="str">
        <f t="shared" ref="C3907:C3970" si="123">TEXT(A3907,"MMM")</f>
        <v>Dec</v>
      </c>
      <c r="D3907" t="s">
        <v>2097</v>
      </c>
      <c r="E3907" t="s">
        <v>327</v>
      </c>
      <c r="F3907" t="s">
        <v>12</v>
      </c>
      <c r="G3907" t="s">
        <v>13</v>
      </c>
      <c r="H3907" t="s">
        <v>2967</v>
      </c>
      <c r="I3907" s="4">
        <v>27.7</v>
      </c>
      <c r="J3907" s="5">
        <v>3</v>
      </c>
      <c r="K3907" s="4">
        <v>9.69</v>
      </c>
    </row>
    <row r="3908" spans="1:11" x14ac:dyDescent="0.2">
      <c r="A3908" t="s">
        <v>2962</v>
      </c>
      <c r="B3908" t="str">
        <f t="shared" si="122"/>
        <v>2015</v>
      </c>
      <c r="C3908" t="str">
        <f t="shared" si="123"/>
        <v>Dec</v>
      </c>
      <c r="D3908" t="s">
        <v>653</v>
      </c>
      <c r="E3908" t="s">
        <v>87</v>
      </c>
      <c r="F3908" t="s">
        <v>12</v>
      </c>
      <c r="G3908" t="s">
        <v>22</v>
      </c>
      <c r="H3908" t="s">
        <v>2717</v>
      </c>
      <c r="I3908" s="4">
        <v>10.33</v>
      </c>
      <c r="J3908" s="5">
        <v>3</v>
      </c>
      <c r="K3908" s="4">
        <v>-7.58</v>
      </c>
    </row>
    <row r="3909" spans="1:11" x14ac:dyDescent="0.2">
      <c r="A3909" t="s">
        <v>2962</v>
      </c>
      <c r="B3909" t="str">
        <f t="shared" si="122"/>
        <v>2015</v>
      </c>
      <c r="C3909" t="str">
        <f t="shared" si="123"/>
        <v>Dec</v>
      </c>
      <c r="D3909" t="s">
        <v>1540</v>
      </c>
      <c r="E3909" t="s">
        <v>31</v>
      </c>
      <c r="F3909" t="s">
        <v>12</v>
      </c>
      <c r="G3909" t="s">
        <v>22</v>
      </c>
      <c r="H3909" t="s">
        <v>194</v>
      </c>
      <c r="I3909" s="4">
        <v>110.53</v>
      </c>
      <c r="J3909" s="5">
        <v>4</v>
      </c>
      <c r="K3909" s="4">
        <v>38.68</v>
      </c>
    </row>
    <row r="3910" spans="1:11" x14ac:dyDescent="0.2">
      <c r="A3910" t="s">
        <v>2962</v>
      </c>
      <c r="B3910" t="str">
        <f t="shared" si="122"/>
        <v>2015</v>
      </c>
      <c r="C3910" t="str">
        <f t="shared" si="123"/>
        <v>Dec</v>
      </c>
      <c r="D3910" t="s">
        <v>1020</v>
      </c>
      <c r="E3910" t="s">
        <v>125</v>
      </c>
      <c r="F3910" t="s">
        <v>43</v>
      </c>
      <c r="G3910" t="s">
        <v>58</v>
      </c>
      <c r="H3910" t="s">
        <v>2968</v>
      </c>
      <c r="I3910" s="4">
        <v>175.23</v>
      </c>
      <c r="J3910" s="5">
        <v>11</v>
      </c>
      <c r="K3910" s="4">
        <v>61.33</v>
      </c>
    </row>
    <row r="3911" spans="1:11" x14ac:dyDescent="0.2">
      <c r="A3911" t="s">
        <v>2962</v>
      </c>
      <c r="B3911" t="str">
        <f t="shared" si="122"/>
        <v>2015</v>
      </c>
      <c r="C3911" t="str">
        <f t="shared" si="123"/>
        <v>Dec</v>
      </c>
      <c r="D3911" t="s">
        <v>1020</v>
      </c>
      <c r="E3911" t="s">
        <v>125</v>
      </c>
      <c r="F3911" t="s">
        <v>43</v>
      </c>
      <c r="G3911" t="s">
        <v>44</v>
      </c>
      <c r="H3911" t="s">
        <v>1291</v>
      </c>
      <c r="I3911" s="4">
        <v>125.99</v>
      </c>
      <c r="J3911" s="5">
        <v>1</v>
      </c>
      <c r="K3911" s="4">
        <v>31.5</v>
      </c>
    </row>
    <row r="3912" spans="1:11" x14ac:dyDescent="0.2">
      <c r="A3912" t="s">
        <v>2962</v>
      </c>
      <c r="B3912" t="str">
        <f t="shared" si="122"/>
        <v>2015</v>
      </c>
      <c r="C3912" t="str">
        <f t="shared" si="123"/>
        <v>Dec</v>
      </c>
      <c r="D3912" t="s">
        <v>1020</v>
      </c>
      <c r="E3912" t="s">
        <v>125</v>
      </c>
      <c r="F3912" t="s">
        <v>12</v>
      </c>
      <c r="G3912" t="s">
        <v>22</v>
      </c>
      <c r="H3912" t="s">
        <v>1584</v>
      </c>
      <c r="I3912" s="4">
        <v>23</v>
      </c>
      <c r="J3912" s="5">
        <v>2</v>
      </c>
      <c r="K3912" s="4">
        <v>10.35</v>
      </c>
    </row>
    <row r="3913" spans="1:11" x14ac:dyDescent="0.2">
      <c r="A3913" t="s">
        <v>2969</v>
      </c>
      <c r="B3913" t="str">
        <f t="shared" si="122"/>
        <v>2015</v>
      </c>
      <c r="C3913" t="str">
        <f t="shared" si="123"/>
        <v>Dec</v>
      </c>
      <c r="D3913" t="s">
        <v>879</v>
      </c>
      <c r="E3913" t="s">
        <v>31</v>
      </c>
      <c r="F3913" t="s">
        <v>38</v>
      </c>
      <c r="G3913" t="s">
        <v>39</v>
      </c>
      <c r="H3913" t="s">
        <v>729</v>
      </c>
      <c r="I3913" s="4">
        <v>348.93</v>
      </c>
      <c r="J3913" s="5">
        <v>2</v>
      </c>
      <c r="K3913" s="4">
        <v>34.89</v>
      </c>
    </row>
    <row r="3914" spans="1:11" x14ac:dyDescent="0.2">
      <c r="A3914" t="s">
        <v>2969</v>
      </c>
      <c r="B3914" t="str">
        <f t="shared" si="122"/>
        <v>2015</v>
      </c>
      <c r="C3914" t="str">
        <f t="shared" si="123"/>
        <v>Dec</v>
      </c>
      <c r="D3914" t="s">
        <v>1418</v>
      </c>
      <c r="E3914" t="s">
        <v>31</v>
      </c>
      <c r="F3914" t="s">
        <v>12</v>
      </c>
      <c r="G3914" t="s">
        <v>47</v>
      </c>
      <c r="H3914" t="s">
        <v>184</v>
      </c>
      <c r="I3914" s="4">
        <v>7.86</v>
      </c>
      <c r="J3914" s="5">
        <v>2</v>
      </c>
      <c r="K3914" s="4">
        <v>3.62</v>
      </c>
    </row>
    <row r="3915" spans="1:11" x14ac:dyDescent="0.2">
      <c r="A3915" t="s">
        <v>2969</v>
      </c>
      <c r="B3915" t="str">
        <f t="shared" si="122"/>
        <v>2015</v>
      </c>
      <c r="C3915" t="str">
        <f t="shared" si="123"/>
        <v>Dec</v>
      </c>
      <c r="D3915" t="s">
        <v>1418</v>
      </c>
      <c r="E3915" t="s">
        <v>31</v>
      </c>
      <c r="F3915" t="s">
        <v>12</v>
      </c>
      <c r="G3915" t="s">
        <v>22</v>
      </c>
      <c r="H3915" t="s">
        <v>2761</v>
      </c>
      <c r="I3915" s="4">
        <v>24.45</v>
      </c>
      <c r="J3915" s="5">
        <v>2</v>
      </c>
      <c r="K3915" s="4">
        <v>8.86</v>
      </c>
    </row>
    <row r="3916" spans="1:11" x14ac:dyDescent="0.2">
      <c r="A3916" t="s">
        <v>2969</v>
      </c>
      <c r="B3916" t="str">
        <f t="shared" si="122"/>
        <v>2015</v>
      </c>
      <c r="C3916" t="str">
        <f t="shared" si="123"/>
        <v>Dec</v>
      </c>
      <c r="D3916" t="s">
        <v>2788</v>
      </c>
      <c r="E3916" t="s">
        <v>608</v>
      </c>
      <c r="F3916" t="s">
        <v>12</v>
      </c>
      <c r="G3916" t="s">
        <v>27</v>
      </c>
      <c r="H3916" t="s">
        <v>42</v>
      </c>
      <c r="I3916" s="4">
        <v>8.2200000000000006</v>
      </c>
      <c r="J3916" s="5">
        <v>3</v>
      </c>
      <c r="K3916" s="4">
        <v>2.2200000000000002</v>
      </c>
    </row>
    <row r="3917" spans="1:11" x14ac:dyDescent="0.2">
      <c r="A3917" t="s">
        <v>2969</v>
      </c>
      <c r="B3917" t="str">
        <f t="shared" si="122"/>
        <v>2015</v>
      </c>
      <c r="C3917" t="str">
        <f t="shared" si="123"/>
        <v>Dec</v>
      </c>
      <c r="D3917" t="s">
        <v>2034</v>
      </c>
      <c r="E3917" t="s">
        <v>11</v>
      </c>
      <c r="F3917" t="s">
        <v>43</v>
      </c>
      <c r="G3917" t="s">
        <v>58</v>
      </c>
      <c r="H3917" t="s">
        <v>2875</v>
      </c>
      <c r="I3917" s="4">
        <v>22.37</v>
      </c>
      <c r="J3917" s="5">
        <v>4</v>
      </c>
      <c r="K3917" s="4">
        <v>6.43</v>
      </c>
    </row>
    <row r="3918" spans="1:11" x14ac:dyDescent="0.2">
      <c r="A3918" t="s">
        <v>2969</v>
      </c>
      <c r="B3918" t="str">
        <f t="shared" si="122"/>
        <v>2015</v>
      </c>
      <c r="C3918" t="str">
        <f t="shared" si="123"/>
        <v>Dec</v>
      </c>
      <c r="D3918" t="s">
        <v>124</v>
      </c>
      <c r="E3918" t="s">
        <v>31</v>
      </c>
      <c r="F3918" t="s">
        <v>12</v>
      </c>
      <c r="G3918" t="s">
        <v>27</v>
      </c>
      <c r="H3918" t="s">
        <v>2499</v>
      </c>
      <c r="I3918" s="4">
        <v>2.21</v>
      </c>
      <c r="J3918" s="5">
        <v>1</v>
      </c>
      <c r="K3918" s="4">
        <v>0.6</v>
      </c>
    </row>
    <row r="3919" spans="1:11" x14ac:dyDescent="0.2">
      <c r="A3919" t="s">
        <v>2969</v>
      </c>
      <c r="B3919" t="str">
        <f t="shared" si="122"/>
        <v>2015</v>
      </c>
      <c r="C3919" t="str">
        <f t="shared" si="123"/>
        <v>Dec</v>
      </c>
      <c r="D3919" t="s">
        <v>124</v>
      </c>
      <c r="E3919" t="s">
        <v>31</v>
      </c>
      <c r="F3919" t="s">
        <v>12</v>
      </c>
      <c r="G3919" t="s">
        <v>72</v>
      </c>
      <c r="H3919" t="s">
        <v>1472</v>
      </c>
      <c r="I3919" s="4">
        <v>15.52</v>
      </c>
      <c r="J3919" s="5">
        <v>4</v>
      </c>
      <c r="K3919" s="4">
        <v>7.45</v>
      </c>
    </row>
    <row r="3920" spans="1:11" x14ac:dyDescent="0.2">
      <c r="A3920" t="s">
        <v>2969</v>
      </c>
      <c r="B3920" t="str">
        <f t="shared" si="122"/>
        <v>2015</v>
      </c>
      <c r="C3920" t="str">
        <f t="shared" si="123"/>
        <v>Dec</v>
      </c>
      <c r="D3920" t="s">
        <v>124</v>
      </c>
      <c r="E3920" t="s">
        <v>31</v>
      </c>
      <c r="F3920" t="s">
        <v>12</v>
      </c>
      <c r="G3920" t="s">
        <v>13</v>
      </c>
      <c r="H3920" t="s">
        <v>2883</v>
      </c>
      <c r="I3920" s="4">
        <v>36.44</v>
      </c>
      <c r="J3920" s="5">
        <v>4</v>
      </c>
      <c r="K3920" s="4">
        <v>16.399999999999999</v>
      </c>
    </row>
    <row r="3921" spans="1:11" x14ac:dyDescent="0.2">
      <c r="A3921" t="s">
        <v>2969</v>
      </c>
      <c r="B3921" t="str">
        <f t="shared" si="122"/>
        <v>2015</v>
      </c>
      <c r="C3921" t="str">
        <f t="shared" si="123"/>
        <v>Dec</v>
      </c>
      <c r="D3921" t="s">
        <v>1030</v>
      </c>
      <c r="E3921" t="s">
        <v>31</v>
      </c>
      <c r="F3921" t="s">
        <v>38</v>
      </c>
      <c r="G3921" t="s">
        <v>52</v>
      </c>
      <c r="H3921" t="s">
        <v>399</v>
      </c>
      <c r="I3921" s="4">
        <v>166.5</v>
      </c>
      <c r="J3921" s="5">
        <v>3</v>
      </c>
      <c r="K3921" s="4">
        <v>21.65</v>
      </c>
    </row>
    <row r="3922" spans="1:11" x14ac:dyDescent="0.2">
      <c r="A3922" t="s">
        <v>2969</v>
      </c>
      <c r="B3922" t="str">
        <f t="shared" si="122"/>
        <v>2015</v>
      </c>
      <c r="C3922" t="str">
        <f t="shared" si="123"/>
        <v>Dec</v>
      </c>
      <c r="D3922" t="s">
        <v>1030</v>
      </c>
      <c r="E3922" t="s">
        <v>31</v>
      </c>
      <c r="F3922" t="s">
        <v>12</v>
      </c>
      <c r="G3922" t="s">
        <v>20</v>
      </c>
      <c r="H3922" t="s">
        <v>2040</v>
      </c>
      <c r="I3922" s="4">
        <v>360.38</v>
      </c>
      <c r="J3922" s="5">
        <v>2</v>
      </c>
      <c r="K3922" s="4">
        <v>93.7</v>
      </c>
    </row>
    <row r="3923" spans="1:11" x14ac:dyDescent="0.2">
      <c r="A3923" t="s">
        <v>2969</v>
      </c>
      <c r="B3923" t="str">
        <f t="shared" si="122"/>
        <v>2015</v>
      </c>
      <c r="C3923" t="str">
        <f t="shared" si="123"/>
        <v>Dec</v>
      </c>
      <c r="D3923" t="s">
        <v>449</v>
      </c>
      <c r="E3923" t="s">
        <v>143</v>
      </c>
      <c r="F3923" t="s">
        <v>12</v>
      </c>
      <c r="G3923" t="s">
        <v>13</v>
      </c>
      <c r="H3923" t="s">
        <v>2970</v>
      </c>
      <c r="I3923" s="4">
        <v>32.4</v>
      </c>
      <c r="J3923" s="5">
        <v>5</v>
      </c>
      <c r="K3923" s="4">
        <v>15.88</v>
      </c>
    </row>
    <row r="3924" spans="1:11" x14ac:dyDescent="0.2">
      <c r="A3924" t="s">
        <v>2969</v>
      </c>
      <c r="B3924" t="str">
        <f t="shared" si="122"/>
        <v>2015</v>
      </c>
      <c r="C3924" t="str">
        <f t="shared" si="123"/>
        <v>Dec</v>
      </c>
      <c r="D3924" t="s">
        <v>449</v>
      </c>
      <c r="E3924" t="s">
        <v>143</v>
      </c>
      <c r="F3924" t="s">
        <v>12</v>
      </c>
      <c r="G3924" t="s">
        <v>13</v>
      </c>
      <c r="H3924" t="s">
        <v>1209</v>
      </c>
      <c r="I3924" s="4">
        <v>97.88</v>
      </c>
      <c r="J3924" s="5">
        <v>2</v>
      </c>
      <c r="K3924" s="4">
        <v>48.94</v>
      </c>
    </row>
    <row r="3925" spans="1:11" x14ac:dyDescent="0.2">
      <c r="A3925" t="s">
        <v>2969</v>
      </c>
      <c r="B3925" t="str">
        <f t="shared" si="122"/>
        <v>2015</v>
      </c>
      <c r="C3925" t="str">
        <f t="shared" si="123"/>
        <v>Dec</v>
      </c>
      <c r="D3925" t="s">
        <v>1857</v>
      </c>
      <c r="E3925" t="s">
        <v>31</v>
      </c>
      <c r="F3925" t="s">
        <v>43</v>
      </c>
      <c r="G3925" t="s">
        <v>58</v>
      </c>
      <c r="H3925" t="s">
        <v>524</v>
      </c>
      <c r="I3925" s="4">
        <v>299.94</v>
      </c>
      <c r="J3925" s="5">
        <v>6</v>
      </c>
      <c r="K3925" s="4">
        <v>128.97</v>
      </c>
    </row>
    <row r="3926" spans="1:11" x14ac:dyDescent="0.2">
      <c r="A3926" t="s">
        <v>2969</v>
      </c>
      <c r="B3926" t="str">
        <f t="shared" si="122"/>
        <v>2015</v>
      </c>
      <c r="C3926" t="str">
        <f t="shared" si="123"/>
        <v>Dec</v>
      </c>
      <c r="D3926" t="s">
        <v>1857</v>
      </c>
      <c r="E3926" t="s">
        <v>31</v>
      </c>
      <c r="F3926" t="s">
        <v>12</v>
      </c>
      <c r="G3926" t="s">
        <v>232</v>
      </c>
      <c r="H3926" t="s">
        <v>933</v>
      </c>
      <c r="I3926" s="4">
        <v>25.76</v>
      </c>
      <c r="J3926" s="5">
        <v>7</v>
      </c>
      <c r="K3926" s="4">
        <v>0.52</v>
      </c>
    </row>
    <row r="3927" spans="1:11" x14ac:dyDescent="0.2">
      <c r="A3927" t="s">
        <v>2971</v>
      </c>
      <c r="B3927" t="str">
        <f t="shared" si="122"/>
        <v>2015</v>
      </c>
      <c r="C3927" t="str">
        <f t="shared" si="123"/>
        <v>Dec</v>
      </c>
      <c r="D3927" t="s">
        <v>1727</v>
      </c>
      <c r="E3927" t="s">
        <v>31</v>
      </c>
      <c r="F3927" t="s">
        <v>12</v>
      </c>
      <c r="G3927" t="s">
        <v>13</v>
      </c>
      <c r="H3927" t="s">
        <v>600</v>
      </c>
      <c r="I3927" s="4">
        <v>12.96</v>
      </c>
      <c r="J3927" s="5">
        <v>2</v>
      </c>
      <c r="K3927" s="4">
        <v>6.22</v>
      </c>
    </row>
    <row r="3928" spans="1:11" x14ac:dyDescent="0.2">
      <c r="A3928" t="s">
        <v>2971</v>
      </c>
      <c r="B3928" t="str">
        <f t="shared" si="122"/>
        <v>2015</v>
      </c>
      <c r="C3928" t="str">
        <f t="shared" si="123"/>
        <v>Dec</v>
      </c>
      <c r="D3928" t="s">
        <v>1727</v>
      </c>
      <c r="E3928" t="s">
        <v>31</v>
      </c>
      <c r="F3928" t="s">
        <v>12</v>
      </c>
      <c r="G3928" t="s">
        <v>105</v>
      </c>
      <c r="H3928" t="s">
        <v>2972</v>
      </c>
      <c r="I3928" s="4">
        <v>134.47999999999999</v>
      </c>
      <c r="J3928" s="5">
        <v>4</v>
      </c>
      <c r="K3928" s="4">
        <v>34.96</v>
      </c>
    </row>
    <row r="3929" spans="1:11" x14ac:dyDescent="0.2">
      <c r="A3929" t="s">
        <v>2971</v>
      </c>
      <c r="B3929" t="str">
        <f t="shared" si="122"/>
        <v>2015</v>
      </c>
      <c r="C3929" t="str">
        <f t="shared" si="123"/>
        <v>Dec</v>
      </c>
      <c r="D3929" t="s">
        <v>2017</v>
      </c>
      <c r="E3929" t="s">
        <v>31</v>
      </c>
      <c r="F3929" t="s">
        <v>12</v>
      </c>
      <c r="G3929" t="s">
        <v>18</v>
      </c>
      <c r="H3929" t="s">
        <v>893</v>
      </c>
      <c r="I3929" s="4">
        <v>9.9600000000000009</v>
      </c>
      <c r="J3929" s="5">
        <v>2</v>
      </c>
      <c r="K3929" s="4">
        <v>4.58</v>
      </c>
    </row>
    <row r="3930" spans="1:11" x14ac:dyDescent="0.2">
      <c r="A3930" t="s">
        <v>2971</v>
      </c>
      <c r="B3930" t="str">
        <f t="shared" si="122"/>
        <v>2015</v>
      </c>
      <c r="C3930" t="str">
        <f t="shared" si="123"/>
        <v>Dec</v>
      </c>
      <c r="D3930" t="s">
        <v>505</v>
      </c>
      <c r="E3930" t="s">
        <v>31</v>
      </c>
      <c r="F3930" t="s">
        <v>43</v>
      </c>
      <c r="G3930" t="s">
        <v>44</v>
      </c>
      <c r="H3930" t="s">
        <v>803</v>
      </c>
      <c r="I3930" s="4">
        <v>494.38</v>
      </c>
      <c r="J3930" s="5">
        <v>3</v>
      </c>
      <c r="K3930" s="4">
        <v>49.44</v>
      </c>
    </row>
    <row r="3931" spans="1:11" x14ac:dyDescent="0.2">
      <c r="A3931" t="s">
        <v>2971</v>
      </c>
      <c r="B3931" t="str">
        <f t="shared" si="122"/>
        <v>2015</v>
      </c>
      <c r="C3931" t="str">
        <f t="shared" si="123"/>
        <v>Dec</v>
      </c>
      <c r="D3931" t="s">
        <v>505</v>
      </c>
      <c r="E3931" t="s">
        <v>31</v>
      </c>
      <c r="F3931" t="s">
        <v>12</v>
      </c>
      <c r="G3931" t="s">
        <v>22</v>
      </c>
      <c r="H3931" t="s">
        <v>1422</v>
      </c>
      <c r="I3931" s="4">
        <v>29.2</v>
      </c>
      <c r="J3931" s="5">
        <v>5</v>
      </c>
      <c r="K3931" s="4">
        <v>9.86</v>
      </c>
    </row>
    <row r="3932" spans="1:11" x14ac:dyDescent="0.2">
      <c r="A3932" t="s">
        <v>2971</v>
      </c>
      <c r="B3932" t="str">
        <f t="shared" si="122"/>
        <v>2015</v>
      </c>
      <c r="C3932" t="str">
        <f t="shared" si="123"/>
        <v>Dec</v>
      </c>
      <c r="D3932" t="s">
        <v>505</v>
      </c>
      <c r="E3932" t="s">
        <v>31</v>
      </c>
      <c r="F3932" t="s">
        <v>43</v>
      </c>
      <c r="G3932" t="s">
        <v>58</v>
      </c>
      <c r="H3932" t="s">
        <v>2848</v>
      </c>
      <c r="I3932" s="4">
        <v>248.85</v>
      </c>
      <c r="J3932" s="5">
        <v>5</v>
      </c>
      <c r="K3932" s="4">
        <v>27.37</v>
      </c>
    </row>
    <row r="3933" spans="1:11" x14ac:dyDescent="0.2">
      <c r="A3933" t="s">
        <v>2971</v>
      </c>
      <c r="B3933" t="str">
        <f t="shared" si="122"/>
        <v>2015</v>
      </c>
      <c r="C3933" t="str">
        <f t="shared" si="123"/>
        <v>Dec</v>
      </c>
      <c r="D3933" t="s">
        <v>505</v>
      </c>
      <c r="E3933" t="s">
        <v>31</v>
      </c>
      <c r="F3933" t="s">
        <v>43</v>
      </c>
      <c r="G3933" t="s">
        <v>58</v>
      </c>
      <c r="H3933" t="s">
        <v>593</v>
      </c>
      <c r="I3933" s="4">
        <v>36.24</v>
      </c>
      <c r="J3933" s="5">
        <v>1</v>
      </c>
      <c r="K3933" s="4">
        <v>15.22</v>
      </c>
    </row>
    <row r="3934" spans="1:11" x14ac:dyDescent="0.2">
      <c r="A3934" t="s">
        <v>2971</v>
      </c>
      <c r="B3934" t="str">
        <f t="shared" si="122"/>
        <v>2015</v>
      </c>
      <c r="C3934" t="str">
        <f t="shared" si="123"/>
        <v>Dec</v>
      </c>
      <c r="D3934" t="s">
        <v>838</v>
      </c>
      <c r="E3934" t="s">
        <v>501</v>
      </c>
      <c r="F3934" t="s">
        <v>12</v>
      </c>
      <c r="G3934" t="s">
        <v>13</v>
      </c>
      <c r="H3934" t="s">
        <v>2533</v>
      </c>
      <c r="I3934" s="4">
        <v>19.440000000000001</v>
      </c>
      <c r="J3934" s="5">
        <v>3</v>
      </c>
      <c r="K3934" s="4">
        <v>9.33</v>
      </c>
    </row>
    <row r="3935" spans="1:11" x14ac:dyDescent="0.2">
      <c r="A3935" t="s">
        <v>2971</v>
      </c>
      <c r="B3935" t="str">
        <f t="shared" si="122"/>
        <v>2015</v>
      </c>
      <c r="C3935" t="str">
        <f t="shared" si="123"/>
        <v>Dec</v>
      </c>
      <c r="D3935" t="s">
        <v>838</v>
      </c>
      <c r="E3935" t="s">
        <v>501</v>
      </c>
      <c r="F3935" t="s">
        <v>12</v>
      </c>
      <c r="G3935" t="s">
        <v>22</v>
      </c>
      <c r="H3935" t="s">
        <v>1694</v>
      </c>
      <c r="I3935" s="4">
        <v>37.880000000000003</v>
      </c>
      <c r="J3935" s="5">
        <v>2</v>
      </c>
      <c r="K3935" s="4">
        <v>18.940000000000001</v>
      </c>
    </row>
    <row r="3936" spans="1:11" x14ac:dyDescent="0.2">
      <c r="A3936" t="s">
        <v>2973</v>
      </c>
      <c r="B3936" t="str">
        <f t="shared" si="122"/>
        <v>2015</v>
      </c>
      <c r="C3936" t="str">
        <f t="shared" si="123"/>
        <v>Dec</v>
      </c>
      <c r="D3936" t="s">
        <v>134</v>
      </c>
      <c r="E3936" t="s">
        <v>34</v>
      </c>
      <c r="F3936" t="s">
        <v>12</v>
      </c>
      <c r="G3936" t="s">
        <v>22</v>
      </c>
      <c r="H3936" t="s">
        <v>76</v>
      </c>
      <c r="I3936" s="4">
        <v>3.76</v>
      </c>
      <c r="J3936" s="5">
        <v>2</v>
      </c>
      <c r="K3936" s="4">
        <v>1.8</v>
      </c>
    </row>
    <row r="3937" spans="1:11" x14ac:dyDescent="0.2">
      <c r="A3937" t="s">
        <v>2973</v>
      </c>
      <c r="B3937" t="str">
        <f t="shared" si="122"/>
        <v>2015</v>
      </c>
      <c r="C3937" t="str">
        <f t="shared" si="123"/>
        <v>Dec</v>
      </c>
      <c r="D3937" t="s">
        <v>2974</v>
      </c>
      <c r="E3937" t="s">
        <v>104</v>
      </c>
      <c r="F3937" t="s">
        <v>43</v>
      </c>
      <c r="G3937" t="s">
        <v>44</v>
      </c>
      <c r="H3937" t="s">
        <v>2167</v>
      </c>
      <c r="I3937" s="4">
        <v>319.97000000000003</v>
      </c>
      <c r="J3937" s="5">
        <v>4</v>
      </c>
      <c r="K3937" s="4">
        <v>36</v>
      </c>
    </row>
    <row r="3938" spans="1:11" x14ac:dyDescent="0.2">
      <c r="A3938" t="s">
        <v>2973</v>
      </c>
      <c r="B3938" t="str">
        <f t="shared" si="122"/>
        <v>2015</v>
      </c>
      <c r="C3938" t="str">
        <f t="shared" si="123"/>
        <v>Dec</v>
      </c>
      <c r="D3938" t="s">
        <v>919</v>
      </c>
      <c r="E3938" t="s">
        <v>31</v>
      </c>
      <c r="F3938" t="s">
        <v>12</v>
      </c>
      <c r="G3938" t="s">
        <v>22</v>
      </c>
      <c r="H3938" t="s">
        <v>1387</v>
      </c>
      <c r="I3938" s="4">
        <v>8.1</v>
      </c>
      <c r="J3938" s="5">
        <v>2</v>
      </c>
      <c r="K3938" s="4">
        <v>2.73</v>
      </c>
    </row>
    <row r="3939" spans="1:11" x14ac:dyDescent="0.2">
      <c r="A3939" t="s">
        <v>2973</v>
      </c>
      <c r="B3939" t="str">
        <f t="shared" si="122"/>
        <v>2015</v>
      </c>
      <c r="C3939" t="str">
        <f t="shared" si="123"/>
        <v>Dec</v>
      </c>
      <c r="D3939" t="s">
        <v>1611</v>
      </c>
      <c r="E3939" t="s">
        <v>383</v>
      </c>
      <c r="F3939" t="s">
        <v>38</v>
      </c>
      <c r="G3939" t="s">
        <v>52</v>
      </c>
      <c r="H3939" t="s">
        <v>2081</v>
      </c>
      <c r="I3939" s="4">
        <v>6.16</v>
      </c>
      <c r="J3939" s="5">
        <v>2</v>
      </c>
      <c r="K3939" s="4">
        <v>1.97</v>
      </c>
    </row>
    <row r="3940" spans="1:11" x14ac:dyDescent="0.2">
      <c r="A3940" t="s">
        <v>2973</v>
      </c>
      <c r="B3940" t="str">
        <f t="shared" si="122"/>
        <v>2015</v>
      </c>
      <c r="C3940" t="str">
        <f t="shared" si="123"/>
        <v>Dec</v>
      </c>
      <c r="D3940" t="s">
        <v>1611</v>
      </c>
      <c r="E3940" t="s">
        <v>383</v>
      </c>
      <c r="F3940" t="s">
        <v>12</v>
      </c>
      <c r="G3940" t="s">
        <v>27</v>
      </c>
      <c r="H3940" t="s">
        <v>1859</v>
      </c>
      <c r="I3940" s="4">
        <v>56.3</v>
      </c>
      <c r="J3940" s="5">
        <v>2</v>
      </c>
      <c r="K3940" s="4">
        <v>15.76</v>
      </c>
    </row>
    <row r="3941" spans="1:11" x14ac:dyDescent="0.2">
      <c r="A3941" t="s">
        <v>2973</v>
      </c>
      <c r="B3941" t="str">
        <f t="shared" si="122"/>
        <v>2015</v>
      </c>
      <c r="C3941" t="str">
        <f t="shared" si="123"/>
        <v>Dec</v>
      </c>
      <c r="D3941" t="s">
        <v>1368</v>
      </c>
      <c r="E3941" t="s">
        <v>31</v>
      </c>
      <c r="F3941" t="s">
        <v>38</v>
      </c>
      <c r="G3941" t="s">
        <v>52</v>
      </c>
      <c r="H3941" t="s">
        <v>2975</v>
      </c>
      <c r="I3941" s="4">
        <v>15.24</v>
      </c>
      <c r="J3941" s="5">
        <v>3</v>
      </c>
      <c r="K3941" s="4">
        <v>5.18</v>
      </c>
    </row>
    <row r="3942" spans="1:11" x14ac:dyDescent="0.2">
      <c r="A3942" t="s">
        <v>2973</v>
      </c>
      <c r="B3942" t="str">
        <f t="shared" si="122"/>
        <v>2015</v>
      </c>
      <c r="C3942" t="str">
        <f t="shared" si="123"/>
        <v>Dec</v>
      </c>
      <c r="D3942" t="s">
        <v>1045</v>
      </c>
      <c r="E3942" t="s">
        <v>31</v>
      </c>
      <c r="F3942" t="s">
        <v>38</v>
      </c>
      <c r="G3942" t="s">
        <v>52</v>
      </c>
      <c r="H3942" t="s">
        <v>1178</v>
      </c>
      <c r="I3942" s="4">
        <v>29.22</v>
      </c>
      <c r="J3942" s="5">
        <v>3</v>
      </c>
      <c r="K3942" s="4">
        <v>12.86</v>
      </c>
    </row>
    <row r="3943" spans="1:11" x14ac:dyDescent="0.2">
      <c r="A3943" t="s">
        <v>2973</v>
      </c>
      <c r="B3943" t="str">
        <f t="shared" si="122"/>
        <v>2015</v>
      </c>
      <c r="C3943" t="str">
        <f t="shared" si="123"/>
        <v>Dec</v>
      </c>
      <c r="D3943" t="s">
        <v>289</v>
      </c>
      <c r="E3943" t="s">
        <v>31</v>
      </c>
      <c r="F3943" t="s">
        <v>43</v>
      </c>
      <c r="G3943" t="s">
        <v>58</v>
      </c>
      <c r="H3943" t="s">
        <v>2976</v>
      </c>
      <c r="I3943" s="4">
        <v>50</v>
      </c>
      <c r="J3943" s="5">
        <v>2</v>
      </c>
      <c r="K3943" s="4">
        <v>10.5</v>
      </c>
    </row>
    <row r="3944" spans="1:11" x14ac:dyDescent="0.2">
      <c r="A3944" t="s">
        <v>2973</v>
      </c>
      <c r="B3944" t="str">
        <f t="shared" si="122"/>
        <v>2015</v>
      </c>
      <c r="C3944" t="str">
        <f t="shared" si="123"/>
        <v>Dec</v>
      </c>
      <c r="D3944" t="s">
        <v>1874</v>
      </c>
      <c r="E3944" t="s">
        <v>31</v>
      </c>
      <c r="F3944" t="s">
        <v>12</v>
      </c>
      <c r="G3944" t="s">
        <v>22</v>
      </c>
      <c r="H3944" t="s">
        <v>2977</v>
      </c>
      <c r="I3944" s="4">
        <v>55.26</v>
      </c>
      <c r="J3944" s="5">
        <v>2</v>
      </c>
      <c r="K3944" s="4">
        <v>20.72</v>
      </c>
    </row>
    <row r="3945" spans="1:11" x14ac:dyDescent="0.2">
      <c r="A3945" t="s">
        <v>2973</v>
      </c>
      <c r="B3945" t="str">
        <f t="shared" si="122"/>
        <v>2015</v>
      </c>
      <c r="C3945" t="str">
        <f t="shared" si="123"/>
        <v>Dec</v>
      </c>
      <c r="D3945" t="s">
        <v>1874</v>
      </c>
      <c r="E3945" t="s">
        <v>31</v>
      </c>
      <c r="F3945" t="s">
        <v>12</v>
      </c>
      <c r="G3945" t="s">
        <v>13</v>
      </c>
      <c r="H3945" t="s">
        <v>1356</v>
      </c>
      <c r="I3945" s="4">
        <v>6.48</v>
      </c>
      <c r="J3945" s="5">
        <v>1</v>
      </c>
      <c r="K3945" s="4">
        <v>3.11</v>
      </c>
    </row>
    <row r="3946" spans="1:11" x14ac:dyDescent="0.2">
      <c r="A3946" t="s">
        <v>2973</v>
      </c>
      <c r="B3946" t="str">
        <f t="shared" si="122"/>
        <v>2015</v>
      </c>
      <c r="C3946" t="str">
        <f t="shared" si="123"/>
        <v>Dec</v>
      </c>
      <c r="D3946" t="s">
        <v>1874</v>
      </c>
      <c r="E3946" t="s">
        <v>31</v>
      </c>
      <c r="F3946" t="s">
        <v>12</v>
      </c>
      <c r="G3946" t="s">
        <v>22</v>
      </c>
      <c r="H3946" t="s">
        <v>1415</v>
      </c>
      <c r="I3946" s="4">
        <v>34.25</v>
      </c>
      <c r="J3946" s="5">
        <v>3</v>
      </c>
      <c r="K3946" s="4">
        <v>11.56</v>
      </c>
    </row>
    <row r="3947" spans="1:11" x14ac:dyDescent="0.2">
      <c r="A3947" t="s">
        <v>2973</v>
      </c>
      <c r="B3947" t="str">
        <f t="shared" si="122"/>
        <v>2015</v>
      </c>
      <c r="C3947" t="str">
        <f t="shared" si="123"/>
        <v>Dec</v>
      </c>
      <c r="D3947" t="s">
        <v>1874</v>
      </c>
      <c r="E3947" t="s">
        <v>31</v>
      </c>
      <c r="F3947" t="s">
        <v>38</v>
      </c>
      <c r="G3947" t="s">
        <v>164</v>
      </c>
      <c r="H3947" t="s">
        <v>2978</v>
      </c>
      <c r="I3947" s="4">
        <v>273.57</v>
      </c>
      <c r="J3947" s="5">
        <v>2</v>
      </c>
      <c r="K3947" s="4">
        <v>10.26</v>
      </c>
    </row>
    <row r="3948" spans="1:11" x14ac:dyDescent="0.2">
      <c r="A3948" t="s">
        <v>2979</v>
      </c>
      <c r="B3948" t="str">
        <f t="shared" si="122"/>
        <v>2015</v>
      </c>
      <c r="C3948" t="str">
        <f t="shared" si="123"/>
        <v>Dec</v>
      </c>
      <c r="D3948" t="s">
        <v>1540</v>
      </c>
      <c r="E3948" t="s">
        <v>169</v>
      </c>
      <c r="F3948" t="s">
        <v>12</v>
      </c>
      <c r="G3948" t="s">
        <v>27</v>
      </c>
      <c r="H3948" t="s">
        <v>2915</v>
      </c>
      <c r="I3948" s="4">
        <v>3.28</v>
      </c>
      <c r="J3948" s="5">
        <v>1</v>
      </c>
      <c r="K3948" s="4">
        <v>1.41</v>
      </c>
    </row>
    <row r="3949" spans="1:11" x14ac:dyDescent="0.2">
      <c r="A3949" t="s">
        <v>2979</v>
      </c>
      <c r="B3949" t="str">
        <f t="shared" si="122"/>
        <v>2015</v>
      </c>
      <c r="C3949" t="str">
        <f t="shared" si="123"/>
        <v>Dec</v>
      </c>
      <c r="D3949" t="s">
        <v>1277</v>
      </c>
      <c r="E3949" t="s">
        <v>189</v>
      </c>
      <c r="F3949" t="s">
        <v>12</v>
      </c>
      <c r="G3949" t="s">
        <v>105</v>
      </c>
      <c r="H3949" t="s">
        <v>2980</v>
      </c>
      <c r="I3949" s="4">
        <v>103.92</v>
      </c>
      <c r="J3949" s="5">
        <v>4</v>
      </c>
      <c r="K3949" s="4">
        <v>36.369999999999997</v>
      </c>
    </row>
    <row r="3950" spans="1:11" x14ac:dyDescent="0.2">
      <c r="A3950" t="s">
        <v>2979</v>
      </c>
      <c r="B3950" t="str">
        <f t="shared" si="122"/>
        <v>2015</v>
      </c>
      <c r="C3950" t="str">
        <f t="shared" si="123"/>
        <v>Dec</v>
      </c>
      <c r="D3950" t="s">
        <v>1277</v>
      </c>
      <c r="E3950" t="s">
        <v>189</v>
      </c>
      <c r="F3950" t="s">
        <v>43</v>
      </c>
      <c r="G3950" t="s">
        <v>58</v>
      </c>
      <c r="H3950" t="s">
        <v>1251</v>
      </c>
      <c r="I3950" s="4">
        <v>899.91</v>
      </c>
      <c r="J3950" s="5">
        <v>9</v>
      </c>
      <c r="K3950" s="4">
        <v>377.96</v>
      </c>
    </row>
    <row r="3951" spans="1:11" x14ac:dyDescent="0.2">
      <c r="A3951" t="s">
        <v>2979</v>
      </c>
      <c r="B3951" t="str">
        <f t="shared" si="122"/>
        <v>2015</v>
      </c>
      <c r="C3951" t="str">
        <f t="shared" si="123"/>
        <v>Dec</v>
      </c>
      <c r="D3951" t="s">
        <v>1277</v>
      </c>
      <c r="E3951" t="s">
        <v>189</v>
      </c>
      <c r="F3951" t="s">
        <v>12</v>
      </c>
      <c r="G3951" t="s">
        <v>22</v>
      </c>
      <c r="H3951" t="s">
        <v>1107</v>
      </c>
      <c r="I3951" s="4">
        <v>51.31</v>
      </c>
      <c r="J3951" s="5">
        <v>3</v>
      </c>
      <c r="K3951" s="4">
        <v>18.600000000000001</v>
      </c>
    </row>
    <row r="3952" spans="1:11" x14ac:dyDescent="0.2">
      <c r="A3952" t="s">
        <v>2979</v>
      </c>
      <c r="B3952" t="str">
        <f t="shared" si="122"/>
        <v>2015</v>
      </c>
      <c r="C3952" t="str">
        <f t="shared" si="123"/>
        <v>Dec</v>
      </c>
      <c r="D3952" t="s">
        <v>212</v>
      </c>
      <c r="E3952" t="s">
        <v>87</v>
      </c>
      <c r="F3952" t="s">
        <v>43</v>
      </c>
      <c r="G3952" t="s">
        <v>58</v>
      </c>
      <c r="H3952" t="s">
        <v>2180</v>
      </c>
      <c r="I3952" s="4">
        <v>2025.36</v>
      </c>
      <c r="J3952" s="5">
        <v>6</v>
      </c>
      <c r="K3952" s="4">
        <v>607.61</v>
      </c>
    </row>
    <row r="3953" spans="1:11" x14ac:dyDescent="0.2">
      <c r="A3953" t="s">
        <v>2979</v>
      </c>
      <c r="B3953" t="str">
        <f t="shared" si="122"/>
        <v>2015</v>
      </c>
      <c r="C3953" t="str">
        <f t="shared" si="123"/>
        <v>Dec</v>
      </c>
      <c r="D3953" t="s">
        <v>212</v>
      </c>
      <c r="E3953" t="s">
        <v>87</v>
      </c>
      <c r="F3953" t="s">
        <v>43</v>
      </c>
      <c r="G3953" t="s">
        <v>353</v>
      </c>
      <c r="H3953" t="s">
        <v>2981</v>
      </c>
      <c r="I3953" s="4">
        <v>1799.99</v>
      </c>
      <c r="J3953" s="5">
        <v>2</v>
      </c>
      <c r="K3953" s="4">
        <v>-2639.99</v>
      </c>
    </row>
    <row r="3954" spans="1:11" x14ac:dyDescent="0.2">
      <c r="A3954" t="s">
        <v>2979</v>
      </c>
      <c r="B3954" t="str">
        <f t="shared" si="122"/>
        <v>2015</v>
      </c>
      <c r="C3954" t="str">
        <f t="shared" si="123"/>
        <v>Dec</v>
      </c>
      <c r="D3954" t="s">
        <v>212</v>
      </c>
      <c r="E3954" t="s">
        <v>87</v>
      </c>
      <c r="F3954" t="s">
        <v>43</v>
      </c>
      <c r="G3954" t="s">
        <v>44</v>
      </c>
      <c r="H3954" t="s">
        <v>2183</v>
      </c>
      <c r="I3954" s="4">
        <v>101.99</v>
      </c>
      <c r="J3954" s="5">
        <v>2</v>
      </c>
      <c r="K3954" s="4">
        <v>-17</v>
      </c>
    </row>
    <row r="3955" spans="1:11" x14ac:dyDescent="0.2">
      <c r="A3955" t="s">
        <v>2979</v>
      </c>
      <c r="B3955" t="str">
        <f t="shared" si="122"/>
        <v>2015</v>
      </c>
      <c r="C3955" t="str">
        <f t="shared" si="123"/>
        <v>Dec</v>
      </c>
      <c r="D3955" t="s">
        <v>212</v>
      </c>
      <c r="E3955" t="s">
        <v>87</v>
      </c>
      <c r="F3955" t="s">
        <v>38</v>
      </c>
      <c r="G3955" t="s">
        <v>52</v>
      </c>
      <c r="H3955" t="s">
        <v>613</v>
      </c>
      <c r="I3955" s="4">
        <v>262.86</v>
      </c>
      <c r="J3955" s="5">
        <v>7</v>
      </c>
      <c r="K3955" s="4">
        <v>69</v>
      </c>
    </row>
    <row r="3956" spans="1:11" x14ac:dyDescent="0.2">
      <c r="A3956" t="s">
        <v>2979</v>
      </c>
      <c r="B3956" t="str">
        <f t="shared" si="122"/>
        <v>2015</v>
      </c>
      <c r="C3956" t="str">
        <f t="shared" si="123"/>
        <v>Dec</v>
      </c>
      <c r="D3956" t="s">
        <v>1459</v>
      </c>
      <c r="E3956" t="s">
        <v>290</v>
      </c>
      <c r="F3956" t="s">
        <v>43</v>
      </c>
      <c r="G3956" t="s">
        <v>44</v>
      </c>
      <c r="H3956" t="s">
        <v>2982</v>
      </c>
      <c r="I3956" s="4">
        <v>246.17</v>
      </c>
      <c r="J3956" s="5">
        <v>3</v>
      </c>
      <c r="K3956" s="4">
        <v>21.54</v>
      </c>
    </row>
    <row r="3957" spans="1:11" x14ac:dyDescent="0.2">
      <c r="A3957" t="s">
        <v>2983</v>
      </c>
      <c r="B3957" t="str">
        <f t="shared" si="122"/>
        <v>2015</v>
      </c>
      <c r="C3957" t="str">
        <f t="shared" si="123"/>
        <v>Dec</v>
      </c>
      <c r="D3957" t="s">
        <v>2843</v>
      </c>
      <c r="E3957" t="s">
        <v>189</v>
      </c>
      <c r="F3957" t="s">
        <v>12</v>
      </c>
      <c r="G3957" t="s">
        <v>13</v>
      </c>
      <c r="H3957" t="s">
        <v>439</v>
      </c>
      <c r="I3957" s="4">
        <v>4.9800000000000004</v>
      </c>
      <c r="J3957" s="5">
        <v>1</v>
      </c>
      <c r="K3957" s="4">
        <v>2.34</v>
      </c>
    </row>
    <row r="3958" spans="1:11" x14ac:dyDescent="0.2">
      <c r="A3958" t="s">
        <v>2984</v>
      </c>
      <c r="B3958" t="str">
        <f t="shared" si="122"/>
        <v>2015</v>
      </c>
      <c r="C3958" t="str">
        <f t="shared" si="123"/>
        <v>Dec</v>
      </c>
      <c r="D3958" t="s">
        <v>617</v>
      </c>
      <c r="E3958" t="s">
        <v>125</v>
      </c>
      <c r="F3958" t="s">
        <v>12</v>
      </c>
      <c r="G3958" t="s">
        <v>22</v>
      </c>
      <c r="H3958" t="s">
        <v>262</v>
      </c>
      <c r="I3958" s="4">
        <v>29.52</v>
      </c>
      <c r="J3958" s="5">
        <v>4</v>
      </c>
      <c r="K3958" s="4">
        <v>14.46</v>
      </c>
    </row>
    <row r="3959" spans="1:11" x14ac:dyDescent="0.2">
      <c r="A3959" t="s">
        <v>2984</v>
      </c>
      <c r="B3959" t="str">
        <f t="shared" si="122"/>
        <v>2015</v>
      </c>
      <c r="C3959" t="str">
        <f t="shared" si="123"/>
        <v>Dec</v>
      </c>
      <c r="D3959" t="s">
        <v>617</v>
      </c>
      <c r="E3959" t="s">
        <v>125</v>
      </c>
      <c r="F3959" t="s">
        <v>38</v>
      </c>
      <c r="G3959" t="s">
        <v>39</v>
      </c>
      <c r="H3959" t="s">
        <v>2985</v>
      </c>
      <c r="I3959" s="4">
        <v>302.94</v>
      </c>
      <c r="J3959" s="5">
        <v>3</v>
      </c>
      <c r="K3959" s="4">
        <v>48.47</v>
      </c>
    </row>
    <row r="3960" spans="1:11" x14ac:dyDescent="0.2">
      <c r="A3960" t="s">
        <v>2984</v>
      </c>
      <c r="B3960" t="str">
        <f t="shared" si="122"/>
        <v>2015</v>
      </c>
      <c r="C3960" t="str">
        <f t="shared" si="123"/>
        <v>Dec</v>
      </c>
      <c r="D3960" t="s">
        <v>617</v>
      </c>
      <c r="E3960" t="s">
        <v>125</v>
      </c>
      <c r="F3960" t="s">
        <v>38</v>
      </c>
      <c r="G3960" t="s">
        <v>39</v>
      </c>
      <c r="H3960" t="s">
        <v>2116</v>
      </c>
      <c r="I3960" s="4">
        <v>142.36000000000001</v>
      </c>
      <c r="J3960" s="5">
        <v>2</v>
      </c>
      <c r="K3960" s="4">
        <v>38.44</v>
      </c>
    </row>
    <row r="3961" spans="1:11" x14ac:dyDescent="0.2">
      <c r="A3961" t="s">
        <v>2984</v>
      </c>
      <c r="B3961" t="str">
        <f t="shared" si="122"/>
        <v>2015</v>
      </c>
      <c r="C3961" t="str">
        <f t="shared" si="123"/>
        <v>Dec</v>
      </c>
      <c r="D3961" t="s">
        <v>617</v>
      </c>
      <c r="E3961" t="s">
        <v>125</v>
      </c>
      <c r="F3961" t="s">
        <v>38</v>
      </c>
      <c r="G3961" t="s">
        <v>39</v>
      </c>
      <c r="H3961" t="s">
        <v>1238</v>
      </c>
      <c r="I3961" s="4">
        <v>546.66</v>
      </c>
      <c r="J3961" s="5">
        <v>9</v>
      </c>
      <c r="K3961" s="4">
        <v>136.66999999999999</v>
      </c>
    </row>
    <row r="3962" spans="1:11" x14ac:dyDescent="0.2">
      <c r="A3962" t="s">
        <v>2984</v>
      </c>
      <c r="B3962" t="str">
        <f t="shared" si="122"/>
        <v>2015</v>
      </c>
      <c r="C3962" t="str">
        <f t="shared" si="123"/>
        <v>Dec</v>
      </c>
      <c r="D3962" t="s">
        <v>617</v>
      </c>
      <c r="E3962" t="s">
        <v>125</v>
      </c>
      <c r="F3962" t="s">
        <v>38</v>
      </c>
      <c r="G3962" t="s">
        <v>52</v>
      </c>
      <c r="H3962" t="s">
        <v>1398</v>
      </c>
      <c r="I3962" s="4">
        <v>212.13</v>
      </c>
      <c r="J3962" s="5">
        <v>3</v>
      </c>
      <c r="K3962" s="4">
        <v>14.85</v>
      </c>
    </row>
    <row r="3963" spans="1:11" x14ac:dyDescent="0.2">
      <c r="A3963" t="s">
        <v>2984</v>
      </c>
      <c r="B3963" t="str">
        <f t="shared" si="122"/>
        <v>2015</v>
      </c>
      <c r="C3963" t="str">
        <f t="shared" si="123"/>
        <v>Dec</v>
      </c>
      <c r="D3963" t="s">
        <v>964</v>
      </c>
      <c r="E3963" t="s">
        <v>17</v>
      </c>
      <c r="F3963" t="s">
        <v>12</v>
      </c>
      <c r="G3963" t="s">
        <v>20</v>
      </c>
      <c r="H3963" t="s">
        <v>1825</v>
      </c>
      <c r="I3963" s="4">
        <v>180.02</v>
      </c>
      <c r="J3963" s="5">
        <v>1</v>
      </c>
      <c r="K3963" s="4">
        <v>-15.75</v>
      </c>
    </row>
    <row r="3964" spans="1:11" x14ac:dyDescent="0.2">
      <c r="A3964" t="s">
        <v>2984</v>
      </c>
      <c r="B3964" t="str">
        <f t="shared" si="122"/>
        <v>2015</v>
      </c>
      <c r="C3964" t="str">
        <f t="shared" si="123"/>
        <v>Dec</v>
      </c>
      <c r="D3964" t="s">
        <v>964</v>
      </c>
      <c r="E3964" t="s">
        <v>17</v>
      </c>
      <c r="F3964" t="s">
        <v>38</v>
      </c>
      <c r="G3964" t="s">
        <v>52</v>
      </c>
      <c r="H3964" t="s">
        <v>64</v>
      </c>
      <c r="I3964" s="4">
        <v>41.55</v>
      </c>
      <c r="J3964" s="5">
        <v>2</v>
      </c>
      <c r="K3964" s="4">
        <v>-19.739999999999998</v>
      </c>
    </row>
    <row r="3965" spans="1:11" x14ac:dyDescent="0.2">
      <c r="A3965" t="s">
        <v>2984</v>
      </c>
      <c r="B3965" t="str">
        <f t="shared" si="122"/>
        <v>2015</v>
      </c>
      <c r="C3965" t="str">
        <f t="shared" si="123"/>
        <v>Dec</v>
      </c>
      <c r="D3965" t="s">
        <v>964</v>
      </c>
      <c r="E3965" t="s">
        <v>17</v>
      </c>
      <c r="F3965" t="s">
        <v>12</v>
      </c>
      <c r="G3965" t="s">
        <v>27</v>
      </c>
      <c r="H3965" t="s">
        <v>371</v>
      </c>
      <c r="I3965" s="4">
        <v>13.12</v>
      </c>
      <c r="J3965" s="5">
        <v>5</v>
      </c>
      <c r="K3965" s="4">
        <v>1.48</v>
      </c>
    </row>
    <row r="3966" spans="1:11" x14ac:dyDescent="0.2">
      <c r="A3966" t="s">
        <v>2984</v>
      </c>
      <c r="B3966" t="str">
        <f t="shared" si="122"/>
        <v>2015</v>
      </c>
      <c r="C3966" t="str">
        <f t="shared" si="123"/>
        <v>Dec</v>
      </c>
      <c r="D3966" t="s">
        <v>751</v>
      </c>
      <c r="E3966" t="s">
        <v>31</v>
      </c>
      <c r="F3966" t="s">
        <v>12</v>
      </c>
      <c r="G3966" t="s">
        <v>27</v>
      </c>
      <c r="H3966" t="s">
        <v>1284</v>
      </c>
      <c r="I3966" s="4">
        <v>204.85</v>
      </c>
      <c r="J3966" s="5">
        <v>5</v>
      </c>
      <c r="K3966" s="4">
        <v>53.26</v>
      </c>
    </row>
    <row r="3967" spans="1:11" x14ac:dyDescent="0.2">
      <c r="A3967" t="s">
        <v>2984</v>
      </c>
      <c r="B3967" t="str">
        <f t="shared" si="122"/>
        <v>2015</v>
      </c>
      <c r="C3967" t="str">
        <f t="shared" si="123"/>
        <v>Dec</v>
      </c>
      <c r="D3967" t="s">
        <v>751</v>
      </c>
      <c r="E3967" t="s">
        <v>31</v>
      </c>
      <c r="F3967" t="s">
        <v>43</v>
      </c>
      <c r="G3967" t="s">
        <v>44</v>
      </c>
      <c r="H3967" t="s">
        <v>2183</v>
      </c>
      <c r="I3967" s="4">
        <v>135.97999999999999</v>
      </c>
      <c r="J3967" s="5">
        <v>2</v>
      </c>
      <c r="K3967" s="4">
        <v>17</v>
      </c>
    </row>
    <row r="3968" spans="1:11" x14ac:dyDescent="0.2">
      <c r="A3968" t="s">
        <v>2984</v>
      </c>
      <c r="B3968" t="str">
        <f t="shared" si="122"/>
        <v>2015</v>
      </c>
      <c r="C3968" t="str">
        <f t="shared" si="123"/>
        <v>Dec</v>
      </c>
      <c r="D3968" t="s">
        <v>751</v>
      </c>
      <c r="E3968" t="s">
        <v>31</v>
      </c>
      <c r="F3968" t="s">
        <v>12</v>
      </c>
      <c r="G3968" t="s">
        <v>27</v>
      </c>
      <c r="H3968" t="s">
        <v>2915</v>
      </c>
      <c r="I3968" s="4">
        <v>16.399999999999999</v>
      </c>
      <c r="J3968" s="5">
        <v>5</v>
      </c>
      <c r="K3968" s="4">
        <v>7.05</v>
      </c>
    </row>
    <row r="3969" spans="1:11" x14ac:dyDescent="0.2">
      <c r="A3969" t="s">
        <v>2984</v>
      </c>
      <c r="B3969" t="str">
        <f t="shared" si="122"/>
        <v>2015</v>
      </c>
      <c r="C3969" t="str">
        <f t="shared" si="123"/>
        <v>Dec</v>
      </c>
      <c r="D3969" t="s">
        <v>751</v>
      </c>
      <c r="E3969" t="s">
        <v>31</v>
      </c>
      <c r="F3969" t="s">
        <v>12</v>
      </c>
      <c r="G3969" t="s">
        <v>22</v>
      </c>
      <c r="H3969" t="s">
        <v>762</v>
      </c>
      <c r="I3969" s="4">
        <v>92.96</v>
      </c>
      <c r="J3969" s="5">
        <v>2</v>
      </c>
      <c r="K3969" s="4">
        <v>31.37</v>
      </c>
    </row>
    <row r="3970" spans="1:11" x14ac:dyDescent="0.2">
      <c r="A3970" t="s">
        <v>2986</v>
      </c>
      <c r="B3970" t="str">
        <f t="shared" si="122"/>
        <v>2015</v>
      </c>
      <c r="C3970" t="str">
        <f t="shared" si="123"/>
        <v>Dec</v>
      </c>
      <c r="D3970" t="s">
        <v>1018</v>
      </c>
      <c r="E3970" t="s">
        <v>87</v>
      </c>
      <c r="F3970" t="s">
        <v>12</v>
      </c>
      <c r="G3970" t="s">
        <v>20</v>
      </c>
      <c r="H3970" t="s">
        <v>844</v>
      </c>
      <c r="I3970" s="4">
        <v>646.78</v>
      </c>
      <c r="J3970" s="5">
        <v>9</v>
      </c>
      <c r="K3970" s="4">
        <v>-145.52000000000001</v>
      </c>
    </row>
    <row r="3971" spans="1:11" x14ac:dyDescent="0.2">
      <c r="A3971" t="s">
        <v>2986</v>
      </c>
      <c r="B3971" t="str">
        <f t="shared" ref="B3971:B4034" si="124">TEXT(A3971,"YYYY")</f>
        <v>2015</v>
      </c>
      <c r="C3971" t="str">
        <f t="shared" ref="C3971:C4034" si="125">TEXT(A3971,"MMM")</f>
        <v>Dec</v>
      </c>
      <c r="D3971" t="s">
        <v>1358</v>
      </c>
      <c r="E3971" t="s">
        <v>169</v>
      </c>
      <c r="F3971" t="s">
        <v>43</v>
      </c>
      <c r="G3971" t="s">
        <v>58</v>
      </c>
      <c r="H3971" t="s">
        <v>2343</v>
      </c>
      <c r="I3971" s="4">
        <v>166.24</v>
      </c>
      <c r="J3971" s="5">
        <v>1</v>
      </c>
      <c r="K3971" s="4">
        <v>24.94</v>
      </c>
    </row>
    <row r="3972" spans="1:11" x14ac:dyDescent="0.2">
      <c r="A3972" t="s">
        <v>2986</v>
      </c>
      <c r="B3972" t="str">
        <f t="shared" si="124"/>
        <v>2015</v>
      </c>
      <c r="C3972" t="str">
        <f t="shared" si="125"/>
        <v>Dec</v>
      </c>
      <c r="D3972" t="s">
        <v>1922</v>
      </c>
      <c r="E3972" t="s">
        <v>327</v>
      </c>
      <c r="F3972" t="s">
        <v>12</v>
      </c>
      <c r="G3972" t="s">
        <v>27</v>
      </c>
      <c r="H3972" t="s">
        <v>1469</v>
      </c>
      <c r="I3972" s="4">
        <v>6.85</v>
      </c>
      <c r="J3972" s="5">
        <v>2</v>
      </c>
      <c r="K3972" s="4">
        <v>0.6</v>
      </c>
    </row>
    <row r="3973" spans="1:11" x14ac:dyDescent="0.2">
      <c r="A3973" t="s">
        <v>2986</v>
      </c>
      <c r="B3973" t="str">
        <f t="shared" si="124"/>
        <v>2015</v>
      </c>
      <c r="C3973" t="str">
        <f t="shared" si="125"/>
        <v>Dec</v>
      </c>
      <c r="D3973" t="s">
        <v>1335</v>
      </c>
      <c r="E3973" t="s">
        <v>135</v>
      </c>
      <c r="F3973" t="s">
        <v>12</v>
      </c>
      <c r="G3973" t="s">
        <v>72</v>
      </c>
      <c r="H3973" t="s">
        <v>908</v>
      </c>
      <c r="I3973" s="4">
        <v>55.94</v>
      </c>
      <c r="J3973" s="5">
        <v>8</v>
      </c>
      <c r="K3973" s="4">
        <v>18.88</v>
      </c>
    </row>
    <row r="3974" spans="1:11" x14ac:dyDescent="0.2">
      <c r="A3974" t="s">
        <v>2986</v>
      </c>
      <c r="B3974" t="str">
        <f t="shared" si="124"/>
        <v>2015</v>
      </c>
      <c r="C3974" t="str">
        <f t="shared" si="125"/>
        <v>Dec</v>
      </c>
      <c r="D3974" t="s">
        <v>1335</v>
      </c>
      <c r="E3974" t="s">
        <v>135</v>
      </c>
      <c r="F3974" t="s">
        <v>12</v>
      </c>
      <c r="G3974" t="s">
        <v>18</v>
      </c>
      <c r="H3974" t="s">
        <v>2832</v>
      </c>
      <c r="I3974" s="4">
        <v>18.43</v>
      </c>
      <c r="J3974" s="5">
        <v>8</v>
      </c>
      <c r="K3974" s="4">
        <v>5.99</v>
      </c>
    </row>
    <row r="3975" spans="1:11" x14ac:dyDescent="0.2">
      <c r="A3975" t="s">
        <v>2986</v>
      </c>
      <c r="B3975" t="str">
        <f t="shared" si="124"/>
        <v>2015</v>
      </c>
      <c r="C3975" t="str">
        <f t="shared" si="125"/>
        <v>Dec</v>
      </c>
      <c r="D3975" t="s">
        <v>1335</v>
      </c>
      <c r="E3975" t="s">
        <v>135</v>
      </c>
      <c r="F3975" t="s">
        <v>38</v>
      </c>
      <c r="G3975" t="s">
        <v>52</v>
      </c>
      <c r="H3975" t="s">
        <v>251</v>
      </c>
      <c r="I3975" s="4">
        <v>20.32</v>
      </c>
      <c r="J3975" s="5">
        <v>5</v>
      </c>
      <c r="K3975" s="4">
        <v>3.56</v>
      </c>
    </row>
    <row r="3976" spans="1:11" x14ac:dyDescent="0.2">
      <c r="A3976" t="s">
        <v>2986</v>
      </c>
      <c r="B3976" t="str">
        <f t="shared" si="124"/>
        <v>2015</v>
      </c>
      <c r="C3976" t="str">
        <f t="shared" si="125"/>
        <v>Dec</v>
      </c>
      <c r="D3976" t="s">
        <v>1540</v>
      </c>
      <c r="E3976" t="s">
        <v>87</v>
      </c>
      <c r="F3976" t="s">
        <v>12</v>
      </c>
      <c r="G3976" t="s">
        <v>13</v>
      </c>
      <c r="H3976" t="s">
        <v>566</v>
      </c>
      <c r="I3976" s="4">
        <v>20.74</v>
      </c>
      <c r="J3976" s="5">
        <v>4</v>
      </c>
      <c r="K3976" s="4">
        <v>7.26</v>
      </c>
    </row>
    <row r="3977" spans="1:11" x14ac:dyDescent="0.2">
      <c r="A3977" t="s">
        <v>2987</v>
      </c>
      <c r="B3977" t="str">
        <f t="shared" si="124"/>
        <v>2015</v>
      </c>
      <c r="C3977" t="str">
        <f t="shared" si="125"/>
        <v>Dec</v>
      </c>
      <c r="D3977" t="s">
        <v>859</v>
      </c>
      <c r="E3977" t="s">
        <v>31</v>
      </c>
      <c r="F3977" t="s">
        <v>43</v>
      </c>
      <c r="G3977" t="s">
        <v>44</v>
      </c>
      <c r="H3977" t="s">
        <v>2458</v>
      </c>
      <c r="I3977" s="4">
        <v>675.96</v>
      </c>
      <c r="J3977" s="5">
        <v>5</v>
      </c>
      <c r="K3977" s="4">
        <v>84.5</v>
      </c>
    </row>
    <row r="3978" spans="1:11" x14ac:dyDescent="0.2">
      <c r="A3978" t="s">
        <v>2987</v>
      </c>
      <c r="B3978" t="str">
        <f t="shared" si="124"/>
        <v>2015</v>
      </c>
      <c r="C3978" t="str">
        <f t="shared" si="125"/>
        <v>Dec</v>
      </c>
      <c r="D3978" t="s">
        <v>859</v>
      </c>
      <c r="E3978" t="s">
        <v>31</v>
      </c>
      <c r="F3978" t="s">
        <v>43</v>
      </c>
      <c r="G3978" t="s">
        <v>58</v>
      </c>
      <c r="H3978" t="s">
        <v>2180</v>
      </c>
      <c r="I3978" s="4">
        <v>1265.8499999999999</v>
      </c>
      <c r="J3978" s="5">
        <v>3</v>
      </c>
      <c r="K3978" s="4">
        <v>556.97</v>
      </c>
    </row>
    <row r="3979" spans="1:11" x14ac:dyDescent="0.2">
      <c r="A3979" t="s">
        <v>2987</v>
      </c>
      <c r="B3979" t="str">
        <f t="shared" si="124"/>
        <v>2015</v>
      </c>
      <c r="C3979" t="str">
        <f t="shared" si="125"/>
        <v>Dec</v>
      </c>
      <c r="D3979" t="s">
        <v>580</v>
      </c>
      <c r="E3979" t="s">
        <v>26</v>
      </c>
      <c r="F3979" t="s">
        <v>12</v>
      </c>
      <c r="G3979" t="s">
        <v>105</v>
      </c>
      <c r="H3979" t="s">
        <v>2134</v>
      </c>
      <c r="I3979" s="4">
        <v>434.35</v>
      </c>
      <c r="J3979" s="5">
        <v>3</v>
      </c>
      <c r="K3979" s="4">
        <v>43.44</v>
      </c>
    </row>
    <row r="3980" spans="1:11" x14ac:dyDescent="0.2">
      <c r="A3980" t="s">
        <v>2987</v>
      </c>
      <c r="B3980" t="str">
        <f t="shared" si="124"/>
        <v>2015</v>
      </c>
      <c r="C3980" t="str">
        <f t="shared" si="125"/>
        <v>Dec</v>
      </c>
      <c r="D3980" t="s">
        <v>580</v>
      </c>
      <c r="E3980" t="s">
        <v>26</v>
      </c>
      <c r="F3980" t="s">
        <v>12</v>
      </c>
      <c r="G3980" t="s">
        <v>105</v>
      </c>
      <c r="H3980" t="s">
        <v>2269</v>
      </c>
      <c r="I3980" s="4">
        <v>3.55</v>
      </c>
      <c r="J3980" s="5">
        <v>2</v>
      </c>
      <c r="K3980" s="4">
        <v>0.44</v>
      </c>
    </row>
    <row r="3981" spans="1:11" x14ac:dyDescent="0.2">
      <c r="A3981" t="s">
        <v>2987</v>
      </c>
      <c r="B3981" t="str">
        <f t="shared" si="124"/>
        <v>2015</v>
      </c>
      <c r="C3981" t="str">
        <f t="shared" si="125"/>
        <v>Dec</v>
      </c>
      <c r="D3981" t="s">
        <v>580</v>
      </c>
      <c r="E3981" t="s">
        <v>26</v>
      </c>
      <c r="F3981" t="s">
        <v>12</v>
      </c>
      <c r="G3981" t="s">
        <v>105</v>
      </c>
      <c r="H3981" t="s">
        <v>986</v>
      </c>
      <c r="I3981" s="4">
        <v>88.83</v>
      </c>
      <c r="J3981" s="5">
        <v>4</v>
      </c>
      <c r="K3981" s="4">
        <v>7.77</v>
      </c>
    </row>
    <row r="3982" spans="1:11" x14ac:dyDescent="0.2">
      <c r="A3982" t="s">
        <v>2987</v>
      </c>
      <c r="B3982" t="str">
        <f t="shared" si="124"/>
        <v>2015</v>
      </c>
      <c r="C3982" t="str">
        <f t="shared" si="125"/>
        <v>Dec</v>
      </c>
      <c r="D3982" t="s">
        <v>1619</v>
      </c>
      <c r="E3982" t="s">
        <v>1156</v>
      </c>
      <c r="F3982" t="s">
        <v>12</v>
      </c>
      <c r="G3982" t="s">
        <v>22</v>
      </c>
      <c r="H3982" t="s">
        <v>1022</v>
      </c>
      <c r="I3982" s="4">
        <v>7.04</v>
      </c>
      <c r="J3982" s="5">
        <v>2</v>
      </c>
      <c r="K3982" s="4">
        <v>3.31</v>
      </c>
    </row>
    <row r="3983" spans="1:11" x14ac:dyDescent="0.2">
      <c r="A3983" t="s">
        <v>2987</v>
      </c>
      <c r="B3983" t="str">
        <f t="shared" si="124"/>
        <v>2015</v>
      </c>
      <c r="C3983" t="str">
        <f t="shared" si="125"/>
        <v>Dec</v>
      </c>
      <c r="D3983" t="s">
        <v>1619</v>
      </c>
      <c r="E3983" t="s">
        <v>1156</v>
      </c>
      <c r="F3983" t="s">
        <v>12</v>
      </c>
      <c r="G3983" t="s">
        <v>47</v>
      </c>
      <c r="H3983" t="s">
        <v>2514</v>
      </c>
      <c r="I3983" s="4">
        <v>5.04</v>
      </c>
      <c r="J3983" s="5">
        <v>4</v>
      </c>
      <c r="K3983" s="4">
        <v>0.2</v>
      </c>
    </row>
    <row r="3984" spans="1:11" x14ac:dyDescent="0.2">
      <c r="A3984" t="s">
        <v>2987</v>
      </c>
      <c r="B3984" t="str">
        <f t="shared" si="124"/>
        <v>2015</v>
      </c>
      <c r="C3984" t="str">
        <f t="shared" si="125"/>
        <v>Dec</v>
      </c>
      <c r="D3984" t="s">
        <v>1619</v>
      </c>
      <c r="E3984" t="s">
        <v>1156</v>
      </c>
      <c r="F3984" t="s">
        <v>12</v>
      </c>
      <c r="G3984" t="s">
        <v>13</v>
      </c>
      <c r="H3984" t="s">
        <v>1224</v>
      </c>
      <c r="I3984" s="4">
        <v>116.28</v>
      </c>
      <c r="J3984" s="5">
        <v>3</v>
      </c>
      <c r="K3984" s="4">
        <v>56.98</v>
      </c>
    </row>
    <row r="3985" spans="1:11" x14ac:dyDescent="0.2">
      <c r="A3985" t="s">
        <v>2987</v>
      </c>
      <c r="B3985" t="str">
        <f t="shared" si="124"/>
        <v>2015</v>
      </c>
      <c r="C3985" t="str">
        <f t="shared" si="125"/>
        <v>Dec</v>
      </c>
      <c r="D3985" t="s">
        <v>1407</v>
      </c>
      <c r="E3985" t="s">
        <v>17</v>
      </c>
      <c r="F3985" t="s">
        <v>43</v>
      </c>
      <c r="G3985" t="s">
        <v>44</v>
      </c>
      <c r="H3985" t="s">
        <v>1801</v>
      </c>
      <c r="I3985" s="4">
        <v>158.38</v>
      </c>
      <c r="J3985" s="5">
        <v>3</v>
      </c>
      <c r="K3985" s="4">
        <v>13.86</v>
      </c>
    </row>
    <row r="3986" spans="1:11" x14ac:dyDescent="0.2">
      <c r="A3986" t="s">
        <v>2987</v>
      </c>
      <c r="B3986" t="str">
        <f t="shared" si="124"/>
        <v>2015</v>
      </c>
      <c r="C3986" t="str">
        <f t="shared" si="125"/>
        <v>Dec</v>
      </c>
      <c r="D3986" t="s">
        <v>2988</v>
      </c>
      <c r="E3986" t="s">
        <v>793</v>
      </c>
      <c r="F3986" t="s">
        <v>12</v>
      </c>
      <c r="G3986" t="s">
        <v>13</v>
      </c>
      <c r="H3986" t="s">
        <v>1703</v>
      </c>
      <c r="I3986" s="4">
        <v>29.9</v>
      </c>
      <c r="J3986" s="5">
        <v>5</v>
      </c>
      <c r="K3986" s="4">
        <v>14.65</v>
      </c>
    </row>
    <row r="3987" spans="1:11" x14ac:dyDescent="0.2">
      <c r="A3987" t="s">
        <v>2987</v>
      </c>
      <c r="B3987" t="str">
        <f t="shared" si="124"/>
        <v>2015</v>
      </c>
      <c r="C3987" t="str">
        <f t="shared" si="125"/>
        <v>Dec</v>
      </c>
      <c r="D3987" t="s">
        <v>2988</v>
      </c>
      <c r="E3987" t="s">
        <v>793</v>
      </c>
      <c r="F3987" t="s">
        <v>43</v>
      </c>
      <c r="G3987" t="s">
        <v>58</v>
      </c>
      <c r="H3987" t="s">
        <v>2893</v>
      </c>
      <c r="I3987" s="4">
        <v>2249.91</v>
      </c>
      <c r="J3987" s="5">
        <v>9</v>
      </c>
      <c r="K3987" s="4">
        <v>517.48</v>
      </c>
    </row>
    <row r="3988" spans="1:11" x14ac:dyDescent="0.2">
      <c r="A3988" t="s">
        <v>2987</v>
      </c>
      <c r="B3988" t="str">
        <f t="shared" si="124"/>
        <v>2015</v>
      </c>
      <c r="C3988" t="str">
        <f t="shared" si="125"/>
        <v>Dec</v>
      </c>
      <c r="D3988" t="s">
        <v>2988</v>
      </c>
      <c r="E3988" t="s">
        <v>793</v>
      </c>
      <c r="F3988" t="s">
        <v>38</v>
      </c>
      <c r="G3988" t="s">
        <v>164</v>
      </c>
      <c r="H3988" t="s">
        <v>374</v>
      </c>
      <c r="I3988" s="4">
        <v>1053.1600000000001</v>
      </c>
      <c r="J3988" s="5">
        <v>4</v>
      </c>
      <c r="K3988" s="4">
        <v>-105.32</v>
      </c>
    </row>
    <row r="3989" spans="1:11" x14ac:dyDescent="0.2">
      <c r="A3989" t="s">
        <v>2987</v>
      </c>
      <c r="B3989" t="str">
        <f t="shared" si="124"/>
        <v>2015</v>
      </c>
      <c r="C3989" t="str">
        <f t="shared" si="125"/>
        <v>Dec</v>
      </c>
      <c r="D3989" t="s">
        <v>396</v>
      </c>
      <c r="E3989" t="s">
        <v>17</v>
      </c>
      <c r="F3989" t="s">
        <v>43</v>
      </c>
      <c r="G3989" t="s">
        <v>58</v>
      </c>
      <c r="H3989" t="s">
        <v>2968</v>
      </c>
      <c r="I3989" s="4">
        <v>25.49</v>
      </c>
      <c r="J3989" s="5">
        <v>2</v>
      </c>
      <c r="K3989" s="4">
        <v>4.78</v>
      </c>
    </row>
    <row r="3990" spans="1:11" x14ac:dyDescent="0.2">
      <c r="A3990" t="s">
        <v>2987</v>
      </c>
      <c r="B3990" t="str">
        <f t="shared" si="124"/>
        <v>2015</v>
      </c>
      <c r="C3990" t="str">
        <f t="shared" si="125"/>
        <v>Dec</v>
      </c>
      <c r="D3990" t="s">
        <v>1167</v>
      </c>
      <c r="E3990" t="s">
        <v>26</v>
      </c>
      <c r="F3990" t="s">
        <v>12</v>
      </c>
      <c r="G3990" t="s">
        <v>18</v>
      </c>
      <c r="H3990" t="s">
        <v>2690</v>
      </c>
      <c r="I3990" s="4">
        <v>6.91</v>
      </c>
      <c r="J3990" s="5">
        <v>3</v>
      </c>
      <c r="K3990" s="4">
        <v>2.5099999999999998</v>
      </c>
    </row>
    <row r="3991" spans="1:11" x14ac:dyDescent="0.2">
      <c r="A3991" t="s">
        <v>2989</v>
      </c>
      <c r="B3991" t="str">
        <f t="shared" si="124"/>
        <v>2015</v>
      </c>
      <c r="C3991" t="str">
        <f t="shared" si="125"/>
        <v>Dec</v>
      </c>
      <c r="D3991" t="s">
        <v>1236</v>
      </c>
      <c r="E3991" t="s">
        <v>11</v>
      </c>
      <c r="F3991" t="s">
        <v>12</v>
      </c>
      <c r="G3991" t="s">
        <v>20</v>
      </c>
      <c r="H3991" t="s">
        <v>736</v>
      </c>
      <c r="I3991" s="4">
        <v>88.8</v>
      </c>
      <c r="J3991" s="5">
        <v>4</v>
      </c>
      <c r="K3991" s="4">
        <v>-2.2200000000000002</v>
      </c>
    </row>
    <row r="3992" spans="1:11" x14ac:dyDescent="0.2">
      <c r="A3992" t="s">
        <v>2989</v>
      </c>
      <c r="B3992" t="str">
        <f t="shared" si="124"/>
        <v>2015</v>
      </c>
      <c r="C3992" t="str">
        <f t="shared" si="125"/>
        <v>Dec</v>
      </c>
      <c r="D3992" t="s">
        <v>842</v>
      </c>
      <c r="E3992" t="s">
        <v>169</v>
      </c>
      <c r="F3992" t="s">
        <v>12</v>
      </c>
      <c r="G3992" t="s">
        <v>13</v>
      </c>
      <c r="H3992" t="s">
        <v>528</v>
      </c>
      <c r="I3992" s="4">
        <v>55.48</v>
      </c>
      <c r="J3992" s="5">
        <v>1</v>
      </c>
      <c r="K3992" s="4">
        <v>26.63</v>
      </c>
    </row>
    <row r="3993" spans="1:11" x14ac:dyDescent="0.2">
      <c r="A3993" t="s">
        <v>2989</v>
      </c>
      <c r="B3993" t="str">
        <f t="shared" si="124"/>
        <v>2015</v>
      </c>
      <c r="C3993" t="str">
        <f t="shared" si="125"/>
        <v>Dec</v>
      </c>
      <c r="D3993" t="s">
        <v>1400</v>
      </c>
      <c r="E3993" t="s">
        <v>17</v>
      </c>
      <c r="F3993" t="s">
        <v>43</v>
      </c>
      <c r="G3993" t="s">
        <v>44</v>
      </c>
      <c r="H3993" t="s">
        <v>117</v>
      </c>
      <c r="I3993" s="4">
        <v>159.97999999999999</v>
      </c>
      <c r="J3993" s="5">
        <v>2</v>
      </c>
      <c r="K3993" s="4">
        <v>12</v>
      </c>
    </row>
    <row r="3994" spans="1:11" x14ac:dyDescent="0.2">
      <c r="A3994" t="s">
        <v>2989</v>
      </c>
      <c r="B3994" t="str">
        <f t="shared" si="124"/>
        <v>2015</v>
      </c>
      <c r="C3994" t="str">
        <f t="shared" si="125"/>
        <v>Dec</v>
      </c>
      <c r="D3994" t="s">
        <v>1400</v>
      </c>
      <c r="E3994" t="s">
        <v>17</v>
      </c>
      <c r="F3994" t="s">
        <v>43</v>
      </c>
      <c r="G3994" t="s">
        <v>58</v>
      </c>
      <c r="H3994" t="s">
        <v>230</v>
      </c>
      <c r="I3994" s="4">
        <v>255.97</v>
      </c>
      <c r="J3994" s="5">
        <v>4</v>
      </c>
      <c r="K3994" s="4">
        <v>51.19</v>
      </c>
    </row>
    <row r="3995" spans="1:11" x14ac:dyDescent="0.2">
      <c r="A3995" t="s">
        <v>2989</v>
      </c>
      <c r="B3995" t="str">
        <f t="shared" si="124"/>
        <v>2015</v>
      </c>
      <c r="C3995" t="str">
        <f t="shared" si="125"/>
        <v>Dec</v>
      </c>
      <c r="D3995" t="s">
        <v>1400</v>
      </c>
      <c r="E3995" t="s">
        <v>17</v>
      </c>
      <c r="F3995" t="s">
        <v>38</v>
      </c>
      <c r="G3995" t="s">
        <v>83</v>
      </c>
      <c r="H3995" t="s">
        <v>177</v>
      </c>
      <c r="I3995" s="4">
        <v>359.06</v>
      </c>
      <c r="J3995" s="5">
        <v>3</v>
      </c>
      <c r="K3995" s="4">
        <v>-71.81</v>
      </c>
    </row>
    <row r="3996" spans="1:11" x14ac:dyDescent="0.2">
      <c r="A3996" t="s">
        <v>2989</v>
      </c>
      <c r="B3996" t="str">
        <f t="shared" si="124"/>
        <v>2015</v>
      </c>
      <c r="C3996" t="str">
        <f t="shared" si="125"/>
        <v>Dec</v>
      </c>
      <c r="D3996" t="s">
        <v>1246</v>
      </c>
      <c r="E3996" t="s">
        <v>109</v>
      </c>
      <c r="F3996" t="s">
        <v>12</v>
      </c>
      <c r="G3996" t="s">
        <v>72</v>
      </c>
      <c r="H3996" t="s">
        <v>2770</v>
      </c>
      <c r="I3996" s="4">
        <v>7.92</v>
      </c>
      <c r="J3996" s="5">
        <v>1</v>
      </c>
      <c r="K3996" s="4">
        <v>2.77</v>
      </c>
    </row>
    <row r="3997" spans="1:11" x14ac:dyDescent="0.2">
      <c r="A3997" t="s">
        <v>2989</v>
      </c>
      <c r="B3997" t="str">
        <f t="shared" si="124"/>
        <v>2015</v>
      </c>
      <c r="C3997" t="str">
        <f t="shared" si="125"/>
        <v>Dec</v>
      </c>
      <c r="D3997" t="s">
        <v>1246</v>
      </c>
      <c r="E3997" t="s">
        <v>109</v>
      </c>
      <c r="F3997" t="s">
        <v>38</v>
      </c>
      <c r="G3997" t="s">
        <v>52</v>
      </c>
      <c r="H3997" t="s">
        <v>1266</v>
      </c>
      <c r="I3997" s="4">
        <v>14.37</v>
      </c>
      <c r="J3997" s="5">
        <v>2</v>
      </c>
      <c r="K3997" s="4">
        <v>3.95</v>
      </c>
    </row>
    <row r="3998" spans="1:11" x14ac:dyDescent="0.2">
      <c r="A3998" t="s">
        <v>2989</v>
      </c>
      <c r="B3998" t="str">
        <f t="shared" si="124"/>
        <v>2015</v>
      </c>
      <c r="C3998" t="str">
        <f t="shared" si="125"/>
        <v>Dec</v>
      </c>
      <c r="D3998" t="s">
        <v>2990</v>
      </c>
      <c r="E3998" t="s">
        <v>139</v>
      </c>
      <c r="F3998" t="s">
        <v>12</v>
      </c>
      <c r="G3998" t="s">
        <v>18</v>
      </c>
      <c r="H3998" t="s">
        <v>2410</v>
      </c>
      <c r="I3998" s="4">
        <v>11.7</v>
      </c>
      <c r="J3998" s="5">
        <v>2</v>
      </c>
      <c r="K3998" s="4">
        <v>3.95</v>
      </c>
    </row>
    <row r="3999" spans="1:11" x14ac:dyDescent="0.2">
      <c r="A3999" t="s">
        <v>2989</v>
      </c>
      <c r="B3999" t="str">
        <f t="shared" si="124"/>
        <v>2015</v>
      </c>
      <c r="C3999" t="str">
        <f t="shared" si="125"/>
        <v>Dec</v>
      </c>
      <c r="D3999" t="s">
        <v>675</v>
      </c>
      <c r="E3999" t="s">
        <v>31</v>
      </c>
      <c r="F3999" t="s">
        <v>12</v>
      </c>
      <c r="G3999" t="s">
        <v>13</v>
      </c>
      <c r="H3999" t="s">
        <v>719</v>
      </c>
      <c r="I3999" s="4">
        <v>17.12</v>
      </c>
      <c r="J3999" s="5">
        <v>4</v>
      </c>
      <c r="K3999" s="4">
        <v>7.7</v>
      </c>
    </row>
    <row r="4000" spans="1:11" x14ac:dyDescent="0.2">
      <c r="A4000" t="s">
        <v>2989</v>
      </c>
      <c r="B4000" t="str">
        <f t="shared" si="124"/>
        <v>2015</v>
      </c>
      <c r="C4000" t="str">
        <f t="shared" si="125"/>
        <v>Dec</v>
      </c>
      <c r="D4000" t="s">
        <v>1927</v>
      </c>
      <c r="E4000" t="s">
        <v>62</v>
      </c>
      <c r="F4000" t="s">
        <v>12</v>
      </c>
      <c r="G4000" t="s">
        <v>105</v>
      </c>
      <c r="H4000" t="s">
        <v>1195</v>
      </c>
      <c r="I4000" s="4">
        <v>36.270000000000003</v>
      </c>
      <c r="J4000" s="5">
        <v>3</v>
      </c>
      <c r="K4000" s="4">
        <v>10.88</v>
      </c>
    </row>
    <row r="4001" spans="1:11" x14ac:dyDescent="0.2">
      <c r="A4001" t="s">
        <v>2989</v>
      </c>
      <c r="B4001" t="str">
        <f t="shared" si="124"/>
        <v>2015</v>
      </c>
      <c r="C4001" t="str">
        <f t="shared" si="125"/>
        <v>Dec</v>
      </c>
      <c r="D4001" t="s">
        <v>1272</v>
      </c>
      <c r="E4001" t="s">
        <v>11</v>
      </c>
      <c r="F4001" t="s">
        <v>43</v>
      </c>
      <c r="G4001" t="s">
        <v>58</v>
      </c>
      <c r="H4001" t="s">
        <v>287</v>
      </c>
      <c r="I4001" s="4">
        <v>100.8</v>
      </c>
      <c r="J4001" s="5">
        <v>2</v>
      </c>
      <c r="K4001" s="4">
        <v>21.42</v>
      </c>
    </row>
    <row r="4002" spans="1:11" x14ac:dyDescent="0.2">
      <c r="A4002" t="s">
        <v>2991</v>
      </c>
      <c r="B4002" t="str">
        <f t="shared" si="124"/>
        <v>2015</v>
      </c>
      <c r="C4002" t="str">
        <f t="shared" si="125"/>
        <v>Dec</v>
      </c>
      <c r="D4002" t="s">
        <v>577</v>
      </c>
      <c r="E4002" t="s">
        <v>189</v>
      </c>
      <c r="F4002" t="s">
        <v>38</v>
      </c>
      <c r="G4002" t="s">
        <v>164</v>
      </c>
      <c r="H4002" t="s">
        <v>575</v>
      </c>
      <c r="I4002" s="4">
        <v>1618.37</v>
      </c>
      <c r="J4002" s="5">
        <v>13</v>
      </c>
      <c r="K4002" s="4">
        <v>356.04</v>
      </c>
    </row>
    <row r="4003" spans="1:11" x14ac:dyDescent="0.2">
      <c r="A4003" t="s">
        <v>2991</v>
      </c>
      <c r="B4003" t="str">
        <f t="shared" si="124"/>
        <v>2015</v>
      </c>
      <c r="C4003" t="str">
        <f t="shared" si="125"/>
        <v>Dec</v>
      </c>
      <c r="D4003" t="s">
        <v>577</v>
      </c>
      <c r="E4003" t="s">
        <v>189</v>
      </c>
      <c r="F4003" t="s">
        <v>43</v>
      </c>
      <c r="G4003" t="s">
        <v>58</v>
      </c>
      <c r="H4003" t="s">
        <v>2150</v>
      </c>
      <c r="I4003" s="4">
        <v>99.6</v>
      </c>
      <c r="J4003" s="5">
        <v>1</v>
      </c>
      <c r="K4003" s="4">
        <v>36.85</v>
      </c>
    </row>
    <row r="4004" spans="1:11" x14ac:dyDescent="0.2">
      <c r="A4004" t="s">
        <v>2991</v>
      </c>
      <c r="B4004" t="str">
        <f t="shared" si="124"/>
        <v>2015</v>
      </c>
      <c r="C4004" t="str">
        <f t="shared" si="125"/>
        <v>Dec</v>
      </c>
      <c r="D4004" t="s">
        <v>2992</v>
      </c>
      <c r="E4004" t="s">
        <v>327</v>
      </c>
      <c r="F4004" t="s">
        <v>12</v>
      </c>
      <c r="G4004" t="s">
        <v>105</v>
      </c>
      <c r="H4004" t="s">
        <v>387</v>
      </c>
      <c r="I4004" s="4">
        <v>60.98</v>
      </c>
      <c r="J4004" s="5">
        <v>7</v>
      </c>
      <c r="K4004" s="4">
        <v>4.57</v>
      </c>
    </row>
    <row r="4005" spans="1:11" x14ac:dyDescent="0.2">
      <c r="A4005" t="s">
        <v>2991</v>
      </c>
      <c r="B4005" t="str">
        <f t="shared" si="124"/>
        <v>2015</v>
      </c>
      <c r="C4005" t="str">
        <f t="shared" si="125"/>
        <v>Dec</v>
      </c>
      <c r="D4005" t="s">
        <v>1710</v>
      </c>
      <c r="E4005" t="s">
        <v>290</v>
      </c>
      <c r="F4005" t="s">
        <v>43</v>
      </c>
      <c r="G4005" t="s">
        <v>44</v>
      </c>
      <c r="H4005" t="s">
        <v>2993</v>
      </c>
      <c r="I4005" s="4">
        <v>47.98</v>
      </c>
      <c r="J4005" s="5">
        <v>3</v>
      </c>
      <c r="K4005" s="4">
        <v>4.8</v>
      </c>
    </row>
    <row r="4006" spans="1:11" x14ac:dyDescent="0.2">
      <c r="A4006" t="s">
        <v>2991</v>
      </c>
      <c r="B4006" t="str">
        <f t="shared" si="124"/>
        <v>2015</v>
      </c>
      <c r="C4006" t="str">
        <f t="shared" si="125"/>
        <v>Dec</v>
      </c>
      <c r="D4006" t="s">
        <v>1142</v>
      </c>
      <c r="E4006" t="s">
        <v>139</v>
      </c>
      <c r="F4006" t="s">
        <v>43</v>
      </c>
      <c r="G4006" t="s">
        <v>58</v>
      </c>
      <c r="H4006" t="s">
        <v>1216</v>
      </c>
      <c r="I4006" s="4">
        <v>50.88</v>
      </c>
      <c r="J4006" s="5">
        <v>6</v>
      </c>
      <c r="K4006" s="4">
        <v>14.63</v>
      </c>
    </row>
    <row r="4007" spans="1:11" x14ac:dyDescent="0.2">
      <c r="A4007" t="s">
        <v>2991</v>
      </c>
      <c r="B4007" t="str">
        <f t="shared" si="124"/>
        <v>2015</v>
      </c>
      <c r="C4007" t="str">
        <f t="shared" si="125"/>
        <v>Dec</v>
      </c>
      <c r="D4007" t="s">
        <v>1142</v>
      </c>
      <c r="E4007" t="s">
        <v>139</v>
      </c>
      <c r="F4007" t="s">
        <v>12</v>
      </c>
      <c r="G4007" t="s">
        <v>72</v>
      </c>
      <c r="H4007" t="s">
        <v>2994</v>
      </c>
      <c r="I4007" s="4">
        <v>27.31</v>
      </c>
      <c r="J4007" s="5">
        <v>2</v>
      </c>
      <c r="K4007" s="4">
        <v>9.2200000000000006</v>
      </c>
    </row>
    <row r="4008" spans="1:11" x14ac:dyDescent="0.2">
      <c r="A4008" t="s">
        <v>2991</v>
      </c>
      <c r="B4008" t="str">
        <f t="shared" si="124"/>
        <v>2015</v>
      </c>
      <c r="C4008" t="str">
        <f t="shared" si="125"/>
        <v>Dec</v>
      </c>
      <c r="D4008" t="s">
        <v>1894</v>
      </c>
      <c r="E4008" t="s">
        <v>87</v>
      </c>
      <c r="F4008" t="s">
        <v>12</v>
      </c>
      <c r="G4008" t="s">
        <v>27</v>
      </c>
      <c r="H4008" t="s">
        <v>979</v>
      </c>
      <c r="I4008" s="4">
        <v>3.01</v>
      </c>
      <c r="J4008" s="5">
        <v>2</v>
      </c>
      <c r="K4008" s="4">
        <v>0.34</v>
      </c>
    </row>
    <row r="4009" spans="1:11" x14ac:dyDescent="0.2">
      <c r="A4009" t="s">
        <v>2991</v>
      </c>
      <c r="B4009" t="str">
        <f t="shared" si="124"/>
        <v>2015</v>
      </c>
      <c r="C4009" t="str">
        <f t="shared" si="125"/>
        <v>Dec</v>
      </c>
      <c r="D4009" t="s">
        <v>1420</v>
      </c>
      <c r="E4009" t="s">
        <v>17</v>
      </c>
      <c r="F4009" t="s">
        <v>43</v>
      </c>
      <c r="G4009" t="s">
        <v>353</v>
      </c>
      <c r="H4009" t="s">
        <v>1617</v>
      </c>
      <c r="I4009" s="4">
        <v>600.53</v>
      </c>
      <c r="J4009" s="5">
        <v>2</v>
      </c>
      <c r="K4009" s="4">
        <v>137.26</v>
      </c>
    </row>
    <row r="4010" spans="1:11" x14ac:dyDescent="0.2">
      <c r="A4010" t="s">
        <v>2991</v>
      </c>
      <c r="B4010" t="str">
        <f t="shared" si="124"/>
        <v>2015</v>
      </c>
      <c r="C4010" t="str">
        <f t="shared" si="125"/>
        <v>Dec</v>
      </c>
      <c r="D4010" t="s">
        <v>1420</v>
      </c>
      <c r="E4010" t="s">
        <v>17</v>
      </c>
      <c r="F4010" t="s">
        <v>12</v>
      </c>
      <c r="G4010" t="s">
        <v>27</v>
      </c>
      <c r="H4010" t="s">
        <v>2452</v>
      </c>
      <c r="I4010" s="4">
        <v>59.9</v>
      </c>
      <c r="J4010" s="5">
        <v>2</v>
      </c>
      <c r="K4010" s="4">
        <v>14.23</v>
      </c>
    </row>
    <row r="4011" spans="1:11" x14ac:dyDescent="0.2">
      <c r="A4011" t="s">
        <v>2991</v>
      </c>
      <c r="B4011" t="str">
        <f t="shared" si="124"/>
        <v>2015</v>
      </c>
      <c r="C4011" t="str">
        <f t="shared" si="125"/>
        <v>Dec</v>
      </c>
      <c r="D4011" t="s">
        <v>1420</v>
      </c>
      <c r="E4011" t="s">
        <v>17</v>
      </c>
      <c r="F4011" t="s">
        <v>43</v>
      </c>
      <c r="G4011" t="s">
        <v>58</v>
      </c>
      <c r="H4011" t="s">
        <v>2150</v>
      </c>
      <c r="I4011" s="4">
        <v>637.44000000000005</v>
      </c>
      <c r="J4011" s="5">
        <v>8</v>
      </c>
      <c r="K4011" s="4">
        <v>135.46</v>
      </c>
    </row>
    <row r="4012" spans="1:11" x14ac:dyDescent="0.2">
      <c r="A4012" t="s">
        <v>2991</v>
      </c>
      <c r="B4012" t="str">
        <f t="shared" si="124"/>
        <v>2015</v>
      </c>
      <c r="C4012" t="str">
        <f t="shared" si="125"/>
        <v>Dec</v>
      </c>
      <c r="D4012" t="s">
        <v>1420</v>
      </c>
      <c r="E4012" t="s">
        <v>17</v>
      </c>
      <c r="F4012" t="s">
        <v>38</v>
      </c>
      <c r="G4012" t="s">
        <v>52</v>
      </c>
      <c r="H4012" t="s">
        <v>1069</v>
      </c>
      <c r="I4012" s="4">
        <v>51.76</v>
      </c>
      <c r="J4012" s="5">
        <v>3</v>
      </c>
      <c r="K4012" s="4">
        <v>-33.64</v>
      </c>
    </row>
    <row r="4013" spans="1:11" x14ac:dyDescent="0.2">
      <c r="A4013" t="s">
        <v>2995</v>
      </c>
      <c r="B4013" t="str">
        <f t="shared" si="124"/>
        <v>2015</v>
      </c>
      <c r="C4013" t="str">
        <f t="shared" si="125"/>
        <v>Dec</v>
      </c>
      <c r="D4013" t="s">
        <v>655</v>
      </c>
      <c r="E4013" t="s">
        <v>180</v>
      </c>
      <c r="F4013" t="s">
        <v>12</v>
      </c>
      <c r="G4013" t="s">
        <v>27</v>
      </c>
      <c r="H4013" t="s">
        <v>2678</v>
      </c>
      <c r="I4013" s="4">
        <v>17.12</v>
      </c>
      <c r="J4013" s="5">
        <v>4</v>
      </c>
      <c r="K4013" s="4">
        <v>4.96</v>
      </c>
    </row>
    <row r="4014" spans="1:11" x14ac:dyDescent="0.2">
      <c r="A4014" t="s">
        <v>2995</v>
      </c>
      <c r="B4014" t="str">
        <f t="shared" si="124"/>
        <v>2015</v>
      </c>
      <c r="C4014" t="str">
        <f t="shared" si="125"/>
        <v>Dec</v>
      </c>
      <c r="D4014" t="s">
        <v>1959</v>
      </c>
      <c r="E4014" t="s">
        <v>26</v>
      </c>
      <c r="F4014" t="s">
        <v>12</v>
      </c>
      <c r="G4014" t="s">
        <v>20</v>
      </c>
      <c r="H4014" t="s">
        <v>2321</v>
      </c>
      <c r="I4014" s="4">
        <v>33.57</v>
      </c>
      <c r="J4014" s="5">
        <v>2</v>
      </c>
      <c r="K4014" s="4">
        <v>1.68</v>
      </c>
    </row>
    <row r="4015" spans="1:11" x14ac:dyDescent="0.2">
      <c r="A4015" t="s">
        <v>2995</v>
      </c>
      <c r="B4015" t="str">
        <f t="shared" si="124"/>
        <v>2015</v>
      </c>
      <c r="C4015" t="str">
        <f t="shared" si="125"/>
        <v>Dec</v>
      </c>
      <c r="D4015" t="s">
        <v>1959</v>
      </c>
      <c r="E4015" t="s">
        <v>26</v>
      </c>
      <c r="F4015" t="s">
        <v>38</v>
      </c>
      <c r="G4015" t="s">
        <v>39</v>
      </c>
      <c r="H4015" t="s">
        <v>278</v>
      </c>
      <c r="I4015" s="4">
        <v>422.63</v>
      </c>
      <c r="J4015" s="5">
        <v>7</v>
      </c>
      <c r="K4015" s="4">
        <v>0</v>
      </c>
    </row>
    <row r="4016" spans="1:11" x14ac:dyDescent="0.2">
      <c r="A4016" t="s">
        <v>2996</v>
      </c>
      <c r="B4016" t="str">
        <f t="shared" si="124"/>
        <v>2015</v>
      </c>
      <c r="C4016" t="str">
        <f t="shared" si="125"/>
        <v>Dec</v>
      </c>
      <c r="D4016" t="s">
        <v>179</v>
      </c>
      <c r="E4016" t="s">
        <v>62</v>
      </c>
      <c r="F4016" t="s">
        <v>12</v>
      </c>
      <c r="G4016" t="s">
        <v>105</v>
      </c>
      <c r="H4016" t="s">
        <v>2115</v>
      </c>
      <c r="I4016" s="4">
        <v>194.32</v>
      </c>
      <c r="J4016" s="5">
        <v>4</v>
      </c>
      <c r="K4016" s="4">
        <v>56.35</v>
      </c>
    </row>
    <row r="4017" spans="1:11" x14ac:dyDescent="0.2">
      <c r="A4017" t="s">
        <v>2997</v>
      </c>
      <c r="B4017" t="str">
        <f t="shared" si="124"/>
        <v>2015</v>
      </c>
      <c r="C4017" t="str">
        <f t="shared" si="125"/>
        <v>Dec</v>
      </c>
      <c r="D4017" t="s">
        <v>2034</v>
      </c>
      <c r="E4017" t="s">
        <v>87</v>
      </c>
      <c r="F4017" t="s">
        <v>12</v>
      </c>
      <c r="G4017" t="s">
        <v>47</v>
      </c>
      <c r="H4017" t="s">
        <v>1813</v>
      </c>
      <c r="I4017" s="4">
        <v>5.58</v>
      </c>
      <c r="J4017" s="5">
        <v>2</v>
      </c>
      <c r="K4017" s="4">
        <v>1.81</v>
      </c>
    </row>
    <row r="4018" spans="1:11" x14ac:dyDescent="0.2">
      <c r="A4018" t="s">
        <v>2997</v>
      </c>
      <c r="B4018" t="str">
        <f t="shared" si="124"/>
        <v>2015</v>
      </c>
      <c r="C4018" t="str">
        <f t="shared" si="125"/>
        <v>Dec</v>
      </c>
      <c r="D4018" t="s">
        <v>2034</v>
      </c>
      <c r="E4018" t="s">
        <v>87</v>
      </c>
      <c r="F4018" t="s">
        <v>12</v>
      </c>
      <c r="G4018" t="s">
        <v>13</v>
      </c>
      <c r="H4018" t="s">
        <v>1564</v>
      </c>
      <c r="I4018" s="4">
        <v>22.7</v>
      </c>
      <c r="J4018" s="5">
        <v>6</v>
      </c>
      <c r="K4018" s="4">
        <v>8.23</v>
      </c>
    </row>
    <row r="4019" spans="1:11" x14ac:dyDescent="0.2">
      <c r="A4019" t="s">
        <v>2997</v>
      </c>
      <c r="B4019" t="str">
        <f t="shared" si="124"/>
        <v>2015</v>
      </c>
      <c r="C4019" t="str">
        <f t="shared" si="125"/>
        <v>Dec</v>
      </c>
      <c r="D4019" t="s">
        <v>2034</v>
      </c>
      <c r="E4019" t="s">
        <v>87</v>
      </c>
      <c r="F4019" t="s">
        <v>12</v>
      </c>
      <c r="G4019" t="s">
        <v>22</v>
      </c>
      <c r="H4019" t="s">
        <v>540</v>
      </c>
      <c r="I4019" s="4">
        <v>19.78</v>
      </c>
      <c r="J4019" s="5">
        <v>4</v>
      </c>
      <c r="K4019" s="4">
        <v>-13.84</v>
      </c>
    </row>
    <row r="4020" spans="1:11" x14ac:dyDescent="0.2">
      <c r="A4020" t="s">
        <v>2997</v>
      </c>
      <c r="B4020" t="str">
        <f t="shared" si="124"/>
        <v>2015</v>
      </c>
      <c r="C4020" t="str">
        <f t="shared" si="125"/>
        <v>Dec</v>
      </c>
      <c r="D4020" t="s">
        <v>2034</v>
      </c>
      <c r="E4020" t="s">
        <v>87</v>
      </c>
      <c r="F4020" t="s">
        <v>38</v>
      </c>
      <c r="G4020" t="s">
        <v>52</v>
      </c>
      <c r="H4020" t="s">
        <v>2383</v>
      </c>
      <c r="I4020" s="4">
        <v>72.7</v>
      </c>
      <c r="J4020" s="5">
        <v>4</v>
      </c>
      <c r="K4020" s="4">
        <v>19.079999999999998</v>
      </c>
    </row>
    <row r="4021" spans="1:11" x14ac:dyDescent="0.2">
      <c r="A4021" t="s">
        <v>2997</v>
      </c>
      <c r="B4021" t="str">
        <f t="shared" si="124"/>
        <v>2015</v>
      </c>
      <c r="C4021" t="str">
        <f t="shared" si="125"/>
        <v>Dec</v>
      </c>
      <c r="D4021" t="s">
        <v>2034</v>
      </c>
      <c r="E4021" t="s">
        <v>87</v>
      </c>
      <c r="F4021" t="s">
        <v>43</v>
      </c>
      <c r="G4021" t="s">
        <v>353</v>
      </c>
      <c r="H4021" t="s">
        <v>400</v>
      </c>
      <c r="I4021" s="4">
        <v>479.99</v>
      </c>
      <c r="J4021" s="5">
        <v>4</v>
      </c>
      <c r="K4021" s="4">
        <v>-383.99</v>
      </c>
    </row>
    <row r="4022" spans="1:11" x14ac:dyDescent="0.2">
      <c r="A4022" t="s">
        <v>2997</v>
      </c>
      <c r="B4022" t="str">
        <f t="shared" si="124"/>
        <v>2015</v>
      </c>
      <c r="C4022" t="str">
        <f t="shared" si="125"/>
        <v>Dec</v>
      </c>
      <c r="D4022" t="s">
        <v>2034</v>
      </c>
      <c r="E4022" t="s">
        <v>87</v>
      </c>
      <c r="F4022" t="s">
        <v>12</v>
      </c>
      <c r="G4022" t="s">
        <v>27</v>
      </c>
      <c r="H4022" t="s">
        <v>2998</v>
      </c>
      <c r="I4022" s="4">
        <v>27.17</v>
      </c>
      <c r="J4022" s="5">
        <v>2</v>
      </c>
      <c r="K4022" s="4">
        <v>2.72</v>
      </c>
    </row>
    <row r="4023" spans="1:11" x14ac:dyDescent="0.2">
      <c r="A4023" t="s">
        <v>2997</v>
      </c>
      <c r="B4023" t="str">
        <f t="shared" si="124"/>
        <v>2015</v>
      </c>
      <c r="C4023" t="str">
        <f t="shared" si="125"/>
        <v>Dec</v>
      </c>
      <c r="D4023" t="s">
        <v>2445</v>
      </c>
      <c r="E4023" t="s">
        <v>169</v>
      </c>
      <c r="F4023" t="s">
        <v>12</v>
      </c>
      <c r="G4023" t="s">
        <v>13</v>
      </c>
      <c r="H4023" t="s">
        <v>357</v>
      </c>
      <c r="I4023" s="4">
        <v>132.79</v>
      </c>
      <c r="J4023" s="5">
        <v>7</v>
      </c>
      <c r="K4023" s="4">
        <v>63.74</v>
      </c>
    </row>
    <row r="4024" spans="1:11" x14ac:dyDescent="0.2">
      <c r="A4024" t="s">
        <v>2997</v>
      </c>
      <c r="B4024" t="str">
        <f t="shared" si="124"/>
        <v>2015</v>
      </c>
      <c r="C4024" t="str">
        <f t="shared" si="125"/>
        <v>Dec</v>
      </c>
      <c r="D4024" t="s">
        <v>2445</v>
      </c>
      <c r="E4024" t="s">
        <v>169</v>
      </c>
      <c r="F4024" t="s">
        <v>12</v>
      </c>
      <c r="G4024" t="s">
        <v>13</v>
      </c>
      <c r="H4024" t="s">
        <v>382</v>
      </c>
      <c r="I4024" s="4">
        <v>12.96</v>
      </c>
      <c r="J4024" s="5">
        <v>2</v>
      </c>
      <c r="K4024" s="4">
        <v>6.22</v>
      </c>
    </row>
    <row r="4025" spans="1:11" x14ac:dyDescent="0.2">
      <c r="A4025" t="s">
        <v>2997</v>
      </c>
      <c r="B4025" t="str">
        <f t="shared" si="124"/>
        <v>2015</v>
      </c>
      <c r="C4025" t="str">
        <f t="shared" si="125"/>
        <v>Dec</v>
      </c>
      <c r="D4025" t="s">
        <v>2445</v>
      </c>
      <c r="E4025" t="s">
        <v>169</v>
      </c>
      <c r="F4025" t="s">
        <v>12</v>
      </c>
      <c r="G4025" t="s">
        <v>18</v>
      </c>
      <c r="H4025" t="s">
        <v>1652</v>
      </c>
      <c r="I4025" s="4">
        <v>21.56</v>
      </c>
      <c r="J4025" s="5">
        <v>7</v>
      </c>
      <c r="K4025" s="4">
        <v>10.35</v>
      </c>
    </row>
    <row r="4026" spans="1:11" x14ac:dyDescent="0.2">
      <c r="A4026" t="s">
        <v>2997</v>
      </c>
      <c r="B4026" t="str">
        <f t="shared" si="124"/>
        <v>2015</v>
      </c>
      <c r="C4026" t="str">
        <f t="shared" si="125"/>
        <v>Dec</v>
      </c>
      <c r="D4026" t="s">
        <v>2999</v>
      </c>
      <c r="E4026" t="s">
        <v>327</v>
      </c>
      <c r="F4026" t="s">
        <v>38</v>
      </c>
      <c r="G4026" t="s">
        <v>83</v>
      </c>
      <c r="H4026" t="s">
        <v>2177</v>
      </c>
      <c r="I4026" s="4">
        <v>590.05999999999995</v>
      </c>
      <c r="J4026" s="5">
        <v>7</v>
      </c>
      <c r="K4026" s="4">
        <v>-786.74</v>
      </c>
    </row>
    <row r="4027" spans="1:11" x14ac:dyDescent="0.2">
      <c r="A4027" t="s">
        <v>2997</v>
      </c>
      <c r="B4027" t="str">
        <f t="shared" si="124"/>
        <v>2015</v>
      </c>
      <c r="C4027" t="str">
        <f t="shared" si="125"/>
        <v>Dec</v>
      </c>
      <c r="D4027" t="s">
        <v>2999</v>
      </c>
      <c r="E4027" t="s">
        <v>327</v>
      </c>
      <c r="F4027" t="s">
        <v>12</v>
      </c>
      <c r="G4027" t="s">
        <v>27</v>
      </c>
      <c r="H4027" t="s">
        <v>1027</v>
      </c>
      <c r="I4027" s="4">
        <v>14.04</v>
      </c>
      <c r="J4027" s="5">
        <v>3</v>
      </c>
      <c r="K4027" s="4">
        <v>1.58</v>
      </c>
    </row>
    <row r="4028" spans="1:11" x14ac:dyDescent="0.2">
      <c r="A4028" t="s">
        <v>2997</v>
      </c>
      <c r="B4028" t="str">
        <f t="shared" si="124"/>
        <v>2015</v>
      </c>
      <c r="C4028" t="str">
        <f t="shared" si="125"/>
        <v>Dec</v>
      </c>
      <c r="D4028" t="s">
        <v>1457</v>
      </c>
      <c r="E4028" t="s">
        <v>109</v>
      </c>
      <c r="F4028" t="s">
        <v>12</v>
      </c>
      <c r="G4028" t="s">
        <v>13</v>
      </c>
      <c r="H4028" t="s">
        <v>2130</v>
      </c>
      <c r="I4028" s="4">
        <v>106.23</v>
      </c>
      <c r="J4028" s="5">
        <v>7</v>
      </c>
      <c r="K4028" s="4">
        <v>37.18</v>
      </c>
    </row>
    <row r="4029" spans="1:11" x14ac:dyDescent="0.2">
      <c r="A4029" t="s">
        <v>2997</v>
      </c>
      <c r="B4029" t="str">
        <f t="shared" si="124"/>
        <v>2015</v>
      </c>
      <c r="C4029" t="str">
        <f t="shared" si="125"/>
        <v>Dec</v>
      </c>
      <c r="D4029" t="s">
        <v>1457</v>
      </c>
      <c r="E4029" t="s">
        <v>109</v>
      </c>
      <c r="F4029" t="s">
        <v>43</v>
      </c>
      <c r="G4029" t="s">
        <v>44</v>
      </c>
      <c r="H4029" t="s">
        <v>1981</v>
      </c>
      <c r="I4029" s="4">
        <v>111.98</v>
      </c>
      <c r="J4029" s="5">
        <v>2</v>
      </c>
      <c r="K4029" s="4">
        <v>11.2</v>
      </c>
    </row>
    <row r="4030" spans="1:11" x14ac:dyDescent="0.2">
      <c r="A4030" t="s">
        <v>2997</v>
      </c>
      <c r="B4030" t="str">
        <f t="shared" si="124"/>
        <v>2015</v>
      </c>
      <c r="C4030" t="str">
        <f t="shared" si="125"/>
        <v>Dec</v>
      </c>
      <c r="D4030" t="s">
        <v>1457</v>
      </c>
      <c r="E4030" t="s">
        <v>109</v>
      </c>
      <c r="F4030" t="s">
        <v>38</v>
      </c>
      <c r="G4030" t="s">
        <v>52</v>
      </c>
      <c r="H4030" t="s">
        <v>2836</v>
      </c>
      <c r="I4030" s="4">
        <v>7.71</v>
      </c>
      <c r="J4030" s="5">
        <v>2</v>
      </c>
      <c r="K4030" s="4">
        <v>1.74</v>
      </c>
    </row>
    <row r="4031" spans="1:11" x14ac:dyDescent="0.2">
      <c r="A4031" t="s">
        <v>2997</v>
      </c>
      <c r="B4031" t="str">
        <f t="shared" si="124"/>
        <v>2015</v>
      </c>
      <c r="C4031" t="str">
        <f t="shared" si="125"/>
        <v>Dec</v>
      </c>
      <c r="D4031" t="s">
        <v>1959</v>
      </c>
      <c r="E4031" t="s">
        <v>109</v>
      </c>
      <c r="F4031" t="s">
        <v>38</v>
      </c>
      <c r="G4031" t="s">
        <v>39</v>
      </c>
      <c r="H4031" t="s">
        <v>1435</v>
      </c>
      <c r="I4031" s="4">
        <v>883.84</v>
      </c>
      <c r="J4031" s="5">
        <v>4</v>
      </c>
      <c r="K4031" s="4">
        <v>99.43</v>
      </c>
    </row>
    <row r="4032" spans="1:11" x14ac:dyDescent="0.2">
      <c r="A4032" t="s">
        <v>2997</v>
      </c>
      <c r="B4032" t="str">
        <f t="shared" si="124"/>
        <v>2015</v>
      </c>
      <c r="C4032" t="str">
        <f t="shared" si="125"/>
        <v>Dec</v>
      </c>
      <c r="D4032" t="s">
        <v>1452</v>
      </c>
      <c r="E4032" t="s">
        <v>31</v>
      </c>
      <c r="F4032" t="s">
        <v>12</v>
      </c>
      <c r="G4032" t="s">
        <v>22</v>
      </c>
      <c r="H4032" t="s">
        <v>494</v>
      </c>
      <c r="I4032" s="4">
        <v>19.940000000000001</v>
      </c>
      <c r="J4032" s="5">
        <v>4</v>
      </c>
      <c r="K4032" s="4">
        <v>7.23</v>
      </c>
    </row>
    <row r="4033" spans="1:11" x14ac:dyDescent="0.2">
      <c r="A4033" t="s">
        <v>2997</v>
      </c>
      <c r="B4033" t="str">
        <f t="shared" si="124"/>
        <v>2015</v>
      </c>
      <c r="C4033" t="str">
        <f t="shared" si="125"/>
        <v>Dec</v>
      </c>
      <c r="D4033" t="s">
        <v>1452</v>
      </c>
      <c r="E4033" t="s">
        <v>31</v>
      </c>
      <c r="F4033" t="s">
        <v>12</v>
      </c>
      <c r="G4033" t="s">
        <v>47</v>
      </c>
      <c r="H4033" t="s">
        <v>1285</v>
      </c>
      <c r="I4033" s="4">
        <v>45.92</v>
      </c>
      <c r="J4033" s="5">
        <v>4</v>
      </c>
      <c r="K4033" s="4">
        <v>21.58</v>
      </c>
    </row>
    <row r="4034" spans="1:11" x14ac:dyDescent="0.2">
      <c r="A4034" t="s">
        <v>2997</v>
      </c>
      <c r="B4034" t="str">
        <f t="shared" si="124"/>
        <v>2015</v>
      </c>
      <c r="C4034" t="str">
        <f t="shared" si="125"/>
        <v>Dec</v>
      </c>
      <c r="D4034" t="s">
        <v>1152</v>
      </c>
      <c r="E4034" t="s">
        <v>216</v>
      </c>
      <c r="F4034" t="s">
        <v>38</v>
      </c>
      <c r="G4034" t="s">
        <v>52</v>
      </c>
      <c r="H4034" t="s">
        <v>2839</v>
      </c>
      <c r="I4034" s="4">
        <v>9.68</v>
      </c>
      <c r="J4034" s="5">
        <v>2</v>
      </c>
      <c r="K4034" s="4">
        <v>3.78</v>
      </c>
    </row>
    <row r="4035" spans="1:11" x14ac:dyDescent="0.2">
      <c r="A4035" t="s">
        <v>2997</v>
      </c>
      <c r="B4035" t="str">
        <f t="shared" ref="B4035:B4098" si="126">TEXT(A4035,"YYYY")</f>
        <v>2015</v>
      </c>
      <c r="C4035" t="str">
        <f t="shared" ref="C4035:C4098" si="127">TEXT(A4035,"MMM")</f>
        <v>Dec</v>
      </c>
      <c r="D4035" t="s">
        <v>1152</v>
      </c>
      <c r="E4035" t="s">
        <v>216</v>
      </c>
      <c r="F4035" t="s">
        <v>43</v>
      </c>
      <c r="G4035" t="s">
        <v>694</v>
      </c>
      <c r="H4035" t="s">
        <v>2282</v>
      </c>
      <c r="I4035" s="4">
        <v>4899.93</v>
      </c>
      <c r="J4035" s="5">
        <v>7</v>
      </c>
      <c r="K4035" s="4">
        <v>2302.9699999999998</v>
      </c>
    </row>
    <row r="4036" spans="1:11" x14ac:dyDescent="0.2">
      <c r="A4036" t="s">
        <v>3000</v>
      </c>
      <c r="B4036" t="str">
        <f t="shared" si="126"/>
        <v>2015</v>
      </c>
      <c r="C4036" t="str">
        <f t="shared" si="127"/>
        <v>Dec</v>
      </c>
      <c r="D4036" t="s">
        <v>1898</v>
      </c>
      <c r="E4036" t="s">
        <v>26</v>
      </c>
      <c r="F4036" t="s">
        <v>38</v>
      </c>
      <c r="G4036" t="s">
        <v>52</v>
      </c>
      <c r="H4036" t="s">
        <v>1805</v>
      </c>
      <c r="I4036" s="4">
        <v>547.14</v>
      </c>
      <c r="J4036" s="5">
        <v>4</v>
      </c>
      <c r="K4036" s="4">
        <v>-68.39</v>
      </c>
    </row>
    <row r="4037" spans="1:11" x14ac:dyDescent="0.2">
      <c r="A4037" t="s">
        <v>3000</v>
      </c>
      <c r="B4037" t="str">
        <f t="shared" si="126"/>
        <v>2015</v>
      </c>
      <c r="C4037" t="str">
        <f t="shared" si="127"/>
        <v>Dec</v>
      </c>
      <c r="D4037" t="s">
        <v>1258</v>
      </c>
      <c r="E4037" t="s">
        <v>135</v>
      </c>
      <c r="F4037" t="s">
        <v>12</v>
      </c>
      <c r="G4037" t="s">
        <v>18</v>
      </c>
      <c r="H4037" t="s">
        <v>2690</v>
      </c>
      <c r="I4037" s="4">
        <v>9.2200000000000006</v>
      </c>
      <c r="J4037" s="5">
        <v>4</v>
      </c>
      <c r="K4037" s="4">
        <v>3.34</v>
      </c>
    </row>
    <row r="4038" spans="1:11" x14ac:dyDescent="0.2">
      <c r="A4038" t="s">
        <v>3000</v>
      </c>
      <c r="B4038" t="str">
        <f t="shared" si="126"/>
        <v>2015</v>
      </c>
      <c r="C4038" t="str">
        <f t="shared" si="127"/>
        <v>Dec</v>
      </c>
      <c r="D4038" t="s">
        <v>1258</v>
      </c>
      <c r="E4038" t="s">
        <v>135</v>
      </c>
      <c r="F4038" t="s">
        <v>12</v>
      </c>
      <c r="G4038" t="s">
        <v>13</v>
      </c>
      <c r="H4038" t="s">
        <v>2671</v>
      </c>
      <c r="I4038" s="4">
        <v>10.37</v>
      </c>
      <c r="J4038" s="5">
        <v>2</v>
      </c>
      <c r="K4038" s="4">
        <v>3.63</v>
      </c>
    </row>
    <row r="4039" spans="1:11" x14ac:dyDescent="0.2">
      <c r="A4039" t="s">
        <v>3000</v>
      </c>
      <c r="B4039" t="str">
        <f t="shared" si="126"/>
        <v>2015</v>
      </c>
      <c r="C4039" t="str">
        <f t="shared" si="127"/>
        <v>Dec</v>
      </c>
      <c r="D4039" t="s">
        <v>3001</v>
      </c>
      <c r="E4039" t="s">
        <v>125</v>
      </c>
      <c r="F4039" t="s">
        <v>43</v>
      </c>
      <c r="G4039" t="s">
        <v>44</v>
      </c>
      <c r="H4039" t="s">
        <v>1046</v>
      </c>
      <c r="I4039" s="4">
        <v>73.98</v>
      </c>
      <c r="J4039" s="5">
        <v>2</v>
      </c>
      <c r="K4039" s="4">
        <v>19.97</v>
      </c>
    </row>
    <row r="4040" spans="1:11" x14ac:dyDescent="0.2">
      <c r="A4040" t="s">
        <v>3000</v>
      </c>
      <c r="B4040" t="str">
        <f t="shared" si="126"/>
        <v>2015</v>
      </c>
      <c r="C4040" t="str">
        <f t="shared" si="127"/>
        <v>Dec</v>
      </c>
      <c r="D4040" t="s">
        <v>3001</v>
      </c>
      <c r="E4040" t="s">
        <v>125</v>
      </c>
      <c r="F4040" t="s">
        <v>38</v>
      </c>
      <c r="G4040" t="s">
        <v>83</v>
      </c>
      <c r="H4040" t="s">
        <v>3002</v>
      </c>
      <c r="I4040" s="4">
        <v>160.97999999999999</v>
      </c>
      <c r="J4040" s="5">
        <v>1</v>
      </c>
      <c r="K4040" s="4">
        <v>20.93</v>
      </c>
    </row>
    <row r="4041" spans="1:11" x14ac:dyDescent="0.2">
      <c r="A4041" t="s">
        <v>3000</v>
      </c>
      <c r="B4041" t="str">
        <f t="shared" si="126"/>
        <v>2015</v>
      </c>
      <c r="C4041" t="str">
        <f t="shared" si="127"/>
        <v>Dec</v>
      </c>
      <c r="D4041" t="s">
        <v>3001</v>
      </c>
      <c r="E4041" t="s">
        <v>125</v>
      </c>
      <c r="F4041" t="s">
        <v>12</v>
      </c>
      <c r="G4041" t="s">
        <v>13</v>
      </c>
      <c r="H4041" t="s">
        <v>1366</v>
      </c>
      <c r="I4041" s="4">
        <v>17.34</v>
      </c>
      <c r="J4041" s="5">
        <v>3</v>
      </c>
      <c r="K4041" s="4">
        <v>8.5</v>
      </c>
    </row>
    <row r="4042" spans="1:11" x14ac:dyDescent="0.2">
      <c r="A4042" t="s">
        <v>3000</v>
      </c>
      <c r="B4042" t="str">
        <f t="shared" si="126"/>
        <v>2015</v>
      </c>
      <c r="C4042" t="str">
        <f t="shared" si="127"/>
        <v>Dec</v>
      </c>
      <c r="D4042" t="s">
        <v>3001</v>
      </c>
      <c r="E4042" t="s">
        <v>125</v>
      </c>
      <c r="F4042" t="s">
        <v>12</v>
      </c>
      <c r="G4042" t="s">
        <v>27</v>
      </c>
      <c r="H4042" t="s">
        <v>118</v>
      </c>
      <c r="I4042" s="4">
        <v>3.28</v>
      </c>
      <c r="J4042" s="5">
        <v>1</v>
      </c>
      <c r="K4042" s="4">
        <v>0.95</v>
      </c>
    </row>
    <row r="4043" spans="1:11" x14ac:dyDescent="0.2">
      <c r="A4043" t="s">
        <v>3000</v>
      </c>
      <c r="B4043" t="str">
        <f t="shared" si="126"/>
        <v>2015</v>
      </c>
      <c r="C4043" t="str">
        <f t="shared" si="127"/>
        <v>Dec</v>
      </c>
      <c r="D4043" t="s">
        <v>1540</v>
      </c>
      <c r="E4043" t="s">
        <v>169</v>
      </c>
      <c r="F4043" t="s">
        <v>12</v>
      </c>
      <c r="G4043" t="s">
        <v>105</v>
      </c>
      <c r="H4043" t="s">
        <v>2436</v>
      </c>
      <c r="I4043" s="4">
        <v>414.96</v>
      </c>
      <c r="J4043" s="5">
        <v>2</v>
      </c>
      <c r="K4043" s="4">
        <v>124.49</v>
      </c>
    </row>
    <row r="4044" spans="1:11" x14ac:dyDescent="0.2">
      <c r="A4044" t="s">
        <v>3000</v>
      </c>
      <c r="B4044" t="str">
        <f t="shared" si="126"/>
        <v>2015</v>
      </c>
      <c r="C4044" t="str">
        <f t="shared" si="127"/>
        <v>Dec</v>
      </c>
      <c r="D4044" t="s">
        <v>2070</v>
      </c>
      <c r="E4044" t="s">
        <v>31</v>
      </c>
      <c r="F4044" t="s">
        <v>43</v>
      </c>
      <c r="G4044" t="s">
        <v>694</v>
      </c>
      <c r="H4044" t="s">
        <v>695</v>
      </c>
      <c r="I4044" s="4">
        <v>1199.96</v>
      </c>
      <c r="J4044" s="5">
        <v>5</v>
      </c>
      <c r="K4044" s="4">
        <v>224.99</v>
      </c>
    </row>
    <row r="4045" spans="1:11" x14ac:dyDescent="0.2">
      <c r="A4045" t="s">
        <v>3000</v>
      </c>
      <c r="B4045" t="str">
        <f t="shared" si="126"/>
        <v>2015</v>
      </c>
      <c r="C4045" t="str">
        <f t="shared" si="127"/>
        <v>Dec</v>
      </c>
      <c r="D4045" t="s">
        <v>2070</v>
      </c>
      <c r="E4045" t="s">
        <v>31</v>
      </c>
      <c r="F4045" t="s">
        <v>12</v>
      </c>
      <c r="G4045" t="s">
        <v>13</v>
      </c>
      <c r="H4045" t="s">
        <v>2583</v>
      </c>
      <c r="I4045" s="4">
        <v>12.6</v>
      </c>
      <c r="J4045" s="5">
        <v>3</v>
      </c>
      <c r="K4045" s="4">
        <v>6.17</v>
      </c>
    </row>
    <row r="4046" spans="1:11" x14ac:dyDescent="0.2">
      <c r="A4046" t="s">
        <v>3000</v>
      </c>
      <c r="B4046" t="str">
        <f t="shared" si="126"/>
        <v>2015</v>
      </c>
      <c r="C4046" t="str">
        <f t="shared" si="127"/>
        <v>Dec</v>
      </c>
      <c r="D4046" t="s">
        <v>2070</v>
      </c>
      <c r="E4046" t="s">
        <v>31</v>
      </c>
      <c r="F4046" t="s">
        <v>12</v>
      </c>
      <c r="G4046" t="s">
        <v>13</v>
      </c>
      <c r="H4046" t="s">
        <v>1280</v>
      </c>
      <c r="I4046" s="4">
        <v>17.940000000000001</v>
      </c>
      <c r="J4046" s="5">
        <v>3</v>
      </c>
      <c r="K4046" s="4">
        <v>8.07</v>
      </c>
    </row>
    <row r="4047" spans="1:11" x14ac:dyDescent="0.2">
      <c r="A4047" t="s">
        <v>3000</v>
      </c>
      <c r="B4047" t="str">
        <f t="shared" si="126"/>
        <v>2015</v>
      </c>
      <c r="C4047" t="str">
        <f t="shared" si="127"/>
        <v>Dec</v>
      </c>
      <c r="D4047" t="s">
        <v>1319</v>
      </c>
      <c r="E4047" t="s">
        <v>34</v>
      </c>
      <c r="F4047" t="s">
        <v>38</v>
      </c>
      <c r="G4047" t="s">
        <v>52</v>
      </c>
      <c r="H4047" t="s">
        <v>551</v>
      </c>
      <c r="I4047" s="4">
        <v>275.88</v>
      </c>
      <c r="J4047" s="5">
        <v>6</v>
      </c>
      <c r="K4047" s="4">
        <v>46.9</v>
      </c>
    </row>
    <row r="4048" spans="1:11" x14ac:dyDescent="0.2">
      <c r="A4048" t="s">
        <v>3000</v>
      </c>
      <c r="B4048" t="str">
        <f t="shared" si="126"/>
        <v>2015</v>
      </c>
      <c r="C4048" t="str">
        <f t="shared" si="127"/>
        <v>Dec</v>
      </c>
      <c r="D4048" t="s">
        <v>1319</v>
      </c>
      <c r="E4048" t="s">
        <v>34</v>
      </c>
      <c r="F4048" t="s">
        <v>12</v>
      </c>
      <c r="G4048" t="s">
        <v>22</v>
      </c>
      <c r="H4048" t="s">
        <v>2604</v>
      </c>
      <c r="I4048" s="4">
        <v>157.9</v>
      </c>
      <c r="J4048" s="5">
        <v>5</v>
      </c>
      <c r="K4048" s="4">
        <v>74.209999999999994</v>
      </c>
    </row>
    <row r="4049" spans="1:11" x14ac:dyDescent="0.2">
      <c r="A4049" t="s">
        <v>3000</v>
      </c>
      <c r="B4049" t="str">
        <f t="shared" si="126"/>
        <v>2015</v>
      </c>
      <c r="C4049" t="str">
        <f t="shared" si="127"/>
        <v>Dec</v>
      </c>
      <c r="D4049" t="s">
        <v>867</v>
      </c>
      <c r="E4049" t="s">
        <v>169</v>
      </c>
      <c r="F4049" t="s">
        <v>43</v>
      </c>
      <c r="G4049" t="s">
        <v>58</v>
      </c>
      <c r="H4049" t="s">
        <v>2180</v>
      </c>
      <c r="I4049" s="4">
        <v>843.9</v>
      </c>
      <c r="J4049" s="5">
        <v>2</v>
      </c>
      <c r="K4049" s="4">
        <v>371.32</v>
      </c>
    </row>
    <row r="4050" spans="1:11" x14ac:dyDescent="0.2">
      <c r="A4050" t="s">
        <v>3000</v>
      </c>
      <c r="B4050" t="str">
        <f t="shared" si="126"/>
        <v>2015</v>
      </c>
      <c r="C4050" t="str">
        <f t="shared" si="127"/>
        <v>Dec</v>
      </c>
      <c r="D4050" t="s">
        <v>867</v>
      </c>
      <c r="E4050" t="s">
        <v>169</v>
      </c>
      <c r="F4050" t="s">
        <v>38</v>
      </c>
      <c r="G4050" t="s">
        <v>83</v>
      </c>
      <c r="H4050" t="s">
        <v>2177</v>
      </c>
      <c r="I4050" s="4">
        <v>449.57</v>
      </c>
      <c r="J4050" s="5">
        <v>2</v>
      </c>
      <c r="K4050" s="4">
        <v>56.2</v>
      </c>
    </row>
    <row r="4051" spans="1:11" x14ac:dyDescent="0.2">
      <c r="A4051" t="s">
        <v>3000</v>
      </c>
      <c r="B4051" t="str">
        <f t="shared" si="126"/>
        <v>2015</v>
      </c>
      <c r="C4051" t="str">
        <f t="shared" si="127"/>
        <v>Dec</v>
      </c>
      <c r="D4051" t="s">
        <v>391</v>
      </c>
      <c r="E4051" t="s">
        <v>31</v>
      </c>
      <c r="F4051" t="s">
        <v>12</v>
      </c>
      <c r="G4051" t="s">
        <v>13</v>
      </c>
      <c r="H4051" t="s">
        <v>785</v>
      </c>
      <c r="I4051" s="4">
        <v>9.9600000000000009</v>
      </c>
      <c r="J4051" s="5">
        <v>2</v>
      </c>
      <c r="K4051" s="4">
        <v>4.88</v>
      </c>
    </row>
    <row r="4052" spans="1:11" x14ac:dyDescent="0.2">
      <c r="A4052" t="s">
        <v>3003</v>
      </c>
      <c r="B4052" t="str">
        <f t="shared" si="126"/>
        <v>2015</v>
      </c>
      <c r="C4052" t="str">
        <f t="shared" si="127"/>
        <v>Dec</v>
      </c>
      <c r="D4052" t="s">
        <v>81</v>
      </c>
      <c r="E4052" t="s">
        <v>501</v>
      </c>
      <c r="F4052" t="s">
        <v>12</v>
      </c>
      <c r="G4052" t="s">
        <v>47</v>
      </c>
      <c r="H4052" t="s">
        <v>184</v>
      </c>
      <c r="I4052" s="4">
        <v>22.2</v>
      </c>
      <c r="J4052" s="5">
        <v>5</v>
      </c>
      <c r="K4052" s="4">
        <v>10.43</v>
      </c>
    </row>
    <row r="4053" spans="1:11" x14ac:dyDescent="0.2">
      <c r="A4053" t="s">
        <v>3003</v>
      </c>
      <c r="B4053" t="str">
        <f t="shared" si="126"/>
        <v>2015</v>
      </c>
      <c r="C4053" t="str">
        <f t="shared" si="127"/>
        <v>Dec</v>
      </c>
      <c r="D4053" t="s">
        <v>964</v>
      </c>
      <c r="E4053" t="s">
        <v>87</v>
      </c>
      <c r="F4053" t="s">
        <v>38</v>
      </c>
      <c r="G4053" t="s">
        <v>164</v>
      </c>
      <c r="H4053" t="s">
        <v>545</v>
      </c>
      <c r="I4053" s="4">
        <v>51.59</v>
      </c>
      <c r="J4053" s="5">
        <v>1</v>
      </c>
      <c r="K4053" s="4">
        <v>-15.48</v>
      </c>
    </row>
    <row r="4054" spans="1:11" x14ac:dyDescent="0.2">
      <c r="A4054" t="s">
        <v>3003</v>
      </c>
      <c r="B4054" t="str">
        <f t="shared" si="126"/>
        <v>2015</v>
      </c>
      <c r="C4054" t="str">
        <f t="shared" si="127"/>
        <v>Dec</v>
      </c>
      <c r="D4054" t="s">
        <v>2685</v>
      </c>
      <c r="E4054" t="s">
        <v>11</v>
      </c>
      <c r="F4054" t="s">
        <v>38</v>
      </c>
      <c r="G4054" t="s">
        <v>39</v>
      </c>
      <c r="H4054" t="s">
        <v>3004</v>
      </c>
      <c r="I4054" s="4">
        <v>275.06</v>
      </c>
      <c r="J4054" s="5">
        <v>3</v>
      </c>
      <c r="K4054" s="4">
        <v>-90.38</v>
      </c>
    </row>
    <row r="4055" spans="1:11" x14ac:dyDescent="0.2">
      <c r="A4055" t="s">
        <v>3003</v>
      </c>
      <c r="B4055" t="str">
        <f t="shared" si="126"/>
        <v>2015</v>
      </c>
      <c r="C4055" t="str">
        <f t="shared" si="127"/>
        <v>Dec</v>
      </c>
      <c r="D4055" t="s">
        <v>1654</v>
      </c>
      <c r="E4055" t="s">
        <v>169</v>
      </c>
      <c r="F4055" t="s">
        <v>12</v>
      </c>
      <c r="G4055" t="s">
        <v>13</v>
      </c>
      <c r="H4055" t="s">
        <v>2157</v>
      </c>
      <c r="I4055" s="4">
        <v>212.64</v>
      </c>
      <c r="J4055" s="5">
        <v>6</v>
      </c>
      <c r="K4055" s="4">
        <v>99.94</v>
      </c>
    </row>
    <row r="4056" spans="1:11" x14ac:dyDescent="0.2">
      <c r="A4056" t="s">
        <v>3005</v>
      </c>
      <c r="B4056" t="str">
        <f t="shared" si="126"/>
        <v>2015</v>
      </c>
      <c r="C4056" t="str">
        <f t="shared" si="127"/>
        <v>Dec</v>
      </c>
      <c r="D4056" t="s">
        <v>723</v>
      </c>
      <c r="E4056" t="s">
        <v>11</v>
      </c>
      <c r="F4056" t="s">
        <v>12</v>
      </c>
      <c r="G4056" t="s">
        <v>72</v>
      </c>
      <c r="H4056" t="s">
        <v>3006</v>
      </c>
      <c r="I4056" s="4">
        <v>113.33</v>
      </c>
      <c r="J4056" s="5">
        <v>9</v>
      </c>
      <c r="K4056" s="4">
        <v>35.42</v>
      </c>
    </row>
    <row r="4057" spans="1:11" x14ac:dyDescent="0.2">
      <c r="A4057" t="s">
        <v>3005</v>
      </c>
      <c r="B4057" t="str">
        <f t="shared" si="126"/>
        <v>2015</v>
      </c>
      <c r="C4057" t="str">
        <f t="shared" si="127"/>
        <v>Dec</v>
      </c>
      <c r="D4057" t="s">
        <v>723</v>
      </c>
      <c r="E4057" t="s">
        <v>11</v>
      </c>
      <c r="F4057" t="s">
        <v>38</v>
      </c>
      <c r="G4057" t="s">
        <v>83</v>
      </c>
      <c r="H4057" t="s">
        <v>1863</v>
      </c>
      <c r="I4057" s="4">
        <v>532.4</v>
      </c>
      <c r="J4057" s="5">
        <v>3</v>
      </c>
      <c r="K4057" s="4">
        <v>-46.98</v>
      </c>
    </row>
    <row r="4058" spans="1:11" x14ac:dyDescent="0.2">
      <c r="A4058" t="s">
        <v>3005</v>
      </c>
      <c r="B4058" t="str">
        <f t="shared" si="126"/>
        <v>2015</v>
      </c>
      <c r="C4058" t="str">
        <f t="shared" si="127"/>
        <v>Dec</v>
      </c>
      <c r="D4058" t="s">
        <v>723</v>
      </c>
      <c r="E4058" t="s">
        <v>11</v>
      </c>
      <c r="F4058" t="s">
        <v>38</v>
      </c>
      <c r="G4058" t="s">
        <v>39</v>
      </c>
      <c r="H4058" t="s">
        <v>2181</v>
      </c>
      <c r="I4058" s="4">
        <v>212.06</v>
      </c>
      <c r="J4058" s="5">
        <v>3</v>
      </c>
      <c r="K4058" s="4">
        <v>-15.15</v>
      </c>
    </row>
    <row r="4059" spans="1:11" x14ac:dyDescent="0.2">
      <c r="A4059" t="s">
        <v>3005</v>
      </c>
      <c r="B4059" t="str">
        <f t="shared" si="126"/>
        <v>2015</v>
      </c>
      <c r="C4059" t="str">
        <f t="shared" si="127"/>
        <v>Dec</v>
      </c>
      <c r="D4059" t="s">
        <v>723</v>
      </c>
      <c r="E4059" t="s">
        <v>11</v>
      </c>
      <c r="F4059" t="s">
        <v>43</v>
      </c>
      <c r="G4059" t="s">
        <v>44</v>
      </c>
      <c r="H4059" t="s">
        <v>845</v>
      </c>
      <c r="I4059" s="4">
        <v>371.17</v>
      </c>
      <c r="J4059" s="5">
        <v>4</v>
      </c>
      <c r="K4059" s="4">
        <v>41.76</v>
      </c>
    </row>
    <row r="4060" spans="1:11" x14ac:dyDescent="0.2">
      <c r="A4060" t="s">
        <v>3005</v>
      </c>
      <c r="B4060" t="str">
        <f t="shared" si="126"/>
        <v>2015</v>
      </c>
      <c r="C4060" t="str">
        <f t="shared" si="127"/>
        <v>Dec</v>
      </c>
      <c r="D4060" t="s">
        <v>1824</v>
      </c>
      <c r="E4060" t="s">
        <v>116</v>
      </c>
      <c r="F4060" t="s">
        <v>12</v>
      </c>
      <c r="G4060" t="s">
        <v>72</v>
      </c>
      <c r="H4060" t="s">
        <v>740</v>
      </c>
      <c r="I4060" s="4">
        <v>105.42</v>
      </c>
      <c r="J4060" s="5">
        <v>2</v>
      </c>
      <c r="K4060" s="4">
        <v>51.66</v>
      </c>
    </row>
    <row r="4061" spans="1:11" x14ac:dyDescent="0.2">
      <c r="A4061" t="s">
        <v>3005</v>
      </c>
      <c r="B4061" t="str">
        <f t="shared" si="126"/>
        <v>2015</v>
      </c>
      <c r="C4061" t="str">
        <f t="shared" si="127"/>
        <v>Dec</v>
      </c>
      <c r="D4061" t="s">
        <v>3007</v>
      </c>
      <c r="E4061" t="s">
        <v>608</v>
      </c>
      <c r="F4061" t="s">
        <v>12</v>
      </c>
      <c r="G4061" t="s">
        <v>13</v>
      </c>
      <c r="H4061" t="s">
        <v>3008</v>
      </c>
      <c r="I4061" s="4">
        <v>28.9</v>
      </c>
      <c r="J4061" s="5">
        <v>5</v>
      </c>
      <c r="K4061" s="4">
        <v>14.16</v>
      </c>
    </row>
    <row r="4062" spans="1:11" x14ac:dyDescent="0.2">
      <c r="A4062" t="s">
        <v>3005</v>
      </c>
      <c r="B4062" t="str">
        <f t="shared" si="126"/>
        <v>2015</v>
      </c>
      <c r="C4062" t="str">
        <f t="shared" si="127"/>
        <v>Dec</v>
      </c>
      <c r="D4062" t="s">
        <v>3007</v>
      </c>
      <c r="E4062" t="s">
        <v>608</v>
      </c>
      <c r="F4062" t="s">
        <v>12</v>
      </c>
      <c r="G4062" t="s">
        <v>105</v>
      </c>
      <c r="H4062" t="s">
        <v>1436</v>
      </c>
      <c r="I4062" s="4">
        <v>355.96</v>
      </c>
      <c r="J4062" s="5">
        <v>2</v>
      </c>
      <c r="K4062" s="4">
        <v>103.23</v>
      </c>
    </row>
    <row r="4063" spans="1:11" x14ac:dyDescent="0.2">
      <c r="A4063" t="s">
        <v>3005</v>
      </c>
      <c r="B4063" t="str">
        <f t="shared" si="126"/>
        <v>2015</v>
      </c>
      <c r="C4063" t="str">
        <f t="shared" si="127"/>
        <v>Dec</v>
      </c>
      <c r="D4063" t="s">
        <v>1167</v>
      </c>
      <c r="E4063" t="s">
        <v>31</v>
      </c>
      <c r="F4063" t="s">
        <v>12</v>
      </c>
      <c r="G4063" t="s">
        <v>105</v>
      </c>
      <c r="H4063" t="s">
        <v>612</v>
      </c>
      <c r="I4063" s="4">
        <v>106.96</v>
      </c>
      <c r="J4063" s="5">
        <v>2</v>
      </c>
      <c r="K4063" s="4">
        <v>31.02</v>
      </c>
    </row>
    <row r="4064" spans="1:11" x14ac:dyDescent="0.2">
      <c r="A4064" t="s">
        <v>3005</v>
      </c>
      <c r="B4064" t="str">
        <f t="shared" si="126"/>
        <v>2015</v>
      </c>
      <c r="C4064" t="str">
        <f t="shared" si="127"/>
        <v>Dec</v>
      </c>
      <c r="D4064" t="s">
        <v>1167</v>
      </c>
      <c r="E4064" t="s">
        <v>31</v>
      </c>
      <c r="F4064" t="s">
        <v>12</v>
      </c>
      <c r="G4064" t="s">
        <v>18</v>
      </c>
      <c r="H4064" t="s">
        <v>3009</v>
      </c>
      <c r="I4064" s="4">
        <v>21.56</v>
      </c>
      <c r="J4064" s="5">
        <v>7</v>
      </c>
      <c r="K4064" s="4">
        <v>10.35</v>
      </c>
    </row>
    <row r="4065" spans="1:11" x14ac:dyDescent="0.2">
      <c r="A4065" t="s">
        <v>3005</v>
      </c>
      <c r="B4065" t="str">
        <f t="shared" si="126"/>
        <v>2015</v>
      </c>
      <c r="C4065" t="str">
        <f t="shared" si="127"/>
        <v>Dec</v>
      </c>
      <c r="D4065" t="s">
        <v>461</v>
      </c>
      <c r="E4065" t="s">
        <v>17</v>
      </c>
      <c r="F4065" t="s">
        <v>12</v>
      </c>
      <c r="G4065" t="s">
        <v>20</v>
      </c>
      <c r="H4065" t="s">
        <v>473</v>
      </c>
      <c r="I4065" s="4">
        <v>12.67</v>
      </c>
      <c r="J4065" s="5">
        <v>3</v>
      </c>
      <c r="K4065" s="4">
        <v>-3.17</v>
      </c>
    </row>
    <row r="4066" spans="1:11" x14ac:dyDescent="0.2">
      <c r="A4066" t="s">
        <v>3005</v>
      </c>
      <c r="B4066" t="str">
        <f t="shared" si="126"/>
        <v>2015</v>
      </c>
      <c r="C4066" t="str">
        <f t="shared" si="127"/>
        <v>Dec</v>
      </c>
      <c r="D4066" t="s">
        <v>595</v>
      </c>
      <c r="E4066" t="s">
        <v>31</v>
      </c>
      <c r="F4066" t="s">
        <v>43</v>
      </c>
      <c r="G4066" t="s">
        <v>58</v>
      </c>
      <c r="H4066" t="s">
        <v>1117</v>
      </c>
      <c r="I4066" s="4">
        <v>7.92</v>
      </c>
      <c r="J4066" s="5">
        <v>8</v>
      </c>
      <c r="K4066" s="4">
        <v>3.48</v>
      </c>
    </row>
    <row r="4067" spans="1:11" x14ac:dyDescent="0.2">
      <c r="A4067" t="s">
        <v>3005</v>
      </c>
      <c r="B4067" t="str">
        <f t="shared" si="126"/>
        <v>2015</v>
      </c>
      <c r="C4067" t="str">
        <f t="shared" si="127"/>
        <v>Dec</v>
      </c>
      <c r="D4067" t="s">
        <v>892</v>
      </c>
      <c r="E4067" t="s">
        <v>180</v>
      </c>
      <c r="F4067" t="s">
        <v>12</v>
      </c>
      <c r="G4067" t="s">
        <v>13</v>
      </c>
      <c r="H4067" t="s">
        <v>1730</v>
      </c>
      <c r="I4067" s="4">
        <v>195.64</v>
      </c>
      <c r="J4067" s="5">
        <v>4</v>
      </c>
      <c r="K4067" s="4">
        <v>91.95</v>
      </c>
    </row>
    <row r="4068" spans="1:11" x14ac:dyDescent="0.2">
      <c r="A4068" t="s">
        <v>3005</v>
      </c>
      <c r="B4068" t="str">
        <f t="shared" si="126"/>
        <v>2015</v>
      </c>
      <c r="C4068" t="str">
        <f t="shared" si="127"/>
        <v>Dec</v>
      </c>
      <c r="D4068" t="s">
        <v>892</v>
      </c>
      <c r="E4068" t="s">
        <v>180</v>
      </c>
      <c r="F4068" t="s">
        <v>43</v>
      </c>
      <c r="G4068" t="s">
        <v>44</v>
      </c>
      <c r="H4068" t="s">
        <v>3010</v>
      </c>
      <c r="I4068" s="4">
        <v>239.9</v>
      </c>
      <c r="J4068" s="5">
        <v>2</v>
      </c>
      <c r="K4068" s="4">
        <v>71.97</v>
      </c>
    </row>
    <row r="4069" spans="1:11" x14ac:dyDescent="0.2">
      <c r="A4069" t="s">
        <v>3005</v>
      </c>
      <c r="B4069" t="str">
        <f t="shared" si="126"/>
        <v>2015</v>
      </c>
      <c r="C4069" t="str">
        <f t="shared" si="127"/>
        <v>Dec</v>
      </c>
      <c r="D4069" t="s">
        <v>2445</v>
      </c>
      <c r="E4069" t="s">
        <v>87</v>
      </c>
      <c r="F4069" t="s">
        <v>38</v>
      </c>
      <c r="G4069" t="s">
        <v>164</v>
      </c>
      <c r="H4069" t="s">
        <v>1423</v>
      </c>
      <c r="I4069" s="4">
        <v>1548.99</v>
      </c>
      <c r="J4069" s="5">
        <v>9</v>
      </c>
      <c r="K4069" s="4">
        <v>-464.7</v>
      </c>
    </row>
    <row r="4070" spans="1:11" x14ac:dyDescent="0.2">
      <c r="A4070" t="s">
        <v>3005</v>
      </c>
      <c r="B4070" t="str">
        <f t="shared" si="126"/>
        <v>2015</v>
      </c>
      <c r="C4070" t="str">
        <f t="shared" si="127"/>
        <v>Dec</v>
      </c>
      <c r="D4070" t="s">
        <v>2445</v>
      </c>
      <c r="E4070" t="s">
        <v>87</v>
      </c>
      <c r="F4070" t="s">
        <v>12</v>
      </c>
      <c r="G4070" t="s">
        <v>72</v>
      </c>
      <c r="H4070" t="s">
        <v>73</v>
      </c>
      <c r="I4070" s="4">
        <v>19.87</v>
      </c>
      <c r="J4070" s="5">
        <v>3</v>
      </c>
      <c r="K4070" s="4">
        <v>6.71</v>
      </c>
    </row>
    <row r="4071" spans="1:11" x14ac:dyDescent="0.2">
      <c r="A4071" t="s">
        <v>3005</v>
      </c>
      <c r="B4071" t="str">
        <f t="shared" si="126"/>
        <v>2015</v>
      </c>
      <c r="C4071" t="str">
        <f t="shared" si="127"/>
        <v>Dec</v>
      </c>
      <c r="D4071" t="s">
        <v>2082</v>
      </c>
      <c r="E4071" t="s">
        <v>135</v>
      </c>
      <c r="F4071" t="s">
        <v>43</v>
      </c>
      <c r="G4071" t="s">
        <v>58</v>
      </c>
      <c r="H4071" t="s">
        <v>1604</v>
      </c>
      <c r="I4071" s="4">
        <v>4.7300000000000004</v>
      </c>
      <c r="J4071" s="5">
        <v>3</v>
      </c>
      <c r="K4071" s="4">
        <v>0.71</v>
      </c>
    </row>
    <row r="4072" spans="1:11" x14ac:dyDescent="0.2">
      <c r="A4072" t="s">
        <v>3005</v>
      </c>
      <c r="B4072" t="str">
        <f t="shared" si="126"/>
        <v>2015</v>
      </c>
      <c r="C4072" t="str">
        <f t="shared" si="127"/>
        <v>Dec</v>
      </c>
      <c r="D4072" t="s">
        <v>2082</v>
      </c>
      <c r="E4072" t="s">
        <v>135</v>
      </c>
      <c r="F4072" t="s">
        <v>38</v>
      </c>
      <c r="G4072" t="s">
        <v>52</v>
      </c>
      <c r="H4072" t="s">
        <v>3011</v>
      </c>
      <c r="I4072" s="4">
        <v>53.35</v>
      </c>
      <c r="J4072" s="5">
        <v>3</v>
      </c>
      <c r="K4072" s="4">
        <v>16.010000000000002</v>
      </c>
    </row>
    <row r="4073" spans="1:11" x14ac:dyDescent="0.2">
      <c r="A4073" t="s">
        <v>3005</v>
      </c>
      <c r="B4073" t="str">
        <f t="shared" si="126"/>
        <v>2015</v>
      </c>
      <c r="C4073" t="str">
        <f t="shared" si="127"/>
        <v>Dec</v>
      </c>
      <c r="D4073" t="s">
        <v>2082</v>
      </c>
      <c r="E4073" t="s">
        <v>135</v>
      </c>
      <c r="F4073" t="s">
        <v>38</v>
      </c>
      <c r="G4073" t="s">
        <v>83</v>
      </c>
      <c r="H4073" t="s">
        <v>3012</v>
      </c>
      <c r="I4073" s="4">
        <v>131.1</v>
      </c>
      <c r="J4073" s="5">
        <v>2</v>
      </c>
      <c r="K4073" s="4">
        <v>8.19</v>
      </c>
    </row>
    <row r="4074" spans="1:11" x14ac:dyDescent="0.2">
      <c r="A4074" t="s">
        <v>3005</v>
      </c>
      <c r="B4074" t="str">
        <f t="shared" si="126"/>
        <v>2015</v>
      </c>
      <c r="C4074" t="str">
        <f t="shared" si="127"/>
        <v>Dec</v>
      </c>
      <c r="D4074" t="s">
        <v>2082</v>
      </c>
      <c r="E4074" t="s">
        <v>135</v>
      </c>
      <c r="F4074" t="s">
        <v>12</v>
      </c>
      <c r="G4074" t="s">
        <v>20</v>
      </c>
      <c r="H4074" t="s">
        <v>350</v>
      </c>
      <c r="I4074" s="4">
        <v>22.51</v>
      </c>
      <c r="J4074" s="5">
        <v>3</v>
      </c>
      <c r="K4074" s="4">
        <v>2.25</v>
      </c>
    </row>
    <row r="4075" spans="1:11" x14ac:dyDescent="0.2">
      <c r="A4075" t="s">
        <v>3005</v>
      </c>
      <c r="B4075" t="str">
        <f t="shared" si="126"/>
        <v>2015</v>
      </c>
      <c r="C4075" t="str">
        <f t="shared" si="127"/>
        <v>Dec</v>
      </c>
      <c r="D4075" t="s">
        <v>2082</v>
      </c>
      <c r="E4075" t="s">
        <v>135</v>
      </c>
      <c r="F4075" t="s">
        <v>43</v>
      </c>
      <c r="G4075" t="s">
        <v>58</v>
      </c>
      <c r="H4075" t="s">
        <v>799</v>
      </c>
      <c r="I4075" s="4">
        <v>72.739999999999995</v>
      </c>
      <c r="J4075" s="5">
        <v>7</v>
      </c>
      <c r="K4075" s="4">
        <v>-12.73</v>
      </c>
    </row>
    <row r="4076" spans="1:11" x14ac:dyDescent="0.2">
      <c r="A4076" t="s">
        <v>3005</v>
      </c>
      <c r="B4076" t="str">
        <f t="shared" si="126"/>
        <v>2015</v>
      </c>
      <c r="C4076" t="str">
        <f t="shared" si="127"/>
        <v>Dec</v>
      </c>
      <c r="D4076" t="s">
        <v>642</v>
      </c>
      <c r="E4076" t="s">
        <v>31</v>
      </c>
      <c r="F4076" t="s">
        <v>12</v>
      </c>
      <c r="G4076" t="s">
        <v>20</v>
      </c>
      <c r="H4076" t="s">
        <v>1628</v>
      </c>
      <c r="I4076" s="4">
        <v>323.10000000000002</v>
      </c>
      <c r="J4076" s="5">
        <v>2</v>
      </c>
      <c r="K4076" s="4">
        <v>61.39</v>
      </c>
    </row>
    <row r="4077" spans="1:11" x14ac:dyDescent="0.2">
      <c r="A4077" t="s">
        <v>3005</v>
      </c>
      <c r="B4077" t="str">
        <f t="shared" si="126"/>
        <v>2015</v>
      </c>
      <c r="C4077" t="str">
        <f t="shared" si="127"/>
        <v>Dec</v>
      </c>
      <c r="D4077" t="s">
        <v>642</v>
      </c>
      <c r="E4077" t="s">
        <v>31</v>
      </c>
      <c r="F4077" t="s">
        <v>43</v>
      </c>
      <c r="G4077" t="s">
        <v>44</v>
      </c>
      <c r="H4077" t="s">
        <v>862</v>
      </c>
      <c r="I4077" s="4">
        <v>668.16</v>
      </c>
      <c r="J4077" s="5">
        <v>9</v>
      </c>
      <c r="K4077" s="4">
        <v>75.17</v>
      </c>
    </row>
    <row r="4078" spans="1:11" x14ac:dyDescent="0.2">
      <c r="A4078" t="s">
        <v>3013</v>
      </c>
      <c r="B4078" t="str">
        <f t="shared" si="126"/>
        <v>2015</v>
      </c>
      <c r="C4078" t="str">
        <f t="shared" si="127"/>
        <v>Dec</v>
      </c>
      <c r="D4078" t="s">
        <v>2788</v>
      </c>
      <c r="E4078" t="s">
        <v>26</v>
      </c>
      <c r="F4078" t="s">
        <v>43</v>
      </c>
      <c r="G4078" t="s">
        <v>58</v>
      </c>
      <c r="H4078" t="s">
        <v>2540</v>
      </c>
      <c r="I4078" s="4">
        <v>54.38</v>
      </c>
      <c r="J4078" s="5">
        <v>2</v>
      </c>
      <c r="K4078" s="4">
        <v>1.36</v>
      </c>
    </row>
    <row r="4079" spans="1:11" x14ac:dyDescent="0.2">
      <c r="A4079" t="s">
        <v>3013</v>
      </c>
      <c r="B4079" t="str">
        <f t="shared" si="126"/>
        <v>2015</v>
      </c>
      <c r="C4079" t="str">
        <f t="shared" si="127"/>
        <v>Dec</v>
      </c>
      <c r="D4079" t="s">
        <v>2689</v>
      </c>
      <c r="E4079" t="s">
        <v>17</v>
      </c>
      <c r="F4079" t="s">
        <v>12</v>
      </c>
      <c r="G4079" t="s">
        <v>20</v>
      </c>
      <c r="H4079" t="s">
        <v>3014</v>
      </c>
      <c r="I4079" s="4">
        <v>24.82</v>
      </c>
      <c r="J4079" s="5">
        <v>2</v>
      </c>
      <c r="K4079" s="4">
        <v>1.55</v>
      </c>
    </row>
    <row r="4080" spans="1:11" x14ac:dyDescent="0.2">
      <c r="A4080" t="s">
        <v>3015</v>
      </c>
      <c r="B4080" t="str">
        <f t="shared" si="126"/>
        <v>2015</v>
      </c>
      <c r="C4080" t="str">
        <f t="shared" si="127"/>
        <v>Dec</v>
      </c>
      <c r="D4080" t="s">
        <v>1870</v>
      </c>
      <c r="E4080" t="s">
        <v>169</v>
      </c>
      <c r="F4080" t="s">
        <v>12</v>
      </c>
      <c r="G4080" t="s">
        <v>232</v>
      </c>
      <c r="H4080" t="s">
        <v>1329</v>
      </c>
      <c r="I4080" s="4">
        <v>6.36</v>
      </c>
      <c r="J4080" s="5">
        <v>2</v>
      </c>
      <c r="K4080" s="4">
        <v>0.06</v>
      </c>
    </row>
    <row r="4081" spans="1:11" x14ac:dyDescent="0.2">
      <c r="A4081" t="s">
        <v>3016</v>
      </c>
      <c r="B4081" t="str">
        <f t="shared" si="126"/>
        <v>2015</v>
      </c>
      <c r="C4081" t="str">
        <f t="shared" si="127"/>
        <v>Dec</v>
      </c>
      <c r="D4081" t="s">
        <v>302</v>
      </c>
      <c r="E4081" t="s">
        <v>31</v>
      </c>
      <c r="F4081" t="s">
        <v>12</v>
      </c>
      <c r="G4081" t="s">
        <v>13</v>
      </c>
      <c r="H4081" t="s">
        <v>1312</v>
      </c>
      <c r="I4081" s="4">
        <v>68.52</v>
      </c>
      <c r="J4081" s="5">
        <v>3</v>
      </c>
      <c r="K4081" s="4">
        <v>31.52</v>
      </c>
    </row>
    <row r="4082" spans="1:11" x14ac:dyDescent="0.2">
      <c r="A4082" t="s">
        <v>3016</v>
      </c>
      <c r="B4082" t="str">
        <f t="shared" si="126"/>
        <v>2015</v>
      </c>
      <c r="C4082" t="str">
        <f t="shared" si="127"/>
        <v>Dec</v>
      </c>
      <c r="D4082" t="s">
        <v>302</v>
      </c>
      <c r="E4082" t="s">
        <v>31</v>
      </c>
      <c r="F4082" t="s">
        <v>12</v>
      </c>
      <c r="G4082" t="s">
        <v>20</v>
      </c>
      <c r="H4082" t="s">
        <v>684</v>
      </c>
      <c r="I4082" s="4">
        <v>74.94</v>
      </c>
      <c r="J4082" s="5">
        <v>3</v>
      </c>
      <c r="K4082" s="4">
        <v>14.24</v>
      </c>
    </row>
    <row r="4083" spans="1:11" x14ac:dyDescent="0.2">
      <c r="A4083" t="s">
        <v>3016</v>
      </c>
      <c r="B4083" t="str">
        <f t="shared" si="126"/>
        <v>2015</v>
      </c>
      <c r="C4083" t="str">
        <f t="shared" si="127"/>
        <v>Dec</v>
      </c>
      <c r="D4083" t="s">
        <v>302</v>
      </c>
      <c r="E4083" t="s">
        <v>31</v>
      </c>
      <c r="F4083" t="s">
        <v>43</v>
      </c>
      <c r="G4083" t="s">
        <v>353</v>
      </c>
      <c r="H4083" t="s">
        <v>2488</v>
      </c>
      <c r="I4083" s="4">
        <v>2548.56</v>
      </c>
      <c r="J4083" s="5">
        <v>6</v>
      </c>
      <c r="K4083" s="4">
        <v>286.70999999999998</v>
      </c>
    </row>
    <row r="4084" spans="1:11" x14ac:dyDescent="0.2">
      <c r="A4084" t="s">
        <v>3016</v>
      </c>
      <c r="B4084" t="str">
        <f t="shared" si="126"/>
        <v>2015</v>
      </c>
      <c r="C4084" t="str">
        <f t="shared" si="127"/>
        <v>Dec</v>
      </c>
      <c r="D4084" t="s">
        <v>302</v>
      </c>
      <c r="E4084" t="s">
        <v>31</v>
      </c>
      <c r="F4084" t="s">
        <v>12</v>
      </c>
      <c r="G4084" t="s">
        <v>72</v>
      </c>
      <c r="H4084" t="s">
        <v>2420</v>
      </c>
      <c r="I4084" s="4">
        <v>271.44</v>
      </c>
      <c r="J4084" s="5">
        <v>3</v>
      </c>
      <c r="K4084" s="4">
        <v>122.15</v>
      </c>
    </row>
    <row r="4085" spans="1:11" x14ac:dyDescent="0.2">
      <c r="A4085" t="s">
        <v>3016</v>
      </c>
      <c r="B4085" t="str">
        <f t="shared" si="126"/>
        <v>2015</v>
      </c>
      <c r="C4085" t="str">
        <f t="shared" si="127"/>
        <v>Dec</v>
      </c>
      <c r="D4085" t="s">
        <v>302</v>
      </c>
      <c r="E4085" t="s">
        <v>31</v>
      </c>
      <c r="F4085" t="s">
        <v>43</v>
      </c>
      <c r="G4085" t="s">
        <v>44</v>
      </c>
      <c r="H4085" t="s">
        <v>3010</v>
      </c>
      <c r="I4085" s="4">
        <v>287.88</v>
      </c>
      <c r="J4085" s="5">
        <v>3</v>
      </c>
      <c r="K4085" s="4">
        <v>35.99</v>
      </c>
    </row>
    <row r="4086" spans="1:11" x14ac:dyDescent="0.2">
      <c r="A4086" t="s">
        <v>3017</v>
      </c>
      <c r="B4086" t="str">
        <f t="shared" si="126"/>
        <v>2015</v>
      </c>
      <c r="C4086" t="str">
        <f t="shared" si="127"/>
        <v>Dec</v>
      </c>
      <c r="D4086" t="s">
        <v>488</v>
      </c>
      <c r="E4086" t="s">
        <v>590</v>
      </c>
      <c r="F4086" t="s">
        <v>12</v>
      </c>
      <c r="G4086" t="s">
        <v>22</v>
      </c>
      <c r="H4086" t="s">
        <v>41</v>
      </c>
      <c r="I4086" s="4">
        <v>487.98</v>
      </c>
      <c r="J4086" s="5">
        <v>2</v>
      </c>
      <c r="K4086" s="4">
        <v>152.5</v>
      </c>
    </row>
    <row r="4087" spans="1:11" x14ac:dyDescent="0.2">
      <c r="A4087" t="s">
        <v>3017</v>
      </c>
      <c r="B4087" t="str">
        <f t="shared" si="126"/>
        <v>2015</v>
      </c>
      <c r="C4087" t="str">
        <f t="shared" si="127"/>
        <v>Dec</v>
      </c>
      <c r="D4087" t="s">
        <v>1250</v>
      </c>
      <c r="E4087" t="s">
        <v>11</v>
      </c>
      <c r="F4087" t="s">
        <v>38</v>
      </c>
      <c r="G4087" t="s">
        <v>52</v>
      </c>
      <c r="H4087" t="s">
        <v>1780</v>
      </c>
      <c r="I4087" s="4">
        <v>14.76</v>
      </c>
      <c r="J4087" s="5">
        <v>5</v>
      </c>
      <c r="K4087" s="4">
        <v>-11.44</v>
      </c>
    </row>
    <row r="4088" spans="1:11" x14ac:dyDescent="0.2">
      <c r="A4088" t="s">
        <v>3017</v>
      </c>
      <c r="B4088" t="str">
        <f t="shared" si="126"/>
        <v>2015</v>
      </c>
      <c r="C4088" t="str">
        <f t="shared" si="127"/>
        <v>Dec</v>
      </c>
      <c r="D4088" t="s">
        <v>1250</v>
      </c>
      <c r="E4088" t="s">
        <v>11</v>
      </c>
      <c r="F4088" t="s">
        <v>12</v>
      </c>
      <c r="G4088" t="s">
        <v>22</v>
      </c>
      <c r="H4088" t="s">
        <v>1089</v>
      </c>
      <c r="I4088" s="4">
        <v>3.66</v>
      </c>
      <c r="J4088" s="5">
        <v>4</v>
      </c>
      <c r="K4088" s="4">
        <v>-5.85</v>
      </c>
    </row>
    <row r="4089" spans="1:11" x14ac:dyDescent="0.2">
      <c r="A4089" t="s">
        <v>3017</v>
      </c>
      <c r="B4089" t="str">
        <f t="shared" si="126"/>
        <v>2015</v>
      </c>
      <c r="C4089" t="str">
        <f t="shared" si="127"/>
        <v>Dec</v>
      </c>
      <c r="D4089" t="s">
        <v>1440</v>
      </c>
      <c r="E4089" t="s">
        <v>37</v>
      </c>
      <c r="F4089" t="s">
        <v>12</v>
      </c>
      <c r="G4089" t="s">
        <v>22</v>
      </c>
      <c r="H4089" t="s">
        <v>2604</v>
      </c>
      <c r="I4089" s="4">
        <v>94.74</v>
      </c>
      <c r="J4089" s="5">
        <v>3</v>
      </c>
      <c r="K4089" s="4">
        <v>44.53</v>
      </c>
    </row>
    <row r="4090" spans="1:11" x14ac:dyDescent="0.2">
      <c r="A4090" t="s">
        <v>3017</v>
      </c>
      <c r="B4090" t="str">
        <f t="shared" si="126"/>
        <v>2015</v>
      </c>
      <c r="C4090" t="str">
        <f t="shared" si="127"/>
        <v>Dec</v>
      </c>
      <c r="D4090" t="s">
        <v>1440</v>
      </c>
      <c r="E4090" t="s">
        <v>37</v>
      </c>
      <c r="F4090" t="s">
        <v>12</v>
      </c>
      <c r="G4090" t="s">
        <v>22</v>
      </c>
      <c r="H4090" t="s">
        <v>877</v>
      </c>
      <c r="I4090" s="4">
        <v>60.64</v>
      </c>
      <c r="J4090" s="5">
        <v>4</v>
      </c>
      <c r="K4090" s="4">
        <v>27.89</v>
      </c>
    </row>
    <row r="4091" spans="1:11" x14ac:dyDescent="0.2">
      <c r="A4091" t="s">
        <v>3017</v>
      </c>
      <c r="B4091" t="str">
        <f t="shared" si="126"/>
        <v>2015</v>
      </c>
      <c r="C4091" t="str">
        <f t="shared" si="127"/>
        <v>Dec</v>
      </c>
      <c r="D4091" t="s">
        <v>1440</v>
      </c>
      <c r="E4091" t="s">
        <v>37</v>
      </c>
      <c r="F4091" t="s">
        <v>12</v>
      </c>
      <c r="G4091" t="s">
        <v>22</v>
      </c>
      <c r="H4091" t="s">
        <v>2360</v>
      </c>
      <c r="I4091" s="4">
        <v>76.3</v>
      </c>
      <c r="J4091" s="5">
        <v>5</v>
      </c>
      <c r="K4091" s="4">
        <v>38.15</v>
      </c>
    </row>
    <row r="4092" spans="1:11" x14ac:dyDescent="0.2">
      <c r="A4092" t="s">
        <v>3017</v>
      </c>
      <c r="B4092" t="str">
        <f t="shared" si="126"/>
        <v>2015</v>
      </c>
      <c r="C4092" t="str">
        <f t="shared" si="127"/>
        <v>Dec</v>
      </c>
      <c r="D4092" t="s">
        <v>1440</v>
      </c>
      <c r="E4092" t="s">
        <v>37</v>
      </c>
      <c r="F4092" t="s">
        <v>12</v>
      </c>
      <c r="G4092" t="s">
        <v>22</v>
      </c>
      <c r="H4092" t="s">
        <v>810</v>
      </c>
      <c r="I4092" s="4">
        <v>364.8</v>
      </c>
      <c r="J4092" s="5">
        <v>12</v>
      </c>
      <c r="K4092" s="4">
        <v>167.81</v>
      </c>
    </row>
    <row r="4093" spans="1:11" x14ac:dyDescent="0.2">
      <c r="A4093" t="s">
        <v>3017</v>
      </c>
      <c r="B4093" t="str">
        <f t="shared" si="126"/>
        <v>2015</v>
      </c>
      <c r="C4093" t="str">
        <f t="shared" si="127"/>
        <v>Dec</v>
      </c>
      <c r="D4093" t="s">
        <v>1827</v>
      </c>
      <c r="E4093" t="s">
        <v>11</v>
      </c>
      <c r="F4093" t="s">
        <v>12</v>
      </c>
      <c r="G4093" t="s">
        <v>20</v>
      </c>
      <c r="H4093" t="s">
        <v>77</v>
      </c>
      <c r="I4093" s="4">
        <v>152.69</v>
      </c>
      <c r="J4093" s="5">
        <v>2</v>
      </c>
      <c r="K4093" s="4">
        <v>-26.72</v>
      </c>
    </row>
    <row r="4094" spans="1:11" x14ac:dyDescent="0.2">
      <c r="A4094" t="s">
        <v>3017</v>
      </c>
      <c r="B4094" t="str">
        <f t="shared" si="126"/>
        <v>2015</v>
      </c>
      <c r="C4094" t="str">
        <f t="shared" si="127"/>
        <v>Dec</v>
      </c>
      <c r="D4094" t="s">
        <v>1827</v>
      </c>
      <c r="E4094" t="s">
        <v>11</v>
      </c>
      <c r="F4094" t="s">
        <v>12</v>
      </c>
      <c r="G4094" t="s">
        <v>47</v>
      </c>
      <c r="H4094" t="s">
        <v>332</v>
      </c>
      <c r="I4094" s="4">
        <v>3.49</v>
      </c>
      <c r="J4094" s="5">
        <v>2</v>
      </c>
      <c r="K4094" s="4">
        <v>0.56999999999999995</v>
      </c>
    </row>
    <row r="4095" spans="1:11" x14ac:dyDescent="0.2">
      <c r="A4095" t="s">
        <v>3017</v>
      </c>
      <c r="B4095" t="str">
        <f t="shared" si="126"/>
        <v>2015</v>
      </c>
      <c r="C4095" t="str">
        <f t="shared" si="127"/>
        <v>Dec</v>
      </c>
      <c r="D4095" t="s">
        <v>1827</v>
      </c>
      <c r="E4095" t="s">
        <v>11</v>
      </c>
      <c r="F4095" t="s">
        <v>12</v>
      </c>
      <c r="G4095" t="s">
        <v>232</v>
      </c>
      <c r="H4095" t="s">
        <v>933</v>
      </c>
      <c r="I4095" s="4">
        <v>5.89</v>
      </c>
      <c r="J4095" s="5">
        <v>2</v>
      </c>
      <c r="K4095" s="4">
        <v>-1.32</v>
      </c>
    </row>
    <row r="4096" spans="1:11" x14ac:dyDescent="0.2">
      <c r="A4096" t="s">
        <v>3017</v>
      </c>
      <c r="B4096" t="str">
        <f t="shared" si="126"/>
        <v>2015</v>
      </c>
      <c r="C4096" t="str">
        <f t="shared" si="127"/>
        <v>Dec</v>
      </c>
      <c r="D4096" t="s">
        <v>511</v>
      </c>
      <c r="E4096" t="s">
        <v>125</v>
      </c>
      <c r="F4096" t="s">
        <v>12</v>
      </c>
      <c r="G4096" t="s">
        <v>22</v>
      </c>
      <c r="H4096" t="s">
        <v>848</v>
      </c>
      <c r="I4096" s="4">
        <v>116.4</v>
      </c>
      <c r="J4096" s="5">
        <v>8</v>
      </c>
      <c r="K4096" s="4">
        <v>52.38</v>
      </c>
    </row>
    <row r="4097" spans="1:11" x14ac:dyDescent="0.2">
      <c r="A4097" t="s">
        <v>3018</v>
      </c>
      <c r="B4097" t="str">
        <f t="shared" si="126"/>
        <v>2016</v>
      </c>
      <c r="C4097" t="str">
        <f t="shared" si="127"/>
        <v>Jan</v>
      </c>
      <c r="D4097" t="s">
        <v>2743</v>
      </c>
      <c r="E4097" t="s">
        <v>608</v>
      </c>
      <c r="F4097" t="s">
        <v>38</v>
      </c>
      <c r="G4097" t="s">
        <v>83</v>
      </c>
      <c r="H4097" t="s">
        <v>2615</v>
      </c>
      <c r="I4097" s="4">
        <v>173.94</v>
      </c>
      <c r="J4097" s="5">
        <v>3</v>
      </c>
      <c r="K4097" s="4">
        <v>38.270000000000003</v>
      </c>
    </row>
    <row r="4098" spans="1:11" x14ac:dyDescent="0.2">
      <c r="A4098" t="s">
        <v>3018</v>
      </c>
      <c r="B4098" t="str">
        <f t="shared" si="126"/>
        <v>2016</v>
      </c>
      <c r="C4098" t="str">
        <f t="shared" si="127"/>
        <v>Jan</v>
      </c>
      <c r="D4098" t="s">
        <v>2743</v>
      </c>
      <c r="E4098" t="s">
        <v>608</v>
      </c>
      <c r="F4098" t="s">
        <v>43</v>
      </c>
      <c r="G4098" t="s">
        <v>44</v>
      </c>
      <c r="H4098" t="s">
        <v>1375</v>
      </c>
      <c r="I4098" s="4">
        <v>231.98</v>
      </c>
      <c r="J4098" s="5">
        <v>2</v>
      </c>
      <c r="K4098" s="4">
        <v>67.27</v>
      </c>
    </row>
    <row r="4099" spans="1:11" x14ac:dyDescent="0.2">
      <c r="A4099" t="s">
        <v>3019</v>
      </c>
      <c r="B4099" t="str">
        <f t="shared" ref="B4099:B4162" si="128">TEXT(A4099,"YYYY")</f>
        <v>2016</v>
      </c>
      <c r="C4099" t="str">
        <f t="shared" ref="C4099:C4162" si="129">TEXT(A4099,"MMM")</f>
        <v>Jan</v>
      </c>
      <c r="D4099" t="s">
        <v>1253</v>
      </c>
      <c r="E4099" t="s">
        <v>31</v>
      </c>
      <c r="F4099" t="s">
        <v>12</v>
      </c>
      <c r="G4099" t="s">
        <v>20</v>
      </c>
      <c r="H4099" t="s">
        <v>163</v>
      </c>
      <c r="I4099" s="4">
        <v>114.46</v>
      </c>
      <c r="J4099" s="5">
        <v>2</v>
      </c>
      <c r="K4099" s="4">
        <v>28.62</v>
      </c>
    </row>
    <row r="4100" spans="1:11" x14ac:dyDescent="0.2">
      <c r="A4100" t="s">
        <v>3019</v>
      </c>
      <c r="B4100" t="str">
        <f t="shared" si="128"/>
        <v>2016</v>
      </c>
      <c r="C4100" t="str">
        <f t="shared" si="129"/>
        <v>Jan</v>
      </c>
      <c r="D4100" t="s">
        <v>1125</v>
      </c>
      <c r="E4100" t="s">
        <v>11</v>
      </c>
      <c r="F4100" t="s">
        <v>43</v>
      </c>
      <c r="G4100" t="s">
        <v>58</v>
      </c>
      <c r="H4100" t="s">
        <v>777</v>
      </c>
      <c r="I4100" s="4">
        <v>30.08</v>
      </c>
      <c r="J4100" s="5">
        <v>2</v>
      </c>
      <c r="K4100" s="4">
        <v>-5.26</v>
      </c>
    </row>
    <row r="4101" spans="1:11" x14ac:dyDescent="0.2">
      <c r="A4101" t="s">
        <v>3019</v>
      </c>
      <c r="B4101" t="str">
        <f t="shared" si="128"/>
        <v>2016</v>
      </c>
      <c r="C4101" t="str">
        <f t="shared" si="129"/>
        <v>Jan</v>
      </c>
      <c r="D4101" t="s">
        <v>1125</v>
      </c>
      <c r="E4101" t="s">
        <v>11</v>
      </c>
      <c r="F4101" t="s">
        <v>43</v>
      </c>
      <c r="G4101" t="s">
        <v>58</v>
      </c>
      <c r="H4101" t="s">
        <v>1681</v>
      </c>
      <c r="I4101" s="4">
        <v>165.6</v>
      </c>
      <c r="J4101" s="5">
        <v>3</v>
      </c>
      <c r="K4101" s="4">
        <v>-6.21</v>
      </c>
    </row>
    <row r="4102" spans="1:11" x14ac:dyDescent="0.2">
      <c r="A4102" t="s">
        <v>3019</v>
      </c>
      <c r="B4102" t="str">
        <f t="shared" si="128"/>
        <v>2016</v>
      </c>
      <c r="C4102" t="str">
        <f t="shared" si="129"/>
        <v>Jan</v>
      </c>
      <c r="D4102" t="s">
        <v>1125</v>
      </c>
      <c r="E4102" t="s">
        <v>11</v>
      </c>
      <c r="F4102" t="s">
        <v>43</v>
      </c>
      <c r="G4102" t="s">
        <v>44</v>
      </c>
      <c r="H4102" t="s">
        <v>187</v>
      </c>
      <c r="I4102" s="4">
        <v>180.96</v>
      </c>
      <c r="J4102" s="5">
        <v>5</v>
      </c>
      <c r="K4102" s="4">
        <v>13.57</v>
      </c>
    </row>
    <row r="4103" spans="1:11" x14ac:dyDescent="0.2">
      <c r="A4103" t="s">
        <v>3019</v>
      </c>
      <c r="B4103" t="str">
        <f t="shared" si="128"/>
        <v>2016</v>
      </c>
      <c r="C4103" t="str">
        <f t="shared" si="129"/>
        <v>Jan</v>
      </c>
      <c r="D4103" t="s">
        <v>3020</v>
      </c>
      <c r="E4103" t="s">
        <v>974</v>
      </c>
      <c r="F4103" t="s">
        <v>38</v>
      </c>
      <c r="G4103" t="s">
        <v>164</v>
      </c>
      <c r="H4103" t="s">
        <v>1741</v>
      </c>
      <c r="I4103" s="4">
        <v>1592.85</v>
      </c>
      <c r="J4103" s="5">
        <v>7</v>
      </c>
      <c r="K4103" s="4">
        <v>350.43</v>
      </c>
    </row>
    <row r="4104" spans="1:11" x14ac:dyDescent="0.2">
      <c r="A4104" t="s">
        <v>3019</v>
      </c>
      <c r="B4104" t="str">
        <f t="shared" si="128"/>
        <v>2016</v>
      </c>
      <c r="C4104" t="str">
        <f t="shared" si="129"/>
        <v>Jan</v>
      </c>
      <c r="D4104" t="s">
        <v>3020</v>
      </c>
      <c r="E4104" t="s">
        <v>974</v>
      </c>
      <c r="F4104" t="s">
        <v>12</v>
      </c>
      <c r="G4104" t="s">
        <v>22</v>
      </c>
      <c r="H4104" t="s">
        <v>133</v>
      </c>
      <c r="I4104" s="4">
        <v>11.88</v>
      </c>
      <c r="J4104" s="5">
        <v>2</v>
      </c>
      <c r="K4104" s="4">
        <v>5.35</v>
      </c>
    </row>
    <row r="4105" spans="1:11" x14ac:dyDescent="0.2">
      <c r="A4105" t="s">
        <v>3021</v>
      </c>
      <c r="B4105" t="str">
        <f t="shared" si="128"/>
        <v>2016</v>
      </c>
      <c r="C4105" t="str">
        <f t="shared" si="129"/>
        <v>Jan</v>
      </c>
      <c r="D4105" t="s">
        <v>3022</v>
      </c>
      <c r="E4105" t="s">
        <v>290</v>
      </c>
      <c r="F4105" t="s">
        <v>43</v>
      </c>
      <c r="G4105" t="s">
        <v>694</v>
      </c>
      <c r="H4105" t="s">
        <v>2735</v>
      </c>
      <c r="I4105" s="4">
        <v>959.97</v>
      </c>
      <c r="J4105" s="5">
        <v>4</v>
      </c>
      <c r="K4105" s="4">
        <v>120</v>
      </c>
    </row>
    <row r="4106" spans="1:11" x14ac:dyDescent="0.2">
      <c r="A4106" t="s">
        <v>3021</v>
      </c>
      <c r="B4106" t="str">
        <f t="shared" si="128"/>
        <v>2016</v>
      </c>
      <c r="C4106" t="str">
        <f t="shared" si="129"/>
        <v>Jan</v>
      </c>
      <c r="D4106" t="s">
        <v>2334</v>
      </c>
      <c r="E4106" t="s">
        <v>26</v>
      </c>
      <c r="F4106" t="s">
        <v>12</v>
      </c>
      <c r="G4106" t="s">
        <v>27</v>
      </c>
      <c r="H4106" t="s">
        <v>57</v>
      </c>
      <c r="I4106" s="4">
        <v>4.67</v>
      </c>
      <c r="J4106" s="5">
        <v>1</v>
      </c>
      <c r="K4106" s="4">
        <v>0.57999999999999996</v>
      </c>
    </row>
    <row r="4107" spans="1:11" x14ac:dyDescent="0.2">
      <c r="A4107" t="s">
        <v>3021</v>
      </c>
      <c r="B4107" t="str">
        <f t="shared" si="128"/>
        <v>2016</v>
      </c>
      <c r="C4107" t="str">
        <f t="shared" si="129"/>
        <v>Jan</v>
      </c>
      <c r="D4107" t="s">
        <v>2334</v>
      </c>
      <c r="E4107" t="s">
        <v>26</v>
      </c>
      <c r="F4107" t="s">
        <v>12</v>
      </c>
      <c r="G4107" t="s">
        <v>22</v>
      </c>
      <c r="H4107" t="s">
        <v>762</v>
      </c>
      <c r="I4107" s="4">
        <v>104.58</v>
      </c>
      <c r="J4107" s="5">
        <v>6</v>
      </c>
      <c r="K4107" s="4">
        <v>-80.180000000000007</v>
      </c>
    </row>
    <row r="4108" spans="1:11" x14ac:dyDescent="0.2">
      <c r="A4108" t="s">
        <v>3023</v>
      </c>
      <c r="B4108" t="str">
        <f t="shared" si="128"/>
        <v>2016</v>
      </c>
      <c r="C4108" t="str">
        <f t="shared" si="129"/>
        <v>Jan</v>
      </c>
      <c r="D4108" t="s">
        <v>772</v>
      </c>
      <c r="E4108" t="s">
        <v>139</v>
      </c>
      <c r="F4108" t="s">
        <v>43</v>
      </c>
      <c r="G4108" t="s">
        <v>58</v>
      </c>
      <c r="H4108" t="s">
        <v>3024</v>
      </c>
      <c r="I4108" s="4">
        <v>191.47</v>
      </c>
      <c r="J4108" s="5">
        <v>6</v>
      </c>
      <c r="K4108" s="4">
        <v>40.69</v>
      </c>
    </row>
    <row r="4109" spans="1:11" x14ac:dyDescent="0.2">
      <c r="A4109" t="s">
        <v>3023</v>
      </c>
      <c r="B4109" t="str">
        <f t="shared" si="128"/>
        <v>2016</v>
      </c>
      <c r="C4109" t="str">
        <f t="shared" si="129"/>
        <v>Jan</v>
      </c>
      <c r="D4109" t="s">
        <v>772</v>
      </c>
      <c r="E4109" t="s">
        <v>139</v>
      </c>
      <c r="F4109" t="s">
        <v>12</v>
      </c>
      <c r="G4109" t="s">
        <v>27</v>
      </c>
      <c r="H4109" t="s">
        <v>3025</v>
      </c>
      <c r="I4109" s="4">
        <v>5.25</v>
      </c>
      <c r="J4109" s="5">
        <v>2</v>
      </c>
      <c r="K4109" s="4">
        <v>0.59</v>
      </c>
    </row>
    <row r="4110" spans="1:11" x14ac:dyDescent="0.2">
      <c r="A4110" t="s">
        <v>3023</v>
      </c>
      <c r="B4110" t="str">
        <f t="shared" si="128"/>
        <v>2016</v>
      </c>
      <c r="C4110" t="str">
        <f t="shared" si="129"/>
        <v>Jan</v>
      </c>
      <c r="D4110" t="s">
        <v>772</v>
      </c>
      <c r="E4110" t="s">
        <v>139</v>
      </c>
      <c r="F4110" t="s">
        <v>43</v>
      </c>
      <c r="G4110" t="s">
        <v>44</v>
      </c>
      <c r="H4110" t="s">
        <v>1046</v>
      </c>
      <c r="I4110" s="4">
        <v>59.18</v>
      </c>
      <c r="J4110" s="5">
        <v>2</v>
      </c>
      <c r="K4110" s="4">
        <v>5.18</v>
      </c>
    </row>
    <row r="4111" spans="1:11" x14ac:dyDescent="0.2">
      <c r="A4111" t="s">
        <v>3026</v>
      </c>
      <c r="B4111" t="str">
        <f t="shared" si="128"/>
        <v>2016</v>
      </c>
      <c r="C4111" t="str">
        <f t="shared" si="129"/>
        <v>Jan</v>
      </c>
      <c r="D4111" t="s">
        <v>871</v>
      </c>
      <c r="E4111" t="s">
        <v>31</v>
      </c>
      <c r="F4111" t="s">
        <v>12</v>
      </c>
      <c r="G4111" t="s">
        <v>27</v>
      </c>
      <c r="H4111" t="s">
        <v>2270</v>
      </c>
      <c r="I4111" s="4">
        <v>34.58</v>
      </c>
      <c r="J4111" s="5">
        <v>1</v>
      </c>
      <c r="K4111" s="4">
        <v>10.029999999999999</v>
      </c>
    </row>
    <row r="4112" spans="1:11" x14ac:dyDescent="0.2">
      <c r="A4112" t="s">
        <v>3026</v>
      </c>
      <c r="B4112" t="str">
        <f t="shared" si="128"/>
        <v>2016</v>
      </c>
      <c r="C4112" t="str">
        <f t="shared" si="129"/>
        <v>Jan</v>
      </c>
      <c r="D4112" t="s">
        <v>2723</v>
      </c>
      <c r="E4112" t="s">
        <v>11</v>
      </c>
      <c r="F4112" t="s">
        <v>38</v>
      </c>
      <c r="G4112" t="s">
        <v>52</v>
      </c>
      <c r="H4112" t="s">
        <v>394</v>
      </c>
      <c r="I4112" s="4">
        <v>23.08</v>
      </c>
      <c r="J4112" s="5">
        <v>3</v>
      </c>
      <c r="K4112" s="4">
        <v>-10.96</v>
      </c>
    </row>
    <row r="4113" spans="1:11" x14ac:dyDescent="0.2">
      <c r="A4113" t="s">
        <v>3026</v>
      </c>
      <c r="B4113" t="str">
        <f t="shared" si="128"/>
        <v>2016</v>
      </c>
      <c r="C4113" t="str">
        <f t="shared" si="129"/>
        <v>Jan</v>
      </c>
      <c r="D4113" t="s">
        <v>2723</v>
      </c>
      <c r="E4113" t="s">
        <v>11</v>
      </c>
      <c r="F4113" t="s">
        <v>12</v>
      </c>
      <c r="G4113" t="s">
        <v>13</v>
      </c>
      <c r="H4113" t="s">
        <v>2636</v>
      </c>
      <c r="I4113" s="4">
        <v>25.92</v>
      </c>
      <c r="J4113" s="5">
        <v>5</v>
      </c>
      <c r="K4113" s="4">
        <v>9.07</v>
      </c>
    </row>
    <row r="4114" spans="1:11" x14ac:dyDescent="0.2">
      <c r="A4114" t="s">
        <v>3027</v>
      </c>
      <c r="B4114" t="str">
        <f t="shared" si="128"/>
        <v>2016</v>
      </c>
      <c r="C4114" t="str">
        <f t="shared" si="129"/>
        <v>Jan</v>
      </c>
      <c r="D4114" t="s">
        <v>33</v>
      </c>
      <c r="E4114" t="s">
        <v>180</v>
      </c>
      <c r="F4114" t="s">
        <v>38</v>
      </c>
      <c r="G4114" t="s">
        <v>83</v>
      </c>
      <c r="H4114" t="s">
        <v>1863</v>
      </c>
      <c r="I4114" s="4">
        <v>1565.88</v>
      </c>
      <c r="J4114" s="5">
        <v>6</v>
      </c>
      <c r="K4114" s="4">
        <v>407.13</v>
      </c>
    </row>
    <row r="4115" spans="1:11" x14ac:dyDescent="0.2">
      <c r="A4115" t="s">
        <v>3027</v>
      </c>
      <c r="B4115" t="str">
        <f t="shared" si="128"/>
        <v>2016</v>
      </c>
      <c r="C4115" t="str">
        <f t="shared" si="129"/>
        <v>Jan</v>
      </c>
      <c r="D4115" t="s">
        <v>33</v>
      </c>
      <c r="E4115" t="s">
        <v>180</v>
      </c>
      <c r="F4115" t="s">
        <v>12</v>
      </c>
      <c r="G4115" t="s">
        <v>22</v>
      </c>
      <c r="H4115" t="s">
        <v>1743</v>
      </c>
      <c r="I4115" s="4">
        <v>106.05</v>
      </c>
      <c r="J4115" s="5">
        <v>7</v>
      </c>
      <c r="K4115" s="4">
        <v>49.84</v>
      </c>
    </row>
    <row r="4116" spans="1:11" x14ac:dyDescent="0.2">
      <c r="A4116" t="s">
        <v>3027</v>
      </c>
      <c r="B4116" t="str">
        <f t="shared" si="128"/>
        <v>2016</v>
      </c>
      <c r="C4116" t="str">
        <f t="shared" si="129"/>
        <v>Jan</v>
      </c>
      <c r="D4116" t="s">
        <v>51</v>
      </c>
      <c r="E4116" t="s">
        <v>290</v>
      </c>
      <c r="F4116" t="s">
        <v>12</v>
      </c>
      <c r="G4116" t="s">
        <v>22</v>
      </c>
      <c r="H4116" t="s">
        <v>2268</v>
      </c>
      <c r="I4116" s="4">
        <v>30.83</v>
      </c>
      <c r="J4116" s="5">
        <v>7</v>
      </c>
      <c r="K4116" s="4">
        <v>-24.66</v>
      </c>
    </row>
    <row r="4117" spans="1:11" x14ac:dyDescent="0.2">
      <c r="A4117" t="s">
        <v>3027</v>
      </c>
      <c r="B4117" t="str">
        <f t="shared" si="128"/>
        <v>2016</v>
      </c>
      <c r="C4117" t="str">
        <f t="shared" si="129"/>
        <v>Jan</v>
      </c>
      <c r="D4117" t="s">
        <v>51</v>
      </c>
      <c r="E4117" t="s">
        <v>290</v>
      </c>
      <c r="F4117" t="s">
        <v>12</v>
      </c>
      <c r="G4117" t="s">
        <v>27</v>
      </c>
      <c r="H4117" t="s">
        <v>519</v>
      </c>
      <c r="I4117" s="4">
        <v>47.62</v>
      </c>
      <c r="J4117" s="5">
        <v>3</v>
      </c>
      <c r="K4117" s="4">
        <v>5.95</v>
      </c>
    </row>
    <row r="4118" spans="1:11" x14ac:dyDescent="0.2">
      <c r="A4118" t="s">
        <v>3027</v>
      </c>
      <c r="B4118" t="str">
        <f t="shared" si="128"/>
        <v>2016</v>
      </c>
      <c r="C4118" t="str">
        <f t="shared" si="129"/>
        <v>Jan</v>
      </c>
      <c r="D4118" t="s">
        <v>51</v>
      </c>
      <c r="E4118" t="s">
        <v>290</v>
      </c>
      <c r="F4118" t="s">
        <v>43</v>
      </c>
      <c r="G4118" t="s">
        <v>44</v>
      </c>
      <c r="H4118" t="s">
        <v>3028</v>
      </c>
      <c r="I4118" s="4">
        <v>108.78</v>
      </c>
      <c r="J4118" s="5">
        <v>2</v>
      </c>
      <c r="K4118" s="4">
        <v>10.88</v>
      </c>
    </row>
    <row r="4119" spans="1:11" x14ac:dyDescent="0.2">
      <c r="A4119" t="s">
        <v>3029</v>
      </c>
      <c r="B4119" t="str">
        <f t="shared" si="128"/>
        <v>2016</v>
      </c>
      <c r="C4119" t="str">
        <f t="shared" si="129"/>
        <v>Jan</v>
      </c>
      <c r="D4119" t="s">
        <v>682</v>
      </c>
      <c r="E4119" t="s">
        <v>31</v>
      </c>
      <c r="F4119" t="s">
        <v>43</v>
      </c>
      <c r="G4119" t="s">
        <v>58</v>
      </c>
      <c r="H4119" t="s">
        <v>3030</v>
      </c>
      <c r="I4119" s="4">
        <v>349.95</v>
      </c>
      <c r="J4119" s="5">
        <v>5</v>
      </c>
      <c r="K4119" s="4">
        <v>118.98</v>
      </c>
    </row>
    <row r="4120" spans="1:11" x14ac:dyDescent="0.2">
      <c r="A4120" t="s">
        <v>3029</v>
      </c>
      <c r="B4120" t="str">
        <f t="shared" si="128"/>
        <v>2016</v>
      </c>
      <c r="C4120" t="str">
        <f t="shared" si="129"/>
        <v>Jan</v>
      </c>
      <c r="D4120" t="s">
        <v>682</v>
      </c>
      <c r="E4120" t="s">
        <v>31</v>
      </c>
      <c r="F4120" t="s">
        <v>43</v>
      </c>
      <c r="G4120" t="s">
        <v>44</v>
      </c>
      <c r="H4120" t="s">
        <v>835</v>
      </c>
      <c r="I4120" s="4">
        <v>377.93</v>
      </c>
      <c r="J4120" s="5">
        <v>9</v>
      </c>
      <c r="K4120" s="4">
        <v>141.72</v>
      </c>
    </row>
    <row r="4121" spans="1:11" x14ac:dyDescent="0.2">
      <c r="A4121" t="s">
        <v>3029</v>
      </c>
      <c r="B4121" t="str">
        <f t="shared" si="128"/>
        <v>2016</v>
      </c>
      <c r="C4121" t="str">
        <f t="shared" si="129"/>
        <v>Jan</v>
      </c>
      <c r="D4121" t="s">
        <v>2171</v>
      </c>
      <c r="E4121" t="s">
        <v>87</v>
      </c>
      <c r="F4121" t="s">
        <v>38</v>
      </c>
      <c r="G4121" t="s">
        <v>52</v>
      </c>
      <c r="H4121" t="s">
        <v>2440</v>
      </c>
      <c r="I4121" s="4">
        <v>15.17</v>
      </c>
      <c r="J4121" s="5">
        <v>2</v>
      </c>
      <c r="K4121" s="4">
        <v>3.79</v>
      </c>
    </row>
    <row r="4122" spans="1:11" x14ac:dyDescent="0.2">
      <c r="A4122" t="s">
        <v>3031</v>
      </c>
      <c r="B4122" t="str">
        <f t="shared" si="128"/>
        <v>2016</v>
      </c>
      <c r="C4122" t="str">
        <f t="shared" si="129"/>
        <v>Jan</v>
      </c>
      <c r="D4122" t="s">
        <v>522</v>
      </c>
      <c r="E4122" t="s">
        <v>189</v>
      </c>
      <c r="F4122" t="s">
        <v>38</v>
      </c>
      <c r="G4122" t="s">
        <v>52</v>
      </c>
      <c r="H4122" t="s">
        <v>796</v>
      </c>
      <c r="I4122" s="4">
        <v>79.92</v>
      </c>
      <c r="J4122" s="5">
        <v>4</v>
      </c>
      <c r="K4122" s="4">
        <v>34.369999999999997</v>
      </c>
    </row>
    <row r="4123" spans="1:11" x14ac:dyDescent="0.2">
      <c r="A4123" t="s">
        <v>3031</v>
      </c>
      <c r="B4123" t="str">
        <f t="shared" si="128"/>
        <v>2016</v>
      </c>
      <c r="C4123" t="str">
        <f t="shared" si="129"/>
        <v>Jan</v>
      </c>
      <c r="D4123" t="s">
        <v>522</v>
      </c>
      <c r="E4123" t="s">
        <v>189</v>
      </c>
      <c r="F4123" t="s">
        <v>43</v>
      </c>
      <c r="G4123" t="s">
        <v>58</v>
      </c>
      <c r="H4123" t="s">
        <v>2923</v>
      </c>
      <c r="I4123" s="4">
        <v>69.98</v>
      </c>
      <c r="J4123" s="5">
        <v>2</v>
      </c>
      <c r="K4123" s="4">
        <v>13.3</v>
      </c>
    </row>
    <row r="4124" spans="1:11" x14ac:dyDescent="0.2">
      <c r="A4124" t="s">
        <v>3031</v>
      </c>
      <c r="B4124" t="str">
        <f t="shared" si="128"/>
        <v>2016</v>
      </c>
      <c r="C4124" t="str">
        <f t="shared" si="129"/>
        <v>Jan</v>
      </c>
      <c r="D4124" t="s">
        <v>3032</v>
      </c>
      <c r="E4124" t="s">
        <v>189</v>
      </c>
      <c r="F4124" t="s">
        <v>38</v>
      </c>
      <c r="G4124" t="s">
        <v>52</v>
      </c>
      <c r="H4124" t="s">
        <v>68</v>
      </c>
      <c r="I4124" s="4">
        <v>24.85</v>
      </c>
      <c r="J4124" s="5">
        <v>5</v>
      </c>
      <c r="K4124" s="4">
        <v>7.7</v>
      </c>
    </row>
    <row r="4125" spans="1:11" x14ac:dyDescent="0.2">
      <c r="A4125" t="s">
        <v>3033</v>
      </c>
      <c r="B4125" t="str">
        <f t="shared" si="128"/>
        <v>2016</v>
      </c>
      <c r="C4125" t="str">
        <f t="shared" si="129"/>
        <v>Jan</v>
      </c>
      <c r="D4125" t="s">
        <v>1326</v>
      </c>
      <c r="E4125" t="s">
        <v>87</v>
      </c>
      <c r="F4125" t="s">
        <v>12</v>
      </c>
      <c r="G4125" t="s">
        <v>13</v>
      </c>
      <c r="H4125" t="s">
        <v>970</v>
      </c>
      <c r="I4125" s="4">
        <v>15.55</v>
      </c>
      <c r="J4125" s="5">
        <v>3</v>
      </c>
      <c r="K4125" s="4">
        <v>5.44</v>
      </c>
    </row>
    <row r="4126" spans="1:11" x14ac:dyDescent="0.2">
      <c r="A4126" t="s">
        <v>3033</v>
      </c>
      <c r="B4126" t="str">
        <f t="shared" si="128"/>
        <v>2016</v>
      </c>
      <c r="C4126" t="str">
        <f t="shared" si="129"/>
        <v>Jan</v>
      </c>
      <c r="D4126" t="s">
        <v>1326</v>
      </c>
      <c r="E4126" t="s">
        <v>87</v>
      </c>
      <c r="F4126" t="s">
        <v>12</v>
      </c>
      <c r="G4126" t="s">
        <v>13</v>
      </c>
      <c r="H4126" t="s">
        <v>2944</v>
      </c>
      <c r="I4126" s="4">
        <v>63.31</v>
      </c>
      <c r="J4126" s="5">
        <v>3</v>
      </c>
      <c r="K4126" s="4">
        <v>20.58</v>
      </c>
    </row>
    <row r="4127" spans="1:11" x14ac:dyDescent="0.2">
      <c r="A4127" t="s">
        <v>3033</v>
      </c>
      <c r="B4127" t="str">
        <f t="shared" si="128"/>
        <v>2016</v>
      </c>
      <c r="C4127" t="str">
        <f t="shared" si="129"/>
        <v>Jan</v>
      </c>
      <c r="D4127" t="s">
        <v>1326</v>
      </c>
      <c r="E4127" t="s">
        <v>87</v>
      </c>
      <c r="F4127" t="s">
        <v>43</v>
      </c>
      <c r="G4127" t="s">
        <v>44</v>
      </c>
      <c r="H4127" t="s">
        <v>3034</v>
      </c>
      <c r="I4127" s="4">
        <v>15.59</v>
      </c>
      <c r="J4127" s="5">
        <v>2</v>
      </c>
      <c r="K4127" s="4">
        <v>-9.8699999999999992</v>
      </c>
    </row>
    <row r="4128" spans="1:11" x14ac:dyDescent="0.2">
      <c r="A4128" t="s">
        <v>3033</v>
      </c>
      <c r="B4128" t="str">
        <f t="shared" si="128"/>
        <v>2016</v>
      </c>
      <c r="C4128" t="str">
        <f t="shared" si="129"/>
        <v>Jan</v>
      </c>
      <c r="D4128" t="s">
        <v>478</v>
      </c>
      <c r="E4128" t="s">
        <v>87</v>
      </c>
      <c r="F4128" t="s">
        <v>38</v>
      </c>
      <c r="G4128" t="s">
        <v>52</v>
      </c>
      <c r="H4128" t="s">
        <v>132</v>
      </c>
      <c r="I4128" s="4">
        <v>54.99</v>
      </c>
      <c r="J4128" s="5">
        <v>14</v>
      </c>
      <c r="K4128" s="4">
        <v>8.94</v>
      </c>
    </row>
    <row r="4129" spans="1:11" x14ac:dyDescent="0.2">
      <c r="A4129" t="s">
        <v>3035</v>
      </c>
      <c r="B4129" t="str">
        <f t="shared" si="128"/>
        <v>2016</v>
      </c>
      <c r="C4129" t="str">
        <f t="shared" si="129"/>
        <v>Jan</v>
      </c>
      <c r="D4129" t="s">
        <v>2461</v>
      </c>
      <c r="E4129" t="s">
        <v>290</v>
      </c>
      <c r="F4129" t="s">
        <v>12</v>
      </c>
      <c r="G4129" t="s">
        <v>13</v>
      </c>
      <c r="H4129" t="s">
        <v>1868</v>
      </c>
      <c r="I4129" s="4">
        <v>89.57</v>
      </c>
      <c r="J4129" s="5">
        <v>2</v>
      </c>
      <c r="K4129" s="4">
        <v>32.47</v>
      </c>
    </row>
    <row r="4130" spans="1:11" x14ac:dyDescent="0.2">
      <c r="A4130" t="s">
        <v>3035</v>
      </c>
      <c r="B4130" t="str">
        <f t="shared" si="128"/>
        <v>2016</v>
      </c>
      <c r="C4130" t="str">
        <f t="shared" si="129"/>
        <v>Jan</v>
      </c>
      <c r="D4130" t="s">
        <v>2461</v>
      </c>
      <c r="E4130" t="s">
        <v>290</v>
      </c>
      <c r="F4130" t="s">
        <v>38</v>
      </c>
      <c r="G4130" t="s">
        <v>52</v>
      </c>
      <c r="H4130" t="s">
        <v>3036</v>
      </c>
      <c r="I4130" s="4">
        <v>315.77999999999997</v>
      </c>
      <c r="J4130" s="5">
        <v>8</v>
      </c>
      <c r="K4130" s="4">
        <v>31.58</v>
      </c>
    </row>
    <row r="4131" spans="1:11" x14ac:dyDescent="0.2">
      <c r="A4131" t="s">
        <v>3037</v>
      </c>
      <c r="B4131" t="str">
        <f t="shared" si="128"/>
        <v>2016</v>
      </c>
      <c r="C4131" t="str">
        <f t="shared" si="129"/>
        <v>Jan</v>
      </c>
      <c r="D4131" t="s">
        <v>838</v>
      </c>
      <c r="E4131" t="s">
        <v>205</v>
      </c>
      <c r="F4131" t="s">
        <v>12</v>
      </c>
      <c r="G4131" t="s">
        <v>72</v>
      </c>
      <c r="H4131" t="s">
        <v>1953</v>
      </c>
      <c r="I4131" s="4">
        <v>52.34</v>
      </c>
      <c r="J4131" s="5">
        <v>2</v>
      </c>
      <c r="K4131" s="4">
        <v>24.6</v>
      </c>
    </row>
    <row r="4132" spans="1:11" x14ac:dyDescent="0.2">
      <c r="A4132" t="s">
        <v>3037</v>
      </c>
      <c r="B4132" t="str">
        <f t="shared" si="128"/>
        <v>2016</v>
      </c>
      <c r="C4132" t="str">
        <f t="shared" si="129"/>
        <v>Jan</v>
      </c>
      <c r="D4132" t="s">
        <v>838</v>
      </c>
      <c r="E4132" t="s">
        <v>205</v>
      </c>
      <c r="F4132" t="s">
        <v>12</v>
      </c>
      <c r="G4132" t="s">
        <v>27</v>
      </c>
      <c r="H4132" t="s">
        <v>418</v>
      </c>
      <c r="I4132" s="4">
        <v>4.66</v>
      </c>
      <c r="J4132" s="5">
        <v>2</v>
      </c>
      <c r="K4132" s="4">
        <v>1.35</v>
      </c>
    </row>
    <row r="4133" spans="1:11" x14ac:dyDescent="0.2">
      <c r="A4133" t="s">
        <v>3037</v>
      </c>
      <c r="B4133" t="str">
        <f t="shared" si="128"/>
        <v>2016</v>
      </c>
      <c r="C4133" t="str">
        <f t="shared" si="129"/>
        <v>Jan</v>
      </c>
      <c r="D4133" t="s">
        <v>838</v>
      </c>
      <c r="E4133" t="s">
        <v>205</v>
      </c>
      <c r="F4133" t="s">
        <v>43</v>
      </c>
      <c r="G4133" t="s">
        <v>58</v>
      </c>
      <c r="H4133" t="s">
        <v>1314</v>
      </c>
      <c r="I4133" s="4">
        <v>254.97</v>
      </c>
      <c r="J4133" s="5">
        <v>3</v>
      </c>
      <c r="K4133" s="4">
        <v>91.79</v>
      </c>
    </row>
    <row r="4134" spans="1:11" x14ac:dyDescent="0.2">
      <c r="A4134" t="s">
        <v>3037</v>
      </c>
      <c r="B4134" t="str">
        <f t="shared" si="128"/>
        <v>2016</v>
      </c>
      <c r="C4134" t="str">
        <f t="shared" si="129"/>
        <v>Jan</v>
      </c>
      <c r="D4134" t="s">
        <v>2029</v>
      </c>
      <c r="E4134" t="s">
        <v>706</v>
      </c>
      <c r="F4134" t="s">
        <v>38</v>
      </c>
      <c r="G4134" t="s">
        <v>164</v>
      </c>
      <c r="H4134" t="s">
        <v>1692</v>
      </c>
      <c r="I4134" s="4">
        <v>181.8</v>
      </c>
      <c r="J4134" s="5">
        <v>1</v>
      </c>
      <c r="K4134" s="4">
        <v>-15.58</v>
      </c>
    </row>
    <row r="4135" spans="1:11" x14ac:dyDescent="0.2">
      <c r="A4135" t="s">
        <v>3037</v>
      </c>
      <c r="B4135" t="str">
        <f t="shared" si="128"/>
        <v>2016</v>
      </c>
      <c r="C4135" t="str">
        <f t="shared" si="129"/>
        <v>Jan</v>
      </c>
      <c r="D4135" t="s">
        <v>1815</v>
      </c>
      <c r="E4135" t="s">
        <v>169</v>
      </c>
      <c r="F4135" t="s">
        <v>12</v>
      </c>
      <c r="G4135" t="s">
        <v>72</v>
      </c>
      <c r="H4135" t="s">
        <v>2855</v>
      </c>
      <c r="I4135" s="4">
        <v>16.52</v>
      </c>
      <c r="J4135" s="5">
        <v>4</v>
      </c>
      <c r="K4135" s="4">
        <v>7.6</v>
      </c>
    </row>
    <row r="4136" spans="1:11" x14ac:dyDescent="0.2">
      <c r="A4136" t="s">
        <v>3037</v>
      </c>
      <c r="B4136" t="str">
        <f t="shared" si="128"/>
        <v>2016</v>
      </c>
      <c r="C4136" t="str">
        <f t="shared" si="129"/>
        <v>Jan</v>
      </c>
      <c r="D4136" t="s">
        <v>1815</v>
      </c>
      <c r="E4136" t="s">
        <v>169</v>
      </c>
      <c r="F4136" t="s">
        <v>12</v>
      </c>
      <c r="G4136" t="s">
        <v>13</v>
      </c>
      <c r="H4136" t="s">
        <v>2190</v>
      </c>
      <c r="I4136" s="4">
        <v>60.12</v>
      </c>
      <c r="J4136" s="5">
        <v>9</v>
      </c>
      <c r="K4136" s="4">
        <v>28.86</v>
      </c>
    </row>
    <row r="4137" spans="1:11" x14ac:dyDescent="0.2">
      <c r="A4137" t="s">
        <v>3037</v>
      </c>
      <c r="B4137" t="str">
        <f t="shared" si="128"/>
        <v>2016</v>
      </c>
      <c r="C4137" t="str">
        <f t="shared" si="129"/>
        <v>Jan</v>
      </c>
      <c r="D4137" t="s">
        <v>1815</v>
      </c>
      <c r="E4137" t="s">
        <v>169</v>
      </c>
      <c r="F4137" t="s">
        <v>12</v>
      </c>
      <c r="G4137" t="s">
        <v>22</v>
      </c>
      <c r="H4137" t="s">
        <v>1361</v>
      </c>
      <c r="I4137" s="4">
        <v>49.54</v>
      </c>
      <c r="J4137" s="5">
        <v>3</v>
      </c>
      <c r="K4137" s="4">
        <v>17.34</v>
      </c>
    </row>
    <row r="4138" spans="1:11" x14ac:dyDescent="0.2">
      <c r="A4138" t="s">
        <v>3037</v>
      </c>
      <c r="B4138" t="str">
        <f t="shared" si="128"/>
        <v>2016</v>
      </c>
      <c r="C4138" t="str">
        <f t="shared" si="129"/>
        <v>Jan</v>
      </c>
      <c r="D4138" t="s">
        <v>3038</v>
      </c>
      <c r="E4138" t="s">
        <v>169</v>
      </c>
      <c r="F4138" t="s">
        <v>12</v>
      </c>
      <c r="G4138" t="s">
        <v>13</v>
      </c>
      <c r="H4138" t="s">
        <v>1860</v>
      </c>
      <c r="I4138" s="4">
        <v>81.98</v>
      </c>
      <c r="J4138" s="5">
        <v>2</v>
      </c>
      <c r="K4138" s="4">
        <v>40.17</v>
      </c>
    </row>
    <row r="4139" spans="1:11" x14ac:dyDescent="0.2">
      <c r="A4139" t="s">
        <v>3039</v>
      </c>
      <c r="B4139" t="str">
        <f t="shared" si="128"/>
        <v>2016</v>
      </c>
      <c r="C4139" t="str">
        <f t="shared" si="129"/>
        <v>Jan</v>
      </c>
      <c r="D4139" t="s">
        <v>1045</v>
      </c>
      <c r="E4139" t="s">
        <v>31</v>
      </c>
      <c r="F4139" t="s">
        <v>12</v>
      </c>
      <c r="G4139" t="s">
        <v>22</v>
      </c>
      <c r="H4139" t="s">
        <v>1893</v>
      </c>
      <c r="I4139" s="4">
        <v>11.65</v>
      </c>
      <c r="J4139" s="5">
        <v>2</v>
      </c>
      <c r="K4139" s="4">
        <v>4.22</v>
      </c>
    </row>
    <row r="4140" spans="1:11" x14ac:dyDescent="0.2">
      <c r="A4140" t="s">
        <v>3039</v>
      </c>
      <c r="B4140" t="str">
        <f t="shared" si="128"/>
        <v>2016</v>
      </c>
      <c r="C4140" t="str">
        <f t="shared" si="129"/>
        <v>Jan</v>
      </c>
      <c r="D4140" t="s">
        <v>1045</v>
      </c>
      <c r="E4140" t="s">
        <v>31</v>
      </c>
      <c r="F4140" t="s">
        <v>43</v>
      </c>
      <c r="G4140" t="s">
        <v>58</v>
      </c>
      <c r="H4140" t="s">
        <v>3040</v>
      </c>
      <c r="I4140" s="4">
        <v>90.57</v>
      </c>
      <c r="J4140" s="5">
        <v>3</v>
      </c>
      <c r="K4140" s="4">
        <v>11.77</v>
      </c>
    </row>
    <row r="4141" spans="1:11" x14ac:dyDescent="0.2">
      <c r="A4141" t="s">
        <v>3041</v>
      </c>
      <c r="B4141" t="str">
        <f t="shared" si="128"/>
        <v>2016</v>
      </c>
      <c r="C4141" t="str">
        <f t="shared" si="129"/>
        <v>Jan</v>
      </c>
      <c r="D4141" t="s">
        <v>2716</v>
      </c>
      <c r="E4141" t="s">
        <v>793</v>
      </c>
      <c r="F4141" t="s">
        <v>38</v>
      </c>
      <c r="G4141" t="s">
        <v>52</v>
      </c>
      <c r="H4141" t="s">
        <v>2929</v>
      </c>
      <c r="I4141" s="4">
        <v>322.58999999999997</v>
      </c>
      <c r="J4141" s="5">
        <v>3</v>
      </c>
      <c r="K4141" s="4">
        <v>64.52</v>
      </c>
    </row>
    <row r="4142" spans="1:11" x14ac:dyDescent="0.2">
      <c r="A4142" t="s">
        <v>3041</v>
      </c>
      <c r="B4142" t="str">
        <f t="shared" si="128"/>
        <v>2016</v>
      </c>
      <c r="C4142" t="str">
        <f t="shared" si="129"/>
        <v>Jan</v>
      </c>
      <c r="D4142" t="s">
        <v>2716</v>
      </c>
      <c r="E4142" t="s">
        <v>793</v>
      </c>
      <c r="F4142" t="s">
        <v>43</v>
      </c>
      <c r="G4142" t="s">
        <v>58</v>
      </c>
      <c r="H4142" t="s">
        <v>95</v>
      </c>
      <c r="I4142" s="4">
        <v>29.99</v>
      </c>
      <c r="J4142" s="5">
        <v>1</v>
      </c>
      <c r="K4142" s="4">
        <v>13.2</v>
      </c>
    </row>
    <row r="4143" spans="1:11" x14ac:dyDescent="0.2">
      <c r="A4143" t="s">
        <v>3041</v>
      </c>
      <c r="B4143" t="str">
        <f t="shared" si="128"/>
        <v>2016</v>
      </c>
      <c r="C4143" t="str">
        <f t="shared" si="129"/>
        <v>Jan</v>
      </c>
      <c r="D4143" t="s">
        <v>2716</v>
      </c>
      <c r="E4143" t="s">
        <v>793</v>
      </c>
      <c r="F4143" t="s">
        <v>43</v>
      </c>
      <c r="G4143" t="s">
        <v>58</v>
      </c>
      <c r="H4143" t="s">
        <v>2710</v>
      </c>
      <c r="I4143" s="4">
        <v>371.97</v>
      </c>
      <c r="J4143" s="5">
        <v>3</v>
      </c>
      <c r="K4143" s="4">
        <v>66.95</v>
      </c>
    </row>
    <row r="4144" spans="1:11" x14ac:dyDescent="0.2">
      <c r="A4144" t="s">
        <v>3041</v>
      </c>
      <c r="B4144" t="str">
        <f t="shared" si="128"/>
        <v>2016</v>
      </c>
      <c r="C4144" t="str">
        <f t="shared" si="129"/>
        <v>Jan</v>
      </c>
      <c r="D4144" t="s">
        <v>3001</v>
      </c>
      <c r="E4144" t="s">
        <v>34</v>
      </c>
      <c r="F4144" t="s">
        <v>43</v>
      </c>
      <c r="G4144" t="s">
        <v>58</v>
      </c>
      <c r="H4144" t="s">
        <v>2087</v>
      </c>
      <c r="I4144" s="4">
        <v>316</v>
      </c>
      <c r="J4144" s="5">
        <v>4</v>
      </c>
      <c r="K4144" s="4">
        <v>31.6</v>
      </c>
    </row>
    <row r="4145" spans="1:11" x14ac:dyDescent="0.2">
      <c r="A4145" t="s">
        <v>3042</v>
      </c>
      <c r="B4145" t="str">
        <f t="shared" si="128"/>
        <v>2016</v>
      </c>
      <c r="C4145" t="str">
        <f t="shared" si="129"/>
        <v>Jan</v>
      </c>
      <c r="D4145" t="s">
        <v>790</v>
      </c>
      <c r="E4145" t="s">
        <v>31</v>
      </c>
      <c r="F4145" t="s">
        <v>38</v>
      </c>
      <c r="G4145" t="s">
        <v>39</v>
      </c>
      <c r="H4145" t="s">
        <v>1454</v>
      </c>
      <c r="I4145" s="4">
        <v>153.57</v>
      </c>
      <c r="J4145" s="5">
        <v>2</v>
      </c>
      <c r="K4145" s="4">
        <v>-5.76</v>
      </c>
    </row>
    <row r="4146" spans="1:11" x14ac:dyDescent="0.2">
      <c r="A4146" t="s">
        <v>3042</v>
      </c>
      <c r="B4146" t="str">
        <f t="shared" si="128"/>
        <v>2016</v>
      </c>
      <c r="C4146" t="str">
        <f t="shared" si="129"/>
        <v>Jan</v>
      </c>
      <c r="D4146" t="s">
        <v>790</v>
      </c>
      <c r="E4146" t="s">
        <v>31</v>
      </c>
      <c r="F4146" t="s">
        <v>38</v>
      </c>
      <c r="G4146" t="s">
        <v>39</v>
      </c>
      <c r="H4146" t="s">
        <v>2652</v>
      </c>
      <c r="I4146" s="4">
        <v>1013.49</v>
      </c>
      <c r="J4146" s="5">
        <v>7</v>
      </c>
      <c r="K4146" s="4">
        <v>76.010000000000005</v>
      </c>
    </row>
    <row r="4147" spans="1:11" x14ac:dyDescent="0.2">
      <c r="A4147" t="s">
        <v>3043</v>
      </c>
      <c r="B4147" t="str">
        <f t="shared" si="128"/>
        <v>2016</v>
      </c>
      <c r="C4147" t="str">
        <f t="shared" si="129"/>
        <v>Jan</v>
      </c>
      <c r="D4147" t="s">
        <v>751</v>
      </c>
      <c r="E4147" t="s">
        <v>205</v>
      </c>
      <c r="F4147" t="s">
        <v>12</v>
      </c>
      <c r="G4147" t="s">
        <v>47</v>
      </c>
      <c r="H4147" t="s">
        <v>2514</v>
      </c>
      <c r="I4147" s="4">
        <v>7.56</v>
      </c>
      <c r="J4147" s="5">
        <v>6</v>
      </c>
      <c r="K4147" s="4">
        <v>0.3</v>
      </c>
    </row>
    <row r="4148" spans="1:11" x14ac:dyDescent="0.2">
      <c r="A4148" t="s">
        <v>3043</v>
      </c>
      <c r="B4148" t="str">
        <f t="shared" si="128"/>
        <v>2016</v>
      </c>
      <c r="C4148" t="str">
        <f t="shared" si="129"/>
        <v>Jan</v>
      </c>
      <c r="D4148" t="s">
        <v>2769</v>
      </c>
      <c r="E4148" t="s">
        <v>290</v>
      </c>
      <c r="F4148" t="s">
        <v>38</v>
      </c>
      <c r="G4148" t="s">
        <v>52</v>
      </c>
      <c r="H4148" t="s">
        <v>1685</v>
      </c>
      <c r="I4148" s="4">
        <v>14.27</v>
      </c>
      <c r="J4148" s="5">
        <v>8</v>
      </c>
      <c r="K4148" s="4">
        <v>4.28</v>
      </c>
    </row>
    <row r="4149" spans="1:11" x14ac:dyDescent="0.2">
      <c r="A4149" t="s">
        <v>3043</v>
      </c>
      <c r="B4149" t="str">
        <f t="shared" si="128"/>
        <v>2016</v>
      </c>
      <c r="C4149" t="str">
        <f t="shared" si="129"/>
        <v>Jan</v>
      </c>
      <c r="D4149" t="s">
        <v>2769</v>
      </c>
      <c r="E4149" t="s">
        <v>290</v>
      </c>
      <c r="F4149" t="s">
        <v>38</v>
      </c>
      <c r="G4149" t="s">
        <v>83</v>
      </c>
      <c r="H4149" t="s">
        <v>2630</v>
      </c>
      <c r="I4149" s="4">
        <v>451.14</v>
      </c>
      <c r="J4149" s="5">
        <v>4</v>
      </c>
      <c r="K4149" s="4">
        <v>-67.67</v>
      </c>
    </row>
    <row r="4150" spans="1:11" x14ac:dyDescent="0.2">
      <c r="A4150" t="s">
        <v>3043</v>
      </c>
      <c r="B4150" t="str">
        <f t="shared" si="128"/>
        <v>2016</v>
      </c>
      <c r="C4150" t="str">
        <f t="shared" si="129"/>
        <v>Jan</v>
      </c>
      <c r="D4150" t="s">
        <v>2769</v>
      </c>
      <c r="E4150" t="s">
        <v>290</v>
      </c>
      <c r="F4150" t="s">
        <v>12</v>
      </c>
      <c r="G4150" t="s">
        <v>105</v>
      </c>
      <c r="H4150" t="s">
        <v>106</v>
      </c>
      <c r="I4150" s="4">
        <v>64.86</v>
      </c>
      <c r="J4150" s="5">
        <v>4</v>
      </c>
      <c r="K4150" s="4">
        <v>6.49</v>
      </c>
    </row>
    <row r="4151" spans="1:11" x14ac:dyDescent="0.2">
      <c r="A4151" t="s">
        <v>3043</v>
      </c>
      <c r="B4151" t="str">
        <f t="shared" si="128"/>
        <v>2016</v>
      </c>
      <c r="C4151" t="str">
        <f t="shared" si="129"/>
        <v>Jan</v>
      </c>
      <c r="D4151" t="s">
        <v>772</v>
      </c>
      <c r="E4151" t="s">
        <v>189</v>
      </c>
      <c r="F4151" t="s">
        <v>38</v>
      </c>
      <c r="G4151" t="s">
        <v>52</v>
      </c>
      <c r="H4151" t="s">
        <v>894</v>
      </c>
      <c r="I4151" s="4">
        <v>109.9</v>
      </c>
      <c r="J4151" s="5">
        <v>5</v>
      </c>
      <c r="K4151" s="4">
        <v>37.369999999999997</v>
      </c>
    </row>
    <row r="4152" spans="1:11" x14ac:dyDescent="0.2">
      <c r="A4152" t="s">
        <v>3043</v>
      </c>
      <c r="B4152" t="str">
        <f t="shared" si="128"/>
        <v>2016</v>
      </c>
      <c r="C4152" t="str">
        <f t="shared" si="129"/>
        <v>Jan</v>
      </c>
      <c r="D4152" t="s">
        <v>1449</v>
      </c>
      <c r="E4152" t="s">
        <v>189</v>
      </c>
      <c r="F4152" t="s">
        <v>12</v>
      </c>
      <c r="G4152" t="s">
        <v>13</v>
      </c>
      <c r="H4152" t="s">
        <v>2955</v>
      </c>
      <c r="I4152" s="4">
        <v>12.96</v>
      </c>
      <c r="J4152" s="5">
        <v>2</v>
      </c>
      <c r="K4152" s="4">
        <v>6.22</v>
      </c>
    </row>
    <row r="4153" spans="1:11" x14ac:dyDescent="0.2">
      <c r="A4153" t="s">
        <v>3043</v>
      </c>
      <c r="B4153" t="str">
        <f t="shared" si="128"/>
        <v>2016</v>
      </c>
      <c r="C4153" t="str">
        <f t="shared" si="129"/>
        <v>Jan</v>
      </c>
      <c r="D4153" t="s">
        <v>2042</v>
      </c>
      <c r="E4153" t="s">
        <v>31</v>
      </c>
      <c r="F4153" t="s">
        <v>12</v>
      </c>
      <c r="G4153" t="s">
        <v>18</v>
      </c>
      <c r="H4153" t="s">
        <v>1791</v>
      </c>
      <c r="I4153" s="4">
        <v>44.4</v>
      </c>
      <c r="J4153" s="5">
        <v>3</v>
      </c>
      <c r="K4153" s="4">
        <v>22.2</v>
      </c>
    </row>
    <row r="4154" spans="1:11" x14ac:dyDescent="0.2">
      <c r="A4154" t="s">
        <v>3043</v>
      </c>
      <c r="B4154" t="str">
        <f t="shared" si="128"/>
        <v>2016</v>
      </c>
      <c r="C4154" t="str">
        <f t="shared" si="129"/>
        <v>Jan</v>
      </c>
      <c r="D4154" t="s">
        <v>2042</v>
      </c>
      <c r="E4154" t="s">
        <v>31</v>
      </c>
      <c r="F4154" t="s">
        <v>12</v>
      </c>
      <c r="G4154" t="s">
        <v>18</v>
      </c>
      <c r="H4154" t="s">
        <v>436</v>
      </c>
      <c r="I4154" s="4">
        <v>20.65</v>
      </c>
      <c r="J4154" s="5">
        <v>5</v>
      </c>
      <c r="K4154" s="4">
        <v>9.5</v>
      </c>
    </row>
    <row r="4155" spans="1:11" x14ac:dyDescent="0.2">
      <c r="A4155" t="s">
        <v>3043</v>
      </c>
      <c r="B4155" t="str">
        <f t="shared" si="128"/>
        <v>2016</v>
      </c>
      <c r="C4155" t="str">
        <f t="shared" si="129"/>
        <v>Jan</v>
      </c>
      <c r="D4155" t="s">
        <v>804</v>
      </c>
      <c r="E4155" t="s">
        <v>87</v>
      </c>
      <c r="F4155" t="s">
        <v>43</v>
      </c>
      <c r="G4155" t="s">
        <v>44</v>
      </c>
      <c r="H4155" t="s">
        <v>999</v>
      </c>
      <c r="I4155" s="4">
        <v>110.38</v>
      </c>
      <c r="J4155" s="5">
        <v>4</v>
      </c>
      <c r="K4155" s="4">
        <v>-20.239999999999998</v>
      </c>
    </row>
    <row r="4156" spans="1:11" x14ac:dyDescent="0.2">
      <c r="A4156" t="s">
        <v>3043</v>
      </c>
      <c r="B4156" t="str">
        <f t="shared" si="128"/>
        <v>2016</v>
      </c>
      <c r="C4156" t="str">
        <f t="shared" si="129"/>
        <v>Jan</v>
      </c>
      <c r="D4156" t="s">
        <v>804</v>
      </c>
      <c r="E4156" t="s">
        <v>87</v>
      </c>
      <c r="F4156" t="s">
        <v>43</v>
      </c>
      <c r="G4156" t="s">
        <v>58</v>
      </c>
      <c r="H4156" t="s">
        <v>2327</v>
      </c>
      <c r="I4156" s="4">
        <v>55.18</v>
      </c>
      <c r="J4156" s="5">
        <v>3</v>
      </c>
      <c r="K4156" s="4">
        <v>15.86</v>
      </c>
    </row>
    <row r="4157" spans="1:11" x14ac:dyDescent="0.2">
      <c r="A4157" t="s">
        <v>3043</v>
      </c>
      <c r="B4157" t="str">
        <f t="shared" si="128"/>
        <v>2016</v>
      </c>
      <c r="C4157" t="str">
        <f t="shared" si="129"/>
        <v>Jan</v>
      </c>
      <c r="D4157" t="s">
        <v>988</v>
      </c>
      <c r="E4157" t="s">
        <v>169</v>
      </c>
      <c r="F4157" t="s">
        <v>12</v>
      </c>
      <c r="G4157" t="s">
        <v>22</v>
      </c>
      <c r="H4157" t="s">
        <v>1211</v>
      </c>
      <c r="I4157" s="4">
        <v>26.34</v>
      </c>
      <c r="J4157" s="5">
        <v>4</v>
      </c>
      <c r="K4157" s="4">
        <v>9.2200000000000006</v>
      </c>
    </row>
    <row r="4158" spans="1:11" x14ac:dyDescent="0.2">
      <c r="A4158" t="s">
        <v>3044</v>
      </c>
      <c r="B4158" t="str">
        <f t="shared" si="128"/>
        <v>2016</v>
      </c>
      <c r="C4158" t="str">
        <f t="shared" si="129"/>
        <v>Jan</v>
      </c>
      <c r="D4158" t="s">
        <v>2859</v>
      </c>
      <c r="E4158" t="s">
        <v>31</v>
      </c>
      <c r="F4158" t="s">
        <v>38</v>
      </c>
      <c r="G4158" t="s">
        <v>52</v>
      </c>
      <c r="H4158" t="s">
        <v>1190</v>
      </c>
      <c r="I4158" s="4">
        <v>59.99</v>
      </c>
      <c r="J4158" s="5">
        <v>7</v>
      </c>
      <c r="K4158" s="4">
        <v>21.6</v>
      </c>
    </row>
    <row r="4159" spans="1:11" x14ac:dyDescent="0.2">
      <c r="A4159" t="s">
        <v>3044</v>
      </c>
      <c r="B4159" t="str">
        <f t="shared" si="128"/>
        <v>2016</v>
      </c>
      <c r="C4159" t="str">
        <f t="shared" si="129"/>
        <v>Jan</v>
      </c>
      <c r="D4159" t="s">
        <v>2189</v>
      </c>
      <c r="E4159" t="s">
        <v>2865</v>
      </c>
      <c r="F4159" t="s">
        <v>43</v>
      </c>
      <c r="G4159" t="s">
        <v>58</v>
      </c>
      <c r="H4159" t="s">
        <v>524</v>
      </c>
      <c r="I4159" s="4">
        <v>99.98</v>
      </c>
      <c r="J4159" s="5">
        <v>2</v>
      </c>
      <c r="K4159" s="4">
        <v>42.99</v>
      </c>
    </row>
    <row r="4160" spans="1:11" x14ac:dyDescent="0.2">
      <c r="A4160" t="s">
        <v>3044</v>
      </c>
      <c r="B4160" t="str">
        <f t="shared" si="128"/>
        <v>2016</v>
      </c>
      <c r="C4160" t="str">
        <f t="shared" si="129"/>
        <v>Jan</v>
      </c>
      <c r="D4160" t="s">
        <v>2189</v>
      </c>
      <c r="E4160" t="s">
        <v>2865</v>
      </c>
      <c r="F4160" t="s">
        <v>12</v>
      </c>
      <c r="G4160" t="s">
        <v>27</v>
      </c>
      <c r="H4160" t="s">
        <v>3045</v>
      </c>
      <c r="I4160" s="4">
        <v>8.0399999999999991</v>
      </c>
      <c r="J4160" s="5">
        <v>6</v>
      </c>
      <c r="K4160" s="4">
        <v>2.73</v>
      </c>
    </row>
    <row r="4161" spans="1:11" x14ac:dyDescent="0.2">
      <c r="A4161" t="s">
        <v>3044</v>
      </c>
      <c r="B4161" t="str">
        <f t="shared" si="128"/>
        <v>2016</v>
      </c>
      <c r="C4161" t="str">
        <f t="shared" si="129"/>
        <v>Jan</v>
      </c>
      <c r="D4161" t="s">
        <v>2189</v>
      </c>
      <c r="E4161" t="s">
        <v>2865</v>
      </c>
      <c r="F4161" t="s">
        <v>12</v>
      </c>
      <c r="G4161" t="s">
        <v>20</v>
      </c>
      <c r="H4161" t="s">
        <v>2593</v>
      </c>
      <c r="I4161" s="4">
        <v>1564.29</v>
      </c>
      <c r="J4161" s="5">
        <v>13</v>
      </c>
      <c r="K4161" s="4">
        <v>406.72</v>
      </c>
    </row>
    <row r="4162" spans="1:11" x14ac:dyDescent="0.2">
      <c r="A4162" t="s">
        <v>3046</v>
      </c>
      <c r="B4162" t="str">
        <f t="shared" si="128"/>
        <v>2016</v>
      </c>
      <c r="C4162" t="str">
        <f t="shared" si="129"/>
        <v>Jan</v>
      </c>
      <c r="D4162" t="s">
        <v>1552</v>
      </c>
      <c r="E4162" t="s">
        <v>383</v>
      </c>
      <c r="F4162" t="s">
        <v>12</v>
      </c>
      <c r="G4162" t="s">
        <v>22</v>
      </c>
      <c r="H4162" t="s">
        <v>2328</v>
      </c>
      <c r="I4162" s="4">
        <v>31.36</v>
      </c>
      <c r="J4162" s="5">
        <v>4</v>
      </c>
      <c r="K4162" s="4">
        <v>15.68</v>
      </c>
    </row>
    <row r="4163" spans="1:11" x14ac:dyDescent="0.2">
      <c r="A4163" t="s">
        <v>3047</v>
      </c>
      <c r="B4163" t="str">
        <f t="shared" ref="B4163:B4226" si="130">TEXT(A4163,"YYYY")</f>
        <v>2016</v>
      </c>
      <c r="C4163" t="str">
        <f t="shared" ref="C4163:C4226" si="131">TEXT(A4163,"MMM")</f>
        <v>Jan</v>
      </c>
      <c r="D4163" t="s">
        <v>3048</v>
      </c>
      <c r="E4163" t="s">
        <v>205</v>
      </c>
      <c r="F4163" t="s">
        <v>12</v>
      </c>
      <c r="G4163" t="s">
        <v>27</v>
      </c>
      <c r="H4163" t="s">
        <v>3049</v>
      </c>
      <c r="I4163" s="4">
        <v>9.2100000000000009</v>
      </c>
      <c r="J4163" s="5">
        <v>3</v>
      </c>
      <c r="K4163" s="4">
        <v>2.2999999999999998</v>
      </c>
    </row>
    <row r="4164" spans="1:11" x14ac:dyDescent="0.2">
      <c r="A4164" t="s">
        <v>3047</v>
      </c>
      <c r="B4164" t="str">
        <f t="shared" si="130"/>
        <v>2016</v>
      </c>
      <c r="C4164" t="str">
        <f t="shared" si="131"/>
        <v>Jan</v>
      </c>
      <c r="D4164" t="s">
        <v>3048</v>
      </c>
      <c r="E4164" t="s">
        <v>205</v>
      </c>
      <c r="F4164" t="s">
        <v>12</v>
      </c>
      <c r="G4164" t="s">
        <v>13</v>
      </c>
      <c r="H4164" t="s">
        <v>3050</v>
      </c>
      <c r="I4164" s="4">
        <v>18</v>
      </c>
      <c r="J4164" s="5">
        <v>5</v>
      </c>
      <c r="K4164" s="4">
        <v>8.2799999999999994</v>
      </c>
    </row>
    <row r="4165" spans="1:11" x14ac:dyDescent="0.2">
      <c r="A4165" t="s">
        <v>3047</v>
      </c>
      <c r="B4165" t="str">
        <f t="shared" si="130"/>
        <v>2016</v>
      </c>
      <c r="C4165" t="str">
        <f t="shared" si="131"/>
        <v>Jan</v>
      </c>
      <c r="D4165" t="s">
        <v>449</v>
      </c>
      <c r="E4165" t="s">
        <v>169</v>
      </c>
      <c r="F4165" t="s">
        <v>12</v>
      </c>
      <c r="G4165" t="s">
        <v>22</v>
      </c>
      <c r="H4165" t="s">
        <v>110</v>
      </c>
      <c r="I4165" s="4">
        <v>43.12</v>
      </c>
      <c r="J4165" s="5">
        <v>5</v>
      </c>
      <c r="K4165" s="4">
        <v>15.09</v>
      </c>
    </row>
    <row r="4166" spans="1:11" x14ac:dyDescent="0.2">
      <c r="A4166" t="s">
        <v>3047</v>
      </c>
      <c r="B4166" t="str">
        <f t="shared" si="130"/>
        <v>2016</v>
      </c>
      <c r="C4166" t="str">
        <f t="shared" si="131"/>
        <v>Jan</v>
      </c>
      <c r="D4166" t="s">
        <v>449</v>
      </c>
      <c r="E4166" t="s">
        <v>169</v>
      </c>
      <c r="F4166" t="s">
        <v>38</v>
      </c>
      <c r="G4166" t="s">
        <v>164</v>
      </c>
      <c r="H4166" t="s">
        <v>2462</v>
      </c>
      <c r="I4166" s="4">
        <v>313.72000000000003</v>
      </c>
      <c r="J4166" s="5">
        <v>3</v>
      </c>
      <c r="K4166" s="4">
        <v>-99.35</v>
      </c>
    </row>
    <row r="4167" spans="1:11" x14ac:dyDescent="0.2">
      <c r="A4167" t="s">
        <v>3047</v>
      </c>
      <c r="B4167" t="str">
        <f t="shared" si="130"/>
        <v>2016</v>
      </c>
      <c r="C4167" t="str">
        <f t="shared" si="131"/>
        <v>Jan</v>
      </c>
      <c r="D4167" t="s">
        <v>449</v>
      </c>
      <c r="E4167" t="s">
        <v>169</v>
      </c>
      <c r="F4167" t="s">
        <v>38</v>
      </c>
      <c r="G4167" t="s">
        <v>52</v>
      </c>
      <c r="H4167" t="s">
        <v>551</v>
      </c>
      <c r="I4167" s="4">
        <v>45.98</v>
      </c>
      <c r="J4167" s="5">
        <v>1</v>
      </c>
      <c r="K4167" s="4">
        <v>7.82</v>
      </c>
    </row>
    <row r="4168" spans="1:11" x14ac:dyDescent="0.2">
      <c r="A4168" t="s">
        <v>3047</v>
      </c>
      <c r="B4168" t="str">
        <f t="shared" si="130"/>
        <v>2016</v>
      </c>
      <c r="C4168" t="str">
        <f t="shared" si="131"/>
        <v>Jan</v>
      </c>
      <c r="D4168" t="s">
        <v>449</v>
      </c>
      <c r="E4168" t="s">
        <v>169</v>
      </c>
      <c r="F4168" t="s">
        <v>12</v>
      </c>
      <c r="G4168" t="s">
        <v>20</v>
      </c>
      <c r="H4168" t="s">
        <v>151</v>
      </c>
      <c r="I4168" s="4">
        <v>428.68</v>
      </c>
      <c r="J4168" s="5">
        <v>7</v>
      </c>
      <c r="K4168" s="4">
        <v>0</v>
      </c>
    </row>
    <row r="4169" spans="1:11" x14ac:dyDescent="0.2">
      <c r="A4169" t="s">
        <v>3051</v>
      </c>
      <c r="B4169" t="str">
        <f t="shared" si="130"/>
        <v>2016</v>
      </c>
      <c r="C4169" t="str">
        <f t="shared" si="131"/>
        <v>Jan</v>
      </c>
      <c r="D4169" t="s">
        <v>1552</v>
      </c>
      <c r="E4169" t="s">
        <v>31</v>
      </c>
      <c r="F4169" t="s">
        <v>12</v>
      </c>
      <c r="G4169" t="s">
        <v>27</v>
      </c>
      <c r="H4169" t="s">
        <v>307</v>
      </c>
      <c r="I4169" s="4">
        <v>39.68</v>
      </c>
      <c r="J4169" s="5">
        <v>2</v>
      </c>
      <c r="K4169" s="4">
        <v>10.32</v>
      </c>
    </row>
    <row r="4170" spans="1:11" x14ac:dyDescent="0.2">
      <c r="A4170" t="s">
        <v>3052</v>
      </c>
      <c r="B4170" t="str">
        <f t="shared" si="130"/>
        <v>2016</v>
      </c>
      <c r="C4170" t="str">
        <f t="shared" si="131"/>
        <v>Jan</v>
      </c>
      <c r="D4170" t="s">
        <v>1725</v>
      </c>
      <c r="E4170" t="s">
        <v>31</v>
      </c>
      <c r="F4170" t="s">
        <v>12</v>
      </c>
      <c r="G4170" t="s">
        <v>22</v>
      </c>
      <c r="H4170" t="s">
        <v>2738</v>
      </c>
      <c r="I4170" s="4">
        <v>17.46</v>
      </c>
      <c r="J4170" s="5">
        <v>2</v>
      </c>
      <c r="K4170" s="4">
        <v>5.89</v>
      </c>
    </row>
    <row r="4171" spans="1:11" x14ac:dyDescent="0.2">
      <c r="A4171" t="s">
        <v>3052</v>
      </c>
      <c r="B4171" t="str">
        <f t="shared" si="130"/>
        <v>2016</v>
      </c>
      <c r="C4171" t="str">
        <f t="shared" si="131"/>
        <v>Jan</v>
      </c>
      <c r="D4171" t="s">
        <v>889</v>
      </c>
      <c r="E4171" t="s">
        <v>31</v>
      </c>
      <c r="F4171" t="s">
        <v>12</v>
      </c>
      <c r="G4171" t="s">
        <v>20</v>
      </c>
      <c r="H4171" t="s">
        <v>1571</v>
      </c>
      <c r="I4171" s="4">
        <v>305.01</v>
      </c>
      <c r="J4171" s="5">
        <v>9</v>
      </c>
      <c r="K4171" s="4">
        <v>76.25</v>
      </c>
    </row>
    <row r="4172" spans="1:11" x14ac:dyDescent="0.2">
      <c r="A4172" t="s">
        <v>3052</v>
      </c>
      <c r="B4172" t="str">
        <f t="shared" si="130"/>
        <v>2016</v>
      </c>
      <c r="C4172" t="str">
        <f t="shared" si="131"/>
        <v>Jan</v>
      </c>
      <c r="D4172" t="s">
        <v>889</v>
      </c>
      <c r="E4172" t="s">
        <v>31</v>
      </c>
      <c r="F4172" t="s">
        <v>12</v>
      </c>
      <c r="G4172" t="s">
        <v>22</v>
      </c>
      <c r="H4172" t="s">
        <v>2720</v>
      </c>
      <c r="I4172" s="4">
        <v>50.78</v>
      </c>
      <c r="J4172" s="5">
        <v>2</v>
      </c>
      <c r="K4172" s="4">
        <v>17.77</v>
      </c>
    </row>
    <row r="4173" spans="1:11" x14ac:dyDescent="0.2">
      <c r="A4173" t="s">
        <v>3052</v>
      </c>
      <c r="B4173" t="str">
        <f t="shared" si="130"/>
        <v>2016</v>
      </c>
      <c r="C4173" t="str">
        <f t="shared" si="131"/>
        <v>Jan</v>
      </c>
      <c r="D4173" t="s">
        <v>889</v>
      </c>
      <c r="E4173" t="s">
        <v>31</v>
      </c>
      <c r="F4173" t="s">
        <v>12</v>
      </c>
      <c r="G4173" t="s">
        <v>18</v>
      </c>
      <c r="H4173" t="s">
        <v>1655</v>
      </c>
      <c r="I4173" s="4">
        <v>26.01</v>
      </c>
      <c r="J4173" s="5">
        <v>9</v>
      </c>
      <c r="K4173" s="4">
        <v>12.22</v>
      </c>
    </row>
    <row r="4174" spans="1:11" x14ac:dyDescent="0.2">
      <c r="A4174" t="s">
        <v>3052</v>
      </c>
      <c r="B4174" t="str">
        <f t="shared" si="130"/>
        <v>2016</v>
      </c>
      <c r="C4174" t="str">
        <f t="shared" si="131"/>
        <v>Jan</v>
      </c>
      <c r="D4174" t="s">
        <v>2047</v>
      </c>
      <c r="E4174" t="s">
        <v>189</v>
      </c>
      <c r="F4174" t="s">
        <v>38</v>
      </c>
      <c r="G4174" t="s">
        <v>39</v>
      </c>
      <c r="H4174" t="s">
        <v>3053</v>
      </c>
      <c r="I4174" s="4">
        <v>435.17</v>
      </c>
      <c r="J4174" s="5">
        <v>4</v>
      </c>
      <c r="K4174" s="4">
        <v>-59.84</v>
      </c>
    </row>
    <row r="4175" spans="1:11" x14ac:dyDescent="0.2">
      <c r="A4175" t="s">
        <v>3052</v>
      </c>
      <c r="B4175" t="str">
        <f t="shared" si="130"/>
        <v>2016</v>
      </c>
      <c r="C4175" t="str">
        <f t="shared" si="131"/>
        <v>Jan</v>
      </c>
      <c r="D4175" t="s">
        <v>2047</v>
      </c>
      <c r="E4175" t="s">
        <v>189</v>
      </c>
      <c r="F4175" t="s">
        <v>38</v>
      </c>
      <c r="G4175" t="s">
        <v>83</v>
      </c>
      <c r="H4175" t="s">
        <v>1268</v>
      </c>
      <c r="I4175" s="4">
        <v>48.58</v>
      </c>
      <c r="J4175" s="5">
        <v>1</v>
      </c>
      <c r="K4175" s="4">
        <v>7.77</v>
      </c>
    </row>
    <row r="4176" spans="1:11" x14ac:dyDescent="0.2">
      <c r="A4176" t="s">
        <v>3052</v>
      </c>
      <c r="B4176" t="str">
        <f t="shared" si="130"/>
        <v>2016</v>
      </c>
      <c r="C4176" t="str">
        <f t="shared" si="131"/>
        <v>Jan</v>
      </c>
      <c r="D4176" t="s">
        <v>3054</v>
      </c>
      <c r="E4176" t="s">
        <v>17</v>
      </c>
      <c r="F4176" t="s">
        <v>12</v>
      </c>
      <c r="G4176" t="s">
        <v>13</v>
      </c>
      <c r="H4176" t="s">
        <v>2917</v>
      </c>
      <c r="I4176" s="4">
        <v>156.51</v>
      </c>
      <c r="J4176" s="5">
        <v>4</v>
      </c>
      <c r="K4176" s="4">
        <v>52.82</v>
      </c>
    </row>
    <row r="4177" spans="1:11" x14ac:dyDescent="0.2">
      <c r="A4177" t="s">
        <v>3052</v>
      </c>
      <c r="B4177" t="str">
        <f t="shared" si="130"/>
        <v>2016</v>
      </c>
      <c r="C4177" t="str">
        <f t="shared" si="131"/>
        <v>Jan</v>
      </c>
      <c r="D4177" t="s">
        <v>1654</v>
      </c>
      <c r="E4177" t="s">
        <v>17</v>
      </c>
      <c r="F4177" t="s">
        <v>43</v>
      </c>
      <c r="G4177" t="s">
        <v>44</v>
      </c>
      <c r="H4177" t="s">
        <v>3055</v>
      </c>
      <c r="I4177" s="4">
        <v>1439.97</v>
      </c>
      <c r="J4177" s="5">
        <v>4</v>
      </c>
      <c r="K4177" s="4">
        <v>144</v>
      </c>
    </row>
    <row r="4178" spans="1:11" x14ac:dyDescent="0.2">
      <c r="A4178" t="s">
        <v>3052</v>
      </c>
      <c r="B4178" t="str">
        <f t="shared" si="130"/>
        <v>2016</v>
      </c>
      <c r="C4178" t="str">
        <f t="shared" si="131"/>
        <v>Jan</v>
      </c>
      <c r="D4178" t="s">
        <v>1654</v>
      </c>
      <c r="E4178" t="s">
        <v>17</v>
      </c>
      <c r="F4178" t="s">
        <v>12</v>
      </c>
      <c r="G4178" t="s">
        <v>22</v>
      </c>
      <c r="H4178" t="s">
        <v>1043</v>
      </c>
      <c r="I4178" s="4">
        <v>1.73</v>
      </c>
      <c r="J4178" s="5">
        <v>3</v>
      </c>
      <c r="K4178" s="4">
        <v>-2.68</v>
      </c>
    </row>
    <row r="4179" spans="1:11" x14ac:dyDescent="0.2">
      <c r="A4179" t="s">
        <v>3052</v>
      </c>
      <c r="B4179" t="str">
        <f t="shared" si="130"/>
        <v>2016</v>
      </c>
      <c r="C4179" t="str">
        <f t="shared" si="131"/>
        <v>Jan</v>
      </c>
      <c r="D4179" t="s">
        <v>1654</v>
      </c>
      <c r="E4179" t="s">
        <v>17</v>
      </c>
      <c r="F4179" t="s">
        <v>38</v>
      </c>
      <c r="G4179" t="s">
        <v>164</v>
      </c>
      <c r="H4179" t="s">
        <v>3056</v>
      </c>
      <c r="I4179" s="4">
        <v>626.1</v>
      </c>
      <c r="J4179" s="5">
        <v>3</v>
      </c>
      <c r="K4179" s="4">
        <v>-538.45000000000005</v>
      </c>
    </row>
    <row r="4180" spans="1:11" x14ac:dyDescent="0.2">
      <c r="A4180" t="s">
        <v>3057</v>
      </c>
      <c r="B4180" t="str">
        <f t="shared" si="130"/>
        <v>2016</v>
      </c>
      <c r="C4180" t="str">
        <f t="shared" si="131"/>
        <v>Jan</v>
      </c>
      <c r="D4180" t="s">
        <v>398</v>
      </c>
      <c r="E4180" t="s">
        <v>31</v>
      </c>
      <c r="F4180" t="s">
        <v>43</v>
      </c>
      <c r="G4180" t="s">
        <v>44</v>
      </c>
      <c r="H4180" t="s">
        <v>2768</v>
      </c>
      <c r="I4180" s="4">
        <v>109.59</v>
      </c>
      <c r="J4180" s="5">
        <v>1</v>
      </c>
      <c r="K4180" s="4">
        <v>8.2200000000000006</v>
      </c>
    </row>
    <row r="4181" spans="1:11" x14ac:dyDescent="0.2">
      <c r="A4181" t="s">
        <v>3057</v>
      </c>
      <c r="B4181" t="str">
        <f t="shared" si="130"/>
        <v>2016</v>
      </c>
      <c r="C4181" t="str">
        <f t="shared" si="131"/>
        <v>Jan</v>
      </c>
      <c r="D4181" t="s">
        <v>398</v>
      </c>
      <c r="E4181" t="s">
        <v>31</v>
      </c>
      <c r="F4181" t="s">
        <v>12</v>
      </c>
      <c r="G4181" t="s">
        <v>13</v>
      </c>
      <c r="H4181" t="s">
        <v>719</v>
      </c>
      <c r="I4181" s="4">
        <v>56.7</v>
      </c>
      <c r="J4181" s="5">
        <v>5</v>
      </c>
      <c r="K4181" s="4">
        <v>27.78</v>
      </c>
    </row>
    <row r="4182" spans="1:11" x14ac:dyDescent="0.2">
      <c r="A4182" t="s">
        <v>3057</v>
      </c>
      <c r="B4182" t="str">
        <f t="shared" si="130"/>
        <v>2016</v>
      </c>
      <c r="C4182" t="str">
        <f t="shared" si="131"/>
        <v>Jan</v>
      </c>
      <c r="D4182" t="s">
        <v>306</v>
      </c>
      <c r="E4182" t="s">
        <v>11</v>
      </c>
      <c r="F4182" t="s">
        <v>12</v>
      </c>
      <c r="G4182" t="s">
        <v>13</v>
      </c>
      <c r="H4182" t="s">
        <v>1333</v>
      </c>
      <c r="I4182" s="4">
        <v>15.55</v>
      </c>
      <c r="J4182" s="5">
        <v>3</v>
      </c>
      <c r="K4182" s="4">
        <v>5.44</v>
      </c>
    </row>
    <row r="4183" spans="1:11" x14ac:dyDescent="0.2">
      <c r="A4183" t="s">
        <v>3057</v>
      </c>
      <c r="B4183" t="str">
        <f t="shared" si="130"/>
        <v>2016</v>
      </c>
      <c r="C4183" t="str">
        <f t="shared" si="131"/>
        <v>Jan</v>
      </c>
      <c r="D4183" t="s">
        <v>1939</v>
      </c>
      <c r="E4183" t="s">
        <v>205</v>
      </c>
      <c r="F4183" t="s">
        <v>12</v>
      </c>
      <c r="G4183" t="s">
        <v>72</v>
      </c>
      <c r="H4183" t="s">
        <v>73</v>
      </c>
      <c r="I4183" s="4">
        <v>23.36</v>
      </c>
      <c r="J4183" s="5">
        <v>2</v>
      </c>
      <c r="K4183" s="4">
        <v>11.68</v>
      </c>
    </row>
    <row r="4184" spans="1:11" x14ac:dyDescent="0.2">
      <c r="A4184" t="s">
        <v>3057</v>
      </c>
      <c r="B4184" t="str">
        <f t="shared" si="130"/>
        <v>2016</v>
      </c>
      <c r="C4184" t="str">
        <f t="shared" si="131"/>
        <v>Jan</v>
      </c>
      <c r="D4184" t="s">
        <v>607</v>
      </c>
      <c r="E4184" t="s">
        <v>34</v>
      </c>
      <c r="F4184" t="s">
        <v>12</v>
      </c>
      <c r="G4184" t="s">
        <v>22</v>
      </c>
      <c r="H4184" t="s">
        <v>1865</v>
      </c>
      <c r="I4184" s="4">
        <v>1270.99</v>
      </c>
      <c r="J4184" s="5">
        <v>1</v>
      </c>
      <c r="K4184" s="4">
        <v>635.5</v>
      </c>
    </row>
    <row r="4185" spans="1:11" x14ac:dyDescent="0.2">
      <c r="A4185" t="s">
        <v>3057</v>
      </c>
      <c r="B4185" t="str">
        <f t="shared" si="130"/>
        <v>2016</v>
      </c>
      <c r="C4185" t="str">
        <f t="shared" si="131"/>
        <v>Jan</v>
      </c>
      <c r="D4185" t="s">
        <v>607</v>
      </c>
      <c r="E4185" t="s">
        <v>34</v>
      </c>
      <c r="F4185" t="s">
        <v>12</v>
      </c>
      <c r="G4185" t="s">
        <v>72</v>
      </c>
      <c r="H4185" t="s">
        <v>1560</v>
      </c>
      <c r="I4185" s="4">
        <v>125.36</v>
      </c>
      <c r="J4185" s="5">
        <v>8</v>
      </c>
      <c r="K4185" s="4">
        <v>58.92</v>
      </c>
    </row>
    <row r="4186" spans="1:11" x14ac:dyDescent="0.2">
      <c r="A4186" t="s">
        <v>3058</v>
      </c>
      <c r="B4186" t="str">
        <f t="shared" si="130"/>
        <v>2016</v>
      </c>
      <c r="C4186" t="str">
        <f t="shared" si="131"/>
        <v>Feb</v>
      </c>
      <c r="D4186" t="s">
        <v>204</v>
      </c>
      <c r="E4186" t="s">
        <v>62</v>
      </c>
      <c r="F4186" t="s">
        <v>12</v>
      </c>
      <c r="G4186" t="s">
        <v>20</v>
      </c>
      <c r="H4186" t="s">
        <v>673</v>
      </c>
      <c r="I4186" s="4">
        <v>56.45</v>
      </c>
      <c r="J4186" s="5">
        <v>5</v>
      </c>
      <c r="K4186" s="4">
        <v>14.68</v>
      </c>
    </row>
    <row r="4187" spans="1:11" x14ac:dyDescent="0.2">
      <c r="A4187" t="s">
        <v>3058</v>
      </c>
      <c r="B4187" t="str">
        <f t="shared" si="130"/>
        <v>2016</v>
      </c>
      <c r="C4187" t="str">
        <f t="shared" si="131"/>
        <v>Feb</v>
      </c>
      <c r="D4187" t="s">
        <v>1619</v>
      </c>
      <c r="E4187" t="s">
        <v>31</v>
      </c>
      <c r="F4187" t="s">
        <v>12</v>
      </c>
      <c r="G4187" t="s">
        <v>13</v>
      </c>
      <c r="H4187" t="s">
        <v>2324</v>
      </c>
      <c r="I4187" s="4">
        <v>105.52</v>
      </c>
      <c r="J4187" s="5">
        <v>4</v>
      </c>
      <c r="K4187" s="4">
        <v>48.54</v>
      </c>
    </row>
    <row r="4188" spans="1:11" x14ac:dyDescent="0.2">
      <c r="A4188" t="s">
        <v>3059</v>
      </c>
      <c r="B4188" t="str">
        <f t="shared" si="130"/>
        <v>2016</v>
      </c>
      <c r="C4188" t="str">
        <f t="shared" si="131"/>
        <v>Feb</v>
      </c>
      <c r="D4188" t="s">
        <v>2112</v>
      </c>
      <c r="E4188" t="s">
        <v>169</v>
      </c>
      <c r="F4188" t="s">
        <v>12</v>
      </c>
      <c r="G4188" t="s">
        <v>20</v>
      </c>
      <c r="H4188" t="s">
        <v>2725</v>
      </c>
      <c r="I4188" s="4">
        <v>117.96</v>
      </c>
      <c r="J4188" s="5">
        <v>2</v>
      </c>
      <c r="K4188" s="4">
        <v>5.9</v>
      </c>
    </row>
    <row r="4189" spans="1:11" x14ac:dyDescent="0.2">
      <c r="A4189" t="s">
        <v>3059</v>
      </c>
      <c r="B4189" t="str">
        <f t="shared" si="130"/>
        <v>2016</v>
      </c>
      <c r="C4189" t="str">
        <f t="shared" si="131"/>
        <v>Feb</v>
      </c>
      <c r="D4189" t="s">
        <v>584</v>
      </c>
      <c r="E4189" t="s">
        <v>62</v>
      </c>
      <c r="F4189" t="s">
        <v>43</v>
      </c>
      <c r="G4189" t="s">
        <v>353</v>
      </c>
      <c r="H4189" t="s">
        <v>1537</v>
      </c>
      <c r="I4189" s="4">
        <v>8749.9500000000007</v>
      </c>
      <c r="J4189" s="5">
        <v>5</v>
      </c>
      <c r="K4189" s="4">
        <v>2799.98</v>
      </c>
    </row>
    <row r="4190" spans="1:11" x14ac:dyDescent="0.2">
      <c r="A4190" t="s">
        <v>3059</v>
      </c>
      <c r="B4190" t="str">
        <f t="shared" si="130"/>
        <v>2016</v>
      </c>
      <c r="C4190" t="str">
        <f t="shared" si="131"/>
        <v>Feb</v>
      </c>
      <c r="D4190" t="s">
        <v>584</v>
      </c>
      <c r="E4190" t="s">
        <v>62</v>
      </c>
      <c r="F4190" t="s">
        <v>12</v>
      </c>
      <c r="G4190" t="s">
        <v>22</v>
      </c>
      <c r="H4190" t="s">
        <v>910</v>
      </c>
      <c r="I4190" s="4">
        <v>36.4</v>
      </c>
      <c r="J4190" s="5">
        <v>8</v>
      </c>
      <c r="K4190" s="4">
        <v>18.2</v>
      </c>
    </row>
    <row r="4191" spans="1:11" x14ac:dyDescent="0.2">
      <c r="A4191" t="s">
        <v>3059</v>
      </c>
      <c r="B4191" t="str">
        <f t="shared" si="130"/>
        <v>2016</v>
      </c>
      <c r="C4191" t="str">
        <f t="shared" si="131"/>
        <v>Feb</v>
      </c>
      <c r="D4191" t="s">
        <v>584</v>
      </c>
      <c r="E4191" t="s">
        <v>62</v>
      </c>
      <c r="F4191" t="s">
        <v>38</v>
      </c>
      <c r="G4191" t="s">
        <v>52</v>
      </c>
      <c r="H4191" t="s">
        <v>1010</v>
      </c>
      <c r="I4191" s="4">
        <v>18.690000000000001</v>
      </c>
      <c r="J4191" s="5">
        <v>7</v>
      </c>
      <c r="K4191" s="4">
        <v>7.1</v>
      </c>
    </row>
    <row r="4192" spans="1:11" x14ac:dyDescent="0.2">
      <c r="A4192" t="s">
        <v>3059</v>
      </c>
      <c r="B4192" t="str">
        <f t="shared" si="130"/>
        <v>2016</v>
      </c>
      <c r="C4192" t="str">
        <f t="shared" si="131"/>
        <v>Feb</v>
      </c>
      <c r="D4192" t="s">
        <v>1012</v>
      </c>
      <c r="E4192" t="s">
        <v>11</v>
      </c>
      <c r="F4192" t="s">
        <v>38</v>
      </c>
      <c r="G4192" t="s">
        <v>52</v>
      </c>
      <c r="H4192" t="s">
        <v>3060</v>
      </c>
      <c r="I4192" s="4">
        <v>73.78</v>
      </c>
      <c r="J4192" s="5">
        <v>2</v>
      </c>
      <c r="K4192" s="4">
        <v>-77.47</v>
      </c>
    </row>
    <row r="4193" spans="1:11" x14ac:dyDescent="0.2">
      <c r="A4193" t="s">
        <v>3061</v>
      </c>
      <c r="B4193" t="str">
        <f t="shared" si="130"/>
        <v>2016</v>
      </c>
      <c r="C4193" t="str">
        <f t="shared" si="131"/>
        <v>Feb</v>
      </c>
      <c r="D4193" t="s">
        <v>176</v>
      </c>
      <c r="E4193" t="s">
        <v>37</v>
      </c>
      <c r="F4193" t="s">
        <v>38</v>
      </c>
      <c r="G4193" t="s">
        <v>39</v>
      </c>
      <c r="H4193" t="s">
        <v>760</v>
      </c>
      <c r="I4193" s="4">
        <v>866.4</v>
      </c>
      <c r="J4193" s="5">
        <v>4</v>
      </c>
      <c r="K4193" s="4">
        <v>225.26</v>
      </c>
    </row>
    <row r="4194" spans="1:11" x14ac:dyDescent="0.2">
      <c r="A4194" t="s">
        <v>3062</v>
      </c>
      <c r="B4194" t="str">
        <f t="shared" si="130"/>
        <v>2016</v>
      </c>
      <c r="C4194" t="str">
        <f t="shared" si="131"/>
        <v>Feb</v>
      </c>
      <c r="D4194" t="s">
        <v>1713</v>
      </c>
      <c r="E4194" t="s">
        <v>109</v>
      </c>
      <c r="F4194" t="s">
        <v>38</v>
      </c>
      <c r="G4194" t="s">
        <v>52</v>
      </c>
      <c r="H4194" t="s">
        <v>1266</v>
      </c>
      <c r="I4194" s="4">
        <v>14.37</v>
      </c>
      <c r="J4194" s="5">
        <v>2</v>
      </c>
      <c r="K4194" s="4">
        <v>3.95</v>
      </c>
    </row>
    <row r="4195" spans="1:11" x14ac:dyDescent="0.2">
      <c r="A4195" t="s">
        <v>3062</v>
      </c>
      <c r="B4195" t="str">
        <f t="shared" si="130"/>
        <v>2016</v>
      </c>
      <c r="C4195" t="str">
        <f t="shared" si="131"/>
        <v>Feb</v>
      </c>
      <c r="D4195" t="s">
        <v>1457</v>
      </c>
      <c r="E4195" t="s">
        <v>608</v>
      </c>
      <c r="F4195" t="s">
        <v>43</v>
      </c>
      <c r="G4195" t="s">
        <v>44</v>
      </c>
      <c r="H4195" t="s">
        <v>187</v>
      </c>
      <c r="I4195" s="4">
        <v>90.48</v>
      </c>
      <c r="J4195" s="5">
        <v>2</v>
      </c>
      <c r="K4195" s="4">
        <v>23.52</v>
      </c>
    </row>
    <row r="4196" spans="1:11" x14ac:dyDescent="0.2">
      <c r="A4196" t="s">
        <v>3062</v>
      </c>
      <c r="B4196" t="str">
        <f t="shared" si="130"/>
        <v>2016</v>
      </c>
      <c r="C4196" t="str">
        <f t="shared" si="131"/>
        <v>Feb</v>
      </c>
      <c r="D4196" t="s">
        <v>1499</v>
      </c>
      <c r="E4196" t="s">
        <v>31</v>
      </c>
      <c r="F4196" t="s">
        <v>12</v>
      </c>
      <c r="G4196" t="s">
        <v>20</v>
      </c>
      <c r="H4196" t="s">
        <v>523</v>
      </c>
      <c r="I4196" s="4">
        <v>93.02</v>
      </c>
      <c r="J4196" s="5">
        <v>2</v>
      </c>
      <c r="K4196" s="4">
        <v>3.72</v>
      </c>
    </row>
    <row r="4197" spans="1:11" x14ac:dyDescent="0.2">
      <c r="A4197" t="s">
        <v>3063</v>
      </c>
      <c r="B4197" t="str">
        <f t="shared" si="130"/>
        <v>2016</v>
      </c>
      <c r="C4197" t="str">
        <f t="shared" si="131"/>
        <v>Feb</v>
      </c>
      <c r="D4197" t="s">
        <v>1368</v>
      </c>
      <c r="E4197" t="s">
        <v>34</v>
      </c>
      <c r="F4197" t="s">
        <v>12</v>
      </c>
      <c r="G4197" t="s">
        <v>20</v>
      </c>
      <c r="H4197" t="s">
        <v>315</v>
      </c>
      <c r="I4197" s="4">
        <v>80.98</v>
      </c>
      <c r="J4197" s="5">
        <v>1</v>
      </c>
      <c r="K4197" s="4">
        <v>1.62</v>
      </c>
    </row>
    <row r="4198" spans="1:11" x14ac:dyDescent="0.2">
      <c r="A4198" t="s">
        <v>3063</v>
      </c>
      <c r="B4198" t="str">
        <f t="shared" si="130"/>
        <v>2016</v>
      </c>
      <c r="C4198" t="str">
        <f t="shared" si="131"/>
        <v>Feb</v>
      </c>
      <c r="D4198" t="s">
        <v>1368</v>
      </c>
      <c r="E4198" t="s">
        <v>34</v>
      </c>
      <c r="F4198" t="s">
        <v>12</v>
      </c>
      <c r="G4198" t="s">
        <v>13</v>
      </c>
      <c r="H4198" t="s">
        <v>1224</v>
      </c>
      <c r="I4198" s="4">
        <v>348.84</v>
      </c>
      <c r="J4198" s="5">
        <v>9</v>
      </c>
      <c r="K4198" s="4">
        <v>170.93</v>
      </c>
    </row>
    <row r="4199" spans="1:11" x14ac:dyDescent="0.2">
      <c r="A4199" t="s">
        <v>3063</v>
      </c>
      <c r="B4199" t="str">
        <f t="shared" si="130"/>
        <v>2016</v>
      </c>
      <c r="C4199" t="str">
        <f t="shared" si="131"/>
        <v>Feb</v>
      </c>
      <c r="D4199" t="s">
        <v>1368</v>
      </c>
      <c r="E4199" t="s">
        <v>34</v>
      </c>
      <c r="F4199" t="s">
        <v>12</v>
      </c>
      <c r="G4199" t="s">
        <v>47</v>
      </c>
      <c r="H4199" t="s">
        <v>1511</v>
      </c>
      <c r="I4199" s="4">
        <v>9.4499999999999993</v>
      </c>
      <c r="J4199" s="5">
        <v>5</v>
      </c>
      <c r="K4199" s="4">
        <v>0.19</v>
      </c>
    </row>
    <row r="4200" spans="1:11" x14ac:dyDescent="0.2">
      <c r="A4200" t="s">
        <v>3063</v>
      </c>
      <c r="B4200" t="str">
        <f t="shared" si="130"/>
        <v>2016</v>
      </c>
      <c r="C4200" t="str">
        <f t="shared" si="131"/>
        <v>Feb</v>
      </c>
      <c r="D4200" t="s">
        <v>1368</v>
      </c>
      <c r="E4200" t="s">
        <v>34</v>
      </c>
      <c r="F4200" t="s">
        <v>38</v>
      </c>
      <c r="G4200" t="s">
        <v>52</v>
      </c>
      <c r="H4200" t="s">
        <v>1842</v>
      </c>
      <c r="I4200" s="4">
        <v>18.84</v>
      </c>
      <c r="J4200" s="5">
        <v>3</v>
      </c>
      <c r="K4200" s="4">
        <v>7.16</v>
      </c>
    </row>
    <row r="4201" spans="1:11" x14ac:dyDescent="0.2">
      <c r="A4201" t="s">
        <v>3063</v>
      </c>
      <c r="B4201" t="str">
        <f t="shared" si="130"/>
        <v>2016</v>
      </c>
      <c r="C4201" t="str">
        <f t="shared" si="131"/>
        <v>Feb</v>
      </c>
      <c r="D4201" t="s">
        <v>1368</v>
      </c>
      <c r="E4201" t="s">
        <v>34</v>
      </c>
      <c r="F4201" t="s">
        <v>38</v>
      </c>
      <c r="G4201" t="s">
        <v>83</v>
      </c>
      <c r="H4201" t="s">
        <v>1900</v>
      </c>
      <c r="I4201" s="4">
        <v>239.98</v>
      </c>
      <c r="J4201" s="5">
        <v>2</v>
      </c>
      <c r="K4201" s="4">
        <v>52.8</v>
      </c>
    </row>
    <row r="4202" spans="1:11" x14ac:dyDescent="0.2">
      <c r="A4202" t="s">
        <v>3063</v>
      </c>
      <c r="B4202" t="str">
        <f t="shared" si="130"/>
        <v>2016</v>
      </c>
      <c r="C4202" t="str">
        <f t="shared" si="131"/>
        <v>Feb</v>
      </c>
      <c r="D4202" t="s">
        <v>1368</v>
      </c>
      <c r="E4202" t="s">
        <v>34</v>
      </c>
      <c r="F4202" t="s">
        <v>12</v>
      </c>
      <c r="G4202" t="s">
        <v>72</v>
      </c>
      <c r="H4202" t="s">
        <v>1888</v>
      </c>
      <c r="I4202" s="4">
        <v>167.96</v>
      </c>
      <c r="J4202" s="5">
        <v>2</v>
      </c>
      <c r="K4202" s="4">
        <v>78.94</v>
      </c>
    </row>
    <row r="4203" spans="1:11" x14ac:dyDescent="0.2">
      <c r="A4203" t="s">
        <v>3063</v>
      </c>
      <c r="B4203" t="str">
        <f t="shared" si="130"/>
        <v>2016</v>
      </c>
      <c r="C4203" t="str">
        <f t="shared" si="131"/>
        <v>Feb</v>
      </c>
      <c r="D4203" t="s">
        <v>1368</v>
      </c>
      <c r="E4203" t="s">
        <v>34</v>
      </c>
      <c r="F4203" t="s">
        <v>43</v>
      </c>
      <c r="G4203" t="s">
        <v>44</v>
      </c>
      <c r="H4203" t="s">
        <v>965</v>
      </c>
      <c r="I4203" s="4">
        <v>104.85</v>
      </c>
      <c r="J4203" s="5">
        <v>3</v>
      </c>
      <c r="K4203" s="4">
        <v>28.31</v>
      </c>
    </row>
    <row r="4204" spans="1:11" x14ac:dyDescent="0.2">
      <c r="A4204" t="s">
        <v>3063</v>
      </c>
      <c r="B4204" t="str">
        <f t="shared" si="130"/>
        <v>2016</v>
      </c>
      <c r="C4204" t="str">
        <f t="shared" si="131"/>
        <v>Feb</v>
      </c>
      <c r="D4204" t="s">
        <v>1368</v>
      </c>
      <c r="E4204" t="s">
        <v>34</v>
      </c>
      <c r="F4204" t="s">
        <v>43</v>
      </c>
      <c r="G4204" t="s">
        <v>44</v>
      </c>
      <c r="H4204" t="s">
        <v>200</v>
      </c>
      <c r="I4204" s="4">
        <v>484.83</v>
      </c>
      <c r="J4204" s="5">
        <v>3</v>
      </c>
      <c r="K4204" s="4">
        <v>126.06</v>
      </c>
    </row>
    <row r="4205" spans="1:11" x14ac:dyDescent="0.2">
      <c r="A4205" t="s">
        <v>3063</v>
      </c>
      <c r="B4205" t="str">
        <f t="shared" si="130"/>
        <v>2016</v>
      </c>
      <c r="C4205" t="str">
        <f t="shared" si="131"/>
        <v>Feb</v>
      </c>
      <c r="D4205" t="s">
        <v>1368</v>
      </c>
      <c r="E4205" t="s">
        <v>34</v>
      </c>
      <c r="F4205" t="s">
        <v>12</v>
      </c>
      <c r="G4205" t="s">
        <v>13</v>
      </c>
      <c r="H4205" t="s">
        <v>2355</v>
      </c>
      <c r="I4205" s="4">
        <v>122.97</v>
      </c>
      <c r="J4205" s="5">
        <v>3</v>
      </c>
      <c r="K4205" s="4">
        <v>60.26</v>
      </c>
    </row>
    <row r="4206" spans="1:11" x14ac:dyDescent="0.2">
      <c r="A4206" t="s">
        <v>3063</v>
      </c>
      <c r="B4206" t="str">
        <f t="shared" si="130"/>
        <v>2016</v>
      </c>
      <c r="C4206" t="str">
        <f t="shared" si="131"/>
        <v>Feb</v>
      </c>
      <c r="D4206" t="s">
        <v>1368</v>
      </c>
      <c r="E4206" t="s">
        <v>34</v>
      </c>
      <c r="F4206" t="s">
        <v>12</v>
      </c>
      <c r="G4206" t="s">
        <v>20</v>
      </c>
      <c r="H4206" t="s">
        <v>1181</v>
      </c>
      <c r="I4206" s="4">
        <v>154.44</v>
      </c>
      <c r="J4206" s="5">
        <v>3</v>
      </c>
      <c r="K4206" s="4">
        <v>1.54</v>
      </c>
    </row>
    <row r="4207" spans="1:11" x14ac:dyDescent="0.2">
      <c r="A4207" t="s">
        <v>3063</v>
      </c>
      <c r="B4207" t="str">
        <f t="shared" si="130"/>
        <v>2016</v>
      </c>
      <c r="C4207" t="str">
        <f t="shared" si="131"/>
        <v>Feb</v>
      </c>
      <c r="D4207" t="s">
        <v>1368</v>
      </c>
      <c r="E4207" t="s">
        <v>34</v>
      </c>
      <c r="F4207" t="s">
        <v>12</v>
      </c>
      <c r="G4207" t="s">
        <v>13</v>
      </c>
      <c r="H4207" t="s">
        <v>2917</v>
      </c>
      <c r="I4207" s="4">
        <v>342.37</v>
      </c>
      <c r="J4207" s="5">
        <v>7</v>
      </c>
      <c r="K4207" s="4">
        <v>160.91</v>
      </c>
    </row>
    <row r="4208" spans="1:11" x14ac:dyDescent="0.2">
      <c r="A4208" t="s">
        <v>3063</v>
      </c>
      <c r="B4208" t="str">
        <f t="shared" si="130"/>
        <v>2016</v>
      </c>
      <c r="C4208" t="str">
        <f t="shared" si="131"/>
        <v>Feb</v>
      </c>
      <c r="D4208" t="s">
        <v>379</v>
      </c>
      <c r="E4208" t="s">
        <v>31</v>
      </c>
      <c r="F4208" t="s">
        <v>12</v>
      </c>
      <c r="G4208" t="s">
        <v>18</v>
      </c>
      <c r="H4208" t="s">
        <v>19</v>
      </c>
      <c r="I4208" s="4">
        <v>14.73</v>
      </c>
      <c r="J4208" s="5">
        <v>3</v>
      </c>
      <c r="K4208" s="4">
        <v>7.22</v>
      </c>
    </row>
    <row r="4209" spans="1:11" x14ac:dyDescent="0.2">
      <c r="A4209" t="s">
        <v>3063</v>
      </c>
      <c r="B4209" t="str">
        <f t="shared" si="130"/>
        <v>2016</v>
      </c>
      <c r="C4209" t="str">
        <f t="shared" si="131"/>
        <v>Feb</v>
      </c>
      <c r="D4209" t="s">
        <v>379</v>
      </c>
      <c r="E4209" t="s">
        <v>31</v>
      </c>
      <c r="F4209" t="s">
        <v>12</v>
      </c>
      <c r="G4209" t="s">
        <v>20</v>
      </c>
      <c r="H4209" t="s">
        <v>1618</v>
      </c>
      <c r="I4209" s="4">
        <v>186.54</v>
      </c>
      <c r="J4209" s="5">
        <v>3</v>
      </c>
      <c r="K4209" s="4">
        <v>50.37</v>
      </c>
    </row>
    <row r="4210" spans="1:11" x14ac:dyDescent="0.2">
      <c r="A4210" t="s">
        <v>3063</v>
      </c>
      <c r="B4210" t="str">
        <f t="shared" si="130"/>
        <v>2016</v>
      </c>
      <c r="C4210" t="str">
        <f t="shared" si="131"/>
        <v>Feb</v>
      </c>
      <c r="D4210" t="s">
        <v>379</v>
      </c>
      <c r="E4210" t="s">
        <v>31</v>
      </c>
      <c r="F4210" t="s">
        <v>38</v>
      </c>
      <c r="G4210" t="s">
        <v>164</v>
      </c>
      <c r="H4210" t="s">
        <v>2462</v>
      </c>
      <c r="I4210" s="4">
        <v>557.73</v>
      </c>
      <c r="J4210" s="5">
        <v>4</v>
      </c>
      <c r="K4210" s="4">
        <v>6.97</v>
      </c>
    </row>
    <row r="4211" spans="1:11" x14ac:dyDescent="0.2">
      <c r="A4211" t="s">
        <v>3063</v>
      </c>
      <c r="B4211" t="str">
        <f t="shared" si="130"/>
        <v>2016</v>
      </c>
      <c r="C4211" t="str">
        <f t="shared" si="131"/>
        <v>Feb</v>
      </c>
      <c r="D4211" t="s">
        <v>379</v>
      </c>
      <c r="E4211" t="s">
        <v>31</v>
      </c>
      <c r="F4211" t="s">
        <v>43</v>
      </c>
      <c r="G4211" t="s">
        <v>44</v>
      </c>
      <c r="H4211" t="s">
        <v>3064</v>
      </c>
      <c r="I4211" s="4">
        <v>159.97</v>
      </c>
      <c r="J4211" s="5">
        <v>4</v>
      </c>
      <c r="K4211" s="4">
        <v>-31.99</v>
      </c>
    </row>
    <row r="4212" spans="1:11" x14ac:dyDescent="0.2">
      <c r="A4212" t="s">
        <v>3065</v>
      </c>
      <c r="B4212" t="str">
        <f t="shared" si="130"/>
        <v>2016</v>
      </c>
      <c r="C4212" t="str">
        <f t="shared" si="131"/>
        <v>Feb</v>
      </c>
      <c r="D4212" t="s">
        <v>493</v>
      </c>
      <c r="E4212" t="s">
        <v>135</v>
      </c>
      <c r="F4212" t="s">
        <v>38</v>
      </c>
      <c r="G4212" t="s">
        <v>52</v>
      </c>
      <c r="H4212" t="s">
        <v>754</v>
      </c>
      <c r="I4212" s="4">
        <v>132.22</v>
      </c>
      <c r="J4212" s="5">
        <v>4</v>
      </c>
      <c r="K4212" s="4">
        <v>-18.18</v>
      </c>
    </row>
    <row r="4213" spans="1:11" x14ac:dyDescent="0.2">
      <c r="A4213" t="s">
        <v>3066</v>
      </c>
      <c r="B4213" t="str">
        <f t="shared" si="130"/>
        <v>2016</v>
      </c>
      <c r="C4213" t="str">
        <f t="shared" si="131"/>
        <v>Feb</v>
      </c>
      <c r="D4213" t="s">
        <v>444</v>
      </c>
      <c r="E4213" t="s">
        <v>62</v>
      </c>
      <c r="F4213" t="s">
        <v>43</v>
      </c>
      <c r="G4213" t="s">
        <v>58</v>
      </c>
      <c r="H4213" t="s">
        <v>2976</v>
      </c>
      <c r="I4213" s="4">
        <v>100</v>
      </c>
      <c r="J4213" s="5">
        <v>4</v>
      </c>
      <c r="K4213" s="4">
        <v>21</v>
      </c>
    </row>
    <row r="4214" spans="1:11" x14ac:dyDescent="0.2">
      <c r="A4214" t="s">
        <v>3066</v>
      </c>
      <c r="B4214" t="str">
        <f t="shared" si="130"/>
        <v>2016</v>
      </c>
      <c r="C4214" t="str">
        <f t="shared" si="131"/>
        <v>Feb</v>
      </c>
      <c r="D4214" t="s">
        <v>444</v>
      </c>
      <c r="E4214" t="s">
        <v>62</v>
      </c>
      <c r="F4214" t="s">
        <v>12</v>
      </c>
      <c r="G4214" t="s">
        <v>18</v>
      </c>
      <c r="H4214" t="s">
        <v>1895</v>
      </c>
      <c r="I4214" s="4">
        <v>7.83</v>
      </c>
      <c r="J4214" s="5">
        <v>3</v>
      </c>
      <c r="K4214" s="4">
        <v>3.6</v>
      </c>
    </row>
    <row r="4215" spans="1:11" x14ac:dyDescent="0.2">
      <c r="A4215" t="s">
        <v>3066</v>
      </c>
      <c r="B4215" t="str">
        <f t="shared" si="130"/>
        <v>2016</v>
      </c>
      <c r="C4215" t="str">
        <f t="shared" si="131"/>
        <v>Feb</v>
      </c>
      <c r="D4215" t="s">
        <v>3067</v>
      </c>
      <c r="E4215" t="s">
        <v>87</v>
      </c>
      <c r="F4215" t="s">
        <v>12</v>
      </c>
      <c r="G4215" t="s">
        <v>13</v>
      </c>
      <c r="H4215" t="s">
        <v>1840</v>
      </c>
      <c r="I4215" s="4">
        <v>30.35</v>
      </c>
      <c r="J4215" s="5">
        <v>2</v>
      </c>
      <c r="K4215" s="4">
        <v>10.62</v>
      </c>
    </row>
    <row r="4216" spans="1:11" x14ac:dyDescent="0.2">
      <c r="A4216" t="s">
        <v>3066</v>
      </c>
      <c r="B4216" t="str">
        <f t="shared" si="130"/>
        <v>2016</v>
      </c>
      <c r="C4216" t="str">
        <f t="shared" si="131"/>
        <v>Feb</v>
      </c>
      <c r="D4216" t="s">
        <v>3022</v>
      </c>
      <c r="E4216" t="s">
        <v>31</v>
      </c>
      <c r="F4216" t="s">
        <v>43</v>
      </c>
      <c r="G4216" t="s">
        <v>44</v>
      </c>
      <c r="H4216" t="s">
        <v>2631</v>
      </c>
      <c r="I4216" s="4">
        <v>623.96</v>
      </c>
      <c r="J4216" s="5">
        <v>5</v>
      </c>
      <c r="K4216" s="4">
        <v>39</v>
      </c>
    </row>
    <row r="4217" spans="1:11" x14ac:dyDescent="0.2">
      <c r="A4217" t="s">
        <v>3068</v>
      </c>
      <c r="B4217" t="str">
        <f t="shared" si="130"/>
        <v>2016</v>
      </c>
      <c r="C4217" t="str">
        <f t="shared" si="131"/>
        <v>Feb</v>
      </c>
      <c r="D4217" t="s">
        <v>2568</v>
      </c>
      <c r="E4217" t="s">
        <v>290</v>
      </c>
      <c r="F4217" t="s">
        <v>43</v>
      </c>
      <c r="G4217" t="s">
        <v>44</v>
      </c>
      <c r="H4217" t="s">
        <v>2669</v>
      </c>
      <c r="I4217" s="4">
        <v>1127.98</v>
      </c>
      <c r="J4217" s="5">
        <v>3</v>
      </c>
      <c r="K4217" s="4">
        <v>126.9</v>
      </c>
    </row>
    <row r="4218" spans="1:11" x14ac:dyDescent="0.2">
      <c r="A4218" t="s">
        <v>3068</v>
      </c>
      <c r="B4218" t="str">
        <f t="shared" si="130"/>
        <v>2016</v>
      </c>
      <c r="C4218" t="str">
        <f t="shared" si="131"/>
        <v>Feb</v>
      </c>
      <c r="D4218" t="s">
        <v>196</v>
      </c>
      <c r="E4218" t="s">
        <v>11</v>
      </c>
      <c r="F4218" t="s">
        <v>38</v>
      </c>
      <c r="G4218" t="s">
        <v>39</v>
      </c>
      <c r="H4218" t="s">
        <v>278</v>
      </c>
      <c r="I4218" s="4">
        <v>241.5</v>
      </c>
      <c r="J4218" s="5">
        <v>4</v>
      </c>
      <c r="K4218" s="4">
        <v>0</v>
      </c>
    </row>
    <row r="4219" spans="1:11" x14ac:dyDescent="0.2">
      <c r="A4219" t="s">
        <v>3069</v>
      </c>
      <c r="B4219" t="str">
        <f t="shared" si="130"/>
        <v>2016</v>
      </c>
      <c r="C4219" t="str">
        <f t="shared" si="131"/>
        <v>Feb</v>
      </c>
      <c r="D4219" t="s">
        <v>2754</v>
      </c>
      <c r="E4219" t="s">
        <v>31</v>
      </c>
      <c r="F4219" t="s">
        <v>43</v>
      </c>
      <c r="G4219" t="s">
        <v>58</v>
      </c>
      <c r="H4219" t="s">
        <v>95</v>
      </c>
      <c r="I4219" s="4">
        <v>89.97</v>
      </c>
      <c r="J4219" s="5">
        <v>3</v>
      </c>
      <c r="K4219" s="4">
        <v>39.590000000000003</v>
      </c>
    </row>
    <row r="4220" spans="1:11" x14ac:dyDescent="0.2">
      <c r="A4220" t="s">
        <v>3069</v>
      </c>
      <c r="B4220" t="str">
        <f t="shared" si="130"/>
        <v>2016</v>
      </c>
      <c r="C4220" t="str">
        <f t="shared" si="131"/>
        <v>Feb</v>
      </c>
      <c r="D4220" t="s">
        <v>2754</v>
      </c>
      <c r="E4220" t="s">
        <v>31</v>
      </c>
      <c r="F4220" t="s">
        <v>43</v>
      </c>
      <c r="G4220" t="s">
        <v>58</v>
      </c>
      <c r="H4220" t="s">
        <v>2968</v>
      </c>
      <c r="I4220" s="4">
        <v>31.86</v>
      </c>
      <c r="J4220" s="5">
        <v>2</v>
      </c>
      <c r="K4220" s="4">
        <v>11.15</v>
      </c>
    </row>
    <row r="4221" spans="1:11" x14ac:dyDescent="0.2">
      <c r="A4221" t="s">
        <v>3070</v>
      </c>
      <c r="B4221" t="str">
        <f t="shared" si="130"/>
        <v>2016</v>
      </c>
      <c r="C4221" t="str">
        <f t="shared" si="131"/>
        <v>Feb</v>
      </c>
      <c r="D4221" t="s">
        <v>1952</v>
      </c>
      <c r="E4221" t="s">
        <v>974</v>
      </c>
      <c r="F4221" t="s">
        <v>43</v>
      </c>
      <c r="G4221" t="s">
        <v>44</v>
      </c>
      <c r="H4221" t="s">
        <v>2165</v>
      </c>
      <c r="I4221" s="4">
        <v>69.930000000000007</v>
      </c>
      <c r="J4221" s="5">
        <v>7</v>
      </c>
      <c r="K4221" s="4">
        <v>0.7</v>
      </c>
    </row>
    <row r="4222" spans="1:11" x14ac:dyDescent="0.2">
      <c r="A4222" t="s">
        <v>3071</v>
      </c>
      <c r="B4222" t="str">
        <f t="shared" si="130"/>
        <v>2016</v>
      </c>
      <c r="C4222" t="str">
        <f t="shared" si="131"/>
        <v>Feb</v>
      </c>
      <c r="D4222" t="s">
        <v>577</v>
      </c>
      <c r="E4222" t="s">
        <v>34</v>
      </c>
      <c r="F4222" t="s">
        <v>12</v>
      </c>
      <c r="G4222" t="s">
        <v>20</v>
      </c>
      <c r="H4222" t="s">
        <v>1825</v>
      </c>
      <c r="I4222" s="4">
        <v>1350.12</v>
      </c>
      <c r="J4222" s="5">
        <v>6</v>
      </c>
      <c r="K4222" s="4">
        <v>175.52</v>
      </c>
    </row>
    <row r="4223" spans="1:11" x14ac:dyDescent="0.2">
      <c r="A4223" t="s">
        <v>3071</v>
      </c>
      <c r="B4223" t="str">
        <f t="shared" si="130"/>
        <v>2016</v>
      </c>
      <c r="C4223" t="str">
        <f t="shared" si="131"/>
        <v>Feb</v>
      </c>
      <c r="D4223" t="s">
        <v>577</v>
      </c>
      <c r="E4223" t="s">
        <v>34</v>
      </c>
      <c r="F4223" t="s">
        <v>12</v>
      </c>
      <c r="G4223" t="s">
        <v>22</v>
      </c>
      <c r="H4223" t="s">
        <v>1601</v>
      </c>
      <c r="I4223" s="4">
        <v>15.92</v>
      </c>
      <c r="J4223" s="5">
        <v>4</v>
      </c>
      <c r="K4223" s="4">
        <v>7.48</v>
      </c>
    </row>
    <row r="4224" spans="1:11" x14ac:dyDescent="0.2">
      <c r="A4224" t="s">
        <v>3072</v>
      </c>
      <c r="B4224" t="str">
        <f t="shared" si="130"/>
        <v>2016</v>
      </c>
      <c r="C4224" t="str">
        <f t="shared" si="131"/>
        <v>Feb</v>
      </c>
      <c r="D4224" t="s">
        <v>1758</v>
      </c>
      <c r="E4224" t="s">
        <v>31</v>
      </c>
      <c r="F4224" t="s">
        <v>12</v>
      </c>
      <c r="G4224" t="s">
        <v>13</v>
      </c>
      <c r="H4224" t="s">
        <v>1630</v>
      </c>
      <c r="I4224" s="4">
        <v>146.82</v>
      </c>
      <c r="J4224" s="5">
        <v>3</v>
      </c>
      <c r="K4224" s="4">
        <v>73.41</v>
      </c>
    </row>
    <row r="4225" spans="1:11" x14ac:dyDescent="0.2">
      <c r="A4225" t="s">
        <v>3073</v>
      </c>
      <c r="B4225" t="str">
        <f t="shared" si="130"/>
        <v>2016</v>
      </c>
      <c r="C4225" t="str">
        <f t="shared" si="131"/>
        <v>Feb</v>
      </c>
      <c r="D4225" t="s">
        <v>2275</v>
      </c>
      <c r="E4225" t="s">
        <v>608</v>
      </c>
      <c r="F4225" t="s">
        <v>12</v>
      </c>
      <c r="G4225" t="s">
        <v>13</v>
      </c>
      <c r="H4225" t="s">
        <v>2241</v>
      </c>
      <c r="I4225" s="4">
        <v>4.7699999999999996</v>
      </c>
      <c r="J4225" s="5">
        <v>1</v>
      </c>
      <c r="K4225" s="4">
        <v>2.15</v>
      </c>
    </row>
    <row r="4226" spans="1:11" x14ac:dyDescent="0.2">
      <c r="A4226" t="s">
        <v>3073</v>
      </c>
      <c r="B4226" t="str">
        <f t="shared" si="130"/>
        <v>2016</v>
      </c>
      <c r="C4226" t="str">
        <f t="shared" si="131"/>
        <v>Feb</v>
      </c>
      <c r="D4226" t="s">
        <v>2275</v>
      </c>
      <c r="E4226" t="s">
        <v>608</v>
      </c>
      <c r="F4226" t="s">
        <v>12</v>
      </c>
      <c r="G4226" t="s">
        <v>27</v>
      </c>
      <c r="H4226" t="s">
        <v>340</v>
      </c>
      <c r="I4226" s="4">
        <v>7.98</v>
      </c>
      <c r="J4226" s="5">
        <v>3</v>
      </c>
      <c r="K4226" s="4">
        <v>2.0699999999999998</v>
      </c>
    </row>
    <row r="4227" spans="1:11" x14ac:dyDescent="0.2">
      <c r="A4227" t="s">
        <v>3073</v>
      </c>
      <c r="B4227" t="str">
        <f t="shared" ref="B4227:B4290" si="132">TEXT(A4227,"YYYY")</f>
        <v>2016</v>
      </c>
      <c r="C4227" t="str">
        <f t="shared" ref="C4227:C4290" si="133">TEXT(A4227,"MMM")</f>
        <v>Feb</v>
      </c>
      <c r="D4227" t="s">
        <v>2275</v>
      </c>
      <c r="E4227" t="s">
        <v>608</v>
      </c>
      <c r="F4227" t="s">
        <v>38</v>
      </c>
      <c r="G4227" t="s">
        <v>164</v>
      </c>
      <c r="H4227" t="s">
        <v>1873</v>
      </c>
      <c r="I4227" s="4">
        <v>550.42999999999995</v>
      </c>
      <c r="J4227" s="5">
        <v>3</v>
      </c>
      <c r="K4227" s="4">
        <v>-47.18</v>
      </c>
    </row>
    <row r="4228" spans="1:11" x14ac:dyDescent="0.2">
      <c r="A4228" t="s">
        <v>3073</v>
      </c>
      <c r="B4228" t="str">
        <f t="shared" si="132"/>
        <v>2016</v>
      </c>
      <c r="C4228" t="str">
        <f t="shared" si="133"/>
        <v>Feb</v>
      </c>
      <c r="D4228" t="s">
        <v>2275</v>
      </c>
      <c r="E4228" t="s">
        <v>608</v>
      </c>
      <c r="F4228" t="s">
        <v>38</v>
      </c>
      <c r="G4228" t="s">
        <v>52</v>
      </c>
      <c r="H4228" t="s">
        <v>1339</v>
      </c>
      <c r="I4228" s="4">
        <v>10.56</v>
      </c>
      <c r="J4228" s="5">
        <v>6</v>
      </c>
      <c r="K4228" s="4">
        <v>4.6500000000000004</v>
      </c>
    </row>
    <row r="4229" spans="1:11" x14ac:dyDescent="0.2">
      <c r="A4229" t="s">
        <v>3073</v>
      </c>
      <c r="B4229" t="str">
        <f t="shared" si="132"/>
        <v>2016</v>
      </c>
      <c r="C4229" t="str">
        <f t="shared" si="133"/>
        <v>Feb</v>
      </c>
      <c r="D4229" t="s">
        <v>2606</v>
      </c>
      <c r="E4229" t="s">
        <v>383</v>
      </c>
      <c r="F4229" t="s">
        <v>12</v>
      </c>
      <c r="G4229" t="s">
        <v>27</v>
      </c>
      <c r="H4229" t="s">
        <v>1834</v>
      </c>
      <c r="I4229" s="4">
        <v>264.18</v>
      </c>
      <c r="J4229" s="5">
        <v>7</v>
      </c>
      <c r="K4229" s="4">
        <v>68.69</v>
      </c>
    </row>
    <row r="4230" spans="1:11" x14ac:dyDescent="0.2">
      <c r="A4230" t="s">
        <v>3074</v>
      </c>
      <c r="B4230" t="str">
        <f t="shared" si="132"/>
        <v>2016</v>
      </c>
      <c r="C4230" t="str">
        <f t="shared" si="133"/>
        <v>Feb</v>
      </c>
      <c r="D4230" t="s">
        <v>733</v>
      </c>
      <c r="E4230" t="s">
        <v>169</v>
      </c>
      <c r="F4230" t="s">
        <v>12</v>
      </c>
      <c r="G4230" t="s">
        <v>22</v>
      </c>
      <c r="H4230" t="s">
        <v>768</v>
      </c>
      <c r="I4230" s="4">
        <v>398.35</v>
      </c>
      <c r="J4230" s="5">
        <v>3</v>
      </c>
      <c r="K4230" s="4">
        <v>124.49</v>
      </c>
    </row>
    <row r="4231" spans="1:11" x14ac:dyDescent="0.2">
      <c r="A4231" t="s">
        <v>3074</v>
      </c>
      <c r="B4231" t="str">
        <f t="shared" si="132"/>
        <v>2016</v>
      </c>
      <c r="C4231" t="str">
        <f t="shared" si="133"/>
        <v>Feb</v>
      </c>
      <c r="D4231" t="s">
        <v>733</v>
      </c>
      <c r="E4231" t="s">
        <v>169</v>
      </c>
      <c r="F4231" t="s">
        <v>12</v>
      </c>
      <c r="G4231" t="s">
        <v>47</v>
      </c>
      <c r="H4231" t="s">
        <v>1118</v>
      </c>
      <c r="I4231" s="4">
        <v>8.7200000000000006</v>
      </c>
      <c r="J4231" s="5">
        <v>4</v>
      </c>
      <c r="K4231" s="4">
        <v>3.58</v>
      </c>
    </row>
    <row r="4232" spans="1:11" x14ac:dyDescent="0.2">
      <c r="A4232" t="s">
        <v>3075</v>
      </c>
      <c r="B4232" t="str">
        <f t="shared" si="132"/>
        <v>2016</v>
      </c>
      <c r="C4232" t="str">
        <f t="shared" si="133"/>
        <v>Feb</v>
      </c>
      <c r="D4232" t="s">
        <v>1490</v>
      </c>
      <c r="E4232" t="s">
        <v>17</v>
      </c>
      <c r="F4232" t="s">
        <v>12</v>
      </c>
      <c r="G4232" t="s">
        <v>105</v>
      </c>
      <c r="H4232" t="s">
        <v>3076</v>
      </c>
      <c r="I4232" s="4">
        <v>92.06</v>
      </c>
      <c r="J4232" s="5">
        <v>6</v>
      </c>
      <c r="K4232" s="4">
        <v>-225.56</v>
      </c>
    </row>
    <row r="4233" spans="1:11" x14ac:dyDescent="0.2">
      <c r="A4233" t="s">
        <v>3075</v>
      </c>
      <c r="B4233" t="str">
        <f t="shared" si="132"/>
        <v>2016</v>
      </c>
      <c r="C4233" t="str">
        <f t="shared" si="133"/>
        <v>Feb</v>
      </c>
      <c r="D4233" t="s">
        <v>1490</v>
      </c>
      <c r="E4233" t="s">
        <v>17</v>
      </c>
      <c r="F4233" t="s">
        <v>12</v>
      </c>
      <c r="G4233" t="s">
        <v>47</v>
      </c>
      <c r="H4233" t="s">
        <v>1118</v>
      </c>
      <c r="I4233" s="4">
        <v>6.98</v>
      </c>
      <c r="J4233" s="5">
        <v>4</v>
      </c>
      <c r="K4233" s="4">
        <v>1.83</v>
      </c>
    </row>
    <row r="4234" spans="1:11" x14ac:dyDescent="0.2">
      <c r="A4234" t="s">
        <v>3075</v>
      </c>
      <c r="B4234" t="str">
        <f t="shared" si="132"/>
        <v>2016</v>
      </c>
      <c r="C4234" t="str">
        <f t="shared" si="133"/>
        <v>Feb</v>
      </c>
      <c r="D4234" t="s">
        <v>1490</v>
      </c>
      <c r="E4234" t="s">
        <v>17</v>
      </c>
      <c r="F4234" t="s">
        <v>38</v>
      </c>
      <c r="G4234" t="s">
        <v>39</v>
      </c>
      <c r="H4234" t="s">
        <v>1828</v>
      </c>
      <c r="I4234" s="4">
        <v>62.96</v>
      </c>
      <c r="J4234" s="5">
        <v>3</v>
      </c>
      <c r="K4234" s="4">
        <v>-2.7</v>
      </c>
    </row>
    <row r="4235" spans="1:11" x14ac:dyDescent="0.2">
      <c r="A4235" t="s">
        <v>3075</v>
      </c>
      <c r="B4235" t="str">
        <f t="shared" si="132"/>
        <v>2016</v>
      </c>
      <c r="C4235" t="str">
        <f t="shared" si="133"/>
        <v>Feb</v>
      </c>
      <c r="D4235" t="s">
        <v>1490</v>
      </c>
      <c r="E4235" t="s">
        <v>17</v>
      </c>
      <c r="F4235" t="s">
        <v>12</v>
      </c>
      <c r="G4235" t="s">
        <v>13</v>
      </c>
      <c r="H4235" t="s">
        <v>2688</v>
      </c>
      <c r="I4235" s="4">
        <v>5.18</v>
      </c>
      <c r="J4235" s="5">
        <v>1</v>
      </c>
      <c r="K4235" s="4">
        <v>1.81</v>
      </c>
    </row>
    <row r="4236" spans="1:11" x14ac:dyDescent="0.2">
      <c r="A4236" t="s">
        <v>3075</v>
      </c>
      <c r="B4236" t="str">
        <f t="shared" si="132"/>
        <v>2016</v>
      </c>
      <c r="C4236" t="str">
        <f t="shared" si="133"/>
        <v>Feb</v>
      </c>
      <c r="D4236" t="s">
        <v>2361</v>
      </c>
      <c r="E4236" t="s">
        <v>205</v>
      </c>
      <c r="F4236" t="s">
        <v>38</v>
      </c>
      <c r="G4236" t="s">
        <v>39</v>
      </c>
      <c r="H4236" t="s">
        <v>2774</v>
      </c>
      <c r="I4236" s="4">
        <v>227.96</v>
      </c>
      <c r="J4236" s="5">
        <v>2</v>
      </c>
      <c r="K4236" s="4">
        <v>36.47</v>
      </c>
    </row>
    <row r="4237" spans="1:11" x14ac:dyDescent="0.2">
      <c r="A4237" t="s">
        <v>3075</v>
      </c>
      <c r="B4237" t="str">
        <f t="shared" si="132"/>
        <v>2016</v>
      </c>
      <c r="C4237" t="str">
        <f t="shared" si="133"/>
        <v>Feb</v>
      </c>
      <c r="D4237" t="s">
        <v>280</v>
      </c>
      <c r="E4237" t="s">
        <v>37</v>
      </c>
      <c r="F4237" t="s">
        <v>38</v>
      </c>
      <c r="G4237" t="s">
        <v>52</v>
      </c>
      <c r="H4237" t="s">
        <v>1990</v>
      </c>
      <c r="I4237" s="4">
        <v>318.08</v>
      </c>
      <c r="J4237" s="5">
        <v>4</v>
      </c>
      <c r="K4237" s="4">
        <v>34.99</v>
      </c>
    </row>
    <row r="4238" spans="1:11" x14ac:dyDescent="0.2">
      <c r="A4238" t="s">
        <v>3075</v>
      </c>
      <c r="B4238" t="str">
        <f t="shared" si="132"/>
        <v>2016</v>
      </c>
      <c r="C4238" t="str">
        <f t="shared" si="133"/>
        <v>Feb</v>
      </c>
      <c r="D4238" t="s">
        <v>280</v>
      </c>
      <c r="E4238" t="s">
        <v>37</v>
      </c>
      <c r="F4238" t="s">
        <v>12</v>
      </c>
      <c r="G4238" t="s">
        <v>22</v>
      </c>
      <c r="H4238" t="s">
        <v>2677</v>
      </c>
      <c r="I4238" s="4">
        <v>5.8</v>
      </c>
      <c r="J4238" s="5">
        <v>1</v>
      </c>
      <c r="K4238" s="4">
        <v>2.61</v>
      </c>
    </row>
    <row r="4239" spans="1:11" x14ac:dyDescent="0.2">
      <c r="A4239" t="s">
        <v>3075</v>
      </c>
      <c r="B4239" t="str">
        <f t="shared" si="132"/>
        <v>2016</v>
      </c>
      <c r="C4239" t="str">
        <f t="shared" si="133"/>
        <v>Feb</v>
      </c>
      <c r="D4239" t="s">
        <v>1678</v>
      </c>
      <c r="E4239" t="s">
        <v>169</v>
      </c>
      <c r="F4239" t="s">
        <v>38</v>
      </c>
      <c r="G4239" t="s">
        <v>39</v>
      </c>
      <c r="H4239" t="s">
        <v>3077</v>
      </c>
      <c r="I4239" s="4">
        <v>326.64999999999998</v>
      </c>
      <c r="J4239" s="5">
        <v>3</v>
      </c>
      <c r="K4239" s="4">
        <v>39.92</v>
      </c>
    </row>
    <row r="4240" spans="1:11" x14ac:dyDescent="0.2">
      <c r="A4240" t="s">
        <v>3075</v>
      </c>
      <c r="B4240" t="str">
        <f t="shared" si="132"/>
        <v>2016</v>
      </c>
      <c r="C4240" t="str">
        <f t="shared" si="133"/>
        <v>Feb</v>
      </c>
      <c r="D4240" t="s">
        <v>1678</v>
      </c>
      <c r="E4240" t="s">
        <v>169</v>
      </c>
      <c r="F4240" t="s">
        <v>43</v>
      </c>
      <c r="G4240" t="s">
        <v>58</v>
      </c>
      <c r="H4240" t="s">
        <v>95</v>
      </c>
      <c r="I4240" s="4">
        <v>89.97</v>
      </c>
      <c r="J4240" s="5">
        <v>3</v>
      </c>
      <c r="K4240" s="4">
        <v>39.590000000000003</v>
      </c>
    </row>
    <row r="4241" spans="1:11" x14ac:dyDescent="0.2">
      <c r="A4241" t="s">
        <v>3078</v>
      </c>
      <c r="B4241" t="str">
        <f t="shared" si="132"/>
        <v>2016</v>
      </c>
      <c r="C4241" t="str">
        <f t="shared" si="133"/>
        <v>Feb</v>
      </c>
      <c r="D4241" t="s">
        <v>820</v>
      </c>
      <c r="E4241" t="s">
        <v>169</v>
      </c>
      <c r="F4241" t="s">
        <v>38</v>
      </c>
      <c r="G4241" t="s">
        <v>52</v>
      </c>
      <c r="H4241" t="s">
        <v>2086</v>
      </c>
      <c r="I4241" s="4">
        <v>44.46</v>
      </c>
      <c r="J4241" s="5">
        <v>2</v>
      </c>
      <c r="K4241" s="4">
        <v>14.67</v>
      </c>
    </row>
    <row r="4242" spans="1:11" x14ac:dyDescent="0.2">
      <c r="A4242" t="s">
        <v>3078</v>
      </c>
      <c r="B4242" t="str">
        <f t="shared" si="132"/>
        <v>2016</v>
      </c>
      <c r="C4242" t="str">
        <f t="shared" si="133"/>
        <v>Feb</v>
      </c>
      <c r="D4242" t="s">
        <v>820</v>
      </c>
      <c r="E4242" t="s">
        <v>169</v>
      </c>
      <c r="F4242" t="s">
        <v>12</v>
      </c>
      <c r="G4242" t="s">
        <v>20</v>
      </c>
      <c r="H4242" t="s">
        <v>348</v>
      </c>
      <c r="I4242" s="4">
        <v>242.94</v>
      </c>
      <c r="J4242" s="5">
        <v>3</v>
      </c>
      <c r="K4242" s="4">
        <v>9.7200000000000006</v>
      </c>
    </row>
    <row r="4243" spans="1:11" x14ac:dyDescent="0.2">
      <c r="A4243" t="s">
        <v>3078</v>
      </c>
      <c r="B4243" t="str">
        <f t="shared" si="132"/>
        <v>2016</v>
      </c>
      <c r="C4243" t="str">
        <f t="shared" si="133"/>
        <v>Feb</v>
      </c>
      <c r="D4243" t="s">
        <v>204</v>
      </c>
      <c r="E4243" t="s">
        <v>169</v>
      </c>
      <c r="F4243" t="s">
        <v>12</v>
      </c>
      <c r="G4243" t="s">
        <v>18</v>
      </c>
      <c r="H4243" t="s">
        <v>261</v>
      </c>
      <c r="I4243" s="4">
        <v>8.67</v>
      </c>
      <c r="J4243" s="5">
        <v>3</v>
      </c>
      <c r="K4243" s="4">
        <v>4.07</v>
      </c>
    </row>
    <row r="4244" spans="1:11" x14ac:dyDescent="0.2">
      <c r="A4244" t="s">
        <v>3078</v>
      </c>
      <c r="B4244" t="str">
        <f t="shared" si="132"/>
        <v>2016</v>
      </c>
      <c r="C4244" t="str">
        <f t="shared" si="133"/>
        <v>Feb</v>
      </c>
      <c r="D4244" t="s">
        <v>204</v>
      </c>
      <c r="E4244" t="s">
        <v>169</v>
      </c>
      <c r="F4244" t="s">
        <v>12</v>
      </c>
      <c r="G4244" t="s">
        <v>232</v>
      </c>
      <c r="H4244" t="s">
        <v>905</v>
      </c>
      <c r="I4244" s="4">
        <v>25.71</v>
      </c>
      <c r="J4244" s="5">
        <v>3</v>
      </c>
      <c r="K4244" s="4">
        <v>6.68</v>
      </c>
    </row>
    <row r="4245" spans="1:11" x14ac:dyDescent="0.2">
      <c r="A4245" t="s">
        <v>3078</v>
      </c>
      <c r="B4245" t="str">
        <f t="shared" si="132"/>
        <v>2016</v>
      </c>
      <c r="C4245" t="str">
        <f t="shared" si="133"/>
        <v>Feb</v>
      </c>
      <c r="D4245" t="s">
        <v>820</v>
      </c>
      <c r="E4245" t="s">
        <v>31</v>
      </c>
      <c r="F4245" t="s">
        <v>12</v>
      </c>
      <c r="G4245" t="s">
        <v>13</v>
      </c>
      <c r="H4245" t="s">
        <v>2348</v>
      </c>
      <c r="I4245" s="4">
        <v>70.88</v>
      </c>
      <c r="J4245" s="5">
        <v>2</v>
      </c>
      <c r="K4245" s="4">
        <v>33.31</v>
      </c>
    </row>
    <row r="4246" spans="1:11" x14ac:dyDescent="0.2">
      <c r="A4246" t="s">
        <v>3079</v>
      </c>
      <c r="B4246" t="str">
        <f t="shared" si="132"/>
        <v>2016</v>
      </c>
      <c r="C4246" t="str">
        <f t="shared" si="133"/>
        <v>Feb</v>
      </c>
      <c r="D4246" t="s">
        <v>1999</v>
      </c>
      <c r="E4246" t="s">
        <v>135</v>
      </c>
      <c r="F4246" t="s">
        <v>12</v>
      </c>
      <c r="G4246" t="s">
        <v>13</v>
      </c>
      <c r="H4246" t="s">
        <v>2201</v>
      </c>
      <c r="I4246" s="4">
        <v>16.5</v>
      </c>
      <c r="J4246" s="5">
        <v>2</v>
      </c>
      <c r="K4246" s="4">
        <v>5.57</v>
      </c>
    </row>
    <row r="4247" spans="1:11" x14ac:dyDescent="0.2">
      <c r="A4247" t="s">
        <v>3080</v>
      </c>
      <c r="B4247" t="str">
        <f t="shared" si="132"/>
        <v>2016</v>
      </c>
      <c r="C4247" t="str">
        <f t="shared" si="133"/>
        <v>Feb</v>
      </c>
      <c r="D4247" t="s">
        <v>1995</v>
      </c>
      <c r="E4247" t="s">
        <v>31</v>
      </c>
      <c r="F4247" t="s">
        <v>43</v>
      </c>
      <c r="G4247" t="s">
        <v>58</v>
      </c>
      <c r="H4247" t="s">
        <v>799</v>
      </c>
      <c r="I4247" s="4">
        <v>12.99</v>
      </c>
      <c r="J4247" s="5">
        <v>1</v>
      </c>
      <c r="K4247" s="4">
        <v>0.78</v>
      </c>
    </row>
    <row r="4248" spans="1:11" x14ac:dyDescent="0.2">
      <c r="A4248" t="s">
        <v>3080</v>
      </c>
      <c r="B4248" t="str">
        <f t="shared" si="132"/>
        <v>2016</v>
      </c>
      <c r="C4248" t="str">
        <f t="shared" si="133"/>
        <v>Feb</v>
      </c>
      <c r="D4248" t="s">
        <v>1995</v>
      </c>
      <c r="E4248" t="s">
        <v>31</v>
      </c>
      <c r="F4248" t="s">
        <v>12</v>
      </c>
      <c r="G4248" t="s">
        <v>22</v>
      </c>
      <c r="H4248" t="s">
        <v>1028</v>
      </c>
      <c r="I4248" s="4">
        <v>18.559999999999999</v>
      </c>
      <c r="J4248" s="5">
        <v>4</v>
      </c>
      <c r="K4248" s="4">
        <v>6.5</v>
      </c>
    </row>
    <row r="4249" spans="1:11" x14ac:dyDescent="0.2">
      <c r="A4249" t="s">
        <v>3080</v>
      </c>
      <c r="B4249" t="str">
        <f t="shared" si="132"/>
        <v>2016</v>
      </c>
      <c r="C4249" t="str">
        <f t="shared" si="133"/>
        <v>Feb</v>
      </c>
      <c r="D4249" t="s">
        <v>1995</v>
      </c>
      <c r="E4249" t="s">
        <v>31</v>
      </c>
      <c r="F4249" t="s">
        <v>12</v>
      </c>
      <c r="G4249" t="s">
        <v>20</v>
      </c>
      <c r="H4249" t="s">
        <v>844</v>
      </c>
      <c r="I4249" s="4">
        <v>449.15</v>
      </c>
      <c r="J4249" s="5">
        <v>5</v>
      </c>
      <c r="K4249" s="4">
        <v>8.98</v>
      </c>
    </row>
    <row r="4250" spans="1:11" x14ac:dyDescent="0.2">
      <c r="A4250" t="s">
        <v>3080</v>
      </c>
      <c r="B4250" t="str">
        <f t="shared" si="132"/>
        <v>2016</v>
      </c>
      <c r="C4250" t="str">
        <f t="shared" si="133"/>
        <v>Feb</v>
      </c>
      <c r="D4250" t="s">
        <v>1995</v>
      </c>
      <c r="E4250" t="s">
        <v>31</v>
      </c>
      <c r="F4250" t="s">
        <v>12</v>
      </c>
      <c r="G4250" t="s">
        <v>22</v>
      </c>
      <c r="H4250" t="s">
        <v>1305</v>
      </c>
      <c r="I4250" s="4">
        <v>31.25</v>
      </c>
      <c r="J4250" s="5">
        <v>7</v>
      </c>
      <c r="K4250" s="4">
        <v>10.94</v>
      </c>
    </row>
    <row r="4251" spans="1:11" x14ac:dyDescent="0.2">
      <c r="A4251" t="s">
        <v>3080</v>
      </c>
      <c r="B4251" t="str">
        <f t="shared" si="132"/>
        <v>2016</v>
      </c>
      <c r="C4251" t="str">
        <f t="shared" si="133"/>
        <v>Feb</v>
      </c>
      <c r="D4251" t="s">
        <v>2338</v>
      </c>
      <c r="E4251" t="s">
        <v>169</v>
      </c>
      <c r="F4251" t="s">
        <v>38</v>
      </c>
      <c r="G4251" t="s">
        <v>52</v>
      </c>
      <c r="H4251" t="s">
        <v>1083</v>
      </c>
      <c r="I4251" s="4">
        <v>68.95</v>
      </c>
      <c r="J4251" s="5">
        <v>5</v>
      </c>
      <c r="K4251" s="4">
        <v>28.96</v>
      </c>
    </row>
    <row r="4252" spans="1:11" x14ac:dyDescent="0.2">
      <c r="A4252" t="s">
        <v>3080</v>
      </c>
      <c r="B4252" t="str">
        <f t="shared" si="132"/>
        <v>2016</v>
      </c>
      <c r="C4252" t="str">
        <f t="shared" si="133"/>
        <v>Feb</v>
      </c>
      <c r="D4252" t="s">
        <v>2338</v>
      </c>
      <c r="E4252" t="s">
        <v>169</v>
      </c>
      <c r="F4252" t="s">
        <v>12</v>
      </c>
      <c r="G4252" t="s">
        <v>20</v>
      </c>
      <c r="H4252" t="s">
        <v>1960</v>
      </c>
      <c r="I4252" s="4">
        <v>296.37</v>
      </c>
      <c r="J4252" s="5">
        <v>3</v>
      </c>
      <c r="K4252" s="4">
        <v>80.02</v>
      </c>
    </row>
    <row r="4253" spans="1:11" x14ac:dyDescent="0.2">
      <c r="A4253" t="s">
        <v>3080</v>
      </c>
      <c r="B4253" t="str">
        <f t="shared" si="132"/>
        <v>2016</v>
      </c>
      <c r="C4253" t="str">
        <f t="shared" si="133"/>
        <v>Feb</v>
      </c>
      <c r="D4253" t="s">
        <v>2338</v>
      </c>
      <c r="E4253" t="s">
        <v>169</v>
      </c>
      <c r="F4253" t="s">
        <v>43</v>
      </c>
      <c r="G4253" t="s">
        <v>44</v>
      </c>
      <c r="H4253" t="s">
        <v>1110</v>
      </c>
      <c r="I4253" s="4">
        <v>39.979999999999997</v>
      </c>
      <c r="J4253" s="5">
        <v>2</v>
      </c>
      <c r="K4253" s="4">
        <v>2</v>
      </c>
    </row>
    <row r="4254" spans="1:11" x14ac:dyDescent="0.2">
      <c r="A4254" t="s">
        <v>3080</v>
      </c>
      <c r="B4254" t="str">
        <f t="shared" si="132"/>
        <v>2016</v>
      </c>
      <c r="C4254" t="str">
        <f t="shared" si="133"/>
        <v>Feb</v>
      </c>
      <c r="D4254" t="s">
        <v>2259</v>
      </c>
      <c r="E4254" t="s">
        <v>139</v>
      </c>
      <c r="F4254" t="s">
        <v>12</v>
      </c>
      <c r="G4254" t="s">
        <v>22</v>
      </c>
      <c r="H4254" t="s">
        <v>1729</v>
      </c>
      <c r="I4254" s="4">
        <v>3.76</v>
      </c>
      <c r="J4254" s="5">
        <v>3</v>
      </c>
      <c r="K4254" s="4">
        <v>-2.76</v>
      </c>
    </row>
    <row r="4255" spans="1:11" x14ac:dyDescent="0.2">
      <c r="A4255" t="s">
        <v>3080</v>
      </c>
      <c r="B4255" t="str">
        <f t="shared" si="132"/>
        <v>2016</v>
      </c>
      <c r="C4255" t="str">
        <f t="shared" si="133"/>
        <v>Feb</v>
      </c>
      <c r="D4255" t="s">
        <v>2259</v>
      </c>
      <c r="E4255" t="s">
        <v>139</v>
      </c>
      <c r="F4255" t="s">
        <v>12</v>
      </c>
      <c r="G4255" t="s">
        <v>22</v>
      </c>
      <c r="H4255" t="s">
        <v>762</v>
      </c>
      <c r="I4255" s="4">
        <v>34.86</v>
      </c>
      <c r="J4255" s="5">
        <v>2</v>
      </c>
      <c r="K4255" s="4">
        <v>-26.73</v>
      </c>
    </row>
    <row r="4256" spans="1:11" x14ac:dyDescent="0.2">
      <c r="A4256" t="s">
        <v>3080</v>
      </c>
      <c r="B4256" t="str">
        <f t="shared" si="132"/>
        <v>2016</v>
      </c>
      <c r="C4256" t="str">
        <f t="shared" si="133"/>
        <v>Feb</v>
      </c>
      <c r="D4256" t="s">
        <v>2259</v>
      </c>
      <c r="E4256" t="s">
        <v>139</v>
      </c>
      <c r="F4256" t="s">
        <v>12</v>
      </c>
      <c r="G4256" t="s">
        <v>20</v>
      </c>
      <c r="H4256" t="s">
        <v>2040</v>
      </c>
      <c r="I4256" s="4">
        <v>432.46</v>
      </c>
      <c r="J4256" s="5">
        <v>3</v>
      </c>
      <c r="K4256" s="4">
        <v>32.43</v>
      </c>
    </row>
    <row r="4257" spans="1:11" x14ac:dyDescent="0.2">
      <c r="A4257" t="s">
        <v>3080</v>
      </c>
      <c r="B4257" t="str">
        <f t="shared" si="132"/>
        <v>2016</v>
      </c>
      <c r="C4257" t="str">
        <f t="shared" si="133"/>
        <v>Feb</v>
      </c>
      <c r="D4257" t="s">
        <v>1490</v>
      </c>
      <c r="E4257" t="s">
        <v>169</v>
      </c>
      <c r="F4257" t="s">
        <v>38</v>
      </c>
      <c r="G4257" t="s">
        <v>52</v>
      </c>
      <c r="H4257" t="s">
        <v>2006</v>
      </c>
      <c r="I4257" s="4">
        <v>135.80000000000001</v>
      </c>
      <c r="J4257" s="5">
        <v>7</v>
      </c>
      <c r="K4257" s="4">
        <v>66.540000000000006</v>
      </c>
    </row>
    <row r="4258" spans="1:11" x14ac:dyDescent="0.2">
      <c r="A4258" t="s">
        <v>3081</v>
      </c>
      <c r="B4258" t="str">
        <f t="shared" si="132"/>
        <v>2016</v>
      </c>
      <c r="C4258" t="str">
        <f t="shared" si="133"/>
        <v>Feb</v>
      </c>
      <c r="D4258" t="s">
        <v>1100</v>
      </c>
      <c r="E4258" t="s">
        <v>180</v>
      </c>
      <c r="F4258" t="s">
        <v>12</v>
      </c>
      <c r="G4258" t="s">
        <v>105</v>
      </c>
      <c r="H4258" t="s">
        <v>2199</v>
      </c>
      <c r="I4258" s="4">
        <v>490.32</v>
      </c>
      <c r="J4258" s="5">
        <v>9</v>
      </c>
      <c r="K4258" s="4">
        <v>137.29</v>
      </c>
    </row>
    <row r="4259" spans="1:11" x14ac:dyDescent="0.2">
      <c r="A4259" t="s">
        <v>3081</v>
      </c>
      <c r="B4259" t="str">
        <f t="shared" si="132"/>
        <v>2016</v>
      </c>
      <c r="C4259" t="str">
        <f t="shared" si="133"/>
        <v>Feb</v>
      </c>
      <c r="D4259" t="s">
        <v>1854</v>
      </c>
      <c r="E4259" t="s">
        <v>31</v>
      </c>
      <c r="F4259" t="s">
        <v>43</v>
      </c>
      <c r="G4259" t="s">
        <v>44</v>
      </c>
      <c r="H4259" t="s">
        <v>1256</v>
      </c>
      <c r="I4259" s="4">
        <v>445.96</v>
      </c>
      <c r="J4259" s="5">
        <v>5</v>
      </c>
      <c r="K4259" s="4">
        <v>55.75</v>
      </c>
    </row>
    <row r="4260" spans="1:11" x14ac:dyDescent="0.2">
      <c r="A4260" t="s">
        <v>3081</v>
      </c>
      <c r="B4260" t="str">
        <f t="shared" si="132"/>
        <v>2016</v>
      </c>
      <c r="C4260" t="str">
        <f t="shared" si="133"/>
        <v>Feb</v>
      </c>
      <c r="D4260" t="s">
        <v>1854</v>
      </c>
      <c r="E4260" t="s">
        <v>31</v>
      </c>
      <c r="F4260" t="s">
        <v>43</v>
      </c>
      <c r="G4260" t="s">
        <v>58</v>
      </c>
      <c r="H4260" t="s">
        <v>593</v>
      </c>
      <c r="I4260" s="4">
        <v>36.24</v>
      </c>
      <c r="J4260" s="5">
        <v>1</v>
      </c>
      <c r="K4260" s="4">
        <v>15.22</v>
      </c>
    </row>
    <row r="4261" spans="1:11" x14ac:dyDescent="0.2">
      <c r="A4261" t="s">
        <v>3081</v>
      </c>
      <c r="B4261" t="str">
        <f t="shared" si="132"/>
        <v>2016</v>
      </c>
      <c r="C4261" t="str">
        <f t="shared" si="133"/>
        <v>Feb</v>
      </c>
      <c r="D4261" t="s">
        <v>1854</v>
      </c>
      <c r="E4261" t="s">
        <v>31</v>
      </c>
      <c r="F4261" t="s">
        <v>12</v>
      </c>
      <c r="G4261" t="s">
        <v>47</v>
      </c>
      <c r="H4261" t="s">
        <v>1213</v>
      </c>
      <c r="I4261" s="4">
        <v>10.65</v>
      </c>
      <c r="J4261" s="5">
        <v>3</v>
      </c>
      <c r="K4261" s="4">
        <v>5.01</v>
      </c>
    </row>
    <row r="4262" spans="1:11" x14ac:dyDescent="0.2">
      <c r="A4262" t="s">
        <v>3082</v>
      </c>
      <c r="B4262" t="str">
        <f t="shared" si="132"/>
        <v>2016</v>
      </c>
      <c r="C4262" t="str">
        <f t="shared" si="133"/>
        <v>Feb</v>
      </c>
      <c r="D4262" t="s">
        <v>1093</v>
      </c>
      <c r="E4262" t="s">
        <v>26</v>
      </c>
      <c r="F4262" t="s">
        <v>12</v>
      </c>
      <c r="G4262" t="s">
        <v>72</v>
      </c>
      <c r="H4262" t="s">
        <v>2320</v>
      </c>
      <c r="I4262" s="4">
        <v>57.58</v>
      </c>
      <c r="J4262" s="5">
        <v>3</v>
      </c>
      <c r="K4262" s="4">
        <v>21.59</v>
      </c>
    </row>
    <row r="4263" spans="1:11" x14ac:dyDescent="0.2">
      <c r="A4263" t="s">
        <v>3083</v>
      </c>
      <c r="B4263" t="str">
        <f t="shared" si="132"/>
        <v>2016</v>
      </c>
      <c r="C4263" t="str">
        <f t="shared" si="133"/>
        <v>Feb</v>
      </c>
      <c r="D4263" t="s">
        <v>2580</v>
      </c>
      <c r="E4263" t="s">
        <v>87</v>
      </c>
      <c r="F4263" t="s">
        <v>12</v>
      </c>
      <c r="G4263" t="s">
        <v>72</v>
      </c>
      <c r="H4263" t="s">
        <v>73</v>
      </c>
      <c r="I4263" s="4">
        <v>46.72</v>
      </c>
      <c r="J4263" s="5">
        <v>5</v>
      </c>
      <c r="K4263" s="4">
        <v>17.52</v>
      </c>
    </row>
    <row r="4264" spans="1:11" x14ac:dyDescent="0.2">
      <c r="A4264" t="s">
        <v>3084</v>
      </c>
      <c r="B4264" t="str">
        <f t="shared" si="132"/>
        <v>2016</v>
      </c>
      <c r="C4264" t="str">
        <f t="shared" si="133"/>
        <v>Feb</v>
      </c>
      <c r="D4264" t="s">
        <v>1026</v>
      </c>
      <c r="E4264" t="s">
        <v>169</v>
      </c>
      <c r="F4264" t="s">
        <v>12</v>
      </c>
      <c r="G4264" t="s">
        <v>105</v>
      </c>
      <c r="H4264" t="s">
        <v>1951</v>
      </c>
      <c r="I4264" s="4">
        <v>170.88</v>
      </c>
      <c r="J4264" s="5">
        <v>3</v>
      </c>
      <c r="K4264" s="4">
        <v>49.56</v>
      </c>
    </row>
    <row r="4265" spans="1:11" x14ac:dyDescent="0.2">
      <c r="A4265" t="s">
        <v>3084</v>
      </c>
      <c r="B4265" t="str">
        <f t="shared" si="132"/>
        <v>2016</v>
      </c>
      <c r="C4265" t="str">
        <f t="shared" si="133"/>
        <v>Feb</v>
      </c>
      <c r="D4265" t="s">
        <v>185</v>
      </c>
      <c r="E4265" t="s">
        <v>180</v>
      </c>
      <c r="F4265" t="s">
        <v>12</v>
      </c>
      <c r="G4265" t="s">
        <v>22</v>
      </c>
      <c r="H4265" t="s">
        <v>1694</v>
      </c>
      <c r="I4265" s="4">
        <v>56.82</v>
      </c>
      <c r="J4265" s="5">
        <v>3</v>
      </c>
      <c r="K4265" s="4">
        <v>28.41</v>
      </c>
    </row>
    <row r="4266" spans="1:11" x14ac:dyDescent="0.2">
      <c r="A4266" t="s">
        <v>3084</v>
      </c>
      <c r="B4266" t="str">
        <f t="shared" si="132"/>
        <v>2016</v>
      </c>
      <c r="C4266" t="str">
        <f t="shared" si="133"/>
        <v>Feb</v>
      </c>
      <c r="D4266" t="s">
        <v>3085</v>
      </c>
      <c r="E4266" t="s">
        <v>11</v>
      </c>
      <c r="F4266" t="s">
        <v>38</v>
      </c>
      <c r="G4266" t="s">
        <v>52</v>
      </c>
      <c r="H4266" t="s">
        <v>3086</v>
      </c>
      <c r="I4266" s="4">
        <v>16.190000000000001</v>
      </c>
      <c r="J4266" s="5">
        <v>2</v>
      </c>
      <c r="K4266" s="4">
        <v>-6.88</v>
      </c>
    </row>
    <row r="4267" spans="1:11" x14ac:dyDescent="0.2">
      <c r="A4267" t="s">
        <v>3087</v>
      </c>
      <c r="B4267" t="str">
        <f t="shared" si="132"/>
        <v>2016</v>
      </c>
      <c r="C4267" t="str">
        <f t="shared" si="133"/>
        <v>Feb</v>
      </c>
      <c r="D4267" t="s">
        <v>1459</v>
      </c>
      <c r="E4267" t="s">
        <v>169</v>
      </c>
      <c r="F4267" t="s">
        <v>12</v>
      </c>
      <c r="G4267" t="s">
        <v>47</v>
      </c>
      <c r="H4267" t="s">
        <v>184</v>
      </c>
      <c r="I4267" s="4">
        <v>36.479999999999997</v>
      </c>
      <c r="J4267" s="5">
        <v>6</v>
      </c>
      <c r="K4267" s="4">
        <v>18.239999999999998</v>
      </c>
    </row>
    <row r="4268" spans="1:11" x14ac:dyDescent="0.2">
      <c r="A4268" t="s">
        <v>3088</v>
      </c>
      <c r="B4268" t="str">
        <f t="shared" si="132"/>
        <v>2016</v>
      </c>
      <c r="C4268" t="str">
        <f t="shared" si="133"/>
        <v>Feb</v>
      </c>
      <c r="D4268" t="s">
        <v>2454</v>
      </c>
      <c r="E4268" t="s">
        <v>87</v>
      </c>
      <c r="F4268" t="s">
        <v>12</v>
      </c>
      <c r="G4268" t="s">
        <v>27</v>
      </c>
      <c r="H4268" t="s">
        <v>1561</v>
      </c>
      <c r="I4268" s="4">
        <v>111.1</v>
      </c>
      <c r="J4268" s="5">
        <v>7</v>
      </c>
      <c r="K4268" s="4">
        <v>8.33</v>
      </c>
    </row>
    <row r="4269" spans="1:11" x14ac:dyDescent="0.2">
      <c r="A4269" t="s">
        <v>3089</v>
      </c>
      <c r="B4269" t="str">
        <f t="shared" si="132"/>
        <v>2016</v>
      </c>
      <c r="C4269" t="str">
        <f t="shared" si="133"/>
        <v>Mar</v>
      </c>
      <c r="D4269" t="s">
        <v>1857</v>
      </c>
      <c r="E4269" t="s">
        <v>169</v>
      </c>
      <c r="F4269" t="s">
        <v>38</v>
      </c>
      <c r="G4269" t="s">
        <v>164</v>
      </c>
      <c r="H4269" t="s">
        <v>2462</v>
      </c>
      <c r="I4269" s="4">
        <v>836.59</v>
      </c>
      <c r="J4269" s="5">
        <v>8</v>
      </c>
      <c r="K4269" s="4">
        <v>-264.92</v>
      </c>
    </row>
    <row r="4270" spans="1:11" x14ac:dyDescent="0.2">
      <c r="A4270" t="s">
        <v>3089</v>
      </c>
      <c r="B4270" t="str">
        <f t="shared" si="132"/>
        <v>2016</v>
      </c>
      <c r="C4270" t="str">
        <f t="shared" si="133"/>
        <v>Mar</v>
      </c>
      <c r="D4270" t="s">
        <v>1857</v>
      </c>
      <c r="E4270" t="s">
        <v>169</v>
      </c>
      <c r="F4270" t="s">
        <v>12</v>
      </c>
      <c r="G4270" t="s">
        <v>13</v>
      </c>
      <c r="H4270" t="s">
        <v>719</v>
      </c>
      <c r="I4270" s="4">
        <v>26.38</v>
      </c>
      <c r="J4270" s="5">
        <v>1</v>
      </c>
      <c r="K4270" s="4">
        <v>12.13</v>
      </c>
    </row>
    <row r="4271" spans="1:11" x14ac:dyDescent="0.2">
      <c r="A4271" t="s">
        <v>3089</v>
      </c>
      <c r="B4271" t="str">
        <f t="shared" si="132"/>
        <v>2016</v>
      </c>
      <c r="C4271" t="str">
        <f t="shared" si="133"/>
        <v>Mar</v>
      </c>
      <c r="D4271" t="s">
        <v>1857</v>
      </c>
      <c r="E4271" t="s">
        <v>169</v>
      </c>
      <c r="F4271" t="s">
        <v>12</v>
      </c>
      <c r="G4271" t="s">
        <v>20</v>
      </c>
      <c r="H4271" t="s">
        <v>1799</v>
      </c>
      <c r="I4271" s="4">
        <v>362.92</v>
      </c>
      <c r="J4271" s="5">
        <v>2</v>
      </c>
      <c r="K4271" s="4">
        <v>105.25</v>
      </c>
    </row>
    <row r="4272" spans="1:11" x14ac:dyDescent="0.2">
      <c r="A4272" t="s">
        <v>3089</v>
      </c>
      <c r="B4272" t="str">
        <f t="shared" si="132"/>
        <v>2016</v>
      </c>
      <c r="C4272" t="str">
        <f t="shared" si="133"/>
        <v>Mar</v>
      </c>
      <c r="D4272" t="s">
        <v>1857</v>
      </c>
      <c r="E4272" t="s">
        <v>169</v>
      </c>
      <c r="F4272" t="s">
        <v>43</v>
      </c>
      <c r="G4272" t="s">
        <v>353</v>
      </c>
      <c r="H4272" t="s">
        <v>1508</v>
      </c>
      <c r="I4272" s="4">
        <v>4899.93</v>
      </c>
      <c r="J4272" s="5">
        <v>7</v>
      </c>
      <c r="K4272" s="4">
        <v>2400.9699999999998</v>
      </c>
    </row>
    <row r="4273" spans="1:15" x14ac:dyDescent="0.2">
      <c r="A4273" t="s">
        <v>3089</v>
      </c>
      <c r="B4273" t="str">
        <f t="shared" si="132"/>
        <v>2016</v>
      </c>
      <c r="C4273" t="str">
        <f t="shared" si="133"/>
        <v>Mar</v>
      </c>
      <c r="D4273" t="s">
        <v>1492</v>
      </c>
      <c r="E4273" t="s">
        <v>327</v>
      </c>
      <c r="F4273" t="s">
        <v>43</v>
      </c>
      <c r="G4273" t="s">
        <v>44</v>
      </c>
      <c r="H4273" t="s">
        <v>3090</v>
      </c>
      <c r="I4273" s="4">
        <v>159.97999999999999</v>
      </c>
      <c r="J4273" s="5">
        <v>2</v>
      </c>
      <c r="K4273" s="4">
        <v>14</v>
      </c>
    </row>
    <row r="4274" spans="1:15" x14ac:dyDescent="0.2">
      <c r="A4274" t="s">
        <v>3091</v>
      </c>
      <c r="B4274" t="str">
        <f t="shared" si="132"/>
        <v>2016</v>
      </c>
      <c r="C4274" t="str">
        <f t="shared" si="133"/>
        <v>Mar</v>
      </c>
      <c r="D4274" t="s">
        <v>922</v>
      </c>
      <c r="E4274" t="s">
        <v>67</v>
      </c>
      <c r="F4274" t="s">
        <v>12</v>
      </c>
      <c r="G4274" t="s">
        <v>22</v>
      </c>
      <c r="H4274" t="s">
        <v>806</v>
      </c>
      <c r="I4274" s="4">
        <v>447.86</v>
      </c>
      <c r="J4274" s="5">
        <v>7</v>
      </c>
      <c r="K4274" s="4">
        <v>219.45</v>
      </c>
    </row>
    <row r="4275" spans="1:15" x14ac:dyDescent="0.2">
      <c r="A4275" t="s">
        <v>3091</v>
      </c>
      <c r="B4275" t="str">
        <f t="shared" si="132"/>
        <v>2016</v>
      </c>
      <c r="C4275" t="str">
        <f t="shared" si="133"/>
        <v>Mar</v>
      </c>
      <c r="D4275" t="s">
        <v>922</v>
      </c>
      <c r="E4275" t="s">
        <v>67</v>
      </c>
      <c r="F4275" t="s">
        <v>43</v>
      </c>
      <c r="G4275" t="s">
        <v>44</v>
      </c>
      <c r="H4275" t="s">
        <v>596</v>
      </c>
      <c r="I4275" s="4">
        <v>479.95</v>
      </c>
      <c r="J4275" s="5">
        <v>5</v>
      </c>
      <c r="K4275" s="4">
        <v>129.59</v>
      </c>
    </row>
    <row r="4276" spans="1:15" x14ac:dyDescent="0.2">
      <c r="A4276" t="s">
        <v>3091</v>
      </c>
      <c r="B4276" t="str">
        <f t="shared" si="132"/>
        <v>2016</v>
      </c>
      <c r="C4276" t="str">
        <f t="shared" si="133"/>
        <v>Mar</v>
      </c>
      <c r="D4276" t="s">
        <v>922</v>
      </c>
      <c r="E4276" t="s">
        <v>67</v>
      </c>
      <c r="F4276" t="s">
        <v>12</v>
      </c>
      <c r="G4276" t="s">
        <v>13</v>
      </c>
      <c r="H4276" t="s">
        <v>554</v>
      </c>
      <c r="I4276" s="4">
        <v>166.44</v>
      </c>
      <c r="J4276" s="5">
        <v>3</v>
      </c>
      <c r="K4276" s="4">
        <v>79.89</v>
      </c>
    </row>
    <row r="4277" spans="1:15" x14ac:dyDescent="0.2">
      <c r="A4277" t="s">
        <v>3091</v>
      </c>
      <c r="B4277" t="str">
        <f t="shared" si="132"/>
        <v>2016</v>
      </c>
      <c r="C4277" t="str">
        <f t="shared" si="133"/>
        <v>Mar</v>
      </c>
      <c r="D4277" t="s">
        <v>3092</v>
      </c>
      <c r="E4277" t="s">
        <v>11</v>
      </c>
      <c r="F4277" t="s">
        <v>12</v>
      </c>
      <c r="G4277" t="s">
        <v>13</v>
      </c>
      <c r="H4277" t="s">
        <v>3093</v>
      </c>
      <c r="I4277" s="4">
        <v>42.78</v>
      </c>
      <c r="J4277" s="5">
        <v>7</v>
      </c>
      <c r="K4277" s="4">
        <v>15.51</v>
      </c>
    </row>
    <row r="4278" spans="1:15" x14ac:dyDescent="0.2">
      <c r="A4278" t="s">
        <v>3091</v>
      </c>
      <c r="B4278" t="str">
        <f t="shared" si="132"/>
        <v>2016</v>
      </c>
      <c r="C4278" t="str">
        <f t="shared" si="133"/>
        <v>Mar</v>
      </c>
      <c r="D4278" t="s">
        <v>3092</v>
      </c>
      <c r="E4278" t="s">
        <v>11</v>
      </c>
      <c r="F4278" t="s">
        <v>38</v>
      </c>
      <c r="G4278" t="s">
        <v>39</v>
      </c>
      <c r="H4278" t="s">
        <v>1575</v>
      </c>
      <c r="I4278" s="4">
        <v>563.42999999999995</v>
      </c>
      <c r="J4278" s="5">
        <v>5</v>
      </c>
      <c r="K4278" s="4">
        <v>-56.34</v>
      </c>
    </row>
    <row r="4279" spans="1:15" x14ac:dyDescent="0.2">
      <c r="A4279" t="s">
        <v>3091</v>
      </c>
      <c r="B4279" t="str">
        <f t="shared" si="132"/>
        <v>2016</v>
      </c>
      <c r="C4279" t="str">
        <f t="shared" si="133"/>
        <v>Mar</v>
      </c>
      <c r="D4279" t="s">
        <v>2129</v>
      </c>
      <c r="E4279" t="s">
        <v>146</v>
      </c>
      <c r="F4279" t="s">
        <v>43</v>
      </c>
      <c r="G4279" t="s">
        <v>44</v>
      </c>
      <c r="H4279" t="s">
        <v>814</v>
      </c>
      <c r="I4279" s="4">
        <v>134.85</v>
      </c>
      <c r="J4279" s="5">
        <v>3</v>
      </c>
      <c r="K4279" s="4">
        <v>37.76</v>
      </c>
    </row>
    <row r="4280" spans="1:15" x14ac:dyDescent="0.2">
      <c r="A4280" t="s">
        <v>3091</v>
      </c>
      <c r="B4280" t="str">
        <f t="shared" si="132"/>
        <v>2016</v>
      </c>
      <c r="C4280" t="str">
        <f t="shared" si="133"/>
        <v>Mar</v>
      </c>
      <c r="D4280" t="s">
        <v>1470</v>
      </c>
      <c r="E4280" t="s">
        <v>11</v>
      </c>
      <c r="F4280" t="s">
        <v>38</v>
      </c>
      <c r="G4280" t="s">
        <v>164</v>
      </c>
      <c r="H4280" t="s">
        <v>3094</v>
      </c>
      <c r="I4280" s="4">
        <v>637.9</v>
      </c>
      <c r="J4280" s="5">
        <v>3</v>
      </c>
      <c r="K4280" s="4">
        <v>-127.58</v>
      </c>
    </row>
    <row r="4281" spans="1:15" x14ac:dyDescent="0.2">
      <c r="A4281" t="s">
        <v>3091</v>
      </c>
      <c r="B4281" t="str">
        <f t="shared" si="132"/>
        <v>2016</v>
      </c>
      <c r="C4281" t="str">
        <f t="shared" si="133"/>
        <v>Mar</v>
      </c>
      <c r="D4281" t="s">
        <v>1470</v>
      </c>
      <c r="E4281" t="s">
        <v>11</v>
      </c>
      <c r="F4281" t="s">
        <v>43</v>
      </c>
      <c r="G4281" t="s">
        <v>353</v>
      </c>
      <c r="H4281" t="s">
        <v>2868</v>
      </c>
      <c r="I4281" s="4">
        <v>287.91000000000003</v>
      </c>
      <c r="J4281" s="5">
        <v>3</v>
      </c>
      <c r="K4281" s="4">
        <v>33.590000000000003</v>
      </c>
    </row>
    <row r="4282" spans="1:15" x14ac:dyDescent="0.2">
      <c r="A4282" t="s">
        <v>3091</v>
      </c>
      <c r="B4282" t="str">
        <f t="shared" si="132"/>
        <v>2016</v>
      </c>
      <c r="C4282" t="str">
        <f t="shared" si="133"/>
        <v>Mar</v>
      </c>
      <c r="D4282" t="s">
        <v>1470</v>
      </c>
      <c r="E4282" t="s">
        <v>11</v>
      </c>
      <c r="F4282" t="s">
        <v>12</v>
      </c>
      <c r="G4282" t="s">
        <v>72</v>
      </c>
      <c r="H4282" t="s">
        <v>2613</v>
      </c>
      <c r="I4282" s="4">
        <v>36.6</v>
      </c>
      <c r="J4282" s="5">
        <v>3</v>
      </c>
      <c r="K4282" s="4">
        <v>11.9</v>
      </c>
    </row>
    <row r="4283" spans="1:15" x14ac:dyDescent="0.2">
      <c r="A4283" t="s">
        <v>3091</v>
      </c>
      <c r="B4283" t="str">
        <f t="shared" si="132"/>
        <v>2016</v>
      </c>
      <c r="C4283" t="str">
        <f t="shared" si="133"/>
        <v>Mar</v>
      </c>
      <c r="D4283" t="s">
        <v>645</v>
      </c>
      <c r="E4283" t="s">
        <v>31</v>
      </c>
      <c r="F4283" t="s">
        <v>12</v>
      </c>
      <c r="G4283" t="s">
        <v>232</v>
      </c>
      <c r="H4283" t="s">
        <v>2753</v>
      </c>
      <c r="I4283" s="4">
        <v>25.35</v>
      </c>
      <c r="J4283" s="5">
        <v>3</v>
      </c>
      <c r="K4283" s="4">
        <v>7.61</v>
      </c>
      <c r="O4283" t="str">
        <f t="shared" ref="O4283:O4290" si="134">TEXT(A4283,"yyyy")</f>
        <v>2016</v>
      </c>
    </row>
    <row r="4284" spans="1:15" x14ac:dyDescent="0.2">
      <c r="A4284" t="s">
        <v>3091</v>
      </c>
      <c r="B4284" t="str">
        <f t="shared" si="132"/>
        <v>2016</v>
      </c>
      <c r="C4284" t="str">
        <f t="shared" si="133"/>
        <v>Mar</v>
      </c>
      <c r="D4284" t="s">
        <v>645</v>
      </c>
      <c r="E4284" t="s">
        <v>31</v>
      </c>
      <c r="F4284" t="s">
        <v>38</v>
      </c>
      <c r="G4284" t="s">
        <v>52</v>
      </c>
      <c r="H4284" t="s">
        <v>2164</v>
      </c>
      <c r="I4284" s="4">
        <v>35.28</v>
      </c>
      <c r="J4284" s="5">
        <v>3</v>
      </c>
      <c r="K4284" s="4">
        <v>12</v>
      </c>
      <c r="O4284" t="str">
        <f t="shared" si="134"/>
        <v>2016</v>
      </c>
    </row>
    <row r="4285" spans="1:15" x14ac:dyDescent="0.2">
      <c r="A4285" t="s">
        <v>3091</v>
      </c>
      <c r="B4285" t="str">
        <f t="shared" si="132"/>
        <v>2016</v>
      </c>
      <c r="C4285" t="str">
        <f t="shared" si="133"/>
        <v>Mar</v>
      </c>
      <c r="D4285" t="s">
        <v>485</v>
      </c>
      <c r="E4285" t="s">
        <v>11</v>
      </c>
      <c r="F4285" t="s">
        <v>12</v>
      </c>
      <c r="G4285" t="s">
        <v>232</v>
      </c>
      <c r="H4285" t="s">
        <v>1177</v>
      </c>
      <c r="I4285" s="4">
        <v>3930.07</v>
      </c>
      <c r="J4285" s="5">
        <v>3</v>
      </c>
      <c r="K4285" s="4">
        <v>-786.01</v>
      </c>
      <c r="O4285" t="str">
        <f t="shared" si="134"/>
        <v>2016</v>
      </c>
    </row>
    <row r="4286" spans="1:15" x14ac:dyDescent="0.2">
      <c r="A4286" t="s">
        <v>3091</v>
      </c>
      <c r="B4286" t="str">
        <f t="shared" si="132"/>
        <v>2016</v>
      </c>
      <c r="C4286" t="str">
        <f t="shared" si="133"/>
        <v>Mar</v>
      </c>
      <c r="D4286" t="s">
        <v>485</v>
      </c>
      <c r="E4286" t="s">
        <v>11</v>
      </c>
      <c r="F4286" t="s">
        <v>12</v>
      </c>
      <c r="G4286" t="s">
        <v>47</v>
      </c>
      <c r="H4286" t="s">
        <v>581</v>
      </c>
      <c r="I4286" s="4">
        <v>2.2999999999999998</v>
      </c>
      <c r="J4286" s="5">
        <v>1</v>
      </c>
      <c r="K4286" s="4">
        <v>0.78</v>
      </c>
      <c r="O4286" t="str">
        <f t="shared" si="134"/>
        <v>2016</v>
      </c>
    </row>
    <row r="4287" spans="1:15" x14ac:dyDescent="0.2">
      <c r="A4287" t="s">
        <v>3091</v>
      </c>
      <c r="B4287" t="str">
        <f t="shared" si="132"/>
        <v>2016</v>
      </c>
      <c r="C4287" t="str">
        <f t="shared" si="133"/>
        <v>Mar</v>
      </c>
      <c r="D4287" t="s">
        <v>485</v>
      </c>
      <c r="E4287" t="s">
        <v>11</v>
      </c>
      <c r="F4287" t="s">
        <v>43</v>
      </c>
      <c r="G4287" t="s">
        <v>44</v>
      </c>
      <c r="H4287" t="s">
        <v>1085</v>
      </c>
      <c r="I4287" s="4">
        <v>431.98</v>
      </c>
      <c r="J4287" s="5">
        <v>3</v>
      </c>
      <c r="K4287" s="4">
        <v>32.4</v>
      </c>
      <c r="O4287" t="str">
        <f t="shared" si="134"/>
        <v>2016</v>
      </c>
    </row>
    <row r="4288" spans="1:15" x14ac:dyDescent="0.2">
      <c r="A4288" t="s">
        <v>3091</v>
      </c>
      <c r="B4288" t="str">
        <f t="shared" si="132"/>
        <v>2016</v>
      </c>
      <c r="C4288" t="str">
        <f t="shared" si="133"/>
        <v>Mar</v>
      </c>
      <c r="D4288" t="s">
        <v>485</v>
      </c>
      <c r="E4288" t="s">
        <v>11</v>
      </c>
      <c r="F4288" t="s">
        <v>43</v>
      </c>
      <c r="G4288" t="s">
        <v>58</v>
      </c>
      <c r="H4288" t="s">
        <v>1099</v>
      </c>
      <c r="I4288" s="4">
        <v>41.72</v>
      </c>
      <c r="J4288" s="5">
        <v>7</v>
      </c>
      <c r="K4288" s="4">
        <v>5.74</v>
      </c>
      <c r="O4288" t="str">
        <f t="shared" si="134"/>
        <v>2016</v>
      </c>
    </row>
    <row r="4289" spans="1:15" x14ac:dyDescent="0.2">
      <c r="A4289" t="s">
        <v>3095</v>
      </c>
      <c r="B4289" t="str">
        <f t="shared" si="132"/>
        <v>2016</v>
      </c>
      <c r="C4289" t="str">
        <f t="shared" si="133"/>
        <v>Mar</v>
      </c>
      <c r="D4289" t="s">
        <v>2166</v>
      </c>
      <c r="E4289" t="s">
        <v>31</v>
      </c>
      <c r="F4289" t="s">
        <v>12</v>
      </c>
      <c r="G4289" t="s">
        <v>27</v>
      </c>
      <c r="H4289" t="s">
        <v>3096</v>
      </c>
      <c r="I4289" s="4">
        <v>16.989999999999998</v>
      </c>
      <c r="J4289" s="5">
        <v>1</v>
      </c>
      <c r="K4289" s="4">
        <v>4.93</v>
      </c>
      <c r="O4289" t="str">
        <f t="shared" si="134"/>
        <v>2016</v>
      </c>
    </row>
    <row r="4290" spans="1:15" x14ac:dyDescent="0.2">
      <c r="A4290" t="s">
        <v>3095</v>
      </c>
      <c r="B4290" t="str">
        <f t="shared" si="132"/>
        <v>2016</v>
      </c>
      <c r="C4290" t="str">
        <f t="shared" si="133"/>
        <v>Mar</v>
      </c>
      <c r="D4290" t="s">
        <v>792</v>
      </c>
      <c r="E4290" t="s">
        <v>139</v>
      </c>
      <c r="F4290" t="s">
        <v>12</v>
      </c>
      <c r="G4290" t="s">
        <v>18</v>
      </c>
      <c r="H4290" t="s">
        <v>517</v>
      </c>
      <c r="I4290" s="4">
        <v>10.08</v>
      </c>
      <c r="J4290" s="5">
        <v>4</v>
      </c>
      <c r="K4290" s="4">
        <v>3.53</v>
      </c>
      <c r="O4290" t="str">
        <f t="shared" si="134"/>
        <v>2016</v>
      </c>
    </row>
    <row r="4291" spans="1:15" x14ac:dyDescent="0.2">
      <c r="A4291" t="s">
        <v>3095</v>
      </c>
      <c r="B4291" t="str">
        <f t="shared" ref="B4291:B4354" si="135">TEXT(A4291,"YYYY")</f>
        <v>2016</v>
      </c>
      <c r="C4291" t="str">
        <f t="shared" ref="C4291:C4354" si="136">TEXT(A4291,"MMM")</f>
        <v>Mar</v>
      </c>
      <c r="D4291" t="s">
        <v>919</v>
      </c>
      <c r="E4291" t="s">
        <v>146</v>
      </c>
      <c r="F4291" t="s">
        <v>12</v>
      </c>
      <c r="G4291" t="s">
        <v>22</v>
      </c>
      <c r="H4291" t="s">
        <v>853</v>
      </c>
      <c r="I4291" s="4">
        <v>128.4</v>
      </c>
      <c r="J4291" s="5">
        <v>3</v>
      </c>
      <c r="K4291" s="4">
        <v>64.2</v>
      </c>
      <c r="O4291" t="str">
        <f t="shared" ref="O4291:O4301" si="137">TEXT(A4291,"yyyy")</f>
        <v>2016</v>
      </c>
    </row>
    <row r="4292" spans="1:15" x14ac:dyDescent="0.2">
      <c r="A4292" t="s">
        <v>3095</v>
      </c>
      <c r="B4292" t="str">
        <f t="shared" si="135"/>
        <v>2016</v>
      </c>
      <c r="C4292" t="str">
        <f t="shared" si="136"/>
        <v>Mar</v>
      </c>
      <c r="D4292" t="s">
        <v>2526</v>
      </c>
      <c r="E4292" t="s">
        <v>793</v>
      </c>
      <c r="F4292" t="s">
        <v>43</v>
      </c>
      <c r="G4292" t="s">
        <v>58</v>
      </c>
      <c r="H4292" t="s">
        <v>1160</v>
      </c>
      <c r="I4292" s="4">
        <v>159.97999999999999</v>
      </c>
      <c r="J4292" s="5">
        <v>2</v>
      </c>
      <c r="K4292" s="4">
        <v>57.59</v>
      </c>
      <c r="O4292" t="str">
        <f t="shared" si="137"/>
        <v>2016</v>
      </c>
    </row>
    <row r="4293" spans="1:15" x14ac:dyDescent="0.2">
      <c r="A4293" t="s">
        <v>3097</v>
      </c>
      <c r="B4293" t="str">
        <f t="shared" si="135"/>
        <v>2016</v>
      </c>
      <c r="C4293" t="str">
        <f t="shared" si="136"/>
        <v>Mar</v>
      </c>
      <c r="D4293" t="s">
        <v>1024</v>
      </c>
      <c r="E4293" t="s">
        <v>11</v>
      </c>
      <c r="F4293" t="s">
        <v>12</v>
      </c>
      <c r="G4293" t="s">
        <v>72</v>
      </c>
      <c r="H4293" t="s">
        <v>623</v>
      </c>
      <c r="I4293" s="4">
        <v>149.35</v>
      </c>
      <c r="J4293" s="5">
        <v>3</v>
      </c>
      <c r="K4293" s="4">
        <v>50.41</v>
      </c>
      <c r="O4293" t="str">
        <f t="shared" si="137"/>
        <v>2016</v>
      </c>
    </row>
    <row r="4294" spans="1:15" x14ac:dyDescent="0.2">
      <c r="A4294" t="s">
        <v>3097</v>
      </c>
      <c r="B4294" t="str">
        <f t="shared" si="135"/>
        <v>2016</v>
      </c>
      <c r="C4294" t="str">
        <f t="shared" si="136"/>
        <v>Mar</v>
      </c>
      <c r="D4294" t="s">
        <v>1024</v>
      </c>
      <c r="E4294" t="s">
        <v>11</v>
      </c>
      <c r="F4294" t="s">
        <v>12</v>
      </c>
      <c r="G4294" t="s">
        <v>20</v>
      </c>
      <c r="H4294" t="s">
        <v>207</v>
      </c>
      <c r="I4294" s="4">
        <v>12.99</v>
      </c>
      <c r="J4294" s="5">
        <v>1</v>
      </c>
      <c r="K4294" s="4">
        <v>-0.81</v>
      </c>
      <c r="O4294" t="str">
        <f t="shared" si="137"/>
        <v>2016</v>
      </c>
    </row>
    <row r="4295" spans="1:15" x14ac:dyDescent="0.2">
      <c r="A4295" t="s">
        <v>3098</v>
      </c>
      <c r="B4295" t="str">
        <f t="shared" si="135"/>
        <v>2016</v>
      </c>
      <c r="C4295" t="str">
        <f t="shared" si="136"/>
        <v>Mar</v>
      </c>
      <c r="D4295" t="s">
        <v>2451</v>
      </c>
      <c r="E4295" t="s">
        <v>26</v>
      </c>
      <c r="F4295" t="s">
        <v>43</v>
      </c>
      <c r="G4295" t="s">
        <v>44</v>
      </c>
      <c r="H4295" t="s">
        <v>1042</v>
      </c>
      <c r="I4295" s="4">
        <v>431.94</v>
      </c>
      <c r="J4295" s="5">
        <v>2</v>
      </c>
      <c r="K4295" s="4">
        <v>-71.989999999999995</v>
      </c>
      <c r="O4295" t="str">
        <f t="shared" si="137"/>
        <v>2016</v>
      </c>
    </row>
    <row r="4296" spans="1:15" x14ac:dyDescent="0.2">
      <c r="A4296" t="s">
        <v>3098</v>
      </c>
      <c r="B4296" t="str">
        <f t="shared" si="135"/>
        <v>2016</v>
      </c>
      <c r="C4296" t="str">
        <f t="shared" si="136"/>
        <v>Mar</v>
      </c>
      <c r="D4296" t="s">
        <v>2451</v>
      </c>
      <c r="E4296" t="s">
        <v>26</v>
      </c>
      <c r="F4296" t="s">
        <v>12</v>
      </c>
      <c r="G4296" t="s">
        <v>22</v>
      </c>
      <c r="H4296" t="s">
        <v>1591</v>
      </c>
      <c r="I4296" s="4">
        <v>2.04</v>
      </c>
      <c r="J4296" s="5">
        <v>1</v>
      </c>
      <c r="K4296" s="4">
        <v>-1.5</v>
      </c>
      <c r="O4296" t="str">
        <f t="shared" si="137"/>
        <v>2016</v>
      </c>
    </row>
    <row r="4297" spans="1:15" x14ac:dyDescent="0.2">
      <c r="A4297" t="s">
        <v>3098</v>
      </c>
      <c r="B4297" t="str">
        <f t="shared" si="135"/>
        <v>2016</v>
      </c>
      <c r="C4297" t="str">
        <f t="shared" si="136"/>
        <v>Mar</v>
      </c>
      <c r="D4297" t="s">
        <v>2451</v>
      </c>
      <c r="E4297" t="s">
        <v>26</v>
      </c>
      <c r="F4297" t="s">
        <v>43</v>
      </c>
      <c r="G4297" t="s">
        <v>44</v>
      </c>
      <c r="H4297" t="s">
        <v>869</v>
      </c>
      <c r="I4297" s="4">
        <v>68.239999999999995</v>
      </c>
      <c r="J4297" s="5">
        <v>3</v>
      </c>
      <c r="K4297" s="4">
        <v>-12.51</v>
      </c>
      <c r="O4297" t="str">
        <f t="shared" si="137"/>
        <v>2016</v>
      </c>
    </row>
    <row r="4298" spans="1:15" x14ac:dyDescent="0.2">
      <c r="A4298" t="s">
        <v>3098</v>
      </c>
      <c r="B4298" t="str">
        <f t="shared" si="135"/>
        <v>2016</v>
      </c>
      <c r="C4298" t="str">
        <f t="shared" si="136"/>
        <v>Mar</v>
      </c>
      <c r="D4298" t="s">
        <v>2454</v>
      </c>
      <c r="E4298" t="s">
        <v>17</v>
      </c>
      <c r="F4298" t="s">
        <v>12</v>
      </c>
      <c r="G4298" t="s">
        <v>105</v>
      </c>
      <c r="H4298" t="s">
        <v>898</v>
      </c>
      <c r="I4298" s="4">
        <v>2.33</v>
      </c>
      <c r="J4298" s="5">
        <v>3</v>
      </c>
      <c r="K4298" s="4">
        <v>-6.3</v>
      </c>
      <c r="O4298" t="str">
        <f t="shared" si="137"/>
        <v>2016</v>
      </c>
    </row>
    <row r="4299" spans="1:15" x14ac:dyDescent="0.2">
      <c r="A4299" t="s">
        <v>3098</v>
      </c>
      <c r="B4299" t="str">
        <f t="shared" si="135"/>
        <v>2016</v>
      </c>
      <c r="C4299" t="str">
        <f t="shared" si="136"/>
        <v>Mar</v>
      </c>
      <c r="D4299" t="s">
        <v>2454</v>
      </c>
      <c r="E4299" t="s">
        <v>17</v>
      </c>
      <c r="F4299" t="s">
        <v>12</v>
      </c>
      <c r="G4299" t="s">
        <v>22</v>
      </c>
      <c r="H4299" t="s">
        <v>1912</v>
      </c>
      <c r="I4299" s="4">
        <v>1.73</v>
      </c>
      <c r="J4299" s="5">
        <v>4</v>
      </c>
      <c r="K4299" s="4">
        <v>-2.76</v>
      </c>
      <c r="O4299" t="str">
        <f t="shared" si="137"/>
        <v>2016</v>
      </c>
    </row>
    <row r="4300" spans="1:15" x14ac:dyDescent="0.2">
      <c r="A4300" t="s">
        <v>3098</v>
      </c>
      <c r="B4300" t="str">
        <f t="shared" si="135"/>
        <v>2016</v>
      </c>
      <c r="C4300" t="str">
        <f t="shared" si="136"/>
        <v>Mar</v>
      </c>
      <c r="D4300" t="s">
        <v>2454</v>
      </c>
      <c r="E4300" t="s">
        <v>17</v>
      </c>
      <c r="F4300" t="s">
        <v>38</v>
      </c>
      <c r="G4300" t="s">
        <v>52</v>
      </c>
      <c r="H4300" t="s">
        <v>1990</v>
      </c>
      <c r="I4300" s="4">
        <v>159.04</v>
      </c>
      <c r="J4300" s="5">
        <v>5</v>
      </c>
      <c r="K4300" s="4">
        <v>-194.82</v>
      </c>
      <c r="O4300" t="str">
        <f t="shared" si="137"/>
        <v>2016</v>
      </c>
    </row>
    <row r="4301" spans="1:15" x14ac:dyDescent="0.2">
      <c r="A4301" t="s">
        <v>3098</v>
      </c>
      <c r="B4301" t="str">
        <f t="shared" si="135"/>
        <v>2016</v>
      </c>
      <c r="C4301" t="str">
        <f t="shared" si="136"/>
        <v>Mar</v>
      </c>
      <c r="D4301" t="s">
        <v>2454</v>
      </c>
      <c r="E4301" t="s">
        <v>17</v>
      </c>
      <c r="F4301" t="s">
        <v>38</v>
      </c>
      <c r="G4301" t="s">
        <v>164</v>
      </c>
      <c r="H4301" t="s">
        <v>1909</v>
      </c>
      <c r="I4301" s="4">
        <v>145.97999999999999</v>
      </c>
      <c r="J4301" s="5">
        <v>2</v>
      </c>
      <c r="K4301" s="4">
        <v>-99.27</v>
      </c>
      <c r="O4301" t="str">
        <f t="shared" si="137"/>
        <v>2016</v>
      </c>
    </row>
    <row r="4302" spans="1:15" x14ac:dyDescent="0.2">
      <c r="A4302" t="s">
        <v>3099</v>
      </c>
      <c r="B4302" t="str">
        <f t="shared" si="135"/>
        <v>2016</v>
      </c>
      <c r="C4302" t="str">
        <f t="shared" si="136"/>
        <v>Mar</v>
      </c>
      <c r="D4302" t="s">
        <v>1072</v>
      </c>
      <c r="E4302" t="s">
        <v>11</v>
      </c>
      <c r="F4302" t="s">
        <v>43</v>
      </c>
      <c r="G4302" t="s">
        <v>44</v>
      </c>
      <c r="H4302" t="s">
        <v>3100</v>
      </c>
      <c r="I4302" s="4">
        <v>21.07</v>
      </c>
      <c r="J4302" s="5">
        <v>3</v>
      </c>
      <c r="K4302" s="4">
        <v>1.58</v>
      </c>
    </row>
    <row r="4303" spans="1:15" x14ac:dyDescent="0.2">
      <c r="A4303" t="s">
        <v>3101</v>
      </c>
      <c r="B4303" t="str">
        <f t="shared" si="135"/>
        <v>2016</v>
      </c>
      <c r="C4303" t="str">
        <f t="shared" si="136"/>
        <v>Mar</v>
      </c>
      <c r="D4303" t="s">
        <v>1691</v>
      </c>
      <c r="E4303" t="s">
        <v>139</v>
      </c>
      <c r="F4303" t="s">
        <v>43</v>
      </c>
      <c r="G4303" t="s">
        <v>44</v>
      </c>
      <c r="H4303" t="s">
        <v>1275</v>
      </c>
      <c r="I4303" s="4">
        <v>1363.96</v>
      </c>
      <c r="J4303" s="5">
        <v>5</v>
      </c>
      <c r="K4303" s="4">
        <v>85.25</v>
      </c>
    </row>
    <row r="4304" spans="1:15" x14ac:dyDescent="0.2">
      <c r="A4304" t="s">
        <v>3101</v>
      </c>
      <c r="B4304" t="str">
        <f t="shared" si="135"/>
        <v>2016</v>
      </c>
      <c r="C4304" t="str">
        <f t="shared" si="136"/>
        <v>Mar</v>
      </c>
      <c r="D4304" t="s">
        <v>1691</v>
      </c>
      <c r="E4304" t="s">
        <v>139</v>
      </c>
      <c r="F4304" t="s">
        <v>38</v>
      </c>
      <c r="G4304" t="s">
        <v>52</v>
      </c>
      <c r="H4304" t="s">
        <v>1477</v>
      </c>
      <c r="I4304" s="4">
        <v>102.36</v>
      </c>
      <c r="J4304" s="5">
        <v>3</v>
      </c>
      <c r="K4304" s="4">
        <v>-3.84</v>
      </c>
    </row>
    <row r="4305" spans="1:11" x14ac:dyDescent="0.2">
      <c r="A4305" t="s">
        <v>3101</v>
      </c>
      <c r="B4305" t="str">
        <f t="shared" si="135"/>
        <v>2016</v>
      </c>
      <c r="C4305" t="str">
        <f t="shared" si="136"/>
        <v>Mar</v>
      </c>
      <c r="D4305" t="s">
        <v>733</v>
      </c>
      <c r="E4305" t="s">
        <v>109</v>
      </c>
      <c r="F4305" t="s">
        <v>12</v>
      </c>
      <c r="G4305" t="s">
        <v>22</v>
      </c>
      <c r="H4305" t="s">
        <v>110</v>
      </c>
      <c r="I4305" s="4">
        <v>9.6999999999999993</v>
      </c>
      <c r="J4305" s="5">
        <v>3</v>
      </c>
      <c r="K4305" s="4">
        <v>-7.11</v>
      </c>
    </row>
    <row r="4306" spans="1:11" x14ac:dyDescent="0.2">
      <c r="A4306" t="s">
        <v>3101</v>
      </c>
      <c r="B4306" t="str">
        <f t="shared" si="135"/>
        <v>2016</v>
      </c>
      <c r="C4306" t="str">
        <f t="shared" si="136"/>
        <v>Mar</v>
      </c>
      <c r="D4306" t="s">
        <v>1038</v>
      </c>
      <c r="E4306" t="s">
        <v>26</v>
      </c>
      <c r="F4306" t="s">
        <v>43</v>
      </c>
      <c r="G4306" t="s">
        <v>44</v>
      </c>
      <c r="H4306" t="s">
        <v>187</v>
      </c>
      <c r="I4306" s="4">
        <v>108.58</v>
      </c>
      <c r="J4306" s="5">
        <v>4</v>
      </c>
      <c r="K4306" s="4">
        <v>-25.33</v>
      </c>
    </row>
    <row r="4307" spans="1:11" x14ac:dyDescent="0.2">
      <c r="A4307" t="s">
        <v>3101</v>
      </c>
      <c r="B4307" t="str">
        <f t="shared" si="135"/>
        <v>2016</v>
      </c>
      <c r="C4307" t="str">
        <f t="shared" si="136"/>
        <v>Mar</v>
      </c>
      <c r="D4307" t="s">
        <v>1038</v>
      </c>
      <c r="E4307" t="s">
        <v>26</v>
      </c>
      <c r="F4307" t="s">
        <v>12</v>
      </c>
      <c r="G4307" t="s">
        <v>47</v>
      </c>
      <c r="H4307" t="s">
        <v>2863</v>
      </c>
      <c r="I4307" s="4">
        <v>5.98</v>
      </c>
      <c r="J4307" s="5">
        <v>2</v>
      </c>
      <c r="K4307" s="4">
        <v>-1.35</v>
      </c>
    </row>
    <row r="4308" spans="1:11" x14ac:dyDescent="0.2">
      <c r="A4308" t="s">
        <v>3101</v>
      </c>
      <c r="B4308" t="str">
        <f t="shared" si="135"/>
        <v>2016</v>
      </c>
      <c r="C4308" t="str">
        <f t="shared" si="136"/>
        <v>Mar</v>
      </c>
      <c r="D4308" t="s">
        <v>2537</v>
      </c>
      <c r="E4308" t="s">
        <v>169</v>
      </c>
      <c r="F4308" t="s">
        <v>38</v>
      </c>
      <c r="G4308" t="s">
        <v>52</v>
      </c>
      <c r="H4308" t="s">
        <v>2230</v>
      </c>
      <c r="I4308" s="4">
        <v>113.6</v>
      </c>
      <c r="J4308" s="5">
        <v>8</v>
      </c>
      <c r="K4308" s="4">
        <v>44.3</v>
      </c>
    </row>
    <row r="4309" spans="1:11" x14ac:dyDescent="0.2">
      <c r="A4309" t="s">
        <v>3101</v>
      </c>
      <c r="B4309" t="str">
        <f t="shared" si="135"/>
        <v>2016</v>
      </c>
      <c r="C4309" t="str">
        <f t="shared" si="136"/>
        <v>Mar</v>
      </c>
      <c r="D4309" t="s">
        <v>2537</v>
      </c>
      <c r="E4309" t="s">
        <v>169</v>
      </c>
      <c r="F4309" t="s">
        <v>12</v>
      </c>
      <c r="G4309" t="s">
        <v>13</v>
      </c>
      <c r="H4309" t="s">
        <v>1343</v>
      </c>
      <c r="I4309" s="4">
        <v>12.96</v>
      </c>
      <c r="J4309" s="5">
        <v>2</v>
      </c>
      <c r="K4309" s="4">
        <v>6.35</v>
      </c>
    </row>
    <row r="4310" spans="1:11" x14ac:dyDescent="0.2">
      <c r="A4310" t="s">
        <v>3101</v>
      </c>
      <c r="B4310" t="str">
        <f t="shared" si="135"/>
        <v>2016</v>
      </c>
      <c r="C4310" t="str">
        <f t="shared" si="136"/>
        <v>Mar</v>
      </c>
      <c r="D4310" t="s">
        <v>2537</v>
      </c>
      <c r="E4310" t="s">
        <v>169</v>
      </c>
      <c r="F4310" t="s">
        <v>12</v>
      </c>
      <c r="G4310" t="s">
        <v>22</v>
      </c>
      <c r="H4310" t="s">
        <v>1320</v>
      </c>
      <c r="I4310" s="4">
        <v>69.459999999999994</v>
      </c>
      <c r="J4310" s="5">
        <v>2</v>
      </c>
      <c r="K4310" s="4">
        <v>22.57</v>
      </c>
    </row>
    <row r="4311" spans="1:11" x14ac:dyDescent="0.2">
      <c r="A4311" t="s">
        <v>3101</v>
      </c>
      <c r="B4311" t="str">
        <f t="shared" si="135"/>
        <v>2016</v>
      </c>
      <c r="C4311" t="str">
        <f t="shared" si="136"/>
        <v>Mar</v>
      </c>
      <c r="D4311" t="s">
        <v>2765</v>
      </c>
      <c r="E4311" t="s">
        <v>11</v>
      </c>
      <c r="F4311" t="s">
        <v>12</v>
      </c>
      <c r="G4311" t="s">
        <v>22</v>
      </c>
      <c r="H4311" t="s">
        <v>1915</v>
      </c>
      <c r="I4311" s="4">
        <v>8.86</v>
      </c>
      <c r="J4311" s="5">
        <v>9</v>
      </c>
      <c r="K4311" s="4">
        <v>-14.17</v>
      </c>
    </row>
    <row r="4312" spans="1:11" x14ac:dyDescent="0.2">
      <c r="A4312" t="s">
        <v>3101</v>
      </c>
      <c r="B4312" t="str">
        <f t="shared" si="135"/>
        <v>2016</v>
      </c>
      <c r="C4312" t="str">
        <f t="shared" si="136"/>
        <v>Mar</v>
      </c>
      <c r="D4312" t="s">
        <v>2765</v>
      </c>
      <c r="E4312" t="s">
        <v>11</v>
      </c>
      <c r="F4312" t="s">
        <v>43</v>
      </c>
      <c r="G4312" t="s">
        <v>58</v>
      </c>
      <c r="H4312" t="s">
        <v>1532</v>
      </c>
      <c r="I4312" s="4">
        <v>27.96</v>
      </c>
      <c r="J4312" s="5">
        <v>5</v>
      </c>
      <c r="K4312" s="4">
        <v>8.39</v>
      </c>
    </row>
    <row r="4313" spans="1:11" x14ac:dyDescent="0.2">
      <c r="A4313" t="s">
        <v>3101</v>
      </c>
      <c r="B4313" t="str">
        <f t="shared" si="135"/>
        <v>2016</v>
      </c>
      <c r="C4313" t="str">
        <f t="shared" si="136"/>
        <v>Mar</v>
      </c>
      <c r="D4313" t="s">
        <v>2765</v>
      </c>
      <c r="E4313" t="s">
        <v>11</v>
      </c>
      <c r="F4313" t="s">
        <v>12</v>
      </c>
      <c r="G4313" t="s">
        <v>72</v>
      </c>
      <c r="H4313" t="s">
        <v>1526</v>
      </c>
      <c r="I4313" s="4">
        <v>146.35</v>
      </c>
      <c r="J4313" s="5">
        <v>3</v>
      </c>
      <c r="K4313" s="4">
        <v>49.39</v>
      </c>
    </row>
    <row r="4314" spans="1:11" x14ac:dyDescent="0.2">
      <c r="A4314" t="s">
        <v>3101</v>
      </c>
      <c r="B4314" t="str">
        <f t="shared" si="135"/>
        <v>2016</v>
      </c>
      <c r="C4314" t="str">
        <f t="shared" si="136"/>
        <v>Mar</v>
      </c>
      <c r="D4314" t="s">
        <v>615</v>
      </c>
      <c r="E4314" t="s">
        <v>125</v>
      </c>
      <c r="F4314" t="s">
        <v>12</v>
      </c>
      <c r="G4314" t="s">
        <v>105</v>
      </c>
      <c r="H4314" t="s">
        <v>3076</v>
      </c>
      <c r="I4314" s="4">
        <v>207.14</v>
      </c>
      <c r="J4314" s="5">
        <v>3</v>
      </c>
      <c r="K4314" s="4">
        <v>48.33</v>
      </c>
    </row>
    <row r="4315" spans="1:11" x14ac:dyDescent="0.2">
      <c r="A4315" t="s">
        <v>3101</v>
      </c>
      <c r="B4315" t="str">
        <f t="shared" si="135"/>
        <v>2016</v>
      </c>
      <c r="C4315" t="str">
        <f t="shared" si="136"/>
        <v>Mar</v>
      </c>
      <c r="D4315" t="s">
        <v>615</v>
      </c>
      <c r="E4315" t="s">
        <v>125</v>
      </c>
      <c r="F4315" t="s">
        <v>12</v>
      </c>
      <c r="G4315" t="s">
        <v>27</v>
      </c>
      <c r="H4315" t="s">
        <v>1006</v>
      </c>
      <c r="I4315" s="4">
        <v>13.9</v>
      </c>
      <c r="J4315" s="5">
        <v>5</v>
      </c>
      <c r="K4315" s="4">
        <v>3.75</v>
      </c>
    </row>
    <row r="4316" spans="1:11" x14ac:dyDescent="0.2">
      <c r="A4316" t="s">
        <v>3102</v>
      </c>
      <c r="B4316" t="str">
        <f t="shared" si="135"/>
        <v>2016</v>
      </c>
      <c r="C4316" t="str">
        <f t="shared" si="136"/>
        <v>Mar</v>
      </c>
      <c r="D4316" t="s">
        <v>352</v>
      </c>
      <c r="E4316" t="s">
        <v>706</v>
      </c>
      <c r="F4316" t="s">
        <v>43</v>
      </c>
      <c r="G4316" t="s">
        <v>58</v>
      </c>
      <c r="H4316" t="s">
        <v>2284</v>
      </c>
      <c r="I4316" s="4">
        <v>199.75</v>
      </c>
      <c r="J4316" s="5">
        <v>5</v>
      </c>
      <c r="K4316" s="4">
        <v>87.89</v>
      </c>
    </row>
    <row r="4317" spans="1:11" x14ac:dyDescent="0.2">
      <c r="A4317" t="s">
        <v>3102</v>
      </c>
      <c r="B4317" t="str">
        <f t="shared" si="135"/>
        <v>2016</v>
      </c>
      <c r="C4317" t="str">
        <f t="shared" si="136"/>
        <v>Mar</v>
      </c>
      <c r="D4317" t="s">
        <v>950</v>
      </c>
      <c r="E4317" t="s">
        <v>501</v>
      </c>
      <c r="F4317" t="s">
        <v>12</v>
      </c>
      <c r="G4317" t="s">
        <v>20</v>
      </c>
      <c r="H4317" t="s">
        <v>633</v>
      </c>
      <c r="I4317" s="4">
        <v>11.21</v>
      </c>
      <c r="J4317" s="5">
        <v>1</v>
      </c>
      <c r="K4317" s="4">
        <v>3.36</v>
      </c>
    </row>
    <row r="4318" spans="1:11" x14ac:dyDescent="0.2">
      <c r="A4318" t="s">
        <v>3102</v>
      </c>
      <c r="B4318" t="str">
        <f t="shared" si="135"/>
        <v>2016</v>
      </c>
      <c r="C4318" t="str">
        <f t="shared" si="136"/>
        <v>Mar</v>
      </c>
      <c r="D4318" t="s">
        <v>950</v>
      </c>
      <c r="E4318" t="s">
        <v>501</v>
      </c>
      <c r="F4318" t="s">
        <v>38</v>
      </c>
      <c r="G4318" t="s">
        <v>39</v>
      </c>
      <c r="H4318" t="s">
        <v>918</v>
      </c>
      <c r="I4318" s="4">
        <v>354.9</v>
      </c>
      <c r="J4318" s="5">
        <v>5</v>
      </c>
      <c r="K4318" s="4">
        <v>88.73</v>
      </c>
    </row>
    <row r="4319" spans="1:11" x14ac:dyDescent="0.2">
      <c r="A4319" t="s">
        <v>3102</v>
      </c>
      <c r="B4319" t="str">
        <f t="shared" si="135"/>
        <v>2016</v>
      </c>
      <c r="C4319" t="str">
        <f t="shared" si="136"/>
        <v>Mar</v>
      </c>
      <c r="D4319" t="s">
        <v>950</v>
      </c>
      <c r="E4319" t="s">
        <v>501</v>
      </c>
      <c r="F4319" t="s">
        <v>12</v>
      </c>
      <c r="G4319" t="s">
        <v>13</v>
      </c>
      <c r="H4319" t="s">
        <v>2763</v>
      </c>
      <c r="I4319" s="4">
        <v>17.940000000000001</v>
      </c>
      <c r="J4319" s="5">
        <v>3</v>
      </c>
      <c r="K4319" s="4">
        <v>8.7899999999999991</v>
      </c>
    </row>
    <row r="4320" spans="1:11" x14ac:dyDescent="0.2">
      <c r="A4320" t="s">
        <v>3102</v>
      </c>
      <c r="B4320" t="str">
        <f t="shared" si="135"/>
        <v>2016</v>
      </c>
      <c r="C4320" t="str">
        <f t="shared" si="136"/>
        <v>Mar</v>
      </c>
      <c r="D4320" t="s">
        <v>950</v>
      </c>
      <c r="E4320" t="s">
        <v>501</v>
      </c>
      <c r="F4320" t="s">
        <v>12</v>
      </c>
      <c r="G4320" t="s">
        <v>22</v>
      </c>
      <c r="H4320" t="s">
        <v>2659</v>
      </c>
      <c r="I4320" s="4">
        <v>51.8</v>
      </c>
      <c r="J4320" s="5">
        <v>4</v>
      </c>
      <c r="K4320" s="4">
        <v>23.31</v>
      </c>
    </row>
    <row r="4321" spans="1:11" x14ac:dyDescent="0.2">
      <c r="A4321" t="s">
        <v>3103</v>
      </c>
      <c r="B4321" t="str">
        <f t="shared" si="135"/>
        <v>2016</v>
      </c>
      <c r="C4321" t="str">
        <f t="shared" si="136"/>
        <v>Mar</v>
      </c>
      <c r="D4321" t="s">
        <v>3104</v>
      </c>
      <c r="E4321" t="s">
        <v>169</v>
      </c>
      <c r="F4321" t="s">
        <v>38</v>
      </c>
      <c r="G4321" t="s">
        <v>83</v>
      </c>
      <c r="H4321" t="s">
        <v>899</v>
      </c>
      <c r="I4321" s="4">
        <v>176.78</v>
      </c>
      <c r="J4321" s="5">
        <v>1</v>
      </c>
      <c r="K4321" s="4">
        <v>-22.1</v>
      </c>
    </row>
    <row r="4322" spans="1:11" x14ac:dyDescent="0.2">
      <c r="A4322" t="s">
        <v>3103</v>
      </c>
      <c r="B4322" t="str">
        <f t="shared" si="135"/>
        <v>2016</v>
      </c>
      <c r="C4322" t="str">
        <f t="shared" si="136"/>
        <v>Mar</v>
      </c>
      <c r="D4322" t="s">
        <v>3105</v>
      </c>
      <c r="E4322" t="s">
        <v>26</v>
      </c>
      <c r="F4322" t="s">
        <v>43</v>
      </c>
      <c r="G4322" t="s">
        <v>58</v>
      </c>
      <c r="H4322" t="s">
        <v>770</v>
      </c>
      <c r="I4322" s="4">
        <v>39.99</v>
      </c>
      <c r="J4322" s="5">
        <v>1</v>
      </c>
      <c r="K4322" s="4">
        <v>7.5</v>
      </c>
    </row>
    <row r="4323" spans="1:11" x14ac:dyDescent="0.2">
      <c r="A4323" t="s">
        <v>3103</v>
      </c>
      <c r="B4323" t="str">
        <f t="shared" si="135"/>
        <v>2016</v>
      </c>
      <c r="C4323" t="str">
        <f t="shared" si="136"/>
        <v>Mar</v>
      </c>
      <c r="D4323" t="s">
        <v>1600</v>
      </c>
      <c r="E4323" t="s">
        <v>31</v>
      </c>
      <c r="F4323" t="s">
        <v>12</v>
      </c>
      <c r="G4323" t="s">
        <v>13</v>
      </c>
      <c r="H4323" t="s">
        <v>2225</v>
      </c>
      <c r="I4323" s="4">
        <v>14.9</v>
      </c>
      <c r="J4323" s="5">
        <v>5</v>
      </c>
      <c r="K4323" s="4">
        <v>7.15</v>
      </c>
    </row>
    <row r="4324" spans="1:11" x14ac:dyDescent="0.2">
      <c r="A4324" t="s">
        <v>3103</v>
      </c>
      <c r="B4324" t="str">
        <f t="shared" si="135"/>
        <v>2016</v>
      </c>
      <c r="C4324" t="str">
        <f t="shared" si="136"/>
        <v>Mar</v>
      </c>
      <c r="D4324" t="s">
        <v>1600</v>
      </c>
      <c r="E4324" t="s">
        <v>31</v>
      </c>
      <c r="F4324" t="s">
        <v>43</v>
      </c>
      <c r="G4324" t="s">
        <v>44</v>
      </c>
      <c r="H4324" t="s">
        <v>782</v>
      </c>
      <c r="I4324" s="4">
        <v>4158.91</v>
      </c>
      <c r="J4324" s="5">
        <v>8</v>
      </c>
      <c r="K4324" s="4">
        <v>363.9</v>
      </c>
    </row>
    <row r="4325" spans="1:11" x14ac:dyDescent="0.2">
      <c r="A4325" t="s">
        <v>3103</v>
      </c>
      <c r="B4325" t="str">
        <f t="shared" si="135"/>
        <v>2016</v>
      </c>
      <c r="C4325" t="str">
        <f t="shared" si="136"/>
        <v>Mar</v>
      </c>
      <c r="D4325" t="s">
        <v>1892</v>
      </c>
      <c r="E4325" t="s">
        <v>31</v>
      </c>
      <c r="F4325" t="s">
        <v>43</v>
      </c>
      <c r="G4325" t="s">
        <v>58</v>
      </c>
      <c r="H4325" t="s">
        <v>1643</v>
      </c>
      <c r="I4325" s="4">
        <v>26.85</v>
      </c>
      <c r="J4325" s="5">
        <v>3</v>
      </c>
      <c r="K4325" s="4">
        <v>5.0999999999999996</v>
      </c>
    </row>
    <row r="4326" spans="1:11" x14ac:dyDescent="0.2">
      <c r="A4326" t="s">
        <v>3103</v>
      </c>
      <c r="B4326" t="str">
        <f t="shared" si="135"/>
        <v>2016</v>
      </c>
      <c r="C4326" t="str">
        <f t="shared" si="136"/>
        <v>Mar</v>
      </c>
      <c r="D4326" t="s">
        <v>1892</v>
      </c>
      <c r="E4326" t="s">
        <v>31</v>
      </c>
      <c r="F4326" t="s">
        <v>43</v>
      </c>
      <c r="G4326" t="s">
        <v>353</v>
      </c>
      <c r="H4326" t="s">
        <v>3106</v>
      </c>
      <c r="I4326" s="4">
        <v>3357.6</v>
      </c>
      <c r="J4326" s="5">
        <v>3</v>
      </c>
      <c r="K4326" s="4">
        <v>377.73</v>
      </c>
    </row>
    <row r="4327" spans="1:11" x14ac:dyDescent="0.2">
      <c r="A4327" t="s">
        <v>3103</v>
      </c>
      <c r="B4327" t="str">
        <f t="shared" si="135"/>
        <v>2016</v>
      </c>
      <c r="C4327" t="str">
        <f t="shared" si="136"/>
        <v>Mar</v>
      </c>
      <c r="D4327" t="s">
        <v>842</v>
      </c>
      <c r="E4327" t="s">
        <v>109</v>
      </c>
      <c r="F4327" t="s">
        <v>12</v>
      </c>
      <c r="G4327" t="s">
        <v>20</v>
      </c>
      <c r="H4327" t="s">
        <v>2932</v>
      </c>
      <c r="I4327" s="4">
        <v>104.7</v>
      </c>
      <c r="J4327" s="5">
        <v>1</v>
      </c>
      <c r="K4327" s="4">
        <v>6.54</v>
      </c>
    </row>
    <row r="4328" spans="1:11" x14ac:dyDescent="0.2">
      <c r="A4328" t="s">
        <v>3107</v>
      </c>
      <c r="B4328" t="str">
        <f t="shared" si="135"/>
        <v>2016</v>
      </c>
      <c r="C4328" t="str">
        <f t="shared" si="136"/>
        <v>Mar</v>
      </c>
      <c r="D4328" t="s">
        <v>1492</v>
      </c>
      <c r="E4328" t="s">
        <v>369</v>
      </c>
      <c r="F4328" t="s">
        <v>43</v>
      </c>
      <c r="G4328" t="s">
        <v>58</v>
      </c>
      <c r="H4328" t="s">
        <v>2327</v>
      </c>
      <c r="I4328" s="4">
        <v>45.98</v>
      </c>
      <c r="J4328" s="5">
        <v>2</v>
      </c>
      <c r="K4328" s="4">
        <v>19.77</v>
      </c>
    </row>
    <row r="4329" spans="1:11" x14ac:dyDescent="0.2">
      <c r="A4329" t="s">
        <v>3107</v>
      </c>
      <c r="B4329" t="str">
        <f t="shared" si="135"/>
        <v>2016</v>
      </c>
      <c r="C4329" t="str">
        <f t="shared" si="136"/>
        <v>Mar</v>
      </c>
      <c r="D4329" t="s">
        <v>1492</v>
      </c>
      <c r="E4329" t="s">
        <v>369</v>
      </c>
      <c r="F4329" t="s">
        <v>12</v>
      </c>
      <c r="G4329" t="s">
        <v>22</v>
      </c>
      <c r="H4329" t="s">
        <v>214</v>
      </c>
      <c r="I4329" s="4">
        <v>17.46</v>
      </c>
      <c r="J4329" s="5">
        <v>2</v>
      </c>
      <c r="K4329" s="4">
        <v>8.2100000000000009</v>
      </c>
    </row>
    <row r="4330" spans="1:11" x14ac:dyDescent="0.2">
      <c r="A4330" t="s">
        <v>3107</v>
      </c>
      <c r="B4330" t="str">
        <f t="shared" si="135"/>
        <v>2016</v>
      </c>
      <c r="C4330" t="str">
        <f t="shared" si="136"/>
        <v>Mar</v>
      </c>
      <c r="D4330" t="s">
        <v>25</v>
      </c>
      <c r="E4330" t="s">
        <v>205</v>
      </c>
      <c r="F4330" t="s">
        <v>38</v>
      </c>
      <c r="G4330" t="s">
        <v>164</v>
      </c>
      <c r="H4330" t="s">
        <v>2462</v>
      </c>
      <c r="I4330" s="4">
        <v>244.01</v>
      </c>
      <c r="J4330" s="5">
        <v>2</v>
      </c>
      <c r="K4330" s="4">
        <v>-31.37</v>
      </c>
    </row>
    <row r="4331" spans="1:11" x14ac:dyDescent="0.2">
      <c r="A4331" t="s">
        <v>3107</v>
      </c>
      <c r="B4331" t="str">
        <f t="shared" si="135"/>
        <v>2016</v>
      </c>
      <c r="C4331" t="str">
        <f t="shared" si="136"/>
        <v>Mar</v>
      </c>
      <c r="D4331" t="s">
        <v>1581</v>
      </c>
      <c r="E4331" t="s">
        <v>34</v>
      </c>
      <c r="F4331" t="s">
        <v>38</v>
      </c>
      <c r="G4331" t="s">
        <v>52</v>
      </c>
      <c r="H4331" t="s">
        <v>394</v>
      </c>
      <c r="I4331" s="4">
        <v>76.92</v>
      </c>
      <c r="J4331" s="5">
        <v>4</v>
      </c>
      <c r="K4331" s="4">
        <v>31.54</v>
      </c>
    </row>
    <row r="4332" spans="1:11" x14ac:dyDescent="0.2">
      <c r="A4332" t="s">
        <v>3107</v>
      </c>
      <c r="B4332" t="str">
        <f t="shared" si="135"/>
        <v>2016</v>
      </c>
      <c r="C4332" t="str">
        <f t="shared" si="136"/>
        <v>Mar</v>
      </c>
      <c r="D4332" t="s">
        <v>1581</v>
      </c>
      <c r="E4332" t="s">
        <v>34</v>
      </c>
      <c r="F4332" t="s">
        <v>12</v>
      </c>
      <c r="G4332" t="s">
        <v>20</v>
      </c>
      <c r="H4332" t="s">
        <v>2593</v>
      </c>
      <c r="I4332" s="4">
        <v>481.32</v>
      </c>
      <c r="J4332" s="5">
        <v>4</v>
      </c>
      <c r="K4332" s="4">
        <v>125.14</v>
      </c>
    </row>
    <row r="4333" spans="1:11" x14ac:dyDescent="0.2">
      <c r="A4333" t="s">
        <v>3107</v>
      </c>
      <c r="B4333" t="str">
        <f t="shared" si="135"/>
        <v>2016</v>
      </c>
      <c r="C4333" t="str">
        <f t="shared" si="136"/>
        <v>Mar</v>
      </c>
      <c r="D4333" t="s">
        <v>3007</v>
      </c>
      <c r="E4333" t="s">
        <v>26</v>
      </c>
      <c r="F4333" t="s">
        <v>38</v>
      </c>
      <c r="G4333" t="s">
        <v>52</v>
      </c>
      <c r="H4333" t="s">
        <v>2369</v>
      </c>
      <c r="I4333" s="4">
        <v>30.34</v>
      </c>
      <c r="J4333" s="5">
        <v>4</v>
      </c>
      <c r="K4333" s="4">
        <v>9.48</v>
      </c>
    </row>
    <row r="4334" spans="1:11" x14ac:dyDescent="0.2">
      <c r="A4334" t="s">
        <v>3108</v>
      </c>
      <c r="B4334" t="str">
        <f t="shared" si="135"/>
        <v>2016</v>
      </c>
      <c r="C4334" t="str">
        <f t="shared" si="136"/>
        <v>Mar</v>
      </c>
      <c r="D4334" t="s">
        <v>1538</v>
      </c>
      <c r="E4334" t="s">
        <v>71</v>
      </c>
      <c r="F4334" t="s">
        <v>12</v>
      </c>
      <c r="G4334" t="s">
        <v>13</v>
      </c>
      <c r="H4334" t="s">
        <v>2955</v>
      </c>
      <c r="I4334" s="4">
        <v>12.96</v>
      </c>
      <c r="J4334" s="5">
        <v>2</v>
      </c>
      <c r="K4334" s="4">
        <v>6.22</v>
      </c>
    </row>
    <row r="4335" spans="1:11" x14ac:dyDescent="0.2">
      <c r="A4335" t="s">
        <v>3108</v>
      </c>
      <c r="B4335" t="str">
        <f t="shared" si="135"/>
        <v>2016</v>
      </c>
      <c r="C4335" t="str">
        <f t="shared" si="136"/>
        <v>Mar</v>
      </c>
      <c r="D4335" t="s">
        <v>2140</v>
      </c>
      <c r="E4335" t="s">
        <v>169</v>
      </c>
      <c r="F4335" t="s">
        <v>12</v>
      </c>
      <c r="G4335" t="s">
        <v>72</v>
      </c>
      <c r="H4335" t="s">
        <v>73</v>
      </c>
      <c r="I4335" s="4">
        <v>29.34</v>
      </c>
      <c r="J4335" s="5">
        <v>3</v>
      </c>
      <c r="K4335" s="4">
        <v>13.5</v>
      </c>
    </row>
    <row r="4336" spans="1:11" x14ac:dyDescent="0.2">
      <c r="A4336" t="s">
        <v>3108</v>
      </c>
      <c r="B4336" t="str">
        <f t="shared" si="135"/>
        <v>2016</v>
      </c>
      <c r="C4336" t="str">
        <f t="shared" si="136"/>
        <v>Mar</v>
      </c>
      <c r="D4336" t="s">
        <v>342</v>
      </c>
      <c r="E4336" t="s">
        <v>31</v>
      </c>
      <c r="F4336" t="s">
        <v>12</v>
      </c>
      <c r="G4336" t="s">
        <v>20</v>
      </c>
      <c r="H4336" t="s">
        <v>2411</v>
      </c>
      <c r="I4336" s="4">
        <v>676.55</v>
      </c>
      <c r="J4336" s="5">
        <v>5</v>
      </c>
      <c r="K4336" s="4">
        <v>6.77</v>
      </c>
    </row>
    <row r="4337" spans="1:11" x14ac:dyDescent="0.2">
      <c r="A4337" t="s">
        <v>3108</v>
      </c>
      <c r="B4337" t="str">
        <f t="shared" si="135"/>
        <v>2016</v>
      </c>
      <c r="C4337" t="str">
        <f t="shared" si="136"/>
        <v>Mar</v>
      </c>
      <c r="D4337" t="s">
        <v>342</v>
      </c>
      <c r="E4337" t="s">
        <v>31</v>
      </c>
      <c r="F4337" t="s">
        <v>12</v>
      </c>
      <c r="G4337" t="s">
        <v>105</v>
      </c>
      <c r="H4337" t="s">
        <v>508</v>
      </c>
      <c r="I4337" s="4">
        <v>154.9</v>
      </c>
      <c r="J4337" s="5">
        <v>5</v>
      </c>
      <c r="K4337" s="4">
        <v>40.270000000000003</v>
      </c>
    </row>
    <row r="4338" spans="1:11" x14ac:dyDescent="0.2">
      <c r="A4338" t="s">
        <v>3108</v>
      </c>
      <c r="B4338" t="str">
        <f t="shared" si="135"/>
        <v>2016</v>
      </c>
      <c r="C4338" t="str">
        <f t="shared" si="136"/>
        <v>Mar</v>
      </c>
      <c r="D4338" t="s">
        <v>342</v>
      </c>
      <c r="E4338" t="s">
        <v>31</v>
      </c>
      <c r="F4338" t="s">
        <v>12</v>
      </c>
      <c r="G4338" t="s">
        <v>72</v>
      </c>
      <c r="H4338" t="s">
        <v>891</v>
      </c>
      <c r="I4338" s="4">
        <v>30.56</v>
      </c>
      <c r="J4338" s="5">
        <v>4</v>
      </c>
      <c r="K4338" s="4">
        <v>14.97</v>
      </c>
    </row>
    <row r="4339" spans="1:11" x14ac:dyDescent="0.2">
      <c r="A4339" t="s">
        <v>3108</v>
      </c>
      <c r="B4339" t="str">
        <f t="shared" si="135"/>
        <v>2016</v>
      </c>
      <c r="C4339" t="str">
        <f t="shared" si="136"/>
        <v>Mar</v>
      </c>
      <c r="D4339" t="s">
        <v>342</v>
      </c>
      <c r="E4339" t="s">
        <v>31</v>
      </c>
      <c r="F4339" t="s">
        <v>38</v>
      </c>
      <c r="G4339" t="s">
        <v>39</v>
      </c>
      <c r="H4339" t="s">
        <v>2009</v>
      </c>
      <c r="I4339" s="4">
        <v>770.35</v>
      </c>
      <c r="J4339" s="5">
        <v>3</v>
      </c>
      <c r="K4339" s="4">
        <v>77.040000000000006</v>
      </c>
    </row>
    <row r="4340" spans="1:11" x14ac:dyDescent="0.2">
      <c r="A4340" t="s">
        <v>3108</v>
      </c>
      <c r="B4340" t="str">
        <f t="shared" si="135"/>
        <v>2016</v>
      </c>
      <c r="C4340" t="str">
        <f t="shared" si="136"/>
        <v>Mar</v>
      </c>
      <c r="D4340" t="s">
        <v>1136</v>
      </c>
      <c r="E4340" t="s">
        <v>31</v>
      </c>
      <c r="F4340" t="s">
        <v>12</v>
      </c>
      <c r="G4340" t="s">
        <v>13</v>
      </c>
      <c r="H4340" t="s">
        <v>3109</v>
      </c>
      <c r="I4340" s="4">
        <v>19.98</v>
      </c>
      <c r="J4340" s="5">
        <v>2</v>
      </c>
      <c r="K4340" s="4">
        <v>8.99</v>
      </c>
    </row>
    <row r="4341" spans="1:11" x14ac:dyDescent="0.2">
      <c r="A4341" t="s">
        <v>3110</v>
      </c>
      <c r="B4341" t="str">
        <f t="shared" si="135"/>
        <v>2016</v>
      </c>
      <c r="C4341" t="str">
        <f t="shared" si="136"/>
        <v>Mar</v>
      </c>
      <c r="D4341" t="s">
        <v>2123</v>
      </c>
      <c r="E4341" t="s">
        <v>109</v>
      </c>
      <c r="F4341" t="s">
        <v>12</v>
      </c>
      <c r="G4341" t="s">
        <v>105</v>
      </c>
      <c r="H4341" t="s">
        <v>3111</v>
      </c>
      <c r="I4341" s="4">
        <v>157.91999999999999</v>
      </c>
      <c r="J4341" s="5">
        <v>5</v>
      </c>
      <c r="K4341" s="4">
        <v>17.77</v>
      </c>
    </row>
    <row r="4342" spans="1:11" x14ac:dyDescent="0.2">
      <c r="A4342" t="s">
        <v>3110</v>
      </c>
      <c r="B4342" t="str">
        <f t="shared" si="135"/>
        <v>2016</v>
      </c>
      <c r="C4342" t="str">
        <f t="shared" si="136"/>
        <v>Mar</v>
      </c>
      <c r="D4342" t="s">
        <v>2123</v>
      </c>
      <c r="E4342" t="s">
        <v>109</v>
      </c>
      <c r="F4342" t="s">
        <v>43</v>
      </c>
      <c r="G4342" t="s">
        <v>44</v>
      </c>
      <c r="H4342" t="s">
        <v>2894</v>
      </c>
      <c r="I4342" s="4">
        <v>203.18</v>
      </c>
      <c r="J4342" s="5">
        <v>2</v>
      </c>
      <c r="K4342" s="4">
        <v>15.24</v>
      </c>
    </row>
    <row r="4343" spans="1:11" x14ac:dyDescent="0.2">
      <c r="A4343" t="s">
        <v>3110</v>
      </c>
      <c r="B4343" t="str">
        <f t="shared" si="135"/>
        <v>2016</v>
      </c>
      <c r="C4343" t="str">
        <f t="shared" si="136"/>
        <v>Mar</v>
      </c>
      <c r="D4343" t="s">
        <v>879</v>
      </c>
      <c r="E4343" t="s">
        <v>11</v>
      </c>
      <c r="F4343" t="s">
        <v>12</v>
      </c>
      <c r="G4343" t="s">
        <v>13</v>
      </c>
      <c r="H4343" t="s">
        <v>111</v>
      </c>
      <c r="I4343" s="4">
        <v>70.08</v>
      </c>
      <c r="J4343" s="5">
        <v>5</v>
      </c>
      <c r="K4343" s="4">
        <v>24.53</v>
      </c>
    </row>
    <row r="4344" spans="1:11" x14ac:dyDescent="0.2">
      <c r="A4344" t="s">
        <v>3110</v>
      </c>
      <c r="B4344" t="str">
        <f t="shared" si="135"/>
        <v>2016</v>
      </c>
      <c r="C4344" t="str">
        <f t="shared" si="136"/>
        <v>Mar</v>
      </c>
      <c r="D4344" t="s">
        <v>879</v>
      </c>
      <c r="E4344" t="s">
        <v>11</v>
      </c>
      <c r="F4344" t="s">
        <v>12</v>
      </c>
      <c r="G4344" t="s">
        <v>22</v>
      </c>
      <c r="H4344" t="s">
        <v>1362</v>
      </c>
      <c r="I4344" s="4">
        <v>1.27</v>
      </c>
      <c r="J4344" s="5">
        <v>2</v>
      </c>
      <c r="K4344" s="4">
        <v>-2.16</v>
      </c>
    </row>
    <row r="4345" spans="1:11" x14ac:dyDescent="0.2">
      <c r="A4345" t="s">
        <v>3110</v>
      </c>
      <c r="B4345" t="str">
        <f t="shared" si="135"/>
        <v>2016</v>
      </c>
      <c r="C4345" t="str">
        <f t="shared" si="136"/>
        <v>Mar</v>
      </c>
      <c r="D4345" t="s">
        <v>879</v>
      </c>
      <c r="E4345" t="s">
        <v>11</v>
      </c>
      <c r="F4345" t="s">
        <v>38</v>
      </c>
      <c r="G4345" t="s">
        <v>164</v>
      </c>
      <c r="H4345" t="s">
        <v>2062</v>
      </c>
      <c r="I4345" s="4">
        <v>557.59</v>
      </c>
      <c r="J4345" s="5">
        <v>5</v>
      </c>
      <c r="K4345" s="4">
        <v>0</v>
      </c>
    </row>
    <row r="4346" spans="1:11" x14ac:dyDescent="0.2">
      <c r="A4346" t="s">
        <v>3110</v>
      </c>
      <c r="B4346" t="str">
        <f t="shared" si="135"/>
        <v>2016</v>
      </c>
      <c r="C4346" t="str">
        <f t="shared" si="136"/>
        <v>Mar</v>
      </c>
      <c r="D4346" t="s">
        <v>2755</v>
      </c>
      <c r="E4346" t="s">
        <v>62</v>
      </c>
      <c r="F4346" t="s">
        <v>38</v>
      </c>
      <c r="G4346" t="s">
        <v>52</v>
      </c>
      <c r="H4346" t="s">
        <v>53</v>
      </c>
      <c r="I4346" s="4">
        <v>127.88</v>
      </c>
      <c r="J4346" s="5">
        <v>2</v>
      </c>
      <c r="K4346" s="4">
        <v>40.92</v>
      </c>
    </row>
    <row r="4347" spans="1:11" x14ac:dyDescent="0.2">
      <c r="A4347" t="s">
        <v>3110</v>
      </c>
      <c r="B4347" t="str">
        <f t="shared" si="135"/>
        <v>2016</v>
      </c>
      <c r="C4347" t="str">
        <f t="shared" si="136"/>
        <v>Mar</v>
      </c>
      <c r="D4347" t="s">
        <v>2755</v>
      </c>
      <c r="E4347" t="s">
        <v>62</v>
      </c>
      <c r="F4347" t="s">
        <v>12</v>
      </c>
      <c r="G4347" t="s">
        <v>105</v>
      </c>
      <c r="H4347" t="s">
        <v>2507</v>
      </c>
      <c r="I4347" s="4">
        <v>160.32</v>
      </c>
      <c r="J4347" s="5">
        <v>2</v>
      </c>
      <c r="K4347" s="4">
        <v>44.89</v>
      </c>
    </row>
    <row r="4348" spans="1:11" x14ac:dyDescent="0.2">
      <c r="A4348" t="s">
        <v>3110</v>
      </c>
      <c r="B4348" t="str">
        <f t="shared" si="135"/>
        <v>2016</v>
      </c>
      <c r="C4348" t="str">
        <f t="shared" si="136"/>
        <v>Mar</v>
      </c>
      <c r="D4348" t="s">
        <v>2755</v>
      </c>
      <c r="E4348" t="s">
        <v>62</v>
      </c>
      <c r="F4348" t="s">
        <v>12</v>
      </c>
      <c r="G4348" t="s">
        <v>22</v>
      </c>
      <c r="H4348" t="s">
        <v>1584</v>
      </c>
      <c r="I4348" s="4">
        <v>46</v>
      </c>
      <c r="J4348" s="5">
        <v>4</v>
      </c>
      <c r="K4348" s="4">
        <v>20.7</v>
      </c>
    </row>
    <row r="4349" spans="1:11" x14ac:dyDescent="0.2">
      <c r="A4349" t="s">
        <v>3110</v>
      </c>
      <c r="B4349" t="str">
        <f t="shared" si="135"/>
        <v>2016</v>
      </c>
      <c r="C4349" t="str">
        <f t="shared" si="136"/>
        <v>Mar</v>
      </c>
      <c r="D4349" t="s">
        <v>601</v>
      </c>
      <c r="E4349" t="s">
        <v>31</v>
      </c>
      <c r="F4349" t="s">
        <v>38</v>
      </c>
      <c r="G4349" t="s">
        <v>52</v>
      </c>
      <c r="H4349" t="s">
        <v>3112</v>
      </c>
      <c r="I4349" s="4">
        <v>28.28</v>
      </c>
      <c r="J4349" s="5">
        <v>2</v>
      </c>
      <c r="K4349" s="4">
        <v>7.35</v>
      </c>
    </row>
    <row r="4350" spans="1:11" x14ac:dyDescent="0.2">
      <c r="A4350" t="s">
        <v>3110</v>
      </c>
      <c r="B4350" t="str">
        <f t="shared" si="135"/>
        <v>2016</v>
      </c>
      <c r="C4350" t="str">
        <f t="shared" si="136"/>
        <v>Mar</v>
      </c>
      <c r="D4350" t="s">
        <v>601</v>
      </c>
      <c r="E4350" t="s">
        <v>31</v>
      </c>
      <c r="F4350" t="s">
        <v>12</v>
      </c>
      <c r="G4350" t="s">
        <v>232</v>
      </c>
      <c r="H4350" t="s">
        <v>1177</v>
      </c>
      <c r="I4350" s="4">
        <v>4912.59</v>
      </c>
      <c r="J4350" s="5">
        <v>3</v>
      </c>
      <c r="K4350" s="4">
        <v>196.5</v>
      </c>
    </row>
    <row r="4351" spans="1:11" x14ac:dyDescent="0.2">
      <c r="A4351" t="s">
        <v>3110</v>
      </c>
      <c r="B4351" t="str">
        <f t="shared" si="135"/>
        <v>2016</v>
      </c>
      <c r="C4351" t="str">
        <f t="shared" si="136"/>
        <v>Mar</v>
      </c>
      <c r="D4351" t="s">
        <v>2557</v>
      </c>
      <c r="E4351" t="s">
        <v>26</v>
      </c>
      <c r="F4351" t="s">
        <v>38</v>
      </c>
      <c r="G4351" t="s">
        <v>39</v>
      </c>
      <c r="H4351" t="s">
        <v>1435</v>
      </c>
      <c r="I4351" s="4">
        <v>386.68</v>
      </c>
      <c r="J4351" s="5">
        <v>2</v>
      </c>
      <c r="K4351" s="4">
        <v>-5.52</v>
      </c>
    </row>
    <row r="4352" spans="1:11" x14ac:dyDescent="0.2">
      <c r="A4352" t="s">
        <v>3110</v>
      </c>
      <c r="B4352" t="str">
        <f t="shared" si="135"/>
        <v>2016</v>
      </c>
      <c r="C4352" t="str">
        <f t="shared" si="136"/>
        <v>Mar</v>
      </c>
      <c r="D4352" t="s">
        <v>2557</v>
      </c>
      <c r="E4352" t="s">
        <v>26</v>
      </c>
      <c r="F4352" t="s">
        <v>43</v>
      </c>
      <c r="G4352" t="s">
        <v>58</v>
      </c>
      <c r="H4352" t="s">
        <v>624</v>
      </c>
      <c r="I4352" s="4">
        <v>379.96</v>
      </c>
      <c r="J4352" s="5">
        <v>5</v>
      </c>
      <c r="K4352" s="4">
        <v>47.5</v>
      </c>
    </row>
    <row r="4353" spans="1:11" x14ac:dyDescent="0.2">
      <c r="A4353" t="s">
        <v>3110</v>
      </c>
      <c r="B4353" t="str">
        <f t="shared" si="135"/>
        <v>2016</v>
      </c>
      <c r="C4353" t="str">
        <f t="shared" si="136"/>
        <v>Mar</v>
      </c>
      <c r="D4353" t="s">
        <v>2557</v>
      </c>
      <c r="E4353" t="s">
        <v>26</v>
      </c>
      <c r="F4353" t="s">
        <v>43</v>
      </c>
      <c r="G4353" t="s">
        <v>44</v>
      </c>
      <c r="H4353" t="s">
        <v>2395</v>
      </c>
      <c r="I4353" s="4">
        <v>539.91</v>
      </c>
      <c r="J4353" s="5">
        <v>3</v>
      </c>
      <c r="K4353" s="4">
        <v>-116.98</v>
      </c>
    </row>
    <row r="4354" spans="1:11" x14ac:dyDescent="0.2">
      <c r="A4354" t="s">
        <v>3110</v>
      </c>
      <c r="B4354" t="str">
        <f t="shared" si="135"/>
        <v>2016</v>
      </c>
      <c r="C4354" t="str">
        <f t="shared" si="136"/>
        <v>Mar</v>
      </c>
      <c r="D4354" t="s">
        <v>2557</v>
      </c>
      <c r="E4354" t="s">
        <v>26</v>
      </c>
      <c r="F4354" t="s">
        <v>12</v>
      </c>
      <c r="G4354" t="s">
        <v>13</v>
      </c>
      <c r="H4354" t="s">
        <v>2201</v>
      </c>
      <c r="I4354" s="4">
        <v>41.24</v>
      </c>
      <c r="J4354" s="5">
        <v>5</v>
      </c>
      <c r="K4354" s="4">
        <v>13.92</v>
      </c>
    </row>
    <row r="4355" spans="1:11" x14ac:dyDescent="0.2">
      <c r="A4355" t="s">
        <v>3110</v>
      </c>
      <c r="B4355" t="str">
        <f t="shared" ref="B4355:B4418" si="138">TEXT(A4355,"YYYY")</f>
        <v>2016</v>
      </c>
      <c r="C4355" t="str">
        <f t="shared" ref="C4355:C4418" si="139">TEXT(A4355,"MMM")</f>
        <v>Mar</v>
      </c>
      <c r="D4355" t="s">
        <v>2557</v>
      </c>
      <c r="E4355" t="s">
        <v>26</v>
      </c>
      <c r="F4355" t="s">
        <v>12</v>
      </c>
      <c r="G4355" t="s">
        <v>22</v>
      </c>
      <c r="H4355" t="s">
        <v>3113</v>
      </c>
      <c r="I4355" s="4">
        <v>51.9</v>
      </c>
      <c r="J4355" s="5">
        <v>1</v>
      </c>
      <c r="K4355" s="4">
        <v>-41.52</v>
      </c>
    </row>
    <row r="4356" spans="1:11" x14ac:dyDescent="0.2">
      <c r="A4356" t="s">
        <v>3110</v>
      </c>
      <c r="B4356" t="str">
        <f t="shared" si="138"/>
        <v>2016</v>
      </c>
      <c r="C4356" t="str">
        <f t="shared" si="139"/>
        <v>Mar</v>
      </c>
      <c r="D4356" t="s">
        <v>2557</v>
      </c>
      <c r="E4356" t="s">
        <v>26</v>
      </c>
      <c r="F4356" t="s">
        <v>12</v>
      </c>
      <c r="G4356" t="s">
        <v>20</v>
      </c>
      <c r="H4356" t="s">
        <v>640</v>
      </c>
      <c r="I4356" s="4">
        <v>552.55999999999995</v>
      </c>
      <c r="J4356" s="5">
        <v>5</v>
      </c>
      <c r="K4356" s="4">
        <v>-138.13999999999999</v>
      </c>
    </row>
    <row r="4357" spans="1:11" x14ac:dyDescent="0.2">
      <c r="A4357" t="s">
        <v>3110</v>
      </c>
      <c r="B4357" t="str">
        <f t="shared" si="138"/>
        <v>2016</v>
      </c>
      <c r="C4357" t="str">
        <f t="shared" si="139"/>
        <v>Mar</v>
      </c>
      <c r="D4357" t="s">
        <v>2557</v>
      </c>
      <c r="E4357" t="s">
        <v>26</v>
      </c>
      <c r="F4357" t="s">
        <v>12</v>
      </c>
      <c r="G4357" t="s">
        <v>22</v>
      </c>
      <c r="H4357" t="s">
        <v>1752</v>
      </c>
      <c r="I4357" s="4">
        <v>23.16</v>
      </c>
      <c r="J4357" s="5">
        <v>5</v>
      </c>
      <c r="K4357" s="4">
        <v>-15.44</v>
      </c>
    </row>
    <row r="4358" spans="1:11" x14ac:dyDescent="0.2">
      <c r="A4358" t="s">
        <v>3110</v>
      </c>
      <c r="B4358" t="str">
        <f t="shared" si="138"/>
        <v>2016</v>
      </c>
      <c r="C4358" t="str">
        <f t="shared" si="139"/>
        <v>Mar</v>
      </c>
      <c r="D4358" t="s">
        <v>2557</v>
      </c>
      <c r="E4358" t="s">
        <v>26</v>
      </c>
      <c r="F4358" t="s">
        <v>12</v>
      </c>
      <c r="G4358" t="s">
        <v>20</v>
      </c>
      <c r="H4358" t="s">
        <v>1697</v>
      </c>
      <c r="I4358" s="4">
        <v>126.08</v>
      </c>
      <c r="J4358" s="5">
        <v>2</v>
      </c>
      <c r="K4358" s="4">
        <v>-28.37</v>
      </c>
    </row>
    <row r="4359" spans="1:11" x14ac:dyDescent="0.2">
      <c r="A4359" t="s">
        <v>3110</v>
      </c>
      <c r="B4359" t="str">
        <f t="shared" si="138"/>
        <v>2016</v>
      </c>
      <c r="C4359" t="str">
        <f t="shared" si="139"/>
        <v>Mar</v>
      </c>
      <c r="D4359" t="s">
        <v>2557</v>
      </c>
      <c r="E4359" t="s">
        <v>26</v>
      </c>
      <c r="F4359" t="s">
        <v>43</v>
      </c>
      <c r="G4359" t="s">
        <v>353</v>
      </c>
      <c r="H4359" t="s">
        <v>3114</v>
      </c>
      <c r="I4359" s="4">
        <v>449.1</v>
      </c>
      <c r="J4359" s="5">
        <v>3</v>
      </c>
      <c r="K4359" s="4">
        <v>-643.71</v>
      </c>
    </row>
    <row r="4360" spans="1:11" x14ac:dyDescent="0.2">
      <c r="A4360" t="s">
        <v>3110</v>
      </c>
      <c r="B4360" t="str">
        <f t="shared" si="138"/>
        <v>2016</v>
      </c>
      <c r="C4360" t="str">
        <f t="shared" si="139"/>
        <v>Mar</v>
      </c>
      <c r="D4360" t="s">
        <v>1929</v>
      </c>
      <c r="E4360" t="s">
        <v>31</v>
      </c>
      <c r="F4360" t="s">
        <v>12</v>
      </c>
      <c r="G4360" t="s">
        <v>22</v>
      </c>
      <c r="H4360" t="s">
        <v>1817</v>
      </c>
      <c r="I4360" s="4">
        <v>51.18</v>
      </c>
      <c r="J4360" s="5">
        <v>7</v>
      </c>
      <c r="K4360" s="4">
        <v>19.190000000000001</v>
      </c>
    </row>
    <row r="4361" spans="1:11" x14ac:dyDescent="0.2">
      <c r="A4361" t="s">
        <v>3115</v>
      </c>
      <c r="B4361" t="str">
        <f t="shared" si="138"/>
        <v>2016</v>
      </c>
      <c r="C4361" t="str">
        <f t="shared" si="139"/>
        <v>Mar</v>
      </c>
      <c r="D4361" t="s">
        <v>3116</v>
      </c>
      <c r="E4361" t="s">
        <v>87</v>
      </c>
      <c r="F4361" t="s">
        <v>38</v>
      </c>
      <c r="G4361" t="s">
        <v>52</v>
      </c>
      <c r="H4361" t="s">
        <v>518</v>
      </c>
      <c r="I4361" s="4">
        <v>21.88</v>
      </c>
      <c r="J4361" s="5">
        <v>5</v>
      </c>
      <c r="K4361" s="4">
        <v>6.29</v>
      </c>
    </row>
    <row r="4362" spans="1:11" x14ac:dyDescent="0.2">
      <c r="A4362" t="s">
        <v>3115</v>
      </c>
      <c r="B4362" t="str">
        <f t="shared" si="138"/>
        <v>2016</v>
      </c>
      <c r="C4362" t="str">
        <f t="shared" si="139"/>
        <v>Mar</v>
      </c>
      <c r="D4362" t="s">
        <v>577</v>
      </c>
      <c r="E4362" t="s">
        <v>11</v>
      </c>
      <c r="F4362" t="s">
        <v>38</v>
      </c>
      <c r="G4362" t="s">
        <v>83</v>
      </c>
      <c r="H4362" t="s">
        <v>160</v>
      </c>
      <c r="I4362" s="4">
        <v>241.33</v>
      </c>
      <c r="J4362" s="5">
        <v>5</v>
      </c>
      <c r="K4362" s="4">
        <v>-14.2</v>
      </c>
    </row>
    <row r="4363" spans="1:11" x14ac:dyDescent="0.2">
      <c r="A4363" t="s">
        <v>3115</v>
      </c>
      <c r="B4363" t="str">
        <f t="shared" si="138"/>
        <v>2016</v>
      </c>
      <c r="C4363" t="str">
        <f t="shared" si="139"/>
        <v>Mar</v>
      </c>
      <c r="D4363" t="s">
        <v>577</v>
      </c>
      <c r="E4363" t="s">
        <v>11</v>
      </c>
      <c r="F4363" t="s">
        <v>12</v>
      </c>
      <c r="G4363" t="s">
        <v>13</v>
      </c>
      <c r="H4363" t="s">
        <v>1343</v>
      </c>
      <c r="I4363" s="4">
        <v>5.18</v>
      </c>
      <c r="J4363" s="5">
        <v>1</v>
      </c>
      <c r="K4363" s="4">
        <v>1.88</v>
      </c>
    </row>
    <row r="4364" spans="1:11" x14ac:dyDescent="0.2">
      <c r="A4364" t="s">
        <v>3115</v>
      </c>
      <c r="B4364" t="str">
        <f t="shared" si="138"/>
        <v>2016</v>
      </c>
      <c r="C4364" t="str">
        <f t="shared" si="139"/>
        <v>Mar</v>
      </c>
      <c r="D4364" t="s">
        <v>577</v>
      </c>
      <c r="E4364" t="s">
        <v>11</v>
      </c>
      <c r="F4364" t="s">
        <v>12</v>
      </c>
      <c r="G4364" t="s">
        <v>27</v>
      </c>
      <c r="H4364" t="s">
        <v>328</v>
      </c>
      <c r="I4364" s="4">
        <v>145.54</v>
      </c>
      <c r="J4364" s="5">
        <v>7</v>
      </c>
      <c r="K4364" s="4">
        <v>16.37</v>
      </c>
    </row>
    <row r="4365" spans="1:11" x14ac:dyDescent="0.2">
      <c r="A4365" t="s">
        <v>3115</v>
      </c>
      <c r="B4365" t="str">
        <f t="shared" si="138"/>
        <v>2016</v>
      </c>
      <c r="C4365" t="str">
        <f t="shared" si="139"/>
        <v>Mar</v>
      </c>
      <c r="D4365" t="s">
        <v>134</v>
      </c>
      <c r="E4365" t="s">
        <v>189</v>
      </c>
      <c r="F4365" t="s">
        <v>38</v>
      </c>
      <c r="G4365" t="s">
        <v>39</v>
      </c>
      <c r="H4365" t="s">
        <v>1068</v>
      </c>
      <c r="I4365" s="4">
        <v>196.78</v>
      </c>
      <c r="J4365" s="5">
        <v>2</v>
      </c>
      <c r="K4365" s="4">
        <v>-22.14</v>
      </c>
    </row>
    <row r="4366" spans="1:11" x14ac:dyDescent="0.2">
      <c r="A4366" t="s">
        <v>3115</v>
      </c>
      <c r="B4366" t="str">
        <f t="shared" si="138"/>
        <v>2016</v>
      </c>
      <c r="C4366" t="str">
        <f t="shared" si="139"/>
        <v>Mar</v>
      </c>
      <c r="D4366" t="s">
        <v>615</v>
      </c>
      <c r="E4366" t="s">
        <v>31</v>
      </c>
      <c r="F4366" t="s">
        <v>12</v>
      </c>
      <c r="G4366" t="s">
        <v>22</v>
      </c>
      <c r="H4366" t="s">
        <v>214</v>
      </c>
      <c r="I4366" s="4">
        <v>41.9</v>
      </c>
      <c r="J4366" s="5">
        <v>6</v>
      </c>
      <c r="K4366" s="4">
        <v>14.14</v>
      </c>
    </row>
    <row r="4367" spans="1:11" x14ac:dyDescent="0.2">
      <c r="A4367" t="s">
        <v>3115</v>
      </c>
      <c r="B4367" t="str">
        <f t="shared" si="138"/>
        <v>2016</v>
      </c>
      <c r="C4367" t="str">
        <f t="shared" si="139"/>
        <v>Mar</v>
      </c>
      <c r="D4367" t="s">
        <v>1695</v>
      </c>
      <c r="E4367" t="s">
        <v>180</v>
      </c>
      <c r="F4367" t="s">
        <v>38</v>
      </c>
      <c r="G4367" t="s">
        <v>52</v>
      </c>
      <c r="H4367" t="s">
        <v>1134</v>
      </c>
      <c r="I4367" s="4">
        <v>16.739999999999998</v>
      </c>
      <c r="J4367" s="5">
        <v>2</v>
      </c>
      <c r="K4367" s="4">
        <v>4.3499999999999996</v>
      </c>
    </row>
    <row r="4368" spans="1:11" x14ac:dyDescent="0.2">
      <c r="A4368" t="s">
        <v>3117</v>
      </c>
      <c r="B4368" t="str">
        <f t="shared" si="138"/>
        <v>2016</v>
      </c>
      <c r="C4368" t="str">
        <f t="shared" si="139"/>
        <v>Mar</v>
      </c>
      <c r="D4368" t="s">
        <v>1790</v>
      </c>
      <c r="E4368" t="s">
        <v>26</v>
      </c>
      <c r="F4368" t="s">
        <v>43</v>
      </c>
      <c r="G4368" t="s">
        <v>58</v>
      </c>
      <c r="H4368" t="s">
        <v>3118</v>
      </c>
      <c r="I4368" s="4">
        <v>83.98</v>
      </c>
      <c r="J4368" s="5">
        <v>3</v>
      </c>
      <c r="K4368" s="4">
        <v>-13.65</v>
      </c>
    </row>
    <row r="4369" spans="1:11" x14ac:dyDescent="0.2">
      <c r="A4369" t="s">
        <v>3117</v>
      </c>
      <c r="B4369" t="str">
        <f t="shared" si="138"/>
        <v>2016</v>
      </c>
      <c r="C4369" t="str">
        <f t="shared" si="139"/>
        <v>Mar</v>
      </c>
      <c r="D4369" t="s">
        <v>1675</v>
      </c>
      <c r="E4369" t="s">
        <v>31</v>
      </c>
      <c r="F4369" t="s">
        <v>12</v>
      </c>
      <c r="G4369" t="s">
        <v>22</v>
      </c>
      <c r="H4369" t="s">
        <v>489</v>
      </c>
      <c r="I4369" s="4">
        <v>4.54</v>
      </c>
      <c r="J4369" s="5">
        <v>2</v>
      </c>
      <c r="K4369" s="4">
        <v>1.65</v>
      </c>
    </row>
    <row r="4370" spans="1:11" x14ac:dyDescent="0.2">
      <c r="A4370" t="s">
        <v>3117</v>
      </c>
      <c r="B4370" t="str">
        <f t="shared" si="138"/>
        <v>2016</v>
      </c>
      <c r="C4370" t="str">
        <f t="shared" si="139"/>
        <v>Mar</v>
      </c>
      <c r="D4370" t="s">
        <v>1675</v>
      </c>
      <c r="E4370" t="s">
        <v>31</v>
      </c>
      <c r="F4370" t="s">
        <v>38</v>
      </c>
      <c r="G4370" t="s">
        <v>39</v>
      </c>
      <c r="H4370" t="s">
        <v>2433</v>
      </c>
      <c r="I4370" s="4">
        <v>1352.03</v>
      </c>
      <c r="J4370" s="5">
        <v>4</v>
      </c>
      <c r="K4370" s="4">
        <v>84.5</v>
      </c>
    </row>
    <row r="4371" spans="1:11" x14ac:dyDescent="0.2">
      <c r="A4371" t="s">
        <v>3117</v>
      </c>
      <c r="B4371" t="str">
        <f t="shared" si="138"/>
        <v>2016</v>
      </c>
      <c r="C4371" t="str">
        <f t="shared" si="139"/>
        <v>Mar</v>
      </c>
      <c r="D4371" t="s">
        <v>2765</v>
      </c>
      <c r="E4371" t="s">
        <v>383</v>
      </c>
      <c r="F4371" t="s">
        <v>12</v>
      </c>
      <c r="G4371" t="s">
        <v>13</v>
      </c>
      <c r="H4371" t="s">
        <v>2050</v>
      </c>
      <c r="I4371" s="4">
        <v>319.76</v>
      </c>
      <c r="J4371" s="5">
        <v>14</v>
      </c>
      <c r="K4371" s="4">
        <v>147.09</v>
      </c>
    </row>
    <row r="4372" spans="1:11" x14ac:dyDescent="0.2">
      <c r="A4372" t="s">
        <v>3117</v>
      </c>
      <c r="B4372" t="str">
        <f t="shared" si="138"/>
        <v>2016</v>
      </c>
      <c r="C4372" t="str">
        <f t="shared" si="139"/>
        <v>Mar</v>
      </c>
      <c r="D4372" t="s">
        <v>2765</v>
      </c>
      <c r="E4372" t="s">
        <v>383</v>
      </c>
      <c r="F4372" t="s">
        <v>12</v>
      </c>
      <c r="G4372" t="s">
        <v>13</v>
      </c>
      <c r="H4372" t="s">
        <v>2050</v>
      </c>
      <c r="I4372" s="4">
        <v>45.68</v>
      </c>
      <c r="J4372" s="5">
        <v>2</v>
      </c>
      <c r="K4372" s="4">
        <v>21.01</v>
      </c>
    </row>
    <row r="4373" spans="1:11" x14ac:dyDescent="0.2">
      <c r="A4373" t="s">
        <v>3117</v>
      </c>
      <c r="B4373" t="str">
        <f t="shared" si="138"/>
        <v>2016</v>
      </c>
      <c r="C4373" t="str">
        <f t="shared" si="139"/>
        <v>Mar</v>
      </c>
      <c r="D4373" t="s">
        <v>666</v>
      </c>
      <c r="E4373" t="s">
        <v>11</v>
      </c>
      <c r="F4373" t="s">
        <v>38</v>
      </c>
      <c r="G4373" t="s">
        <v>39</v>
      </c>
      <c r="H4373" t="s">
        <v>274</v>
      </c>
      <c r="I4373" s="4">
        <v>528.42999999999995</v>
      </c>
      <c r="J4373" s="5">
        <v>5</v>
      </c>
      <c r="K4373" s="4">
        <v>-143.43</v>
      </c>
    </row>
    <row r="4374" spans="1:11" x14ac:dyDescent="0.2">
      <c r="A4374" t="s">
        <v>3117</v>
      </c>
      <c r="B4374" t="str">
        <f t="shared" si="138"/>
        <v>2016</v>
      </c>
      <c r="C4374" t="str">
        <f t="shared" si="139"/>
        <v>Mar</v>
      </c>
      <c r="D4374" t="s">
        <v>666</v>
      </c>
      <c r="E4374" t="s">
        <v>11</v>
      </c>
      <c r="F4374" t="s">
        <v>12</v>
      </c>
      <c r="G4374" t="s">
        <v>22</v>
      </c>
      <c r="H4374" t="s">
        <v>861</v>
      </c>
      <c r="I4374" s="4">
        <v>22.39</v>
      </c>
      <c r="J4374" s="5">
        <v>7</v>
      </c>
      <c r="K4374" s="4">
        <v>-35.82</v>
      </c>
    </row>
    <row r="4375" spans="1:11" x14ac:dyDescent="0.2">
      <c r="A4375" t="s">
        <v>3119</v>
      </c>
      <c r="B4375" t="str">
        <f t="shared" si="138"/>
        <v>2016</v>
      </c>
      <c r="C4375" t="str">
        <f t="shared" si="139"/>
        <v>Mar</v>
      </c>
      <c r="D4375" t="s">
        <v>1300</v>
      </c>
      <c r="E4375" t="s">
        <v>501</v>
      </c>
      <c r="F4375" t="s">
        <v>12</v>
      </c>
      <c r="G4375" t="s">
        <v>27</v>
      </c>
      <c r="H4375" t="s">
        <v>307</v>
      </c>
      <c r="I4375" s="4">
        <v>39.68</v>
      </c>
      <c r="J4375" s="5">
        <v>2</v>
      </c>
      <c r="K4375" s="4">
        <v>10.32</v>
      </c>
    </row>
    <row r="4376" spans="1:11" x14ac:dyDescent="0.2">
      <c r="A4376" t="s">
        <v>3119</v>
      </c>
      <c r="B4376" t="str">
        <f t="shared" si="138"/>
        <v>2016</v>
      </c>
      <c r="C4376" t="str">
        <f t="shared" si="139"/>
        <v>Mar</v>
      </c>
      <c r="D4376" t="s">
        <v>430</v>
      </c>
      <c r="E4376" t="s">
        <v>67</v>
      </c>
      <c r="F4376" t="s">
        <v>43</v>
      </c>
      <c r="G4376" t="s">
        <v>44</v>
      </c>
      <c r="H4376" t="s">
        <v>1786</v>
      </c>
      <c r="I4376" s="4">
        <v>129.97999999999999</v>
      </c>
      <c r="J4376" s="5">
        <v>2</v>
      </c>
      <c r="K4376" s="4">
        <v>62.39</v>
      </c>
    </row>
    <row r="4377" spans="1:11" x14ac:dyDescent="0.2">
      <c r="A4377" t="s">
        <v>3119</v>
      </c>
      <c r="B4377" t="str">
        <f t="shared" si="138"/>
        <v>2016</v>
      </c>
      <c r="C4377" t="str">
        <f t="shared" si="139"/>
        <v>Mar</v>
      </c>
      <c r="D4377" t="s">
        <v>430</v>
      </c>
      <c r="E4377" t="s">
        <v>67</v>
      </c>
      <c r="F4377" t="s">
        <v>12</v>
      </c>
      <c r="G4377" t="s">
        <v>22</v>
      </c>
      <c r="H4377" t="s">
        <v>1819</v>
      </c>
      <c r="I4377" s="4">
        <v>32.54</v>
      </c>
      <c r="J4377" s="5">
        <v>2</v>
      </c>
      <c r="K4377" s="4">
        <v>15.94</v>
      </c>
    </row>
    <row r="4378" spans="1:11" x14ac:dyDescent="0.2">
      <c r="A4378" t="s">
        <v>3119</v>
      </c>
      <c r="B4378" t="str">
        <f t="shared" si="138"/>
        <v>2016</v>
      </c>
      <c r="C4378" t="str">
        <f t="shared" si="139"/>
        <v>Mar</v>
      </c>
      <c r="D4378" t="s">
        <v>1246</v>
      </c>
      <c r="E4378" t="s">
        <v>608</v>
      </c>
      <c r="F4378" t="s">
        <v>12</v>
      </c>
      <c r="G4378" t="s">
        <v>72</v>
      </c>
      <c r="H4378" t="s">
        <v>2771</v>
      </c>
      <c r="I4378" s="4">
        <v>199.9</v>
      </c>
      <c r="J4378" s="5">
        <v>5</v>
      </c>
      <c r="K4378" s="4">
        <v>89.96</v>
      </c>
    </row>
    <row r="4379" spans="1:11" x14ac:dyDescent="0.2">
      <c r="A4379" t="s">
        <v>3119</v>
      </c>
      <c r="B4379" t="str">
        <f t="shared" si="138"/>
        <v>2016</v>
      </c>
      <c r="C4379" t="str">
        <f t="shared" si="139"/>
        <v>Mar</v>
      </c>
      <c r="D4379" t="s">
        <v>1246</v>
      </c>
      <c r="E4379" t="s">
        <v>608</v>
      </c>
      <c r="F4379" t="s">
        <v>12</v>
      </c>
      <c r="G4379" t="s">
        <v>105</v>
      </c>
      <c r="H4379" t="s">
        <v>874</v>
      </c>
      <c r="I4379" s="4">
        <v>901.95</v>
      </c>
      <c r="J4379" s="5">
        <v>3</v>
      </c>
      <c r="K4379" s="4">
        <v>297.64</v>
      </c>
    </row>
    <row r="4380" spans="1:11" x14ac:dyDescent="0.2">
      <c r="A4380" t="s">
        <v>3119</v>
      </c>
      <c r="B4380" t="str">
        <f t="shared" si="138"/>
        <v>2016</v>
      </c>
      <c r="C4380" t="str">
        <f t="shared" si="139"/>
        <v>Mar</v>
      </c>
      <c r="D4380" t="s">
        <v>1246</v>
      </c>
      <c r="E4380" t="s">
        <v>608</v>
      </c>
      <c r="F4380" t="s">
        <v>38</v>
      </c>
      <c r="G4380" t="s">
        <v>52</v>
      </c>
      <c r="H4380" t="s">
        <v>773</v>
      </c>
      <c r="I4380" s="4">
        <v>971.5</v>
      </c>
      <c r="J4380" s="5">
        <v>5</v>
      </c>
      <c r="K4380" s="4">
        <v>252.59</v>
      </c>
    </row>
    <row r="4381" spans="1:11" x14ac:dyDescent="0.2">
      <c r="A4381" t="s">
        <v>3119</v>
      </c>
      <c r="B4381" t="str">
        <f t="shared" si="138"/>
        <v>2016</v>
      </c>
      <c r="C4381" t="str">
        <f t="shared" si="139"/>
        <v>Mar</v>
      </c>
      <c r="D4381" t="s">
        <v>1708</v>
      </c>
      <c r="E4381" t="s">
        <v>31</v>
      </c>
      <c r="F4381" t="s">
        <v>43</v>
      </c>
      <c r="G4381" t="s">
        <v>44</v>
      </c>
      <c r="H4381" t="s">
        <v>2264</v>
      </c>
      <c r="I4381" s="4">
        <v>84.78</v>
      </c>
      <c r="J4381" s="5">
        <v>2</v>
      </c>
      <c r="K4381" s="4">
        <v>-20.14</v>
      </c>
    </row>
    <row r="4382" spans="1:11" x14ac:dyDescent="0.2">
      <c r="A4382" t="s">
        <v>3120</v>
      </c>
      <c r="B4382" t="str">
        <f t="shared" si="138"/>
        <v>2016</v>
      </c>
      <c r="C4382" t="str">
        <f t="shared" si="139"/>
        <v>Mar</v>
      </c>
      <c r="D4382" t="s">
        <v>2472</v>
      </c>
      <c r="E4382" t="s">
        <v>135</v>
      </c>
      <c r="F4382" t="s">
        <v>38</v>
      </c>
      <c r="G4382" t="s">
        <v>164</v>
      </c>
      <c r="H4382" t="s">
        <v>1384</v>
      </c>
      <c r="I4382" s="4">
        <v>189.88</v>
      </c>
      <c r="J4382" s="5">
        <v>3</v>
      </c>
      <c r="K4382" s="4">
        <v>-94.94</v>
      </c>
    </row>
    <row r="4383" spans="1:11" x14ac:dyDescent="0.2">
      <c r="A4383" t="s">
        <v>3120</v>
      </c>
      <c r="B4383" t="str">
        <f t="shared" si="138"/>
        <v>2016</v>
      </c>
      <c r="C4383" t="str">
        <f t="shared" si="139"/>
        <v>Mar</v>
      </c>
      <c r="D4383" t="s">
        <v>270</v>
      </c>
      <c r="E4383" t="s">
        <v>135</v>
      </c>
      <c r="F4383" t="s">
        <v>12</v>
      </c>
      <c r="G4383" t="s">
        <v>105</v>
      </c>
      <c r="H4383" t="s">
        <v>1227</v>
      </c>
      <c r="I4383" s="4">
        <v>871.8</v>
      </c>
      <c r="J4383" s="5">
        <v>3</v>
      </c>
      <c r="K4383" s="4">
        <v>87.18</v>
      </c>
    </row>
    <row r="4384" spans="1:11" x14ac:dyDescent="0.2">
      <c r="A4384" t="s">
        <v>3121</v>
      </c>
      <c r="B4384" t="str">
        <f t="shared" si="138"/>
        <v>2016</v>
      </c>
      <c r="C4384" t="str">
        <f t="shared" si="139"/>
        <v>Mar</v>
      </c>
      <c r="D4384" t="s">
        <v>896</v>
      </c>
      <c r="E4384" t="s">
        <v>327</v>
      </c>
      <c r="F4384" t="s">
        <v>38</v>
      </c>
      <c r="G4384" t="s">
        <v>83</v>
      </c>
      <c r="H4384" t="s">
        <v>3122</v>
      </c>
      <c r="I4384" s="4">
        <v>72.290000000000006</v>
      </c>
      <c r="J4384" s="5">
        <v>1</v>
      </c>
      <c r="K4384" s="4">
        <v>-98.8</v>
      </c>
    </row>
    <row r="4385" spans="1:11" x14ac:dyDescent="0.2">
      <c r="A4385" t="s">
        <v>3121</v>
      </c>
      <c r="B4385" t="str">
        <f t="shared" si="138"/>
        <v>2016</v>
      </c>
      <c r="C4385" t="str">
        <f t="shared" si="139"/>
        <v>Mar</v>
      </c>
      <c r="D4385" t="s">
        <v>3123</v>
      </c>
      <c r="E4385" t="s">
        <v>169</v>
      </c>
      <c r="F4385" t="s">
        <v>38</v>
      </c>
      <c r="G4385" t="s">
        <v>52</v>
      </c>
      <c r="H4385" t="s">
        <v>635</v>
      </c>
      <c r="I4385" s="4">
        <v>14.98</v>
      </c>
      <c r="J4385" s="5">
        <v>1</v>
      </c>
      <c r="K4385" s="4">
        <v>6.89</v>
      </c>
    </row>
    <row r="4386" spans="1:11" x14ac:dyDescent="0.2">
      <c r="A4386" t="s">
        <v>3121</v>
      </c>
      <c r="B4386" t="str">
        <f t="shared" si="138"/>
        <v>2016</v>
      </c>
      <c r="C4386" t="str">
        <f t="shared" si="139"/>
        <v>Mar</v>
      </c>
      <c r="D4386" t="s">
        <v>3123</v>
      </c>
      <c r="E4386" t="s">
        <v>169</v>
      </c>
      <c r="F4386" t="s">
        <v>38</v>
      </c>
      <c r="G4386" t="s">
        <v>52</v>
      </c>
      <c r="H4386" t="s">
        <v>251</v>
      </c>
      <c r="I4386" s="4">
        <v>20.32</v>
      </c>
      <c r="J4386" s="5">
        <v>4</v>
      </c>
      <c r="K4386" s="4">
        <v>6.91</v>
      </c>
    </row>
    <row r="4387" spans="1:11" x14ac:dyDescent="0.2">
      <c r="A4387" t="s">
        <v>3121</v>
      </c>
      <c r="B4387" t="str">
        <f t="shared" si="138"/>
        <v>2016</v>
      </c>
      <c r="C4387" t="str">
        <f t="shared" si="139"/>
        <v>Mar</v>
      </c>
      <c r="D4387" t="s">
        <v>1374</v>
      </c>
      <c r="E4387" t="s">
        <v>135</v>
      </c>
      <c r="F4387" t="s">
        <v>12</v>
      </c>
      <c r="G4387" t="s">
        <v>22</v>
      </c>
      <c r="H4387" t="s">
        <v>2977</v>
      </c>
      <c r="I4387" s="4">
        <v>31.09</v>
      </c>
      <c r="J4387" s="5">
        <v>3</v>
      </c>
      <c r="K4387" s="4">
        <v>-20.72</v>
      </c>
    </row>
    <row r="4388" spans="1:11" x14ac:dyDescent="0.2">
      <c r="A4388" t="s">
        <v>3124</v>
      </c>
      <c r="B4388" t="str">
        <f t="shared" si="138"/>
        <v>2016</v>
      </c>
      <c r="C4388" t="str">
        <f t="shared" si="139"/>
        <v>Mar</v>
      </c>
      <c r="D4388" t="s">
        <v>1691</v>
      </c>
      <c r="E4388" t="s">
        <v>104</v>
      </c>
      <c r="F4388" t="s">
        <v>43</v>
      </c>
      <c r="G4388" t="s">
        <v>44</v>
      </c>
      <c r="H4388" t="s">
        <v>2264</v>
      </c>
      <c r="I4388" s="4">
        <v>84.78</v>
      </c>
      <c r="J4388" s="5">
        <v>2</v>
      </c>
      <c r="K4388" s="4">
        <v>-20.14</v>
      </c>
    </row>
    <row r="4389" spans="1:11" x14ac:dyDescent="0.2">
      <c r="A4389" t="s">
        <v>3124</v>
      </c>
      <c r="B4389" t="str">
        <f t="shared" si="138"/>
        <v>2016</v>
      </c>
      <c r="C4389" t="str">
        <f t="shared" si="139"/>
        <v>Mar</v>
      </c>
      <c r="D4389" t="s">
        <v>1691</v>
      </c>
      <c r="E4389" t="s">
        <v>104</v>
      </c>
      <c r="F4389" t="s">
        <v>12</v>
      </c>
      <c r="G4389" t="s">
        <v>13</v>
      </c>
      <c r="H4389" t="s">
        <v>32</v>
      </c>
      <c r="I4389" s="4">
        <v>20.74</v>
      </c>
      <c r="J4389" s="5">
        <v>4</v>
      </c>
      <c r="K4389" s="4">
        <v>7.26</v>
      </c>
    </row>
    <row r="4390" spans="1:11" x14ac:dyDescent="0.2">
      <c r="A4390" t="s">
        <v>3124</v>
      </c>
      <c r="B4390" t="str">
        <f t="shared" si="138"/>
        <v>2016</v>
      </c>
      <c r="C4390" t="str">
        <f t="shared" si="139"/>
        <v>Mar</v>
      </c>
      <c r="D4390" t="s">
        <v>1691</v>
      </c>
      <c r="E4390" t="s">
        <v>104</v>
      </c>
      <c r="F4390" t="s">
        <v>12</v>
      </c>
      <c r="G4390" t="s">
        <v>22</v>
      </c>
      <c r="H4390" t="s">
        <v>1143</v>
      </c>
      <c r="I4390" s="4">
        <v>16.82</v>
      </c>
      <c r="J4390" s="5">
        <v>3</v>
      </c>
      <c r="K4390" s="4">
        <v>-12.9</v>
      </c>
    </row>
    <row r="4391" spans="1:11" x14ac:dyDescent="0.2">
      <c r="A4391" t="s">
        <v>3124</v>
      </c>
      <c r="B4391" t="str">
        <f t="shared" si="138"/>
        <v>2016</v>
      </c>
      <c r="C4391" t="str">
        <f t="shared" si="139"/>
        <v>Mar</v>
      </c>
      <c r="D4391" t="s">
        <v>1691</v>
      </c>
      <c r="E4391" t="s">
        <v>104</v>
      </c>
      <c r="F4391" t="s">
        <v>12</v>
      </c>
      <c r="G4391" t="s">
        <v>13</v>
      </c>
      <c r="H4391" t="s">
        <v>2502</v>
      </c>
      <c r="I4391" s="4">
        <v>10.37</v>
      </c>
      <c r="J4391" s="5">
        <v>2</v>
      </c>
      <c r="K4391" s="4">
        <v>3.63</v>
      </c>
    </row>
    <row r="4392" spans="1:11" x14ac:dyDescent="0.2">
      <c r="A4392" t="s">
        <v>3124</v>
      </c>
      <c r="B4392" t="str">
        <f t="shared" si="138"/>
        <v>2016</v>
      </c>
      <c r="C4392" t="str">
        <f t="shared" si="139"/>
        <v>Mar</v>
      </c>
      <c r="D4392" t="s">
        <v>1887</v>
      </c>
      <c r="E4392" t="s">
        <v>17</v>
      </c>
      <c r="F4392" t="s">
        <v>43</v>
      </c>
      <c r="G4392" t="s">
        <v>44</v>
      </c>
      <c r="H4392" t="s">
        <v>3125</v>
      </c>
      <c r="I4392" s="4">
        <v>11.99</v>
      </c>
      <c r="J4392" s="5">
        <v>1</v>
      </c>
      <c r="K4392" s="4">
        <v>0.9</v>
      </c>
    </row>
    <row r="4393" spans="1:11" x14ac:dyDescent="0.2">
      <c r="A4393" t="s">
        <v>3124</v>
      </c>
      <c r="B4393" t="str">
        <f t="shared" si="138"/>
        <v>2016</v>
      </c>
      <c r="C4393" t="str">
        <f t="shared" si="139"/>
        <v>Mar</v>
      </c>
      <c r="D4393" t="s">
        <v>2386</v>
      </c>
      <c r="E4393" t="s">
        <v>216</v>
      </c>
      <c r="F4393" t="s">
        <v>38</v>
      </c>
      <c r="G4393" t="s">
        <v>164</v>
      </c>
      <c r="H4393" t="s">
        <v>2462</v>
      </c>
      <c r="I4393" s="4">
        <v>697.16</v>
      </c>
      <c r="J4393" s="5">
        <v>4</v>
      </c>
      <c r="K4393" s="4">
        <v>146.4</v>
      </c>
    </row>
    <row r="4394" spans="1:11" x14ac:dyDescent="0.2">
      <c r="A4394" t="s">
        <v>3124</v>
      </c>
      <c r="B4394" t="str">
        <f t="shared" si="138"/>
        <v>2016</v>
      </c>
      <c r="C4394" t="str">
        <f t="shared" si="139"/>
        <v>Mar</v>
      </c>
      <c r="D4394" t="s">
        <v>642</v>
      </c>
      <c r="E4394" t="s">
        <v>383</v>
      </c>
      <c r="F4394" t="s">
        <v>38</v>
      </c>
      <c r="G4394" t="s">
        <v>52</v>
      </c>
      <c r="H4394" t="s">
        <v>1283</v>
      </c>
      <c r="I4394" s="4">
        <v>86.45</v>
      </c>
      <c r="J4394" s="5">
        <v>7</v>
      </c>
      <c r="K4394" s="4">
        <v>38.04</v>
      </c>
    </row>
    <row r="4395" spans="1:11" x14ac:dyDescent="0.2">
      <c r="A4395" t="s">
        <v>3126</v>
      </c>
      <c r="B4395" t="str">
        <f t="shared" si="138"/>
        <v>2016</v>
      </c>
      <c r="C4395" t="str">
        <f t="shared" si="139"/>
        <v>Mar</v>
      </c>
      <c r="D4395" t="s">
        <v>1452</v>
      </c>
      <c r="E4395" t="s">
        <v>17</v>
      </c>
      <c r="F4395" t="s">
        <v>12</v>
      </c>
      <c r="G4395" t="s">
        <v>22</v>
      </c>
      <c r="H4395" t="s">
        <v>3127</v>
      </c>
      <c r="I4395" s="4">
        <v>3.17</v>
      </c>
      <c r="J4395" s="5">
        <v>2</v>
      </c>
      <c r="K4395" s="4">
        <v>-4.75</v>
      </c>
    </row>
    <row r="4396" spans="1:11" x14ac:dyDescent="0.2">
      <c r="A4396" t="s">
        <v>3126</v>
      </c>
      <c r="B4396" t="str">
        <f t="shared" si="138"/>
        <v>2016</v>
      </c>
      <c r="C4396" t="str">
        <f t="shared" si="139"/>
        <v>Mar</v>
      </c>
      <c r="D4396" t="s">
        <v>1452</v>
      </c>
      <c r="E4396" t="s">
        <v>17</v>
      </c>
      <c r="F4396" t="s">
        <v>38</v>
      </c>
      <c r="G4396" t="s">
        <v>39</v>
      </c>
      <c r="H4396" t="s">
        <v>1856</v>
      </c>
      <c r="I4396" s="4">
        <v>528.42999999999995</v>
      </c>
      <c r="J4396" s="5">
        <v>5</v>
      </c>
      <c r="K4396" s="4">
        <v>0</v>
      </c>
    </row>
    <row r="4397" spans="1:11" x14ac:dyDescent="0.2">
      <c r="A4397" t="s">
        <v>3126</v>
      </c>
      <c r="B4397" t="str">
        <f t="shared" si="138"/>
        <v>2016</v>
      </c>
      <c r="C4397" t="str">
        <f t="shared" si="139"/>
        <v>Mar</v>
      </c>
      <c r="D4397" t="s">
        <v>1452</v>
      </c>
      <c r="E4397" t="s">
        <v>17</v>
      </c>
      <c r="F4397" t="s">
        <v>12</v>
      </c>
      <c r="G4397" t="s">
        <v>27</v>
      </c>
      <c r="H4397" t="s">
        <v>3128</v>
      </c>
      <c r="I4397" s="4">
        <v>13.39</v>
      </c>
      <c r="J4397" s="5">
        <v>3</v>
      </c>
      <c r="K4397" s="4">
        <v>1.51</v>
      </c>
    </row>
    <row r="4398" spans="1:11" x14ac:dyDescent="0.2">
      <c r="A4398" t="s">
        <v>3126</v>
      </c>
      <c r="B4398" t="str">
        <f t="shared" si="138"/>
        <v>2016</v>
      </c>
      <c r="C4398" t="str">
        <f t="shared" si="139"/>
        <v>Mar</v>
      </c>
      <c r="D4398" t="s">
        <v>1633</v>
      </c>
      <c r="E4398" t="s">
        <v>11</v>
      </c>
      <c r="F4398" t="s">
        <v>38</v>
      </c>
      <c r="G4398" t="s">
        <v>164</v>
      </c>
      <c r="H4398" t="s">
        <v>1163</v>
      </c>
      <c r="I4398" s="4">
        <v>99.37</v>
      </c>
      <c r="J4398" s="5">
        <v>2</v>
      </c>
      <c r="K4398" s="4">
        <v>-1.42</v>
      </c>
    </row>
    <row r="4399" spans="1:11" x14ac:dyDescent="0.2">
      <c r="A4399" t="s">
        <v>3126</v>
      </c>
      <c r="B4399" t="str">
        <f t="shared" si="138"/>
        <v>2016</v>
      </c>
      <c r="C4399" t="str">
        <f t="shared" si="139"/>
        <v>Mar</v>
      </c>
      <c r="D4399" t="s">
        <v>1633</v>
      </c>
      <c r="E4399" t="s">
        <v>11</v>
      </c>
      <c r="F4399" t="s">
        <v>12</v>
      </c>
      <c r="G4399" t="s">
        <v>27</v>
      </c>
      <c r="H4399" t="s">
        <v>621</v>
      </c>
      <c r="I4399" s="4">
        <v>1.34</v>
      </c>
      <c r="J4399" s="5">
        <v>1</v>
      </c>
      <c r="K4399" s="4">
        <v>0.5</v>
      </c>
    </row>
    <row r="4400" spans="1:11" x14ac:dyDescent="0.2">
      <c r="A4400" t="s">
        <v>3129</v>
      </c>
      <c r="B4400" t="str">
        <f t="shared" si="138"/>
        <v>2016</v>
      </c>
      <c r="C4400" t="str">
        <f t="shared" si="139"/>
        <v>Mar</v>
      </c>
      <c r="D4400" t="s">
        <v>1335</v>
      </c>
      <c r="E4400" t="s">
        <v>143</v>
      </c>
      <c r="F4400" t="s">
        <v>43</v>
      </c>
      <c r="G4400" t="s">
        <v>58</v>
      </c>
      <c r="H4400" t="s">
        <v>756</v>
      </c>
      <c r="I4400" s="4">
        <v>58.58</v>
      </c>
      <c r="J4400" s="5">
        <v>2</v>
      </c>
      <c r="K4400" s="4">
        <v>19.329999999999998</v>
      </c>
    </row>
    <row r="4401" spans="1:11" x14ac:dyDescent="0.2">
      <c r="A4401" t="s">
        <v>3129</v>
      </c>
      <c r="B4401" t="str">
        <f t="shared" si="138"/>
        <v>2016</v>
      </c>
      <c r="C4401" t="str">
        <f t="shared" si="139"/>
        <v>Mar</v>
      </c>
      <c r="D4401" t="s">
        <v>1449</v>
      </c>
      <c r="E4401" t="s">
        <v>189</v>
      </c>
      <c r="F4401" t="s">
        <v>38</v>
      </c>
      <c r="G4401" t="s">
        <v>39</v>
      </c>
      <c r="H4401" t="s">
        <v>1828</v>
      </c>
      <c r="I4401" s="4">
        <v>167.89</v>
      </c>
      <c r="J4401" s="5">
        <v>7</v>
      </c>
      <c r="K4401" s="4">
        <v>14.69</v>
      </c>
    </row>
    <row r="4402" spans="1:11" x14ac:dyDescent="0.2">
      <c r="A4402" t="s">
        <v>3130</v>
      </c>
      <c r="B4402" t="str">
        <f t="shared" si="138"/>
        <v>2016</v>
      </c>
      <c r="C4402" t="str">
        <f t="shared" si="139"/>
        <v>Mar</v>
      </c>
      <c r="D4402" t="s">
        <v>2773</v>
      </c>
      <c r="E4402" t="s">
        <v>104</v>
      </c>
      <c r="F4402" t="s">
        <v>43</v>
      </c>
      <c r="G4402" t="s">
        <v>44</v>
      </c>
      <c r="H4402" t="s">
        <v>1291</v>
      </c>
      <c r="I4402" s="4">
        <v>403.17</v>
      </c>
      <c r="J4402" s="5">
        <v>4</v>
      </c>
      <c r="K4402" s="4">
        <v>25.2</v>
      </c>
    </row>
    <row r="4403" spans="1:11" x14ac:dyDescent="0.2">
      <c r="A4403" t="s">
        <v>3130</v>
      </c>
      <c r="B4403" t="str">
        <f t="shared" si="138"/>
        <v>2016</v>
      </c>
      <c r="C4403" t="str">
        <f t="shared" si="139"/>
        <v>Mar</v>
      </c>
      <c r="D4403" t="s">
        <v>1570</v>
      </c>
      <c r="E4403" t="s">
        <v>146</v>
      </c>
      <c r="F4403" t="s">
        <v>12</v>
      </c>
      <c r="G4403" t="s">
        <v>13</v>
      </c>
      <c r="H4403" t="s">
        <v>3131</v>
      </c>
      <c r="I4403" s="4">
        <v>22.48</v>
      </c>
      <c r="J4403" s="5">
        <v>1</v>
      </c>
      <c r="K4403" s="4">
        <v>10.34</v>
      </c>
    </row>
    <row r="4404" spans="1:11" x14ac:dyDescent="0.2">
      <c r="A4404" t="s">
        <v>3130</v>
      </c>
      <c r="B4404" t="str">
        <f t="shared" si="138"/>
        <v>2016</v>
      </c>
      <c r="C4404" t="str">
        <f t="shared" si="139"/>
        <v>Mar</v>
      </c>
      <c r="D4404" t="s">
        <v>1054</v>
      </c>
      <c r="E4404" t="s">
        <v>87</v>
      </c>
      <c r="F4404" t="s">
        <v>38</v>
      </c>
      <c r="G4404" t="s">
        <v>83</v>
      </c>
      <c r="H4404" t="s">
        <v>2511</v>
      </c>
      <c r="I4404" s="4">
        <v>301.47000000000003</v>
      </c>
      <c r="J4404" s="5">
        <v>3</v>
      </c>
      <c r="K4404" s="4">
        <v>-241.18</v>
      </c>
    </row>
    <row r="4405" spans="1:11" x14ac:dyDescent="0.2">
      <c r="A4405" t="s">
        <v>3130</v>
      </c>
      <c r="B4405" t="str">
        <f t="shared" si="138"/>
        <v>2016</v>
      </c>
      <c r="C4405" t="str">
        <f t="shared" si="139"/>
        <v>Mar</v>
      </c>
      <c r="D4405" t="s">
        <v>1054</v>
      </c>
      <c r="E4405" t="s">
        <v>87</v>
      </c>
      <c r="F4405" t="s">
        <v>12</v>
      </c>
      <c r="G4405" t="s">
        <v>27</v>
      </c>
      <c r="H4405" t="s">
        <v>1016</v>
      </c>
      <c r="I4405" s="4">
        <v>18.66</v>
      </c>
      <c r="J4405" s="5">
        <v>2</v>
      </c>
      <c r="K4405" s="4">
        <v>1.63</v>
      </c>
    </row>
    <row r="4406" spans="1:11" x14ac:dyDescent="0.2">
      <c r="A4406" t="s">
        <v>3132</v>
      </c>
      <c r="B4406" t="str">
        <f t="shared" si="138"/>
        <v>2016</v>
      </c>
      <c r="C4406" t="str">
        <f t="shared" si="139"/>
        <v>Mar</v>
      </c>
      <c r="D4406" t="s">
        <v>988</v>
      </c>
      <c r="E4406" t="s">
        <v>974</v>
      </c>
      <c r="F4406" t="s">
        <v>43</v>
      </c>
      <c r="G4406" t="s">
        <v>58</v>
      </c>
      <c r="H4406" t="s">
        <v>1890</v>
      </c>
      <c r="I4406" s="4">
        <v>1287.45</v>
      </c>
      <c r="J4406" s="5">
        <v>5</v>
      </c>
      <c r="K4406" s="4">
        <v>244.62</v>
      </c>
    </row>
    <row r="4407" spans="1:11" x14ac:dyDescent="0.2">
      <c r="A4407" t="s">
        <v>3132</v>
      </c>
      <c r="B4407" t="str">
        <f t="shared" si="138"/>
        <v>2016</v>
      </c>
      <c r="C4407" t="str">
        <f t="shared" si="139"/>
        <v>Mar</v>
      </c>
      <c r="D4407" t="s">
        <v>451</v>
      </c>
      <c r="E4407" t="s">
        <v>169</v>
      </c>
      <c r="F4407" t="s">
        <v>12</v>
      </c>
      <c r="G4407" t="s">
        <v>27</v>
      </c>
      <c r="H4407" t="s">
        <v>519</v>
      </c>
      <c r="I4407" s="4">
        <v>59.52</v>
      </c>
      <c r="J4407" s="5">
        <v>3</v>
      </c>
      <c r="K4407" s="4">
        <v>17.86</v>
      </c>
    </row>
    <row r="4408" spans="1:11" x14ac:dyDescent="0.2">
      <c r="A4408" t="s">
        <v>3133</v>
      </c>
      <c r="B4408" t="str">
        <f t="shared" si="138"/>
        <v>2016</v>
      </c>
      <c r="C4408" t="str">
        <f t="shared" si="139"/>
        <v>Mar</v>
      </c>
      <c r="D4408" t="s">
        <v>1695</v>
      </c>
      <c r="E4408" t="s">
        <v>169</v>
      </c>
      <c r="F4408" t="s">
        <v>12</v>
      </c>
      <c r="G4408" t="s">
        <v>20</v>
      </c>
      <c r="H4408" t="s">
        <v>1055</v>
      </c>
      <c r="I4408" s="4">
        <v>459.95</v>
      </c>
      <c r="J4408" s="5">
        <v>5</v>
      </c>
      <c r="K4408" s="4">
        <v>18.399999999999999</v>
      </c>
    </row>
    <row r="4409" spans="1:11" x14ac:dyDescent="0.2">
      <c r="A4409" t="s">
        <v>3133</v>
      </c>
      <c r="B4409" t="str">
        <f t="shared" si="138"/>
        <v>2016</v>
      </c>
      <c r="C4409" t="str">
        <f t="shared" si="139"/>
        <v>Mar</v>
      </c>
      <c r="D4409" t="s">
        <v>2326</v>
      </c>
      <c r="E4409" t="s">
        <v>290</v>
      </c>
      <c r="F4409" t="s">
        <v>12</v>
      </c>
      <c r="G4409" t="s">
        <v>20</v>
      </c>
      <c r="H4409" t="s">
        <v>2310</v>
      </c>
      <c r="I4409" s="4">
        <v>67.64</v>
      </c>
      <c r="J4409" s="5">
        <v>5</v>
      </c>
      <c r="K4409" s="4">
        <v>5.92</v>
      </c>
    </row>
    <row r="4410" spans="1:11" x14ac:dyDescent="0.2">
      <c r="A4410" t="s">
        <v>3133</v>
      </c>
      <c r="B4410" t="str">
        <f t="shared" si="138"/>
        <v>2016</v>
      </c>
      <c r="C4410" t="str">
        <f t="shared" si="139"/>
        <v>Mar</v>
      </c>
      <c r="D4410" t="s">
        <v>2326</v>
      </c>
      <c r="E4410" t="s">
        <v>290</v>
      </c>
      <c r="F4410" t="s">
        <v>43</v>
      </c>
      <c r="G4410" t="s">
        <v>58</v>
      </c>
      <c r="H4410" t="s">
        <v>1170</v>
      </c>
      <c r="I4410" s="4">
        <v>119.98</v>
      </c>
      <c r="J4410" s="5">
        <v>3</v>
      </c>
      <c r="K4410" s="4">
        <v>-18</v>
      </c>
    </row>
    <row r="4411" spans="1:11" x14ac:dyDescent="0.2">
      <c r="A4411" t="s">
        <v>3133</v>
      </c>
      <c r="B4411" t="str">
        <f t="shared" si="138"/>
        <v>2016</v>
      </c>
      <c r="C4411" t="str">
        <f t="shared" si="139"/>
        <v>Mar</v>
      </c>
      <c r="D4411" t="s">
        <v>122</v>
      </c>
      <c r="E4411" t="s">
        <v>585</v>
      </c>
      <c r="F4411" t="s">
        <v>12</v>
      </c>
      <c r="G4411" t="s">
        <v>13</v>
      </c>
      <c r="H4411" t="s">
        <v>1639</v>
      </c>
      <c r="I4411" s="4">
        <v>17.64</v>
      </c>
      <c r="J4411" s="5">
        <v>3</v>
      </c>
      <c r="K4411" s="4">
        <v>8.64</v>
      </c>
    </row>
    <row r="4412" spans="1:11" x14ac:dyDescent="0.2">
      <c r="A4412" t="s">
        <v>3133</v>
      </c>
      <c r="B4412" t="str">
        <f t="shared" si="138"/>
        <v>2016</v>
      </c>
      <c r="C4412" t="str">
        <f t="shared" si="139"/>
        <v>Mar</v>
      </c>
      <c r="D4412" t="s">
        <v>122</v>
      </c>
      <c r="E4412" t="s">
        <v>585</v>
      </c>
      <c r="F4412" t="s">
        <v>12</v>
      </c>
      <c r="G4412" t="s">
        <v>22</v>
      </c>
      <c r="H4412" t="s">
        <v>1373</v>
      </c>
      <c r="I4412" s="4">
        <v>17.04</v>
      </c>
      <c r="J4412" s="5">
        <v>3</v>
      </c>
      <c r="K4412" s="4">
        <v>5.54</v>
      </c>
    </row>
    <row r="4413" spans="1:11" x14ac:dyDescent="0.2">
      <c r="A4413" t="s">
        <v>3134</v>
      </c>
      <c r="B4413" t="str">
        <f t="shared" si="138"/>
        <v>2016</v>
      </c>
      <c r="C4413" t="str">
        <f t="shared" si="139"/>
        <v>Mar</v>
      </c>
      <c r="D4413" t="s">
        <v>677</v>
      </c>
      <c r="E4413" t="s">
        <v>34</v>
      </c>
      <c r="F4413" t="s">
        <v>38</v>
      </c>
      <c r="G4413" t="s">
        <v>52</v>
      </c>
      <c r="H4413" t="s">
        <v>3086</v>
      </c>
      <c r="I4413" s="4">
        <v>20.239999999999998</v>
      </c>
      <c r="J4413" s="5">
        <v>1</v>
      </c>
      <c r="K4413" s="4">
        <v>8.6999999999999993</v>
      </c>
    </row>
    <row r="4414" spans="1:11" x14ac:dyDescent="0.2">
      <c r="A4414" t="s">
        <v>3134</v>
      </c>
      <c r="B4414" t="str">
        <f t="shared" si="138"/>
        <v>2016</v>
      </c>
      <c r="C4414" t="str">
        <f t="shared" si="139"/>
        <v>Mar</v>
      </c>
      <c r="D4414" t="s">
        <v>677</v>
      </c>
      <c r="E4414" t="s">
        <v>34</v>
      </c>
      <c r="F4414" t="s">
        <v>38</v>
      </c>
      <c r="G4414" t="s">
        <v>52</v>
      </c>
      <c r="H4414" t="s">
        <v>3135</v>
      </c>
      <c r="I4414" s="4">
        <v>39.92</v>
      </c>
      <c r="J4414" s="5">
        <v>4</v>
      </c>
      <c r="K4414" s="4">
        <v>11.18</v>
      </c>
    </row>
    <row r="4415" spans="1:11" x14ac:dyDescent="0.2">
      <c r="A4415" t="s">
        <v>3134</v>
      </c>
      <c r="B4415" t="str">
        <f t="shared" si="138"/>
        <v>2016</v>
      </c>
      <c r="C4415" t="str">
        <f t="shared" si="139"/>
        <v>Mar</v>
      </c>
      <c r="D4415" t="s">
        <v>677</v>
      </c>
      <c r="E4415" t="s">
        <v>34</v>
      </c>
      <c r="F4415" t="s">
        <v>12</v>
      </c>
      <c r="G4415" t="s">
        <v>22</v>
      </c>
      <c r="H4415" t="s">
        <v>1819</v>
      </c>
      <c r="I4415" s="4">
        <v>32.54</v>
      </c>
      <c r="J4415" s="5">
        <v>2</v>
      </c>
      <c r="K4415" s="4">
        <v>15.94</v>
      </c>
    </row>
    <row r="4416" spans="1:11" x14ac:dyDescent="0.2">
      <c r="A4416" t="s">
        <v>3136</v>
      </c>
      <c r="B4416" t="str">
        <f t="shared" si="138"/>
        <v>2016</v>
      </c>
      <c r="C4416" t="str">
        <f t="shared" si="139"/>
        <v>Mar</v>
      </c>
      <c r="D4416" t="s">
        <v>1198</v>
      </c>
      <c r="E4416" t="s">
        <v>62</v>
      </c>
      <c r="F4416" t="s">
        <v>12</v>
      </c>
      <c r="G4416" t="s">
        <v>20</v>
      </c>
      <c r="H4416" t="s">
        <v>2858</v>
      </c>
      <c r="I4416" s="4">
        <v>31.4</v>
      </c>
      <c r="J4416" s="5">
        <v>2</v>
      </c>
      <c r="K4416" s="4">
        <v>7.85</v>
      </c>
    </row>
    <row r="4417" spans="1:11" x14ac:dyDescent="0.2">
      <c r="A4417" t="s">
        <v>3136</v>
      </c>
      <c r="B4417" t="str">
        <f t="shared" si="138"/>
        <v>2016</v>
      </c>
      <c r="C4417" t="str">
        <f t="shared" si="139"/>
        <v>Mar</v>
      </c>
      <c r="D4417" t="s">
        <v>1470</v>
      </c>
      <c r="E4417" t="s">
        <v>31</v>
      </c>
      <c r="F4417" t="s">
        <v>12</v>
      </c>
      <c r="G4417" t="s">
        <v>20</v>
      </c>
      <c r="H4417" t="s">
        <v>2039</v>
      </c>
      <c r="I4417" s="4">
        <v>87.92</v>
      </c>
      <c r="J4417" s="5">
        <v>4</v>
      </c>
      <c r="K4417" s="4">
        <v>0.88</v>
      </c>
    </row>
    <row r="4418" spans="1:11" x14ac:dyDescent="0.2">
      <c r="A4418" t="s">
        <v>3136</v>
      </c>
      <c r="B4418" t="str">
        <f t="shared" si="138"/>
        <v>2016</v>
      </c>
      <c r="C4418" t="str">
        <f t="shared" si="139"/>
        <v>Mar</v>
      </c>
      <c r="D4418" t="s">
        <v>1470</v>
      </c>
      <c r="E4418" t="s">
        <v>31</v>
      </c>
      <c r="F4418" t="s">
        <v>12</v>
      </c>
      <c r="G4418" t="s">
        <v>13</v>
      </c>
      <c r="H4418" t="s">
        <v>2149</v>
      </c>
      <c r="I4418" s="4">
        <v>5.98</v>
      </c>
      <c r="J4418" s="5">
        <v>1</v>
      </c>
      <c r="K4418" s="4">
        <v>2.93</v>
      </c>
    </row>
    <row r="4419" spans="1:11" x14ac:dyDescent="0.2">
      <c r="A4419" t="s">
        <v>3137</v>
      </c>
      <c r="B4419" t="str">
        <f t="shared" ref="B4419:B4482" si="140">TEXT(A4419,"YYYY")</f>
        <v>2016</v>
      </c>
      <c r="C4419" t="str">
        <f t="shared" ref="C4419:C4482" si="141">TEXT(A4419,"MMM")</f>
        <v>Mar</v>
      </c>
      <c r="D4419" t="s">
        <v>36</v>
      </c>
      <c r="E4419" t="s">
        <v>17</v>
      </c>
      <c r="F4419" t="s">
        <v>12</v>
      </c>
      <c r="G4419" t="s">
        <v>13</v>
      </c>
      <c r="H4419" t="s">
        <v>2130</v>
      </c>
      <c r="I4419" s="4">
        <v>45.53</v>
      </c>
      <c r="J4419" s="5">
        <v>3</v>
      </c>
      <c r="K4419" s="4">
        <v>15.93</v>
      </c>
    </row>
    <row r="4420" spans="1:11" x14ac:dyDescent="0.2">
      <c r="A4420" t="s">
        <v>3137</v>
      </c>
      <c r="B4420" t="str">
        <f t="shared" si="140"/>
        <v>2016</v>
      </c>
      <c r="C4420" t="str">
        <f t="shared" si="141"/>
        <v>Mar</v>
      </c>
      <c r="D4420" t="s">
        <v>36</v>
      </c>
      <c r="E4420" t="s">
        <v>17</v>
      </c>
      <c r="F4420" t="s">
        <v>38</v>
      </c>
      <c r="G4420" t="s">
        <v>39</v>
      </c>
      <c r="H4420" t="s">
        <v>496</v>
      </c>
      <c r="I4420" s="4">
        <v>844.12</v>
      </c>
      <c r="J4420" s="5">
        <v>6</v>
      </c>
      <c r="K4420" s="4">
        <v>-36.18</v>
      </c>
    </row>
    <row r="4421" spans="1:11" x14ac:dyDescent="0.2">
      <c r="A4421" t="s">
        <v>3137</v>
      </c>
      <c r="B4421" t="str">
        <f t="shared" si="140"/>
        <v>2016</v>
      </c>
      <c r="C4421" t="str">
        <f t="shared" si="141"/>
        <v>Mar</v>
      </c>
      <c r="D4421" t="s">
        <v>36</v>
      </c>
      <c r="E4421" t="s">
        <v>17</v>
      </c>
      <c r="F4421" t="s">
        <v>43</v>
      </c>
      <c r="G4421" t="s">
        <v>44</v>
      </c>
      <c r="H4421" t="s">
        <v>2894</v>
      </c>
      <c r="I4421" s="4">
        <v>812.74</v>
      </c>
      <c r="J4421" s="5">
        <v>8</v>
      </c>
      <c r="K4421" s="4">
        <v>60.96</v>
      </c>
    </row>
    <row r="4422" spans="1:11" x14ac:dyDescent="0.2">
      <c r="A4422" t="s">
        <v>3137</v>
      </c>
      <c r="B4422" t="str">
        <f t="shared" si="140"/>
        <v>2016</v>
      </c>
      <c r="C4422" t="str">
        <f t="shared" si="141"/>
        <v>Mar</v>
      </c>
      <c r="D4422" t="s">
        <v>3138</v>
      </c>
      <c r="E4422" t="s">
        <v>169</v>
      </c>
      <c r="F4422" t="s">
        <v>12</v>
      </c>
      <c r="G4422" t="s">
        <v>13</v>
      </c>
      <c r="H4422" t="s">
        <v>228</v>
      </c>
      <c r="I4422" s="4">
        <v>13.48</v>
      </c>
      <c r="J4422" s="5">
        <v>2</v>
      </c>
      <c r="K4422" s="4">
        <v>6.74</v>
      </c>
    </row>
    <row r="4423" spans="1:11" x14ac:dyDescent="0.2">
      <c r="A4423" t="s">
        <v>3137</v>
      </c>
      <c r="B4423" t="str">
        <f t="shared" si="140"/>
        <v>2016</v>
      </c>
      <c r="C4423" t="str">
        <f t="shared" si="141"/>
        <v>Mar</v>
      </c>
      <c r="D4423" t="s">
        <v>3138</v>
      </c>
      <c r="E4423" t="s">
        <v>169</v>
      </c>
      <c r="F4423" t="s">
        <v>12</v>
      </c>
      <c r="G4423" t="s">
        <v>22</v>
      </c>
      <c r="H4423" t="s">
        <v>54</v>
      </c>
      <c r="I4423" s="4">
        <v>29.8</v>
      </c>
      <c r="J4423" s="5">
        <v>5</v>
      </c>
      <c r="K4423" s="4">
        <v>9.31</v>
      </c>
    </row>
    <row r="4424" spans="1:11" x14ac:dyDescent="0.2">
      <c r="A4424" t="s">
        <v>3137</v>
      </c>
      <c r="B4424" t="str">
        <f t="shared" si="140"/>
        <v>2016</v>
      </c>
      <c r="C4424" t="str">
        <f t="shared" si="141"/>
        <v>Mar</v>
      </c>
      <c r="D4424" t="s">
        <v>3138</v>
      </c>
      <c r="E4424" t="s">
        <v>169</v>
      </c>
      <c r="F4424" t="s">
        <v>38</v>
      </c>
      <c r="G4424" t="s">
        <v>52</v>
      </c>
      <c r="H4424" t="s">
        <v>2602</v>
      </c>
      <c r="I4424" s="4">
        <v>414</v>
      </c>
      <c r="J4424" s="5">
        <v>8</v>
      </c>
      <c r="K4424" s="4">
        <v>124.2</v>
      </c>
    </row>
    <row r="4425" spans="1:11" x14ac:dyDescent="0.2">
      <c r="A4425" t="s">
        <v>3137</v>
      </c>
      <c r="B4425" t="str">
        <f t="shared" si="140"/>
        <v>2016</v>
      </c>
      <c r="C4425" t="str">
        <f t="shared" si="141"/>
        <v>Mar</v>
      </c>
      <c r="D4425" t="s">
        <v>3138</v>
      </c>
      <c r="E4425" t="s">
        <v>169</v>
      </c>
      <c r="F4425" t="s">
        <v>12</v>
      </c>
      <c r="G4425" t="s">
        <v>22</v>
      </c>
      <c r="H4425" t="s">
        <v>262</v>
      </c>
      <c r="I4425" s="4">
        <v>41.33</v>
      </c>
      <c r="J4425" s="5">
        <v>7</v>
      </c>
      <c r="K4425" s="4">
        <v>14.98</v>
      </c>
    </row>
    <row r="4426" spans="1:11" x14ac:dyDescent="0.2">
      <c r="A4426" t="s">
        <v>3137</v>
      </c>
      <c r="B4426" t="str">
        <f t="shared" si="140"/>
        <v>2016</v>
      </c>
      <c r="C4426" t="str">
        <f t="shared" si="141"/>
        <v>Mar</v>
      </c>
      <c r="D4426" t="s">
        <v>244</v>
      </c>
      <c r="E4426" t="s">
        <v>87</v>
      </c>
      <c r="F4426" t="s">
        <v>38</v>
      </c>
      <c r="G4426" t="s">
        <v>83</v>
      </c>
      <c r="H4426" t="s">
        <v>1900</v>
      </c>
      <c r="I4426" s="4">
        <v>299.98</v>
      </c>
      <c r="J4426" s="5">
        <v>5</v>
      </c>
      <c r="K4426" s="4">
        <v>-167.99</v>
      </c>
    </row>
    <row r="4427" spans="1:11" x14ac:dyDescent="0.2">
      <c r="A4427" t="s">
        <v>3137</v>
      </c>
      <c r="B4427" t="str">
        <f t="shared" si="140"/>
        <v>2016</v>
      </c>
      <c r="C4427" t="str">
        <f t="shared" si="141"/>
        <v>Mar</v>
      </c>
      <c r="D4427" t="s">
        <v>244</v>
      </c>
      <c r="E4427" t="s">
        <v>87</v>
      </c>
      <c r="F4427" t="s">
        <v>43</v>
      </c>
      <c r="G4427" t="s">
        <v>44</v>
      </c>
      <c r="H4427" t="s">
        <v>3139</v>
      </c>
      <c r="I4427" s="4">
        <v>158.38</v>
      </c>
      <c r="J4427" s="5">
        <v>4</v>
      </c>
      <c r="K4427" s="4">
        <v>-36.950000000000003</v>
      </c>
    </row>
    <row r="4428" spans="1:11" x14ac:dyDescent="0.2">
      <c r="A4428" t="s">
        <v>3140</v>
      </c>
      <c r="B4428" t="str">
        <f t="shared" si="140"/>
        <v>2016</v>
      </c>
      <c r="C4428" t="str">
        <f t="shared" si="141"/>
        <v>Mar</v>
      </c>
      <c r="D4428" t="s">
        <v>2025</v>
      </c>
      <c r="E4428" t="s">
        <v>706</v>
      </c>
      <c r="F4428" t="s">
        <v>12</v>
      </c>
      <c r="G4428" t="s">
        <v>13</v>
      </c>
      <c r="H4428" t="s">
        <v>2546</v>
      </c>
      <c r="I4428" s="4">
        <v>11.34</v>
      </c>
      <c r="J4428" s="5">
        <v>1</v>
      </c>
      <c r="K4428" s="4">
        <v>5.56</v>
      </c>
    </row>
    <row r="4429" spans="1:11" x14ac:dyDescent="0.2">
      <c r="A4429" t="s">
        <v>3141</v>
      </c>
      <c r="B4429" t="str">
        <f t="shared" si="140"/>
        <v>2016</v>
      </c>
      <c r="C4429" t="str">
        <f t="shared" si="141"/>
        <v>Mar</v>
      </c>
      <c r="D4429" t="s">
        <v>916</v>
      </c>
      <c r="E4429" t="s">
        <v>26</v>
      </c>
      <c r="F4429" t="s">
        <v>43</v>
      </c>
      <c r="G4429" t="s">
        <v>44</v>
      </c>
      <c r="H4429" t="s">
        <v>2926</v>
      </c>
      <c r="I4429" s="4">
        <v>280.77999999999997</v>
      </c>
      <c r="J4429" s="5">
        <v>3</v>
      </c>
      <c r="K4429" s="4">
        <v>-60.84</v>
      </c>
    </row>
    <row r="4430" spans="1:11" x14ac:dyDescent="0.2">
      <c r="A4430" t="s">
        <v>3141</v>
      </c>
      <c r="B4430" t="str">
        <f t="shared" si="140"/>
        <v>2016</v>
      </c>
      <c r="C4430" t="str">
        <f t="shared" si="141"/>
        <v>Mar</v>
      </c>
      <c r="D4430" t="s">
        <v>916</v>
      </c>
      <c r="E4430" t="s">
        <v>26</v>
      </c>
      <c r="F4430" t="s">
        <v>43</v>
      </c>
      <c r="G4430" t="s">
        <v>58</v>
      </c>
      <c r="H4430" t="s">
        <v>2359</v>
      </c>
      <c r="I4430" s="4">
        <v>31.98</v>
      </c>
      <c r="J4430" s="5">
        <v>2</v>
      </c>
      <c r="K4430" s="4">
        <v>1.2</v>
      </c>
    </row>
    <row r="4431" spans="1:11" x14ac:dyDescent="0.2">
      <c r="A4431" t="s">
        <v>3141</v>
      </c>
      <c r="B4431" t="str">
        <f t="shared" si="140"/>
        <v>2016</v>
      </c>
      <c r="C4431" t="str">
        <f t="shared" si="141"/>
        <v>Mar</v>
      </c>
      <c r="D4431" t="s">
        <v>94</v>
      </c>
      <c r="E4431" t="s">
        <v>169</v>
      </c>
      <c r="F4431" t="s">
        <v>38</v>
      </c>
      <c r="G4431" t="s">
        <v>39</v>
      </c>
      <c r="H4431" t="s">
        <v>1238</v>
      </c>
      <c r="I4431" s="4">
        <v>328</v>
      </c>
      <c r="J4431" s="5">
        <v>6</v>
      </c>
      <c r="K4431" s="4">
        <v>54.67</v>
      </c>
    </row>
    <row r="4432" spans="1:11" x14ac:dyDescent="0.2">
      <c r="A4432" t="s">
        <v>3142</v>
      </c>
      <c r="B4432" t="str">
        <f t="shared" si="140"/>
        <v>2016</v>
      </c>
      <c r="C4432" t="str">
        <f t="shared" si="141"/>
        <v>Apr</v>
      </c>
      <c r="D4432" t="s">
        <v>3143</v>
      </c>
      <c r="E4432" t="s">
        <v>169</v>
      </c>
      <c r="F4432" t="s">
        <v>12</v>
      </c>
      <c r="G4432" t="s">
        <v>27</v>
      </c>
      <c r="H4432" t="s">
        <v>307</v>
      </c>
      <c r="I4432" s="4">
        <v>59.52</v>
      </c>
      <c r="J4432" s="5">
        <v>3</v>
      </c>
      <c r="K4432" s="4">
        <v>15.48</v>
      </c>
    </row>
    <row r="4433" spans="1:11" x14ac:dyDescent="0.2">
      <c r="A4433" t="s">
        <v>3142</v>
      </c>
      <c r="B4433" t="str">
        <f t="shared" si="140"/>
        <v>2016</v>
      </c>
      <c r="C4433" t="str">
        <f t="shared" si="141"/>
        <v>Apr</v>
      </c>
      <c r="D4433" t="s">
        <v>3143</v>
      </c>
      <c r="E4433" t="s">
        <v>169</v>
      </c>
      <c r="F4433" t="s">
        <v>12</v>
      </c>
      <c r="G4433" t="s">
        <v>20</v>
      </c>
      <c r="H4433" t="s">
        <v>279</v>
      </c>
      <c r="I4433" s="4">
        <v>161.94</v>
      </c>
      <c r="J4433" s="5">
        <v>3</v>
      </c>
      <c r="K4433" s="4">
        <v>9.7200000000000006</v>
      </c>
    </row>
    <row r="4434" spans="1:11" x14ac:dyDescent="0.2">
      <c r="A4434" t="s">
        <v>3142</v>
      </c>
      <c r="B4434" t="str">
        <f t="shared" si="140"/>
        <v>2016</v>
      </c>
      <c r="C4434" t="str">
        <f t="shared" si="141"/>
        <v>Apr</v>
      </c>
      <c r="D4434" t="s">
        <v>3143</v>
      </c>
      <c r="E4434" t="s">
        <v>169</v>
      </c>
      <c r="F4434" t="s">
        <v>12</v>
      </c>
      <c r="G4434" t="s">
        <v>27</v>
      </c>
      <c r="H4434" t="s">
        <v>931</v>
      </c>
      <c r="I4434" s="4">
        <v>263.88</v>
      </c>
      <c r="J4434" s="5">
        <v>6</v>
      </c>
      <c r="K4434" s="4">
        <v>71.25</v>
      </c>
    </row>
    <row r="4435" spans="1:11" x14ac:dyDescent="0.2">
      <c r="A4435" t="s">
        <v>3142</v>
      </c>
      <c r="B4435" t="str">
        <f t="shared" si="140"/>
        <v>2016</v>
      </c>
      <c r="C4435" t="str">
        <f t="shared" si="141"/>
        <v>Apr</v>
      </c>
      <c r="D4435" t="s">
        <v>3143</v>
      </c>
      <c r="E4435" t="s">
        <v>169</v>
      </c>
      <c r="F4435" t="s">
        <v>12</v>
      </c>
      <c r="G4435" t="s">
        <v>27</v>
      </c>
      <c r="H4435" t="s">
        <v>1862</v>
      </c>
      <c r="I4435" s="4">
        <v>30.48</v>
      </c>
      <c r="J4435" s="5">
        <v>3</v>
      </c>
      <c r="K4435" s="4">
        <v>7.92</v>
      </c>
    </row>
    <row r="4436" spans="1:11" x14ac:dyDescent="0.2">
      <c r="A4436" t="s">
        <v>3142</v>
      </c>
      <c r="B4436" t="str">
        <f t="shared" si="140"/>
        <v>2016</v>
      </c>
      <c r="C4436" t="str">
        <f t="shared" si="141"/>
        <v>Apr</v>
      </c>
      <c r="D4436" t="s">
        <v>3143</v>
      </c>
      <c r="E4436" t="s">
        <v>169</v>
      </c>
      <c r="F4436" t="s">
        <v>12</v>
      </c>
      <c r="G4436" t="s">
        <v>27</v>
      </c>
      <c r="H4436" t="s">
        <v>3144</v>
      </c>
      <c r="I4436" s="4">
        <v>9.84</v>
      </c>
      <c r="J4436" s="5">
        <v>3</v>
      </c>
      <c r="K4436" s="4">
        <v>2.85</v>
      </c>
    </row>
    <row r="4437" spans="1:11" x14ac:dyDescent="0.2">
      <c r="A4437" t="s">
        <v>3142</v>
      </c>
      <c r="B4437" t="str">
        <f t="shared" si="140"/>
        <v>2016</v>
      </c>
      <c r="C4437" t="str">
        <f t="shared" si="141"/>
        <v>Apr</v>
      </c>
      <c r="D4437" t="s">
        <v>3143</v>
      </c>
      <c r="E4437" t="s">
        <v>169</v>
      </c>
      <c r="F4437" t="s">
        <v>43</v>
      </c>
      <c r="G4437" t="s">
        <v>44</v>
      </c>
      <c r="H4437" t="s">
        <v>3100</v>
      </c>
      <c r="I4437" s="4">
        <v>35.119999999999997</v>
      </c>
      <c r="J4437" s="5">
        <v>4</v>
      </c>
      <c r="K4437" s="4">
        <v>9.1300000000000008</v>
      </c>
    </row>
    <row r="4438" spans="1:11" x14ac:dyDescent="0.2">
      <c r="A4438" t="s">
        <v>3142</v>
      </c>
      <c r="B4438" t="str">
        <f t="shared" si="140"/>
        <v>2016</v>
      </c>
      <c r="C4438" t="str">
        <f t="shared" si="141"/>
        <v>Apr</v>
      </c>
      <c r="D4438" t="s">
        <v>1200</v>
      </c>
      <c r="E4438" t="s">
        <v>109</v>
      </c>
      <c r="F4438" t="s">
        <v>12</v>
      </c>
      <c r="G4438" t="s">
        <v>47</v>
      </c>
      <c r="H4438" t="s">
        <v>184</v>
      </c>
      <c r="I4438" s="4">
        <v>31.56</v>
      </c>
      <c r="J4438" s="5">
        <v>5</v>
      </c>
      <c r="K4438" s="4">
        <v>9.86</v>
      </c>
    </row>
    <row r="4439" spans="1:11" x14ac:dyDescent="0.2">
      <c r="A4439" t="s">
        <v>3142</v>
      </c>
      <c r="B4439" t="str">
        <f t="shared" si="140"/>
        <v>2016</v>
      </c>
      <c r="C4439" t="str">
        <f t="shared" si="141"/>
        <v>Apr</v>
      </c>
      <c r="D4439" t="s">
        <v>1200</v>
      </c>
      <c r="E4439" t="s">
        <v>109</v>
      </c>
      <c r="F4439" t="s">
        <v>12</v>
      </c>
      <c r="G4439" t="s">
        <v>105</v>
      </c>
      <c r="H4439" t="s">
        <v>2127</v>
      </c>
      <c r="I4439" s="4">
        <v>30.14</v>
      </c>
      <c r="J4439" s="5">
        <v>2</v>
      </c>
      <c r="K4439" s="4">
        <v>3.01</v>
      </c>
    </row>
    <row r="4440" spans="1:11" x14ac:dyDescent="0.2">
      <c r="A4440" t="s">
        <v>3142</v>
      </c>
      <c r="B4440" t="str">
        <f t="shared" si="140"/>
        <v>2016</v>
      </c>
      <c r="C4440" t="str">
        <f t="shared" si="141"/>
        <v>Apr</v>
      </c>
      <c r="D4440" t="s">
        <v>3085</v>
      </c>
      <c r="E4440" t="s">
        <v>169</v>
      </c>
      <c r="F4440" t="s">
        <v>12</v>
      </c>
      <c r="G4440" t="s">
        <v>27</v>
      </c>
      <c r="H4440" t="s">
        <v>1568</v>
      </c>
      <c r="I4440" s="4">
        <v>88.04</v>
      </c>
      <c r="J4440" s="5">
        <v>4</v>
      </c>
      <c r="K4440" s="4">
        <v>22.89</v>
      </c>
    </row>
    <row r="4441" spans="1:11" x14ac:dyDescent="0.2">
      <c r="A4441" t="s">
        <v>3142</v>
      </c>
      <c r="B4441" t="str">
        <f t="shared" si="140"/>
        <v>2016</v>
      </c>
      <c r="C4441" t="str">
        <f t="shared" si="141"/>
        <v>Apr</v>
      </c>
      <c r="D4441" t="s">
        <v>2045</v>
      </c>
      <c r="E4441" t="s">
        <v>169</v>
      </c>
      <c r="F4441" t="s">
        <v>12</v>
      </c>
      <c r="G4441" t="s">
        <v>18</v>
      </c>
      <c r="H4441" t="s">
        <v>3145</v>
      </c>
      <c r="I4441" s="4">
        <v>20.7</v>
      </c>
      <c r="J4441" s="5">
        <v>2</v>
      </c>
      <c r="K4441" s="4">
        <v>9.94</v>
      </c>
    </row>
    <row r="4442" spans="1:11" x14ac:dyDescent="0.2">
      <c r="A4442" t="s">
        <v>3142</v>
      </c>
      <c r="B4442" t="str">
        <f t="shared" si="140"/>
        <v>2016</v>
      </c>
      <c r="C4442" t="str">
        <f t="shared" si="141"/>
        <v>Apr</v>
      </c>
      <c r="D4442" t="s">
        <v>2045</v>
      </c>
      <c r="E4442" t="s">
        <v>169</v>
      </c>
      <c r="F4442" t="s">
        <v>12</v>
      </c>
      <c r="G4442" t="s">
        <v>232</v>
      </c>
      <c r="H4442" t="s">
        <v>1495</v>
      </c>
      <c r="I4442" s="4">
        <v>10.95</v>
      </c>
      <c r="J4442" s="5">
        <v>3</v>
      </c>
      <c r="K4442" s="4">
        <v>3.29</v>
      </c>
    </row>
    <row r="4443" spans="1:11" x14ac:dyDescent="0.2">
      <c r="A4443" t="s">
        <v>3142</v>
      </c>
      <c r="B4443" t="str">
        <f t="shared" si="140"/>
        <v>2016</v>
      </c>
      <c r="C4443" t="str">
        <f t="shared" si="141"/>
        <v>Apr</v>
      </c>
      <c r="D4443" t="s">
        <v>2045</v>
      </c>
      <c r="E4443" t="s">
        <v>169</v>
      </c>
      <c r="F4443" t="s">
        <v>12</v>
      </c>
      <c r="G4443" t="s">
        <v>22</v>
      </c>
      <c r="H4443" t="s">
        <v>2162</v>
      </c>
      <c r="I4443" s="4">
        <v>14.35</v>
      </c>
      <c r="J4443" s="5">
        <v>3</v>
      </c>
      <c r="K4443" s="4">
        <v>4.66</v>
      </c>
    </row>
    <row r="4444" spans="1:11" x14ac:dyDescent="0.2">
      <c r="A4444" t="s">
        <v>3142</v>
      </c>
      <c r="B4444" t="str">
        <f t="shared" si="140"/>
        <v>2016</v>
      </c>
      <c r="C4444" t="str">
        <f t="shared" si="141"/>
        <v>Apr</v>
      </c>
      <c r="D4444" t="s">
        <v>2042</v>
      </c>
      <c r="E4444" t="s">
        <v>169</v>
      </c>
      <c r="F4444" t="s">
        <v>38</v>
      </c>
      <c r="G4444" t="s">
        <v>39</v>
      </c>
      <c r="H4444" t="s">
        <v>1000</v>
      </c>
      <c r="I4444" s="4">
        <v>1317.49</v>
      </c>
      <c r="J4444" s="5">
        <v>6</v>
      </c>
      <c r="K4444" s="4">
        <v>292.77999999999997</v>
      </c>
    </row>
    <row r="4445" spans="1:11" x14ac:dyDescent="0.2">
      <c r="A4445" t="s">
        <v>3142</v>
      </c>
      <c r="B4445" t="str">
        <f t="shared" si="140"/>
        <v>2016</v>
      </c>
      <c r="C4445" t="str">
        <f t="shared" si="141"/>
        <v>Apr</v>
      </c>
      <c r="D4445" t="s">
        <v>2042</v>
      </c>
      <c r="E4445" t="s">
        <v>169</v>
      </c>
      <c r="F4445" t="s">
        <v>12</v>
      </c>
      <c r="G4445" t="s">
        <v>232</v>
      </c>
      <c r="H4445" t="s">
        <v>933</v>
      </c>
      <c r="I4445" s="4">
        <v>63.84</v>
      </c>
      <c r="J4445" s="5">
        <v>8</v>
      </c>
      <c r="K4445" s="4">
        <v>18.510000000000002</v>
      </c>
    </row>
    <row r="4446" spans="1:11" x14ac:dyDescent="0.2">
      <c r="A4446" t="s">
        <v>3142</v>
      </c>
      <c r="B4446" t="str">
        <f t="shared" si="140"/>
        <v>2016</v>
      </c>
      <c r="C4446" t="str">
        <f t="shared" si="141"/>
        <v>Apr</v>
      </c>
      <c r="D4446" t="s">
        <v>2042</v>
      </c>
      <c r="E4446" t="s">
        <v>169</v>
      </c>
      <c r="F4446" t="s">
        <v>12</v>
      </c>
      <c r="G4446" t="s">
        <v>22</v>
      </c>
      <c r="H4446" t="s">
        <v>521</v>
      </c>
      <c r="I4446" s="4">
        <v>3.59</v>
      </c>
      <c r="J4446" s="5">
        <v>1</v>
      </c>
      <c r="K4446" s="4">
        <v>1.1200000000000001</v>
      </c>
    </row>
    <row r="4447" spans="1:11" x14ac:dyDescent="0.2">
      <c r="A4447" t="s">
        <v>3142</v>
      </c>
      <c r="B4447" t="str">
        <f t="shared" si="140"/>
        <v>2016</v>
      </c>
      <c r="C4447" t="str">
        <f t="shared" si="141"/>
        <v>Apr</v>
      </c>
      <c r="D4447" t="s">
        <v>1749</v>
      </c>
      <c r="E4447" t="s">
        <v>34</v>
      </c>
      <c r="F4447" t="s">
        <v>38</v>
      </c>
      <c r="G4447" t="s">
        <v>52</v>
      </c>
      <c r="H4447" t="s">
        <v>1339</v>
      </c>
      <c r="I4447" s="4">
        <v>7.04</v>
      </c>
      <c r="J4447" s="5">
        <v>4</v>
      </c>
      <c r="K4447" s="4">
        <v>3.1</v>
      </c>
    </row>
    <row r="4448" spans="1:11" x14ac:dyDescent="0.2">
      <c r="A4448" t="s">
        <v>3142</v>
      </c>
      <c r="B4448" t="str">
        <f t="shared" si="140"/>
        <v>2016</v>
      </c>
      <c r="C4448" t="str">
        <f t="shared" si="141"/>
        <v>Apr</v>
      </c>
      <c r="D4448" t="s">
        <v>666</v>
      </c>
      <c r="E4448" t="s">
        <v>180</v>
      </c>
      <c r="F4448" t="s">
        <v>43</v>
      </c>
      <c r="G4448" t="s">
        <v>44</v>
      </c>
      <c r="H4448" t="s">
        <v>3034</v>
      </c>
      <c r="I4448" s="4">
        <v>12.99</v>
      </c>
      <c r="J4448" s="5">
        <v>1</v>
      </c>
      <c r="K4448" s="4">
        <v>0.26</v>
      </c>
    </row>
    <row r="4449" spans="1:11" x14ac:dyDescent="0.2">
      <c r="A4449" t="s">
        <v>3146</v>
      </c>
      <c r="B4449" t="str">
        <f t="shared" si="140"/>
        <v>2016</v>
      </c>
      <c r="C4449" t="str">
        <f t="shared" si="141"/>
        <v>Apr</v>
      </c>
      <c r="D4449" t="s">
        <v>2051</v>
      </c>
      <c r="E4449" t="s">
        <v>180</v>
      </c>
      <c r="F4449" t="s">
        <v>38</v>
      </c>
      <c r="G4449" t="s">
        <v>39</v>
      </c>
      <c r="H4449" t="s">
        <v>1963</v>
      </c>
      <c r="I4449" s="4">
        <v>1454.9</v>
      </c>
      <c r="J4449" s="5">
        <v>5</v>
      </c>
      <c r="K4449" s="4">
        <v>378.27</v>
      </c>
    </row>
    <row r="4450" spans="1:11" x14ac:dyDescent="0.2">
      <c r="A4450" t="s">
        <v>3147</v>
      </c>
      <c r="B4450" t="str">
        <f t="shared" si="140"/>
        <v>2016</v>
      </c>
      <c r="C4450" t="str">
        <f t="shared" si="141"/>
        <v>Apr</v>
      </c>
      <c r="D4450" t="s">
        <v>916</v>
      </c>
      <c r="E4450" t="s">
        <v>26</v>
      </c>
      <c r="F4450" t="s">
        <v>12</v>
      </c>
      <c r="G4450" t="s">
        <v>22</v>
      </c>
      <c r="H4450" t="s">
        <v>2400</v>
      </c>
      <c r="I4450" s="4">
        <v>99.85</v>
      </c>
      <c r="J4450" s="5">
        <v>9</v>
      </c>
      <c r="K4450" s="4">
        <v>-83.21</v>
      </c>
    </row>
    <row r="4451" spans="1:11" x14ac:dyDescent="0.2">
      <c r="A4451" t="s">
        <v>3147</v>
      </c>
      <c r="B4451" t="str">
        <f t="shared" si="140"/>
        <v>2016</v>
      </c>
      <c r="C4451" t="str">
        <f t="shared" si="141"/>
        <v>Apr</v>
      </c>
      <c r="D4451" t="s">
        <v>1371</v>
      </c>
      <c r="E4451" t="s">
        <v>146</v>
      </c>
      <c r="F4451" t="s">
        <v>38</v>
      </c>
      <c r="G4451" t="s">
        <v>52</v>
      </c>
      <c r="H4451" t="s">
        <v>2228</v>
      </c>
      <c r="I4451" s="4">
        <v>71.12</v>
      </c>
      <c r="J4451" s="5">
        <v>4</v>
      </c>
      <c r="K4451" s="4">
        <v>22.05</v>
      </c>
    </row>
    <row r="4452" spans="1:11" x14ac:dyDescent="0.2">
      <c r="A4452" t="s">
        <v>3147</v>
      </c>
      <c r="B4452" t="str">
        <f t="shared" si="140"/>
        <v>2016</v>
      </c>
      <c r="C4452" t="str">
        <f t="shared" si="141"/>
        <v>Apr</v>
      </c>
      <c r="D4452" t="s">
        <v>1371</v>
      </c>
      <c r="E4452" t="s">
        <v>146</v>
      </c>
      <c r="F4452" t="s">
        <v>43</v>
      </c>
      <c r="G4452" t="s">
        <v>44</v>
      </c>
      <c r="H4452" t="s">
        <v>1786</v>
      </c>
      <c r="I4452" s="4">
        <v>259.95999999999998</v>
      </c>
      <c r="J4452" s="5">
        <v>4</v>
      </c>
      <c r="K4452" s="4">
        <v>124.78</v>
      </c>
    </row>
    <row r="4453" spans="1:11" x14ac:dyDescent="0.2">
      <c r="A4453" t="s">
        <v>3147</v>
      </c>
      <c r="B4453" t="str">
        <f t="shared" si="140"/>
        <v>2016</v>
      </c>
      <c r="C4453" t="str">
        <f t="shared" si="141"/>
        <v>Apr</v>
      </c>
      <c r="D4453" t="s">
        <v>252</v>
      </c>
      <c r="E4453" t="s">
        <v>11</v>
      </c>
      <c r="F4453" t="s">
        <v>12</v>
      </c>
      <c r="G4453" t="s">
        <v>13</v>
      </c>
      <c r="H4453" t="s">
        <v>2470</v>
      </c>
      <c r="I4453" s="4">
        <v>10.27</v>
      </c>
      <c r="J4453" s="5">
        <v>3</v>
      </c>
      <c r="K4453" s="4">
        <v>3.21</v>
      </c>
    </row>
    <row r="4454" spans="1:11" x14ac:dyDescent="0.2">
      <c r="A4454" t="s">
        <v>3148</v>
      </c>
      <c r="B4454" t="str">
        <f t="shared" si="140"/>
        <v>2016</v>
      </c>
      <c r="C4454" t="str">
        <f t="shared" si="141"/>
        <v>Apr</v>
      </c>
      <c r="D4454" t="s">
        <v>36</v>
      </c>
      <c r="E4454" t="s">
        <v>62</v>
      </c>
      <c r="F4454" t="s">
        <v>43</v>
      </c>
      <c r="G4454" t="s">
        <v>44</v>
      </c>
      <c r="H4454" t="s">
        <v>3064</v>
      </c>
      <c r="I4454" s="4">
        <v>149.97</v>
      </c>
      <c r="J4454" s="5">
        <v>3</v>
      </c>
      <c r="K4454" s="4">
        <v>6</v>
      </c>
    </row>
    <row r="4455" spans="1:11" x14ac:dyDescent="0.2">
      <c r="A4455" t="s">
        <v>3148</v>
      </c>
      <c r="B4455" t="str">
        <f t="shared" si="140"/>
        <v>2016</v>
      </c>
      <c r="C4455" t="str">
        <f t="shared" si="141"/>
        <v>Apr</v>
      </c>
      <c r="D4455" t="s">
        <v>36</v>
      </c>
      <c r="E4455" t="s">
        <v>62</v>
      </c>
      <c r="F4455" t="s">
        <v>12</v>
      </c>
      <c r="G4455" t="s">
        <v>13</v>
      </c>
      <c r="H4455" t="s">
        <v>1867</v>
      </c>
      <c r="I4455" s="4">
        <v>27.81</v>
      </c>
      <c r="J4455" s="5">
        <v>3</v>
      </c>
      <c r="K4455" s="4">
        <v>13.07</v>
      </c>
    </row>
    <row r="4456" spans="1:11" x14ac:dyDescent="0.2">
      <c r="A4456" t="s">
        <v>3148</v>
      </c>
      <c r="B4456" t="str">
        <f t="shared" si="140"/>
        <v>2016</v>
      </c>
      <c r="C4456" t="str">
        <f t="shared" si="141"/>
        <v>Apr</v>
      </c>
      <c r="D4456" t="s">
        <v>812</v>
      </c>
      <c r="E4456" t="s">
        <v>169</v>
      </c>
      <c r="F4456" t="s">
        <v>12</v>
      </c>
      <c r="G4456" t="s">
        <v>22</v>
      </c>
      <c r="H4456" t="s">
        <v>1278</v>
      </c>
      <c r="I4456" s="4">
        <v>588.78</v>
      </c>
      <c r="J4456" s="5">
        <v>2</v>
      </c>
      <c r="K4456" s="4">
        <v>184</v>
      </c>
    </row>
    <row r="4457" spans="1:11" x14ac:dyDescent="0.2">
      <c r="A4457" t="s">
        <v>3148</v>
      </c>
      <c r="B4457" t="str">
        <f t="shared" si="140"/>
        <v>2016</v>
      </c>
      <c r="C4457" t="str">
        <f t="shared" si="141"/>
        <v>Apr</v>
      </c>
      <c r="D4457" t="s">
        <v>1065</v>
      </c>
      <c r="E4457" t="s">
        <v>169</v>
      </c>
      <c r="F4457" t="s">
        <v>38</v>
      </c>
      <c r="G4457" t="s">
        <v>52</v>
      </c>
      <c r="H4457" t="s">
        <v>754</v>
      </c>
      <c r="I4457" s="4">
        <v>82.64</v>
      </c>
      <c r="J4457" s="5">
        <v>2</v>
      </c>
      <c r="K4457" s="4">
        <v>7.44</v>
      </c>
    </row>
    <row r="4458" spans="1:11" x14ac:dyDescent="0.2">
      <c r="A4458" t="s">
        <v>3148</v>
      </c>
      <c r="B4458" t="str">
        <f t="shared" si="140"/>
        <v>2016</v>
      </c>
      <c r="C4458" t="str">
        <f t="shared" si="141"/>
        <v>Apr</v>
      </c>
      <c r="D4458" t="s">
        <v>1065</v>
      </c>
      <c r="E4458" t="s">
        <v>169</v>
      </c>
      <c r="F4458" t="s">
        <v>12</v>
      </c>
      <c r="G4458" t="s">
        <v>20</v>
      </c>
      <c r="H4458" t="s">
        <v>534</v>
      </c>
      <c r="I4458" s="4">
        <v>31.02</v>
      </c>
      <c r="J4458" s="5">
        <v>2</v>
      </c>
      <c r="K4458" s="4">
        <v>8.07</v>
      </c>
    </row>
    <row r="4459" spans="1:11" x14ac:dyDescent="0.2">
      <c r="A4459" t="s">
        <v>3148</v>
      </c>
      <c r="B4459" t="str">
        <f t="shared" si="140"/>
        <v>2016</v>
      </c>
      <c r="C4459" t="str">
        <f t="shared" si="141"/>
        <v>Apr</v>
      </c>
      <c r="D4459" t="s">
        <v>1065</v>
      </c>
      <c r="E4459" t="s">
        <v>169</v>
      </c>
      <c r="F4459" t="s">
        <v>43</v>
      </c>
      <c r="G4459" t="s">
        <v>58</v>
      </c>
      <c r="H4459" t="s">
        <v>1521</v>
      </c>
      <c r="I4459" s="4">
        <v>89.97</v>
      </c>
      <c r="J4459" s="5">
        <v>3</v>
      </c>
      <c r="K4459" s="4">
        <v>37.79</v>
      </c>
    </row>
    <row r="4460" spans="1:11" x14ac:dyDescent="0.2">
      <c r="A4460" t="s">
        <v>3149</v>
      </c>
      <c r="B4460" t="str">
        <f t="shared" si="140"/>
        <v>2016</v>
      </c>
      <c r="C4460" t="str">
        <f t="shared" si="141"/>
        <v>Apr</v>
      </c>
      <c r="D4460" t="s">
        <v>587</v>
      </c>
      <c r="E4460" t="s">
        <v>11</v>
      </c>
      <c r="F4460" t="s">
        <v>12</v>
      </c>
      <c r="G4460" t="s">
        <v>20</v>
      </c>
      <c r="H4460" t="s">
        <v>717</v>
      </c>
      <c r="I4460" s="4">
        <v>158.37</v>
      </c>
      <c r="J4460" s="5">
        <v>7</v>
      </c>
      <c r="K4460" s="4">
        <v>13.86</v>
      </c>
    </row>
    <row r="4461" spans="1:11" x14ac:dyDescent="0.2">
      <c r="A4461" t="s">
        <v>3149</v>
      </c>
      <c r="B4461" t="str">
        <f t="shared" si="140"/>
        <v>2016</v>
      </c>
      <c r="C4461" t="str">
        <f t="shared" si="141"/>
        <v>Apr</v>
      </c>
      <c r="D4461" t="s">
        <v>2492</v>
      </c>
      <c r="E4461" t="s">
        <v>26</v>
      </c>
      <c r="F4461" t="s">
        <v>43</v>
      </c>
      <c r="G4461" t="s">
        <v>44</v>
      </c>
      <c r="H4461" t="s">
        <v>3139</v>
      </c>
      <c r="I4461" s="4">
        <v>118.78</v>
      </c>
      <c r="J4461" s="5">
        <v>3</v>
      </c>
      <c r="K4461" s="4">
        <v>-27.72</v>
      </c>
    </row>
    <row r="4462" spans="1:11" x14ac:dyDescent="0.2">
      <c r="A4462" t="s">
        <v>3149</v>
      </c>
      <c r="B4462" t="str">
        <f t="shared" si="140"/>
        <v>2016</v>
      </c>
      <c r="C4462" t="str">
        <f t="shared" si="141"/>
        <v>Apr</v>
      </c>
      <c r="D4462" t="s">
        <v>2492</v>
      </c>
      <c r="E4462" t="s">
        <v>26</v>
      </c>
      <c r="F4462" t="s">
        <v>12</v>
      </c>
      <c r="G4462" t="s">
        <v>232</v>
      </c>
      <c r="H4462" t="s">
        <v>1762</v>
      </c>
      <c r="I4462" s="4">
        <v>769.18</v>
      </c>
      <c r="J4462" s="5">
        <v>4</v>
      </c>
      <c r="K4462" s="4">
        <v>-163.44999999999999</v>
      </c>
    </row>
    <row r="4463" spans="1:11" x14ac:dyDescent="0.2">
      <c r="A4463" t="s">
        <v>3150</v>
      </c>
      <c r="B4463" t="str">
        <f t="shared" si="140"/>
        <v>2016</v>
      </c>
      <c r="C4463" t="str">
        <f t="shared" si="141"/>
        <v>Apr</v>
      </c>
      <c r="D4463" t="s">
        <v>565</v>
      </c>
      <c r="E4463" t="s">
        <v>2865</v>
      </c>
      <c r="F4463" t="s">
        <v>43</v>
      </c>
      <c r="G4463" t="s">
        <v>44</v>
      </c>
      <c r="H4463" t="s">
        <v>2222</v>
      </c>
      <c r="I4463" s="4">
        <v>1294.75</v>
      </c>
      <c r="J4463" s="5">
        <v>5</v>
      </c>
      <c r="K4463" s="4">
        <v>336.64</v>
      </c>
    </row>
    <row r="4464" spans="1:11" x14ac:dyDescent="0.2">
      <c r="A4464" t="s">
        <v>3151</v>
      </c>
      <c r="B4464" t="str">
        <f t="shared" si="140"/>
        <v>2016</v>
      </c>
      <c r="C4464" t="str">
        <f t="shared" si="141"/>
        <v>Apr</v>
      </c>
      <c r="D4464" t="s">
        <v>1902</v>
      </c>
      <c r="E4464" t="s">
        <v>31</v>
      </c>
      <c r="F4464" t="s">
        <v>43</v>
      </c>
      <c r="G4464" t="s">
        <v>694</v>
      </c>
      <c r="H4464" t="s">
        <v>1702</v>
      </c>
      <c r="I4464" s="4">
        <v>1199.98</v>
      </c>
      <c r="J4464" s="5">
        <v>3</v>
      </c>
      <c r="K4464" s="4">
        <v>374.99</v>
      </c>
    </row>
    <row r="4465" spans="1:11" x14ac:dyDescent="0.2">
      <c r="A4465" t="s">
        <v>3151</v>
      </c>
      <c r="B4465" t="str">
        <f t="shared" si="140"/>
        <v>2016</v>
      </c>
      <c r="C4465" t="str">
        <f t="shared" si="141"/>
        <v>Apr</v>
      </c>
      <c r="D4465" t="s">
        <v>472</v>
      </c>
      <c r="E4465" t="s">
        <v>169</v>
      </c>
      <c r="F4465" t="s">
        <v>38</v>
      </c>
      <c r="G4465" t="s">
        <v>39</v>
      </c>
      <c r="H4465" t="s">
        <v>1000</v>
      </c>
      <c r="I4465" s="4">
        <v>658.75</v>
      </c>
      <c r="J4465" s="5">
        <v>3</v>
      </c>
      <c r="K4465" s="4">
        <v>146.38999999999999</v>
      </c>
    </row>
    <row r="4466" spans="1:11" x14ac:dyDescent="0.2">
      <c r="A4466" t="s">
        <v>3151</v>
      </c>
      <c r="B4466" t="str">
        <f t="shared" si="140"/>
        <v>2016</v>
      </c>
      <c r="C4466" t="str">
        <f t="shared" si="141"/>
        <v>Apr</v>
      </c>
      <c r="D4466" t="s">
        <v>2126</v>
      </c>
      <c r="E4466" t="s">
        <v>169</v>
      </c>
      <c r="F4466" t="s">
        <v>12</v>
      </c>
      <c r="G4466" t="s">
        <v>27</v>
      </c>
      <c r="H4466" t="s">
        <v>924</v>
      </c>
      <c r="I4466" s="4">
        <v>3.64</v>
      </c>
      <c r="J4466" s="5">
        <v>2</v>
      </c>
      <c r="K4466" s="4">
        <v>0.98</v>
      </c>
    </row>
    <row r="4467" spans="1:11" x14ac:dyDescent="0.2">
      <c r="A4467" t="s">
        <v>3151</v>
      </c>
      <c r="B4467" t="str">
        <f t="shared" si="140"/>
        <v>2016</v>
      </c>
      <c r="C4467" t="str">
        <f t="shared" si="141"/>
        <v>Apr</v>
      </c>
      <c r="D4467" t="s">
        <v>1638</v>
      </c>
      <c r="E4467" t="s">
        <v>205</v>
      </c>
      <c r="F4467" t="s">
        <v>12</v>
      </c>
      <c r="G4467" t="s">
        <v>13</v>
      </c>
      <c r="H4467" t="s">
        <v>3152</v>
      </c>
      <c r="I4467" s="4">
        <v>37.94</v>
      </c>
      <c r="J4467" s="5">
        <v>2</v>
      </c>
      <c r="K4467" s="4">
        <v>18.21</v>
      </c>
    </row>
    <row r="4468" spans="1:11" x14ac:dyDescent="0.2">
      <c r="A4468" t="s">
        <v>3151</v>
      </c>
      <c r="B4468" t="str">
        <f t="shared" si="140"/>
        <v>2016</v>
      </c>
      <c r="C4468" t="str">
        <f t="shared" si="141"/>
        <v>Apr</v>
      </c>
      <c r="D4468" t="s">
        <v>359</v>
      </c>
      <c r="E4468" t="s">
        <v>26</v>
      </c>
      <c r="F4468" t="s">
        <v>12</v>
      </c>
      <c r="G4468" t="s">
        <v>105</v>
      </c>
      <c r="H4468" t="s">
        <v>2137</v>
      </c>
      <c r="I4468" s="4">
        <v>33.53</v>
      </c>
      <c r="J4468" s="5">
        <v>3</v>
      </c>
      <c r="K4468" s="4">
        <v>2.5099999999999998</v>
      </c>
    </row>
    <row r="4469" spans="1:11" x14ac:dyDescent="0.2">
      <c r="A4469" t="s">
        <v>3151</v>
      </c>
      <c r="B4469" t="str">
        <f t="shared" si="140"/>
        <v>2016</v>
      </c>
      <c r="C4469" t="str">
        <f t="shared" si="141"/>
        <v>Apr</v>
      </c>
      <c r="D4469" t="s">
        <v>359</v>
      </c>
      <c r="E4469" t="s">
        <v>26</v>
      </c>
      <c r="F4469" t="s">
        <v>12</v>
      </c>
      <c r="G4469" t="s">
        <v>20</v>
      </c>
      <c r="H4469" t="s">
        <v>3153</v>
      </c>
      <c r="I4469" s="4">
        <v>36.74</v>
      </c>
      <c r="J4469" s="5">
        <v>3</v>
      </c>
      <c r="K4469" s="4">
        <v>3.67</v>
      </c>
    </row>
    <row r="4470" spans="1:11" x14ac:dyDescent="0.2">
      <c r="A4470" t="s">
        <v>3154</v>
      </c>
      <c r="B4470" t="str">
        <f t="shared" si="140"/>
        <v>2016</v>
      </c>
      <c r="C4470" t="str">
        <f t="shared" si="141"/>
        <v>Apr</v>
      </c>
      <c r="D4470" t="s">
        <v>1878</v>
      </c>
      <c r="E4470" t="s">
        <v>169</v>
      </c>
      <c r="F4470" t="s">
        <v>38</v>
      </c>
      <c r="G4470" t="s">
        <v>83</v>
      </c>
      <c r="H4470" t="s">
        <v>2905</v>
      </c>
      <c r="I4470" s="4">
        <v>388.7</v>
      </c>
      <c r="J4470" s="5">
        <v>6</v>
      </c>
      <c r="K4470" s="4">
        <v>-4.8600000000000003</v>
      </c>
    </row>
    <row r="4471" spans="1:11" x14ac:dyDescent="0.2">
      <c r="A4471" t="s">
        <v>3154</v>
      </c>
      <c r="B4471" t="str">
        <f t="shared" si="140"/>
        <v>2016</v>
      </c>
      <c r="C4471" t="str">
        <f t="shared" si="141"/>
        <v>Apr</v>
      </c>
      <c r="D4471" t="s">
        <v>1878</v>
      </c>
      <c r="E4471" t="s">
        <v>169</v>
      </c>
      <c r="F4471" t="s">
        <v>12</v>
      </c>
      <c r="G4471" t="s">
        <v>72</v>
      </c>
      <c r="H4471" t="s">
        <v>2855</v>
      </c>
      <c r="I4471" s="4">
        <v>8.26</v>
      </c>
      <c r="J4471" s="5">
        <v>2</v>
      </c>
      <c r="K4471" s="4">
        <v>3.8</v>
      </c>
    </row>
    <row r="4472" spans="1:11" x14ac:dyDescent="0.2">
      <c r="A4472" t="s">
        <v>3154</v>
      </c>
      <c r="B4472" t="str">
        <f t="shared" si="140"/>
        <v>2016</v>
      </c>
      <c r="C4472" t="str">
        <f t="shared" si="141"/>
        <v>Apr</v>
      </c>
      <c r="D4472" t="s">
        <v>1878</v>
      </c>
      <c r="E4472" t="s">
        <v>169</v>
      </c>
      <c r="F4472" t="s">
        <v>12</v>
      </c>
      <c r="G4472" t="s">
        <v>27</v>
      </c>
      <c r="H4472" t="s">
        <v>35</v>
      </c>
      <c r="I4472" s="4">
        <v>17.04</v>
      </c>
      <c r="J4472" s="5">
        <v>4</v>
      </c>
      <c r="K4472" s="4">
        <v>6.99</v>
      </c>
    </row>
    <row r="4473" spans="1:11" x14ac:dyDescent="0.2">
      <c r="A4473" t="s">
        <v>3154</v>
      </c>
      <c r="B4473" t="str">
        <f t="shared" si="140"/>
        <v>2016</v>
      </c>
      <c r="C4473" t="str">
        <f t="shared" si="141"/>
        <v>Apr</v>
      </c>
      <c r="D4473" t="s">
        <v>1878</v>
      </c>
      <c r="E4473" t="s">
        <v>169</v>
      </c>
      <c r="F4473" t="s">
        <v>12</v>
      </c>
      <c r="G4473" t="s">
        <v>13</v>
      </c>
      <c r="H4473" t="s">
        <v>2961</v>
      </c>
      <c r="I4473" s="4">
        <v>34.4</v>
      </c>
      <c r="J4473" s="5">
        <v>5</v>
      </c>
      <c r="K4473" s="4">
        <v>15.82</v>
      </c>
    </row>
    <row r="4474" spans="1:11" x14ac:dyDescent="0.2">
      <c r="A4474" t="s">
        <v>3154</v>
      </c>
      <c r="B4474" t="str">
        <f t="shared" si="140"/>
        <v>2016</v>
      </c>
      <c r="C4474" t="str">
        <f t="shared" si="141"/>
        <v>Apr</v>
      </c>
      <c r="D4474" t="s">
        <v>1462</v>
      </c>
      <c r="E4474" t="s">
        <v>31</v>
      </c>
      <c r="F4474" t="s">
        <v>12</v>
      </c>
      <c r="G4474" t="s">
        <v>13</v>
      </c>
      <c r="H4474" t="s">
        <v>88</v>
      </c>
      <c r="I4474" s="4">
        <v>20.04</v>
      </c>
      <c r="J4474" s="5">
        <v>3</v>
      </c>
      <c r="K4474" s="4">
        <v>9.6199999999999992</v>
      </c>
    </row>
    <row r="4475" spans="1:11" x14ac:dyDescent="0.2">
      <c r="A4475" t="s">
        <v>3154</v>
      </c>
      <c r="B4475" t="str">
        <f t="shared" si="140"/>
        <v>2016</v>
      </c>
      <c r="C4475" t="str">
        <f t="shared" si="141"/>
        <v>Apr</v>
      </c>
      <c r="D4475" t="s">
        <v>1462</v>
      </c>
      <c r="E4475" t="s">
        <v>31</v>
      </c>
      <c r="F4475" t="s">
        <v>12</v>
      </c>
      <c r="G4475" t="s">
        <v>20</v>
      </c>
      <c r="H4475" t="s">
        <v>222</v>
      </c>
      <c r="I4475" s="4">
        <v>64.959999999999994</v>
      </c>
      <c r="J4475" s="5">
        <v>2</v>
      </c>
      <c r="K4475" s="4">
        <v>2.6</v>
      </c>
    </row>
    <row r="4476" spans="1:11" x14ac:dyDescent="0.2">
      <c r="A4476" t="s">
        <v>3154</v>
      </c>
      <c r="B4476" t="str">
        <f t="shared" si="140"/>
        <v>2016</v>
      </c>
      <c r="C4476" t="str">
        <f t="shared" si="141"/>
        <v>Apr</v>
      </c>
      <c r="D4476" t="s">
        <v>1462</v>
      </c>
      <c r="E4476" t="s">
        <v>31</v>
      </c>
      <c r="F4476" t="s">
        <v>12</v>
      </c>
      <c r="G4476" t="s">
        <v>13</v>
      </c>
      <c r="H4476" t="s">
        <v>1341</v>
      </c>
      <c r="I4476" s="4">
        <v>12.96</v>
      </c>
      <c r="J4476" s="5">
        <v>2</v>
      </c>
      <c r="K4476" s="4">
        <v>6.22</v>
      </c>
    </row>
    <row r="4477" spans="1:11" x14ac:dyDescent="0.2">
      <c r="A4477" t="s">
        <v>3154</v>
      </c>
      <c r="B4477" t="str">
        <f t="shared" si="140"/>
        <v>2016</v>
      </c>
      <c r="C4477" t="str">
        <f t="shared" si="141"/>
        <v>Apr</v>
      </c>
      <c r="D4477" t="s">
        <v>1691</v>
      </c>
      <c r="E4477" t="s">
        <v>11</v>
      </c>
      <c r="F4477" t="s">
        <v>43</v>
      </c>
      <c r="G4477" t="s">
        <v>58</v>
      </c>
      <c r="H4477" t="s">
        <v>2611</v>
      </c>
      <c r="I4477" s="4">
        <v>431.93</v>
      </c>
      <c r="J4477" s="5">
        <v>9</v>
      </c>
      <c r="K4477" s="4">
        <v>64.790000000000006</v>
      </c>
    </row>
    <row r="4478" spans="1:11" x14ac:dyDescent="0.2">
      <c r="A4478" t="s">
        <v>3154</v>
      </c>
      <c r="B4478" t="str">
        <f t="shared" si="140"/>
        <v>2016</v>
      </c>
      <c r="C4478" t="str">
        <f t="shared" si="141"/>
        <v>Apr</v>
      </c>
      <c r="D4478" t="s">
        <v>1691</v>
      </c>
      <c r="E4478" t="s">
        <v>11</v>
      </c>
      <c r="F4478" t="s">
        <v>38</v>
      </c>
      <c r="G4478" t="s">
        <v>39</v>
      </c>
      <c r="H4478" t="s">
        <v>2468</v>
      </c>
      <c r="I4478" s="4">
        <v>95.98</v>
      </c>
      <c r="J4478" s="5">
        <v>4</v>
      </c>
      <c r="K4478" s="4">
        <v>-4.1100000000000003</v>
      </c>
    </row>
    <row r="4479" spans="1:11" x14ac:dyDescent="0.2">
      <c r="A4479" t="s">
        <v>3154</v>
      </c>
      <c r="B4479" t="str">
        <f t="shared" si="140"/>
        <v>2016</v>
      </c>
      <c r="C4479" t="str">
        <f t="shared" si="141"/>
        <v>Apr</v>
      </c>
      <c r="D4479" t="s">
        <v>1691</v>
      </c>
      <c r="E4479" t="s">
        <v>11</v>
      </c>
      <c r="F4479" t="s">
        <v>12</v>
      </c>
      <c r="G4479" t="s">
        <v>22</v>
      </c>
      <c r="H4479" t="s">
        <v>960</v>
      </c>
      <c r="I4479" s="4">
        <v>1088.79</v>
      </c>
      <c r="J4479" s="5">
        <v>4</v>
      </c>
      <c r="K4479" s="4">
        <v>-1850.95</v>
      </c>
    </row>
    <row r="4480" spans="1:11" x14ac:dyDescent="0.2">
      <c r="A4480" t="s">
        <v>3154</v>
      </c>
      <c r="B4480" t="str">
        <f t="shared" si="140"/>
        <v>2016</v>
      </c>
      <c r="C4480" t="str">
        <f t="shared" si="141"/>
        <v>Apr</v>
      </c>
      <c r="D4480" t="s">
        <v>1732</v>
      </c>
      <c r="E4480" t="s">
        <v>87</v>
      </c>
      <c r="F4480" t="s">
        <v>12</v>
      </c>
      <c r="G4480" t="s">
        <v>72</v>
      </c>
      <c r="H4480" t="s">
        <v>3155</v>
      </c>
      <c r="I4480" s="4">
        <v>8.8699999999999992</v>
      </c>
      <c r="J4480" s="5">
        <v>1</v>
      </c>
      <c r="K4480" s="4">
        <v>3.22</v>
      </c>
    </row>
    <row r="4481" spans="1:11" x14ac:dyDescent="0.2">
      <c r="A4481" t="s">
        <v>3154</v>
      </c>
      <c r="B4481" t="str">
        <f t="shared" si="140"/>
        <v>2016</v>
      </c>
      <c r="C4481" t="str">
        <f t="shared" si="141"/>
        <v>Apr</v>
      </c>
      <c r="D4481" t="s">
        <v>1732</v>
      </c>
      <c r="E4481" t="s">
        <v>87</v>
      </c>
      <c r="F4481" t="s">
        <v>12</v>
      </c>
      <c r="G4481" t="s">
        <v>22</v>
      </c>
      <c r="H4481" t="s">
        <v>317</v>
      </c>
      <c r="I4481" s="4">
        <v>121.1</v>
      </c>
      <c r="J4481" s="5">
        <v>6</v>
      </c>
      <c r="K4481" s="4">
        <v>-100.92</v>
      </c>
    </row>
    <row r="4482" spans="1:11" x14ac:dyDescent="0.2">
      <c r="A4482" t="s">
        <v>3154</v>
      </c>
      <c r="B4482" t="str">
        <f t="shared" si="140"/>
        <v>2016</v>
      </c>
      <c r="C4482" t="str">
        <f t="shared" si="141"/>
        <v>Apr</v>
      </c>
      <c r="D4482" t="s">
        <v>2140</v>
      </c>
      <c r="E4482" t="s">
        <v>31</v>
      </c>
      <c r="F4482" t="s">
        <v>38</v>
      </c>
      <c r="G4482" t="s">
        <v>52</v>
      </c>
      <c r="H4482" t="s">
        <v>3156</v>
      </c>
      <c r="I4482" s="4">
        <v>24.7</v>
      </c>
      <c r="J4482" s="5">
        <v>5</v>
      </c>
      <c r="K4482" s="4">
        <v>10.37</v>
      </c>
    </row>
    <row r="4483" spans="1:11" x14ac:dyDescent="0.2">
      <c r="A4483" t="s">
        <v>3154</v>
      </c>
      <c r="B4483" t="str">
        <f t="shared" ref="B4483:B4546" si="142">TEXT(A4483,"YYYY")</f>
        <v>2016</v>
      </c>
      <c r="C4483" t="str">
        <f t="shared" ref="C4483:C4546" si="143">TEXT(A4483,"MMM")</f>
        <v>Apr</v>
      </c>
      <c r="D4483" t="s">
        <v>733</v>
      </c>
      <c r="E4483" t="s">
        <v>34</v>
      </c>
      <c r="F4483" t="s">
        <v>12</v>
      </c>
      <c r="G4483" t="s">
        <v>72</v>
      </c>
      <c r="H4483" t="s">
        <v>3157</v>
      </c>
      <c r="I4483" s="4">
        <v>17.920000000000002</v>
      </c>
      <c r="J4483" s="5">
        <v>4</v>
      </c>
      <c r="K4483" s="4">
        <v>8.6</v>
      </c>
    </row>
    <row r="4484" spans="1:11" x14ac:dyDescent="0.2">
      <c r="A4484" t="s">
        <v>3154</v>
      </c>
      <c r="B4484" t="str">
        <f t="shared" si="142"/>
        <v>2016</v>
      </c>
      <c r="C4484" t="str">
        <f t="shared" si="143"/>
        <v>Apr</v>
      </c>
      <c r="D4484" t="s">
        <v>755</v>
      </c>
      <c r="E4484" t="s">
        <v>34</v>
      </c>
      <c r="F4484" t="s">
        <v>38</v>
      </c>
      <c r="G4484" t="s">
        <v>83</v>
      </c>
      <c r="H4484" t="s">
        <v>969</v>
      </c>
      <c r="I4484" s="4">
        <v>354.9</v>
      </c>
      <c r="J4484" s="5">
        <v>5</v>
      </c>
      <c r="K4484" s="4">
        <v>88.73</v>
      </c>
    </row>
    <row r="4485" spans="1:11" x14ac:dyDescent="0.2">
      <c r="A4485" t="s">
        <v>3154</v>
      </c>
      <c r="B4485" t="str">
        <f t="shared" si="142"/>
        <v>2016</v>
      </c>
      <c r="C4485" t="str">
        <f t="shared" si="143"/>
        <v>Apr</v>
      </c>
      <c r="D4485" t="s">
        <v>344</v>
      </c>
      <c r="E4485" t="s">
        <v>116</v>
      </c>
      <c r="F4485" t="s">
        <v>12</v>
      </c>
      <c r="G4485" t="s">
        <v>47</v>
      </c>
      <c r="H4485" t="s">
        <v>1445</v>
      </c>
      <c r="I4485" s="4">
        <v>30</v>
      </c>
      <c r="J4485" s="5">
        <v>6</v>
      </c>
      <c r="K4485" s="4">
        <v>14.4</v>
      </c>
    </row>
    <row r="4486" spans="1:11" x14ac:dyDescent="0.2">
      <c r="A4486" t="s">
        <v>3154</v>
      </c>
      <c r="B4486" t="str">
        <f t="shared" si="142"/>
        <v>2016</v>
      </c>
      <c r="C4486" t="str">
        <f t="shared" si="143"/>
        <v>Apr</v>
      </c>
      <c r="D4486" t="s">
        <v>344</v>
      </c>
      <c r="E4486" t="s">
        <v>116</v>
      </c>
      <c r="F4486" t="s">
        <v>12</v>
      </c>
      <c r="G4486" t="s">
        <v>13</v>
      </c>
      <c r="H4486" t="s">
        <v>1343</v>
      </c>
      <c r="I4486" s="4">
        <v>25.92</v>
      </c>
      <c r="J4486" s="5">
        <v>4</v>
      </c>
      <c r="K4486" s="4">
        <v>12.7</v>
      </c>
    </row>
    <row r="4487" spans="1:11" x14ac:dyDescent="0.2">
      <c r="A4487" t="s">
        <v>3154</v>
      </c>
      <c r="B4487" t="str">
        <f t="shared" si="142"/>
        <v>2016</v>
      </c>
      <c r="C4487" t="str">
        <f t="shared" si="143"/>
        <v>Apr</v>
      </c>
      <c r="D4487" t="s">
        <v>344</v>
      </c>
      <c r="E4487" t="s">
        <v>116</v>
      </c>
      <c r="F4487" t="s">
        <v>38</v>
      </c>
      <c r="G4487" t="s">
        <v>52</v>
      </c>
      <c r="H4487" t="s">
        <v>1985</v>
      </c>
      <c r="I4487" s="4">
        <v>159.91999999999999</v>
      </c>
      <c r="J4487" s="5">
        <v>4</v>
      </c>
      <c r="K4487" s="4">
        <v>31.98</v>
      </c>
    </row>
    <row r="4488" spans="1:11" x14ac:dyDescent="0.2">
      <c r="A4488" t="s">
        <v>3158</v>
      </c>
      <c r="B4488" t="str">
        <f t="shared" si="142"/>
        <v>2016</v>
      </c>
      <c r="C4488" t="str">
        <f t="shared" si="143"/>
        <v>Apr</v>
      </c>
      <c r="D4488" t="s">
        <v>2295</v>
      </c>
      <c r="E4488" t="s">
        <v>189</v>
      </c>
      <c r="F4488" t="s">
        <v>12</v>
      </c>
      <c r="G4488" t="s">
        <v>22</v>
      </c>
      <c r="H4488" t="s">
        <v>1520</v>
      </c>
      <c r="I4488" s="4">
        <v>35.35</v>
      </c>
      <c r="J4488" s="5">
        <v>9</v>
      </c>
      <c r="K4488" s="4">
        <v>12.82</v>
      </c>
    </row>
    <row r="4489" spans="1:11" x14ac:dyDescent="0.2">
      <c r="A4489" t="s">
        <v>3158</v>
      </c>
      <c r="B4489" t="str">
        <f t="shared" si="142"/>
        <v>2016</v>
      </c>
      <c r="C4489" t="str">
        <f t="shared" si="143"/>
        <v>Apr</v>
      </c>
      <c r="D4489" t="s">
        <v>3159</v>
      </c>
      <c r="E4489" t="s">
        <v>125</v>
      </c>
      <c r="F4489" t="s">
        <v>43</v>
      </c>
      <c r="G4489" t="s">
        <v>44</v>
      </c>
      <c r="H4489" t="s">
        <v>2222</v>
      </c>
      <c r="I4489" s="4">
        <v>517.9</v>
      </c>
      <c r="J4489" s="5">
        <v>2</v>
      </c>
      <c r="K4489" s="4">
        <v>134.65</v>
      </c>
    </row>
    <row r="4490" spans="1:11" x14ac:dyDescent="0.2">
      <c r="A4490" t="s">
        <v>3158</v>
      </c>
      <c r="B4490" t="str">
        <f t="shared" si="142"/>
        <v>2016</v>
      </c>
      <c r="C4490" t="str">
        <f t="shared" si="143"/>
        <v>Apr</v>
      </c>
      <c r="D4490" t="s">
        <v>3159</v>
      </c>
      <c r="E4490" t="s">
        <v>125</v>
      </c>
      <c r="F4490" t="s">
        <v>12</v>
      </c>
      <c r="G4490" t="s">
        <v>22</v>
      </c>
      <c r="H4490" t="s">
        <v>3160</v>
      </c>
      <c r="I4490" s="4">
        <v>5.28</v>
      </c>
      <c r="J4490" s="5">
        <v>2</v>
      </c>
      <c r="K4490" s="4">
        <v>2.4300000000000002</v>
      </c>
    </row>
    <row r="4491" spans="1:11" x14ac:dyDescent="0.2">
      <c r="A4491" t="s">
        <v>3158</v>
      </c>
      <c r="B4491" t="str">
        <f t="shared" si="142"/>
        <v>2016</v>
      </c>
      <c r="C4491" t="str">
        <f t="shared" si="143"/>
        <v>Apr</v>
      </c>
      <c r="D4491" t="s">
        <v>836</v>
      </c>
      <c r="E4491" t="s">
        <v>31</v>
      </c>
      <c r="F4491" t="s">
        <v>38</v>
      </c>
      <c r="G4491" t="s">
        <v>83</v>
      </c>
      <c r="H4491" t="s">
        <v>3161</v>
      </c>
      <c r="I4491" s="4">
        <v>556.66999999999996</v>
      </c>
      <c r="J4491" s="5">
        <v>5</v>
      </c>
      <c r="K4491" s="4">
        <v>6.55</v>
      </c>
    </row>
    <row r="4492" spans="1:11" x14ac:dyDescent="0.2">
      <c r="A4492" t="s">
        <v>3162</v>
      </c>
      <c r="B4492" t="str">
        <f t="shared" si="142"/>
        <v>2016</v>
      </c>
      <c r="C4492" t="str">
        <f t="shared" si="143"/>
        <v>Apr</v>
      </c>
      <c r="D4492" t="s">
        <v>2754</v>
      </c>
      <c r="E4492" t="s">
        <v>87</v>
      </c>
      <c r="F4492" t="s">
        <v>12</v>
      </c>
      <c r="G4492" t="s">
        <v>22</v>
      </c>
      <c r="H4492" t="s">
        <v>1396</v>
      </c>
      <c r="I4492" s="4">
        <v>8.9</v>
      </c>
      <c r="J4492" s="5">
        <v>2</v>
      </c>
      <c r="K4492" s="4">
        <v>-6.53</v>
      </c>
    </row>
    <row r="4493" spans="1:11" x14ac:dyDescent="0.2">
      <c r="A4493" t="s">
        <v>3162</v>
      </c>
      <c r="B4493" t="str">
        <f t="shared" si="142"/>
        <v>2016</v>
      </c>
      <c r="C4493" t="str">
        <f t="shared" si="143"/>
        <v>Apr</v>
      </c>
      <c r="D4493" t="s">
        <v>335</v>
      </c>
      <c r="E4493" t="s">
        <v>31</v>
      </c>
      <c r="F4493" t="s">
        <v>12</v>
      </c>
      <c r="G4493" t="s">
        <v>13</v>
      </c>
      <c r="H4493" t="s">
        <v>2671</v>
      </c>
      <c r="I4493" s="4">
        <v>12.96</v>
      </c>
      <c r="J4493" s="5">
        <v>2</v>
      </c>
      <c r="K4493" s="4">
        <v>6.22</v>
      </c>
    </row>
    <row r="4494" spans="1:11" x14ac:dyDescent="0.2">
      <c r="A4494" t="s">
        <v>3162</v>
      </c>
      <c r="B4494" t="str">
        <f t="shared" si="142"/>
        <v>2016</v>
      </c>
      <c r="C4494" t="str">
        <f t="shared" si="143"/>
        <v>Apr</v>
      </c>
      <c r="D4494" t="s">
        <v>335</v>
      </c>
      <c r="E4494" t="s">
        <v>31</v>
      </c>
      <c r="F4494" t="s">
        <v>12</v>
      </c>
      <c r="G4494" t="s">
        <v>22</v>
      </c>
      <c r="H4494" t="s">
        <v>1028</v>
      </c>
      <c r="I4494" s="4">
        <v>23.2</v>
      </c>
      <c r="J4494" s="5">
        <v>5</v>
      </c>
      <c r="K4494" s="4">
        <v>8.1199999999999992</v>
      </c>
    </row>
    <row r="4495" spans="1:11" x14ac:dyDescent="0.2">
      <c r="A4495" t="s">
        <v>3162</v>
      </c>
      <c r="B4495" t="str">
        <f t="shared" si="142"/>
        <v>2016</v>
      </c>
      <c r="C4495" t="str">
        <f t="shared" si="143"/>
        <v>Apr</v>
      </c>
      <c r="D4495" t="s">
        <v>1994</v>
      </c>
      <c r="E4495" t="s">
        <v>31</v>
      </c>
      <c r="F4495" t="s">
        <v>12</v>
      </c>
      <c r="G4495" t="s">
        <v>105</v>
      </c>
      <c r="H4495" t="s">
        <v>2392</v>
      </c>
      <c r="I4495" s="4">
        <v>113.76</v>
      </c>
      <c r="J4495" s="5">
        <v>3</v>
      </c>
      <c r="K4495" s="4">
        <v>44.37</v>
      </c>
    </row>
    <row r="4496" spans="1:11" x14ac:dyDescent="0.2">
      <c r="A4496" t="s">
        <v>3162</v>
      </c>
      <c r="B4496" t="str">
        <f t="shared" si="142"/>
        <v>2016</v>
      </c>
      <c r="C4496" t="str">
        <f t="shared" si="143"/>
        <v>Apr</v>
      </c>
      <c r="D4496" t="s">
        <v>1994</v>
      </c>
      <c r="E4496" t="s">
        <v>31</v>
      </c>
      <c r="F4496" t="s">
        <v>12</v>
      </c>
      <c r="G4496" t="s">
        <v>20</v>
      </c>
      <c r="H4496" t="s">
        <v>1665</v>
      </c>
      <c r="I4496" s="4">
        <v>579.51</v>
      </c>
      <c r="J4496" s="5">
        <v>3</v>
      </c>
      <c r="K4496" s="4">
        <v>81.13</v>
      </c>
    </row>
    <row r="4497" spans="1:11" x14ac:dyDescent="0.2">
      <c r="A4497" t="s">
        <v>3162</v>
      </c>
      <c r="B4497" t="str">
        <f t="shared" si="142"/>
        <v>2016</v>
      </c>
      <c r="C4497" t="str">
        <f t="shared" si="143"/>
        <v>Apr</v>
      </c>
      <c r="D4497" t="s">
        <v>1994</v>
      </c>
      <c r="E4497" t="s">
        <v>31</v>
      </c>
      <c r="F4497" t="s">
        <v>12</v>
      </c>
      <c r="G4497" t="s">
        <v>20</v>
      </c>
      <c r="H4497" t="s">
        <v>502</v>
      </c>
      <c r="I4497" s="4">
        <v>150.66</v>
      </c>
      <c r="J4497" s="5">
        <v>9</v>
      </c>
      <c r="K4497" s="4">
        <v>6.03</v>
      </c>
    </row>
    <row r="4498" spans="1:11" x14ac:dyDescent="0.2">
      <c r="A4498" t="s">
        <v>3162</v>
      </c>
      <c r="B4498" t="str">
        <f t="shared" si="142"/>
        <v>2016</v>
      </c>
      <c r="C4498" t="str">
        <f t="shared" si="143"/>
        <v>Apr</v>
      </c>
      <c r="D4498" t="s">
        <v>1994</v>
      </c>
      <c r="E4498" t="s">
        <v>31</v>
      </c>
      <c r="F4498" t="s">
        <v>12</v>
      </c>
      <c r="G4498" t="s">
        <v>22</v>
      </c>
      <c r="H4498" t="s">
        <v>987</v>
      </c>
      <c r="I4498" s="4">
        <v>48.03</v>
      </c>
      <c r="J4498" s="5">
        <v>4</v>
      </c>
      <c r="K4498" s="4">
        <v>15.61</v>
      </c>
    </row>
    <row r="4499" spans="1:11" x14ac:dyDescent="0.2">
      <c r="A4499" t="s">
        <v>3162</v>
      </c>
      <c r="B4499" t="str">
        <f t="shared" si="142"/>
        <v>2016</v>
      </c>
      <c r="C4499" t="str">
        <f t="shared" si="143"/>
        <v>Apr</v>
      </c>
      <c r="D4499" t="s">
        <v>388</v>
      </c>
      <c r="E4499" t="s">
        <v>17</v>
      </c>
      <c r="F4499" t="s">
        <v>12</v>
      </c>
      <c r="G4499" t="s">
        <v>27</v>
      </c>
      <c r="H4499" t="s">
        <v>447</v>
      </c>
      <c r="I4499" s="4">
        <v>13.57</v>
      </c>
      <c r="J4499" s="5">
        <v>4</v>
      </c>
      <c r="K4499" s="4">
        <v>3.22</v>
      </c>
    </row>
    <row r="4500" spans="1:11" x14ac:dyDescent="0.2">
      <c r="A4500" t="s">
        <v>3163</v>
      </c>
      <c r="B4500" t="str">
        <f t="shared" si="142"/>
        <v>2016</v>
      </c>
      <c r="C4500" t="str">
        <f t="shared" si="143"/>
        <v>Apr</v>
      </c>
      <c r="D4500" t="s">
        <v>81</v>
      </c>
      <c r="E4500" t="s">
        <v>62</v>
      </c>
      <c r="F4500" t="s">
        <v>38</v>
      </c>
      <c r="G4500" t="s">
        <v>164</v>
      </c>
      <c r="H4500" t="s">
        <v>545</v>
      </c>
      <c r="I4500" s="4">
        <v>343.92</v>
      </c>
      <c r="J4500" s="5">
        <v>4</v>
      </c>
      <c r="K4500" s="4">
        <v>75.66</v>
      </c>
    </row>
    <row r="4501" spans="1:11" x14ac:dyDescent="0.2">
      <c r="A4501" t="s">
        <v>3163</v>
      </c>
      <c r="B4501" t="str">
        <f t="shared" si="142"/>
        <v>2016</v>
      </c>
      <c r="C4501" t="str">
        <f t="shared" si="143"/>
        <v>Apr</v>
      </c>
      <c r="D4501" t="s">
        <v>81</v>
      </c>
      <c r="E4501" t="s">
        <v>62</v>
      </c>
      <c r="F4501" t="s">
        <v>12</v>
      </c>
      <c r="G4501" t="s">
        <v>13</v>
      </c>
      <c r="H4501" t="s">
        <v>564</v>
      </c>
      <c r="I4501" s="4">
        <v>40.99</v>
      </c>
      <c r="J4501" s="5">
        <v>1</v>
      </c>
      <c r="K4501" s="4">
        <v>20.09</v>
      </c>
    </row>
    <row r="4502" spans="1:11" x14ac:dyDescent="0.2">
      <c r="A4502" t="s">
        <v>3163</v>
      </c>
      <c r="B4502" t="str">
        <f t="shared" si="142"/>
        <v>2016</v>
      </c>
      <c r="C4502" t="str">
        <f t="shared" si="143"/>
        <v>Apr</v>
      </c>
      <c r="D4502" t="s">
        <v>81</v>
      </c>
      <c r="E4502" t="s">
        <v>62</v>
      </c>
      <c r="F4502" t="s">
        <v>12</v>
      </c>
      <c r="G4502" t="s">
        <v>72</v>
      </c>
      <c r="H4502" t="s">
        <v>1265</v>
      </c>
      <c r="I4502" s="4">
        <v>63.9</v>
      </c>
      <c r="J4502" s="5">
        <v>5</v>
      </c>
      <c r="K4502" s="4">
        <v>28.76</v>
      </c>
    </row>
    <row r="4503" spans="1:11" x14ac:dyDescent="0.2">
      <c r="A4503" t="s">
        <v>3163</v>
      </c>
      <c r="B4503" t="str">
        <f t="shared" si="142"/>
        <v>2016</v>
      </c>
      <c r="C4503" t="str">
        <f t="shared" si="143"/>
        <v>Apr</v>
      </c>
      <c r="D4503" t="s">
        <v>1645</v>
      </c>
      <c r="E4503" t="s">
        <v>31</v>
      </c>
      <c r="F4503" t="s">
        <v>38</v>
      </c>
      <c r="G4503" t="s">
        <v>39</v>
      </c>
      <c r="H4503" t="s">
        <v>2774</v>
      </c>
      <c r="I4503" s="4">
        <v>638.29</v>
      </c>
      <c r="J4503" s="5">
        <v>7</v>
      </c>
      <c r="K4503" s="4">
        <v>-31.91</v>
      </c>
    </row>
    <row r="4504" spans="1:11" x14ac:dyDescent="0.2">
      <c r="A4504" t="s">
        <v>3163</v>
      </c>
      <c r="B4504" t="str">
        <f t="shared" si="142"/>
        <v>2016</v>
      </c>
      <c r="C4504" t="str">
        <f t="shared" si="143"/>
        <v>Apr</v>
      </c>
      <c r="D4504" t="s">
        <v>1645</v>
      </c>
      <c r="E4504" t="s">
        <v>31</v>
      </c>
      <c r="F4504" t="s">
        <v>12</v>
      </c>
      <c r="G4504" t="s">
        <v>22</v>
      </c>
      <c r="H4504" t="s">
        <v>2551</v>
      </c>
      <c r="I4504" s="4">
        <v>13.21</v>
      </c>
      <c r="J4504" s="5">
        <v>1</v>
      </c>
      <c r="K4504" s="4">
        <v>4.62</v>
      </c>
    </row>
    <row r="4505" spans="1:11" x14ac:dyDescent="0.2">
      <c r="A4505" t="s">
        <v>3163</v>
      </c>
      <c r="B4505" t="str">
        <f t="shared" si="142"/>
        <v>2016</v>
      </c>
      <c r="C4505" t="str">
        <f t="shared" si="143"/>
        <v>Apr</v>
      </c>
      <c r="D4505" t="s">
        <v>346</v>
      </c>
      <c r="E4505" t="s">
        <v>31</v>
      </c>
      <c r="F4505" t="s">
        <v>12</v>
      </c>
      <c r="G4505" t="s">
        <v>13</v>
      </c>
      <c r="H4505" t="s">
        <v>2688</v>
      </c>
      <c r="I4505" s="4">
        <v>19.440000000000001</v>
      </c>
      <c r="J4505" s="5">
        <v>3</v>
      </c>
      <c r="K4505" s="4">
        <v>9.33</v>
      </c>
    </row>
    <row r="4506" spans="1:11" x14ac:dyDescent="0.2">
      <c r="A4506" t="s">
        <v>3163</v>
      </c>
      <c r="B4506" t="str">
        <f t="shared" si="142"/>
        <v>2016</v>
      </c>
      <c r="C4506" t="str">
        <f t="shared" si="143"/>
        <v>Apr</v>
      </c>
      <c r="D4506" t="s">
        <v>346</v>
      </c>
      <c r="E4506" t="s">
        <v>31</v>
      </c>
      <c r="F4506" t="s">
        <v>38</v>
      </c>
      <c r="G4506" t="s">
        <v>39</v>
      </c>
      <c r="H4506" t="s">
        <v>225</v>
      </c>
      <c r="I4506" s="4">
        <v>194.35</v>
      </c>
      <c r="J4506" s="5">
        <v>3</v>
      </c>
      <c r="K4506" s="4">
        <v>-36.44</v>
      </c>
    </row>
    <row r="4507" spans="1:11" x14ac:dyDescent="0.2">
      <c r="A4507" t="s">
        <v>3163</v>
      </c>
      <c r="B4507" t="str">
        <f t="shared" si="142"/>
        <v>2016</v>
      </c>
      <c r="C4507" t="str">
        <f t="shared" si="143"/>
        <v>Apr</v>
      </c>
      <c r="D4507" t="s">
        <v>346</v>
      </c>
      <c r="E4507" t="s">
        <v>31</v>
      </c>
      <c r="F4507" t="s">
        <v>12</v>
      </c>
      <c r="G4507" t="s">
        <v>22</v>
      </c>
      <c r="H4507" t="s">
        <v>2360</v>
      </c>
      <c r="I4507" s="4">
        <v>36.619999999999997</v>
      </c>
      <c r="J4507" s="5">
        <v>3</v>
      </c>
      <c r="K4507" s="4">
        <v>13.73</v>
      </c>
    </row>
    <row r="4508" spans="1:11" x14ac:dyDescent="0.2">
      <c r="A4508" t="s">
        <v>3163</v>
      </c>
      <c r="B4508" t="str">
        <f t="shared" si="142"/>
        <v>2016</v>
      </c>
      <c r="C4508" t="str">
        <f t="shared" si="143"/>
        <v>Apr</v>
      </c>
      <c r="D4508" t="s">
        <v>2045</v>
      </c>
      <c r="E4508" t="s">
        <v>290</v>
      </c>
      <c r="F4508" t="s">
        <v>12</v>
      </c>
      <c r="G4508" t="s">
        <v>20</v>
      </c>
      <c r="H4508" t="s">
        <v>279</v>
      </c>
      <c r="I4508" s="4">
        <v>129.55000000000001</v>
      </c>
      <c r="J4508" s="5">
        <v>3</v>
      </c>
      <c r="K4508" s="4">
        <v>-22.67</v>
      </c>
    </row>
    <row r="4509" spans="1:11" x14ac:dyDescent="0.2">
      <c r="A4509" t="s">
        <v>3163</v>
      </c>
      <c r="B4509" t="str">
        <f t="shared" si="142"/>
        <v>2016</v>
      </c>
      <c r="C4509" t="str">
        <f t="shared" si="143"/>
        <v>Apr</v>
      </c>
      <c r="D4509" t="s">
        <v>2045</v>
      </c>
      <c r="E4509" t="s">
        <v>290</v>
      </c>
      <c r="F4509" t="s">
        <v>12</v>
      </c>
      <c r="G4509" t="s">
        <v>20</v>
      </c>
      <c r="H4509" t="s">
        <v>2918</v>
      </c>
      <c r="I4509" s="4">
        <v>51.98</v>
      </c>
      <c r="J4509" s="5">
        <v>1</v>
      </c>
      <c r="K4509" s="4">
        <v>-5.2</v>
      </c>
    </row>
    <row r="4510" spans="1:11" x14ac:dyDescent="0.2">
      <c r="A4510" t="s">
        <v>3163</v>
      </c>
      <c r="B4510" t="str">
        <f t="shared" si="142"/>
        <v>2016</v>
      </c>
      <c r="C4510" t="str">
        <f t="shared" si="143"/>
        <v>Apr</v>
      </c>
      <c r="D4510" t="s">
        <v>2045</v>
      </c>
      <c r="E4510" t="s">
        <v>290</v>
      </c>
      <c r="F4510" t="s">
        <v>12</v>
      </c>
      <c r="G4510" t="s">
        <v>13</v>
      </c>
      <c r="H4510" t="s">
        <v>3164</v>
      </c>
      <c r="I4510" s="4">
        <v>10.27</v>
      </c>
      <c r="J4510" s="5">
        <v>3</v>
      </c>
      <c r="K4510" s="4">
        <v>3.47</v>
      </c>
    </row>
    <row r="4511" spans="1:11" x14ac:dyDescent="0.2">
      <c r="A4511" t="s">
        <v>3165</v>
      </c>
      <c r="B4511" t="str">
        <f t="shared" si="142"/>
        <v>2016</v>
      </c>
      <c r="C4511" t="str">
        <f t="shared" si="143"/>
        <v>Apr</v>
      </c>
      <c r="D4511" t="s">
        <v>1946</v>
      </c>
      <c r="E4511" t="s">
        <v>31</v>
      </c>
      <c r="F4511" t="s">
        <v>12</v>
      </c>
      <c r="G4511" t="s">
        <v>72</v>
      </c>
      <c r="H4511" t="s">
        <v>459</v>
      </c>
      <c r="I4511" s="4">
        <v>6.12</v>
      </c>
      <c r="J4511" s="5">
        <v>3</v>
      </c>
      <c r="K4511" s="4">
        <v>2.88</v>
      </c>
    </row>
    <row r="4512" spans="1:11" x14ac:dyDescent="0.2">
      <c r="A4512" t="s">
        <v>3166</v>
      </c>
      <c r="B4512" t="str">
        <f t="shared" si="142"/>
        <v>2016</v>
      </c>
      <c r="C4512" t="str">
        <f t="shared" si="143"/>
        <v>Apr</v>
      </c>
      <c r="D4512" t="s">
        <v>1108</v>
      </c>
      <c r="E4512" t="s">
        <v>31</v>
      </c>
      <c r="F4512" t="s">
        <v>38</v>
      </c>
      <c r="G4512" t="s">
        <v>39</v>
      </c>
      <c r="H4512" t="s">
        <v>661</v>
      </c>
      <c r="I4512" s="4">
        <v>383.8</v>
      </c>
      <c r="J4512" s="5">
        <v>5</v>
      </c>
      <c r="K4512" s="4">
        <v>38.380000000000003</v>
      </c>
    </row>
    <row r="4513" spans="1:11" x14ac:dyDescent="0.2">
      <c r="A4513" t="s">
        <v>3166</v>
      </c>
      <c r="B4513" t="str">
        <f t="shared" si="142"/>
        <v>2016</v>
      </c>
      <c r="C4513" t="str">
        <f t="shared" si="143"/>
        <v>Apr</v>
      </c>
      <c r="D4513" t="s">
        <v>1452</v>
      </c>
      <c r="E4513" t="s">
        <v>109</v>
      </c>
      <c r="F4513" t="s">
        <v>38</v>
      </c>
      <c r="G4513" t="s">
        <v>39</v>
      </c>
      <c r="H4513" t="s">
        <v>2346</v>
      </c>
      <c r="I4513" s="4">
        <v>933.54</v>
      </c>
      <c r="J4513" s="5">
        <v>4</v>
      </c>
      <c r="K4513" s="4">
        <v>105.02</v>
      </c>
    </row>
    <row r="4514" spans="1:11" x14ac:dyDescent="0.2">
      <c r="A4514" t="s">
        <v>3166</v>
      </c>
      <c r="B4514" t="str">
        <f t="shared" si="142"/>
        <v>2016</v>
      </c>
      <c r="C4514" t="str">
        <f t="shared" si="143"/>
        <v>Apr</v>
      </c>
      <c r="D4514" t="s">
        <v>1452</v>
      </c>
      <c r="E4514" t="s">
        <v>109</v>
      </c>
      <c r="F4514" t="s">
        <v>12</v>
      </c>
      <c r="G4514" t="s">
        <v>20</v>
      </c>
      <c r="H4514" t="s">
        <v>1176</v>
      </c>
      <c r="I4514" s="4">
        <v>42.98</v>
      </c>
      <c r="J4514" s="5">
        <v>4</v>
      </c>
      <c r="K4514" s="4">
        <v>4.3</v>
      </c>
    </row>
    <row r="4515" spans="1:11" x14ac:dyDescent="0.2">
      <c r="A4515" t="s">
        <v>3166</v>
      </c>
      <c r="B4515" t="str">
        <f t="shared" si="142"/>
        <v>2016</v>
      </c>
      <c r="C4515" t="str">
        <f t="shared" si="143"/>
        <v>Apr</v>
      </c>
      <c r="D4515" t="s">
        <v>138</v>
      </c>
      <c r="E4515" t="s">
        <v>62</v>
      </c>
      <c r="F4515" t="s">
        <v>12</v>
      </c>
      <c r="G4515" t="s">
        <v>20</v>
      </c>
      <c r="H4515" t="s">
        <v>207</v>
      </c>
      <c r="I4515" s="4">
        <v>81.2</v>
      </c>
      <c r="J4515" s="5">
        <v>5</v>
      </c>
      <c r="K4515" s="4">
        <v>12.18</v>
      </c>
    </row>
    <row r="4516" spans="1:11" x14ac:dyDescent="0.2">
      <c r="A4516" t="s">
        <v>3166</v>
      </c>
      <c r="B4516" t="str">
        <f t="shared" si="142"/>
        <v>2016</v>
      </c>
      <c r="C4516" t="str">
        <f t="shared" si="143"/>
        <v>Apr</v>
      </c>
      <c r="D4516" t="s">
        <v>3167</v>
      </c>
      <c r="E4516" t="s">
        <v>608</v>
      </c>
      <c r="F4516" t="s">
        <v>12</v>
      </c>
      <c r="G4516" t="s">
        <v>22</v>
      </c>
      <c r="H4516" t="s">
        <v>3168</v>
      </c>
      <c r="I4516" s="4">
        <v>25.06</v>
      </c>
      <c r="J4516" s="5">
        <v>2</v>
      </c>
      <c r="K4516" s="4">
        <v>11.78</v>
      </c>
    </row>
    <row r="4517" spans="1:11" x14ac:dyDescent="0.2">
      <c r="A4517" t="s">
        <v>3169</v>
      </c>
      <c r="B4517" t="str">
        <f t="shared" si="142"/>
        <v>2016</v>
      </c>
      <c r="C4517" t="str">
        <f t="shared" si="143"/>
        <v>Apr</v>
      </c>
      <c r="D4517" t="s">
        <v>890</v>
      </c>
      <c r="E4517" t="s">
        <v>290</v>
      </c>
      <c r="F4517" t="s">
        <v>12</v>
      </c>
      <c r="G4517" t="s">
        <v>22</v>
      </c>
      <c r="H4517" t="s">
        <v>3170</v>
      </c>
      <c r="I4517" s="4">
        <v>189.59</v>
      </c>
      <c r="J4517" s="5">
        <v>2</v>
      </c>
      <c r="K4517" s="4">
        <v>-145.35</v>
      </c>
    </row>
    <row r="4518" spans="1:11" x14ac:dyDescent="0.2">
      <c r="A4518" t="s">
        <v>3169</v>
      </c>
      <c r="B4518" t="str">
        <f t="shared" si="142"/>
        <v>2016</v>
      </c>
      <c r="C4518" t="str">
        <f t="shared" si="143"/>
        <v>Apr</v>
      </c>
      <c r="D4518" t="s">
        <v>890</v>
      </c>
      <c r="E4518" t="s">
        <v>290</v>
      </c>
      <c r="F4518" t="s">
        <v>43</v>
      </c>
      <c r="G4518" t="s">
        <v>58</v>
      </c>
      <c r="H4518" t="s">
        <v>546</v>
      </c>
      <c r="I4518" s="4">
        <v>408.74</v>
      </c>
      <c r="J4518" s="5">
        <v>7</v>
      </c>
      <c r="K4518" s="4">
        <v>76.64</v>
      </c>
    </row>
    <row r="4519" spans="1:11" x14ac:dyDescent="0.2">
      <c r="A4519" t="s">
        <v>3169</v>
      </c>
      <c r="B4519" t="str">
        <f t="shared" si="142"/>
        <v>2016</v>
      </c>
      <c r="C4519" t="str">
        <f t="shared" si="143"/>
        <v>Apr</v>
      </c>
      <c r="D4519" t="s">
        <v>890</v>
      </c>
      <c r="E4519" t="s">
        <v>290</v>
      </c>
      <c r="F4519" t="s">
        <v>43</v>
      </c>
      <c r="G4519" t="s">
        <v>58</v>
      </c>
      <c r="H4519" t="s">
        <v>546</v>
      </c>
      <c r="I4519" s="4">
        <v>291.95999999999998</v>
      </c>
      <c r="J4519" s="5">
        <v>5</v>
      </c>
      <c r="K4519" s="4">
        <v>54.74</v>
      </c>
    </row>
    <row r="4520" spans="1:11" x14ac:dyDescent="0.2">
      <c r="A4520" t="s">
        <v>3169</v>
      </c>
      <c r="B4520" t="str">
        <f t="shared" si="142"/>
        <v>2016</v>
      </c>
      <c r="C4520" t="str">
        <f t="shared" si="143"/>
        <v>Apr</v>
      </c>
      <c r="D4520" t="s">
        <v>890</v>
      </c>
      <c r="E4520" t="s">
        <v>290</v>
      </c>
      <c r="F4520" t="s">
        <v>12</v>
      </c>
      <c r="G4520" t="s">
        <v>20</v>
      </c>
      <c r="H4520" t="s">
        <v>2068</v>
      </c>
      <c r="I4520" s="4">
        <v>4.7699999999999996</v>
      </c>
      <c r="J4520" s="5">
        <v>2</v>
      </c>
      <c r="K4520" s="4">
        <v>-0.77</v>
      </c>
    </row>
    <row r="4521" spans="1:11" x14ac:dyDescent="0.2">
      <c r="A4521" t="s">
        <v>3169</v>
      </c>
      <c r="B4521" t="str">
        <f t="shared" si="142"/>
        <v>2016</v>
      </c>
      <c r="C4521" t="str">
        <f t="shared" si="143"/>
        <v>Apr</v>
      </c>
      <c r="D4521" t="s">
        <v>2512</v>
      </c>
      <c r="E4521" t="s">
        <v>31</v>
      </c>
      <c r="F4521" t="s">
        <v>38</v>
      </c>
      <c r="G4521" t="s">
        <v>39</v>
      </c>
      <c r="H4521" t="s">
        <v>1135</v>
      </c>
      <c r="I4521" s="4">
        <v>1121.57</v>
      </c>
      <c r="J4521" s="5">
        <v>2</v>
      </c>
      <c r="K4521" s="4">
        <v>0</v>
      </c>
    </row>
    <row r="4522" spans="1:11" x14ac:dyDescent="0.2">
      <c r="A4522" t="s">
        <v>3169</v>
      </c>
      <c r="B4522" t="str">
        <f t="shared" si="142"/>
        <v>2016</v>
      </c>
      <c r="C4522" t="str">
        <f t="shared" si="143"/>
        <v>Apr</v>
      </c>
      <c r="D4522" t="s">
        <v>666</v>
      </c>
      <c r="E4522" t="s">
        <v>11</v>
      </c>
      <c r="F4522" t="s">
        <v>12</v>
      </c>
      <c r="G4522" t="s">
        <v>27</v>
      </c>
      <c r="H4522" t="s">
        <v>3171</v>
      </c>
      <c r="I4522" s="4">
        <v>33.49</v>
      </c>
      <c r="J4522" s="5">
        <v>7</v>
      </c>
      <c r="K4522" s="4">
        <v>5.86</v>
      </c>
    </row>
    <row r="4523" spans="1:11" x14ac:dyDescent="0.2">
      <c r="A4523" t="s">
        <v>3169</v>
      </c>
      <c r="B4523" t="str">
        <f t="shared" si="142"/>
        <v>2016</v>
      </c>
      <c r="C4523" t="str">
        <f t="shared" si="143"/>
        <v>Apr</v>
      </c>
      <c r="D4523" t="s">
        <v>666</v>
      </c>
      <c r="E4523" t="s">
        <v>11</v>
      </c>
      <c r="F4523" t="s">
        <v>12</v>
      </c>
      <c r="G4523" t="s">
        <v>47</v>
      </c>
      <c r="H4523" t="s">
        <v>1444</v>
      </c>
      <c r="I4523" s="4">
        <v>8.0399999999999991</v>
      </c>
      <c r="J4523" s="5">
        <v>5</v>
      </c>
      <c r="K4523" s="4">
        <v>2.91</v>
      </c>
    </row>
    <row r="4524" spans="1:11" x14ac:dyDescent="0.2">
      <c r="A4524" t="s">
        <v>3169</v>
      </c>
      <c r="B4524" t="str">
        <f t="shared" si="142"/>
        <v>2016</v>
      </c>
      <c r="C4524" t="str">
        <f t="shared" si="143"/>
        <v>Apr</v>
      </c>
      <c r="D4524" t="s">
        <v>1797</v>
      </c>
      <c r="E4524" t="s">
        <v>31</v>
      </c>
      <c r="F4524" t="s">
        <v>12</v>
      </c>
      <c r="G4524" t="s">
        <v>13</v>
      </c>
      <c r="H4524" t="s">
        <v>3172</v>
      </c>
      <c r="I4524" s="4">
        <v>143.69999999999999</v>
      </c>
      <c r="J4524" s="5">
        <v>3</v>
      </c>
      <c r="K4524" s="4">
        <v>68.98</v>
      </c>
    </row>
    <row r="4525" spans="1:11" x14ac:dyDescent="0.2">
      <c r="A4525" t="s">
        <v>3173</v>
      </c>
      <c r="B4525" t="str">
        <f t="shared" si="142"/>
        <v>2016</v>
      </c>
      <c r="C4525" t="str">
        <f t="shared" si="143"/>
        <v>Apr</v>
      </c>
      <c r="D4525" t="s">
        <v>1336</v>
      </c>
      <c r="E4525" t="s">
        <v>34</v>
      </c>
      <c r="F4525" t="s">
        <v>12</v>
      </c>
      <c r="G4525" t="s">
        <v>27</v>
      </c>
      <c r="H4525" t="s">
        <v>980</v>
      </c>
      <c r="I4525" s="4">
        <v>12.84</v>
      </c>
      <c r="J4525" s="5">
        <v>3</v>
      </c>
      <c r="K4525" s="4">
        <v>3.72</v>
      </c>
    </row>
    <row r="4526" spans="1:11" x14ac:dyDescent="0.2">
      <c r="A4526" t="s">
        <v>3173</v>
      </c>
      <c r="B4526" t="str">
        <f t="shared" si="142"/>
        <v>2016</v>
      </c>
      <c r="C4526" t="str">
        <f t="shared" si="143"/>
        <v>Apr</v>
      </c>
      <c r="D4526" t="s">
        <v>708</v>
      </c>
      <c r="E4526" t="s">
        <v>205</v>
      </c>
      <c r="F4526" t="s">
        <v>43</v>
      </c>
      <c r="G4526" t="s">
        <v>353</v>
      </c>
      <c r="H4526" t="s">
        <v>3174</v>
      </c>
      <c r="I4526" s="4">
        <v>9099.93</v>
      </c>
      <c r="J4526" s="5">
        <v>7</v>
      </c>
      <c r="K4526" s="4">
        <v>2365.98</v>
      </c>
    </row>
    <row r="4527" spans="1:11" x14ac:dyDescent="0.2">
      <c r="A4527" t="s">
        <v>3173</v>
      </c>
      <c r="B4527" t="str">
        <f t="shared" si="142"/>
        <v>2016</v>
      </c>
      <c r="C4527" t="str">
        <f t="shared" si="143"/>
        <v>Apr</v>
      </c>
      <c r="D4527" t="s">
        <v>708</v>
      </c>
      <c r="E4527" t="s">
        <v>205</v>
      </c>
      <c r="F4527" t="s">
        <v>38</v>
      </c>
      <c r="G4527" t="s">
        <v>52</v>
      </c>
      <c r="H4527" t="s">
        <v>984</v>
      </c>
      <c r="I4527" s="4">
        <v>9.9600000000000009</v>
      </c>
      <c r="J4527" s="5">
        <v>2</v>
      </c>
      <c r="K4527" s="4">
        <v>3.29</v>
      </c>
    </row>
    <row r="4528" spans="1:11" x14ac:dyDescent="0.2">
      <c r="A4528" t="s">
        <v>3173</v>
      </c>
      <c r="B4528" t="str">
        <f t="shared" si="142"/>
        <v>2016</v>
      </c>
      <c r="C4528" t="str">
        <f t="shared" si="143"/>
        <v>Apr</v>
      </c>
      <c r="D4528" t="s">
        <v>708</v>
      </c>
      <c r="E4528" t="s">
        <v>205</v>
      </c>
      <c r="F4528" t="s">
        <v>12</v>
      </c>
      <c r="G4528" t="s">
        <v>22</v>
      </c>
      <c r="H4528" t="s">
        <v>1387</v>
      </c>
      <c r="I4528" s="4">
        <v>25.3</v>
      </c>
      <c r="J4528" s="5">
        <v>5</v>
      </c>
      <c r="K4528" s="4">
        <v>11.89</v>
      </c>
    </row>
    <row r="4529" spans="1:11" x14ac:dyDescent="0.2">
      <c r="A4529" t="s">
        <v>3173</v>
      </c>
      <c r="B4529" t="str">
        <f t="shared" si="142"/>
        <v>2016</v>
      </c>
      <c r="C4529" t="str">
        <f t="shared" si="143"/>
        <v>Apr</v>
      </c>
      <c r="D4529" t="s">
        <v>901</v>
      </c>
      <c r="E4529" t="s">
        <v>189</v>
      </c>
      <c r="F4529" t="s">
        <v>12</v>
      </c>
      <c r="G4529" t="s">
        <v>232</v>
      </c>
      <c r="H4529" t="s">
        <v>1642</v>
      </c>
      <c r="I4529" s="4">
        <v>28.8</v>
      </c>
      <c r="J4529" s="5">
        <v>3</v>
      </c>
      <c r="K4529" s="4">
        <v>0.86</v>
      </c>
    </row>
    <row r="4530" spans="1:11" x14ac:dyDescent="0.2">
      <c r="A4530" t="s">
        <v>3173</v>
      </c>
      <c r="B4530" t="str">
        <f t="shared" si="142"/>
        <v>2016</v>
      </c>
      <c r="C4530" t="str">
        <f t="shared" si="143"/>
        <v>Apr</v>
      </c>
      <c r="D4530" t="s">
        <v>1852</v>
      </c>
      <c r="E4530" t="s">
        <v>135</v>
      </c>
      <c r="F4530" t="s">
        <v>43</v>
      </c>
      <c r="G4530" t="s">
        <v>58</v>
      </c>
      <c r="H4530" t="s">
        <v>1441</v>
      </c>
      <c r="I4530" s="4">
        <v>35.17</v>
      </c>
      <c r="J4530" s="5">
        <v>4</v>
      </c>
      <c r="K4530" s="4">
        <v>8.35</v>
      </c>
    </row>
    <row r="4531" spans="1:11" x14ac:dyDescent="0.2">
      <c r="A4531" t="s">
        <v>3173</v>
      </c>
      <c r="B4531" t="str">
        <f t="shared" si="142"/>
        <v>2016</v>
      </c>
      <c r="C4531" t="str">
        <f t="shared" si="143"/>
        <v>Apr</v>
      </c>
      <c r="D4531" t="s">
        <v>1852</v>
      </c>
      <c r="E4531" t="s">
        <v>135</v>
      </c>
      <c r="F4531" t="s">
        <v>12</v>
      </c>
      <c r="G4531" t="s">
        <v>13</v>
      </c>
      <c r="H4531" t="s">
        <v>3175</v>
      </c>
      <c r="I4531" s="4">
        <v>123.09</v>
      </c>
      <c r="J4531" s="5">
        <v>7</v>
      </c>
      <c r="K4531" s="4">
        <v>40</v>
      </c>
    </row>
    <row r="4532" spans="1:11" x14ac:dyDescent="0.2">
      <c r="A4532" t="s">
        <v>3176</v>
      </c>
      <c r="B4532" t="str">
        <f t="shared" si="142"/>
        <v>2016</v>
      </c>
      <c r="C4532" t="str">
        <f t="shared" si="143"/>
        <v>Apr</v>
      </c>
      <c r="D4532" t="s">
        <v>607</v>
      </c>
      <c r="E4532" t="s">
        <v>290</v>
      </c>
      <c r="F4532" t="s">
        <v>43</v>
      </c>
      <c r="G4532" t="s">
        <v>44</v>
      </c>
      <c r="H4532" t="s">
        <v>818</v>
      </c>
      <c r="I4532" s="4">
        <v>36.79</v>
      </c>
      <c r="J4532" s="5">
        <v>1</v>
      </c>
      <c r="K4532" s="4">
        <v>4.1399999999999997</v>
      </c>
    </row>
    <row r="4533" spans="1:11" x14ac:dyDescent="0.2">
      <c r="A4533" t="s">
        <v>3176</v>
      </c>
      <c r="B4533" t="str">
        <f t="shared" si="142"/>
        <v>2016</v>
      </c>
      <c r="C4533" t="str">
        <f t="shared" si="143"/>
        <v>Apr</v>
      </c>
      <c r="D4533" t="s">
        <v>607</v>
      </c>
      <c r="E4533" t="s">
        <v>290</v>
      </c>
      <c r="F4533" t="s">
        <v>38</v>
      </c>
      <c r="G4533" t="s">
        <v>52</v>
      </c>
      <c r="H4533" t="s">
        <v>3177</v>
      </c>
      <c r="I4533" s="4">
        <v>18.62</v>
      </c>
      <c r="J4533" s="5">
        <v>8</v>
      </c>
      <c r="K4533" s="4">
        <v>6.29</v>
      </c>
    </row>
    <row r="4534" spans="1:11" x14ac:dyDescent="0.2">
      <c r="A4534" t="s">
        <v>3176</v>
      </c>
      <c r="B4534" t="str">
        <f t="shared" si="142"/>
        <v>2016</v>
      </c>
      <c r="C4534" t="str">
        <f t="shared" si="143"/>
        <v>Apr</v>
      </c>
      <c r="D4534" t="s">
        <v>3159</v>
      </c>
      <c r="E4534" t="s">
        <v>1156</v>
      </c>
      <c r="F4534" t="s">
        <v>12</v>
      </c>
      <c r="G4534" t="s">
        <v>47</v>
      </c>
      <c r="H4534" t="s">
        <v>620</v>
      </c>
      <c r="I4534" s="4">
        <v>29.05</v>
      </c>
      <c r="J4534" s="5">
        <v>5</v>
      </c>
      <c r="K4534" s="4">
        <v>9.01</v>
      </c>
    </row>
    <row r="4535" spans="1:11" x14ac:dyDescent="0.2">
      <c r="A4535" t="s">
        <v>3176</v>
      </c>
      <c r="B4535" t="str">
        <f t="shared" si="142"/>
        <v>2016</v>
      </c>
      <c r="C4535" t="str">
        <f t="shared" si="143"/>
        <v>Apr</v>
      </c>
      <c r="D4535" t="s">
        <v>1491</v>
      </c>
      <c r="E4535" t="s">
        <v>31</v>
      </c>
      <c r="F4535" t="s">
        <v>38</v>
      </c>
      <c r="G4535" t="s">
        <v>83</v>
      </c>
      <c r="H4535" t="s">
        <v>3178</v>
      </c>
      <c r="I4535" s="4">
        <v>257.5</v>
      </c>
      <c r="J4535" s="5">
        <v>3</v>
      </c>
      <c r="K4535" s="4">
        <v>24.24</v>
      </c>
    </row>
    <row r="4536" spans="1:11" x14ac:dyDescent="0.2">
      <c r="A4536" t="s">
        <v>3176</v>
      </c>
      <c r="B4536" t="str">
        <f t="shared" si="142"/>
        <v>2016</v>
      </c>
      <c r="C4536" t="str">
        <f t="shared" si="143"/>
        <v>Apr</v>
      </c>
      <c r="D4536" t="s">
        <v>1288</v>
      </c>
      <c r="E4536" t="s">
        <v>135</v>
      </c>
      <c r="F4536" t="s">
        <v>38</v>
      </c>
      <c r="G4536" t="s">
        <v>52</v>
      </c>
      <c r="H4536" t="s">
        <v>3179</v>
      </c>
      <c r="I4536" s="4">
        <v>79.12</v>
      </c>
      <c r="J4536" s="5">
        <v>5</v>
      </c>
      <c r="K4536" s="4">
        <v>13.85</v>
      </c>
    </row>
    <row r="4537" spans="1:11" x14ac:dyDescent="0.2">
      <c r="A4537" t="s">
        <v>3180</v>
      </c>
      <c r="B4537" t="str">
        <f t="shared" si="142"/>
        <v>2016</v>
      </c>
      <c r="C4537" t="str">
        <f t="shared" si="143"/>
        <v>Apr</v>
      </c>
      <c r="D4537" t="s">
        <v>3181</v>
      </c>
      <c r="E4537" t="s">
        <v>17</v>
      </c>
      <c r="F4537" t="s">
        <v>12</v>
      </c>
      <c r="G4537" t="s">
        <v>20</v>
      </c>
      <c r="H4537" t="s">
        <v>1910</v>
      </c>
      <c r="I4537" s="4">
        <v>230.38</v>
      </c>
      <c r="J4537" s="5">
        <v>3</v>
      </c>
      <c r="K4537" s="4">
        <v>-48.95</v>
      </c>
    </row>
    <row r="4538" spans="1:11" x14ac:dyDescent="0.2">
      <c r="A4538" t="s">
        <v>3180</v>
      </c>
      <c r="B4538" t="str">
        <f t="shared" si="142"/>
        <v>2016</v>
      </c>
      <c r="C4538" t="str">
        <f t="shared" si="143"/>
        <v>Apr</v>
      </c>
      <c r="D4538" t="s">
        <v>3181</v>
      </c>
      <c r="E4538" t="s">
        <v>17</v>
      </c>
      <c r="F4538" t="s">
        <v>12</v>
      </c>
      <c r="G4538" t="s">
        <v>13</v>
      </c>
      <c r="H4538" t="s">
        <v>809</v>
      </c>
      <c r="I4538" s="4">
        <v>9.66</v>
      </c>
      <c r="J4538" s="5">
        <v>2</v>
      </c>
      <c r="K4538" s="4">
        <v>3.26</v>
      </c>
    </row>
    <row r="4539" spans="1:11" x14ac:dyDescent="0.2">
      <c r="A4539" t="s">
        <v>3180</v>
      </c>
      <c r="B4539" t="str">
        <f t="shared" si="142"/>
        <v>2016</v>
      </c>
      <c r="C4539" t="str">
        <f t="shared" si="143"/>
        <v>Apr</v>
      </c>
      <c r="D4539" t="s">
        <v>1870</v>
      </c>
      <c r="E4539" t="s">
        <v>62</v>
      </c>
      <c r="F4539" t="s">
        <v>12</v>
      </c>
      <c r="G4539" t="s">
        <v>105</v>
      </c>
      <c r="H4539" t="s">
        <v>1233</v>
      </c>
      <c r="I4539" s="4">
        <v>203.92</v>
      </c>
      <c r="J4539" s="5">
        <v>4</v>
      </c>
      <c r="K4539" s="4">
        <v>55.06</v>
      </c>
    </row>
    <row r="4540" spans="1:11" x14ac:dyDescent="0.2">
      <c r="A4540" t="s">
        <v>3180</v>
      </c>
      <c r="B4540" t="str">
        <f t="shared" si="142"/>
        <v>2016</v>
      </c>
      <c r="C4540" t="str">
        <f t="shared" si="143"/>
        <v>Apr</v>
      </c>
      <c r="D4540" t="s">
        <v>1870</v>
      </c>
      <c r="E4540" t="s">
        <v>62</v>
      </c>
      <c r="F4540" t="s">
        <v>43</v>
      </c>
      <c r="G4540" t="s">
        <v>44</v>
      </c>
      <c r="H4540" t="s">
        <v>2826</v>
      </c>
      <c r="I4540" s="4">
        <v>29.56</v>
      </c>
      <c r="J4540" s="5">
        <v>4</v>
      </c>
      <c r="K4540" s="4">
        <v>7.98</v>
      </c>
    </row>
    <row r="4541" spans="1:11" x14ac:dyDescent="0.2">
      <c r="A4541" t="s">
        <v>3180</v>
      </c>
      <c r="B4541" t="str">
        <f t="shared" si="142"/>
        <v>2016</v>
      </c>
      <c r="C4541" t="str">
        <f t="shared" si="143"/>
        <v>Apr</v>
      </c>
      <c r="D4541" t="s">
        <v>1580</v>
      </c>
      <c r="E4541" t="s">
        <v>11</v>
      </c>
      <c r="F4541" t="s">
        <v>38</v>
      </c>
      <c r="G4541" t="s">
        <v>39</v>
      </c>
      <c r="H4541" t="s">
        <v>1068</v>
      </c>
      <c r="I4541" s="4">
        <v>344.37</v>
      </c>
      <c r="J4541" s="5">
        <v>4</v>
      </c>
      <c r="K4541" s="4">
        <v>-93.47</v>
      </c>
    </row>
    <row r="4542" spans="1:11" x14ac:dyDescent="0.2">
      <c r="A4542" t="s">
        <v>3180</v>
      </c>
      <c r="B4542" t="str">
        <f t="shared" si="142"/>
        <v>2016</v>
      </c>
      <c r="C4542" t="str">
        <f t="shared" si="143"/>
        <v>Apr</v>
      </c>
      <c r="D4542" t="s">
        <v>1580</v>
      </c>
      <c r="E4542" t="s">
        <v>11</v>
      </c>
      <c r="F4542" t="s">
        <v>12</v>
      </c>
      <c r="G4542" t="s">
        <v>20</v>
      </c>
      <c r="H4542" t="s">
        <v>2535</v>
      </c>
      <c r="I4542" s="4">
        <v>1554.94</v>
      </c>
      <c r="J4542" s="5">
        <v>3</v>
      </c>
      <c r="K4542" s="4">
        <v>77.75</v>
      </c>
    </row>
    <row r="4543" spans="1:11" x14ac:dyDescent="0.2">
      <c r="A4543" t="s">
        <v>3180</v>
      </c>
      <c r="B4543" t="str">
        <f t="shared" si="142"/>
        <v>2016</v>
      </c>
      <c r="C4543" t="str">
        <f t="shared" si="143"/>
        <v>Apr</v>
      </c>
      <c r="D4543" t="s">
        <v>1580</v>
      </c>
      <c r="E4543" t="s">
        <v>11</v>
      </c>
      <c r="F4543" t="s">
        <v>38</v>
      </c>
      <c r="G4543" t="s">
        <v>52</v>
      </c>
      <c r="H4543" t="s">
        <v>2715</v>
      </c>
      <c r="I4543" s="4">
        <v>127.88</v>
      </c>
      <c r="J4543" s="5">
        <v>5</v>
      </c>
      <c r="K4543" s="4">
        <v>-67.14</v>
      </c>
    </row>
    <row r="4544" spans="1:11" x14ac:dyDescent="0.2">
      <c r="A4544" t="s">
        <v>3180</v>
      </c>
      <c r="B4544" t="str">
        <f t="shared" si="142"/>
        <v>2016</v>
      </c>
      <c r="C4544" t="str">
        <f t="shared" si="143"/>
        <v>Apr</v>
      </c>
      <c r="D4544" t="s">
        <v>2205</v>
      </c>
      <c r="E4544" t="s">
        <v>169</v>
      </c>
      <c r="F4544" t="s">
        <v>12</v>
      </c>
      <c r="G4544" t="s">
        <v>27</v>
      </c>
      <c r="H4544" t="s">
        <v>418</v>
      </c>
      <c r="I4544" s="4">
        <v>6.99</v>
      </c>
      <c r="J4544" s="5">
        <v>3</v>
      </c>
      <c r="K4544" s="4">
        <v>2.0299999999999998</v>
      </c>
    </row>
    <row r="4545" spans="1:11" x14ac:dyDescent="0.2">
      <c r="A4545" t="s">
        <v>3180</v>
      </c>
      <c r="B4545" t="str">
        <f t="shared" si="142"/>
        <v>2016</v>
      </c>
      <c r="C4545" t="str">
        <f t="shared" si="143"/>
        <v>Apr</v>
      </c>
      <c r="D4545" t="s">
        <v>2205</v>
      </c>
      <c r="E4545" t="s">
        <v>169</v>
      </c>
      <c r="F4545" t="s">
        <v>12</v>
      </c>
      <c r="G4545" t="s">
        <v>232</v>
      </c>
      <c r="H4545" t="s">
        <v>1428</v>
      </c>
      <c r="I4545" s="4">
        <v>6.84</v>
      </c>
      <c r="J4545" s="5">
        <v>1</v>
      </c>
      <c r="K4545" s="4">
        <v>1.85</v>
      </c>
    </row>
    <row r="4546" spans="1:11" x14ac:dyDescent="0.2">
      <c r="A4546" t="s">
        <v>3182</v>
      </c>
      <c r="B4546" t="str">
        <f t="shared" si="142"/>
        <v>2016</v>
      </c>
      <c r="C4546" t="str">
        <f t="shared" si="143"/>
        <v>Apr</v>
      </c>
      <c r="D4546" t="s">
        <v>587</v>
      </c>
      <c r="E4546" t="s">
        <v>87</v>
      </c>
      <c r="F4546" t="s">
        <v>38</v>
      </c>
      <c r="G4546" t="s">
        <v>164</v>
      </c>
      <c r="H4546" t="s">
        <v>2978</v>
      </c>
      <c r="I4546" s="4">
        <v>205.18</v>
      </c>
      <c r="J4546" s="5">
        <v>2</v>
      </c>
      <c r="K4546" s="4">
        <v>-58.13</v>
      </c>
    </row>
    <row r="4547" spans="1:11" x14ac:dyDescent="0.2">
      <c r="A4547" t="s">
        <v>3182</v>
      </c>
      <c r="B4547" t="str">
        <f t="shared" ref="B4547:B4610" si="144">TEXT(A4547,"YYYY")</f>
        <v>2016</v>
      </c>
      <c r="C4547" t="str">
        <f t="shared" ref="C4547:C4610" si="145">TEXT(A4547,"MMM")</f>
        <v>Apr</v>
      </c>
      <c r="D4547" t="s">
        <v>587</v>
      </c>
      <c r="E4547" t="s">
        <v>87</v>
      </c>
      <c r="F4547" t="s">
        <v>12</v>
      </c>
      <c r="G4547" t="s">
        <v>13</v>
      </c>
      <c r="H4547" t="s">
        <v>1138</v>
      </c>
      <c r="I4547" s="4">
        <v>419.4</v>
      </c>
      <c r="J4547" s="5">
        <v>5</v>
      </c>
      <c r="K4547" s="4">
        <v>146.79</v>
      </c>
    </row>
    <row r="4548" spans="1:11" x14ac:dyDescent="0.2">
      <c r="A4548" t="s">
        <v>3182</v>
      </c>
      <c r="B4548" t="str">
        <f t="shared" si="144"/>
        <v>2016</v>
      </c>
      <c r="C4548" t="str">
        <f t="shared" si="145"/>
        <v>Apr</v>
      </c>
      <c r="D4548" t="s">
        <v>488</v>
      </c>
      <c r="E4548" t="s">
        <v>31</v>
      </c>
      <c r="F4548" t="s">
        <v>43</v>
      </c>
      <c r="G4548" t="s">
        <v>44</v>
      </c>
      <c r="H4548" t="s">
        <v>292</v>
      </c>
      <c r="I4548" s="4">
        <v>39.96</v>
      </c>
      <c r="J4548" s="5">
        <v>5</v>
      </c>
      <c r="K4548" s="4">
        <v>12.99</v>
      </c>
    </row>
    <row r="4549" spans="1:11" x14ac:dyDescent="0.2">
      <c r="A4549" t="s">
        <v>3182</v>
      </c>
      <c r="B4549" t="str">
        <f t="shared" si="144"/>
        <v>2016</v>
      </c>
      <c r="C4549" t="str">
        <f t="shared" si="145"/>
        <v>Apr</v>
      </c>
      <c r="D4549" t="s">
        <v>488</v>
      </c>
      <c r="E4549" t="s">
        <v>31</v>
      </c>
      <c r="F4549" t="s">
        <v>12</v>
      </c>
      <c r="G4549" t="s">
        <v>27</v>
      </c>
      <c r="H4549" t="s">
        <v>2940</v>
      </c>
      <c r="I4549" s="4">
        <v>5.46</v>
      </c>
      <c r="J4549" s="5">
        <v>3</v>
      </c>
      <c r="K4549" s="4">
        <v>1.53</v>
      </c>
    </row>
    <row r="4550" spans="1:11" x14ac:dyDescent="0.2">
      <c r="A4550" t="s">
        <v>3182</v>
      </c>
      <c r="B4550" t="str">
        <f t="shared" si="144"/>
        <v>2016</v>
      </c>
      <c r="C4550" t="str">
        <f t="shared" si="145"/>
        <v>Apr</v>
      </c>
      <c r="D4550" t="s">
        <v>488</v>
      </c>
      <c r="E4550" t="s">
        <v>31</v>
      </c>
      <c r="F4550" t="s">
        <v>12</v>
      </c>
      <c r="G4550" t="s">
        <v>27</v>
      </c>
      <c r="H4550" t="s">
        <v>131</v>
      </c>
      <c r="I4550" s="4">
        <v>73.2</v>
      </c>
      <c r="J4550" s="5">
        <v>5</v>
      </c>
      <c r="K4550" s="4">
        <v>21.23</v>
      </c>
    </row>
    <row r="4551" spans="1:11" x14ac:dyDescent="0.2">
      <c r="A4551" t="s">
        <v>3182</v>
      </c>
      <c r="B4551" t="str">
        <f t="shared" si="144"/>
        <v>2016</v>
      </c>
      <c r="C4551" t="str">
        <f t="shared" si="145"/>
        <v>Apr</v>
      </c>
      <c r="D4551" t="s">
        <v>488</v>
      </c>
      <c r="E4551" t="s">
        <v>31</v>
      </c>
      <c r="F4551" t="s">
        <v>12</v>
      </c>
      <c r="G4551" t="s">
        <v>22</v>
      </c>
      <c r="H4551" t="s">
        <v>1422</v>
      </c>
      <c r="I4551" s="4">
        <v>5.84</v>
      </c>
      <c r="J4551" s="5">
        <v>1</v>
      </c>
      <c r="K4551" s="4">
        <v>1.97</v>
      </c>
    </row>
    <row r="4552" spans="1:11" x14ac:dyDescent="0.2">
      <c r="A4552" t="s">
        <v>3182</v>
      </c>
      <c r="B4552" t="str">
        <f t="shared" si="144"/>
        <v>2016</v>
      </c>
      <c r="C4552" t="str">
        <f t="shared" si="145"/>
        <v>Apr</v>
      </c>
      <c r="D4552" t="s">
        <v>488</v>
      </c>
      <c r="E4552" t="s">
        <v>31</v>
      </c>
      <c r="F4552" t="s">
        <v>12</v>
      </c>
      <c r="G4552" t="s">
        <v>13</v>
      </c>
      <c r="H4552" t="s">
        <v>2262</v>
      </c>
      <c r="I4552" s="4">
        <v>22.72</v>
      </c>
      <c r="J4552" s="5">
        <v>4</v>
      </c>
      <c r="K4552" s="4">
        <v>10.220000000000001</v>
      </c>
    </row>
    <row r="4553" spans="1:11" x14ac:dyDescent="0.2">
      <c r="A4553" t="s">
        <v>3182</v>
      </c>
      <c r="B4553" t="str">
        <f t="shared" si="144"/>
        <v>2016</v>
      </c>
      <c r="C4553" t="str">
        <f t="shared" si="145"/>
        <v>Apr</v>
      </c>
      <c r="D4553" t="s">
        <v>488</v>
      </c>
      <c r="E4553" t="s">
        <v>31</v>
      </c>
      <c r="F4553" t="s">
        <v>12</v>
      </c>
      <c r="G4553" t="s">
        <v>22</v>
      </c>
      <c r="H4553" t="s">
        <v>2084</v>
      </c>
      <c r="I4553" s="4">
        <v>9.34</v>
      </c>
      <c r="J4553" s="5">
        <v>3</v>
      </c>
      <c r="K4553" s="4">
        <v>3.27</v>
      </c>
    </row>
    <row r="4554" spans="1:11" x14ac:dyDescent="0.2">
      <c r="A4554" t="s">
        <v>3182</v>
      </c>
      <c r="B4554" t="str">
        <f t="shared" si="144"/>
        <v>2016</v>
      </c>
      <c r="C4554" t="str">
        <f t="shared" si="145"/>
        <v>Apr</v>
      </c>
      <c r="D4554" t="s">
        <v>470</v>
      </c>
      <c r="E4554" t="s">
        <v>169</v>
      </c>
      <c r="F4554" t="s">
        <v>43</v>
      </c>
      <c r="G4554" t="s">
        <v>44</v>
      </c>
      <c r="H4554" t="s">
        <v>2900</v>
      </c>
      <c r="I4554" s="4">
        <v>25.98</v>
      </c>
      <c r="J4554" s="5">
        <v>2</v>
      </c>
      <c r="K4554" s="4">
        <v>0.78</v>
      </c>
    </row>
    <row r="4555" spans="1:11" x14ac:dyDescent="0.2">
      <c r="A4555" t="s">
        <v>3182</v>
      </c>
      <c r="B4555" t="str">
        <f t="shared" si="144"/>
        <v>2016</v>
      </c>
      <c r="C4555" t="str">
        <f t="shared" si="145"/>
        <v>Apr</v>
      </c>
      <c r="D4555" t="s">
        <v>470</v>
      </c>
      <c r="E4555" t="s">
        <v>169</v>
      </c>
      <c r="F4555" t="s">
        <v>12</v>
      </c>
      <c r="G4555" t="s">
        <v>27</v>
      </c>
      <c r="H4555" t="s">
        <v>1033</v>
      </c>
      <c r="I4555" s="4">
        <v>3.28</v>
      </c>
      <c r="J4555" s="5">
        <v>2</v>
      </c>
      <c r="K4555" s="4">
        <v>1.48</v>
      </c>
    </row>
    <row r="4556" spans="1:11" x14ac:dyDescent="0.2">
      <c r="A4556" t="s">
        <v>3182</v>
      </c>
      <c r="B4556" t="str">
        <f t="shared" si="144"/>
        <v>2016</v>
      </c>
      <c r="C4556" t="str">
        <f t="shared" si="145"/>
        <v>Apr</v>
      </c>
      <c r="D4556" t="s">
        <v>470</v>
      </c>
      <c r="E4556" t="s">
        <v>169</v>
      </c>
      <c r="F4556" t="s">
        <v>12</v>
      </c>
      <c r="G4556" t="s">
        <v>20</v>
      </c>
      <c r="H4556" t="s">
        <v>174</v>
      </c>
      <c r="I4556" s="4">
        <v>459.88</v>
      </c>
      <c r="J4556" s="5">
        <v>4</v>
      </c>
      <c r="K4556" s="4">
        <v>13.8</v>
      </c>
    </row>
    <row r="4557" spans="1:11" x14ac:dyDescent="0.2">
      <c r="A4557" t="s">
        <v>3182</v>
      </c>
      <c r="B4557" t="str">
        <f t="shared" si="144"/>
        <v>2016</v>
      </c>
      <c r="C4557" t="str">
        <f t="shared" si="145"/>
        <v>Apr</v>
      </c>
      <c r="D4557" t="s">
        <v>470</v>
      </c>
      <c r="E4557" t="s">
        <v>169</v>
      </c>
      <c r="F4557" t="s">
        <v>12</v>
      </c>
      <c r="G4557" t="s">
        <v>232</v>
      </c>
      <c r="H4557" t="s">
        <v>1007</v>
      </c>
      <c r="I4557" s="4">
        <v>7.76</v>
      </c>
      <c r="J4557" s="5">
        <v>2</v>
      </c>
      <c r="K4557" s="4">
        <v>2.25</v>
      </c>
    </row>
    <row r="4558" spans="1:11" x14ac:dyDescent="0.2">
      <c r="A4558" t="s">
        <v>3182</v>
      </c>
      <c r="B4558" t="str">
        <f t="shared" si="144"/>
        <v>2016</v>
      </c>
      <c r="C4558" t="str">
        <f t="shared" si="145"/>
        <v>Apr</v>
      </c>
      <c r="D4558" t="s">
        <v>470</v>
      </c>
      <c r="E4558" t="s">
        <v>169</v>
      </c>
      <c r="F4558" t="s">
        <v>12</v>
      </c>
      <c r="G4558" t="s">
        <v>27</v>
      </c>
      <c r="H4558" t="s">
        <v>2447</v>
      </c>
      <c r="I4558" s="4">
        <v>71.959999999999994</v>
      </c>
      <c r="J4558" s="5">
        <v>2</v>
      </c>
      <c r="K4558" s="4">
        <v>17.989999999999998</v>
      </c>
    </row>
    <row r="4559" spans="1:11" x14ac:dyDescent="0.2">
      <c r="A4559" t="s">
        <v>3182</v>
      </c>
      <c r="B4559" t="str">
        <f t="shared" si="144"/>
        <v>2016</v>
      </c>
      <c r="C4559" t="str">
        <f t="shared" si="145"/>
        <v>Apr</v>
      </c>
      <c r="D4559" t="s">
        <v>470</v>
      </c>
      <c r="E4559" t="s">
        <v>169</v>
      </c>
      <c r="F4559" t="s">
        <v>12</v>
      </c>
      <c r="G4559" t="s">
        <v>232</v>
      </c>
      <c r="H4559" t="s">
        <v>2698</v>
      </c>
      <c r="I4559" s="4">
        <v>54.9</v>
      </c>
      <c r="J4559" s="5">
        <v>5</v>
      </c>
      <c r="K4559" s="4">
        <v>15.37</v>
      </c>
    </row>
    <row r="4560" spans="1:11" x14ac:dyDescent="0.2">
      <c r="A4560" t="s">
        <v>3182</v>
      </c>
      <c r="B4560" t="str">
        <f t="shared" si="144"/>
        <v>2016</v>
      </c>
      <c r="C4560" t="str">
        <f t="shared" si="145"/>
        <v>Apr</v>
      </c>
      <c r="D4560" t="s">
        <v>470</v>
      </c>
      <c r="E4560" t="s">
        <v>169</v>
      </c>
      <c r="F4560" t="s">
        <v>12</v>
      </c>
      <c r="G4560" t="s">
        <v>22</v>
      </c>
      <c r="H4560" t="s">
        <v>1028</v>
      </c>
      <c r="I4560" s="4">
        <v>9.2799999999999994</v>
      </c>
      <c r="J4560" s="5">
        <v>2</v>
      </c>
      <c r="K4560" s="4">
        <v>3.25</v>
      </c>
    </row>
    <row r="4561" spans="1:11" x14ac:dyDescent="0.2">
      <c r="A4561" t="s">
        <v>3183</v>
      </c>
      <c r="B4561" t="str">
        <f t="shared" si="144"/>
        <v>2016</v>
      </c>
      <c r="C4561" t="str">
        <f t="shared" si="145"/>
        <v>Apr</v>
      </c>
      <c r="D4561" t="s">
        <v>1695</v>
      </c>
      <c r="E4561" t="s">
        <v>17</v>
      </c>
      <c r="F4561" t="s">
        <v>12</v>
      </c>
      <c r="G4561" t="s">
        <v>20</v>
      </c>
      <c r="H4561" t="s">
        <v>1056</v>
      </c>
      <c r="I4561" s="4">
        <v>102.34</v>
      </c>
      <c r="J4561" s="5">
        <v>4</v>
      </c>
      <c r="K4561" s="4">
        <v>-12.79</v>
      </c>
    </row>
    <row r="4562" spans="1:11" x14ac:dyDescent="0.2">
      <c r="A4562" t="s">
        <v>3183</v>
      </c>
      <c r="B4562" t="str">
        <f t="shared" si="144"/>
        <v>2016</v>
      </c>
      <c r="C4562" t="str">
        <f t="shared" si="145"/>
        <v>Apr</v>
      </c>
      <c r="D4562" t="s">
        <v>1695</v>
      </c>
      <c r="E4562" t="s">
        <v>17</v>
      </c>
      <c r="F4562" t="s">
        <v>12</v>
      </c>
      <c r="G4562" t="s">
        <v>105</v>
      </c>
      <c r="H4562" t="s">
        <v>2381</v>
      </c>
      <c r="I4562" s="4">
        <v>48.79</v>
      </c>
      <c r="J4562" s="5">
        <v>3</v>
      </c>
      <c r="K4562" s="4">
        <v>-126.86</v>
      </c>
    </row>
    <row r="4563" spans="1:11" x14ac:dyDescent="0.2">
      <c r="A4563" t="s">
        <v>3183</v>
      </c>
      <c r="B4563" t="str">
        <f t="shared" si="144"/>
        <v>2016</v>
      </c>
      <c r="C4563" t="str">
        <f t="shared" si="145"/>
        <v>Apr</v>
      </c>
      <c r="D4563" t="s">
        <v>1695</v>
      </c>
      <c r="E4563" t="s">
        <v>17</v>
      </c>
      <c r="F4563" t="s">
        <v>12</v>
      </c>
      <c r="G4563" t="s">
        <v>22</v>
      </c>
      <c r="H4563" t="s">
        <v>1289</v>
      </c>
      <c r="I4563" s="4">
        <v>44.85</v>
      </c>
      <c r="J4563" s="5">
        <v>8</v>
      </c>
      <c r="K4563" s="4">
        <v>-67.27</v>
      </c>
    </row>
    <row r="4564" spans="1:11" x14ac:dyDescent="0.2">
      <c r="A4564" t="s">
        <v>3183</v>
      </c>
      <c r="B4564" t="str">
        <f t="shared" si="144"/>
        <v>2016</v>
      </c>
      <c r="C4564" t="str">
        <f t="shared" si="145"/>
        <v>Apr</v>
      </c>
      <c r="D4564" t="s">
        <v>1548</v>
      </c>
      <c r="E4564" t="s">
        <v>189</v>
      </c>
      <c r="F4564" t="s">
        <v>12</v>
      </c>
      <c r="G4564" t="s">
        <v>22</v>
      </c>
      <c r="H4564" t="s">
        <v>2776</v>
      </c>
      <c r="I4564" s="4">
        <v>8.32</v>
      </c>
      <c r="J4564" s="5">
        <v>5</v>
      </c>
      <c r="K4564" s="4">
        <v>2.81</v>
      </c>
    </row>
    <row r="4565" spans="1:11" x14ac:dyDescent="0.2">
      <c r="A4565" t="s">
        <v>3183</v>
      </c>
      <c r="B4565" t="str">
        <f t="shared" si="144"/>
        <v>2016</v>
      </c>
      <c r="C4565" t="str">
        <f t="shared" si="145"/>
        <v>Apr</v>
      </c>
      <c r="D4565" t="s">
        <v>1994</v>
      </c>
      <c r="E4565" t="s">
        <v>706</v>
      </c>
      <c r="F4565" t="s">
        <v>12</v>
      </c>
      <c r="G4565" t="s">
        <v>27</v>
      </c>
      <c r="H4565" t="s">
        <v>2587</v>
      </c>
      <c r="I4565" s="4">
        <v>15.48</v>
      </c>
      <c r="J4565" s="5">
        <v>3</v>
      </c>
      <c r="K4565" s="4">
        <v>4.49</v>
      </c>
    </row>
    <row r="4566" spans="1:11" x14ac:dyDescent="0.2">
      <c r="A4566" t="s">
        <v>3183</v>
      </c>
      <c r="B4566" t="str">
        <f t="shared" si="144"/>
        <v>2016</v>
      </c>
      <c r="C4566" t="str">
        <f t="shared" si="145"/>
        <v>Apr</v>
      </c>
      <c r="D4566" t="s">
        <v>1994</v>
      </c>
      <c r="E4566" t="s">
        <v>706</v>
      </c>
      <c r="F4566" t="s">
        <v>12</v>
      </c>
      <c r="G4566" t="s">
        <v>13</v>
      </c>
      <c r="H4566" t="s">
        <v>525</v>
      </c>
      <c r="I4566" s="4">
        <v>51.84</v>
      </c>
      <c r="J4566" s="5">
        <v>8</v>
      </c>
      <c r="K4566" s="4">
        <v>24.88</v>
      </c>
    </row>
    <row r="4567" spans="1:11" x14ac:dyDescent="0.2">
      <c r="A4567" t="s">
        <v>3184</v>
      </c>
      <c r="B4567" t="str">
        <f t="shared" si="144"/>
        <v>2016</v>
      </c>
      <c r="C4567" t="str">
        <f t="shared" si="145"/>
        <v>Apr</v>
      </c>
      <c r="D4567" t="s">
        <v>1672</v>
      </c>
      <c r="E4567" t="s">
        <v>109</v>
      </c>
      <c r="F4567" t="s">
        <v>38</v>
      </c>
      <c r="G4567" t="s">
        <v>52</v>
      </c>
      <c r="H4567" t="s">
        <v>331</v>
      </c>
      <c r="I4567" s="4">
        <v>23.56</v>
      </c>
      <c r="J4567" s="5">
        <v>5</v>
      </c>
      <c r="K4567" s="4">
        <v>7.07</v>
      </c>
    </row>
    <row r="4568" spans="1:11" x14ac:dyDescent="0.2">
      <c r="A4568" t="s">
        <v>3184</v>
      </c>
      <c r="B4568" t="str">
        <f t="shared" si="144"/>
        <v>2016</v>
      </c>
      <c r="C4568" t="str">
        <f t="shared" si="145"/>
        <v>Apr</v>
      </c>
      <c r="D4568" t="s">
        <v>1672</v>
      </c>
      <c r="E4568" t="s">
        <v>109</v>
      </c>
      <c r="F4568" t="s">
        <v>38</v>
      </c>
      <c r="G4568" t="s">
        <v>164</v>
      </c>
      <c r="H4568" t="s">
        <v>468</v>
      </c>
      <c r="I4568" s="4">
        <v>1272.6300000000001</v>
      </c>
      <c r="J4568" s="5">
        <v>6</v>
      </c>
      <c r="K4568" s="4">
        <v>-814.48</v>
      </c>
    </row>
    <row r="4569" spans="1:11" x14ac:dyDescent="0.2">
      <c r="A4569" t="s">
        <v>3184</v>
      </c>
      <c r="B4569" t="str">
        <f t="shared" si="144"/>
        <v>2016</v>
      </c>
      <c r="C4569" t="str">
        <f t="shared" si="145"/>
        <v>Apr</v>
      </c>
      <c r="D4569" t="s">
        <v>1672</v>
      </c>
      <c r="E4569" t="s">
        <v>109</v>
      </c>
      <c r="F4569" t="s">
        <v>12</v>
      </c>
      <c r="G4569" t="s">
        <v>22</v>
      </c>
      <c r="H4569" t="s">
        <v>2057</v>
      </c>
      <c r="I4569" s="4">
        <v>28.49</v>
      </c>
      <c r="J4569" s="5">
        <v>5</v>
      </c>
      <c r="K4569" s="4">
        <v>-20.89</v>
      </c>
    </row>
    <row r="4570" spans="1:11" x14ac:dyDescent="0.2">
      <c r="A4570" t="s">
        <v>3184</v>
      </c>
      <c r="B4570" t="str">
        <f t="shared" si="144"/>
        <v>2016</v>
      </c>
      <c r="C4570" t="str">
        <f t="shared" si="145"/>
        <v>Apr</v>
      </c>
      <c r="D4570" t="s">
        <v>1672</v>
      </c>
      <c r="E4570" t="s">
        <v>109</v>
      </c>
      <c r="F4570" t="s">
        <v>12</v>
      </c>
      <c r="G4570" t="s">
        <v>232</v>
      </c>
      <c r="H4570" t="s">
        <v>3185</v>
      </c>
      <c r="I4570" s="4">
        <v>185.38</v>
      </c>
      <c r="J4570" s="5">
        <v>2</v>
      </c>
      <c r="K4570" s="4">
        <v>-34.76</v>
      </c>
    </row>
    <row r="4571" spans="1:11" x14ac:dyDescent="0.2">
      <c r="A4571" t="s">
        <v>3184</v>
      </c>
      <c r="B4571" t="str">
        <f t="shared" si="144"/>
        <v>2016</v>
      </c>
      <c r="C4571" t="str">
        <f t="shared" si="145"/>
        <v>Apr</v>
      </c>
      <c r="D4571" t="s">
        <v>1672</v>
      </c>
      <c r="E4571" t="s">
        <v>109</v>
      </c>
      <c r="F4571" t="s">
        <v>12</v>
      </c>
      <c r="G4571" t="s">
        <v>105</v>
      </c>
      <c r="H4571" t="s">
        <v>336</v>
      </c>
      <c r="I4571" s="4">
        <v>78.27</v>
      </c>
      <c r="J4571" s="5">
        <v>2</v>
      </c>
      <c r="K4571" s="4">
        <v>5.87</v>
      </c>
    </row>
    <row r="4572" spans="1:11" x14ac:dyDescent="0.2">
      <c r="A4572" t="s">
        <v>3184</v>
      </c>
      <c r="B4572" t="str">
        <f t="shared" si="144"/>
        <v>2016</v>
      </c>
      <c r="C4572" t="str">
        <f t="shared" si="145"/>
        <v>Apr</v>
      </c>
      <c r="D4572" t="s">
        <v>3186</v>
      </c>
      <c r="E4572" t="s">
        <v>216</v>
      </c>
      <c r="F4572" t="s">
        <v>38</v>
      </c>
      <c r="G4572" t="s">
        <v>52</v>
      </c>
      <c r="H4572" t="s">
        <v>2063</v>
      </c>
      <c r="I4572" s="4">
        <v>86.62</v>
      </c>
      <c r="J4572" s="5">
        <v>2</v>
      </c>
      <c r="K4572" s="4">
        <v>8.66</v>
      </c>
    </row>
    <row r="4573" spans="1:11" x14ac:dyDescent="0.2">
      <c r="A4573" t="s">
        <v>3184</v>
      </c>
      <c r="B4573" t="str">
        <f t="shared" si="144"/>
        <v>2016</v>
      </c>
      <c r="C4573" t="str">
        <f t="shared" si="145"/>
        <v>Apr</v>
      </c>
      <c r="D4573" t="s">
        <v>2957</v>
      </c>
      <c r="E4573" t="s">
        <v>17</v>
      </c>
      <c r="F4573" t="s">
        <v>12</v>
      </c>
      <c r="G4573" t="s">
        <v>20</v>
      </c>
      <c r="H4573" t="s">
        <v>1443</v>
      </c>
      <c r="I4573" s="4">
        <v>23.95</v>
      </c>
      <c r="J4573" s="5">
        <v>2</v>
      </c>
      <c r="K4573" s="4">
        <v>2.4</v>
      </c>
    </row>
    <row r="4574" spans="1:11" x14ac:dyDescent="0.2">
      <c r="A4574" t="s">
        <v>3184</v>
      </c>
      <c r="B4574" t="str">
        <f t="shared" si="144"/>
        <v>2016</v>
      </c>
      <c r="C4574" t="str">
        <f t="shared" si="145"/>
        <v>Apr</v>
      </c>
      <c r="D4574" t="s">
        <v>751</v>
      </c>
      <c r="E4574" t="s">
        <v>31</v>
      </c>
      <c r="F4574" t="s">
        <v>38</v>
      </c>
      <c r="G4574" t="s">
        <v>52</v>
      </c>
      <c r="H4574" t="s">
        <v>140</v>
      </c>
      <c r="I4574" s="4">
        <v>31.56</v>
      </c>
      <c r="J4574" s="5">
        <v>3</v>
      </c>
      <c r="K4574" s="4">
        <v>10.41</v>
      </c>
    </row>
    <row r="4575" spans="1:11" x14ac:dyDescent="0.2">
      <c r="A4575" t="s">
        <v>3184</v>
      </c>
      <c r="B4575" t="str">
        <f t="shared" si="144"/>
        <v>2016</v>
      </c>
      <c r="C4575" t="str">
        <f t="shared" si="145"/>
        <v>Apr</v>
      </c>
      <c r="D4575" t="s">
        <v>86</v>
      </c>
      <c r="E4575" t="s">
        <v>169</v>
      </c>
      <c r="F4575" t="s">
        <v>12</v>
      </c>
      <c r="G4575" t="s">
        <v>27</v>
      </c>
      <c r="H4575" t="s">
        <v>2407</v>
      </c>
      <c r="I4575" s="4">
        <v>32.130000000000003</v>
      </c>
      <c r="J4575" s="5">
        <v>9</v>
      </c>
      <c r="K4575" s="4">
        <v>8.35</v>
      </c>
    </row>
    <row r="4576" spans="1:11" x14ac:dyDescent="0.2">
      <c r="A4576" t="s">
        <v>3184</v>
      </c>
      <c r="B4576" t="str">
        <f t="shared" si="144"/>
        <v>2016</v>
      </c>
      <c r="C4576" t="str">
        <f t="shared" si="145"/>
        <v>Apr</v>
      </c>
      <c r="D4576" t="s">
        <v>86</v>
      </c>
      <c r="E4576" t="s">
        <v>169</v>
      </c>
      <c r="F4576" t="s">
        <v>12</v>
      </c>
      <c r="G4576" t="s">
        <v>27</v>
      </c>
      <c r="H4576" t="s">
        <v>1161</v>
      </c>
      <c r="I4576" s="4">
        <v>2.88</v>
      </c>
      <c r="J4576" s="5">
        <v>1</v>
      </c>
      <c r="K4576" s="4">
        <v>0.81</v>
      </c>
    </row>
    <row r="4577" spans="1:11" x14ac:dyDescent="0.2">
      <c r="A4577" t="s">
        <v>3187</v>
      </c>
      <c r="B4577" t="str">
        <f t="shared" si="144"/>
        <v>2016</v>
      </c>
      <c r="C4577" t="str">
        <f t="shared" si="145"/>
        <v>Apr</v>
      </c>
      <c r="D4577" t="s">
        <v>1014</v>
      </c>
      <c r="E4577" t="s">
        <v>31</v>
      </c>
      <c r="F4577" t="s">
        <v>12</v>
      </c>
      <c r="G4577" t="s">
        <v>22</v>
      </c>
      <c r="H4577" t="s">
        <v>190</v>
      </c>
      <c r="I4577" s="4">
        <v>251.52</v>
      </c>
      <c r="J4577" s="5">
        <v>6</v>
      </c>
      <c r="K4577" s="4">
        <v>81.739999999999995</v>
      </c>
    </row>
    <row r="4578" spans="1:11" x14ac:dyDescent="0.2">
      <c r="A4578" t="s">
        <v>3187</v>
      </c>
      <c r="B4578" t="str">
        <f t="shared" si="144"/>
        <v>2016</v>
      </c>
      <c r="C4578" t="str">
        <f t="shared" si="145"/>
        <v>Apr</v>
      </c>
      <c r="D4578" t="s">
        <v>1014</v>
      </c>
      <c r="E4578" t="s">
        <v>31</v>
      </c>
      <c r="F4578" t="s">
        <v>43</v>
      </c>
      <c r="G4578" t="s">
        <v>58</v>
      </c>
      <c r="H4578" t="s">
        <v>576</v>
      </c>
      <c r="I4578" s="4">
        <v>99.99</v>
      </c>
      <c r="J4578" s="5">
        <v>1</v>
      </c>
      <c r="K4578" s="4">
        <v>35</v>
      </c>
    </row>
    <row r="4579" spans="1:11" x14ac:dyDescent="0.2">
      <c r="A4579" t="s">
        <v>3187</v>
      </c>
      <c r="B4579" t="str">
        <f t="shared" si="144"/>
        <v>2016</v>
      </c>
      <c r="C4579" t="str">
        <f t="shared" si="145"/>
        <v>Apr</v>
      </c>
      <c r="D4579" t="s">
        <v>940</v>
      </c>
      <c r="E4579" t="s">
        <v>290</v>
      </c>
      <c r="F4579" t="s">
        <v>12</v>
      </c>
      <c r="G4579" t="s">
        <v>13</v>
      </c>
      <c r="H4579" t="s">
        <v>3188</v>
      </c>
      <c r="I4579" s="4">
        <v>36.24</v>
      </c>
      <c r="J4579" s="5">
        <v>5</v>
      </c>
      <c r="K4579" s="4">
        <v>11.33</v>
      </c>
    </row>
    <row r="4580" spans="1:11" x14ac:dyDescent="0.2">
      <c r="A4580" t="s">
        <v>3187</v>
      </c>
      <c r="B4580" t="str">
        <f t="shared" si="144"/>
        <v>2016</v>
      </c>
      <c r="C4580" t="str">
        <f t="shared" si="145"/>
        <v>Apr</v>
      </c>
      <c r="D4580" t="s">
        <v>2531</v>
      </c>
      <c r="E4580" t="s">
        <v>87</v>
      </c>
      <c r="F4580" t="s">
        <v>12</v>
      </c>
      <c r="G4580" t="s">
        <v>13</v>
      </c>
      <c r="H4580" t="s">
        <v>3189</v>
      </c>
      <c r="I4580" s="4">
        <v>108.34</v>
      </c>
      <c r="J4580" s="5">
        <v>6</v>
      </c>
      <c r="K4580" s="4">
        <v>37.92</v>
      </c>
    </row>
    <row r="4581" spans="1:11" x14ac:dyDescent="0.2">
      <c r="A4581" t="s">
        <v>3187</v>
      </c>
      <c r="B4581" t="str">
        <f t="shared" si="144"/>
        <v>2016</v>
      </c>
      <c r="C4581" t="str">
        <f t="shared" si="145"/>
        <v>Apr</v>
      </c>
      <c r="D4581" t="s">
        <v>2531</v>
      </c>
      <c r="E4581" t="s">
        <v>87</v>
      </c>
      <c r="F4581" t="s">
        <v>12</v>
      </c>
      <c r="G4581" t="s">
        <v>20</v>
      </c>
      <c r="H4581" t="s">
        <v>126</v>
      </c>
      <c r="I4581" s="4">
        <v>55.92</v>
      </c>
      <c r="J4581" s="5">
        <v>5</v>
      </c>
      <c r="K4581" s="4">
        <v>6.29</v>
      </c>
    </row>
    <row r="4582" spans="1:11" x14ac:dyDescent="0.2">
      <c r="A4582" t="s">
        <v>3187</v>
      </c>
      <c r="B4582" t="str">
        <f t="shared" si="144"/>
        <v>2016</v>
      </c>
      <c r="C4582" t="str">
        <f t="shared" si="145"/>
        <v>Apr</v>
      </c>
      <c r="D4582" t="s">
        <v>2531</v>
      </c>
      <c r="E4582" t="s">
        <v>87</v>
      </c>
      <c r="F4582" t="s">
        <v>12</v>
      </c>
      <c r="G4582" t="s">
        <v>13</v>
      </c>
      <c r="H4582" t="s">
        <v>1497</v>
      </c>
      <c r="I4582" s="4">
        <v>78.3</v>
      </c>
      <c r="J4582" s="5">
        <v>2</v>
      </c>
      <c r="K4582" s="4">
        <v>29.36</v>
      </c>
    </row>
    <row r="4583" spans="1:11" x14ac:dyDescent="0.2">
      <c r="A4583" t="s">
        <v>3187</v>
      </c>
      <c r="B4583" t="str">
        <f t="shared" si="144"/>
        <v>2016</v>
      </c>
      <c r="C4583" t="str">
        <f t="shared" si="145"/>
        <v>Apr</v>
      </c>
      <c r="D4583" t="s">
        <v>2953</v>
      </c>
      <c r="E4583" t="s">
        <v>31</v>
      </c>
      <c r="F4583" t="s">
        <v>12</v>
      </c>
      <c r="G4583" t="s">
        <v>22</v>
      </c>
      <c r="H4583" t="s">
        <v>598</v>
      </c>
      <c r="I4583" s="4">
        <v>18.09</v>
      </c>
      <c r="J4583" s="5">
        <v>7</v>
      </c>
      <c r="K4583" s="4">
        <v>6.56</v>
      </c>
    </row>
    <row r="4584" spans="1:11" x14ac:dyDescent="0.2">
      <c r="A4584" t="s">
        <v>3187</v>
      </c>
      <c r="B4584" t="str">
        <f t="shared" si="144"/>
        <v>2016</v>
      </c>
      <c r="C4584" t="str">
        <f t="shared" si="145"/>
        <v>Apr</v>
      </c>
      <c r="D4584" t="s">
        <v>2953</v>
      </c>
      <c r="E4584" t="s">
        <v>31</v>
      </c>
      <c r="F4584" t="s">
        <v>12</v>
      </c>
      <c r="G4584" t="s">
        <v>72</v>
      </c>
      <c r="H4584" t="s">
        <v>2320</v>
      </c>
      <c r="I4584" s="4">
        <v>71.97</v>
      </c>
      <c r="J4584" s="5">
        <v>3</v>
      </c>
      <c r="K4584" s="4">
        <v>35.99</v>
      </c>
    </row>
    <row r="4585" spans="1:11" x14ac:dyDescent="0.2">
      <c r="A4585" t="s">
        <v>3190</v>
      </c>
      <c r="B4585" t="str">
        <f t="shared" si="144"/>
        <v>2016</v>
      </c>
      <c r="C4585" t="str">
        <f t="shared" si="145"/>
        <v>Apr</v>
      </c>
      <c r="D4585" t="s">
        <v>2712</v>
      </c>
      <c r="E4585" t="s">
        <v>11</v>
      </c>
      <c r="F4585" t="s">
        <v>43</v>
      </c>
      <c r="G4585" t="s">
        <v>58</v>
      </c>
      <c r="H4585" t="s">
        <v>75</v>
      </c>
      <c r="I4585" s="4">
        <v>258.7</v>
      </c>
      <c r="J4585" s="5">
        <v>3</v>
      </c>
      <c r="K4585" s="4">
        <v>64.67</v>
      </c>
    </row>
    <row r="4586" spans="1:11" x14ac:dyDescent="0.2">
      <c r="A4586" t="s">
        <v>3190</v>
      </c>
      <c r="B4586" t="str">
        <f t="shared" si="144"/>
        <v>2016</v>
      </c>
      <c r="C4586" t="str">
        <f t="shared" si="145"/>
        <v>Apr</v>
      </c>
      <c r="D4586" t="s">
        <v>1122</v>
      </c>
      <c r="E4586" t="s">
        <v>31</v>
      </c>
      <c r="F4586" t="s">
        <v>12</v>
      </c>
      <c r="G4586" t="s">
        <v>22</v>
      </c>
      <c r="H4586" t="s">
        <v>1041</v>
      </c>
      <c r="I4586" s="4">
        <v>3.98</v>
      </c>
      <c r="J4586" s="5">
        <v>1</v>
      </c>
      <c r="K4586" s="4">
        <v>1.39</v>
      </c>
    </row>
    <row r="4587" spans="1:11" x14ac:dyDescent="0.2">
      <c r="A4587" t="s">
        <v>3190</v>
      </c>
      <c r="B4587" t="str">
        <f t="shared" si="144"/>
        <v>2016</v>
      </c>
      <c r="C4587" t="str">
        <f t="shared" si="145"/>
        <v>Apr</v>
      </c>
      <c r="D4587" t="s">
        <v>3191</v>
      </c>
      <c r="E4587" t="s">
        <v>327</v>
      </c>
      <c r="F4587" t="s">
        <v>12</v>
      </c>
      <c r="G4587" t="s">
        <v>13</v>
      </c>
      <c r="H4587" t="s">
        <v>566</v>
      </c>
      <c r="I4587" s="4">
        <v>15.55</v>
      </c>
      <c r="J4587" s="5">
        <v>3</v>
      </c>
      <c r="K4587" s="4">
        <v>5.44</v>
      </c>
    </row>
    <row r="4588" spans="1:11" x14ac:dyDescent="0.2">
      <c r="A4588" t="s">
        <v>3190</v>
      </c>
      <c r="B4588" t="str">
        <f t="shared" si="144"/>
        <v>2016</v>
      </c>
      <c r="C4588" t="str">
        <f t="shared" si="145"/>
        <v>Apr</v>
      </c>
      <c r="D4588" t="s">
        <v>3191</v>
      </c>
      <c r="E4588" t="s">
        <v>327</v>
      </c>
      <c r="F4588" t="s">
        <v>38</v>
      </c>
      <c r="G4588" t="s">
        <v>39</v>
      </c>
      <c r="H4588" t="s">
        <v>1435</v>
      </c>
      <c r="I4588" s="4">
        <v>1325.76</v>
      </c>
      <c r="J4588" s="5">
        <v>6</v>
      </c>
      <c r="K4588" s="4">
        <v>149.15</v>
      </c>
    </row>
    <row r="4589" spans="1:11" x14ac:dyDescent="0.2">
      <c r="A4589" t="s">
        <v>3190</v>
      </c>
      <c r="B4589" t="str">
        <f t="shared" si="144"/>
        <v>2016</v>
      </c>
      <c r="C4589" t="str">
        <f t="shared" si="145"/>
        <v>Apr</v>
      </c>
      <c r="D4589" t="s">
        <v>3191</v>
      </c>
      <c r="E4589" t="s">
        <v>327</v>
      </c>
      <c r="F4589" t="s">
        <v>12</v>
      </c>
      <c r="G4589" t="s">
        <v>22</v>
      </c>
      <c r="H4589" t="s">
        <v>1482</v>
      </c>
      <c r="I4589" s="4">
        <v>3.11</v>
      </c>
      <c r="J4589" s="5">
        <v>2</v>
      </c>
      <c r="K4589" s="4">
        <v>-2.1800000000000002</v>
      </c>
    </row>
    <row r="4590" spans="1:11" x14ac:dyDescent="0.2">
      <c r="A4590" t="s">
        <v>3192</v>
      </c>
      <c r="B4590" t="str">
        <f t="shared" si="144"/>
        <v>2016</v>
      </c>
      <c r="C4590" t="str">
        <f t="shared" si="145"/>
        <v>Apr</v>
      </c>
      <c r="D4590" t="s">
        <v>1165</v>
      </c>
      <c r="E4590" t="s">
        <v>26</v>
      </c>
      <c r="F4590" t="s">
        <v>43</v>
      </c>
      <c r="G4590" t="s">
        <v>44</v>
      </c>
      <c r="H4590" t="s">
        <v>99</v>
      </c>
      <c r="I4590" s="4">
        <v>82.8</v>
      </c>
      <c r="J4590" s="5">
        <v>2</v>
      </c>
      <c r="K4590" s="4">
        <v>-20.7</v>
      </c>
    </row>
    <row r="4591" spans="1:11" x14ac:dyDescent="0.2">
      <c r="A4591" t="s">
        <v>3192</v>
      </c>
      <c r="B4591" t="str">
        <f t="shared" si="144"/>
        <v>2016</v>
      </c>
      <c r="C4591" t="str">
        <f t="shared" si="145"/>
        <v>Apr</v>
      </c>
      <c r="D4591" t="s">
        <v>1165</v>
      </c>
      <c r="E4591" t="s">
        <v>26</v>
      </c>
      <c r="F4591" t="s">
        <v>12</v>
      </c>
      <c r="G4591" t="s">
        <v>22</v>
      </c>
      <c r="H4591" t="s">
        <v>2977</v>
      </c>
      <c r="I4591" s="4">
        <v>20.72</v>
      </c>
      <c r="J4591" s="5">
        <v>2</v>
      </c>
      <c r="K4591" s="4">
        <v>-13.82</v>
      </c>
    </row>
    <row r="4592" spans="1:11" x14ac:dyDescent="0.2">
      <c r="A4592" t="s">
        <v>3192</v>
      </c>
      <c r="B4592" t="str">
        <f t="shared" si="144"/>
        <v>2016</v>
      </c>
      <c r="C4592" t="str">
        <f t="shared" si="145"/>
        <v>Apr</v>
      </c>
      <c r="D4592" t="s">
        <v>1165</v>
      </c>
      <c r="E4592" t="s">
        <v>26</v>
      </c>
      <c r="F4592" t="s">
        <v>12</v>
      </c>
      <c r="G4592" t="s">
        <v>22</v>
      </c>
      <c r="H4592" t="s">
        <v>1139</v>
      </c>
      <c r="I4592" s="4">
        <v>4.9000000000000004</v>
      </c>
      <c r="J4592" s="5">
        <v>3</v>
      </c>
      <c r="K4592" s="4">
        <v>-3.43</v>
      </c>
    </row>
    <row r="4593" spans="1:11" x14ac:dyDescent="0.2">
      <c r="A4593" t="s">
        <v>3193</v>
      </c>
      <c r="B4593" t="str">
        <f t="shared" si="144"/>
        <v>2016</v>
      </c>
      <c r="C4593" t="str">
        <f t="shared" si="145"/>
        <v>Apr</v>
      </c>
      <c r="D4593" t="s">
        <v>1929</v>
      </c>
      <c r="E4593" t="s">
        <v>169</v>
      </c>
      <c r="F4593" t="s">
        <v>38</v>
      </c>
      <c r="G4593" t="s">
        <v>39</v>
      </c>
      <c r="H4593" t="s">
        <v>1575</v>
      </c>
      <c r="I4593" s="4">
        <v>434.65</v>
      </c>
      <c r="J4593" s="5">
        <v>3</v>
      </c>
      <c r="K4593" s="4">
        <v>62.78</v>
      </c>
    </row>
    <row r="4594" spans="1:11" x14ac:dyDescent="0.2">
      <c r="A4594" t="s">
        <v>3194</v>
      </c>
      <c r="B4594" t="str">
        <f t="shared" si="144"/>
        <v>2016</v>
      </c>
      <c r="C4594" t="str">
        <f t="shared" si="145"/>
        <v>Apr</v>
      </c>
      <c r="D4594" t="s">
        <v>2030</v>
      </c>
      <c r="E4594" t="s">
        <v>11</v>
      </c>
      <c r="F4594" t="s">
        <v>43</v>
      </c>
      <c r="G4594" t="s">
        <v>44</v>
      </c>
      <c r="H4594" t="s">
        <v>1557</v>
      </c>
      <c r="I4594" s="4">
        <v>369.58</v>
      </c>
      <c r="J4594" s="5">
        <v>3</v>
      </c>
      <c r="K4594" s="4">
        <v>41.58</v>
      </c>
    </row>
    <row r="4595" spans="1:11" x14ac:dyDescent="0.2">
      <c r="A4595" t="s">
        <v>3194</v>
      </c>
      <c r="B4595" t="str">
        <f t="shared" si="144"/>
        <v>2016</v>
      </c>
      <c r="C4595" t="str">
        <f t="shared" si="145"/>
        <v>Apr</v>
      </c>
      <c r="D4595" t="s">
        <v>2030</v>
      </c>
      <c r="E4595" t="s">
        <v>11</v>
      </c>
      <c r="F4595" t="s">
        <v>12</v>
      </c>
      <c r="G4595" t="s">
        <v>18</v>
      </c>
      <c r="H4595" t="s">
        <v>3195</v>
      </c>
      <c r="I4595" s="4">
        <v>15.71</v>
      </c>
      <c r="J4595" s="5">
        <v>4</v>
      </c>
      <c r="K4595" s="4">
        <v>5.7</v>
      </c>
    </row>
    <row r="4596" spans="1:11" x14ac:dyDescent="0.2">
      <c r="A4596" t="s">
        <v>3194</v>
      </c>
      <c r="B4596" t="str">
        <f t="shared" si="144"/>
        <v>2016</v>
      </c>
      <c r="C4596" t="str">
        <f t="shared" si="145"/>
        <v>Apr</v>
      </c>
      <c r="D4596" t="s">
        <v>767</v>
      </c>
      <c r="E4596" t="s">
        <v>327</v>
      </c>
      <c r="F4596" t="s">
        <v>12</v>
      </c>
      <c r="G4596" t="s">
        <v>13</v>
      </c>
      <c r="H4596" t="s">
        <v>1088</v>
      </c>
      <c r="I4596" s="4">
        <v>29.47</v>
      </c>
      <c r="J4596" s="5">
        <v>3</v>
      </c>
      <c r="K4596" s="4">
        <v>9.9499999999999993</v>
      </c>
    </row>
    <row r="4597" spans="1:11" x14ac:dyDescent="0.2">
      <c r="A4597" t="s">
        <v>3194</v>
      </c>
      <c r="B4597" t="str">
        <f t="shared" si="144"/>
        <v>2016</v>
      </c>
      <c r="C4597" t="str">
        <f t="shared" si="145"/>
        <v>Apr</v>
      </c>
      <c r="D4597" t="s">
        <v>3020</v>
      </c>
      <c r="E4597" t="s">
        <v>31</v>
      </c>
      <c r="F4597" t="s">
        <v>38</v>
      </c>
      <c r="G4597" t="s">
        <v>39</v>
      </c>
      <c r="H4597" t="s">
        <v>481</v>
      </c>
      <c r="I4597" s="4">
        <v>41.57</v>
      </c>
      <c r="J4597" s="5">
        <v>2</v>
      </c>
      <c r="K4597" s="4">
        <v>2.6</v>
      </c>
    </row>
    <row r="4598" spans="1:11" x14ac:dyDescent="0.2">
      <c r="A4598" t="s">
        <v>3194</v>
      </c>
      <c r="B4598" t="str">
        <f t="shared" si="144"/>
        <v>2016</v>
      </c>
      <c r="C4598" t="str">
        <f t="shared" si="145"/>
        <v>Apr</v>
      </c>
      <c r="D4598" t="s">
        <v>3196</v>
      </c>
      <c r="E4598" t="s">
        <v>17</v>
      </c>
      <c r="F4598" t="s">
        <v>38</v>
      </c>
      <c r="G4598" t="s">
        <v>52</v>
      </c>
      <c r="H4598" t="s">
        <v>1259</v>
      </c>
      <c r="I4598" s="4">
        <v>30.34</v>
      </c>
      <c r="J4598" s="5">
        <v>2</v>
      </c>
      <c r="K4598" s="4">
        <v>-31.86</v>
      </c>
    </row>
    <row r="4599" spans="1:11" x14ac:dyDescent="0.2">
      <c r="A4599" t="s">
        <v>3197</v>
      </c>
      <c r="B4599" t="str">
        <f t="shared" si="144"/>
        <v>2016</v>
      </c>
      <c r="C4599" t="str">
        <f t="shared" si="145"/>
        <v>Apr</v>
      </c>
      <c r="D4599" t="s">
        <v>617</v>
      </c>
      <c r="E4599" t="s">
        <v>169</v>
      </c>
      <c r="F4599" t="s">
        <v>12</v>
      </c>
      <c r="G4599" t="s">
        <v>22</v>
      </c>
      <c r="H4599" t="s">
        <v>1094</v>
      </c>
      <c r="I4599" s="4">
        <v>7.71</v>
      </c>
      <c r="J4599" s="5">
        <v>2</v>
      </c>
      <c r="K4599" s="4">
        <v>2.8</v>
      </c>
    </row>
    <row r="4600" spans="1:11" x14ac:dyDescent="0.2">
      <c r="A4600" t="s">
        <v>3197</v>
      </c>
      <c r="B4600" t="str">
        <f t="shared" si="144"/>
        <v>2016</v>
      </c>
      <c r="C4600" t="str">
        <f t="shared" si="145"/>
        <v>Apr</v>
      </c>
      <c r="D4600" t="s">
        <v>607</v>
      </c>
      <c r="E4600" t="s">
        <v>11</v>
      </c>
      <c r="F4600" t="s">
        <v>38</v>
      </c>
      <c r="G4600" t="s">
        <v>52</v>
      </c>
      <c r="H4600" t="s">
        <v>2391</v>
      </c>
      <c r="I4600" s="4">
        <v>22.61</v>
      </c>
      <c r="J4600" s="5">
        <v>3</v>
      </c>
      <c r="K4600" s="4">
        <v>-10.17</v>
      </c>
    </row>
    <row r="4601" spans="1:11" x14ac:dyDescent="0.2">
      <c r="A4601" t="s">
        <v>3197</v>
      </c>
      <c r="B4601" t="str">
        <f t="shared" si="144"/>
        <v>2016</v>
      </c>
      <c r="C4601" t="str">
        <f t="shared" si="145"/>
        <v>Apr</v>
      </c>
      <c r="D4601" t="s">
        <v>2739</v>
      </c>
      <c r="E4601" t="s">
        <v>109</v>
      </c>
      <c r="F4601" t="s">
        <v>38</v>
      </c>
      <c r="G4601" t="s">
        <v>52</v>
      </c>
      <c r="H4601" t="s">
        <v>2014</v>
      </c>
      <c r="I4601" s="4">
        <v>111.89</v>
      </c>
      <c r="J4601" s="5">
        <v>7</v>
      </c>
      <c r="K4601" s="4">
        <v>22.38</v>
      </c>
    </row>
    <row r="4602" spans="1:11" x14ac:dyDescent="0.2">
      <c r="A4602" t="s">
        <v>3198</v>
      </c>
      <c r="B4602" t="str">
        <f t="shared" si="144"/>
        <v>2016</v>
      </c>
      <c r="C4602" t="str">
        <f t="shared" si="145"/>
        <v>May</v>
      </c>
      <c r="D4602" t="s">
        <v>836</v>
      </c>
      <c r="E4602" t="s">
        <v>135</v>
      </c>
      <c r="F4602" t="s">
        <v>12</v>
      </c>
      <c r="G4602" t="s">
        <v>18</v>
      </c>
      <c r="H4602" t="s">
        <v>1545</v>
      </c>
      <c r="I4602" s="4">
        <v>3.98</v>
      </c>
      <c r="J4602" s="5">
        <v>1</v>
      </c>
      <c r="K4602" s="4">
        <v>1.29</v>
      </c>
    </row>
    <row r="4603" spans="1:11" x14ac:dyDescent="0.2">
      <c r="A4603" t="s">
        <v>3198</v>
      </c>
      <c r="B4603" t="str">
        <f t="shared" si="144"/>
        <v>2016</v>
      </c>
      <c r="C4603" t="str">
        <f t="shared" si="145"/>
        <v>May</v>
      </c>
      <c r="D4603" t="s">
        <v>836</v>
      </c>
      <c r="E4603" t="s">
        <v>135</v>
      </c>
      <c r="F4603" t="s">
        <v>38</v>
      </c>
      <c r="G4603" t="s">
        <v>164</v>
      </c>
      <c r="H4603" t="s">
        <v>936</v>
      </c>
      <c r="I4603" s="4">
        <v>370.62</v>
      </c>
      <c r="J4603" s="5">
        <v>3</v>
      </c>
      <c r="K4603" s="4">
        <v>-142.07</v>
      </c>
    </row>
    <row r="4604" spans="1:11" x14ac:dyDescent="0.2">
      <c r="A4604" t="s">
        <v>3198</v>
      </c>
      <c r="B4604" t="str">
        <f t="shared" si="144"/>
        <v>2016</v>
      </c>
      <c r="C4604" t="str">
        <f t="shared" si="145"/>
        <v>May</v>
      </c>
      <c r="D4604" t="s">
        <v>836</v>
      </c>
      <c r="E4604" t="s">
        <v>135</v>
      </c>
      <c r="F4604" t="s">
        <v>12</v>
      </c>
      <c r="G4604" t="s">
        <v>22</v>
      </c>
      <c r="H4604" t="s">
        <v>1089</v>
      </c>
      <c r="I4604" s="4">
        <v>2.74</v>
      </c>
      <c r="J4604" s="5">
        <v>2</v>
      </c>
      <c r="K4604" s="4">
        <v>-2.0099999999999998</v>
      </c>
    </row>
    <row r="4605" spans="1:11" x14ac:dyDescent="0.2">
      <c r="A4605" t="s">
        <v>3198</v>
      </c>
      <c r="B4605" t="str">
        <f t="shared" si="144"/>
        <v>2016</v>
      </c>
      <c r="C4605" t="str">
        <f t="shared" si="145"/>
        <v>May</v>
      </c>
      <c r="D4605" t="s">
        <v>3199</v>
      </c>
      <c r="E4605" t="s">
        <v>116</v>
      </c>
      <c r="F4605" t="s">
        <v>12</v>
      </c>
      <c r="G4605" t="s">
        <v>13</v>
      </c>
      <c r="H4605" t="s">
        <v>2834</v>
      </c>
      <c r="I4605" s="4">
        <v>109.92</v>
      </c>
      <c r="J4605" s="5">
        <v>2</v>
      </c>
      <c r="K4605" s="4">
        <v>53.86</v>
      </c>
    </row>
    <row r="4606" spans="1:11" x14ac:dyDescent="0.2">
      <c r="A4606" t="s">
        <v>3198</v>
      </c>
      <c r="B4606" t="str">
        <f t="shared" si="144"/>
        <v>2016</v>
      </c>
      <c r="C4606" t="str">
        <f t="shared" si="145"/>
        <v>May</v>
      </c>
      <c r="D4606" t="s">
        <v>3199</v>
      </c>
      <c r="E4606" t="s">
        <v>116</v>
      </c>
      <c r="F4606" t="s">
        <v>12</v>
      </c>
      <c r="G4606" t="s">
        <v>13</v>
      </c>
      <c r="H4606" t="s">
        <v>1333</v>
      </c>
      <c r="I4606" s="4">
        <v>19.440000000000001</v>
      </c>
      <c r="J4606" s="5">
        <v>3</v>
      </c>
      <c r="K4606" s="4">
        <v>9.33</v>
      </c>
    </row>
    <row r="4607" spans="1:11" x14ac:dyDescent="0.2">
      <c r="A4607" t="s">
        <v>3198</v>
      </c>
      <c r="B4607" t="str">
        <f t="shared" si="144"/>
        <v>2016</v>
      </c>
      <c r="C4607" t="str">
        <f t="shared" si="145"/>
        <v>May</v>
      </c>
      <c r="D4607" t="s">
        <v>3199</v>
      </c>
      <c r="E4607" t="s">
        <v>116</v>
      </c>
      <c r="F4607" t="s">
        <v>12</v>
      </c>
      <c r="G4607" t="s">
        <v>27</v>
      </c>
      <c r="H4607" t="s">
        <v>744</v>
      </c>
      <c r="I4607" s="4">
        <v>11.16</v>
      </c>
      <c r="J4607" s="5">
        <v>2</v>
      </c>
      <c r="K4607" s="4">
        <v>4.3499999999999996</v>
      </c>
    </row>
    <row r="4608" spans="1:11" x14ac:dyDescent="0.2">
      <c r="A4608" t="s">
        <v>3200</v>
      </c>
      <c r="B4608" t="str">
        <f t="shared" si="144"/>
        <v>2016</v>
      </c>
      <c r="C4608" t="str">
        <f t="shared" si="145"/>
        <v>May</v>
      </c>
      <c r="D4608" t="s">
        <v>3105</v>
      </c>
      <c r="E4608" t="s">
        <v>11</v>
      </c>
      <c r="F4608" t="s">
        <v>12</v>
      </c>
      <c r="G4608" t="s">
        <v>27</v>
      </c>
      <c r="H4608" t="s">
        <v>2447</v>
      </c>
      <c r="I4608" s="4">
        <v>86.35</v>
      </c>
      <c r="J4608" s="5">
        <v>3</v>
      </c>
      <c r="K4608" s="4">
        <v>5.4</v>
      </c>
    </row>
    <row r="4609" spans="1:11" x14ac:dyDescent="0.2">
      <c r="A4609" t="s">
        <v>3200</v>
      </c>
      <c r="B4609" t="str">
        <f t="shared" si="144"/>
        <v>2016</v>
      </c>
      <c r="C4609" t="str">
        <f t="shared" si="145"/>
        <v>May</v>
      </c>
      <c r="D4609" t="s">
        <v>776</v>
      </c>
      <c r="E4609" t="s">
        <v>169</v>
      </c>
      <c r="F4609" t="s">
        <v>12</v>
      </c>
      <c r="G4609" t="s">
        <v>20</v>
      </c>
      <c r="H4609" t="s">
        <v>3201</v>
      </c>
      <c r="I4609" s="4">
        <v>44.94</v>
      </c>
      <c r="J4609" s="5">
        <v>3</v>
      </c>
      <c r="K4609" s="4">
        <v>12.58</v>
      </c>
    </row>
    <row r="4610" spans="1:11" x14ac:dyDescent="0.2">
      <c r="A4610" t="s">
        <v>3200</v>
      </c>
      <c r="B4610" t="str">
        <f t="shared" si="144"/>
        <v>2016</v>
      </c>
      <c r="C4610" t="str">
        <f t="shared" si="145"/>
        <v>May</v>
      </c>
      <c r="D4610" t="s">
        <v>776</v>
      </c>
      <c r="E4610" t="s">
        <v>169</v>
      </c>
      <c r="F4610" t="s">
        <v>12</v>
      </c>
      <c r="G4610" t="s">
        <v>22</v>
      </c>
      <c r="H4610" t="s">
        <v>2057</v>
      </c>
      <c r="I4610" s="4">
        <v>45.58</v>
      </c>
      <c r="J4610" s="5">
        <v>3</v>
      </c>
      <c r="K4610" s="4">
        <v>15.95</v>
      </c>
    </row>
    <row r="4611" spans="1:11" x14ac:dyDescent="0.2">
      <c r="A4611" t="s">
        <v>3200</v>
      </c>
      <c r="B4611" t="str">
        <f t="shared" ref="B4611:B4674" si="146">TEXT(A4611,"YYYY")</f>
        <v>2016</v>
      </c>
      <c r="C4611" t="str">
        <f t="shared" ref="C4611:C4674" si="147">TEXT(A4611,"MMM")</f>
        <v>May</v>
      </c>
      <c r="D4611" t="s">
        <v>1026</v>
      </c>
      <c r="E4611" t="s">
        <v>290</v>
      </c>
      <c r="F4611" t="s">
        <v>38</v>
      </c>
      <c r="G4611" t="s">
        <v>39</v>
      </c>
      <c r="H4611" t="s">
        <v>481</v>
      </c>
      <c r="I4611" s="4">
        <v>187.06</v>
      </c>
      <c r="J4611" s="5">
        <v>9</v>
      </c>
      <c r="K4611" s="4">
        <v>11.69</v>
      </c>
    </row>
    <row r="4612" spans="1:11" x14ac:dyDescent="0.2">
      <c r="A4612" t="s">
        <v>3200</v>
      </c>
      <c r="B4612" t="str">
        <f t="shared" si="146"/>
        <v>2016</v>
      </c>
      <c r="C4612" t="str">
        <f t="shared" si="147"/>
        <v>May</v>
      </c>
      <c r="D4612" t="s">
        <v>1572</v>
      </c>
      <c r="E4612" t="s">
        <v>11</v>
      </c>
      <c r="F4612" t="s">
        <v>12</v>
      </c>
      <c r="G4612" t="s">
        <v>20</v>
      </c>
      <c r="H4612" t="s">
        <v>247</v>
      </c>
      <c r="I4612" s="4">
        <v>18.940000000000001</v>
      </c>
      <c r="J4612" s="5">
        <v>3</v>
      </c>
      <c r="K4612" s="4">
        <v>-3.79</v>
      </c>
    </row>
    <row r="4613" spans="1:11" x14ac:dyDescent="0.2">
      <c r="A4613" t="s">
        <v>3200</v>
      </c>
      <c r="B4613" t="str">
        <f t="shared" si="146"/>
        <v>2016</v>
      </c>
      <c r="C4613" t="str">
        <f t="shared" si="147"/>
        <v>May</v>
      </c>
      <c r="D4613" t="s">
        <v>1572</v>
      </c>
      <c r="E4613" t="s">
        <v>11</v>
      </c>
      <c r="F4613" t="s">
        <v>12</v>
      </c>
      <c r="G4613" t="s">
        <v>20</v>
      </c>
      <c r="H4613" t="s">
        <v>473</v>
      </c>
      <c r="I4613" s="4">
        <v>12.67</v>
      </c>
      <c r="J4613" s="5">
        <v>3</v>
      </c>
      <c r="K4613" s="4">
        <v>-3.17</v>
      </c>
    </row>
    <row r="4614" spans="1:11" x14ac:dyDescent="0.2">
      <c r="A4614" t="s">
        <v>3200</v>
      </c>
      <c r="B4614" t="str">
        <f t="shared" si="146"/>
        <v>2016</v>
      </c>
      <c r="C4614" t="str">
        <f t="shared" si="147"/>
        <v>May</v>
      </c>
      <c r="D4614" t="s">
        <v>1572</v>
      </c>
      <c r="E4614" t="s">
        <v>11</v>
      </c>
      <c r="F4614" t="s">
        <v>12</v>
      </c>
      <c r="G4614" t="s">
        <v>18</v>
      </c>
      <c r="H4614" t="s">
        <v>3202</v>
      </c>
      <c r="I4614" s="4">
        <v>5.04</v>
      </c>
      <c r="J4614" s="5">
        <v>2</v>
      </c>
      <c r="K4614" s="4">
        <v>1.76</v>
      </c>
    </row>
    <row r="4615" spans="1:11" x14ac:dyDescent="0.2">
      <c r="A4615" t="s">
        <v>3200</v>
      </c>
      <c r="B4615" t="str">
        <f t="shared" si="146"/>
        <v>2016</v>
      </c>
      <c r="C4615" t="str">
        <f t="shared" si="147"/>
        <v>May</v>
      </c>
      <c r="D4615" t="s">
        <v>913</v>
      </c>
      <c r="E4615" t="s">
        <v>11</v>
      </c>
      <c r="F4615" t="s">
        <v>38</v>
      </c>
      <c r="G4615" t="s">
        <v>39</v>
      </c>
      <c r="H4615" t="s">
        <v>1658</v>
      </c>
      <c r="I4615" s="4">
        <v>366.74</v>
      </c>
      <c r="J4615" s="5">
        <v>4</v>
      </c>
      <c r="K4615" s="4">
        <v>-110.02</v>
      </c>
    </row>
    <row r="4616" spans="1:11" x14ac:dyDescent="0.2">
      <c r="A4616" t="s">
        <v>3200</v>
      </c>
      <c r="B4616" t="str">
        <f t="shared" si="146"/>
        <v>2016</v>
      </c>
      <c r="C4616" t="str">
        <f t="shared" si="147"/>
        <v>May</v>
      </c>
      <c r="D4616" t="s">
        <v>601</v>
      </c>
      <c r="E4616" t="s">
        <v>169</v>
      </c>
      <c r="F4616" t="s">
        <v>38</v>
      </c>
      <c r="G4616" t="s">
        <v>52</v>
      </c>
      <c r="H4616" t="s">
        <v>2553</v>
      </c>
      <c r="I4616" s="4">
        <v>12.56</v>
      </c>
      <c r="J4616" s="5">
        <v>2</v>
      </c>
      <c r="K4616" s="4">
        <v>4.0199999999999996</v>
      </c>
    </row>
    <row r="4617" spans="1:11" x14ac:dyDescent="0.2">
      <c r="A4617" t="s">
        <v>3200</v>
      </c>
      <c r="B4617" t="str">
        <f t="shared" si="146"/>
        <v>2016</v>
      </c>
      <c r="C4617" t="str">
        <f t="shared" si="147"/>
        <v>May</v>
      </c>
      <c r="D4617" t="s">
        <v>601</v>
      </c>
      <c r="E4617" t="s">
        <v>169</v>
      </c>
      <c r="F4617" t="s">
        <v>12</v>
      </c>
      <c r="G4617" t="s">
        <v>22</v>
      </c>
      <c r="H4617" t="s">
        <v>1058</v>
      </c>
      <c r="I4617" s="4">
        <v>90.48</v>
      </c>
      <c r="J4617" s="5">
        <v>3</v>
      </c>
      <c r="K4617" s="4">
        <v>33.93</v>
      </c>
    </row>
    <row r="4618" spans="1:11" x14ac:dyDescent="0.2">
      <c r="A4618" t="s">
        <v>3200</v>
      </c>
      <c r="B4618" t="str">
        <f t="shared" si="146"/>
        <v>2016</v>
      </c>
      <c r="C4618" t="str">
        <f t="shared" si="147"/>
        <v>May</v>
      </c>
      <c r="D4618" t="s">
        <v>601</v>
      </c>
      <c r="E4618" t="s">
        <v>169</v>
      </c>
      <c r="F4618" t="s">
        <v>12</v>
      </c>
      <c r="G4618" t="s">
        <v>13</v>
      </c>
      <c r="H4618" t="s">
        <v>1621</v>
      </c>
      <c r="I4618" s="4">
        <v>13.08</v>
      </c>
      <c r="J4618" s="5">
        <v>2</v>
      </c>
      <c r="K4618" s="4">
        <v>6.02</v>
      </c>
    </row>
    <row r="4619" spans="1:11" x14ac:dyDescent="0.2">
      <c r="A4619" t="s">
        <v>3200</v>
      </c>
      <c r="B4619" t="str">
        <f t="shared" si="146"/>
        <v>2016</v>
      </c>
      <c r="C4619" t="str">
        <f t="shared" si="147"/>
        <v>May</v>
      </c>
      <c r="D4619" t="s">
        <v>601</v>
      </c>
      <c r="E4619" t="s">
        <v>169</v>
      </c>
      <c r="F4619" t="s">
        <v>38</v>
      </c>
      <c r="G4619" t="s">
        <v>52</v>
      </c>
      <c r="H4619" t="s">
        <v>1794</v>
      </c>
      <c r="I4619" s="4">
        <v>214.7</v>
      </c>
      <c r="J4619" s="5">
        <v>5</v>
      </c>
      <c r="K4619" s="4">
        <v>83.73</v>
      </c>
    </row>
    <row r="4620" spans="1:11" x14ac:dyDescent="0.2">
      <c r="A4620" t="s">
        <v>3203</v>
      </c>
      <c r="B4620" t="str">
        <f t="shared" si="146"/>
        <v>2016</v>
      </c>
      <c r="C4620" t="str">
        <f t="shared" si="147"/>
        <v>May</v>
      </c>
      <c r="D4620" t="s">
        <v>2859</v>
      </c>
      <c r="E4620" t="s">
        <v>17</v>
      </c>
      <c r="F4620" t="s">
        <v>12</v>
      </c>
      <c r="G4620" t="s">
        <v>22</v>
      </c>
      <c r="H4620" t="s">
        <v>2738</v>
      </c>
      <c r="I4620" s="4">
        <v>2.1800000000000002</v>
      </c>
      <c r="J4620" s="5">
        <v>1</v>
      </c>
      <c r="K4620" s="4">
        <v>-3.6</v>
      </c>
    </row>
    <row r="4621" spans="1:11" x14ac:dyDescent="0.2">
      <c r="A4621" t="s">
        <v>3203</v>
      </c>
      <c r="B4621" t="str">
        <f t="shared" si="146"/>
        <v>2016</v>
      </c>
      <c r="C4621" t="str">
        <f t="shared" si="147"/>
        <v>May</v>
      </c>
      <c r="D4621" t="s">
        <v>2859</v>
      </c>
      <c r="E4621" t="s">
        <v>17</v>
      </c>
      <c r="F4621" t="s">
        <v>12</v>
      </c>
      <c r="G4621" t="s">
        <v>27</v>
      </c>
      <c r="H4621" t="s">
        <v>2330</v>
      </c>
      <c r="I4621" s="4">
        <v>27.38</v>
      </c>
      <c r="J4621" s="5">
        <v>7</v>
      </c>
      <c r="K4621" s="4">
        <v>2.74</v>
      </c>
    </row>
    <row r="4622" spans="1:11" x14ac:dyDescent="0.2">
      <c r="A4622" t="s">
        <v>3203</v>
      </c>
      <c r="B4622" t="str">
        <f t="shared" si="146"/>
        <v>2016</v>
      </c>
      <c r="C4622" t="str">
        <f t="shared" si="147"/>
        <v>May</v>
      </c>
      <c r="D4622" t="s">
        <v>2859</v>
      </c>
      <c r="E4622" t="s">
        <v>17</v>
      </c>
      <c r="F4622" t="s">
        <v>12</v>
      </c>
      <c r="G4622" t="s">
        <v>105</v>
      </c>
      <c r="H4622" t="s">
        <v>1295</v>
      </c>
      <c r="I4622" s="4">
        <v>26.41</v>
      </c>
      <c r="J4622" s="5">
        <v>3</v>
      </c>
      <c r="K4622" s="4">
        <v>-71.3</v>
      </c>
    </row>
    <row r="4623" spans="1:11" x14ac:dyDescent="0.2">
      <c r="A4623" t="s">
        <v>3203</v>
      </c>
      <c r="B4623" t="str">
        <f t="shared" si="146"/>
        <v>2016</v>
      </c>
      <c r="C4623" t="str">
        <f t="shared" si="147"/>
        <v>May</v>
      </c>
      <c r="D4623" t="s">
        <v>3204</v>
      </c>
      <c r="E4623" t="s">
        <v>87</v>
      </c>
      <c r="F4623" t="s">
        <v>43</v>
      </c>
      <c r="G4623" t="s">
        <v>58</v>
      </c>
      <c r="H4623" t="s">
        <v>1875</v>
      </c>
      <c r="I4623" s="4">
        <v>132.52000000000001</v>
      </c>
      <c r="J4623" s="5">
        <v>5</v>
      </c>
      <c r="K4623" s="4">
        <v>34.79</v>
      </c>
    </row>
    <row r="4624" spans="1:11" x14ac:dyDescent="0.2">
      <c r="A4624" t="s">
        <v>3203</v>
      </c>
      <c r="B4624" t="str">
        <f t="shared" si="146"/>
        <v>2016</v>
      </c>
      <c r="C4624" t="str">
        <f t="shared" si="147"/>
        <v>May</v>
      </c>
      <c r="D4624" t="s">
        <v>3204</v>
      </c>
      <c r="E4624" t="s">
        <v>87</v>
      </c>
      <c r="F4624" t="s">
        <v>12</v>
      </c>
      <c r="G4624" t="s">
        <v>20</v>
      </c>
      <c r="H4624" t="s">
        <v>2174</v>
      </c>
      <c r="I4624" s="4">
        <v>195.64</v>
      </c>
      <c r="J4624" s="5">
        <v>5</v>
      </c>
      <c r="K4624" s="4">
        <v>-44.02</v>
      </c>
    </row>
    <row r="4625" spans="1:11" x14ac:dyDescent="0.2">
      <c r="A4625" t="s">
        <v>3203</v>
      </c>
      <c r="B4625" t="str">
        <f t="shared" si="146"/>
        <v>2016</v>
      </c>
      <c r="C4625" t="str">
        <f t="shared" si="147"/>
        <v>May</v>
      </c>
      <c r="D4625" t="s">
        <v>3204</v>
      </c>
      <c r="E4625" t="s">
        <v>87</v>
      </c>
      <c r="F4625" t="s">
        <v>38</v>
      </c>
      <c r="G4625" t="s">
        <v>52</v>
      </c>
      <c r="H4625" t="s">
        <v>1573</v>
      </c>
      <c r="I4625" s="4">
        <v>51.97</v>
      </c>
      <c r="J4625" s="5">
        <v>2</v>
      </c>
      <c r="K4625" s="4">
        <v>10.39</v>
      </c>
    </row>
    <row r="4626" spans="1:11" x14ac:dyDescent="0.2">
      <c r="A4626" t="s">
        <v>3203</v>
      </c>
      <c r="B4626" t="str">
        <f t="shared" si="146"/>
        <v>2016</v>
      </c>
      <c r="C4626" t="str">
        <f t="shared" si="147"/>
        <v>May</v>
      </c>
      <c r="D4626" t="s">
        <v>3204</v>
      </c>
      <c r="E4626" t="s">
        <v>87</v>
      </c>
      <c r="F4626" t="s">
        <v>43</v>
      </c>
      <c r="G4626" t="s">
        <v>58</v>
      </c>
      <c r="H4626" t="s">
        <v>2876</v>
      </c>
      <c r="I4626" s="4">
        <v>431.98</v>
      </c>
      <c r="J4626" s="5">
        <v>3</v>
      </c>
      <c r="K4626" s="4">
        <v>-75.599999999999994</v>
      </c>
    </row>
    <row r="4627" spans="1:11" x14ac:dyDescent="0.2">
      <c r="A4627" t="s">
        <v>3203</v>
      </c>
      <c r="B4627" t="str">
        <f t="shared" si="146"/>
        <v>2016</v>
      </c>
      <c r="C4627" t="str">
        <f t="shared" si="147"/>
        <v>May</v>
      </c>
      <c r="D4627" t="s">
        <v>3204</v>
      </c>
      <c r="E4627" t="s">
        <v>87</v>
      </c>
      <c r="F4627" t="s">
        <v>43</v>
      </c>
      <c r="G4627" t="s">
        <v>353</v>
      </c>
      <c r="H4627" t="s">
        <v>3205</v>
      </c>
      <c r="I4627" s="4">
        <v>224.94</v>
      </c>
      <c r="J4627" s="5">
        <v>3</v>
      </c>
      <c r="K4627" s="4">
        <v>-164.95</v>
      </c>
    </row>
    <row r="4628" spans="1:11" x14ac:dyDescent="0.2">
      <c r="A4628" t="s">
        <v>3203</v>
      </c>
      <c r="B4628" t="str">
        <f t="shared" si="146"/>
        <v>2016</v>
      </c>
      <c r="C4628" t="str">
        <f t="shared" si="147"/>
        <v>May</v>
      </c>
      <c r="D4628" t="s">
        <v>3204</v>
      </c>
      <c r="E4628" t="s">
        <v>87</v>
      </c>
      <c r="F4628" t="s">
        <v>12</v>
      </c>
      <c r="G4628" t="s">
        <v>18</v>
      </c>
      <c r="H4628" t="s">
        <v>3206</v>
      </c>
      <c r="I4628" s="4">
        <v>6</v>
      </c>
      <c r="J4628" s="5">
        <v>2</v>
      </c>
      <c r="K4628" s="4">
        <v>2.1</v>
      </c>
    </row>
    <row r="4629" spans="1:11" x14ac:dyDescent="0.2">
      <c r="A4629" t="s">
        <v>3207</v>
      </c>
      <c r="B4629" t="str">
        <f t="shared" si="146"/>
        <v>2016</v>
      </c>
      <c r="C4629" t="str">
        <f t="shared" si="147"/>
        <v>May</v>
      </c>
      <c r="D4629" t="s">
        <v>78</v>
      </c>
      <c r="E4629" t="s">
        <v>37</v>
      </c>
      <c r="F4629" t="s">
        <v>12</v>
      </c>
      <c r="G4629" t="s">
        <v>13</v>
      </c>
      <c r="H4629" t="s">
        <v>389</v>
      </c>
      <c r="I4629" s="4">
        <v>79.14</v>
      </c>
      <c r="J4629" s="5">
        <v>3</v>
      </c>
      <c r="K4629" s="4">
        <v>36.4</v>
      </c>
    </row>
    <row r="4630" spans="1:11" x14ac:dyDescent="0.2">
      <c r="A4630" t="s">
        <v>3207</v>
      </c>
      <c r="B4630" t="str">
        <f t="shared" si="146"/>
        <v>2016</v>
      </c>
      <c r="C4630" t="str">
        <f t="shared" si="147"/>
        <v>May</v>
      </c>
      <c r="D4630" t="s">
        <v>850</v>
      </c>
      <c r="E4630" t="s">
        <v>135</v>
      </c>
      <c r="F4630" t="s">
        <v>12</v>
      </c>
      <c r="G4630" t="s">
        <v>13</v>
      </c>
      <c r="H4630" t="s">
        <v>1146</v>
      </c>
      <c r="I4630" s="4">
        <v>14.35</v>
      </c>
      <c r="J4630" s="5">
        <v>3</v>
      </c>
      <c r="K4630" s="4">
        <v>5.2</v>
      </c>
    </row>
    <row r="4631" spans="1:11" x14ac:dyDescent="0.2">
      <c r="A4631" t="s">
        <v>3207</v>
      </c>
      <c r="B4631" t="str">
        <f t="shared" si="146"/>
        <v>2016</v>
      </c>
      <c r="C4631" t="str">
        <f t="shared" si="147"/>
        <v>May</v>
      </c>
      <c r="D4631" t="s">
        <v>1592</v>
      </c>
      <c r="E4631" t="s">
        <v>31</v>
      </c>
      <c r="F4631" t="s">
        <v>12</v>
      </c>
      <c r="G4631" t="s">
        <v>20</v>
      </c>
      <c r="H4631" t="s">
        <v>1078</v>
      </c>
      <c r="I4631" s="4">
        <v>5.98</v>
      </c>
      <c r="J4631" s="5">
        <v>1</v>
      </c>
      <c r="K4631" s="4">
        <v>1.02</v>
      </c>
    </row>
    <row r="4632" spans="1:11" x14ac:dyDescent="0.2">
      <c r="A4632" t="s">
        <v>3207</v>
      </c>
      <c r="B4632" t="str">
        <f t="shared" si="146"/>
        <v>2016</v>
      </c>
      <c r="C4632" t="str">
        <f t="shared" si="147"/>
        <v>May</v>
      </c>
      <c r="D4632" t="s">
        <v>1592</v>
      </c>
      <c r="E4632" t="s">
        <v>31</v>
      </c>
      <c r="F4632" t="s">
        <v>43</v>
      </c>
      <c r="G4632" t="s">
        <v>44</v>
      </c>
      <c r="H4632" t="s">
        <v>2982</v>
      </c>
      <c r="I4632" s="4">
        <v>246.17</v>
      </c>
      <c r="J4632" s="5">
        <v>3</v>
      </c>
      <c r="K4632" s="4">
        <v>21.54</v>
      </c>
    </row>
    <row r="4633" spans="1:11" x14ac:dyDescent="0.2">
      <c r="A4633" t="s">
        <v>3207</v>
      </c>
      <c r="B4633" t="str">
        <f t="shared" si="146"/>
        <v>2016</v>
      </c>
      <c r="C4633" t="str">
        <f t="shared" si="147"/>
        <v>May</v>
      </c>
      <c r="D4633" t="s">
        <v>1507</v>
      </c>
      <c r="E4633" t="s">
        <v>31</v>
      </c>
      <c r="F4633" t="s">
        <v>12</v>
      </c>
      <c r="G4633" t="s">
        <v>22</v>
      </c>
      <c r="H4633" t="s">
        <v>1723</v>
      </c>
      <c r="I4633" s="4">
        <v>6.72</v>
      </c>
      <c r="J4633" s="5">
        <v>5</v>
      </c>
      <c r="K4633" s="4">
        <v>2.35</v>
      </c>
    </row>
    <row r="4634" spans="1:11" x14ac:dyDescent="0.2">
      <c r="A4634" t="s">
        <v>3207</v>
      </c>
      <c r="B4634" t="str">
        <f t="shared" si="146"/>
        <v>2016</v>
      </c>
      <c r="C4634" t="str">
        <f t="shared" si="147"/>
        <v>May</v>
      </c>
      <c r="D4634" t="s">
        <v>1507</v>
      </c>
      <c r="E4634" t="s">
        <v>31</v>
      </c>
      <c r="F4634" t="s">
        <v>38</v>
      </c>
      <c r="G4634" t="s">
        <v>164</v>
      </c>
      <c r="H4634" t="s">
        <v>575</v>
      </c>
      <c r="I4634" s="4">
        <v>298.77999999999997</v>
      </c>
      <c r="J4634" s="5">
        <v>3</v>
      </c>
      <c r="K4634" s="4">
        <v>7.47</v>
      </c>
    </row>
    <row r="4635" spans="1:11" x14ac:dyDescent="0.2">
      <c r="A4635" t="s">
        <v>3207</v>
      </c>
      <c r="B4635" t="str">
        <f t="shared" si="146"/>
        <v>2016</v>
      </c>
      <c r="C4635" t="str">
        <f t="shared" si="147"/>
        <v>May</v>
      </c>
      <c r="D4635" t="s">
        <v>1371</v>
      </c>
      <c r="E4635" t="s">
        <v>135</v>
      </c>
      <c r="F4635" t="s">
        <v>38</v>
      </c>
      <c r="G4635" t="s">
        <v>52</v>
      </c>
      <c r="H4635" t="s">
        <v>2067</v>
      </c>
      <c r="I4635" s="4">
        <v>16.72</v>
      </c>
      <c r="J4635" s="5">
        <v>5</v>
      </c>
      <c r="K4635" s="4">
        <v>3.34</v>
      </c>
    </row>
    <row r="4636" spans="1:11" x14ac:dyDescent="0.2">
      <c r="A4636" t="s">
        <v>3207</v>
      </c>
      <c r="B4636" t="str">
        <f t="shared" si="146"/>
        <v>2016</v>
      </c>
      <c r="C4636" t="str">
        <f t="shared" si="147"/>
        <v>May</v>
      </c>
      <c r="D4636" t="s">
        <v>2192</v>
      </c>
      <c r="E4636" t="s">
        <v>31</v>
      </c>
      <c r="F4636" t="s">
        <v>38</v>
      </c>
      <c r="G4636" t="s">
        <v>164</v>
      </c>
      <c r="H4636" t="s">
        <v>2128</v>
      </c>
      <c r="I4636" s="4">
        <v>71.09</v>
      </c>
      <c r="J4636" s="5">
        <v>2</v>
      </c>
      <c r="K4636" s="4">
        <v>-1.78</v>
      </c>
    </row>
    <row r="4637" spans="1:11" x14ac:dyDescent="0.2">
      <c r="A4637" t="s">
        <v>3207</v>
      </c>
      <c r="B4637" t="str">
        <f t="shared" si="146"/>
        <v>2016</v>
      </c>
      <c r="C4637" t="str">
        <f t="shared" si="147"/>
        <v>May</v>
      </c>
      <c r="D4637" t="s">
        <v>3208</v>
      </c>
      <c r="E4637" t="s">
        <v>143</v>
      </c>
      <c r="F4637" t="s">
        <v>38</v>
      </c>
      <c r="G4637" t="s">
        <v>164</v>
      </c>
      <c r="H4637" t="s">
        <v>3209</v>
      </c>
      <c r="I4637" s="4">
        <v>1685.88</v>
      </c>
      <c r="J4637" s="5">
        <v>6</v>
      </c>
      <c r="K4637" s="4">
        <v>320.32</v>
      </c>
    </row>
    <row r="4638" spans="1:11" x14ac:dyDescent="0.2">
      <c r="A4638" t="s">
        <v>3207</v>
      </c>
      <c r="B4638" t="str">
        <f t="shared" si="146"/>
        <v>2016</v>
      </c>
      <c r="C4638" t="str">
        <f t="shared" si="147"/>
        <v>May</v>
      </c>
      <c r="D4638" t="s">
        <v>3208</v>
      </c>
      <c r="E4638" t="s">
        <v>143</v>
      </c>
      <c r="F4638" t="s">
        <v>12</v>
      </c>
      <c r="G4638" t="s">
        <v>22</v>
      </c>
      <c r="H4638" t="s">
        <v>1506</v>
      </c>
      <c r="I4638" s="4">
        <v>5.73</v>
      </c>
      <c r="J4638" s="5">
        <v>2</v>
      </c>
      <c r="K4638" s="4">
        <v>2</v>
      </c>
    </row>
    <row r="4639" spans="1:11" x14ac:dyDescent="0.2">
      <c r="A4639" t="s">
        <v>3207</v>
      </c>
      <c r="B4639" t="str">
        <f t="shared" si="146"/>
        <v>2016</v>
      </c>
      <c r="C4639" t="str">
        <f t="shared" si="147"/>
        <v>May</v>
      </c>
      <c r="D4639" t="s">
        <v>352</v>
      </c>
      <c r="E4639" t="s">
        <v>139</v>
      </c>
      <c r="F4639" t="s">
        <v>12</v>
      </c>
      <c r="G4639" t="s">
        <v>13</v>
      </c>
      <c r="H4639" t="s">
        <v>3210</v>
      </c>
      <c r="I4639" s="4">
        <v>93.25</v>
      </c>
      <c r="J4639" s="5">
        <v>4</v>
      </c>
      <c r="K4639" s="4">
        <v>31.47</v>
      </c>
    </row>
    <row r="4640" spans="1:11" x14ac:dyDescent="0.2">
      <c r="A4640" t="s">
        <v>3207</v>
      </c>
      <c r="B4640" t="str">
        <f t="shared" si="146"/>
        <v>2016</v>
      </c>
      <c r="C4640" t="str">
        <f t="shared" si="147"/>
        <v>May</v>
      </c>
      <c r="D4640" t="s">
        <v>352</v>
      </c>
      <c r="E4640" t="s">
        <v>139</v>
      </c>
      <c r="F4640" t="s">
        <v>43</v>
      </c>
      <c r="G4640" t="s">
        <v>44</v>
      </c>
      <c r="H4640" t="s">
        <v>2936</v>
      </c>
      <c r="I4640" s="4">
        <v>177.48</v>
      </c>
      <c r="J4640" s="5">
        <v>3</v>
      </c>
      <c r="K4640" s="4">
        <v>19.97</v>
      </c>
    </row>
    <row r="4641" spans="1:11" x14ac:dyDescent="0.2">
      <c r="A4641" t="s">
        <v>3211</v>
      </c>
      <c r="B4641" t="str">
        <f t="shared" si="146"/>
        <v>2016</v>
      </c>
      <c r="C4641" t="str">
        <f t="shared" si="147"/>
        <v>May</v>
      </c>
      <c r="D4641" t="s">
        <v>2640</v>
      </c>
      <c r="E4641" t="s">
        <v>87</v>
      </c>
      <c r="F4641" t="s">
        <v>12</v>
      </c>
      <c r="G4641" t="s">
        <v>47</v>
      </c>
      <c r="H4641" t="s">
        <v>2100</v>
      </c>
      <c r="I4641" s="4">
        <v>7.22</v>
      </c>
      <c r="J4641" s="5">
        <v>2</v>
      </c>
      <c r="K4641" s="4">
        <v>1.71</v>
      </c>
    </row>
    <row r="4642" spans="1:11" x14ac:dyDescent="0.2">
      <c r="A4642" t="s">
        <v>3211</v>
      </c>
      <c r="B4642" t="str">
        <f t="shared" si="146"/>
        <v>2016</v>
      </c>
      <c r="C4642" t="str">
        <f t="shared" si="147"/>
        <v>May</v>
      </c>
      <c r="D4642" t="s">
        <v>2640</v>
      </c>
      <c r="E4642" t="s">
        <v>87</v>
      </c>
      <c r="F4642" t="s">
        <v>12</v>
      </c>
      <c r="G4642" t="s">
        <v>13</v>
      </c>
      <c r="H4642" t="s">
        <v>428</v>
      </c>
      <c r="I4642" s="4">
        <v>49.57</v>
      </c>
      <c r="J4642" s="5">
        <v>2</v>
      </c>
      <c r="K4642" s="4">
        <v>15.49</v>
      </c>
    </row>
    <row r="4643" spans="1:11" x14ac:dyDescent="0.2">
      <c r="A4643" t="s">
        <v>3211</v>
      </c>
      <c r="B4643" t="str">
        <f t="shared" si="146"/>
        <v>2016</v>
      </c>
      <c r="C4643" t="str">
        <f t="shared" si="147"/>
        <v>May</v>
      </c>
      <c r="D4643" t="s">
        <v>2640</v>
      </c>
      <c r="E4643" t="s">
        <v>87</v>
      </c>
      <c r="F4643" t="s">
        <v>38</v>
      </c>
      <c r="G4643" t="s">
        <v>52</v>
      </c>
      <c r="H4643" t="s">
        <v>3212</v>
      </c>
      <c r="I4643" s="4">
        <v>54.71</v>
      </c>
      <c r="J4643" s="5">
        <v>7</v>
      </c>
      <c r="K4643" s="4">
        <v>11.63</v>
      </c>
    </row>
    <row r="4644" spans="1:11" x14ac:dyDescent="0.2">
      <c r="A4644" t="s">
        <v>3211</v>
      </c>
      <c r="B4644" t="str">
        <f t="shared" si="146"/>
        <v>2016</v>
      </c>
      <c r="C4644" t="str">
        <f t="shared" si="147"/>
        <v>May</v>
      </c>
      <c r="D4644" t="s">
        <v>2953</v>
      </c>
      <c r="E4644" t="s">
        <v>17</v>
      </c>
      <c r="F4644" t="s">
        <v>12</v>
      </c>
      <c r="G4644" t="s">
        <v>22</v>
      </c>
      <c r="H4644" t="s">
        <v>362</v>
      </c>
      <c r="I4644" s="4">
        <v>3.21</v>
      </c>
      <c r="J4644" s="5">
        <v>2</v>
      </c>
      <c r="K4644" s="4">
        <v>-5.29</v>
      </c>
    </row>
    <row r="4645" spans="1:11" x14ac:dyDescent="0.2">
      <c r="A4645" t="s">
        <v>3211</v>
      </c>
      <c r="B4645" t="str">
        <f t="shared" si="146"/>
        <v>2016</v>
      </c>
      <c r="C4645" t="str">
        <f t="shared" si="147"/>
        <v>May</v>
      </c>
      <c r="D4645" t="s">
        <v>2953</v>
      </c>
      <c r="E4645" t="s">
        <v>17</v>
      </c>
      <c r="F4645" t="s">
        <v>43</v>
      </c>
      <c r="G4645" t="s">
        <v>58</v>
      </c>
      <c r="H4645" t="s">
        <v>1240</v>
      </c>
      <c r="I4645" s="4">
        <v>26.18</v>
      </c>
      <c r="J4645" s="5">
        <v>2</v>
      </c>
      <c r="K4645" s="4">
        <v>-3.27</v>
      </c>
    </row>
    <row r="4646" spans="1:11" x14ac:dyDescent="0.2">
      <c r="A4646" t="s">
        <v>3211</v>
      </c>
      <c r="B4646" t="str">
        <f t="shared" si="146"/>
        <v>2016</v>
      </c>
      <c r="C4646" t="str">
        <f t="shared" si="147"/>
        <v>May</v>
      </c>
      <c r="D4646" t="s">
        <v>2640</v>
      </c>
      <c r="E4646" t="s">
        <v>216</v>
      </c>
      <c r="F4646" t="s">
        <v>12</v>
      </c>
      <c r="G4646" t="s">
        <v>105</v>
      </c>
      <c r="H4646" t="s">
        <v>2199</v>
      </c>
      <c r="I4646" s="4">
        <v>54.48</v>
      </c>
      <c r="J4646" s="5">
        <v>1</v>
      </c>
      <c r="K4646" s="4">
        <v>15.25</v>
      </c>
    </row>
    <row r="4647" spans="1:11" x14ac:dyDescent="0.2">
      <c r="A4647" t="s">
        <v>3211</v>
      </c>
      <c r="B4647" t="str">
        <f t="shared" si="146"/>
        <v>2016</v>
      </c>
      <c r="C4647" t="str">
        <f t="shared" si="147"/>
        <v>May</v>
      </c>
      <c r="D4647" t="s">
        <v>1279</v>
      </c>
      <c r="E4647" t="s">
        <v>31</v>
      </c>
      <c r="F4647" t="s">
        <v>38</v>
      </c>
      <c r="G4647" t="s">
        <v>52</v>
      </c>
      <c r="H4647" t="s">
        <v>3213</v>
      </c>
      <c r="I4647" s="4">
        <v>41.6</v>
      </c>
      <c r="J4647" s="5">
        <v>4</v>
      </c>
      <c r="K4647" s="4">
        <v>14.14</v>
      </c>
    </row>
    <row r="4648" spans="1:11" x14ac:dyDescent="0.2">
      <c r="A4648" t="s">
        <v>3214</v>
      </c>
      <c r="B4648" t="str">
        <f t="shared" si="146"/>
        <v>2016</v>
      </c>
      <c r="C4648" t="str">
        <f t="shared" si="147"/>
        <v>May</v>
      </c>
      <c r="D4648" t="s">
        <v>3104</v>
      </c>
      <c r="E4648" t="s">
        <v>169</v>
      </c>
      <c r="F4648" t="s">
        <v>12</v>
      </c>
      <c r="G4648" t="s">
        <v>22</v>
      </c>
      <c r="H4648" t="s">
        <v>384</v>
      </c>
      <c r="I4648" s="4">
        <v>85.23</v>
      </c>
      <c r="J4648" s="5">
        <v>7</v>
      </c>
      <c r="K4648" s="4">
        <v>30.9</v>
      </c>
    </row>
    <row r="4649" spans="1:11" x14ac:dyDescent="0.2">
      <c r="A4649" t="s">
        <v>3214</v>
      </c>
      <c r="B4649" t="str">
        <f t="shared" si="146"/>
        <v>2016</v>
      </c>
      <c r="C4649" t="str">
        <f t="shared" si="147"/>
        <v>May</v>
      </c>
      <c r="D4649" t="s">
        <v>3104</v>
      </c>
      <c r="E4649" t="s">
        <v>169</v>
      </c>
      <c r="F4649" t="s">
        <v>12</v>
      </c>
      <c r="G4649" t="s">
        <v>18</v>
      </c>
      <c r="H4649" t="s">
        <v>1458</v>
      </c>
      <c r="I4649" s="4">
        <v>44.4</v>
      </c>
      <c r="J4649" s="5">
        <v>3</v>
      </c>
      <c r="K4649" s="4">
        <v>22.2</v>
      </c>
    </row>
    <row r="4650" spans="1:11" x14ac:dyDescent="0.2">
      <c r="A4650" t="s">
        <v>3214</v>
      </c>
      <c r="B4650" t="str">
        <f t="shared" si="146"/>
        <v>2016</v>
      </c>
      <c r="C4650" t="str">
        <f t="shared" si="147"/>
        <v>May</v>
      </c>
      <c r="D4650" t="s">
        <v>3104</v>
      </c>
      <c r="E4650" t="s">
        <v>169</v>
      </c>
      <c r="F4650" t="s">
        <v>38</v>
      </c>
      <c r="G4650" t="s">
        <v>39</v>
      </c>
      <c r="H4650" t="s">
        <v>2288</v>
      </c>
      <c r="I4650" s="4">
        <v>442.76</v>
      </c>
      <c r="J4650" s="5">
        <v>4</v>
      </c>
      <c r="K4650" s="4">
        <v>59.04</v>
      </c>
    </row>
    <row r="4651" spans="1:11" x14ac:dyDescent="0.2">
      <c r="A4651" t="s">
        <v>3214</v>
      </c>
      <c r="B4651" t="str">
        <f t="shared" si="146"/>
        <v>2016</v>
      </c>
      <c r="C4651" t="str">
        <f t="shared" si="147"/>
        <v>May</v>
      </c>
      <c r="D4651" t="s">
        <v>3104</v>
      </c>
      <c r="E4651" t="s">
        <v>169</v>
      </c>
      <c r="F4651" t="s">
        <v>43</v>
      </c>
      <c r="G4651" t="s">
        <v>353</v>
      </c>
      <c r="H4651" t="s">
        <v>2226</v>
      </c>
      <c r="I4651" s="4">
        <v>3999.95</v>
      </c>
      <c r="J4651" s="5">
        <v>5</v>
      </c>
      <c r="K4651" s="4">
        <v>1159.99</v>
      </c>
    </row>
    <row r="4652" spans="1:11" x14ac:dyDescent="0.2">
      <c r="A4652" t="s">
        <v>3214</v>
      </c>
      <c r="B4652" t="str">
        <f t="shared" si="146"/>
        <v>2016</v>
      </c>
      <c r="C4652" t="str">
        <f t="shared" si="147"/>
        <v>May</v>
      </c>
      <c r="D4652" t="s">
        <v>3104</v>
      </c>
      <c r="E4652" t="s">
        <v>169</v>
      </c>
      <c r="F4652" t="s">
        <v>43</v>
      </c>
      <c r="G4652" t="s">
        <v>58</v>
      </c>
      <c r="H4652" t="s">
        <v>1260</v>
      </c>
      <c r="I4652" s="4">
        <v>199.95</v>
      </c>
      <c r="J4652" s="5">
        <v>5</v>
      </c>
      <c r="K4652" s="4">
        <v>21.99</v>
      </c>
    </row>
    <row r="4653" spans="1:11" x14ac:dyDescent="0.2">
      <c r="A4653" t="s">
        <v>3214</v>
      </c>
      <c r="B4653" t="str">
        <f t="shared" si="146"/>
        <v>2016</v>
      </c>
      <c r="C4653" t="str">
        <f t="shared" si="147"/>
        <v>May</v>
      </c>
      <c r="D4653" t="s">
        <v>3104</v>
      </c>
      <c r="E4653" t="s">
        <v>169</v>
      </c>
      <c r="F4653" t="s">
        <v>38</v>
      </c>
      <c r="G4653" t="s">
        <v>52</v>
      </c>
      <c r="H4653" t="s">
        <v>1178</v>
      </c>
      <c r="I4653" s="4">
        <v>63.68</v>
      </c>
      <c r="J4653" s="5">
        <v>8</v>
      </c>
      <c r="K4653" s="4">
        <v>28.02</v>
      </c>
    </row>
    <row r="4654" spans="1:11" x14ac:dyDescent="0.2">
      <c r="A4654" t="s">
        <v>3215</v>
      </c>
      <c r="B4654" t="str">
        <f t="shared" si="146"/>
        <v>2016</v>
      </c>
      <c r="C4654" t="str">
        <f t="shared" si="147"/>
        <v>May</v>
      </c>
      <c r="D4654" t="s">
        <v>671</v>
      </c>
      <c r="E4654" t="s">
        <v>67</v>
      </c>
      <c r="F4654" t="s">
        <v>38</v>
      </c>
      <c r="G4654" t="s">
        <v>52</v>
      </c>
      <c r="H4654" t="s">
        <v>2672</v>
      </c>
      <c r="I4654" s="4">
        <v>211.96</v>
      </c>
      <c r="J4654" s="5">
        <v>2</v>
      </c>
      <c r="K4654" s="4">
        <v>42.39</v>
      </c>
    </row>
    <row r="4655" spans="1:11" x14ac:dyDescent="0.2">
      <c r="A4655" t="s">
        <v>3215</v>
      </c>
      <c r="B4655" t="str">
        <f t="shared" si="146"/>
        <v>2016</v>
      </c>
      <c r="C4655" t="str">
        <f t="shared" si="147"/>
        <v>May</v>
      </c>
      <c r="D4655" t="s">
        <v>302</v>
      </c>
      <c r="E4655" t="s">
        <v>87</v>
      </c>
      <c r="F4655" t="s">
        <v>12</v>
      </c>
      <c r="G4655" t="s">
        <v>20</v>
      </c>
      <c r="H4655" t="s">
        <v>1217</v>
      </c>
      <c r="I4655" s="4">
        <v>1006.06</v>
      </c>
      <c r="J4655" s="5">
        <v>3</v>
      </c>
      <c r="K4655" s="4">
        <v>88.03</v>
      </c>
    </row>
    <row r="4656" spans="1:11" x14ac:dyDescent="0.2">
      <c r="A4656" t="s">
        <v>3215</v>
      </c>
      <c r="B4656" t="str">
        <f t="shared" si="146"/>
        <v>2016</v>
      </c>
      <c r="C4656" t="str">
        <f t="shared" si="147"/>
        <v>May</v>
      </c>
      <c r="D4656" t="s">
        <v>302</v>
      </c>
      <c r="E4656" t="s">
        <v>87</v>
      </c>
      <c r="F4656" t="s">
        <v>12</v>
      </c>
      <c r="G4656" t="s">
        <v>13</v>
      </c>
      <c r="H4656" t="s">
        <v>509</v>
      </c>
      <c r="I4656" s="4">
        <v>10.69</v>
      </c>
      <c r="J4656" s="5">
        <v>2</v>
      </c>
      <c r="K4656" s="4">
        <v>3.74</v>
      </c>
    </row>
    <row r="4657" spans="1:11" x14ac:dyDescent="0.2">
      <c r="A4657" t="s">
        <v>3215</v>
      </c>
      <c r="B4657" t="str">
        <f t="shared" si="146"/>
        <v>2016</v>
      </c>
      <c r="C4657" t="str">
        <f t="shared" si="147"/>
        <v>May</v>
      </c>
      <c r="D4657" t="s">
        <v>302</v>
      </c>
      <c r="E4657" t="s">
        <v>87</v>
      </c>
      <c r="F4657" t="s">
        <v>12</v>
      </c>
      <c r="G4657" t="s">
        <v>13</v>
      </c>
      <c r="H4657" t="s">
        <v>2533</v>
      </c>
      <c r="I4657" s="4">
        <v>10.37</v>
      </c>
      <c r="J4657" s="5">
        <v>2</v>
      </c>
      <c r="K4657" s="4">
        <v>3.63</v>
      </c>
    </row>
    <row r="4658" spans="1:11" x14ac:dyDescent="0.2">
      <c r="A4658" t="s">
        <v>3215</v>
      </c>
      <c r="B4658" t="str">
        <f t="shared" si="146"/>
        <v>2016</v>
      </c>
      <c r="C4658" t="str">
        <f t="shared" si="147"/>
        <v>May</v>
      </c>
      <c r="D4658" t="s">
        <v>302</v>
      </c>
      <c r="E4658" t="s">
        <v>87</v>
      </c>
      <c r="F4658" t="s">
        <v>12</v>
      </c>
      <c r="G4658" t="s">
        <v>20</v>
      </c>
      <c r="H4658" t="s">
        <v>2858</v>
      </c>
      <c r="I4658" s="4">
        <v>25.12</v>
      </c>
      <c r="J4658" s="5">
        <v>2</v>
      </c>
      <c r="K4658" s="4">
        <v>1.57</v>
      </c>
    </row>
    <row r="4659" spans="1:11" x14ac:dyDescent="0.2">
      <c r="A4659" t="s">
        <v>3215</v>
      </c>
      <c r="B4659" t="str">
        <f t="shared" si="146"/>
        <v>2016</v>
      </c>
      <c r="C4659" t="str">
        <f t="shared" si="147"/>
        <v>May</v>
      </c>
      <c r="D4659" t="s">
        <v>302</v>
      </c>
      <c r="E4659" t="s">
        <v>87</v>
      </c>
      <c r="F4659" t="s">
        <v>43</v>
      </c>
      <c r="G4659" t="s">
        <v>58</v>
      </c>
      <c r="H4659" t="s">
        <v>752</v>
      </c>
      <c r="I4659" s="4">
        <v>58.11</v>
      </c>
      <c r="J4659" s="5">
        <v>2</v>
      </c>
      <c r="K4659" s="4">
        <v>7.26</v>
      </c>
    </row>
    <row r="4660" spans="1:11" x14ac:dyDescent="0.2">
      <c r="A4660" t="s">
        <v>3215</v>
      </c>
      <c r="B4660" t="str">
        <f t="shared" si="146"/>
        <v>2016</v>
      </c>
      <c r="C4660" t="str">
        <f t="shared" si="147"/>
        <v>May</v>
      </c>
      <c r="D4660" t="s">
        <v>1250</v>
      </c>
      <c r="E4660" t="s">
        <v>31</v>
      </c>
      <c r="F4660" t="s">
        <v>12</v>
      </c>
      <c r="G4660" t="s">
        <v>13</v>
      </c>
      <c r="H4660" t="s">
        <v>2238</v>
      </c>
      <c r="I4660" s="4">
        <v>17.940000000000001</v>
      </c>
      <c r="J4660" s="5">
        <v>3</v>
      </c>
      <c r="K4660" s="4">
        <v>8.07</v>
      </c>
    </row>
    <row r="4661" spans="1:11" x14ac:dyDescent="0.2">
      <c r="A4661" t="s">
        <v>3216</v>
      </c>
      <c r="B4661" t="str">
        <f t="shared" si="146"/>
        <v>2016</v>
      </c>
      <c r="C4661" t="str">
        <f t="shared" si="147"/>
        <v>May</v>
      </c>
      <c r="D4661" t="s">
        <v>1239</v>
      </c>
      <c r="E4661" t="s">
        <v>189</v>
      </c>
      <c r="F4661" t="s">
        <v>43</v>
      </c>
      <c r="G4661" t="s">
        <v>58</v>
      </c>
      <c r="H4661" t="s">
        <v>3217</v>
      </c>
      <c r="I4661" s="4">
        <v>93.98</v>
      </c>
      <c r="J4661" s="5">
        <v>2</v>
      </c>
      <c r="K4661" s="4">
        <v>13.16</v>
      </c>
    </row>
    <row r="4662" spans="1:11" x14ac:dyDescent="0.2">
      <c r="A4662" t="s">
        <v>3216</v>
      </c>
      <c r="B4662" t="str">
        <f t="shared" si="146"/>
        <v>2016</v>
      </c>
      <c r="C4662" t="str">
        <f t="shared" si="147"/>
        <v>May</v>
      </c>
      <c r="D4662" t="s">
        <v>2323</v>
      </c>
      <c r="E4662" t="s">
        <v>26</v>
      </c>
      <c r="F4662" t="s">
        <v>12</v>
      </c>
      <c r="G4662" t="s">
        <v>72</v>
      </c>
      <c r="H4662" t="s">
        <v>73</v>
      </c>
      <c r="I4662" s="4">
        <v>9.34</v>
      </c>
      <c r="J4662" s="5">
        <v>1</v>
      </c>
      <c r="K4662" s="4">
        <v>3.5</v>
      </c>
    </row>
    <row r="4663" spans="1:11" x14ac:dyDescent="0.2">
      <c r="A4663" t="s">
        <v>3216</v>
      </c>
      <c r="B4663" t="str">
        <f t="shared" si="146"/>
        <v>2016</v>
      </c>
      <c r="C4663" t="str">
        <f t="shared" si="147"/>
        <v>May</v>
      </c>
      <c r="D4663" t="s">
        <v>2323</v>
      </c>
      <c r="E4663" t="s">
        <v>26</v>
      </c>
      <c r="F4663" t="s">
        <v>12</v>
      </c>
      <c r="G4663" t="s">
        <v>27</v>
      </c>
      <c r="H4663" t="s">
        <v>519</v>
      </c>
      <c r="I4663" s="4">
        <v>79.36</v>
      </c>
      <c r="J4663" s="5">
        <v>5</v>
      </c>
      <c r="K4663" s="4">
        <v>9.92</v>
      </c>
    </row>
    <row r="4664" spans="1:11" x14ac:dyDescent="0.2">
      <c r="A4664" t="s">
        <v>3216</v>
      </c>
      <c r="B4664" t="str">
        <f t="shared" si="146"/>
        <v>2016</v>
      </c>
      <c r="C4664" t="str">
        <f t="shared" si="147"/>
        <v>May</v>
      </c>
      <c r="D4664" t="s">
        <v>611</v>
      </c>
      <c r="E4664" t="s">
        <v>169</v>
      </c>
      <c r="F4664" t="s">
        <v>12</v>
      </c>
      <c r="G4664" t="s">
        <v>27</v>
      </c>
      <c r="H4664" t="s">
        <v>3218</v>
      </c>
      <c r="I4664" s="4">
        <v>8</v>
      </c>
      <c r="J4664" s="5">
        <v>5</v>
      </c>
      <c r="K4664" s="4">
        <v>3.44</v>
      </c>
    </row>
    <row r="4665" spans="1:11" x14ac:dyDescent="0.2">
      <c r="A4665" t="s">
        <v>3216</v>
      </c>
      <c r="B4665" t="str">
        <f t="shared" si="146"/>
        <v>2016</v>
      </c>
      <c r="C4665" t="str">
        <f t="shared" si="147"/>
        <v>May</v>
      </c>
      <c r="D4665" t="s">
        <v>1242</v>
      </c>
      <c r="E4665" t="s">
        <v>31</v>
      </c>
      <c r="F4665" t="s">
        <v>12</v>
      </c>
      <c r="G4665" t="s">
        <v>13</v>
      </c>
      <c r="H4665" t="s">
        <v>3219</v>
      </c>
      <c r="I4665" s="4">
        <v>32.04</v>
      </c>
      <c r="J4665" s="5">
        <v>4</v>
      </c>
      <c r="K4665" s="4">
        <v>14.42</v>
      </c>
    </row>
    <row r="4666" spans="1:11" x14ac:dyDescent="0.2">
      <c r="A4666" t="s">
        <v>3216</v>
      </c>
      <c r="B4666" t="str">
        <f t="shared" si="146"/>
        <v>2016</v>
      </c>
      <c r="C4666" t="str">
        <f t="shared" si="147"/>
        <v>May</v>
      </c>
      <c r="D4666" t="s">
        <v>25</v>
      </c>
      <c r="E4666" t="s">
        <v>11</v>
      </c>
      <c r="F4666" t="s">
        <v>43</v>
      </c>
      <c r="G4666" t="s">
        <v>44</v>
      </c>
      <c r="H4666" t="s">
        <v>851</v>
      </c>
      <c r="I4666" s="4">
        <v>19.14</v>
      </c>
      <c r="J4666" s="5">
        <v>2</v>
      </c>
      <c r="K4666" s="4">
        <v>1.91</v>
      </c>
    </row>
    <row r="4667" spans="1:11" x14ac:dyDescent="0.2">
      <c r="A4667" t="s">
        <v>3216</v>
      </c>
      <c r="B4667" t="str">
        <f t="shared" si="146"/>
        <v>2016</v>
      </c>
      <c r="C4667" t="str">
        <f t="shared" si="147"/>
        <v>May</v>
      </c>
      <c r="D4667" t="s">
        <v>1608</v>
      </c>
      <c r="E4667" t="s">
        <v>62</v>
      </c>
      <c r="F4667" t="s">
        <v>12</v>
      </c>
      <c r="G4667" t="s">
        <v>27</v>
      </c>
      <c r="H4667" t="s">
        <v>85</v>
      </c>
      <c r="I4667" s="4">
        <v>27.86</v>
      </c>
      <c r="J4667" s="5">
        <v>7</v>
      </c>
      <c r="K4667" s="4">
        <v>9.19</v>
      </c>
    </row>
    <row r="4668" spans="1:11" x14ac:dyDescent="0.2">
      <c r="A4668" t="s">
        <v>3216</v>
      </c>
      <c r="B4668" t="str">
        <f t="shared" si="146"/>
        <v>2016</v>
      </c>
      <c r="C4668" t="str">
        <f t="shared" si="147"/>
        <v>May</v>
      </c>
      <c r="D4668" t="s">
        <v>3220</v>
      </c>
      <c r="E4668" t="s">
        <v>11</v>
      </c>
      <c r="F4668" t="s">
        <v>12</v>
      </c>
      <c r="G4668" t="s">
        <v>20</v>
      </c>
      <c r="H4668" t="s">
        <v>360</v>
      </c>
      <c r="I4668" s="4">
        <v>856.66</v>
      </c>
      <c r="J4668" s="5">
        <v>6</v>
      </c>
      <c r="K4668" s="4">
        <v>107.08</v>
      </c>
    </row>
    <row r="4669" spans="1:11" x14ac:dyDescent="0.2">
      <c r="A4669" t="s">
        <v>3216</v>
      </c>
      <c r="B4669" t="str">
        <f t="shared" si="146"/>
        <v>2016</v>
      </c>
      <c r="C4669" t="str">
        <f t="shared" si="147"/>
        <v>May</v>
      </c>
      <c r="D4669" t="s">
        <v>3220</v>
      </c>
      <c r="E4669" t="s">
        <v>11</v>
      </c>
      <c r="F4669" t="s">
        <v>12</v>
      </c>
      <c r="G4669" t="s">
        <v>22</v>
      </c>
      <c r="H4669" t="s">
        <v>540</v>
      </c>
      <c r="I4669" s="4">
        <v>13.18</v>
      </c>
      <c r="J4669" s="5">
        <v>4</v>
      </c>
      <c r="K4669" s="4">
        <v>-20.440000000000001</v>
      </c>
    </row>
    <row r="4670" spans="1:11" x14ac:dyDescent="0.2">
      <c r="A4670" t="s">
        <v>3216</v>
      </c>
      <c r="B4670" t="str">
        <f t="shared" si="146"/>
        <v>2016</v>
      </c>
      <c r="C4670" t="str">
        <f t="shared" si="147"/>
        <v>May</v>
      </c>
      <c r="D4670" t="s">
        <v>3220</v>
      </c>
      <c r="E4670" t="s">
        <v>11</v>
      </c>
      <c r="F4670" t="s">
        <v>12</v>
      </c>
      <c r="G4670" t="s">
        <v>105</v>
      </c>
      <c r="H4670" t="s">
        <v>3221</v>
      </c>
      <c r="I4670" s="4">
        <v>48.78</v>
      </c>
      <c r="J4670" s="5">
        <v>4</v>
      </c>
      <c r="K4670" s="4">
        <v>-131.72</v>
      </c>
    </row>
    <row r="4671" spans="1:11" x14ac:dyDescent="0.2">
      <c r="A4671" t="s">
        <v>3216</v>
      </c>
      <c r="B4671" t="str">
        <f t="shared" si="146"/>
        <v>2016</v>
      </c>
      <c r="C4671" t="str">
        <f t="shared" si="147"/>
        <v>May</v>
      </c>
      <c r="D4671" t="s">
        <v>3220</v>
      </c>
      <c r="E4671" t="s">
        <v>11</v>
      </c>
      <c r="F4671" t="s">
        <v>12</v>
      </c>
      <c r="G4671" t="s">
        <v>13</v>
      </c>
      <c r="H4671" t="s">
        <v>3172</v>
      </c>
      <c r="I4671" s="4">
        <v>76.64</v>
      </c>
      <c r="J4671" s="5">
        <v>2</v>
      </c>
      <c r="K4671" s="4">
        <v>26.82</v>
      </c>
    </row>
    <row r="4672" spans="1:11" x14ac:dyDescent="0.2">
      <c r="A4672" t="s">
        <v>3216</v>
      </c>
      <c r="B4672" t="str">
        <f t="shared" si="146"/>
        <v>2016</v>
      </c>
      <c r="C4672" t="str">
        <f t="shared" si="147"/>
        <v>May</v>
      </c>
      <c r="D4672" t="s">
        <v>3220</v>
      </c>
      <c r="E4672" t="s">
        <v>11</v>
      </c>
      <c r="F4672" t="s">
        <v>12</v>
      </c>
      <c r="G4672" t="s">
        <v>22</v>
      </c>
      <c r="H4672" t="s">
        <v>1752</v>
      </c>
      <c r="I4672" s="4">
        <v>18.53</v>
      </c>
      <c r="J4672" s="5">
        <v>6</v>
      </c>
      <c r="K4672" s="4">
        <v>-27.79</v>
      </c>
    </row>
    <row r="4673" spans="1:11" x14ac:dyDescent="0.2">
      <c r="A4673" t="s">
        <v>3222</v>
      </c>
      <c r="B4673" t="str">
        <f t="shared" si="146"/>
        <v>2016</v>
      </c>
      <c r="C4673" t="str">
        <f t="shared" si="147"/>
        <v>May</v>
      </c>
      <c r="D4673" t="s">
        <v>1142</v>
      </c>
      <c r="E4673" t="s">
        <v>189</v>
      </c>
      <c r="F4673" t="s">
        <v>12</v>
      </c>
      <c r="G4673" t="s">
        <v>13</v>
      </c>
      <c r="H4673" t="s">
        <v>1146</v>
      </c>
      <c r="I4673" s="4">
        <v>11.96</v>
      </c>
      <c r="J4673" s="5">
        <v>2</v>
      </c>
      <c r="K4673" s="4">
        <v>5.86</v>
      </c>
    </row>
    <row r="4674" spans="1:11" x14ac:dyDescent="0.2">
      <c r="A4674" t="s">
        <v>3222</v>
      </c>
      <c r="B4674" t="str">
        <f t="shared" si="146"/>
        <v>2016</v>
      </c>
      <c r="C4674" t="str">
        <f t="shared" si="147"/>
        <v>May</v>
      </c>
      <c r="D4674" t="s">
        <v>1598</v>
      </c>
      <c r="E4674" t="s">
        <v>26</v>
      </c>
      <c r="F4674" t="s">
        <v>43</v>
      </c>
      <c r="G4674" t="s">
        <v>44</v>
      </c>
      <c r="H4674" t="s">
        <v>1785</v>
      </c>
      <c r="I4674" s="4">
        <v>743.99</v>
      </c>
      <c r="J4674" s="5">
        <v>2</v>
      </c>
      <c r="K4674" s="4">
        <v>-124</v>
      </c>
    </row>
    <row r="4675" spans="1:11" x14ac:dyDescent="0.2">
      <c r="A4675" t="s">
        <v>3222</v>
      </c>
      <c r="B4675" t="str">
        <f t="shared" ref="B4675:B4738" si="148">TEXT(A4675,"YYYY")</f>
        <v>2016</v>
      </c>
      <c r="C4675" t="str">
        <f t="shared" ref="C4675:C4738" si="149">TEXT(A4675,"MMM")</f>
        <v>May</v>
      </c>
      <c r="D4675" t="s">
        <v>1279</v>
      </c>
      <c r="E4675" t="s">
        <v>17</v>
      </c>
      <c r="F4675" t="s">
        <v>12</v>
      </c>
      <c r="G4675" t="s">
        <v>72</v>
      </c>
      <c r="H4675" t="s">
        <v>3223</v>
      </c>
      <c r="I4675" s="4">
        <v>7.07</v>
      </c>
      <c r="J4675" s="5">
        <v>2</v>
      </c>
      <c r="K4675" s="4">
        <v>2.39</v>
      </c>
    </row>
    <row r="4676" spans="1:11" x14ac:dyDescent="0.2">
      <c r="A4676" t="s">
        <v>3224</v>
      </c>
      <c r="B4676" t="str">
        <f t="shared" si="148"/>
        <v>2016</v>
      </c>
      <c r="C4676" t="str">
        <f t="shared" si="149"/>
        <v>May</v>
      </c>
      <c r="D4676" t="s">
        <v>783</v>
      </c>
      <c r="E4676" t="s">
        <v>31</v>
      </c>
      <c r="F4676" t="s">
        <v>12</v>
      </c>
      <c r="G4676" t="s">
        <v>13</v>
      </c>
      <c r="H4676" t="s">
        <v>2238</v>
      </c>
      <c r="I4676" s="4">
        <v>5.98</v>
      </c>
      <c r="J4676" s="5">
        <v>1</v>
      </c>
      <c r="K4676" s="4">
        <v>2.69</v>
      </c>
    </row>
    <row r="4677" spans="1:11" x14ac:dyDescent="0.2">
      <c r="A4677" t="s">
        <v>3225</v>
      </c>
      <c r="B4677" t="str">
        <f t="shared" si="148"/>
        <v>2016</v>
      </c>
      <c r="C4677" t="str">
        <f t="shared" si="149"/>
        <v>May</v>
      </c>
      <c r="D4677" t="s">
        <v>1570</v>
      </c>
      <c r="E4677" t="s">
        <v>62</v>
      </c>
      <c r="F4677" t="s">
        <v>12</v>
      </c>
      <c r="G4677" t="s">
        <v>27</v>
      </c>
      <c r="H4677" t="s">
        <v>42</v>
      </c>
      <c r="I4677" s="4">
        <v>10.96</v>
      </c>
      <c r="J4677" s="5">
        <v>4</v>
      </c>
      <c r="K4677" s="4">
        <v>2.96</v>
      </c>
    </row>
    <row r="4678" spans="1:11" x14ac:dyDescent="0.2">
      <c r="A4678" t="s">
        <v>3225</v>
      </c>
      <c r="B4678" t="str">
        <f t="shared" si="148"/>
        <v>2016</v>
      </c>
      <c r="C4678" t="str">
        <f t="shared" si="149"/>
        <v>May</v>
      </c>
      <c r="D4678" t="s">
        <v>335</v>
      </c>
      <c r="E4678" t="s">
        <v>26</v>
      </c>
      <c r="F4678" t="s">
        <v>12</v>
      </c>
      <c r="G4678" t="s">
        <v>20</v>
      </c>
      <c r="H4678" t="s">
        <v>1181</v>
      </c>
      <c r="I4678" s="4">
        <v>82.37</v>
      </c>
      <c r="J4678" s="5">
        <v>2</v>
      </c>
      <c r="K4678" s="4">
        <v>-19.559999999999999</v>
      </c>
    </row>
    <row r="4679" spans="1:11" x14ac:dyDescent="0.2">
      <c r="A4679" t="s">
        <v>3225</v>
      </c>
      <c r="B4679" t="str">
        <f t="shared" si="148"/>
        <v>2016</v>
      </c>
      <c r="C4679" t="str">
        <f t="shared" si="149"/>
        <v>May</v>
      </c>
      <c r="D4679" t="s">
        <v>3167</v>
      </c>
      <c r="E4679" t="s">
        <v>189</v>
      </c>
      <c r="F4679" t="s">
        <v>12</v>
      </c>
      <c r="G4679" t="s">
        <v>72</v>
      </c>
      <c r="H4679" t="s">
        <v>3226</v>
      </c>
      <c r="I4679" s="4">
        <v>54.9</v>
      </c>
      <c r="J4679" s="5">
        <v>5</v>
      </c>
      <c r="K4679" s="4">
        <v>26.9</v>
      </c>
    </row>
    <row r="4680" spans="1:11" x14ac:dyDescent="0.2">
      <c r="A4680" t="s">
        <v>3225</v>
      </c>
      <c r="B4680" t="str">
        <f t="shared" si="148"/>
        <v>2016</v>
      </c>
      <c r="C4680" t="str">
        <f t="shared" si="149"/>
        <v>May</v>
      </c>
      <c r="D4680" t="s">
        <v>1152</v>
      </c>
      <c r="E4680" t="s">
        <v>169</v>
      </c>
      <c r="F4680" t="s">
        <v>38</v>
      </c>
      <c r="G4680" t="s">
        <v>52</v>
      </c>
      <c r="H4680" t="s">
        <v>1823</v>
      </c>
      <c r="I4680" s="4">
        <v>10.02</v>
      </c>
      <c r="J4680" s="5">
        <v>3</v>
      </c>
      <c r="K4680" s="4">
        <v>4.41</v>
      </c>
    </row>
    <row r="4681" spans="1:11" x14ac:dyDescent="0.2">
      <c r="A4681" t="s">
        <v>3225</v>
      </c>
      <c r="B4681" t="str">
        <f t="shared" si="148"/>
        <v>2016</v>
      </c>
      <c r="C4681" t="str">
        <f t="shared" si="149"/>
        <v>May</v>
      </c>
      <c r="D4681" t="s">
        <v>1152</v>
      </c>
      <c r="E4681" t="s">
        <v>169</v>
      </c>
      <c r="F4681" t="s">
        <v>43</v>
      </c>
      <c r="G4681" t="s">
        <v>44</v>
      </c>
      <c r="H4681" t="s">
        <v>588</v>
      </c>
      <c r="I4681" s="4">
        <v>631.96</v>
      </c>
      <c r="J4681" s="5">
        <v>4</v>
      </c>
      <c r="K4681" s="4">
        <v>303.33999999999997</v>
      </c>
    </row>
    <row r="4682" spans="1:11" x14ac:dyDescent="0.2">
      <c r="A4682" t="s">
        <v>3225</v>
      </c>
      <c r="B4682" t="str">
        <f t="shared" si="148"/>
        <v>2016</v>
      </c>
      <c r="C4682" t="str">
        <f t="shared" si="149"/>
        <v>May</v>
      </c>
      <c r="D4682" t="s">
        <v>430</v>
      </c>
      <c r="E4682" t="s">
        <v>31</v>
      </c>
      <c r="F4682" t="s">
        <v>43</v>
      </c>
      <c r="G4682" t="s">
        <v>58</v>
      </c>
      <c r="H4682" t="s">
        <v>3227</v>
      </c>
      <c r="I4682" s="4">
        <v>120</v>
      </c>
      <c r="J4682" s="5">
        <v>6</v>
      </c>
      <c r="K4682" s="4">
        <v>46.8</v>
      </c>
    </row>
    <row r="4683" spans="1:11" x14ac:dyDescent="0.2">
      <c r="A4683" t="s">
        <v>3225</v>
      </c>
      <c r="B4683" t="str">
        <f t="shared" si="148"/>
        <v>2016</v>
      </c>
      <c r="C4683" t="str">
        <f t="shared" si="149"/>
        <v>May</v>
      </c>
      <c r="D4683" t="s">
        <v>430</v>
      </c>
      <c r="E4683" t="s">
        <v>31</v>
      </c>
      <c r="F4683" t="s">
        <v>12</v>
      </c>
      <c r="G4683" t="s">
        <v>105</v>
      </c>
      <c r="H4683" t="s">
        <v>758</v>
      </c>
      <c r="I4683" s="4">
        <v>8.67</v>
      </c>
      <c r="J4683" s="5">
        <v>1</v>
      </c>
      <c r="K4683" s="4">
        <v>2.34</v>
      </c>
    </row>
    <row r="4684" spans="1:11" x14ac:dyDescent="0.2">
      <c r="A4684" t="s">
        <v>3228</v>
      </c>
      <c r="B4684" t="str">
        <f t="shared" si="148"/>
        <v>2016</v>
      </c>
      <c r="C4684" t="str">
        <f t="shared" si="149"/>
        <v>May</v>
      </c>
      <c r="D4684" t="s">
        <v>2066</v>
      </c>
      <c r="E4684" t="s">
        <v>87</v>
      </c>
      <c r="F4684" t="s">
        <v>38</v>
      </c>
      <c r="G4684" t="s">
        <v>52</v>
      </c>
      <c r="H4684" t="s">
        <v>2418</v>
      </c>
      <c r="I4684" s="4">
        <v>79.38</v>
      </c>
      <c r="J4684" s="5">
        <v>1</v>
      </c>
      <c r="K4684" s="4">
        <v>29.77</v>
      </c>
    </row>
    <row r="4685" spans="1:11" x14ac:dyDescent="0.2">
      <c r="A4685" t="s">
        <v>3228</v>
      </c>
      <c r="B4685" t="str">
        <f t="shared" si="148"/>
        <v>2016</v>
      </c>
      <c r="C4685" t="str">
        <f t="shared" si="149"/>
        <v>May</v>
      </c>
      <c r="D4685" t="s">
        <v>1922</v>
      </c>
      <c r="E4685" t="s">
        <v>139</v>
      </c>
      <c r="F4685" t="s">
        <v>12</v>
      </c>
      <c r="G4685" t="s">
        <v>22</v>
      </c>
      <c r="H4685" t="s">
        <v>1317</v>
      </c>
      <c r="I4685" s="4">
        <v>57.58</v>
      </c>
      <c r="J4685" s="5">
        <v>3</v>
      </c>
      <c r="K4685" s="4">
        <v>-44.15</v>
      </c>
    </row>
    <row r="4686" spans="1:11" x14ac:dyDescent="0.2">
      <c r="A4686" t="s">
        <v>3228</v>
      </c>
      <c r="B4686" t="str">
        <f t="shared" si="148"/>
        <v>2016</v>
      </c>
      <c r="C4686" t="str">
        <f t="shared" si="149"/>
        <v>May</v>
      </c>
      <c r="D4686" t="s">
        <v>1922</v>
      </c>
      <c r="E4686" t="s">
        <v>139</v>
      </c>
      <c r="F4686" t="s">
        <v>12</v>
      </c>
      <c r="G4686" t="s">
        <v>13</v>
      </c>
      <c r="H4686" t="s">
        <v>1356</v>
      </c>
      <c r="I4686" s="4">
        <v>31.1</v>
      </c>
      <c r="J4686" s="5">
        <v>6</v>
      </c>
      <c r="K4686" s="4">
        <v>10.89</v>
      </c>
    </row>
    <row r="4687" spans="1:11" x14ac:dyDescent="0.2">
      <c r="A4687" t="s">
        <v>3228</v>
      </c>
      <c r="B4687" t="str">
        <f t="shared" si="148"/>
        <v>2016</v>
      </c>
      <c r="C4687" t="str">
        <f t="shared" si="149"/>
        <v>May</v>
      </c>
      <c r="D4687" t="s">
        <v>1922</v>
      </c>
      <c r="E4687" t="s">
        <v>139</v>
      </c>
      <c r="F4687" t="s">
        <v>38</v>
      </c>
      <c r="G4687" t="s">
        <v>52</v>
      </c>
      <c r="H4687" t="s">
        <v>245</v>
      </c>
      <c r="I4687" s="4">
        <v>30.19</v>
      </c>
      <c r="J4687" s="5">
        <v>3</v>
      </c>
      <c r="K4687" s="4">
        <v>8.3000000000000007</v>
      </c>
    </row>
    <row r="4688" spans="1:11" x14ac:dyDescent="0.2">
      <c r="A4688" t="s">
        <v>3228</v>
      </c>
      <c r="B4688" t="str">
        <f t="shared" si="148"/>
        <v>2016</v>
      </c>
      <c r="C4688" t="str">
        <f t="shared" si="149"/>
        <v>May</v>
      </c>
      <c r="D4688" t="s">
        <v>1922</v>
      </c>
      <c r="E4688" t="s">
        <v>139</v>
      </c>
      <c r="F4688" t="s">
        <v>43</v>
      </c>
      <c r="G4688" t="s">
        <v>44</v>
      </c>
      <c r="H4688" t="s">
        <v>741</v>
      </c>
      <c r="I4688" s="4">
        <v>43.6</v>
      </c>
      <c r="J4688" s="5">
        <v>5</v>
      </c>
      <c r="K4688" s="4">
        <v>4.3600000000000003</v>
      </c>
    </row>
    <row r="4689" spans="1:11" x14ac:dyDescent="0.2">
      <c r="A4689" t="s">
        <v>3228</v>
      </c>
      <c r="B4689" t="str">
        <f t="shared" si="148"/>
        <v>2016</v>
      </c>
      <c r="C4689" t="str">
        <f t="shared" si="149"/>
        <v>May</v>
      </c>
      <c r="D4689" t="s">
        <v>1922</v>
      </c>
      <c r="E4689" t="s">
        <v>139</v>
      </c>
      <c r="F4689" t="s">
        <v>12</v>
      </c>
      <c r="G4689" t="s">
        <v>27</v>
      </c>
      <c r="H4689" t="s">
        <v>2370</v>
      </c>
      <c r="I4689" s="4">
        <v>4.7699999999999996</v>
      </c>
      <c r="J4689" s="5">
        <v>2</v>
      </c>
      <c r="K4689" s="4">
        <v>0.42</v>
      </c>
    </row>
    <row r="4690" spans="1:11" x14ac:dyDescent="0.2">
      <c r="A4690" t="s">
        <v>3228</v>
      </c>
      <c r="B4690" t="str">
        <f t="shared" si="148"/>
        <v>2016</v>
      </c>
      <c r="C4690" t="str">
        <f t="shared" si="149"/>
        <v>May</v>
      </c>
      <c r="D4690" t="s">
        <v>1922</v>
      </c>
      <c r="E4690" t="s">
        <v>139</v>
      </c>
      <c r="F4690" t="s">
        <v>12</v>
      </c>
      <c r="G4690" t="s">
        <v>22</v>
      </c>
      <c r="H4690" t="s">
        <v>2550</v>
      </c>
      <c r="I4690" s="4">
        <v>10.38</v>
      </c>
      <c r="J4690" s="5">
        <v>2</v>
      </c>
      <c r="K4690" s="4">
        <v>-7.61</v>
      </c>
    </row>
    <row r="4691" spans="1:11" x14ac:dyDescent="0.2">
      <c r="A4691" t="s">
        <v>3228</v>
      </c>
      <c r="B4691" t="str">
        <f t="shared" si="148"/>
        <v>2016</v>
      </c>
      <c r="C4691" t="str">
        <f t="shared" si="149"/>
        <v>May</v>
      </c>
      <c r="D4691" t="s">
        <v>1922</v>
      </c>
      <c r="E4691" t="s">
        <v>139</v>
      </c>
      <c r="F4691" t="s">
        <v>12</v>
      </c>
      <c r="G4691" t="s">
        <v>22</v>
      </c>
      <c r="H4691" t="s">
        <v>1305</v>
      </c>
      <c r="I4691" s="4">
        <v>13.39</v>
      </c>
      <c r="J4691" s="5">
        <v>8</v>
      </c>
      <c r="K4691" s="4">
        <v>-9.82</v>
      </c>
    </row>
    <row r="4692" spans="1:11" x14ac:dyDescent="0.2">
      <c r="A4692" t="s">
        <v>3228</v>
      </c>
      <c r="B4692" t="str">
        <f t="shared" si="148"/>
        <v>2016</v>
      </c>
      <c r="C4692" t="str">
        <f t="shared" si="149"/>
        <v>May</v>
      </c>
      <c r="D4692" t="s">
        <v>1820</v>
      </c>
      <c r="E4692" t="s">
        <v>109</v>
      </c>
      <c r="F4692" t="s">
        <v>43</v>
      </c>
      <c r="G4692" t="s">
        <v>58</v>
      </c>
      <c r="H4692" t="s">
        <v>1875</v>
      </c>
      <c r="I4692" s="4">
        <v>185.53</v>
      </c>
      <c r="J4692" s="5">
        <v>7</v>
      </c>
      <c r="K4692" s="4">
        <v>48.7</v>
      </c>
    </row>
    <row r="4693" spans="1:11" x14ac:dyDescent="0.2">
      <c r="A4693" t="s">
        <v>3229</v>
      </c>
      <c r="B4693" t="str">
        <f t="shared" si="148"/>
        <v>2016</v>
      </c>
      <c r="C4693" t="str">
        <f t="shared" si="149"/>
        <v>May</v>
      </c>
      <c r="D4693" t="s">
        <v>723</v>
      </c>
      <c r="E4693" t="s">
        <v>383</v>
      </c>
      <c r="F4693" t="s">
        <v>12</v>
      </c>
      <c r="G4693" t="s">
        <v>22</v>
      </c>
      <c r="H4693" t="s">
        <v>1317</v>
      </c>
      <c r="I4693" s="4">
        <v>511.84</v>
      </c>
      <c r="J4693" s="5">
        <v>8</v>
      </c>
      <c r="K4693" s="4">
        <v>240.56</v>
      </c>
    </row>
    <row r="4694" spans="1:11" x14ac:dyDescent="0.2">
      <c r="A4694" t="s">
        <v>3229</v>
      </c>
      <c r="B4694" t="str">
        <f t="shared" si="148"/>
        <v>2016</v>
      </c>
      <c r="C4694" t="str">
        <f t="shared" si="149"/>
        <v>May</v>
      </c>
      <c r="D4694" t="s">
        <v>723</v>
      </c>
      <c r="E4694" t="s">
        <v>383</v>
      </c>
      <c r="F4694" t="s">
        <v>12</v>
      </c>
      <c r="G4694" t="s">
        <v>27</v>
      </c>
      <c r="H4694" t="s">
        <v>1241</v>
      </c>
      <c r="I4694" s="4">
        <v>91.96</v>
      </c>
      <c r="J4694" s="5">
        <v>4</v>
      </c>
      <c r="K4694" s="4">
        <v>25.75</v>
      </c>
    </row>
    <row r="4695" spans="1:11" x14ac:dyDescent="0.2">
      <c r="A4695" t="s">
        <v>3229</v>
      </c>
      <c r="B4695" t="str">
        <f t="shared" si="148"/>
        <v>2016</v>
      </c>
      <c r="C4695" t="str">
        <f t="shared" si="149"/>
        <v>May</v>
      </c>
      <c r="D4695" t="s">
        <v>723</v>
      </c>
      <c r="E4695" t="s">
        <v>383</v>
      </c>
      <c r="F4695" t="s">
        <v>12</v>
      </c>
      <c r="G4695" t="s">
        <v>27</v>
      </c>
      <c r="H4695" t="s">
        <v>2302</v>
      </c>
      <c r="I4695" s="4">
        <v>8.34</v>
      </c>
      <c r="J4695" s="5">
        <v>3</v>
      </c>
      <c r="K4695" s="4">
        <v>2.17</v>
      </c>
    </row>
    <row r="4696" spans="1:11" x14ac:dyDescent="0.2">
      <c r="A4696" t="s">
        <v>3229</v>
      </c>
      <c r="B4696" t="str">
        <f t="shared" si="148"/>
        <v>2016</v>
      </c>
      <c r="C4696" t="str">
        <f t="shared" si="149"/>
        <v>May</v>
      </c>
      <c r="D4696" t="s">
        <v>1583</v>
      </c>
      <c r="E4696" t="s">
        <v>169</v>
      </c>
      <c r="F4696" t="s">
        <v>12</v>
      </c>
      <c r="G4696" t="s">
        <v>22</v>
      </c>
      <c r="H4696" t="s">
        <v>2874</v>
      </c>
      <c r="I4696" s="4">
        <v>13.78</v>
      </c>
      <c r="J4696" s="5">
        <v>3</v>
      </c>
      <c r="K4696" s="4">
        <v>4.4800000000000004</v>
      </c>
    </row>
    <row r="4697" spans="1:11" x14ac:dyDescent="0.2">
      <c r="A4697" t="s">
        <v>3229</v>
      </c>
      <c r="B4697" t="str">
        <f t="shared" si="148"/>
        <v>2016</v>
      </c>
      <c r="C4697" t="str">
        <f t="shared" si="149"/>
        <v>May</v>
      </c>
      <c r="D4697" t="s">
        <v>10</v>
      </c>
      <c r="E4697" t="s">
        <v>139</v>
      </c>
      <c r="F4697" t="s">
        <v>12</v>
      </c>
      <c r="G4697" t="s">
        <v>22</v>
      </c>
      <c r="H4697" t="s">
        <v>1579</v>
      </c>
      <c r="I4697" s="4">
        <v>7.76</v>
      </c>
      <c r="J4697" s="5">
        <v>4</v>
      </c>
      <c r="K4697" s="4">
        <v>-5.18</v>
      </c>
    </row>
    <row r="4698" spans="1:11" x14ac:dyDescent="0.2">
      <c r="A4698" t="s">
        <v>3229</v>
      </c>
      <c r="B4698" t="str">
        <f t="shared" si="148"/>
        <v>2016</v>
      </c>
      <c r="C4698" t="str">
        <f t="shared" si="149"/>
        <v>May</v>
      </c>
      <c r="D4698" t="s">
        <v>238</v>
      </c>
      <c r="E4698" t="s">
        <v>87</v>
      </c>
      <c r="F4698" t="s">
        <v>12</v>
      </c>
      <c r="G4698" t="s">
        <v>13</v>
      </c>
      <c r="H4698" t="s">
        <v>3230</v>
      </c>
      <c r="I4698" s="4">
        <v>15.23</v>
      </c>
      <c r="J4698" s="5">
        <v>4</v>
      </c>
      <c r="K4698" s="4">
        <v>5.52</v>
      </c>
    </row>
    <row r="4699" spans="1:11" x14ac:dyDescent="0.2">
      <c r="A4699" t="s">
        <v>3231</v>
      </c>
      <c r="B4699" t="str">
        <f t="shared" si="148"/>
        <v>2016</v>
      </c>
      <c r="C4699" t="str">
        <f t="shared" si="149"/>
        <v>May</v>
      </c>
      <c r="D4699" t="s">
        <v>2999</v>
      </c>
      <c r="E4699" t="s">
        <v>706</v>
      </c>
      <c r="F4699" t="s">
        <v>12</v>
      </c>
      <c r="G4699" t="s">
        <v>20</v>
      </c>
      <c r="H4699" t="s">
        <v>640</v>
      </c>
      <c r="I4699" s="4">
        <v>552.55999999999995</v>
      </c>
      <c r="J4699" s="5">
        <v>4</v>
      </c>
      <c r="K4699" s="4">
        <v>0</v>
      </c>
    </row>
    <row r="4700" spans="1:11" x14ac:dyDescent="0.2">
      <c r="A4700" t="s">
        <v>3231</v>
      </c>
      <c r="B4700" t="str">
        <f t="shared" si="148"/>
        <v>2016</v>
      </c>
      <c r="C4700" t="str">
        <f t="shared" si="149"/>
        <v>May</v>
      </c>
      <c r="D4700" t="s">
        <v>1648</v>
      </c>
      <c r="E4700" t="s">
        <v>31</v>
      </c>
      <c r="F4700" t="s">
        <v>12</v>
      </c>
      <c r="G4700" t="s">
        <v>13</v>
      </c>
      <c r="H4700" t="s">
        <v>2825</v>
      </c>
      <c r="I4700" s="4">
        <v>17.34</v>
      </c>
      <c r="J4700" s="5">
        <v>3</v>
      </c>
      <c r="K4700" s="4">
        <v>8.5</v>
      </c>
    </row>
    <row r="4701" spans="1:11" x14ac:dyDescent="0.2">
      <c r="A4701" t="s">
        <v>3231</v>
      </c>
      <c r="B4701" t="str">
        <f t="shared" si="148"/>
        <v>2016</v>
      </c>
      <c r="C4701" t="str">
        <f t="shared" si="149"/>
        <v>May</v>
      </c>
      <c r="D4701" t="s">
        <v>224</v>
      </c>
      <c r="E4701" t="s">
        <v>31</v>
      </c>
      <c r="F4701" t="s">
        <v>38</v>
      </c>
      <c r="G4701" t="s">
        <v>52</v>
      </c>
      <c r="H4701" t="s">
        <v>1398</v>
      </c>
      <c r="I4701" s="4">
        <v>282.83999999999997</v>
      </c>
      <c r="J4701" s="5">
        <v>4</v>
      </c>
      <c r="K4701" s="4">
        <v>19.8</v>
      </c>
    </row>
    <row r="4702" spans="1:11" x14ac:dyDescent="0.2">
      <c r="A4702" t="s">
        <v>3231</v>
      </c>
      <c r="B4702" t="str">
        <f t="shared" si="148"/>
        <v>2016</v>
      </c>
      <c r="C4702" t="str">
        <f t="shared" si="149"/>
        <v>May</v>
      </c>
      <c r="D4702" t="s">
        <v>224</v>
      </c>
      <c r="E4702" t="s">
        <v>31</v>
      </c>
      <c r="F4702" t="s">
        <v>12</v>
      </c>
      <c r="G4702" t="s">
        <v>18</v>
      </c>
      <c r="H4702" t="s">
        <v>698</v>
      </c>
      <c r="I4702" s="4">
        <v>27.72</v>
      </c>
      <c r="J4702" s="5">
        <v>9</v>
      </c>
      <c r="K4702" s="4">
        <v>13.31</v>
      </c>
    </row>
    <row r="4703" spans="1:11" x14ac:dyDescent="0.2">
      <c r="A4703" t="s">
        <v>3232</v>
      </c>
      <c r="B4703" t="str">
        <f t="shared" si="148"/>
        <v>2016</v>
      </c>
      <c r="C4703" t="str">
        <f t="shared" si="149"/>
        <v>May</v>
      </c>
      <c r="D4703" t="s">
        <v>539</v>
      </c>
      <c r="E4703" t="s">
        <v>139</v>
      </c>
      <c r="F4703" t="s">
        <v>12</v>
      </c>
      <c r="G4703" t="s">
        <v>22</v>
      </c>
      <c r="H4703" t="s">
        <v>1915</v>
      </c>
      <c r="I4703" s="4">
        <v>2.95</v>
      </c>
      <c r="J4703" s="5">
        <v>2</v>
      </c>
      <c r="K4703" s="4">
        <v>-2.16</v>
      </c>
    </row>
    <row r="4704" spans="1:11" x14ac:dyDescent="0.2">
      <c r="A4704" t="s">
        <v>3232</v>
      </c>
      <c r="B4704" t="str">
        <f t="shared" si="148"/>
        <v>2016</v>
      </c>
      <c r="C4704" t="str">
        <f t="shared" si="149"/>
        <v>May</v>
      </c>
      <c r="D4704" t="s">
        <v>539</v>
      </c>
      <c r="E4704" t="s">
        <v>139</v>
      </c>
      <c r="F4704" t="s">
        <v>12</v>
      </c>
      <c r="G4704" t="s">
        <v>22</v>
      </c>
      <c r="H4704" t="s">
        <v>987</v>
      </c>
      <c r="I4704" s="4">
        <v>27.02</v>
      </c>
      <c r="J4704" s="5">
        <v>6</v>
      </c>
      <c r="K4704" s="4">
        <v>-21.61</v>
      </c>
    </row>
    <row r="4705" spans="1:11" x14ac:dyDescent="0.2">
      <c r="A4705" t="s">
        <v>3232</v>
      </c>
      <c r="B4705" t="str">
        <f t="shared" si="148"/>
        <v>2016</v>
      </c>
      <c r="C4705" t="str">
        <f t="shared" si="149"/>
        <v>May</v>
      </c>
      <c r="D4705" t="s">
        <v>1167</v>
      </c>
      <c r="E4705" t="s">
        <v>706</v>
      </c>
      <c r="F4705" t="s">
        <v>12</v>
      </c>
      <c r="G4705" t="s">
        <v>232</v>
      </c>
      <c r="H4705" t="s">
        <v>309</v>
      </c>
      <c r="I4705" s="4">
        <v>65.17</v>
      </c>
      <c r="J4705" s="5">
        <v>7</v>
      </c>
      <c r="K4705" s="4">
        <v>18.899999999999999</v>
      </c>
    </row>
    <row r="4706" spans="1:11" x14ac:dyDescent="0.2">
      <c r="A4706" t="s">
        <v>3232</v>
      </c>
      <c r="B4706" t="str">
        <f t="shared" si="148"/>
        <v>2016</v>
      </c>
      <c r="C4706" t="str">
        <f t="shared" si="149"/>
        <v>May</v>
      </c>
      <c r="D4706" t="s">
        <v>1167</v>
      </c>
      <c r="E4706" t="s">
        <v>706</v>
      </c>
      <c r="F4706" t="s">
        <v>12</v>
      </c>
      <c r="G4706" t="s">
        <v>18</v>
      </c>
      <c r="H4706" t="s">
        <v>1657</v>
      </c>
      <c r="I4706" s="4">
        <v>14.62</v>
      </c>
      <c r="J4706" s="5">
        <v>2</v>
      </c>
      <c r="K4706" s="4">
        <v>6.87</v>
      </c>
    </row>
    <row r="4707" spans="1:11" x14ac:dyDescent="0.2">
      <c r="A4707" t="s">
        <v>3232</v>
      </c>
      <c r="B4707" t="str">
        <f t="shared" si="148"/>
        <v>2016</v>
      </c>
      <c r="C4707" t="str">
        <f t="shared" si="149"/>
        <v>May</v>
      </c>
      <c r="D4707" t="s">
        <v>1167</v>
      </c>
      <c r="E4707" t="s">
        <v>706</v>
      </c>
      <c r="F4707" t="s">
        <v>38</v>
      </c>
      <c r="G4707" t="s">
        <v>52</v>
      </c>
      <c r="H4707" t="s">
        <v>2063</v>
      </c>
      <c r="I4707" s="4">
        <v>173.24</v>
      </c>
      <c r="J4707" s="5">
        <v>4</v>
      </c>
      <c r="K4707" s="4">
        <v>17.32</v>
      </c>
    </row>
    <row r="4708" spans="1:11" x14ac:dyDescent="0.2">
      <c r="A4708" t="s">
        <v>3232</v>
      </c>
      <c r="B4708" t="str">
        <f t="shared" si="148"/>
        <v>2016</v>
      </c>
      <c r="C4708" t="str">
        <f t="shared" si="149"/>
        <v>May</v>
      </c>
      <c r="D4708" t="s">
        <v>1488</v>
      </c>
      <c r="E4708" t="s">
        <v>17</v>
      </c>
      <c r="F4708" t="s">
        <v>12</v>
      </c>
      <c r="G4708" t="s">
        <v>22</v>
      </c>
      <c r="H4708" t="s">
        <v>3233</v>
      </c>
      <c r="I4708" s="4">
        <v>2.89</v>
      </c>
      <c r="J4708" s="5">
        <v>1</v>
      </c>
      <c r="K4708" s="4">
        <v>-4.7699999999999996</v>
      </c>
    </row>
    <row r="4709" spans="1:11" x14ac:dyDescent="0.2">
      <c r="A4709" t="s">
        <v>3232</v>
      </c>
      <c r="B4709" t="str">
        <f t="shared" si="148"/>
        <v>2016</v>
      </c>
      <c r="C4709" t="str">
        <f t="shared" si="149"/>
        <v>May</v>
      </c>
      <c r="D4709" t="s">
        <v>1488</v>
      </c>
      <c r="E4709" t="s">
        <v>17</v>
      </c>
      <c r="F4709" t="s">
        <v>12</v>
      </c>
      <c r="G4709" t="s">
        <v>47</v>
      </c>
      <c r="H4709" t="s">
        <v>1430</v>
      </c>
      <c r="I4709" s="4">
        <v>7.9</v>
      </c>
      <c r="J4709" s="5">
        <v>3</v>
      </c>
      <c r="K4709" s="4">
        <v>2.4700000000000002</v>
      </c>
    </row>
    <row r="4710" spans="1:11" x14ac:dyDescent="0.2">
      <c r="A4710" t="s">
        <v>3232</v>
      </c>
      <c r="B4710" t="str">
        <f t="shared" si="148"/>
        <v>2016</v>
      </c>
      <c r="C4710" t="str">
        <f t="shared" si="149"/>
        <v>May</v>
      </c>
      <c r="D4710" t="s">
        <v>1488</v>
      </c>
      <c r="E4710" t="s">
        <v>17</v>
      </c>
      <c r="F4710" t="s">
        <v>38</v>
      </c>
      <c r="G4710" t="s">
        <v>52</v>
      </c>
      <c r="H4710" t="s">
        <v>2391</v>
      </c>
      <c r="I4710" s="4">
        <v>22.61</v>
      </c>
      <c r="J4710" s="5">
        <v>3</v>
      </c>
      <c r="K4710" s="4">
        <v>-10.17</v>
      </c>
    </row>
    <row r="4711" spans="1:11" x14ac:dyDescent="0.2">
      <c r="A4711" t="s">
        <v>3232</v>
      </c>
      <c r="B4711" t="str">
        <f t="shared" si="148"/>
        <v>2016</v>
      </c>
      <c r="C4711" t="str">
        <f t="shared" si="149"/>
        <v>May</v>
      </c>
      <c r="D4711" t="s">
        <v>1488</v>
      </c>
      <c r="E4711" t="s">
        <v>17</v>
      </c>
      <c r="F4711" t="s">
        <v>12</v>
      </c>
      <c r="G4711" t="s">
        <v>13</v>
      </c>
      <c r="H4711" t="s">
        <v>2241</v>
      </c>
      <c r="I4711" s="4">
        <v>30.53</v>
      </c>
      <c r="J4711" s="5">
        <v>8</v>
      </c>
      <c r="K4711" s="4">
        <v>9.5399999999999991</v>
      </c>
    </row>
    <row r="4712" spans="1:11" x14ac:dyDescent="0.2">
      <c r="A4712" t="s">
        <v>3234</v>
      </c>
      <c r="B4712" t="str">
        <f t="shared" si="148"/>
        <v>2016</v>
      </c>
      <c r="C4712" t="str">
        <f t="shared" si="149"/>
        <v>May</v>
      </c>
      <c r="D4712" t="s">
        <v>185</v>
      </c>
      <c r="E4712" t="s">
        <v>31</v>
      </c>
      <c r="F4712" t="s">
        <v>12</v>
      </c>
      <c r="G4712" t="s">
        <v>20</v>
      </c>
      <c r="H4712" t="s">
        <v>2889</v>
      </c>
      <c r="I4712" s="4">
        <v>104.28</v>
      </c>
      <c r="J4712" s="5">
        <v>3</v>
      </c>
      <c r="K4712" s="4">
        <v>26.07</v>
      </c>
    </row>
    <row r="4713" spans="1:11" x14ac:dyDescent="0.2">
      <c r="A4713" t="s">
        <v>3234</v>
      </c>
      <c r="B4713" t="str">
        <f t="shared" si="148"/>
        <v>2016</v>
      </c>
      <c r="C4713" t="str">
        <f t="shared" si="149"/>
        <v>May</v>
      </c>
      <c r="D4713" t="s">
        <v>185</v>
      </c>
      <c r="E4713" t="s">
        <v>31</v>
      </c>
      <c r="F4713" t="s">
        <v>12</v>
      </c>
      <c r="G4713" t="s">
        <v>13</v>
      </c>
      <c r="H4713" t="s">
        <v>2571</v>
      </c>
      <c r="I4713" s="4">
        <v>17.940000000000001</v>
      </c>
      <c r="J4713" s="5">
        <v>3</v>
      </c>
      <c r="K4713" s="4">
        <v>8.7899999999999991</v>
      </c>
    </row>
    <row r="4714" spans="1:11" x14ac:dyDescent="0.2">
      <c r="A4714" t="s">
        <v>3235</v>
      </c>
      <c r="B4714" t="str">
        <f t="shared" si="148"/>
        <v>2016</v>
      </c>
      <c r="C4714" t="str">
        <f t="shared" si="149"/>
        <v>May</v>
      </c>
      <c r="D4714" t="s">
        <v>847</v>
      </c>
      <c r="E4714" t="s">
        <v>62</v>
      </c>
      <c r="F4714" t="s">
        <v>38</v>
      </c>
      <c r="G4714" t="s">
        <v>39</v>
      </c>
      <c r="H4714" t="s">
        <v>2009</v>
      </c>
      <c r="I4714" s="4">
        <v>641.96</v>
      </c>
      <c r="J4714" s="5">
        <v>2</v>
      </c>
      <c r="K4714" s="4">
        <v>179.75</v>
      </c>
    </row>
    <row r="4715" spans="1:11" x14ac:dyDescent="0.2">
      <c r="A4715" t="s">
        <v>3235</v>
      </c>
      <c r="B4715" t="str">
        <f t="shared" si="148"/>
        <v>2016</v>
      </c>
      <c r="C4715" t="str">
        <f t="shared" si="149"/>
        <v>May</v>
      </c>
      <c r="D4715" t="s">
        <v>368</v>
      </c>
      <c r="E4715" t="s">
        <v>169</v>
      </c>
      <c r="F4715" t="s">
        <v>12</v>
      </c>
      <c r="G4715" t="s">
        <v>105</v>
      </c>
      <c r="H4715" t="s">
        <v>2115</v>
      </c>
      <c r="I4715" s="4">
        <v>242.9</v>
      </c>
      <c r="J4715" s="5">
        <v>5</v>
      </c>
      <c r="K4715" s="4">
        <v>70.44</v>
      </c>
    </row>
    <row r="4716" spans="1:11" x14ac:dyDescent="0.2">
      <c r="A4716" t="s">
        <v>3235</v>
      </c>
      <c r="B4716" t="str">
        <f t="shared" si="148"/>
        <v>2016</v>
      </c>
      <c r="C4716" t="str">
        <f t="shared" si="149"/>
        <v>May</v>
      </c>
      <c r="D4716" t="s">
        <v>368</v>
      </c>
      <c r="E4716" t="s">
        <v>169</v>
      </c>
      <c r="F4716" t="s">
        <v>12</v>
      </c>
      <c r="G4716" t="s">
        <v>20</v>
      </c>
      <c r="H4716" t="s">
        <v>972</v>
      </c>
      <c r="I4716" s="4">
        <v>454.9</v>
      </c>
      <c r="J4716" s="5">
        <v>5</v>
      </c>
      <c r="K4716" s="4">
        <v>0</v>
      </c>
    </row>
    <row r="4717" spans="1:11" x14ac:dyDescent="0.2">
      <c r="A4717" t="s">
        <v>3235</v>
      </c>
      <c r="B4717" t="str">
        <f t="shared" si="148"/>
        <v>2016</v>
      </c>
      <c r="C4717" t="str">
        <f t="shared" si="149"/>
        <v>May</v>
      </c>
      <c r="D4717" t="s">
        <v>368</v>
      </c>
      <c r="E4717" t="s">
        <v>169</v>
      </c>
      <c r="F4717" t="s">
        <v>38</v>
      </c>
      <c r="G4717" t="s">
        <v>52</v>
      </c>
      <c r="H4717" t="s">
        <v>1266</v>
      </c>
      <c r="I4717" s="4">
        <v>35.92</v>
      </c>
      <c r="J4717" s="5">
        <v>4</v>
      </c>
      <c r="K4717" s="4">
        <v>15.09</v>
      </c>
    </row>
    <row r="4718" spans="1:11" x14ac:dyDescent="0.2">
      <c r="A4718" t="s">
        <v>3235</v>
      </c>
      <c r="B4718" t="str">
        <f t="shared" si="148"/>
        <v>2016</v>
      </c>
      <c r="C4718" t="str">
        <f t="shared" si="149"/>
        <v>May</v>
      </c>
      <c r="D4718" t="s">
        <v>368</v>
      </c>
      <c r="E4718" t="s">
        <v>169</v>
      </c>
      <c r="F4718" t="s">
        <v>38</v>
      </c>
      <c r="G4718" t="s">
        <v>52</v>
      </c>
      <c r="H4718" t="s">
        <v>68</v>
      </c>
      <c r="I4718" s="4">
        <v>39.76</v>
      </c>
      <c r="J4718" s="5">
        <v>8</v>
      </c>
      <c r="K4718" s="4">
        <v>12.33</v>
      </c>
    </row>
    <row r="4719" spans="1:11" x14ac:dyDescent="0.2">
      <c r="A4719" t="s">
        <v>3235</v>
      </c>
      <c r="B4719" t="str">
        <f t="shared" si="148"/>
        <v>2016</v>
      </c>
      <c r="C4719" t="str">
        <f t="shared" si="149"/>
        <v>May</v>
      </c>
      <c r="D4719" t="s">
        <v>368</v>
      </c>
      <c r="E4719" t="s">
        <v>169</v>
      </c>
      <c r="F4719" t="s">
        <v>12</v>
      </c>
      <c r="G4719" t="s">
        <v>22</v>
      </c>
      <c r="H4719" t="s">
        <v>2122</v>
      </c>
      <c r="I4719" s="4">
        <v>47.74</v>
      </c>
      <c r="J4719" s="5">
        <v>4</v>
      </c>
      <c r="K4719" s="4">
        <v>14.92</v>
      </c>
    </row>
    <row r="4720" spans="1:11" x14ac:dyDescent="0.2">
      <c r="A4720" t="s">
        <v>3235</v>
      </c>
      <c r="B4720" t="str">
        <f t="shared" si="148"/>
        <v>2016</v>
      </c>
      <c r="C4720" t="str">
        <f t="shared" si="149"/>
        <v>May</v>
      </c>
      <c r="D4720" t="s">
        <v>1763</v>
      </c>
      <c r="E4720" t="s">
        <v>31</v>
      </c>
      <c r="F4720" t="s">
        <v>12</v>
      </c>
      <c r="G4720" t="s">
        <v>22</v>
      </c>
      <c r="H4720" t="s">
        <v>586</v>
      </c>
      <c r="I4720" s="4">
        <v>9.58</v>
      </c>
      <c r="J4720" s="5">
        <v>1</v>
      </c>
      <c r="K4720" s="4">
        <v>3.35</v>
      </c>
    </row>
    <row r="4721" spans="1:11" x14ac:dyDescent="0.2">
      <c r="A4721" t="s">
        <v>3235</v>
      </c>
      <c r="B4721" t="str">
        <f t="shared" si="148"/>
        <v>2016</v>
      </c>
      <c r="C4721" t="str">
        <f t="shared" si="149"/>
        <v>May</v>
      </c>
      <c r="D4721" t="s">
        <v>539</v>
      </c>
      <c r="E4721" t="s">
        <v>146</v>
      </c>
      <c r="F4721" t="s">
        <v>12</v>
      </c>
      <c r="G4721" t="s">
        <v>27</v>
      </c>
      <c r="H4721" t="s">
        <v>980</v>
      </c>
      <c r="I4721" s="4">
        <v>21.4</v>
      </c>
      <c r="J4721" s="5">
        <v>5</v>
      </c>
      <c r="K4721" s="4">
        <v>6.21</v>
      </c>
    </row>
    <row r="4722" spans="1:11" x14ac:dyDescent="0.2">
      <c r="A4722" t="s">
        <v>3235</v>
      </c>
      <c r="B4722" t="str">
        <f t="shared" si="148"/>
        <v>2016</v>
      </c>
      <c r="C4722" t="str">
        <f t="shared" si="149"/>
        <v>May</v>
      </c>
      <c r="D4722" t="s">
        <v>511</v>
      </c>
      <c r="E4722" t="s">
        <v>31</v>
      </c>
      <c r="F4722" t="s">
        <v>12</v>
      </c>
      <c r="G4722" t="s">
        <v>105</v>
      </c>
      <c r="H4722" t="s">
        <v>758</v>
      </c>
      <c r="I4722" s="4">
        <v>87.84</v>
      </c>
      <c r="J4722" s="5">
        <v>8</v>
      </c>
      <c r="K4722" s="4">
        <v>23.72</v>
      </c>
    </row>
    <row r="4723" spans="1:11" x14ac:dyDescent="0.2">
      <c r="A4723" t="s">
        <v>3236</v>
      </c>
      <c r="B4723" t="str">
        <f t="shared" si="148"/>
        <v>2016</v>
      </c>
      <c r="C4723" t="str">
        <f t="shared" si="149"/>
        <v>May</v>
      </c>
      <c r="D4723" t="s">
        <v>352</v>
      </c>
      <c r="E4723" t="s">
        <v>31</v>
      </c>
      <c r="F4723" t="s">
        <v>38</v>
      </c>
      <c r="G4723" t="s">
        <v>52</v>
      </c>
      <c r="H4723" t="s">
        <v>2937</v>
      </c>
      <c r="I4723" s="4">
        <v>1049.2</v>
      </c>
      <c r="J4723" s="5">
        <v>5</v>
      </c>
      <c r="K4723" s="4">
        <v>272.79000000000002</v>
      </c>
    </row>
    <row r="4724" spans="1:11" x14ac:dyDescent="0.2">
      <c r="A4724" t="s">
        <v>3236</v>
      </c>
      <c r="B4724" t="str">
        <f t="shared" si="148"/>
        <v>2016</v>
      </c>
      <c r="C4724" t="str">
        <f t="shared" si="149"/>
        <v>May</v>
      </c>
      <c r="D4724" t="s">
        <v>352</v>
      </c>
      <c r="E4724" t="s">
        <v>31</v>
      </c>
      <c r="F4724" t="s">
        <v>12</v>
      </c>
      <c r="G4724" t="s">
        <v>22</v>
      </c>
      <c r="H4724" t="s">
        <v>219</v>
      </c>
      <c r="I4724" s="4">
        <v>15.42</v>
      </c>
      <c r="J4724" s="5">
        <v>4</v>
      </c>
      <c r="K4724" s="4">
        <v>5.01</v>
      </c>
    </row>
    <row r="4725" spans="1:11" x14ac:dyDescent="0.2">
      <c r="A4725" t="s">
        <v>3236</v>
      </c>
      <c r="B4725" t="str">
        <f t="shared" si="148"/>
        <v>2016</v>
      </c>
      <c r="C4725" t="str">
        <f t="shared" si="149"/>
        <v>May</v>
      </c>
      <c r="D4725" t="s">
        <v>1917</v>
      </c>
      <c r="E4725" t="s">
        <v>290</v>
      </c>
      <c r="F4725" t="s">
        <v>43</v>
      </c>
      <c r="G4725" t="s">
        <v>44</v>
      </c>
      <c r="H4725" t="s">
        <v>1275</v>
      </c>
      <c r="I4725" s="4">
        <v>1363.96</v>
      </c>
      <c r="J4725" s="5">
        <v>5</v>
      </c>
      <c r="K4725" s="4">
        <v>85.25</v>
      </c>
    </row>
    <row r="4726" spans="1:11" x14ac:dyDescent="0.2">
      <c r="A4726" t="s">
        <v>3236</v>
      </c>
      <c r="B4726" t="str">
        <f t="shared" si="148"/>
        <v>2016</v>
      </c>
      <c r="C4726" t="str">
        <f t="shared" si="149"/>
        <v>May</v>
      </c>
      <c r="D4726" t="s">
        <v>2326</v>
      </c>
      <c r="E4726" t="s">
        <v>139</v>
      </c>
      <c r="F4726" t="s">
        <v>12</v>
      </c>
      <c r="G4726" t="s">
        <v>22</v>
      </c>
      <c r="H4726" t="s">
        <v>521</v>
      </c>
      <c r="I4726" s="4">
        <v>2.69</v>
      </c>
      <c r="J4726" s="5">
        <v>2</v>
      </c>
      <c r="K4726" s="4">
        <v>-2.25</v>
      </c>
    </row>
    <row r="4727" spans="1:11" x14ac:dyDescent="0.2">
      <c r="A4727" t="s">
        <v>3236</v>
      </c>
      <c r="B4727" t="str">
        <f t="shared" si="148"/>
        <v>2016</v>
      </c>
      <c r="C4727" t="str">
        <f t="shared" si="149"/>
        <v>May</v>
      </c>
      <c r="D4727" t="s">
        <v>1732</v>
      </c>
      <c r="E4727" t="s">
        <v>327</v>
      </c>
      <c r="F4727" t="s">
        <v>12</v>
      </c>
      <c r="G4727" t="s">
        <v>22</v>
      </c>
      <c r="H4727" t="s">
        <v>629</v>
      </c>
      <c r="I4727" s="4">
        <v>40.64</v>
      </c>
      <c r="J4727" s="5">
        <v>7</v>
      </c>
      <c r="K4727" s="4">
        <v>-32.51</v>
      </c>
    </row>
    <row r="4728" spans="1:11" x14ac:dyDescent="0.2">
      <c r="A4728" t="s">
        <v>3237</v>
      </c>
      <c r="B4728" t="str">
        <f t="shared" si="148"/>
        <v>2016</v>
      </c>
      <c r="C4728" t="str">
        <f t="shared" si="149"/>
        <v>May</v>
      </c>
      <c r="D4728" t="s">
        <v>2066</v>
      </c>
      <c r="E4728" t="s">
        <v>31</v>
      </c>
      <c r="F4728" t="s">
        <v>43</v>
      </c>
      <c r="G4728" t="s">
        <v>44</v>
      </c>
      <c r="H4728" t="s">
        <v>2786</v>
      </c>
      <c r="I4728" s="4">
        <v>55.18</v>
      </c>
      <c r="J4728" s="5">
        <v>3</v>
      </c>
      <c r="K4728" s="4">
        <v>-12.41</v>
      </c>
    </row>
    <row r="4729" spans="1:11" x14ac:dyDescent="0.2">
      <c r="A4729" t="s">
        <v>3237</v>
      </c>
      <c r="B4729" t="str">
        <f t="shared" si="148"/>
        <v>2016</v>
      </c>
      <c r="C4729" t="str">
        <f t="shared" si="149"/>
        <v>May</v>
      </c>
      <c r="D4729" t="s">
        <v>2066</v>
      </c>
      <c r="E4729" t="s">
        <v>31</v>
      </c>
      <c r="F4729" t="s">
        <v>43</v>
      </c>
      <c r="G4729" t="s">
        <v>58</v>
      </c>
      <c r="H4729" t="s">
        <v>1875</v>
      </c>
      <c r="I4729" s="4">
        <v>66.260000000000005</v>
      </c>
      <c r="J4729" s="5">
        <v>2</v>
      </c>
      <c r="K4729" s="4">
        <v>27.17</v>
      </c>
    </row>
    <row r="4730" spans="1:11" x14ac:dyDescent="0.2">
      <c r="A4730" t="s">
        <v>3237</v>
      </c>
      <c r="B4730" t="str">
        <f t="shared" si="148"/>
        <v>2016</v>
      </c>
      <c r="C4730" t="str">
        <f t="shared" si="149"/>
        <v>May</v>
      </c>
      <c r="D4730" t="s">
        <v>249</v>
      </c>
      <c r="E4730" t="s">
        <v>143</v>
      </c>
      <c r="F4730" t="s">
        <v>43</v>
      </c>
      <c r="G4730" t="s">
        <v>353</v>
      </c>
      <c r="H4730" t="s">
        <v>3238</v>
      </c>
      <c r="I4730" s="4">
        <v>2396.4</v>
      </c>
      <c r="J4730" s="5">
        <v>10</v>
      </c>
      <c r="K4730" s="4">
        <v>179.73</v>
      </c>
    </row>
    <row r="4731" spans="1:11" x14ac:dyDescent="0.2">
      <c r="A4731" t="s">
        <v>3237</v>
      </c>
      <c r="B4731" t="str">
        <f t="shared" si="148"/>
        <v>2016</v>
      </c>
      <c r="C4731" t="str">
        <f t="shared" si="149"/>
        <v>May</v>
      </c>
      <c r="D4731" t="s">
        <v>373</v>
      </c>
      <c r="E4731" t="s">
        <v>1777</v>
      </c>
      <c r="F4731" t="s">
        <v>12</v>
      </c>
      <c r="G4731" t="s">
        <v>13</v>
      </c>
      <c r="H4731" t="s">
        <v>719</v>
      </c>
      <c r="I4731" s="4">
        <v>111.96</v>
      </c>
      <c r="J4731" s="5">
        <v>2</v>
      </c>
      <c r="K4731" s="4">
        <v>54.86</v>
      </c>
    </row>
    <row r="4732" spans="1:11" x14ac:dyDescent="0.2">
      <c r="A4732" t="s">
        <v>3237</v>
      </c>
      <c r="B4732" t="str">
        <f t="shared" si="148"/>
        <v>2016</v>
      </c>
      <c r="C4732" t="str">
        <f t="shared" si="149"/>
        <v>May</v>
      </c>
      <c r="D4732" t="s">
        <v>3239</v>
      </c>
      <c r="E4732" t="s">
        <v>11</v>
      </c>
      <c r="F4732" t="s">
        <v>12</v>
      </c>
      <c r="G4732" t="s">
        <v>22</v>
      </c>
      <c r="H4732" t="s">
        <v>170</v>
      </c>
      <c r="I4732" s="4">
        <v>1.96</v>
      </c>
      <c r="J4732" s="5">
        <v>2</v>
      </c>
      <c r="K4732" s="4">
        <v>-3.24</v>
      </c>
    </row>
    <row r="4733" spans="1:11" x14ac:dyDescent="0.2">
      <c r="A4733" t="s">
        <v>3237</v>
      </c>
      <c r="B4733" t="str">
        <f t="shared" si="148"/>
        <v>2016</v>
      </c>
      <c r="C4733" t="str">
        <f t="shared" si="149"/>
        <v>May</v>
      </c>
      <c r="D4733" t="s">
        <v>3239</v>
      </c>
      <c r="E4733" t="s">
        <v>11</v>
      </c>
      <c r="F4733" t="s">
        <v>12</v>
      </c>
      <c r="G4733" t="s">
        <v>13</v>
      </c>
      <c r="H4733" t="s">
        <v>1906</v>
      </c>
      <c r="I4733" s="4">
        <v>82.66</v>
      </c>
      <c r="J4733" s="5">
        <v>9</v>
      </c>
      <c r="K4733" s="4">
        <v>31</v>
      </c>
    </row>
    <row r="4734" spans="1:11" x14ac:dyDescent="0.2">
      <c r="A4734" t="s">
        <v>3237</v>
      </c>
      <c r="B4734" t="str">
        <f t="shared" si="148"/>
        <v>2016</v>
      </c>
      <c r="C4734" t="str">
        <f t="shared" si="149"/>
        <v>May</v>
      </c>
      <c r="D4734" t="s">
        <v>2058</v>
      </c>
      <c r="E4734" t="s">
        <v>17</v>
      </c>
      <c r="F4734" t="s">
        <v>12</v>
      </c>
      <c r="G4734" t="s">
        <v>22</v>
      </c>
      <c r="H4734" t="s">
        <v>293</v>
      </c>
      <c r="I4734" s="4">
        <v>3.8</v>
      </c>
      <c r="J4734" s="5">
        <v>3</v>
      </c>
      <c r="K4734" s="4">
        <v>-5.89</v>
      </c>
    </row>
    <row r="4735" spans="1:11" x14ac:dyDescent="0.2">
      <c r="A4735" t="s">
        <v>3240</v>
      </c>
      <c r="B4735" t="str">
        <f t="shared" si="148"/>
        <v>2016</v>
      </c>
      <c r="C4735" t="str">
        <f t="shared" si="149"/>
        <v>May</v>
      </c>
      <c r="D4735" t="s">
        <v>2953</v>
      </c>
      <c r="E4735" t="s">
        <v>205</v>
      </c>
      <c r="F4735" t="s">
        <v>43</v>
      </c>
      <c r="G4735" t="s">
        <v>44</v>
      </c>
      <c r="H4735" t="s">
        <v>99</v>
      </c>
      <c r="I4735" s="4">
        <v>345</v>
      </c>
      <c r="J4735" s="5">
        <v>5</v>
      </c>
      <c r="K4735" s="4">
        <v>86.25</v>
      </c>
    </row>
    <row r="4736" spans="1:11" x14ac:dyDescent="0.2">
      <c r="A4736" t="s">
        <v>3240</v>
      </c>
      <c r="B4736" t="str">
        <f t="shared" si="148"/>
        <v>2016</v>
      </c>
      <c r="C4736" t="str">
        <f t="shared" si="149"/>
        <v>May</v>
      </c>
      <c r="D4736" t="s">
        <v>2953</v>
      </c>
      <c r="E4736" t="s">
        <v>205</v>
      </c>
      <c r="F4736" t="s">
        <v>38</v>
      </c>
      <c r="G4736" t="s">
        <v>164</v>
      </c>
      <c r="H4736" t="s">
        <v>575</v>
      </c>
      <c r="I4736" s="4">
        <v>174.29</v>
      </c>
      <c r="J4736" s="5">
        <v>2</v>
      </c>
      <c r="K4736" s="4">
        <v>-19.920000000000002</v>
      </c>
    </row>
    <row r="4737" spans="1:11" x14ac:dyDescent="0.2">
      <c r="A4737" t="s">
        <v>3240</v>
      </c>
      <c r="B4737" t="str">
        <f t="shared" si="148"/>
        <v>2016</v>
      </c>
      <c r="C4737" t="str">
        <f t="shared" si="149"/>
        <v>May</v>
      </c>
      <c r="D4737" t="s">
        <v>2953</v>
      </c>
      <c r="E4737" t="s">
        <v>205</v>
      </c>
      <c r="F4737" t="s">
        <v>12</v>
      </c>
      <c r="G4737" t="s">
        <v>105</v>
      </c>
      <c r="H4737" t="s">
        <v>1634</v>
      </c>
      <c r="I4737" s="4">
        <v>662.84</v>
      </c>
      <c r="J4737" s="5">
        <v>4</v>
      </c>
      <c r="K4737" s="4">
        <v>172.34</v>
      </c>
    </row>
    <row r="4738" spans="1:11" x14ac:dyDescent="0.2">
      <c r="A4738" t="s">
        <v>3240</v>
      </c>
      <c r="B4738" t="str">
        <f t="shared" si="148"/>
        <v>2016</v>
      </c>
      <c r="C4738" t="str">
        <f t="shared" si="149"/>
        <v>May</v>
      </c>
      <c r="D4738" t="s">
        <v>2953</v>
      </c>
      <c r="E4738" t="s">
        <v>205</v>
      </c>
      <c r="F4738" t="s">
        <v>43</v>
      </c>
      <c r="G4738" t="s">
        <v>58</v>
      </c>
      <c r="H4738" t="s">
        <v>1355</v>
      </c>
      <c r="I4738" s="4">
        <v>95.1</v>
      </c>
      <c r="J4738" s="5">
        <v>5</v>
      </c>
      <c r="K4738" s="4">
        <v>30.43</v>
      </c>
    </row>
    <row r="4739" spans="1:11" x14ac:dyDescent="0.2">
      <c r="A4739" t="s">
        <v>3240</v>
      </c>
      <c r="B4739" t="str">
        <f t="shared" ref="B4739:B4802" si="150">TEXT(A4739,"YYYY")</f>
        <v>2016</v>
      </c>
      <c r="C4739" t="str">
        <f t="shared" ref="C4739:C4802" si="151">TEXT(A4739,"MMM")</f>
        <v>May</v>
      </c>
      <c r="D4739" t="s">
        <v>2953</v>
      </c>
      <c r="E4739" t="s">
        <v>205</v>
      </c>
      <c r="F4739" t="s">
        <v>12</v>
      </c>
      <c r="G4739" t="s">
        <v>72</v>
      </c>
      <c r="H4739" t="s">
        <v>3157</v>
      </c>
      <c r="I4739" s="4">
        <v>26.88</v>
      </c>
      <c r="J4739" s="5">
        <v>6</v>
      </c>
      <c r="K4739" s="4">
        <v>12.9</v>
      </c>
    </row>
    <row r="4740" spans="1:11" x14ac:dyDescent="0.2">
      <c r="A4740" t="s">
        <v>3240</v>
      </c>
      <c r="B4740" t="str">
        <f t="shared" si="150"/>
        <v>2016</v>
      </c>
      <c r="C4740" t="str">
        <f t="shared" si="151"/>
        <v>May</v>
      </c>
      <c r="D4740" t="s">
        <v>2953</v>
      </c>
      <c r="E4740" t="s">
        <v>205</v>
      </c>
      <c r="F4740" t="s">
        <v>43</v>
      </c>
      <c r="G4740" t="s">
        <v>44</v>
      </c>
      <c r="H4740" t="s">
        <v>1764</v>
      </c>
      <c r="I4740" s="4">
        <v>257.98</v>
      </c>
      <c r="J4740" s="5">
        <v>2</v>
      </c>
      <c r="K4740" s="4">
        <v>74.81</v>
      </c>
    </row>
    <row r="4741" spans="1:11" x14ac:dyDescent="0.2">
      <c r="A4741" t="s">
        <v>3240</v>
      </c>
      <c r="B4741" t="str">
        <f t="shared" si="150"/>
        <v>2016</v>
      </c>
      <c r="C4741" t="str">
        <f t="shared" si="151"/>
        <v>May</v>
      </c>
      <c r="D4741" t="s">
        <v>1725</v>
      </c>
      <c r="E4741" t="s">
        <v>34</v>
      </c>
      <c r="F4741" t="s">
        <v>12</v>
      </c>
      <c r="G4741" t="s">
        <v>18</v>
      </c>
      <c r="H4741" t="s">
        <v>3195</v>
      </c>
      <c r="I4741" s="4">
        <v>14.73</v>
      </c>
      <c r="J4741" s="5">
        <v>3</v>
      </c>
      <c r="K4741" s="4">
        <v>7.22</v>
      </c>
    </row>
    <row r="4742" spans="1:11" x14ac:dyDescent="0.2">
      <c r="A4742" t="s">
        <v>3240</v>
      </c>
      <c r="B4742" t="str">
        <f t="shared" si="150"/>
        <v>2016</v>
      </c>
      <c r="C4742" t="str">
        <f t="shared" si="151"/>
        <v>May</v>
      </c>
      <c r="D4742" t="s">
        <v>1699</v>
      </c>
      <c r="E4742" t="s">
        <v>31</v>
      </c>
      <c r="F4742" t="s">
        <v>43</v>
      </c>
      <c r="G4742" t="s">
        <v>44</v>
      </c>
      <c r="H4742" t="s">
        <v>3241</v>
      </c>
      <c r="I4742" s="4">
        <v>222.38</v>
      </c>
      <c r="J4742" s="5">
        <v>2</v>
      </c>
      <c r="K4742" s="4">
        <v>22.24</v>
      </c>
    </row>
    <row r="4743" spans="1:11" x14ac:dyDescent="0.2">
      <c r="A4743" t="s">
        <v>3242</v>
      </c>
      <c r="B4743" t="str">
        <f t="shared" si="150"/>
        <v>2016</v>
      </c>
      <c r="C4743" t="str">
        <f t="shared" si="151"/>
        <v>May</v>
      </c>
      <c r="D4743" t="s">
        <v>1623</v>
      </c>
      <c r="E4743" t="s">
        <v>31</v>
      </c>
      <c r="F4743" t="s">
        <v>38</v>
      </c>
      <c r="G4743" t="s">
        <v>52</v>
      </c>
      <c r="H4743" t="s">
        <v>1283</v>
      </c>
      <c r="I4743" s="4">
        <v>37.049999999999997</v>
      </c>
      <c r="J4743" s="5">
        <v>3</v>
      </c>
      <c r="K4743" s="4">
        <v>16.3</v>
      </c>
    </row>
    <row r="4744" spans="1:11" x14ac:dyDescent="0.2">
      <c r="A4744" t="s">
        <v>3242</v>
      </c>
      <c r="B4744" t="str">
        <f t="shared" si="150"/>
        <v>2016</v>
      </c>
      <c r="C4744" t="str">
        <f t="shared" si="151"/>
        <v>May</v>
      </c>
      <c r="D4744" t="s">
        <v>1175</v>
      </c>
      <c r="E4744" t="s">
        <v>17</v>
      </c>
      <c r="F4744" t="s">
        <v>43</v>
      </c>
      <c r="G4744" t="s">
        <v>44</v>
      </c>
      <c r="H4744" t="s">
        <v>2586</v>
      </c>
      <c r="I4744" s="4">
        <v>1979.93</v>
      </c>
      <c r="J4744" s="5">
        <v>9</v>
      </c>
      <c r="K4744" s="4">
        <v>148.49</v>
      </c>
    </row>
    <row r="4745" spans="1:11" x14ac:dyDescent="0.2">
      <c r="A4745" t="s">
        <v>3242</v>
      </c>
      <c r="B4745" t="str">
        <f t="shared" si="150"/>
        <v>2016</v>
      </c>
      <c r="C4745" t="str">
        <f t="shared" si="151"/>
        <v>May</v>
      </c>
      <c r="D4745" t="s">
        <v>291</v>
      </c>
      <c r="E4745" t="s">
        <v>561</v>
      </c>
      <c r="F4745" t="s">
        <v>12</v>
      </c>
      <c r="G4745" t="s">
        <v>13</v>
      </c>
      <c r="H4745" t="s">
        <v>785</v>
      </c>
      <c r="I4745" s="4">
        <v>4.9800000000000004</v>
      </c>
      <c r="J4745" s="5">
        <v>1</v>
      </c>
      <c r="K4745" s="4">
        <v>2.44</v>
      </c>
    </row>
    <row r="4746" spans="1:11" x14ac:dyDescent="0.2">
      <c r="A4746" t="s">
        <v>3242</v>
      </c>
      <c r="B4746" t="str">
        <f t="shared" si="150"/>
        <v>2016</v>
      </c>
      <c r="C4746" t="str">
        <f t="shared" si="151"/>
        <v>May</v>
      </c>
      <c r="D4746" t="s">
        <v>3243</v>
      </c>
      <c r="E4746" t="s">
        <v>26</v>
      </c>
      <c r="F4746" t="s">
        <v>43</v>
      </c>
      <c r="G4746" t="s">
        <v>694</v>
      </c>
      <c r="H4746" t="s">
        <v>3244</v>
      </c>
      <c r="I4746" s="4">
        <v>8399.98</v>
      </c>
      <c r="J4746" s="5">
        <v>4</v>
      </c>
      <c r="K4746" s="4">
        <v>1120</v>
      </c>
    </row>
    <row r="4747" spans="1:11" x14ac:dyDescent="0.2">
      <c r="A4747" t="s">
        <v>3242</v>
      </c>
      <c r="B4747" t="str">
        <f t="shared" si="150"/>
        <v>2016</v>
      </c>
      <c r="C4747" t="str">
        <f t="shared" si="151"/>
        <v>May</v>
      </c>
      <c r="D4747" t="s">
        <v>3243</v>
      </c>
      <c r="E4747" t="s">
        <v>26</v>
      </c>
      <c r="F4747" t="s">
        <v>12</v>
      </c>
      <c r="G4747" t="s">
        <v>22</v>
      </c>
      <c r="H4747" t="s">
        <v>1429</v>
      </c>
      <c r="I4747" s="4">
        <v>6.29</v>
      </c>
      <c r="J4747" s="5">
        <v>1</v>
      </c>
      <c r="K4747" s="4">
        <v>-4.2</v>
      </c>
    </row>
    <row r="4748" spans="1:11" x14ac:dyDescent="0.2">
      <c r="A4748" t="s">
        <v>3242</v>
      </c>
      <c r="B4748" t="str">
        <f t="shared" si="150"/>
        <v>2016</v>
      </c>
      <c r="C4748" t="str">
        <f t="shared" si="151"/>
        <v>May</v>
      </c>
      <c r="D4748" t="s">
        <v>3243</v>
      </c>
      <c r="E4748" t="s">
        <v>26</v>
      </c>
      <c r="F4748" t="s">
        <v>12</v>
      </c>
      <c r="G4748" t="s">
        <v>13</v>
      </c>
      <c r="H4748" t="s">
        <v>582</v>
      </c>
      <c r="I4748" s="4">
        <v>10.37</v>
      </c>
      <c r="J4748" s="5">
        <v>2</v>
      </c>
      <c r="K4748" s="4">
        <v>3.63</v>
      </c>
    </row>
    <row r="4749" spans="1:11" x14ac:dyDescent="0.2">
      <c r="A4749" t="s">
        <v>3242</v>
      </c>
      <c r="B4749" t="str">
        <f t="shared" si="150"/>
        <v>2016</v>
      </c>
      <c r="C4749" t="str">
        <f t="shared" si="151"/>
        <v>May</v>
      </c>
      <c r="D4749" t="s">
        <v>3243</v>
      </c>
      <c r="E4749" t="s">
        <v>26</v>
      </c>
      <c r="F4749" t="s">
        <v>43</v>
      </c>
      <c r="G4749" t="s">
        <v>44</v>
      </c>
      <c r="H4749" t="s">
        <v>3028</v>
      </c>
      <c r="I4749" s="4">
        <v>122.38</v>
      </c>
      <c r="J4749" s="5">
        <v>3</v>
      </c>
      <c r="K4749" s="4">
        <v>-24.48</v>
      </c>
    </row>
    <row r="4750" spans="1:11" x14ac:dyDescent="0.2">
      <c r="A4750" t="s">
        <v>3245</v>
      </c>
      <c r="B4750" t="str">
        <f t="shared" si="150"/>
        <v>2016</v>
      </c>
      <c r="C4750" t="str">
        <f t="shared" si="151"/>
        <v>May</v>
      </c>
      <c r="D4750" t="s">
        <v>1732</v>
      </c>
      <c r="E4750" t="s">
        <v>62</v>
      </c>
      <c r="F4750" t="s">
        <v>12</v>
      </c>
      <c r="G4750" t="s">
        <v>232</v>
      </c>
      <c r="H4750" t="s">
        <v>1689</v>
      </c>
      <c r="I4750" s="4">
        <v>69.5</v>
      </c>
      <c r="J4750" s="5">
        <v>5</v>
      </c>
      <c r="K4750" s="4">
        <v>20.16</v>
      </c>
    </row>
    <row r="4751" spans="1:11" x14ac:dyDescent="0.2">
      <c r="A4751" t="s">
        <v>3245</v>
      </c>
      <c r="B4751" t="str">
        <f t="shared" si="150"/>
        <v>2016</v>
      </c>
      <c r="C4751" t="str">
        <f t="shared" si="151"/>
        <v>May</v>
      </c>
      <c r="D4751" t="s">
        <v>1732</v>
      </c>
      <c r="E4751" t="s">
        <v>62</v>
      </c>
      <c r="F4751" t="s">
        <v>12</v>
      </c>
      <c r="G4751" t="s">
        <v>13</v>
      </c>
      <c r="H4751" t="s">
        <v>3172</v>
      </c>
      <c r="I4751" s="4">
        <v>191.6</v>
      </c>
      <c r="J4751" s="5">
        <v>4</v>
      </c>
      <c r="K4751" s="4">
        <v>91.97</v>
      </c>
    </row>
    <row r="4752" spans="1:11" x14ac:dyDescent="0.2">
      <c r="A4752" t="s">
        <v>3245</v>
      </c>
      <c r="B4752" t="str">
        <f t="shared" si="150"/>
        <v>2016</v>
      </c>
      <c r="C4752" t="str">
        <f t="shared" si="151"/>
        <v>May</v>
      </c>
      <c r="D4752" t="s">
        <v>1057</v>
      </c>
      <c r="E4752" t="s">
        <v>26</v>
      </c>
      <c r="F4752" t="s">
        <v>12</v>
      </c>
      <c r="G4752" t="s">
        <v>27</v>
      </c>
      <c r="H4752" t="s">
        <v>3246</v>
      </c>
      <c r="I4752" s="4">
        <v>16.66</v>
      </c>
      <c r="J4752" s="5">
        <v>3</v>
      </c>
      <c r="K4752" s="4">
        <v>3.33</v>
      </c>
    </row>
    <row r="4753" spans="1:11" x14ac:dyDescent="0.2">
      <c r="A4753" t="s">
        <v>3247</v>
      </c>
      <c r="B4753" t="str">
        <f t="shared" si="150"/>
        <v>2016</v>
      </c>
      <c r="C4753" t="str">
        <f t="shared" si="151"/>
        <v>May</v>
      </c>
      <c r="D4753" t="s">
        <v>2451</v>
      </c>
      <c r="E4753" t="s">
        <v>34</v>
      </c>
      <c r="F4753" t="s">
        <v>38</v>
      </c>
      <c r="G4753" t="s">
        <v>52</v>
      </c>
      <c r="H4753" t="s">
        <v>3248</v>
      </c>
      <c r="I4753" s="4">
        <v>24.96</v>
      </c>
      <c r="J4753" s="5">
        <v>4</v>
      </c>
      <c r="K4753" s="4">
        <v>6.24</v>
      </c>
    </row>
    <row r="4754" spans="1:11" x14ac:dyDescent="0.2">
      <c r="A4754" t="s">
        <v>3247</v>
      </c>
      <c r="B4754" t="str">
        <f t="shared" si="150"/>
        <v>2016</v>
      </c>
      <c r="C4754" t="str">
        <f t="shared" si="151"/>
        <v>May</v>
      </c>
      <c r="D4754" t="s">
        <v>2451</v>
      </c>
      <c r="E4754" t="s">
        <v>34</v>
      </c>
      <c r="F4754" t="s">
        <v>12</v>
      </c>
      <c r="G4754" t="s">
        <v>13</v>
      </c>
      <c r="H4754" t="s">
        <v>123</v>
      </c>
      <c r="I4754" s="4">
        <v>19.36</v>
      </c>
      <c r="J4754" s="5">
        <v>2</v>
      </c>
      <c r="K4754" s="4">
        <v>9.2899999999999991</v>
      </c>
    </row>
    <row r="4755" spans="1:11" x14ac:dyDescent="0.2">
      <c r="A4755" t="s">
        <v>3247</v>
      </c>
      <c r="B4755" t="str">
        <f t="shared" si="150"/>
        <v>2016</v>
      </c>
      <c r="C4755" t="str">
        <f t="shared" si="151"/>
        <v>May</v>
      </c>
      <c r="D4755" t="s">
        <v>2451</v>
      </c>
      <c r="E4755" t="s">
        <v>34</v>
      </c>
      <c r="F4755" t="s">
        <v>12</v>
      </c>
      <c r="G4755" t="s">
        <v>20</v>
      </c>
      <c r="H4755" t="s">
        <v>2156</v>
      </c>
      <c r="I4755" s="4">
        <v>1267.6500000000001</v>
      </c>
      <c r="J4755" s="5">
        <v>9</v>
      </c>
      <c r="K4755" s="4">
        <v>152.12</v>
      </c>
    </row>
    <row r="4756" spans="1:11" x14ac:dyDescent="0.2">
      <c r="A4756" t="s">
        <v>3249</v>
      </c>
      <c r="B4756" t="str">
        <f t="shared" si="150"/>
        <v>2016</v>
      </c>
      <c r="C4756" t="str">
        <f t="shared" si="151"/>
        <v>May</v>
      </c>
      <c r="D4756" t="s">
        <v>440</v>
      </c>
      <c r="E4756" t="s">
        <v>11</v>
      </c>
      <c r="F4756" t="s">
        <v>12</v>
      </c>
      <c r="G4756" t="s">
        <v>13</v>
      </c>
      <c r="H4756" t="s">
        <v>2636</v>
      </c>
      <c r="I4756" s="4">
        <v>10.37</v>
      </c>
      <c r="J4756" s="5">
        <v>2</v>
      </c>
      <c r="K4756" s="4">
        <v>3.63</v>
      </c>
    </row>
    <row r="4757" spans="1:11" x14ac:dyDescent="0.2">
      <c r="A4757" t="s">
        <v>3249</v>
      </c>
      <c r="B4757" t="str">
        <f t="shared" si="150"/>
        <v>2016</v>
      </c>
      <c r="C4757" t="str">
        <f t="shared" si="151"/>
        <v>May</v>
      </c>
      <c r="D4757" t="s">
        <v>440</v>
      </c>
      <c r="E4757" t="s">
        <v>11</v>
      </c>
      <c r="F4757" t="s">
        <v>38</v>
      </c>
      <c r="G4757" t="s">
        <v>39</v>
      </c>
      <c r="H4757" t="s">
        <v>1955</v>
      </c>
      <c r="I4757" s="4">
        <v>388.43</v>
      </c>
      <c r="J4757" s="5">
        <v>5</v>
      </c>
      <c r="K4757" s="4">
        <v>-88.78</v>
      </c>
    </row>
    <row r="4758" spans="1:11" x14ac:dyDescent="0.2">
      <c r="A4758" t="s">
        <v>3249</v>
      </c>
      <c r="B4758" t="str">
        <f t="shared" si="150"/>
        <v>2016</v>
      </c>
      <c r="C4758" t="str">
        <f t="shared" si="151"/>
        <v>May</v>
      </c>
      <c r="D4758" t="s">
        <v>440</v>
      </c>
      <c r="E4758" t="s">
        <v>11</v>
      </c>
      <c r="F4758" t="s">
        <v>12</v>
      </c>
      <c r="G4758" t="s">
        <v>13</v>
      </c>
      <c r="H4758" t="s">
        <v>2571</v>
      </c>
      <c r="I4758" s="4">
        <v>14.35</v>
      </c>
      <c r="J4758" s="5">
        <v>3</v>
      </c>
      <c r="K4758" s="4">
        <v>5.2</v>
      </c>
    </row>
    <row r="4759" spans="1:11" x14ac:dyDescent="0.2">
      <c r="A4759" t="s">
        <v>3249</v>
      </c>
      <c r="B4759" t="str">
        <f t="shared" si="150"/>
        <v>2016</v>
      </c>
      <c r="C4759" t="str">
        <f t="shared" si="151"/>
        <v>May</v>
      </c>
      <c r="D4759" t="s">
        <v>440</v>
      </c>
      <c r="E4759" t="s">
        <v>11</v>
      </c>
      <c r="F4759" t="s">
        <v>43</v>
      </c>
      <c r="G4759" t="s">
        <v>58</v>
      </c>
      <c r="H4759" t="s">
        <v>3250</v>
      </c>
      <c r="I4759" s="4">
        <v>63.99</v>
      </c>
      <c r="J4759" s="5">
        <v>1</v>
      </c>
      <c r="K4759" s="4">
        <v>-7.2</v>
      </c>
    </row>
    <row r="4760" spans="1:11" x14ac:dyDescent="0.2">
      <c r="A4760" t="s">
        <v>3249</v>
      </c>
      <c r="B4760" t="str">
        <f t="shared" si="150"/>
        <v>2016</v>
      </c>
      <c r="C4760" t="str">
        <f t="shared" si="151"/>
        <v>May</v>
      </c>
      <c r="D4760" t="s">
        <v>988</v>
      </c>
      <c r="E4760" t="s">
        <v>2432</v>
      </c>
      <c r="F4760" t="s">
        <v>12</v>
      </c>
      <c r="G4760" t="s">
        <v>13</v>
      </c>
      <c r="H4760" t="s">
        <v>738</v>
      </c>
      <c r="I4760" s="4">
        <v>19.440000000000001</v>
      </c>
      <c r="J4760" s="5">
        <v>3</v>
      </c>
      <c r="K4760" s="4">
        <v>9.33</v>
      </c>
    </row>
    <row r="4761" spans="1:11" x14ac:dyDescent="0.2">
      <c r="A4761" t="s">
        <v>3249</v>
      </c>
      <c r="B4761" t="str">
        <f t="shared" si="150"/>
        <v>2016</v>
      </c>
      <c r="C4761" t="str">
        <f t="shared" si="151"/>
        <v>May</v>
      </c>
      <c r="D4761" t="s">
        <v>988</v>
      </c>
      <c r="E4761" t="s">
        <v>2432</v>
      </c>
      <c r="F4761" t="s">
        <v>12</v>
      </c>
      <c r="G4761" t="s">
        <v>22</v>
      </c>
      <c r="H4761" t="s">
        <v>219</v>
      </c>
      <c r="I4761" s="4">
        <v>9.64</v>
      </c>
      <c r="J4761" s="5">
        <v>2</v>
      </c>
      <c r="K4761" s="4">
        <v>4.43</v>
      </c>
    </row>
    <row r="4762" spans="1:11" x14ac:dyDescent="0.2">
      <c r="A4762" t="s">
        <v>3249</v>
      </c>
      <c r="B4762" t="str">
        <f t="shared" si="150"/>
        <v>2016</v>
      </c>
      <c r="C4762" t="str">
        <f t="shared" si="151"/>
        <v>May</v>
      </c>
      <c r="D4762" t="s">
        <v>988</v>
      </c>
      <c r="E4762" t="s">
        <v>2432</v>
      </c>
      <c r="F4762" t="s">
        <v>12</v>
      </c>
      <c r="G4762" t="s">
        <v>13</v>
      </c>
      <c r="H4762" t="s">
        <v>3251</v>
      </c>
      <c r="I4762" s="4">
        <v>12.7</v>
      </c>
      <c r="J4762" s="5">
        <v>2</v>
      </c>
      <c r="K4762" s="4">
        <v>5.84</v>
      </c>
    </row>
    <row r="4763" spans="1:11" x14ac:dyDescent="0.2">
      <c r="A4763" t="s">
        <v>3249</v>
      </c>
      <c r="B4763" t="str">
        <f t="shared" si="150"/>
        <v>2016</v>
      </c>
      <c r="C4763" t="str">
        <f t="shared" si="151"/>
        <v>May</v>
      </c>
      <c r="D4763" t="s">
        <v>988</v>
      </c>
      <c r="E4763" t="s">
        <v>2432</v>
      </c>
      <c r="F4763" t="s">
        <v>38</v>
      </c>
      <c r="G4763" t="s">
        <v>52</v>
      </c>
      <c r="H4763" t="s">
        <v>1083</v>
      </c>
      <c r="I4763" s="4">
        <v>41.37</v>
      </c>
      <c r="J4763" s="5">
        <v>3</v>
      </c>
      <c r="K4763" s="4">
        <v>17.38</v>
      </c>
    </row>
    <row r="4764" spans="1:11" x14ac:dyDescent="0.2">
      <c r="A4764" t="s">
        <v>3249</v>
      </c>
      <c r="B4764" t="str">
        <f t="shared" si="150"/>
        <v>2016</v>
      </c>
      <c r="C4764" t="str">
        <f t="shared" si="151"/>
        <v>May</v>
      </c>
      <c r="D4764" t="s">
        <v>1820</v>
      </c>
      <c r="E4764" t="s">
        <v>26</v>
      </c>
      <c r="F4764" t="s">
        <v>12</v>
      </c>
      <c r="G4764" t="s">
        <v>27</v>
      </c>
      <c r="H4764" t="s">
        <v>979</v>
      </c>
      <c r="I4764" s="4">
        <v>1.5</v>
      </c>
      <c r="J4764" s="5">
        <v>1</v>
      </c>
      <c r="K4764" s="4">
        <v>0.17</v>
      </c>
    </row>
    <row r="4765" spans="1:11" x14ac:dyDescent="0.2">
      <c r="A4765" t="s">
        <v>3249</v>
      </c>
      <c r="B4765" t="str">
        <f t="shared" si="150"/>
        <v>2016</v>
      </c>
      <c r="C4765" t="str">
        <f t="shared" si="151"/>
        <v>May</v>
      </c>
      <c r="D4765" t="s">
        <v>1820</v>
      </c>
      <c r="E4765" t="s">
        <v>26</v>
      </c>
      <c r="F4765" t="s">
        <v>12</v>
      </c>
      <c r="G4765" t="s">
        <v>105</v>
      </c>
      <c r="H4765" t="s">
        <v>2784</v>
      </c>
      <c r="I4765" s="4">
        <v>34.85</v>
      </c>
      <c r="J4765" s="5">
        <v>2</v>
      </c>
      <c r="K4765" s="4">
        <v>6.53</v>
      </c>
    </row>
    <row r="4766" spans="1:11" x14ac:dyDescent="0.2">
      <c r="A4766" t="s">
        <v>3249</v>
      </c>
      <c r="B4766" t="str">
        <f t="shared" si="150"/>
        <v>2016</v>
      </c>
      <c r="C4766" t="str">
        <f t="shared" si="151"/>
        <v>May</v>
      </c>
      <c r="D4766" t="s">
        <v>599</v>
      </c>
      <c r="E4766" t="s">
        <v>31</v>
      </c>
      <c r="F4766" t="s">
        <v>12</v>
      </c>
      <c r="G4766" t="s">
        <v>47</v>
      </c>
      <c r="H4766" t="s">
        <v>147</v>
      </c>
      <c r="I4766" s="4">
        <v>5.94</v>
      </c>
      <c r="J4766" s="5">
        <v>3</v>
      </c>
      <c r="K4766" s="4">
        <v>0</v>
      </c>
    </row>
    <row r="4767" spans="1:11" x14ac:dyDescent="0.2">
      <c r="A4767" t="s">
        <v>3249</v>
      </c>
      <c r="B4767" t="str">
        <f t="shared" si="150"/>
        <v>2016</v>
      </c>
      <c r="C4767" t="str">
        <f t="shared" si="151"/>
        <v>May</v>
      </c>
      <c r="D4767" t="s">
        <v>599</v>
      </c>
      <c r="E4767" t="s">
        <v>31</v>
      </c>
      <c r="F4767" t="s">
        <v>12</v>
      </c>
      <c r="G4767" t="s">
        <v>13</v>
      </c>
      <c r="H4767" t="s">
        <v>2794</v>
      </c>
      <c r="I4767" s="4">
        <v>45.36</v>
      </c>
      <c r="J4767" s="5">
        <v>7</v>
      </c>
      <c r="K4767" s="4">
        <v>21.77</v>
      </c>
    </row>
    <row r="4768" spans="1:11" x14ac:dyDescent="0.2">
      <c r="A4768" t="s">
        <v>3249</v>
      </c>
      <c r="B4768" t="str">
        <f t="shared" si="150"/>
        <v>2016</v>
      </c>
      <c r="C4768" t="str">
        <f t="shared" si="151"/>
        <v>May</v>
      </c>
      <c r="D4768" t="s">
        <v>599</v>
      </c>
      <c r="E4768" t="s">
        <v>31</v>
      </c>
      <c r="F4768" t="s">
        <v>43</v>
      </c>
      <c r="G4768" t="s">
        <v>44</v>
      </c>
      <c r="H4768" t="s">
        <v>1082</v>
      </c>
      <c r="I4768" s="4">
        <v>211.17</v>
      </c>
      <c r="J4768" s="5">
        <v>4</v>
      </c>
      <c r="K4768" s="4">
        <v>23.76</v>
      </c>
    </row>
    <row r="4769" spans="1:11" x14ac:dyDescent="0.2">
      <c r="A4769" t="s">
        <v>3249</v>
      </c>
      <c r="B4769" t="str">
        <f t="shared" si="150"/>
        <v>2016</v>
      </c>
      <c r="C4769" t="str">
        <f t="shared" si="151"/>
        <v>May</v>
      </c>
      <c r="D4769" t="s">
        <v>599</v>
      </c>
      <c r="E4769" t="s">
        <v>31</v>
      </c>
      <c r="F4769" t="s">
        <v>38</v>
      </c>
      <c r="G4769" t="s">
        <v>39</v>
      </c>
      <c r="H4769" t="s">
        <v>2114</v>
      </c>
      <c r="I4769" s="4">
        <v>484.7</v>
      </c>
      <c r="J4769" s="5">
        <v>6</v>
      </c>
      <c r="K4769" s="4">
        <v>-84.82</v>
      </c>
    </row>
    <row r="4770" spans="1:11" x14ac:dyDescent="0.2">
      <c r="A4770" t="s">
        <v>3249</v>
      </c>
      <c r="B4770" t="str">
        <f t="shared" si="150"/>
        <v>2016</v>
      </c>
      <c r="C4770" t="str">
        <f t="shared" si="151"/>
        <v>May</v>
      </c>
      <c r="D4770" t="s">
        <v>599</v>
      </c>
      <c r="E4770" t="s">
        <v>31</v>
      </c>
      <c r="F4770" t="s">
        <v>43</v>
      </c>
      <c r="G4770" t="s">
        <v>353</v>
      </c>
      <c r="H4770" t="s">
        <v>2597</v>
      </c>
      <c r="I4770" s="4">
        <v>371.98</v>
      </c>
      <c r="J4770" s="5">
        <v>3</v>
      </c>
      <c r="K4770" s="4">
        <v>116.24</v>
      </c>
    </row>
    <row r="4771" spans="1:11" x14ac:dyDescent="0.2">
      <c r="A4771" t="s">
        <v>3249</v>
      </c>
      <c r="B4771" t="str">
        <f t="shared" si="150"/>
        <v>2016</v>
      </c>
      <c r="C4771" t="str">
        <f t="shared" si="151"/>
        <v>May</v>
      </c>
      <c r="D4771" t="s">
        <v>2025</v>
      </c>
      <c r="E4771" t="s">
        <v>139</v>
      </c>
      <c r="F4771" t="s">
        <v>12</v>
      </c>
      <c r="G4771" t="s">
        <v>20</v>
      </c>
      <c r="H4771" t="s">
        <v>1261</v>
      </c>
      <c r="I4771" s="4">
        <v>184.7</v>
      </c>
      <c r="J4771" s="5">
        <v>6</v>
      </c>
      <c r="K4771" s="4">
        <v>13.85</v>
      </c>
    </row>
    <row r="4772" spans="1:11" x14ac:dyDescent="0.2">
      <c r="A4772" t="s">
        <v>3249</v>
      </c>
      <c r="B4772" t="str">
        <f t="shared" si="150"/>
        <v>2016</v>
      </c>
      <c r="C4772" t="str">
        <f t="shared" si="151"/>
        <v>May</v>
      </c>
      <c r="D4772" t="s">
        <v>2025</v>
      </c>
      <c r="E4772" t="s">
        <v>139</v>
      </c>
      <c r="F4772" t="s">
        <v>43</v>
      </c>
      <c r="G4772" t="s">
        <v>58</v>
      </c>
      <c r="H4772" t="s">
        <v>2016</v>
      </c>
      <c r="I4772" s="4">
        <v>47.92</v>
      </c>
      <c r="J4772" s="5">
        <v>2</v>
      </c>
      <c r="K4772" s="4">
        <v>11.98</v>
      </c>
    </row>
    <row r="4773" spans="1:11" x14ac:dyDescent="0.2">
      <c r="A4773" t="s">
        <v>3249</v>
      </c>
      <c r="B4773" t="str">
        <f t="shared" si="150"/>
        <v>2016</v>
      </c>
      <c r="C4773" t="str">
        <f t="shared" si="151"/>
        <v>May</v>
      </c>
      <c r="D4773" t="s">
        <v>3199</v>
      </c>
      <c r="E4773" t="s">
        <v>180</v>
      </c>
      <c r="F4773" t="s">
        <v>38</v>
      </c>
      <c r="G4773" t="s">
        <v>52</v>
      </c>
      <c r="H4773" t="s">
        <v>1266</v>
      </c>
      <c r="I4773" s="4">
        <v>26.94</v>
      </c>
      <c r="J4773" s="5">
        <v>3</v>
      </c>
      <c r="K4773" s="4">
        <v>11.31</v>
      </c>
    </row>
    <row r="4774" spans="1:11" x14ac:dyDescent="0.2">
      <c r="A4774" t="s">
        <v>3252</v>
      </c>
      <c r="B4774" t="str">
        <f t="shared" si="150"/>
        <v>2016</v>
      </c>
      <c r="C4774" t="str">
        <f t="shared" si="151"/>
        <v>May</v>
      </c>
      <c r="D4774" t="s">
        <v>682</v>
      </c>
      <c r="E4774" t="s">
        <v>125</v>
      </c>
      <c r="F4774" t="s">
        <v>38</v>
      </c>
      <c r="G4774" t="s">
        <v>39</v>
      </c>
      <c r="H4774" t="s">
        <v>1135</v>
      </c>
      <c r="I4774" s="4">
        <v>3504.9</v>
      </c>
      <c r="J4774" s="5">
        <v>5</v>
      </c>
      <c r="K4774" s="4">
        <v>700.98</v>
      </c>
    </row>
    <row r="4775" spans="1:11" x14ac:dyDescent="0.2">
      <c r="A4775" t="s">
        <v>3252</v>
      </c>
      <c r="B4775" t="str">
        <f t="shared" si="150"/>
        <v>2016</v>
      </c>
      <c r="C4775" t="str">
        <f t="shared" si="151"/>
        <v>May</v>
      </c>
      <c r="D4775" t="s">
        <v>682</v>
      </c>
      <c r="E4775" t="s">
        <v>125</v>
      </c>
      <c r="F4775" t="s">
        <v>12</v>
      </c>
      <c r="G4775" t="s">
        <v>13</v>
      </c>
      <c r="H4775" t="s">
        <v>2882</v>
      </c>
      <c r="I4775" s="4">
        <v>144.12</v>
      </c>
      <c r="J4775" s="5">
        <v>3</v>
      </c>
      <c r="K4775" s="4">
        <v>69.180000000000007</v>
      </c>
    </row>
    <row r="4776" spans="1:11" x14ac:dyDescent="0.2">
      <c r="A4776" t="s">
        <v>3252</v>
      </c>
      <c r="B4776" t="str">
        <f t="shared" si="150"/>
        <v>2016</v>
      </c>
      <c r="C4776" t="str">
        <f t="shared" si="151"/>
        <v>May</v>
      </c>
      <c r="D4776" t="s">
        <v>682</v>
      </c>
      <c r="E4776" t="s">
        <v>125</v>
      </c>
      <c r="F4776" t="s">
        <v>12</v>
      </c>
      <c r="G4776" t="s">
        <v>13</v>
      </c>
      <c r="H4776" t="s">
        <v>2740</v>
      </c>
      <c r="I4776" s="4">
        <v>314.55</v>
      </c>
      <c r="J4776" s="5">
        <v>3</v>
      </c>
      <c r="K4776" s="4">
        <v>150.97999999999999</v>
      </c>
    </row>
    <row r="4777" spans="1:11" x14ac:dyDescent="0.2">
      <c r="A4777" t="s">
        <v>3252</v>
      </c>
      <c r="B4777" t="str">
        <f t="shared" si="150"/>
        <v>2016</v>
      </c>
      <c r="C4777" t="str">
        <f t="shared" si="151"/>
        <v>May</v>
      </c>
      <c r="D4777" t="s">
        <v>1003</v>
      </c>
      <c r="E4777" t="s">
        <v>17</v>
      </c>
      <c r="F4777" t="s">
        <v>38</v>
      </c>
      <c r="G4777" t="s">
        <v>52</v>
      </c>
      <c r="H4777" t="s">
        <v>2279</v>
      </c>
      <c r="I4777" s="4">
        <v>25.18</v>
      </c>
      <c r="J4777" s="5">
        <v>3</v>
      </c>
      <c r="K4777" s="4">
        <v>-33.36</v>
      </c>
    </row>
    <row r="4778" spans="1:11" x14ac:dyDescent="0.2">
      <c r="A4778" t="s">
        <v>3252</v>
      </c>
      <c r="B4778" t="str">
        <f t="shared" si="150"/>
        <v>2016</v>
      </c>
      <c r="C4778" t="str">
        <f t="shared" si="151"/>
        <v>May</v>
      </c>
      <c r="D4778" t="s">
        <v>1003</v>
      </c>
      <c r="E4778" t="s">
        <v>17</v>
      </c>
      <c r="F4778" t="s">
        <v>38</v>
      </c>
      <c r="G4778" t="s">
        <v>52</v>
      </c>
      <c r="H4778" t="s">
        <v>648</v>
      </c>
      <c r="I4778" s="4">
        <v>5.58</v>
      </c>
      <c r="J4778" s="5">
        <v>2</v>
      </c>
      <c r="K4778" s="4">
        <v>-1.68</v>
      </c>
    </row>
    <row r="4779" spans="1:11" x14ac:dyDescent="0.2">
      <c r="A4779" t="s">
        <v>3252</v>
      </c>
      <c r="B4779" t="str">
        <f t="shared" si="150"/>
        <v>2016</v>
      </c>
      <c r="C4779" t="str">
        <f t="shared" si="151"/>
        <v>May</v>
      </c>
      <c r="D4779" t="s">
        <v>1003</v>
      </c>
      <c r="E4779" t="s">
        <v>17</v>
      </c>
      <c r="F4779" t="s">
        <v>12</v>
      </c>
      <c r="G4779" t="s">
        <v>20</v>
      </c>
      <c r="H4779" t="s">
        <v>2040</v>
      </c>
      <c r="I4779" s="4">
        <v>1297.3699999999999</v>
      </c>
      <c r="J4779" s="5">
        <v>9</v>
      </c>
      <c r="K4779" s="4">
        <v>97.3</v>
      </c>
    </row>
    <row r="4780" spans="1:11" x14ac:dyDescent="0.2">
      <c r="A4780" t="s">
        <v>3252</v>
      </c>
      <c r="B4780" t="str">
        <f t="shared" si="150"/>
        <v>2016</v>
      </c>
      <c r="C4780" t="str">
        <f t="shared" si="151"/>
        <v>May</v>
      </c>
      <c r="D4780" t="s">
        <v>1710</v>
      </c>
      <c r="E4780" t="s">
        <v>31</v>
      </c>
      <c r="F4780" t="s">
        <v>12</v>
      </c>
      <c r="G4780" t="s">
        <v>13</v>
      </c>
      <c r="H4780" t="s">
        <v>1973</v>
      </c>
      <c r="I4780" s="4">
        <v>13.38</v>
      </c>
      <c r="J4780" s="5">
        <v>2</v>
      </c>
      <c r="K4780" s="4">
        <v>6.15</v>
      </c>
    </row>
    <row r="4781" spans="1:11" x14ac:dyDescent="0.2">
      <c r="A4781" t="s">
        <v>3253</v>
      </c>
      <c r="B4781" t="str">
        <f t="shared" si="150"/>
        <v>2016</v>
      </c>
      <c r="C4781" t="str">
        <f t="shared" si="151"/>
        <v>May</v>
      </c>
      <c r="D4781" t="s">
        <v>1226</v>
      </c>
      <c r="E4781" t="s">
        <v>383</v>
      </c>
      <c r="F4781" t="s">
        <v>12</v>
      </c>
      <c r="G4781" t="s">
        <v>27</v>
      </c>
      <c r="H4781" t="s">
        <v>2154</v>
      </c>
      <c r="I4781" s="4">
        <v>185.88</v>
      </c>
      <c r="J4781" s="5">
        <v>6</v>
      </c>
      <c r="K4781" s="4">
        <v>50.19</v>
      </c>
    </row>
    <row r="4782" spans="1:11" x14ac:dyDescent="0.2">
      <c r="A4782" t="s">
        <v>3253</v>
      </c>
      <c r="B4782" t="str">
        <f t="shared" si="150"/>
        <v>2016</v>
      </c>
      <c r="C4782" t="str">
        <f t="shared" si="151"/>
        <v>May</v>
      </c>
      <c r="D4782" t="s">
        <v>2072</v>
      </c>
      <c r="E4782" t="s">
        <v>139</v>
      </c>
      <c r="F4782" t="s">
        <v>38</v>
      </c>
      <c r="G4782" t="s">
        <v>39</v>
      </c>
      <c r="H4782" t="s">
        <v>1306</v>
      </c>
      <c r="I4782" s="4">
        <v>390.27</v>
      </c>
      <c r="J4782" s="5">
        <v>8</v>
      </c>
      <c r="K4782" s="4">
        <v>-24.39</v>
      </c>
    </row>
    <row r="4783" spans="1:11" x14ac:dyDescent="0.2">
      <c r="A4783" t="s">
        <v>3253</v>
      </c>
      <c r="B4783" t="str">
        <f t="shared" si="150"/>
        <v>2016</v>
      </c>
      <c r="C4783" t="str">
        <f t="shared" si="151"/>
        <v>May</v>
      </c>
      <c r="D4783" t="s">
        <v>2072</v>
      </c>
      <c r="E4783" t="s">
        <v>139</v>
      </c>
      <c r="F4783" t="s">
        <v>12</v>
      </c>
      <c r="G4783" t="s">
        <v>13</v>
      </c>
      <c r="H4783" t="s">
        <v>1280</v>
      </c>
      <c r="I4783" s="4">
        <v>62.19</v>
      </c>
      <c r="J4783" s="5">
        <v>13</v>
      </c>
      <c r="K4783" s="4">
        <v>19.440000000000001</v>
      </c>
    </row>
    <row r="4784" spans="1:11" x14ac:dyDescent="0.2">
      <c r="A4784" t="s">
        <v>3253</v>
      </c>
      <c r="B4784" t="str">
        <f t="shared" si="150"/>
        <v>2016</v>
      </c>
      <c r="C4784" t="str">
        <f t="shared" si="151"/>
        <v>May</v>
      </c>
      <c r="D4784" t="s">
        <v>302</v>
      </c>
      <c r="E4784" t="s">
        <v>31</v>
      </c>
      <c r="F4784" t="s">
        <v>12</v>
      </c>
      <c r="G4784" t="s">
        <v>105</v>
      </c>
      <c r="H4784" t="s">
        <v>1500</v>
      </c>
      <c r="I4784" s="4">
        <v>262.24</v>
      </c>
      <c r="J4784" s="5">
        <v>2</v>
      </c>
      <c r="K4784" s="4">
        <v>78.67</v>
      </c>
    </row>
    <row r="4785" spans="1:11" x14ac:dyDescent="0.2">
      <c r="A4785" t="s">
        <v>3253</v>
      </c>
      <c r="B4785" t="str">
        <f t="shared" si="150"/>
        <v>2016</v>
      </c>
      <c r="C4785" t="str">
        <f t="shared" si="151"/>
        <v>May</v>
      </c>
      <c r="D4785" t="s">
        <v>302</v>
      </c>
      <c r="E4785" t="s">
        <v>31</v>
      </c>
      <c r="F4785" t="s">
        <v>12</v>
      </c>
      <c r="G4785" t="s">
        <v>13</v>
      </c>
      <c r="H4785" t="s">
        <v>2220</v>
      </c>
      <c r="I4785" s="4">
        <v>182.72</v>
      </c>
      <c r="J4785" s="5">
        <v>8</v>
      </c>
      <c r="K4785" s="4">
        <v>84.05</v>
      </c>
    </row>
    <row r="4786" spans="1:11" x14ac:dyDescent="0.2">
      <c r="A4786" t="s">
        <v>3253</v>
      </c>
      <c r="B4786" t="str">
        <f t="shared" si="150"/>
        <v>2016</v>
      </c>
      <c r="C4786" t="str">
        <f t="shared" si="151"/>
        <v>May</v>
      </c>
      <c r="D4786" t="s">
        <v>302</v>
      </c>
      <c r="E4786" t="s">
        <v>31</v>
      </c>
      <c r="F4786" t="s">
        <v>43</v>
      </c>
      <c r="G4786" t="s">
        <v>58</v>
      </c>
      <c r="H4786" t="s">
        <v>777</v>
      </c>
      <c r="I4786" s="4">
        <v>131.6</v>
      </c>
      <c r="J4786" s="5">
        <v>7</v>
      </c>
      <c r="K4786" s="4">
        <v>7.9</v>
      </c>
    </row>
    <row r="4787" spans="1:11" x14ac:dyDescent="0.2">
      <c r="A4787" t="s">
        <v>3253</v>
      </c>
      <c r="B4787" t="str">
        <f t="shared" si="150"/>
        <v>2016</v>
      </c>
      <c r="C4787" t="str">
        <f t="shared" si="151"/>
        <v>May</v>
      </c>
      <c r="D4787" t="s">
        <v>302</v>
      </c>
      <c r="E4787" t="s">
        <v>31</v>
      </c>
      <c r="F4787" t="s">
        <v>12</v>
      </c>
      <c r="G4787" t="s">
        <v>22</v>
      </c>
      <c r="H4787" t="s">
        <v>1373</v>
      </c>
      <c r="I4787" s="4">
        <v>22.72</v>
      </c>
      <c r="J4787" s="5">
        <v>4</v>
      </c>
      <c r="K4787" s="4">
        <v>7.38</v>
      </c>
    </row>
    <row r="4788" spans="1:11" x14ac:dyDescent="0.2">
      <c r="A4788" t="s">
        <v>3253</v>
      </c>
      <c r="B4788" t="str">
        <f t="shared" si="150"/>
        <v>2016</v>
      </c>
      <c r="C4788" t="str">
        <f t="shared" si="151"/>
        <v>May</v>
      </c>
      <c r="D4788" t="s">
        <v>302</v>
      </c>
      <c r="E4788" t="s">
        <v>31</v>
      </c>
      <c r="F4788" t="s">
        <v>43</v>
      </c>
      <c r="G4788" t="s">
        <v>353</v>
      </c>
      <c r="H4788" t="s">
        <v>971</v>
      </c>
      <c r="I4788" s="4">
        <v>558.4</v>
      </c>
      <c r="J4788" s="5">
        <v>2</v>
      </c>
      <c r="K4788" s="4">
        <v>41.88</v>
      </c>
    </row>
    <row r="4789" spans="1:11" x14ac:dyDescent="0.2">
      <c r="A4789" t="s">
        <v>3253</v>
      </c>
      <c r="B4789" t="str">
        <f t="shared" si="150"/>
        <v>2016</v>
      </c>
      <c r="C4789" t="str">
        <f t="shared" si="151"/>
        <v>May</v>
      </c>
      <c r="D4789" t="s">
        <v>601</v>
      </c>
      <c r="E4789" t="s">
        <v>169</v>
      </c>
      <c r="F4789" t="s">
        <v>12</v>
      </c>
      <c r="G4789" t="s">
        <v>232</v>
      </c>
      <c r="H4789" t="s">
        <v>2698</v>
      </c>
      <c r="I4789" s="4">
        <v>54.9</v>
      </c>
      <c r="J4789" s="5">
        <v>5</v>
      </c>
      <c r="K4789" s="4">
        <v>15.37</v>
      </c>
    </row>
    <row r="4790" spans="1:11" x14ac:dyDescent="0.2">
      <c r="A4790" t="s">
        <v>3253</v>
      </c>
      <c r="B4790" t="str">
        <f t="shared" si="150"/>
        <v>2016</v>
      </c>
      <c r="C4790" t="str">
        <f t="shared" si="151"/>
        <v>May</v>
      </c>
      <c r="D4790" t="s">
        <v>1672</v>
      </c>
      <c r="E4790" t="s">
        <v>17</v>
      </c>
      <c r="F4790" t="s">
        <v>43</v>
      </c>
      <c r="G4790" t="s">
        <v>44</v>
      </c>
      <c r="H4790" t="s">
        <v>747</v>
      </c>
      <c r="I4790" s="4">
        <v>286.39999999999998</v>
      </c>
      <c r="J4790" s="5">
        <v>1</v>
      </c>
      <c r="K4790" s="4">
        <v>25.06</v>
      </c>
    </row>
    <row r="4791" spans="1:11" x14ac:dyDescent="0.2">
      <c r="A4791" t="s">
        <v>3254</v>
      </c>
      <c r="B4791" t="str">
        <f t="shared" si="150"/>
        <v>2016</v>
      </c>
      <c r="C4791" t="str">
        <f t="shared" si="151"/>
        <v>May</v>
      </c>
      <c r="D4791" t="s">
        <v>2033</v>
      </c>
      <c r="E4791" t="s">
        <v>561</v>
      </c>
      <c r="F4791" t="s">
        <v>43</v>
      </c>
      <c r="G4791" t="s">
        <v>44</v>
      </c>
      <c r="H4791" t="s">
        <v>337</v>
      </c>
      <c r="I4791" s="4">
        <v>979.95</v>
      </c>
      <c r="J4791" s="5">
        <v>5</v>
      </c>
      <c r="K4791" s="4">
        <v>274.39</v>
      </c>
    </row>
    <row r="4792" spans="1:11" x14ac:dyDescent="0.2">
      <c r="A4792" t="s">
        <v>3254</v>
      </c>
      <c r="B4792" t="str">
        <f t="shared" si="150"/>
        <v>2016</v>
      </c>
      <c r="C4792" t="str">
        <f t="shared" si="151"/>
        <v>May</v>
      </c>
      <c r="D4792" t="s">
        <v>2033</v>
      </c>
      <c r="E4792" t="s">
        <v>561</v>
      </c>
      <c r="F4792" t="s">
        <v>12</v>
      </c>
      <c r="G4792" t="s">
        <v>22</v>
      </c>
      <c r="H4792" t="s">
        <v>910</v>
      </c>
      <c r="I4792" s="4">
        <v>22.75</v>
      </c>
      <c r="J4792" s="5">
        <v>5</v>
      </c>
      <c r="K4792" s="4">
        <v>11.38</v>
      </c>
    </row>
    <row r="4793" spans="1:11" x14ac:dyDescent="0.2">
      <c r="A4793" t="s">
        <v>3254</v>
      </c>
      <c r="B4793" t="str">
        <f t="shared" si="150"/>
        <v>2016</v>
      </c>
      <c r="C4793" t="str">
        <f t="shared" si="151"/>
        <v>May</v>
      </c>
      <c r="D4793" t="s">
        <v>3143</v>
      </c>
      <c r="E4793" t="s">
        <v>135</v>
      </c>
      <c r="F4793" t="s">
        <v>12</v>
      </c>
      <c r="G4793" t="s">
        <v>22</v>
      </c>
      <c r="H4793" t="s">
        <v>3168</v>
      </c>
      <c r="I4793" s="4">
        <v>11.28</v>
      </c>
      <c r="J4793" s="5">
        <v>3</v>
      </c>
      <c r="K4793" s="4">
        <v>-8.65</v>
      </c>
    </row>
    <row r="4794" spans="1:11" x14ac:dyDescent="0.2">
      <c r="A4794" t="s">
        <v>3254</v>
      </c>
      <c r="B4794" t="str">
        <f t="shared" si="150"/>
        <v>2016</v>
      </c>
      <c r="C4794" t="str">
        <f t="shared" si="151"/>
        <v>May</v>
      </c>
      <c r="D4794" t="s">
        <v>3143</v>
      </c>
      <c r="E4794" t="s">
        <v>135</v>
      </c>
      <c r="F4794" t="s">
        <v>12</v>
      </c>
      <c r="G4794" t="s">
        <v>27</v>
      </c>
      <c r="H4794" t="s">
        <v>380</v>
      </c>
      <c r="I4794" s="4">
        <v>4.45</v>
      </c>
      <c r="J4794" s="5">
        <v>2</v>
      </c>
      <c r="K4794" s="4">
        <v>0.33</v>
      </c>
    </row>
    <row r="4795" spans="1:11" x14ac:dyDescent="0.2">
      <c r="A4795" t="s">
        <v>3254</v>
      </c>
      <c r="B4795" t="str">
        <f t="shared" si="150"/>
        <v>2016</v>
      </c>
      <c r="C4795" t="str">
        <f t="shared" si="151"/>
        <v>May</v>
      </c>
      <c r="D4795" t="s">
        <v>3143</v>
      </c>
      <c r="E4795" t="s">
        <v>135</v>
      </c>
      <c r="F4795" t="s">
        <v>38</v>
      </c>
      <c r="G4795" t="s">
        <v>52</v>
      </c>
      <c r="H4795" t="s">
        <v>2356</v>
      </c>
      <c r="I4795" s="4">
        <v>44.76</v>
      </c>
      <c r="J4795" s="5">
        <v>3</v>
      </c>
      <c r="K4795" s="4">
        <v>14.55</v>
      </c>
    </row>
    <row r="4796" spans="1:11" x14ac:dyDescent="0.2">
      <c r="A4796" t="s">
        <v>3255</v>
      </c>
      <c r="B4796" t="str">
        <f t="shared" si="150"/>
        <v>2016</v>
      </c>
      <c r="C4796" t="str">
        <f t="shared" si="151"/>
        <v>May</v>
      </c>
      <c r="D4796" t="s">
        <v>2831</v>
      </c>
      <c r="E4796" t="s">
        <v>327</v>
      </c>
      <c r="F4796" t="s">
        <v>12</v>
      </c>
      <c r="G4796" t="s">
        <v>22</v>
      </c>
      <c r="H4796" t="s">
        <v>1058</v>
      </c>
      <c r="I4796" s="4">
        <v>22.62</v>
      </c>
      <c r="J4796" s="5">
        <v>2</v>
      </c>
      <c r="K4796" s="4">
        <v>-15.08</v>
      </c>
    </row>
    <row r="4797" spans="1:11" x14ac:dyDescent="0.2">
      <c r="A4797" t="s">
        <v>3255</v>
      </c>
      <c r="B4797" t="str">
        <f t="shared" si="150"/>
        <v>2016</v>
      </c>
      <c r="C4797" t="str">
        <f t="shared" si="151"/>
        <v>May</v>
      </c>
      <c r="D4797" t="s">
        <v>2831</v>
      </c>
      <c r="E4797" t="s">
        <v>327</v>
      </c>
      <c r="F4797" t="s">
        <v>12</v>
      </c>
      <c r="G4797" t="s">
        <v>22</v>
      </c>
      <c r="H4797" t="s">
        <v>885</v>
      </c>
      <c r="I4797" s="4">
        <v>14.95</v>
      </c>
      <c r="J4797" s="5">
        <v>2</v>
      </c>
      <c r="K4797" s="4">
        <v>-11.96</v>
      </c>
    </row>
    <row r="4798" spans="1:11" x14ac:dyDescent="0.2">
      <c r="A4798" t="s">
        <v>3255</v>
      </c>
      <c r="B4798" t="str">
        <f t="shared" si="150"/>
        <v>2016</v>
      </c>
      <c r="C4798" t="str">
        <f t="shared" si="151"/>
        <v>May</v>
      </c>
      <c r="D4798" t="s">
        <v>2831</v>
      </c>
      <c r="E4798" t="s">
        <v>327</v>
      </c>
      <c r="F4798" t="s">
        <v>38</v>
      </c>
      <c r="G4798" t="s">
        <v>39</v>
      </c>
      <c r="H4798" t="s">
        <v>1151</v>
      </c>
      <c r="I4798" s="4">
        <v>801.57</v>
      </c>
      <c r="J4798" s="5">
        <v>2</v>
      </c>
      <c r="K4798" s="4">
        <v>50.1</v>
      </c>
    </row>
    <row r="4799" spans="1:11" x14ac:dyDescent="0.2">
      <c r="A4799" t="s">
        <v>3255</v>
      </c>
      <c r="B4799" t="str">
        <f t="shared" si="150"/>
        <v>2016</v>
      </c>
      <c r="C4799" t="str">
        <f t="shared" si="151"/>
        <v>May</v>
      </c>
      <c r="D4799" t="s">
        <v>2831</v>
      </c>
      <c r="E4799" t="s">
        <v>327</v>
      </c>
      <c r="F4799" t="s">
        <v>12</v>
      </c>
      <c r="G4799" t="s">
        <v>22</v>
      </c>
      <c r="H4799" t="s">
        <v>3160</v>
      </c>
      <c r="I4799" s="4">
        <v>2.38</v>
      </c>
      <c r="J4799" s="5">
        <v>3</v>
      </c>
      <c r="K4799" s="4">
        <v>-1.9</v>
      </c>
    </row>
    <row r="4800" spans="1:11" x14ac:dyDescent="0.2">
      <c r="A4800" t="s">
        <v>3255</v>
      </c>
      <c r="B4800" t="str">
        <f t="shared" si="150"/>
        <v>2016</v>
      </c>
      <c r="C4800" t="str">
        <f t="shared" si="151"/>
        <v>May</v>
      </c>
      <c r="D4800" t="s">
        <v>2831</v>
      </c>
      <c r="E4800" t="s">
        <v>327</v>
      </c>
      <c r="F4800" t="s">
        <v>12</v>
      </c>
      <c r="G4800" t="s">
        <v>13</v>
      </c>
      <c r="H4800" t="s">
        <v>2355</v>
      </c>
      <c r="I4800" s="4">
        <v>32.79</v>
      </c>
      <c r="J4800" s="5">
        <v>1</v>
      </c>
      <c r="K4800" s="4">
        <v>11.89</v>
      </c>
    </row>
    <row r="4801" spans="1:11" x14ac:dyDescent="0.2">
      <c r="A4801" t="s">
        <v>3255</v>
      </c>
      <c r="B4801" t="str">
        <f t="shared" si="150"/>
        <v>2016</v>
      </c>
      <c r="C4801" t="str">
        <f t="shared" si="151"/>
        <v>May</v>
      </c>
      <c r="D4801" t="s">
        <v>3256</v>
      </c>
      <c r="E4801" t="s">
        <v>290</v>
      </c>
      <c r="F4801" t="s">
        <v>12</v>
      </c>
      <c r="G4801" t="s">
        <v>22</v>
      </c>
      <c r="H4801" t="s">
        <v>816</v>
      </c>
      <c r="I4801" s="4">
        <v>3.28</v>
      </c>
      <c r="J4801" s="5">
        <v>2</v>
      </c>
      <c r="K4801" s="4">
        <v>-2.63</v>
      </c>
    </row>
    <row r="4802" spans="1:11" x14ac:dyDescent="0.2">
      <c r="A4802" t="s">
        <v>3255</v>
      </c>
      <c r="B4802" t="str">
        <f t="shared" si="150"/>
        <v>2016</v>
      </c>
      <c r="C4802" t="str">
        <f t="shared" si="151"/>
        <v>May</v>
      </c>
      <c r="D4802" t="s">
        <v>757</v>
      </c>
      <c r="E4802" t="s">
        <v>87</v>
      </c>
      <c r="F4802" t="s">
        <v>43</v>
      </c>
      <c r="G4802" t="s">
        <v>694</v>
      </c>
      <c r="H4802" t="s">
        <v>1064</v>
      </c>
      <c r="I4802" s="4">
        <v>839.99</v>
      </c>
      <c r="J4802" s="5">
        <v>2</v>
      </c>
      <c r="K4802" s="4">
        <v>70</v>
      </c>
    </row>
    <row r="4803" spans="1:11" x14ac:dyDescent="0.2">
      <c r="A4803" t="s">
        <v>3255</v>
      </c>
      <c r="B4803" t="str">
        <f t="shared" ref="B4803:B4866" si="152">TEXT(A4803,"YYYY")</f>
        <v>2016</v>
      </c>
      <c r="C4803" t="str">
        <f t="shared" ref="C4803:C4866" si="153">TEXT(A4803,"MMM")</f>
        <v>May</v>
      </c>
      <c r="D4803" t="s">
        <v>511</v>
      </c>
      <c r="E4803" t="s">
        <v>62</v>
      </c>
      <c r="F4803" t="s">
        <v>38</v>
      </c>
      <c r="G4803" t="s">
        <v>164</v>
      </c>
      <c r="H4803" t="s">
        <v>2076</v>
      </c>
      <c r="I4803" s="4">
        <v>2275.5</v>
      </c>
      <c r="J4803" s="5">
        <v>10</v>
      </c>
      <c r="K4803" s="4">
        <v>386.84</v>
      </c>
    </row>
    <row r="4804" spans="1:11" x14ac:dyDescent="0.2">
      <c r="A4804" t="s">
        <v>3255</v>
      </c>
      <c r="B4804" t="str">
        <f t="shared" si="152"/>
        <v>2016</v>
      </c>
      <c r="C4804" t="str">
        <f t="shared" si="153"/>
        <v>May</v>
      </c>
      <c r="D4804" t="s">
        <v>511</v>
      </c>
      <c r="E4804" t="s">
        <v>62</v>
      </c>
      <c r="F4804" t="s">
        <v>43</v>
      </c>
      <c r="G4804" t="s">
        <v>58</v>
      </c>
      <c r="H4804" t="s">
        <v>2077</v>
      </c>
      <c r="I4804" s="4">
        <v>1979.7</v>
      </c>
      <c r="J4804" s="5">
        <v>6</v>
      </c>
      <c r="K4804" s="4">
        <v>653.29999999999995</v>
      </c>
    </row>
    <row r="4805" spans="1:11" x14ac:dyDescent="0.2">
      <c r="A4805" t="s">
        <v>3255</v>
      </c>
      <c r="B4805" t="str">
        <f t="shared" si="152"/>
        <v>2016</v>
      </c>
      <c r="C4805" t="str">
        <f t="shared" si="153"/>
        <v>May</v>
      </c>
      <c r="D4805" t="s">
        <v>511</v>
      </c>
      <c r="E4805" t="s">
        <v>62</v>
      </c>
      <c r="F4805" t="s">
        <v>12</v>
      </c>
      <c r="G4805" t="s">
        <v>18</v>
      </c>
      <c r="H4805" t="s">
        <v>3145</v>
      </c>
      <c r="I4805" s="4">
        <v>62.1</v>
      </c>
      <c r="J4805" s="5">
        <v>6</v>
      </c>
      <c r="K4805" s="4">
        <v>29.81</v>
      </c>
    </row>
    <row r="4806" spans="1:11" x14ac:dyDescent="0.2">
      <c r="A4806" t="s">
        <v>3255</v>
      </c>
      <c r="B4806" t="str">
        <f t="shared" si="152"/>
        <v>2016</v>
      </c>
      <c r="C4806" t="str">
        <f t="shared" si="153"/>
        <v>May</v>
      </c>
      <c r="D4806" t="s">
        <v>689</v>
      </c>
      <c r="E4806" t="s">
        <v>87</v>
      </c>
      <c r="F4806" t="s">
        <v>12</v>
      </c>
      <c r="G4806" t="s">
        <v>105</v>
      </c>
      <c r="H4806" t="s">
        <v>508</v>
      </c>
      <c r="I4806" s="4">
        <v>123.92</v>
      </c>
      <c r="J4806" s="5">
        <v>5</v>
      </c>
      <c r="K4806" s="4">
        <v>9.2899999999999991</v>
      </c>
    </row>
    <row r="4807" spans="1:11" x14ac:dyDescent="0.2">
      <c r="A4807" t="s">
        <v>3255</v>
      </c>
      <c r="B4807" t="str">
        <f t="shared" si="152"/>
        <v>2016</v>
      </c>
      <c r="C4807" t="str">
        <f t="shared" si="153"/>
        <v>May</v>
      </c>
      <c r="D4807" t="s">
        <v>1783</v>
      </c>
      <c r="E4807" t="s">
        <v>31</v>
      </c>
      <c r="F4807" t="s">
        <v>12</v>
      </c>
      <c r="G4807" t="s">
        <v>13</v>
      </c>
      <c r="H4807" t="s">
        <v>2629</v>
      </c>
      <c r="I4807" s="4">
        <v>38.880000000000003</v>
      </c>
      <c r="J4807" s="5">
        <v>6</v>
      </c>
      <c r="K4807" s="4">
        <v>18.66</v>
      </c>
    </row>
    <row r="4808" spans="1:11" x14ac:dyDescent="0.2">
      <c r="A4808" t="s">
        <v>3255</v>
      </c>
      <c r="B4808" t="str">
        <f t="shared" si="152"/>
        <v>2016</v>
      </c>
      <c r="C4808" t="str">
        <f t="shared" si="153"/>
        <v>May</v>
      </c>
      <c r="D4808" t="s">
        <v>1129</v>
      </c>
      <c r="E4808" t="s">
        <v>180</v>
      </c>
      <c r="F4808" t="s">
        <v>12</v>
      </c>
      <c r="G4808" t="s">
        <v>105</v>
      </c>
      <c r="H4808" t="s">
        <v>2599</v>
      </c>
      <c r="I4808" s="4">
        <v>364.74</v>
      </c>
      <c r="J4808" s="5">
        <v>3</v>
      </c>
      <c r="K4808" s="4">
        <v>109.42</v>
      </c>
    </row>
    <row r="4809" spans="1:11" x14ac:dyDescent="0.2">
      <c r="A4809" t="s">
        <v>3255</v>
      </c>
      <c r="B4809" t="str">
        <f t="shared" si="152"/>
        <v>2016</v>
      </c>
      <c r="C4809" t="str">
        <f t="shared" si="153"/>
        <v>May</v>
      </c>
      <c r="D4809" t="s">
        <v>1129</v>
      </c>
      <c r="E4809" t="s">
        <v>180</v>
      </c>
      <c r="F4809" t="s">
        <v>38</v>
      </c>
      <c r="G4809" t="s">
        <v>52</v>
      </c>
      <c r="H4809" t="s">
        <v>2369</v>
      </c>
      <c r="I4809" s="4">
        <v>47.4</v>
      </c>
      <c r="J4809" s="5">
        <v>5</v>
      </c>
      <c r="K4809" s="4">
        <v>21.33</v>
      </c>
    </row>
    <row r="4810" spans="1:11" x14ac:dyDescent="0.2">
      <c r="A4810" t="s">
        <v>3255</v>
      </c>
      <c r="B4810" t="str">
        <f t="shared" si="152"/>
        <v>2016</v>
      </c>
      <c r="C4810" t="str">
        <f t="shared" si="153"/>
        <v>May</v>
      </c>
      <c r="D4810" t="s">
        <v>1129</v>
      </c>
      <c r="E4810" t="s">
        <v>180</v>
      </c>
      <c r="F4810" t="s">
        <v>12</v>
      </c>
      <c r="G4810" t="s">
        <v>20</v>
      </c>
      <c r="H4810" t="s">
        <v>591</v>
      </c>
      <c r="I4810" s="4">
        <v>49.76</v>
      </c>
      <c r="J4810" s="5">
        <v>4</v>
      </c>
      <c r="K4810" s="4">
        <v>13.93</v>
      </c>
    </row>
    <row r="4811" spans="1:11" x14ac:dyDescent="0.2">
      <c r="A4811" t="s">
        <v>3255</v>
      </c>
      <c r="B4811" t="str">
        <f t="shared" si="152"/>
        <v>2016</v>
      </c>
      <c r="C4811" t="str">
        <f t="shared" si="153"/>
        <v>May</v>
      </c>
      <c r="D4811" t="s">
        <v>1129</v>
      </c>
      <c r="E4811" t="s">
        <v>180</v>
      </c>
      <c r="F4811" t="s">
        <v>12</v>
      </c>
      <c r="G4811" t="s">
        <v>27</v>
      </c>
      <c r="H4811" t="s">
        <v>380</v>
      </c>
      <c r="I4811" s="4">
        <v>5.56</v>
      </c>
      <c r="J4811" s="5">
        <v>2</v>
      </c>
      <c r="K4811" s="4">
        <v>1.45</v>
      </c>
    </row>
    <row r="4812" spans="1:11" x14ac:dyDescent="0.2">
      <c r="A4812" t="s">
        <v>3255</v>
      </c>
      <c r="B4812" t="str">
        <f t="shared" si="152"/>
        <v>2016</v>
      </c>
      <c r="C4812" t="str">
        <f t="shared" si="153"/>
        <v>May</v>
      </c>
      <c r="D4812" t="s">
        <v>1129</v>
      </c>
      <c r="E4812" t="s">
        <v>180</v>
      </c>
      <c r="F4812" t="s">
        <v>12</v>
      </c>
      <c r="G4812" t="s">
        <v>13</v>
      </c>
      <c r="H4812" t="s">
        <v>2740</v>
      </c>
      <c r="I4812" s="4">
        <v>629.1</v>
      </c>
      <c r="J4812" s="5">
        <v>6</v>
      </c>
      <c r="K4812" s="4">
        <v>301.97000000000003</v>
      </c>
    </row>
    <row r="4813" spans="1:11" x14ac:dyDescent="0.2">
      <c r="A4813" t="s">
        <v>3255</v>
      </c>
      <c r="B4813" t="str">
        <f t="shared" si="152"/>
        <v>2016</v>
      </c>
      <c r="C4813" t="str">
        <f t="shared" si="153"/>
        <v>May</v>
      </c>
      <c r="D4813" t="s">
        <v>1129</v>
      </c>
      <c r="E4813" t="s">
        <v>180</v>
      </c>
      <c r="F4813" t="s">
        <v>12</v>
      </c>
      <c r="G4813" t="s">
        <v>27</v>
      </c>
      <c r="H4813" t="s">
        <v>1821</v>
      </c>
      <c r="I4813" s="4">
        <v>14.7</v>
      </c>
      <c r="J4813" s="5">
        <v>5</v>
      </c>
      <c r="K4813" s="4">
        <v>3.97</v>
      </c>
    </row>
    <row r="4814" spans="1:11" x14ac:dyDescent="0.2">
      <c r="A4814" t="s">
        <v>3255</v>
      </c>
      <c r="B4814" t="str">
        <f t="shared" si="152"/>
        <v>2016</v>
      </c>
      <c r="C4814" t="str">
        <f t="shared" si="153"/>
        <v>May</v>
      </c>
      <c r="D4814" t="s">
        <v>1129</v>
      </c>
      <c r="E4814" t="s">
        <v>180</v>
      </c>
      <c r="F4814" t="s">
        <v>12</v>
      </c>
      <c r="G4814" t="s">
        <v>13</v>
      </c>
      <c r="H4814" t="s">
        <v>1577</v>
      </c>
      <c r="I4814" s="4">
        <v>45.36</v>
      </c>
      <c r="J4814" s="5">
        <v>7</v>
      </c>
      <c r="K4814" s="4">
        <v>21.77</v>
      </c>
    </row>
    <row r="4815" spans="1:11" x14ac:dyDescent="0.2">
      <c r="A4815" t="s">
        <v>3255</v>
      </c>
      <c r="B4815" t="str">
        <f t="shared" si="152"/>
        <v>2016</v>
      </c>
      <c r="C4815" t="str">
        <f t="shared" si="153"/>
        <v>May</v>
      </c>
      <c r="D4815" t="s">
        <v>1129</v>
      </c>
      <c r="E4815" t="s">
        <v>180</v>
      </c>
      <c r="F4815" t="s">
        <v>43</v>
      </c>
      <c r="G4815" t="s">
        <v>44</v>
      </c>
      <c r="H4815" t="s">
        <v>834</v>
      </c>
      <c r="I4815" s="4">
        <v>125.99</v>
      </c>
      <c r="J4815" s="5">
        <v>1</v>
      </c>
      <c r="K4815" s="4">
        <v>35.28</v>
      </c>
    </row>
    <row r="4816" spans="1:11" x14ac:dyDescent="0.2">
      <c r="A4816" t="s">
        <v>3255</v>
      </c>
      <c r="B4816" t="str">
        <f t="shared" si="152"/>
        <v>2016</v>
      </c>
      <c r="C4816" t="str">
        <f t="shared" si="153"/>
        <v>May</v>
      </c>
      <c r="D4816" t="s">
        <v>3092</v>
      </c>
      <c r="E4816" t="s">
        <v>31</v>
      </c>
      <c r="F4816" t="s">
        <v>38</v>
      </c>
      <c r="G4816" t="s">
        <v>52</v>
      </c>
      <c r="H4816" t="s">
        <v>2279</v>
      </c>
      <c r="I4816" s="4">
        <v>167.84</v>
      </c>
      <c r="J4816" s="5">
        <v>8</v>
      </c>
      <c r="K4816" s="4">
        <v>11.75</v>
      </c>
    </row>
    <row r="4817" spans="1:11" x14ac:dyDescent="0.2">
      <c r="A4817" t="s">
        <v>3255</v>
      </c>
      <c r="B4817" t="str">
        <f t="shared" si="152"/>
        <v>2016</v>
      </c>
      <c r="C4817" t="str">
        <f t="shared" si="153"/>
        <v>May</v>
      </c>
      <c r="D4817" t="s">
        <v>2295</v>
      </c>
      <c r="E4817" t="s">
        <v>62</v>
      </c>
      <c r="F4817" t="s">
        <v>12</v>
      </c>
      <c r="G4817" t="s">
        <v>72</v>
      </c>
      <c r="H4817" t="s">
        <v>1351</v>
      </c>
      <c r="I4817" s="4">
        <v>26.55</v>
      </c>
      <c r="J4817" s="5">
        <v>9</v>
      </c>
      <c r="K4817" s="4">
        <v>12.74</v>
      </c>
    </row>
    <row r="4818" spans="1:11" x14ac:dyDescent="0.2">
      <c r="A4818" t="s">
        <v>3255</v>
      </c>
      <c r="B4818" t="str">
        <f t="shared" si="152"/>
        <v>2016</v>
      </c>
      <c r="C4818" t="str">
        <f t="shared" si="153"/>
        <v>May</v>
      </c>
      <c r="D4818" t="s">
        <v>2295</v>
      </c>
      <c r="E4818" t="s">
        <v>62</v>
      </c>
      <c r="F4818" t="s">
        <v>43</v>
      </c>
      <c r="G4818" t="s">
        <v>58</v>
      </c>
      <c r="H4818" t="s">
        <v>734</v>
      </c>
      <c r="I4818" s="4">
        <v>111.98</v>
      </c>
      <c r="J4818" s="5">
        <v>2</v>
      </c>
      <c r="K4818" s="4">
        <v>26.88</v>
      </c>
    </row>
    <row r="4819" spans="1:11" x14ac:dyDescent="0.2">
      <c r="A4819" t="s">
        <v>3255</v>
      </c>
      <c r="B4819" t="str">
        <f t="shared" si="152"/>
        <v>2016</v>
      </c>
      <c r="C4819" t="str">
        <f t="shared" si="153"/>
        <v>May</v>
      </c>
      <c r="D4819" t="s">
        <v>1386</v>
      </c>
      <c r="E4819" t="s">
        <v>11</v>
      </c>
      <c r="F4819" t="s">
        <v>43</v>
      </c>
      <c r="G4819" t="s">
        <v>44</v>
      </c>
      <c r="H4819" t="s">
        <v>2993</v>
      </c>
      <c r="I4819" s="4">
        <v>79.959999999999994</v>
      </c>
      <c r="J4819" s="5">
        <v>5</v>
      </c>
      <c r="K4819" s="4">
        <v>8</v>
      </c>
    </row>
    <row r="4820" spans="1:11" x14ac:dyDescent="0.2">
      <c r="A4820" t="s">
        <v>3255</v>
      </c>
      <c r="B4820" t="str">
        <f t="shared" si="152"/>
        <v>2016</v>
      </c>
      <c r="C4820" t="str">
        <f t="shared" si="153"/>
        <v>May</v>
      </c>
      <c r="D4820" t="s">
        <v>1386</v>
      </c>
      <c r="E4820" t="s">
        <v>11</v>
      </c>
      <c r="F4820" t="s">
        <v>43</v>
      </c>
      <c r="G4820" t="s">
        <v>58</v>
      </c>
      <c r="H4820" t="s">
        <v>734</v>
      </c>
      <c r="I4820" s="4">
        <v>223.96</v>
      </c>
      <c r="J4820" s="5">
        <v>5</v>
      </c>
      <c r="K4820" s="4">
        <v>11.2</v>
      </c>
    </row>
    <row r="4821" spans="1:11" x14ac:dyDescent="0.2">
      <c r="A4821" t="s">
        <v>3257</v>
      </c>
      <c r="B4821" t="str">
        <f t="shared" si="152"/>
        <v>2016</v>
      </c>
      <c r="C4821" t="str">
        <f t="shared" si="153"/>
        <v>May</v>
      </c>
      <c r="D4821" t="s">
        <v>1645</v>
      </c>
      <c r="E4821" t="s">
        <v>17</v>
      </c>
      <c r="F4821" t="s">
        <v>38</v>
      </c>
      <c r="G4821" t="s">
        <v>52</v>
      </c>
      <c r="H4821" t="s">
        <v>3258</v>
      </c>
      <c r="I4821" s="4">
        <v>32.06</v>
      </c>
      <c r="J4821" s="5">
        <v>3</v>
      </c>
      <c r="K4821" s="4">
        <v>-12.83</v>
      </c>
    </row>
    <row r="4822" spans="1:11" x14ac:dyDescent="0.2">
      <c r="A4822" t="s">
        <v>3257</v>
      </c>
      <c r="B4822" t="str">
        <f t="shared" si="152"/>
        <v>2016</v>
      </c>
      <c r="C4822" t="str">
        <f t="shared" si="153"/>
        <v>May</v>
      </c>
      <c r="D4822" t="s">
        <v>1645</v>
      </c>
      <c r="E4822" t="s">
        <v>17</v>
      </c>
      <c r="F4822" t="s">
        <v>12</v>
      </c>
      <c r="G4822" t="s">
        <v>13</v>
      </c>
      <c r="H4822" t="s">
        <v>1330</v>
      </c>
      <c r="I4822" s="4">
        <v>18.5</v>
      </c>
      <c r="J4822" s="5">
        <v>4</v>
      </c>
      <c r="K4822" s="4">
        <v>6.7</v>
      </c>
    </row>
    <row r="4823" spans="1:11" x14ac:dyDescent="0.2">
      <c r="A4823" t="s">
        <v>3257</v>
      </c>
      <c r="B4823" t="str">
        <f t="shared" si="152"/>
        <v>2016</v>
      </c>
      <c r="C4823" t="str">
        <f t="shared" si="153"/>
        <v>May</v>
      </c>
      <c r="D4823" t="s">
        <v>1645</v>
      </c>
      <c r="E4823" t="s">
        <v>17</v>
      </c>
      <c r="F4823" t="s">
        <v>38</v>
      </c>
      <c r="G4823" t="s">
        <v>39</v>
      </c>
      <c r="H4823" t="s">
        <v>80</v>
      </c>
      <c r="I4823" s="4">
        <v>191.08</v>
      </c>
      <c r="J4823" s="5">
        <v>3</v>
      </c>
      <c r="K4823" s="4">
        <v>-38.22</v>
      </c>
    </row>
    <row r="4824" spans="1:11" x14ac:dyDescent="0.2">
      <c r="A4824" t="s">
        <v>3257</v>
      </c>
      <c r="B4824" t="str">
        <f t="shared" si="152"/>
        <v>2016</v>
      </c>
      <c r="C4824" t="str">
        <f t="shared" si="153"/>
        <v>May</v>
      </c>
      <c r="D4824" t="s">
        <v>1645</v>
      </c>
      <c r="E4824" t="s">
        <v>17</v>
      </c>
      <c r="F4824" t="s">
        <v>12</v>
      </c>
      <c r="G4824" t="s">
        <v>13</v>
      </c>
      <c r="H4824" t="s">
        <v>2636</v>
      </c>
      <c r="I4824" s="4">
        <v>10.37</v>
      </c>
      <c r="J4824" s="5">
        <v>2</v>
      </c>
      <c r="K4824" s="4">
        <v>3.63</v>
      </c>
    </row>
    <row r="4825" spans="1:11" x14ac:dyDescent="0.2">
      <c r="A4825" t="s">
        <v>3257</v>
      </c>
      <c r="B4825" t="str">
        <f t="shared" si="152"/>
        <v>2016</v>
      </c>
      <c r="C4825" t="str">
        <f t="shared" si="153"/>
        <v>May</v>
      </c>
      <c r="D4825" t="s">
        <v>2723</v>
      </c>
      <c r="E4825" t="s">
        <v>169</v>
      </c>
      <c r="F4825" t="s">
        <v>12</v>
      </c>
      <c r="G4825" t="s">
        <v>22</v>
      </c>
      <c r="H4825" t="s">
        <v>1080</v>
      </c>
      <c r="I4825" s="4">
        <v>7.15</v>
      </c>
      <c r="J4825" s="5">
        <v>3</v>
      </c>
      <c r="K4825" s="4">
        <v>2.3199999999999998</v>
      </c>
    </row>
    <row r="4826" spans="1:11" x14ac:dyDescent="0.2">
      <c r="A4826" t="s">
        <v>3257</v>
      </c>
      <c r="B4826" t="str">
        <f t="shared" si="152"/>
        <v>2016</v>
      </c>
      <c r="C4826" t="str">
        <f t="shared" si="153"/>
        <v>May</v>
      </c>
      <c r="D4826" t="s">
        <v>2723</v>
      </c>
      <c r="E4826" t="s">
        <v>169</v>
      </c>
      <c r="F4826" t="s">
        <v>43</v>
      </c>
      <c r="G4826" t="s">
        <v>44</v>
      </c>
      <c r="H4826" t="s">
        <v>2273</v>
      </c>
      <c r="I4826" s="4">
        <v>179.7</v>
      </c>
      <c r="J4826" s="5">
        <v>6</v>
      </c>
      <c r="K4826" s="4">
        <v>88.05</v>
      </c>
    </row>
    <row r="4827" spans="1:11" x14ac:dyDescent="0.2">
      <c r="A4827" t="s">
        <v>3259</v>
      </c>
      <c r="B4827" t="str">
        <f t="shared" si="152"/>
        <v>2016</v>
      </c>
      <c r="C4827" t="str">
        <f t="shared" si="153"/>
        <v>Jun</v>
      </c>
      <c r="D4827" t="s">
        <v>1440</v>
      </c>
      <c r="E4827" t="s">
        <v>26</v>
      </c>
      <c r="F4827" t="s">
        <v>12</v>
      </c>
      <c r="G4827" t="s">
        <v>20</v>
      </c>
      <c r="H4827" t="s">
        <v>348</v>
      </c>
      <c r="I4827" s="4">
        <v>64.78</v>
      </c>
      <c r="J4827" s="5">
        <v>1</v>
      </c>
      <c r="K4827" s="4">
        <v>-12.96</v>
      </c>
    </row>
    <row r="4828" spans="1:11" x14ac:dyDescent="0.2">
      <c r="A4828" t="s">
        <v>3259</v>
      </c>
      <c r="B4828" t="str">
        <f t="shared" si="152"/>
        <v>2016</v>
      </c>
      <c r="C4828" t="str">
        <f t="shared" si="153"/>
        <v>Jun</v>
      </c>
      <c r="D4828" t="s">
        <v>601</v>
      </c>
      <c r="E4828" t="s">
        <v>189</v>
      </c>
      <c r="F4828" t="s">
        <v>12</v>
      </c>
      <c r="G4828" t="s">
        <v>13</v>
      </c>
      <c r="H4828" t="s">
        <v>1323</v>
      </c>
      <c r="I4828" s="4">
        <v>30.18</v>
      </c>
      <c r="J4828" s="5">
        <v>3</v>
      </c>
      <c r="K4828" s="4">
        <v>13.88</v>
      </c>
    </row>
    <row r="4829" spans="1:11" x14ac:dyDescent="0.2">
      <c r="A4829" t="s">
        <v>3259</v>
      </c>
      <c r="B4829" t="str">
        <f t="shared" si="152"/>
        <v>2016</v>
      </c>
      <c r="C4829" t="str">
        <f t="shared" si="153"/>
        <v>Jun</v>
      </c>
      <c r="D4829" t="s">
        <v>601</v>
      </c>
      <c r="E4829" t="s">
        <v>189</v>
      </c>
      <c r="F4829" t="s">
        <v>12</v>
      </c>
      <c r="G4829" t="s">
        <v>22</v>
      </c>
      <c r="H4829" t="s">
        <v>727</v>
      </c>
      <c r="I4829" s="4">
        <v>51.65</v>
      </c>
      <c r="J4829" s="5">
        <v>12</v>
      </c>
      <c r="K4829" s="4">
        <v>18.72</v>
      </c>
    </row>
    <row r="4830" spans="1:11" x14ac:dyDescent="0.2">
      <c r="A4830" t="s">
        <v>3259</v>
      </c>
      <c r="B4830" t="str">
        <f t="shared" si="152"/>
        <v>2016</v>
      </c>
      <c r="C4830" t="str">
        <f t="shared" si="153"/>
        <v>Jun</v>
      </c>
      <c r="D4830" t="s">
        <v>601</v>
      </c>
      <c r="E4830" t="s">
        <v>189</v>
      </c>
      <c r="F4830" t="s">
        <v>12</v>
      </c>
      <c r="G4830" t="s">
        <v>22</v>
      </c>
      <c r="H4830" t="s">
        <v>1297</v>
      </c>
      <c r="I4830" s="4">
        <v>11.23</v>
      </c>
      <c r="J4830" s="5">
        <v>3</v>
      </c>
      <c r="K4830" s="4">
        <v>3.93</v>
      </c>
    </row>
    <row r="4831" spans="1:11" x14ac:dyDescent="0.2">
      <c r="A4831" t="s">
        <v>3260</v>
      </c>
      <c r="B4831" t="str">
        <f t="shared" si="152"/>
        <v>2016</v>
      </c>
      <c r="C4831" t="str">
        <f t="shared" si="153"/>
        <v>Jun</v>
      </c>
      <c r="D4831" t="s">
        <v>373</v>
      </c>
      <c r="E4831" t="s">
        <v>31</v>
      </c>
      <c r="F4831" t="s">
        <v>38</v>
      </c>
      <c r="G4831" t="s">
        <v>164</v>
      </c>
      <c r="H4831" t="s">
        <v>2128</v>
      </c>
      <c r="I4831" s="4">
        <v>71.09</v>
      </c>
      <c r="J4831" s="5">
        <v>2</v>
      </c>
      <c r="K4831" s="4">
        <v>-1.78</v>
      </c>
    </row>
    <row r="4832" spans="1:11" x14ac:dyDescent="0.2">
      <c r="A4832" t="s">
        <v>3261</v>
      </c>
      <c r="B4832" t="str">
        <f t="shared" si="152"/>
        <v>2016</v>
      </c>
      <c r="C4832" t="str">
        <f t="shared" si="153"/>
        <v>Jun</v>
      </c>
      <c r="D4832" t="s">
        <v>1857</v>
      </c>
      <c r="E4832" t="s">
        <v>62</v>
      </c>
      <c r="F4832" t="s">
        <v>12</v>
      </c>
      <c r="G4832" t="s">
        <v>13</v>
      </c>
      <c r="H4832" t="s">
        <v>1453</v>
      </c>
      <c r="I4832" s="4">
        <v>75.88</v>
      </c>
      <c r="J4832" s="5">
        <v>2</v>
      </c>
      <c r="K4832" s="4">
        <v>35.659999999999997</v>
      </c>
    </row>
    <row r="4833" spans="1:11" x14ac:dyDescent="0.2">
      <c r="A4833" t="s">
        <v>3261</v>
      </c>
      <c r="B4833" t="str">
        <f t="shared" si="152"/>
        <v>2016</v>
      </c>
      <c r="C4833" t="str">
        <f t="shared" si="153"/>
        <v>Jun</v>
      </c>
      <c r="D4833" t="s">
        <v>1175</v>
      </c>
      <c r="E4833" t="s">
        <v>17</v>
      </c>
      <c r="F4833" t="s">
        <v>12</v>
      </c>
      <c r="G4833" t="s">
        <v>13</v>
      </c>
      <c r="H4833" t="s">
        <v>385</v>
      </c>
      <c r="I4833" s="4">
        <v>25.92</v>
      </c>
      <c r="J4833" s="5">
        <v>5</v>
      </c>
      <c r="K4833" s="4">
        <v>9.4</v>
      </c>
    </row>
    <row r="4834" spans="1:11" x14ac:dyDescent="0.2">
      <c r="A4834" t="s">
        <v>3261</v>
      </c>
      <c r="B4834" t="str">
        <f t="shared" si="152"/>
        <v>2016</v>
      </c>
      <c r="C4834" t="str">
        <f t="shared" si="153"/>
        <v>Jun</v>
      </c>
      <c r="D4834" t="s">
        <v>1175</v>
      </c>
      <c r="E4834" t="s">
        <v>17</v>
      </c>
      <c r="F4834" t="s">
        <v>38</v>
      </c>
      <c r="G4834" t="s">
        <v>52</v>
      </c>
      <c r="H4834" t="s">
        <v>2937</v>
      </c>
      <c r="I4834" s="4">
        <v>419.68</v>
      </c>
      <c r="J4834" s="5">
        <v>5</v>
      </c>
      <c r="K4834" s="4">
        <v>-356.73</v>
      </c>
    </row>
    <row r="4835" spans="1:11" x14ac:dyDescent="0.2">
      <c r="A4835" t="s">
        <v>3261</v>
      </c>
      <c r="B4835" t="str">
        <f t="shared" si="152"/>
        <v>2016</v>
      </c>
      <c r="C4835" t="str">
        <f t="shared" si="153"/>
        <v>Jun</v>
      </c>
      <c r="D4835" t="s">
        <v>1175</v>
      </c>
      <c r="E4835" t="s">
        <v>17</v>
      </c>
      <c r="F4835" t="s">
        <v>38</v>
      </c>
      <c r="G4835" t="s">
        <v>52</v>
      </c>
      <c r="H4835" t="s">
        <v>1178</v>
      </c>
      <c r="I4835" s="4">
        <v>11.69</v>
      </c>
      <c r="J4835" s="5">
        <v>3</v>
      </c>
      <c r="K4835" s="4">
        <v>-4.68</v>
      </c>
    </row>
    <row r="4836" spans="1:11" x14ac:dyDescent="0.2">
      <c r="A4836" t="s">
        <v>3261</v>
      </c>
      <c r="B4836" t="str">
        <f t="shared" si="152"/>
        <v>2016</v>
      </c>
      <c r="C4836" t="str">
        <f t="shared" si="153"/>
        <v>Jun</v>
      </c>
      <c r="D4836" t="s">
        <v>1175</v>
      </c>
      <c r="E4836" t="s">
        <v>17</v>
      </c>
      <c r="F4836" t="s">
        <v>43</v>
      </c>
      <c r="G4836" t="s">
        <v>44</v>
      </c>
      <c r="H4836" t="s">
        <v>2354</v>
      </c>
      <c r="I4836" s="4">
        <v>31.98</v>
      </c>
      <c r="J4836" s="5">
        <v>2</v>
      </c>
      <c r="K4836" s="4">
        <v>11.19</v>
      </c>
    </row>
    <row r="4837" spans="1:11" x14ac:dyDescent="0.2">
      <c r="A4837" t="s">
        <v>3261</v>
      </c>
      <c r="B4837" t="str">
        <f t="shared" si="152"/>
        <v>2016</v>
      </c>
      <c r="C4837" t="str">
        <f t="shared" si="153"/>
        <v>Jun</v>
      </c>
      <c r="D4837" t="s">
        <v>1175</v>
      </c>
      <c r="E4837" t="s">
        <v>17</v>
      </c>
      <c r="F4837" t="s">
        <v>38</v>
      </c>
      <c r="G4837" t="s">
        <v>164</v>
      </c>
      <c r="H4837" t="s">
        <v>843</v>
      </c>
      <c r="I4837" s="4">
        <v>177.23</v>
      </c>
      <c r="J4837" s="5">
        <v>5</v>
      </c>
      <c r="K4837" s="4">
        <v>-120.51</v>
      </c>
    </row>
    <row r="4838" spans="1:11" x14ac:dyDescent="0.2">
      <c r="A4838" t="s">
        <v>3261</v>
      </c>
      <c r="B4838" t="str">
        <f t="shared" si="152"/>
        <v>2016</v>
      </c>
      <c r="C4838" t="str">
        <f t="shared" si="153"/>
        <v>Jun</v>
      </c>
      <c r="D4838" t="s">
        <v>1175</v>
      </c>
      <c r="E4838" t="s">
        <v>17</v>
      </c>
      <c r="F4838" t="s">
        <v>38</v>
      </c>
      <c r="G4838" t="s">
        <v>52</v>
      </c>
      <c r="H4838" t="s">
        <v>1889</v>
      </c>
      <c r="I4838" s="4">
        <v>4.04</v>
      </c>
      <c r="J4838" s="5">
        <v>3</v>
      </c>
      <c r="K4838" s="4">
        <v>-2.83</v>
      </c>
    </row>
    <row r="4839" spans="1:11" x14ac:dyDescent="0.2">
      <c r="A4839" t="s">
        <v>3261</v>
      </c>
      <c r="B4839" t="str">
        <f t="shared" si="152"/>
        <v>2016</v>
      </c>
      <c r="C4839" t="str">
        <f t="shared" si="153"/>
        <v>Jun</v>
      </c>
      <c r="D4839" t="s">
        <v>1175</v>
      </c>
      <c r="E4839" t="s">
        <v>17</v>
      </c>
      <c r="F4839" t="s">
        <v>12</v>
      </c>
      <c r="G4839" t="s">
        <v>27</v>
      </c>
      <c r="H4839" t="s">
        <v>410</v>
      </c>
      <c r="I4839" s="4">
        <v>7.41</v>
      </c>
      <c r="J4839" s="5">
        <v>2</v>
      </c>
      <c r="K4839" s="4">
        <v>1.2</v>
      </c>
    </row>
    <row r="4840" spans="1:11" x14ac:dyDescent="0.2">
      <c r="A4840" t="s">
        <v>3261</v>
      </c>
      <c r="B4840" t="str">
        <f t="shared" si="152"/>
        <v>2016</v>
      </c>
      <c r="C4840" t="str">
        <f t="shared" si="153"/>
        <v>Jun</v>
      </c>
      <c r="D4840" t="s">
        <v>2505</v>
      </c>
      <c r="E4840" t="s">
        <v>169</v>
      </c>
      <c r="F4840" t="s">
        <v>12</v>
      </c>
      <c r="G4840" t="s">
        <v>13</v>
      </c>
      <c r="H4840" t="s">
        <v>719</v>
      </c>
      <c r="I4840" s="4">
        <v>14.94</v>
      </c>
      <c r="J4840" s="5">
        <v>3</v>
      </c>
      <c r="K4840" s="4">
        <v>7.02</v>
      </c>
    </row>
    <row r="4841" spans="1:11" x14ac:dyDescent="0.2">
      <c r="A4841" t="s">
        <v>3261</v>
      </c>
      <c r="B4841" t="str">
        <f t="shared" si="152"/>
        <v>2016</v>
      </c>
      <c r="C4841" t="str">
        <f t="shared" si="153"/>
        <v>Jun</v>
      </c>
      <c r="D4841" t="s">
        <v>2505</v>
      </c>
      <c r="E4841" t="s">
        <v>169</v>
      </c>
      <c r="F4841" t="s">
        <v>43</v>
      </c>
      <c r="G4841" t="s">
        <v>353</v>
      </c>
      <c r="H4841" t="s">
        <v>3262</v>
      </c>
      <c r="I4841" s="4">
        <v>1349.85</v>
      </c>
      <c r="J4841" s="5">
        <v>3</v>
      </c>
      <c r="K4841" s="4">
        <v>364.46</v>
      </c>
    </row>
    <row r="4842" spans="1:11" x14ac:dyDescent="0.2">
      <c r="A4842" t="s">
        <v>3261</v>
      </c>
      <c r="B4842" t="str">
        <f t="shared" si="152"/>
        <v>2016</v>
      </c>
      <c r="C4842" t="str">
        <f t="shared" si="153"/>
        <v>Jun</v>
      </c>
      <c r="D4842" t="s">
        <v>2505</v>
      </c>
      <c r="E4842" t="s">
        <v>169</v>
      </c>
      <c r="F4842" t="s">
        <v>38</v>
      </c>
      <c r="G4842" t="s">
        <v>83</v>
      </c>
      <c r="H4842" t="s">
        <v>833</v>
      </c>
      <c r="I4842" s="4">
        <v>136.78</v>
      </c>
      <c r="J4842" s="5">
        <v>1</v>
      </c>
      <c r="K4842" s="4">
        <v>5.13</v>
      </c>
    </row>
    <row r="4843" spans="1:11" x14ac:dyDescent="0.2">
      <c r="A4843" t="s">
        <v>3261</v>
      </c>
      <c r="B4843" t="str">
        <f t="shared" si="152"/>
        <v>2016</v>
      </c>
      <c r="C4843" t="str">
        <f t="shared" si="153"/>
        <v>Jun</v>
      </c>
      <c r="D4843" t="s">
        <v>2505</v>
      </c>
      <c r="E4843" t="s">
        <v>169</v>
      </c>
      <c r="F4843" t="s">
        <v>38</v>
      </c>
      <c r="G4843" t="s">
        <v>52</v>
      </c>
      <c r="H4843" t="s">
        <v>2010</v>
      </c>
      <c r="I4843" s="4">
        <v>61.12</v>
      </c>
      <c r="J4843" s="5">
        <v>4</v>
      </c>
      <c r="K4843" s="4">
        <v>20.78</v>
      </c>
    </row>
    <row r="4844" spans="1:11" x14ac:dyDescent="0.2">
      <c r="A4844" t="s">
        <v>3263</v>
      </c>
      <c r="B4844" t="str">
        <f t="shared" si="152"/>
        <v>2016</v>
      </c>
      <c r="C4844" t="str">
        <f t="shared" si="153"/>
        <v>Jun</v>
      </c>
      <c r="D4844" t="s">
        <v>697</v>
      </c>
      <c r="E4844" t="s">
        <v>26</v>
      </c>
      <c r="F4844" t="s">
        <v>12</v>
      </c>
      <c r="G4844" t="s">
        <v>20</v>
      </c>
      <c r="H4844" t="s">
        <v>1719</v>
      </c>
      <c r="I4844" s="4">
        <v>124.61</v>
      </c>
      <c r="J4844" s="5">
        <v>4</v>
      </c>
      <c r="K4844" s="4">
        <v>-23.36</v>
      </c>
    </row>
    <row r="4845" spans="1:11" x14ac:dyDescent="0.2">
      <c r="A4845" t="s">
        <v>3263</v>
      </c>
      <c r="B4845" t="str">
        <f t="shared" si="152"/>
        <v>2016</v>
      </c>
      <c r="C4845" t="str">
        <f t="shared" si="153"/>
        <v>Jun</v>
      </c>
      <c r="D4845" t="s">
        <v>697</v>
      </c>
      <c r="E4845" t="s">
        <v>26</v>
      </c>
      <c r="F4845" t="s">
        <v>12</v>
      </c>
      <c r="G4845" t="s">
        <v>18</v>
      </c>
      <c r="H4845" t="s">
        <v>3202</v>
      </c>
      <c r="I4845" s="4">
        <v>7.56</v>
      </c>
      <c r="J4845" s="5">
        <v>3</v>
      </c>
      <c r="K4845" s="4">
        <v>2.65</v>
      </c>
    </row>
    <row r="4846" spans="1:11" x14ac:dyDescent="0.2">
      <c r="A4846" t="s">
        <v>3263</v>
      </c>
      <c r="B4846" t="str">
        <f t="shared" si="152"/>
        <v>2016</v>
      </c>
      <c r="C4846" t="str">
        <f t="shared" si="153"/>
        <v>Jun</v>
      </c>
      <c r="D4846" t="s">
        <v>827</v>
      </c>
      <c r="E4846" t="s">
        <v>67</v>
      </c>
      <c r="F4846" t="s">
        <v>12</v>
      </c>
      <c r="G4846" t="s">
        <v>20</v>
      </c>
      <c r="H4846" t="s">
        <v>2040</v>
      </c>
      <c r="I4846" s="4">
        <v>360.38</v>
      </c>
      <c r="J4846" s="5">
        <v>2</v>
      </c>
      <c r="K4846" s="4">
        <v>93.7</v>
      </c>
    </row>
    <row r="4847" spans="1:11" x14ac:dyDescent="0.2">
      <c r="A4847" t="s">
        <v>3263</v>
      </c>
      <c r="B4847" t="str">
        <f t="shared" si="152"/>
        <v>2016</v>
      </c>
      <c r="C4847" t="str">
        <f t="shared" si="153"/>
        <v>Jun</v>
      </c>
      <c r="D4847" t="s">
        <v>827</v>
      </c>
      <c r="E4847" t="s">
        <v>67</v>
      </c>
      <c r="F4847" t="s">
        <v>12</v>
      </c>
      <c r="G4847" t="s">
        <v>27</v>
      </c>
      <c r="H4847" t="s">
        <v>604</v>
      </c>
      <c r="I4847" s="4">
        <v>11.16</v>
      </c>
      <c r="J4847" s="5">
        <v>2</v>
      </c>
      <c r="K4847" s="4">
        <v>2.79</v>
      </c>
    </row>
    <row r="4848" spans="1:11" x14ac:dyDescent="0.2">
      <c r="A4848" t="s">
        <v>3263</v>
      </c>
      <c r="B4848" t="str">
        <f t="shared" si="152"/>
        <v>2016</v>
      </c>
      <c r="C4848" t="str">
        <f t="shared" si="153"/>
        <v>Jun</v>
      </c>
      <c r="D4848" t="s">
        <v>827</v>
      </c>
      <c r="E4848" t="s">
        <v>67</v>
      </c>
      <c r="F4848" t="s">
        <v>12</v>
      </c>
      <c r="G4848" t="s">
        <v>18</v>
      </c>
      <c r="H4848" t="s">
        <v>1846</v>
      </c>
      <c r="I4848" s="4">
        <v>14.94</v>
      </c>
      <c r="J4848" s="5">
        <v>3</v>
      </c>
      <c r="K4848" s="4">
        <v>6.87</v>
      </c>
    </row>
    <row r="4849" spans="1:11" x14ac:dyDescent="0.2">
      <c r="A4849" t="s">
        <v>3263</v>
      </c>
      <c r="B4849" t="str">
        <f t="shared" si="152"/>
        <v>2016</v>
      </c>
      <c r="C4849" t="str">
        <f t="shared" si="153"/>
        <v>Jun</v>
      </c>
      <c r="D4849" t="s">
        <v>330</v>
      </c>
      <c r="E4849" t="s">
        <v>31</v>
      </c>
      <c r="F4849" t="s">
        <v>12</v>
      </c>
      <c r="G4849" t="s">
        <v>22</v>
      </c>
      <c r="H4849" t="s">
        <v>521</v>
      </c>
      <c r="I4849" s="4">
        <v>21.55</v>
      </c>
      <c r="J4849" s="5">
        <v>6</v>
      </c>
      <c r="K4849" s="4">
        <v>7</v>
      </c>
    </row>
    <row r="4850" spans="1:11" x14ac:dyDescent="0.2">
      <c r="A4850" t="s">
        <v>3263</v>
      </c>
      <c r="B4850" t="str">
        <f t="shared" si="152"/>
        <v>2016</v>
      </c>
      <c r="C4850" t="str">
        <f t="shared" si="153"/>
        <v>Jun</v>
      </c>
      <c r="D4850" t="s">
        <v>330</v>
      </c>
      <c r="E4850" t="s">
        <v>31</v>
      </c>
      <c r="F4850" t="s">
        <v>12</v>
      </c>
      <c r="G4850" t="s">
        <v>105</v>
      </c>
      <c r="H4850" t="s">
        <v>883</v>
      </c>
      <c r="I4850" s="4">
        <v>58.24</v>
      </c>
      <c r="J4850" s="5">
        <v>4</v>
      </c>
      <c r="K4850" s="4">
        <v>15.72</v>
      </c>
    </row>
    <row r="4851" spans="1:11" x14ac:dyDescent="0.2">
      <c r="A4851" t="s">
        <v>3263</v>
      </c>
      <c r="B4851" t="str">
        <f t="shared" si="152"/>
        <v>2016</v>
      </c>
      <c r="C4851" t="str">
        <f t="shared" si="153"/>
        <v>Jun</v>
      </c>
      <c r="D4851" t="s">
        <v>2170</v>
      </c>
      <c r="E4851" t="s">
        <v>189</v>
      </c>
      <c r="F4851" t="s">
        <v>12</v>
      </c>
      <c r="G4851" t="s">
        <v>232</v>
      </c>
      <c r="H4851" t="s">
        <v>1223</v>
      </c>
      <c r="I4851" s="4">
        <v>61.38</v>
      </c>
      <c r="J4851" s="5">
        <v>6</v>
      </c>
      <c r="K4851" s="4">
        <v>15.96</v>
      </c>
    </row>
    <row r="4852" spans="1:11" x14ac:dyDescent="0.2">
      <c r="A4852" t="s">
        <v>3264</v>
      </c>
      <c r="B4852" t="str">
        <f t="shared" si="152"/>
        <v>2016</v>
      </c>
      <c r="C4852" t="str">
        <f t="shared" si="153"/>
        <v>Jun</v>
      </c>
      <c r="D4852" t="s">
        <v>2029</v>
      </c>
      <c r="E4852" t="s">
        <v>17</v>
      </c>
      <c r="F4852" t="s">
        <v>43</v>
      </c>
      <c r="G4852" t="s">
        <v>44</v>
      </c>
      <c r="H4852" t="s">
        <v>2982</v>
      </c>
      <c r="I4852" s="4">
        <v>328.22</v>
      </c>
      <c r="J4852" s="5">
        <v>4</v>
      </c>
      <c r="K4852" s="4">
        <v>28.72</v>
      </c>
    </row>
    <row r="4853" spans="1:11" x14ac:dyDescent="0.2">
      <c r="A4853" t="s">
        <v>3264</v>
      </c>
      <c r="B4853" t="str">
        <f t="shared" si="152"/>
        <v>2016</v>
      </c>
      <c r="C4853" t="str">
        <f t="shared" si="153"/>
        <v>Jun</v>
      </c>
      <c r="D4853" t="s">
        <v>270</v>
      </c>
      <c r="E4853" t="s">
        <v>501</v>
      </c>
      <c r="F4853" t="s">
        <v>12</v>
      </c>
      <c r="G4853" t="s">
        <v>20</v>
      </c>
      <c r="H4853" t="s">
        <v>1133</v>
      </c>
      <c r="I4853" s="4">
        <v>714.3</v>
      </c>
      <c r="J4853" s="5">
        <v>5</v>
      </c>
      <c r="K4853" s="4">
        <v>207.15</v>
      </c>
    </row>
    <row r="4854" spans="1:11" x14ac:dyDescent="0.2">
      <c r="A4854" t="s">
        <v>3264</v>
      </c>
      <c r="B4854" t="str">
        <f t="shared" si="152"/>
        <v>2016</v>
      </c>
      <c r="C4854" t="str">
        <f t="shared" si="153"/>
        <v>Jun</v>
      </c>
      <c r="D4854" t="s">
        <v>3265</v>
      </c>
      <c r="E4854" t="s">
        <v>501</v>
      </c>
      <c r="F4854" t="s">
        <v>12</v>
      </c>
      <c r="G4854" t="s">
        <v>13</v>
      </c>
      <c r="H4854" t="s">
        <v>2944</v>
      </c>
      <c r="I4854" s="4">
        <v>105.52</v>
      </c>
      <c r="J4854" s="5">
        <v>4</v>
      </c>
      <c r="K4854" s="4">
        <v>48.54</v>
      </c>
    </row>
    <row r="4855" spans="1:11" x14ac:dyDescent="0.2">
      <c r="A4855" t="s">
        <v>3264</v>
      </c>
      <c r="B4855" t="str">
        <f t="shared" si="152"/>
        <v>2016</v>
      </c>
      <c r="C4855" t="str">
        <f t="shared" si="153"/>
        <v>Jun</v>
      </c>
      <c r="D4855" t="s">
        <v>2140</v>
      </c>
      <c r="E4855" t="s">
        <v>116</v>
      </c>
      <c r="F4855" t="s">
        <v>43</v>
      </c>
      <c r="G4855" t="s">
        <v>58</v>
      </c>
      <c r="H4855" t="s">
        <v>1521</v>
      </c>
      <c r="I4855" s="4">
        <v>179.94</v>
      </c>
      <c r="J4855" s="5">
        <v>6</v>
      </c>
      <c r="K4855" s="4">
        <v>75.569999999999993</v>
      </c>
    </row>
    <row r="4856" spans="1:11" x14ac:dyDescent="0.2">
      <c r="A4856" t="s">
        <v>3264</v>
      </c>
      <c r="B4856" t="str">
        <f t="shared" si="152"/>
        <v>2016</v>
      </c>
      <c r="C4856" t="str">
        <f t="shared" si="153"/>
        <v>Jun</v>
      </c>
      <c r="D4856" t="s">
        <v>2140</v>
      </c>
      <c r="E4856" t="s">
        <v>116</v>
      </c>
      <c r="F4856" t="s">
        <v>43</v>
      </c>
      <c r="G4856" t="s">
        <v>58</v>
      </c>
      <c r="H4856" t="s">
        <v>1643</v>
      </c>
      <c r="I4856" s="4">
        <v>26.85</v>
      </c>
      <c r="J4856" s="5">
        <v>3</v>
      </c>
      <c r="K4856" s="4">
        <v>5.0999999999999996</v>
      </c>
    </row>
    <row r="4857" spans="1:11" x14ac:dyDescent="0.2">
      <c r="A4857" t="s">
        <v>3264</v>
      </c>
      <c r="B4857" t="str">
        <f t="shared" si="152"/>
        <v>2016</v>
      </c>
      <c r="C4857" t="str">
        <f t="shared" si="153"/>
        <v>Jun</v>
      </c>
      <c r="D4857" t="s">
        <v>2140</v>
      </c>
      <c r="E4857" t="s">
        <v>116</v>
      </c>
      <c r="F4857" t="s">
        <v>43</v>
      </c>
      <c r="G4857" t="s">
        <v>58</v>
      </c>
      <c r="H4857" t="s">
        <v>75</v>
      </c>
      <c r="I4857" s="4">
        <v>323.37</v>
      </c>
      <c r="J4857" s="5">
        <v>3</v>
      </c>
      <c r="K4857" s="4">
        <v>129.35</v>
      </c>
    </row>
    <row r="4858" spans="1:11" x14ac:dyDescent="0.2">
      <c r="A4858" t="s">
        <v>3264</v>
      </c>
      <c r="B4858" t="str">
        <f t="shared" si="152"/>
        <v>2016</v>
      </c>
      <c r="C4858" t="str">
        <f t="shared" si="153"/>
        <v>Jun</v>
      </c>
      <c r="D4858" t="s">
        <v>2140</v>
      </c>
      <c r="E4858" t="s">
        <v>116</v>
      </c>
      <c r="F4858" t="s">
        <v>12</v>
      </c>
      <c r="G4858" t="s">
        <v>13</v>
      </c>
      <c r="H4858" t="s">
        <v>2680</v>
      </c>
      <c r="I4858" s="4">
        <v>59.94</v>
      </c>
      <c r="J4858" s="5">
        <v>3</v>
      </c>
      <c r="K4858" s="4">
        <v>28.17</v>
      </c>
    </row>
    <row r="4859" spans="1:11" x14ac:dyDescent="0.2">
      <c r="A4859" t="s">
        <v>3264</v>
      </c>
      <c r="B4859" t="str">
        <f t="shared" si="152"/>
        <v>2016</v>
      </c>
      <c r="C4859" t="str">
        <f t="shared" si="153"/>
        <v>Jun</v>
      </c>
      <c r="D4859" t="s">
        <v>2140</v>
      </c>
      <c r="E4859" t="s">
        <v>116</v>
      </c>
      <c r="F4859" t="s">
        <v>12</v>
      </c>
      <c r="G4859" t="s">
        <v>22</v>
      </c>
      <c r="H4859" t="s">
        <v>1513</v>
      </c>
      <c r="I4859" s="4">
        <v>64.14</v>
      </c>
      <c r="J4859" s="5">
        <v>3</v>
      </c>
      <c r="K4859" s="4">
        <v>30.79</v>
      </c>
    </row>
    <row r="4860" spans="1:11" x14ac:dyDescent="0.2">
      <c r="A4860" t="s">
        <v>3264</v>
      </c>
      <c r="B4860" t="str">
        <f t="shared" si="152"/>
        <v>2016</v>
      </c>
      <c r="C4860" t="str">
        <f t="shared" si="153"/>
        <v>Jun</v>
      </c>
      <c r="D4860" t="s">
        <v>2140</v>
      </c>
      <c r="E4860" t="s">
        <v>116</v>
      </c>
      <c r="F4860" t="s">
        <v>12</v>
      </c>
      <c r="G4860" t="s">
        <v>22</v>
      </c>
      <c r="H4860" t="s">
        <v>2084</v>
      </c>
      <c r="I4860" s="4">
        <v>11.67</v>
      </c>
      <c r="J4860" s="5">
        <v>3</v>
      </c>
      <c r="K4860" s="4">
        <v>5.6</v>
      </c>
    </row>
    <row r="4861" spans="1:11" x14ac:dyDescent="0.2">
      <c r="A4861" t="s">
        <v>3264</v>
      </c>
      <c r="B4861" t="str">
        <f t="shared" si="152"/>
        <v>2016</v>
      </c>
      <c r="C4861" t="str">
        <f t="shared" si="153"/>
        <v>Jun</v>
      </c>
      <c r="D4861" t="s">
        <v>2140</v>
      </c>
      <c r="E4861" t="s">
        <v>116</v>
      </c>
      <c r="F4861" t="s">
        <v>12</v>
      </c>
      <c r="G4861" t="s">
        <v>13</v>
      </c>
      <c r="H4861" t="s">
        <v>3266</v>
      </c>
      <c r="I4861" s="4">
        <v>12.96</v>
      </c>
      <c r="J4861" s="5">
        <v>2</v>
      </c>
      <c r="K4861" s="4">
        <v>6.22</v>
      </c>
    </row>
    <row r="4862" spans="1:11" x14ac:dyDescent="0.2">
      <c r="A4862" t="s">
        <v>3264</v>
      </c>
      <c r="B4862" t="str">
        <f t="shared" si="152"/>
        <v>2016</v>
      </c>
      <c r="C4862" t="str">
        <f t="shared" si="153"/>
        <v>Jun</v>
      </c>
      <c r="D4862" t="s">
        <v>890</v>
      </c>
      <c r="E4862" t="s">
        <v>31</v>
      </c>
      <c r="F4862" t="s">
        <v>12</v>
      </c>
      <c r="G4862" t="s">
        <v>18</v>
      </c>
      <c r="H4862" t="s">
        <v>670</v>
      </c>
      <c r="I4862" s="4">
        <v>22.05</v>
      </c>
      <c r="J4862" s="5">
        <v>7</v>
      </c>
      <c r="K4862" s="4">
        <v>10.58</v>
      </c>
    </row>
    <row r="4863" spans="1:11" x14ac:dyDescent="0.2">
      <c r="A4863" t="s">
        <v>3264</v>
      </c>
      <c r="B4863" t="str">
        <f t="shared" si="152"/>
        <v>2016</v>
      </c>
      <c r="C4863" t="str">
        <f t="shared" si="153"/>
        <v>Jun</v>
      </c>
      <c r="D4863" t="s">
        <v>890</v>
      </c>
      <c r="E4863" t="s">
        <v>31</v>
      </c>
      <c r="F4863" t="s">
        <v>12</v>
      </c>
      <c r="G4863" t="s">
        <v>13</v>
      </c>
      <c r="H4863" t="s">
        <v>3267</v>
      </c>
      <c r="I4863" s="4">
        <v>99.9</v>
      </c>
      <c r="J4863" s="5">
        <v>5</v>
      </c>
      <c r="K4863" s="4">
        <v>46.95</v>
      </c>
    </row>
    <row r="4864" spans="1:11" x14ac:dyDescent="0.2">
      <c r="A4864" t="s">
        <v>3264</v>
      </c>
      <c r="B4864" t="str">
        <f t="shared" si="152"/>
        <v>2016</v>
      </c>
      <c r="C4864" t="str">
        <f t="shared" si="153"/>
        <v>Jun</v>
      </c>
      <c r="D4864" t="s">
        <v>36</v>
      </c>
      <c r="E4864" t="s">
        <v>31</v>
      </c>
      <c r="F4864" t="s">
        <v>43</v>
      </c>
      <c r="G4864" t="s">
        <v>44</v>
      </c>
      <c r="H4864" t="s">
        <v>676</v>
      </c>
      <c r="I4864" s="4">
        <v>3023.93</v>
      </c>
      <c r="J4864" s="5">
        <v>9</v>
      </c>
      <c r="K4864" s="4">
        <v>226.79</v>
      </c>
    </row>
    <row r="4865" spans="1:11" x14ac:dyDescent="0.2">
      <c r="A4865" t="s">
        <v>3264</v>
      </c>
      <c r="B4865" t="str">
        <f t="shared" si="152"/>
        <v>2016</v>
      </c>
      <c r="C4865" t="str">
        <f t="shared" si="153"/>
        <v>Jun</v>
      </c>
      <c r="D4865" t="s">
        <v>36</v>
      </c>
      <c r="E4865" t="s">
        <v>31</v>
      </c>
      <c r="F4865" t="s">
        <v>43</v>
      </c>
      <c r="G4865" t="s">
        <v>58</v>
      </c>
      <c r="H4865" t="s">
        <v>1464</v>
      </c>
      <c r="I4865" s="4">
        <v>26.96</v>
      </c>
      <c r="J4865" s="5">
        <v>2</v>
      </c>
      <c r="K4865" s="4">
        <v>3.77</v>
      </c>
    </row>
    <row r="4866" spans="1:11" x14ac:dyDescent="0.2">
      <c r="A4866" t="s">
        <v>3264</v>
      </c>
      <c r="B4866" t="str">
        <f t="shared" si="152"/>
        <v>2016</v>
      </c>
      <c r="C4866" t="str">
        <f t="shared" si="153"/>
        <v>Jun</v>
      </c>
      <c r="D4866" t="s">
        <v>36</v>
      </c>
      <c r="E4866" t="s">
        <v>31</v>
      </c>
      <c r="F4866" t="s">
        <v>43</v>
      </c>
      <c r="G4866" t="s">
        <v>44</v>
      </c>
      <c r="H4866" t="s">
        <v>1640</v>
      </c>
      <c r="I4866" s="4">
        <v>477.6</v>
      </c>
      <c r="J4866" s="5">
        <v>3</v>
      </c>
      <c r="K4866" s="4">
        <v>161.19</v>
      </c>
    </row>
    <row r="4867" spans="1:11" x14ac:dyDescent="0.2">
      <c r="A4867" t="s">
        <v>3264</v>
      </c>
      <c r="B4867" t="str">
        <f t="shared" ref="B4867:B4930" si="154">TEXT(A4867,"YYYY")</f>
        <v>2016</v>
      </c>
      <c r="C4867" t="str">
        <f t="shared" ref="C4867:C4930" si="155">TEXT(A4867,"MMM")</f>
        <v>Jun</v>
      </c>
      <c r="D4867" t="s">
        <v>3268</v>
      </c>
      <c r="E4867" t="s">
        <v>87</v>
      </c>
      <c r="F4867" t="s">
        <v>38</v>
      </c>
      <c r="G4867" t="s">
        <v>52</v>
      </c>
      <c r="H4867" t="s">
        <v>773</v>
      </c>
      <c r="I4867" s="4">
        <v>466.32</v>
      </c>
      <c r="J4867" s="5">
        <v>3</v>
      </c>
      <c r="K4867" s="4">
        <v>34.97</v>
      </c>
    </row>
    <row r="4868" spans="1:11" x14ac:dyDescent="0.2">
      <c r="A4868" t="s">
        <v>3264</v>
      </c>
      <c r="B4868" t="str">
        <f t="shared" si="154"/>
        <v>2016</v>
      </c>
      <c r="C4868" t="str">
        <f t="shared" si="155"/>
        <v>Jun</v>
      </c>
      <c r="D4868" t="s">
        <v>3268</v>
      </c>
      <c r="E4868" t="s">
        <v>87</v>
      </c>
      <c r="F4868" t="s">
        <v>38</v>
      </c>
      <c r="G4868" t="s">
        <v>52</v>
      </c>
      <c r="H4868" t="s">
        <v>2211</v>
      </c>
      <c r="I4868" s="4">
        <v>82.64</v>
      </c>
      <c r="J4868" s="5">
        <v>2</v>
      </c>
      <c r="K4868" s="4">
        <v>0</v>
      </c>
    </row>
    <row r="4869" spans="1:11" x14ac:dyDescent="0.2">
      <c r="A4869" t="s">
        <v>3269</v>
      </c>
      <c r="B4869" t="str">
        <f t="shared" si="154"/>
        <v>2016</v>
      </c>
      <c r="C4869" t="str">
        <f t="shared" si="155"/>
        <v>Jun</v>
      </c>
      <c r="D4869" t="s">
        <v>1758</v>
      </c>
      <c r="E4869" t="s">
        <v>169</v>
      </c>
      <c r="F4869" t="s">
        <v>12</v>
      </c>
      <c r="G4869" t="s">
        <v>13</v>
      </c>
      <c r="H4869" t="s">
        <v>566</v>
      </c>
      <c r="I4869" s="4">
        <v>32.4</v>
      </c>
      <c r="J4869" s="5">
        <v>5</v>
      </c>
      <c r="K4869" s="4">
        <v>15.55</v>
      </c>
    </row>
    <row r="4870" spans="1:11" x14ac:dyDescent="0.2">
      <c r="A4870" t="s">
        <v>3269</v>
      </c>
      <c r="B4870" t="str">
        <f t="shared" si="154"/>
        <v>2016</v>
      </c>
      <c r="C4870" t="str">
        <f t="shared" si="155"/>
        <v>Jun</v>
      </c>
      <c r="D4870" t="s">
        <v>1364</v>
      </c>
      <c r="E4870" t="s">
        <v>31</v>
      </c>
      <c r="F4870" t="s">
        <v>12</v>
      </c>
      <c r="G4870" t="s">
        <v>22</v>
      </c>
      <c r="H4870" t="s">
        <v>2162</v>
      </c>
      <c r="I4870" s="4">
        <v>4.78</v>
      </c>
      <c r="J4870" s="5">
        <v>1</v>
      </c>
      <c r="K4870" s="4">
        <v>1.55</v>
      </c>
    </row>
    <row r="4871" spans="1:11" x14ac:dyDescent="0.2">
      <c r="A4871" t="s">
        <v>3269</v>
      </c>
      <c r="B4871" t="str">
        <f t="shared" si="154"/>
        <v>2016</v>
      </c>
      <c r="C4871" t="str">
        <f t="shared" si="155"/>
        <v>Jun</v>
      </c>
      <c r="D4871" t="s">
        <v>1364</v>
      </c>
      <c r="E4871" t="s">
        <v>31</v>
      </c>
      <c r="F4871" t="s">
        <v>12</v>
      </c>
      <c r="G4871" t="s">
        <v>13</v>
      </c>
      <c r="H4871" t="s">
        <v>1564</v>
      </c>
      <c r="I4871" s="4">
        <v>4.7300000000000004</v>
      </c>
      <c r="J4871" s="5">
        <v>1</v>
      </c>
      <c r="K4871" s="4">
        <v>2.3199999999999998</v>
      </c>
    </row>
    <row r="4872" spans="1:11" x14ac:dyDescent="0.2">
      <c r="A4872" t="s">
        <v>3269</v>
      </c>
      <c r="B4872" t="str">
        <f t="shared" si="154"/>
        <v>2016</v>
      </c>
      <c r="C4872" t="str">
        <f t="shared" si="155"/>
        <v>Jun</v>
      </c>
      <c r="D4872" t="s">
        <v>3270</v>
      </c>
      <c r="E4872" t="s">
        <v>26</v>
      </c>
      <c r="F4872" t="s">
        <v>12</v>
      </c>
      <c r="G4872" t="s">
        <v>47</v>
      </c>
      <c r="H4872" t="s">
        <v>1444</v>
      </c>
      <c r="I4872" s="4">
        <v>9.65</v>
      </c>
      <c r="J4872" s="5">
        <v>6</v>
      </c>
      <c r="K4872" s="4">
        <v>3.5</v>
      </c>
    </row>
    <row r="4873" spans="1:11" x14ac:dyDescent="0.2">
      <c r="A4873" t="s">
        <v>3271</v>
      </c>
      <c r="B4873" t="str">
        <f t="shared" si="154"/>
        <v>2016</v>
      </c>
      <c r="C4873" t="str">
        <f t="shared" si="155"/>
        <v>Jun</v>
      </c>
      <c r="D4873" t="s">
        <v>745</v>
      </c>
      <c r="E4873" t="s">
        <v>31</v>
      </c>
      <c r="F4873" t="s">
        <v>43</v>
      </c>
      <c r="G4873" t="s">
        <v>44</v>
      </c>
      <c r="H4873" t="s">
        <v>2936</v>
      </c>
      <c r="I4873" s="4">
        <v>177.48</v>
      </c>
      <c r="J4873" s="5">
        <v>3</v>
      </c>
      <c r="K4873" s="4">
        <v>19.97</v>
      </c>
    </row>
    <row r="4874" spans="1:11" x14ac:dyDescent="0.2">
      <c r="A4874" t="s">
        <v>3271</v>
      </c>
      <c r="B4874" t="str">
        <f t="shared" si="154"/>
        <v>2016</v>
      </c>
      <c r="C4874" t="str">
        <f t="shared" si="155"/>
        <v>Jun</v>
      </c>
      <c r="D4874" t="s">
        <v>1704</v>
      </c>
      <c r="E4874" t="s">
        <v>139</v>
      </c>
      <c r="F4874" t="s">
        <v>43</v>
      </c>
      <c r="G4874" t="s">
        <v>353</v>
      </c>
      <c r="H4874" t="s">
        <v>3272</v>
      </c>
      <c r="I4874" s="4">
        <v>695.7</v>
      </c>
      <c r="J4874" s="5">
        <v>2</v>
      </c>
      <c r="K4874" s="4">
        <v>-27.83</v>
      </c>
    </row>
    <row r="4875" spans="1:11" x14ac:dyDescent="0.2">
      <c r="A4875" t="s">
        <v>3271</v>
      </c>
      <c r="B4875" t="str">
        <f t="shared" si="154"/>
        <v>2016</v>
      </c>
      <c r="C4875" t="str">
        <f t="shared" si="155"/>
        <v>Jun</v>
      </c>
      <c r="D4875" t="s">
        <v>2326</v>
      </c>
      <c r="E4875" t="s">
        <v>31</v>
      </c>
      <c r="F4875" t="s">
        <v>38</v>
      </c>
      <c r="G4875" t="s">
        <v>39</v>
      </c>
      <c r="H4875" t="s">
        <v>1647</v>
      </c>
      <c r="I4875" s="4">
        <v>122.35</v>
      </c>
      <c r="J4875" s="5">
        <v>3</v>
      </c>
      <c r="K4875" s="4">
        <v>13.76</v>
      </c>
    </row>
    <row r="4876" spans="1:11" x14ac:dyDescent="0.2">
      <c r="A4876" t="s">
        <v>3271</v>
      </c>
      <c r="B4876" t="str">
        <f t="shared" si="154"/>
        <v>2016</v>
      </c>
      <c r="C4876" t="str">
        <f t="shared" si="155"/>
        <v>Jun</v>
      </c>
      <c r="D4876" t="s">
        <v>1841</v>
      </c>
      <c r="E4876" t="s">
        <v>369</v>
      </c>
      <c r="F4876" t="s">
        <v>38</v>
      </c>
      <c r="G4876" t="s">
        <v>164</v>
      </c>
      <c r="H4876" t="s">
        <v>3273</v>
      </c>
      <c r="I4876" s="4">
        <v>692.94</v>
      </c>
      <c r="J4876" s="5">
        <v>3</v>
      </c>
      <c r="K4876" s="4">
        <v>173.24</v>
      </c>
    </row>
    <row r="4877" spans="1:11" x14ac:dyDescent="0.2">
      <c r="A4877" t="s">
        <v>3274</v>
      </c>
      <c r="B4877" t="str">
        <f t="shared" si="154"/>
        <v>2016</v>
      </c>
      <c r="C4877" t="str">
        <f t="shared" si="155"/>
        <v>Jun</v>
      </c>
      <c r="D4877" t="s">
        <v>2419</v>
      </c>
      <c r="E4877" t="s">
        <v>31</v>
      </c>
      <c r="F4877" t="s">
        <v>12</v>
      </c>
      <c r="G4877" t="s">
        <v>18</v>
      </c>
      <c r="H4877" t="s">
        <v>3145</v>
      </c>
      <c r="I4877" s="4">
        <v>20.7</v>
      </c>
      <c r="J4877" s="5">
        <v>2</v>
      </c>
      <c r="K4877" s="4">
        <v>9.94</v>
      </c>
    </row>
    <row r="4878" spans="1:11" x14ac:dyDescent="0.2">
      <c r="A4878" t="s">
        <v>3274</v>
      </c>
      <c r="B4878" t="str">
        <f t="shared" si="154"/>
        <v>2016</v>
      </c>
      <c r="C4878" t="str">
        <f t="shared" si="155"/>
        <v>Jun</v>
      </c>
      <c r="D4878" t="s">
        <v>2419</v>
      </c>
      <c r="E4878" t="s">
        <v>31</v>
      </c>
      <c r="F4878" t="s">
        <v>38</v>
      </c>
      <c r="G4878" t="s">
        <v>164</v>
      </c>
      <c r="H4878" t="s">
        <v>3056</v>
      </c>
      <c r="I4878" s="4">
        <v>1335.68</v>
      </c>
      <c r="J4878" s="5">
        <v>4</v>
      </c>
      <c r="K4878" s="4">
        <v>-217.05</v>
      </c>
    </row>
    <row r="4879" spans="1:11" x14ac:dyDescent="0.2">
      <c r="A4879" t="s">
        <v>3274</v>
      </c>
      <c r="B4879" t="str">
        <f t="shared" si="154"/>
        <v>2016</v>
      </c>
      <c r="C4879" t="str">
        <f t="shared" si="155"/>
        <v>Jun</v>
      </c>
      <c r="D4879" t="s">
        <v>2419</v>
      </c>
      <c r="E4879" t="s">
        <v>31</v>
      </c>
      <c r="F4879" t="s">
        <v>12</v>
      </c>
      <c r="G4879" t="s">
        <v>13</v>
      </c>
      <c r="H4879" t="s">
        <v>566</v>
      </c>
      <c r="I4879" s="4">
        <v>32.4</v>
      </c>
      <c r="J4879" s="5">
        <v>5</v>
      </c>
      <c r="K4879" s="4">
        <v>15.55</v>
      </c>
    </row>
    <row r="4880" spans="1:11" x14ac:dyDescent="0.2">
      <c r="A4880" t="s">
        <v>3274</v>
      </c>
      <c r="B4880" t="str">
        <f t="shared" si="154"/>
        <v>2016</v>
      </c>
      <c r="C4880" t="str">
        <f t="shared" si="155"/>
        <v>Jun</v>
      </c>
      <c r="D4880" t="s">
        <v>3032</v>
      </c>
      <c r="E4880" t="s">
        <v>26</v>
      </c>
      <c r="F4880" t="s">
        <v>12</v>
      </c>
      <c r="G4880" t="s">
        <v>18</v>
      </c>
      <c r="H4880" t="s">
        <v>2113</v>
      </c>
      <c r="I4880" s="4">
        <v>23.62</v>
      </c>
      <c r="J4880" s="5">
        <v>8</v>
      </c>
      <c r="K4880" s="4">
        <v>7.97</v>
      </c>
    </row>
    <row r="4881" spans="1:11" x14ac:dyDescent="0.2">
      <c r="A4881" t="s">
        <v>3275</v>
      </c>
      <c r="B4881" t="str">
        <f t="shared" si="154"/>
        <v>2016</v>
      </c>
      <c r="C4881" t="str">
        <f t="shared" si="155"/>
        <v>Jun</v>
      </c>
      <c r="D4881" t="s">
        <v>520</v>
      </c>
      <c r="E4881" t="s">
        <v>11</v>
      </c>
      <c r="F4881" t="s">
        <v>12</v>
      </c>
      <c r="G4881" t="s">
        <v>22</v>
      </c>
      <c r="H4881" t="s">
        <v>1723</v>
      </c>
      <c r="I4881" s="4">
        <v>1.34</v>
      </c>
      <c r="J4881" s="5">
        <v>4</v>
      </c>
      <c r="K4881" s="4">
        <v>-2.15</v>
      </c>
    </row>
    <row r="4882" spans="1:11" x14ac:dyDescent="0.2">
      <c r="A4882" t="s">
        <v>3275</v>
      </c>
      <c r="B4882" t="str">
        <f t="shared" si="154"/>
        <v>2016</v>
      </c>
      <c r="C4882" t="str">
        <f t="shared" si="155"/>
        <v>Jun</v>
      </c>
      <c r="D4882" t="s">
        <v>520</v>
      </c>
      <c r="E4882" t="s">
        <v>11</v>
      </c>
      <c r="F4882" t="s">
        <v>12</v>
      </c>
      <c r="G4882" t="s">
        <v>22</v>
      </c>
      <c r="H4882" t="s">
        <v>310</v>
      </c>
      <c r="I4882" s="4">
        <v>8.27</v>
      </c>
      <c r="J4882" s="5">
        <v>4</v>
      </c>
      <c r="K4882" s="4">
        <v>-13.65</v>
      </c>
    </row>
    <row r="4883" spans="1:11" x14ac:dyDescent="0.2">
      <c r="A4883" t="s">
        <v>3275</v>
      </c>
      <c r="B4883" t="str">
        <f t="shared" si="154"/>
        <v>2016</v>
      </c>
      <c r="C4883" t="str">
        <f t="shared" si="155"/>
        <v>Jun</v>
      </c>
      <c r="D4883" t="s">
        <v>520</v>
      </c>
      <c r="E4883" t="s">
        <v>11</v>
      </c>
      <c r="F4883" t="s">
        <v>38</v>
      </c>
      <c r="G4883" t="s">
        <v>52</v>
      </c>
      <c r="H4883" t="s">
        <v>562</v>
      </c>
      <c r="I4883" s="4">
        <v>12.54</v>
      </c>
      <c r="J4883" s="5">
        <v>7</v>
      </c>
      <c r="K4883" s="4">
        <v>-9.09</v>
      </c>
    </row>
    <row r="4884" spans="1:11" x14ac:dyDescent="0.2">
      <c r="A4884" t="s">
        <v>3275</v>
      </c>
      <c r="B4884" t="str">
        <f t="shared" si="154"/>
        <v>2016</v>
      </c>
      <c r="C4884" t="str">
        <f t="shared" si="155"/>
        <v>Jun</v>
      </c>
      <c r="D4884" t="s">
        <v>1544</v>
      </c>
      <c r="E4884" t="s">
        <v>169</v>
      </c>
      <c r="F4884" t="s">
        <v>43</v>
      </c>
      <c r="G4884" t="s">
        <v>58</v>
      </c>
      <c r="H4884" t="s">
        <v>2373</v>
      </c>
      <c r="I4884" s="4">
        <v>239.97</v>
      </c>
      <c r="J4884" s="5">
        <v>3</v>
      </c>
      <c r="K4884" s="4">
        <v>71.989999999999995</v>
      </c>
    </row>
    <row r="4885" spans="1:11" x14ac:dyDescent="0.2">
      <c r="A4885" t="s">
        <v>3275</v>
      </c>
      <c r="B4885" t="str">
        <f t="shared" si="154"/>
        <v>2016</v>
      </c>
      <c r="C4885" t="str">
        <f t="shared" si="155"/>
        <v>Jun</v>
      </c>
      <c r="D4885" t="s">
        <v>584</v>
      </c>
      <c r="E4885" t="s">
        <v>189</v>
      </c>
      <c r="F4885" t="s">
        <v>12</v>
      </c>
      <c r="G4885" t="s">
        <v>18</v>
      </c>
      <c r="H4885" t="s">
        <v>2410</v>
      </c>
      <c r="I4885" s="4">
        <v>14.62</v>
      </c>
      <c r="J4885" s="5">
        <v>2</v>
      </c>
      <c r="K4885" s="4">
        <v>6.87</v>
      </c>
    </row>
    <row r="4886" spans="1:11" x14ac:dyDescent="0.2">
      <c r="A4886" t="s">
        <v>3275</v>
      </c>
      <c r="B4886" t="str">
        <f t="shared" si="154"/>
        <v>2016</v>
      </c>
      <c r="C4886" t="str">
        <f t="shared" si="155"/>
        <v>Jun</v>
      </c>
      <c r="D4886" t="s">
        <v>584</v>
      </c>
      <c r="E4886" t="s">
        <v>189</v>
      </c>
      <c r="F4886" t="s">
        <v>12</v>
      </c>
      <c r="G4886" t="s">
        <v>22</v>
      </c>
      <c r="H4886" t="s">
        <v>219</v>
      </c>
      <c r="I4886" s="4">
        <v>53.98</v>
      </c>
      <c r="J4886" s="5">
        <v>14</v>
      </c>
      <c r="K4886" s="4">
        <v>17.54</v>
      </c>
    </row>
    <row r="4887" spans="1:11" x14ac:dyDescent="0.2">
      <c r="A4887" t="s">
        <v>3275</v>
      </c>
      <c r="B4887" t="str">
        <f t="shared" si="154"/>
        <v>2016</v>
      </c>
      <c r="C4887" t="str">
        <f t="shared" si="155"/>
        <v>Jun</v>
      </c>
      <c r="D4887" t="s">
        <v>584</v>
      </c>
      <c r="E4887" t="s">
        <v>189</v>
      </c>
      <c r="F4887" t="s">
        <v>43</v>
      </c>
      <c r="G4887" t="s">
        <v>58</v>
      </c>
      <c r="H4887" t="s">
        <v>2494</v>
      </c>
      <c r="I4887" s="4">
        <v>389.97</v>
      </c>
      <c r="J4887" s="5">
        <v>3</v>
      </c>
      <c r="K4887" s="4">
        <v>132.59</v>
      </c>
    </row>
    <row r="4888" spans="1:11" x14ac:dyDescent="0.2">
      <c r="A4888" t="s">
        <v>3275</v>
      </c>
      <c r="B4888" t="str">
        <f t="shared" si="154"/>
        <v>2016</v>
      </c>
      <c r="C4888" t="str">
        <f t="shared" si="155"/>
        <v>Jun</v>
      </c>
      <c r="D4888" t="s">
        <v>66</v>
      </c>
      <c r="E4888" t="s">
        <v>31</v>
      </c>
      <c r="F4888" t="s">
        <v>38</v>
      </c>
      <c r="G4888" t="s">
        <v>164</v>
      </c>
      <c r="H4888" t="s">
        <v>374</v>
      </c>
      <c r="I4888" s="4">
        <v>902.71</v>
      </c>
      <c r="J4888" s="5">
        <v>3</v>
      </c>
      <c r="K4888" s="4">
        <v>33.85</v>
      </c>
    </row>
    <row r="4889" spans="1:11" x14ac:dyDescent="0.2">
      <c r="A4889" t="s">
        <v>3276</v>
      </c>
      <c r="B4889" t="str">
        <f t="shared" si="154"/>
        <v>2016</v>
      </c>
      <c r="C4889" t="str">
        <f t="shared" si="155"/>
        <v>Jun</v>
      </c>
      <c r="D4889" t="s">
        <v>3277</v>
      </c>
      <c r="E4889" t="s">
        <v>31</v>
      </c>
      <c r="F4889" t="s">
        <v>12</v>
      </c>
      <c r="G4889" t="s">
        <v>18</v>
      </c>
      <c r="H4889" t="s">
        <v>1208</v>
      </c>
      <c r="I4889" s="4">
        <v>14.62</v>
      </c>
      <c r="J4889" s="5">
        <v>2</v>
      </c>
      <c r="K4889" s="4">
        <v>6.87</v>
      </c>
    </row>
    <row r="4890" spans="1:11" x14ac:dyDescent="0.2">
      <c r="A4890" t="s">
        <v>3276</v>
      </c>
      <c r="B4890" t="str">
        <f t="shared" si="154"/>
        <v>2016</v>
      </c>
      <c r="C4890" t="str">
        <f t="shared" si="155"/>
        <v>Jun</v>
      </c>
      <c r="D4890" t="s">
        <v>2557</v>
      </c>
      <c r="E4890" t="s">
        <v>561</v>
      </c>
      <c r="F4890" t="s">
        <v>12</v>
      </c>
      <c r="G4890" t="s">
        <v>105</v>
      </c>
      <c r="H4890" t="s">
        <v>822</v>
      </c>
      <c r="I4890" s="4">
        <v>208.16</v>
      </c>
      <c r="J4890" s="5">
        <v>1</v>
      </c>
      <c r="K4890" s="4">
        <v>56.2</v>
      </c>
    </row>
    <row r="4891" spans="1:11" x14ac:dyDescent="0.2">
      <c r="A4891" t="s">
        <v>3276</v>
      </c>
      <c r="B4891" t="str">
        <f t="shared" si="154"/>
        <v>2016</v>
      </c>
      <c r="C4891" t="str">
        <f t="shared" si="155"/>
        <v>Jun</v>
      </c>
      <c r="D4891" t="s">
        <v>2557</v>
      </c>
      <c r="E4891" t="s">
        <v>561</v>
      </c>
      <c r="F4891" t="s">
        <v>12</v>
      </c>
      <c r="G4891" t="s">
        <v>22</v>
      </c>
      <c r="H4891" t="s">
        <v>1305</v>
      </c>
      <c r="I4891" s="4">
        <v>16.739999999999998</v>
      </c>
      <c r="J4891" s="5">
        <v>3</v>
      </c>
      <c r="K4891" s="4">
        <v>8.0399999999999991</v>
      </c>
    </row>
    <row r="4892" spans="1:11" x14ac:dyDescent="0.2">
      <c r="A4892" t="s">
        <v>3276</v>
      </c>
      <c r="B4892" t="str">
        <f t="shared" si="154"/>
        <v>2016</v>
      </c>
      <c r="C4892" t="str">
        <f t="shared" si="155"/>
        <v>Jun</v>
      </c>
      <c r="D4892" t="s">
        <v>889</v>
      </c>
      <c r="E4892" t="s">
        <v>67</v>
      </c>
      <c r="F4892" t="s">
        <v>38</v>
      </c>
      <c r="G4892" t="s">
        <v>52</v>
      </c>
      <c r="H4892" t="s">
        <v>2656</v>
      </c>
      <c r="I4892" s="4">
        <v>47.04</v>
      </c>
      <c r="J4892" s="5">
        <v>3</v>
      </c>
      <c r="K4892" s="4">
        <v>18.350000000000001</v>
      </c>
    </row>
    <row r="4893" spans="1:11" x14ac:dyDescent="0.2">
      <c r="A4893" t="s">
        <v>3276</v>
      </c>
      <c r="B4893" t="str">
        <f t="shared" si="154"/>
        <v>2016</v>
      </c>
      <c r="C4893" t="str">
        <f t="shared" si="155"/>
        <v>Jun</v>
      </c>
      <c r="D4893" t="s">
        <v>889</v>
      </c>
      <c r="E4893" t="s">
        <v>67</v>
      </c>
      <c r="F4893" t="s">
        <v>12</v>
      </c>
      <c r="G4893" t="s">
        <v>22</v>
      </c>
      <c r="H4893" t="s">
        <v>926</v>
      </c>
      <c r="I4893" s="4">
        <v>30.84</v>
      </c>
      <c r="J4893" s="5">
        <v>4</v>
      </c>
      <c r="K4893" s="4">
        <v>13.88</v>
      </c>
    </row>
    <row r="4894" spans="1:11" x14ac:dyDescent="0.2">
      <c r="A4894" t="s">
        <v>3276</v>
      </c>
      <c r="B4894" t="str">
        <f t="shared" si="154"/>
        <v>2016</v>
      </c>
      <c r="C4894" t="str">
        <f t="shared" si="155"/>
        <v>Jun</v>
      </c>
      <c r="D4894" t="s">
        <v>889</v>
      </c>
      <c r="E4894" t="s">
        <v>67</v>
      </c>
      <c r="F4894" t="s">
        <v>12</v>
      </c>
      <c r="G4894" t="s">
        <v>20</v>
      </c>
      <c r="H4894" t="s">
        <v>2046</v>
      </c>
      <c r="I4894" s="4">
        <v>226.56</v>
      </c>
      <c r="J4894" s="5">
        <v>6</v>
      </c>
      <c r="K4894" s="4">
        <v>63.44</v>
      </c>
    </row>
    <row r="4895" spans="1:11" x14ac:dyDescent="0.2">
      <c r="A4895" t="s">
        <v>3276</v>
      </c>
      <c r="B4895" t="str">
        <f t="shared" si="154"/>
        <v>2016</v>
      </c>
      <c r="C4895" t="str">
        <f t="shared" si="155"/>
        <v>Jun</v>
      </c>
      <c r="D4895" t="s">
        <v>889</v>
      </c>
      <c r="E4895" t="s">
        <v>67</v>
      </c>
      <c r="F4895" t="s">
        <v>12</v>
      </c>
      <c r="G4895" t="s">
        <v>72</v>
      </c>
      <c r="H4895" t="s">
        <v>1265</v>
      </c>
      <c r="I4895" s="4">
        <v>115.02</v>
      </c>
      <c r="J4895" s="5">
        <v>9</v>
      </c>
      <c r="K4895" s="4">
        <v>51.76</v>
      </c>
    </row>
    <row r="4896" spans="1:11" x14ac:dyDescent="0.2">
      <c r="A4896" t="s">
        <v>3276</v>
      </c>
      <c r="B4896" t="str">
        <f t="shared" si="154"/>
        <v>2016</v>
      </c>
      <c r="C4896" t="str">
        <f t="shared" si="155"/>
        <v>Jun</v>
      </c>
      <c r="D4896" t="s">
        <v>889</v>
      </c>
      <c r="E4896" t="s">
        <v>67</v>
      </c>
      <c r="F4896" t="s">
        <v>43</v>
      </c>
      <c r="G4896" t="s">
        <v>44</v>
      </c>
      <c r="H4896" t="s">
        <v>2801</v>
      </c>
      <c r="I4896" s="4">
        <v>68.040000000000006</v>
      </c>
      <c r="J4896" s="5">
        <v>7</v>
      </c>
      <c r="K4896" s="4">
        <v>19.73</v>
      </c>
    </row>
    <row r="4897" spans="1:11" x14ac:dyDescent="0.2">
      <c r="A4897" t="s">
        <v>3276</v>
      </c>
      <c r="B4897" t="str">
        <f t="shared" si="154"/>
        <v>2016</v>
      </c>
      <c r="C4897" t="str">
        <f t="shared" si="155"/>
        <v>Jun</v>
      </c>
      <c r="D4897" t="s">
        <v>2661</v>
      </c>
      <c r="E4897" t="s">
        <v>17</v>
      </c>
      <c r="F4897" t="s">
        <v>43</v>
      </c>
      <c r="G4897" t="s">
        <v>353</v>
      </c>
      <c r="H4897" t="s">
        <v>3278</v>
      </c>
      <c r="I4897" s="4">
        <v>1007.98</v>
      </c>
      <c r="J4897" s="5">
        <v>3</v>
      </c>
      <c r="K4897" s="4">
        <v>43.2</v>
      </c>
    </row>
    <row r="4898" spans="1:11" x14ac:dyDescent="0.2">
      <c r="A4898" t="s">
        <v>3276</v>
      </c>
      <c r="B4898" t="str">
        <f t="shared" si="154"/>
        <v>2016</v>
      </c>
      <c r="C4898" t="str">
        <f t="shared" si="155"/>
        <v>Jun</v>
      </c>
      <c r="D4898" t="s">
        <v>2661</v>
      </c>
      <c r="E4898" t="s">
        <v>17</v>
      </c>
      <c r="F4898" t="s">
        <v>12</v>
      </c>
      <c r="G4898" t="s">
        <v>13</v>
      </c>
      <c r="H4898" t="s">
        <v>2709</v>
      </c>
      <c r="I4898" s="4">
        <v>313.49</v>
      </c>
      <c r="J4898" s="5">
        <v>7</v>
      </c>
      <c r="K4898" s="4">
        <v>113.64</v>
      </c>
    </row>
    <row r="4899" spans="1:11" x14ac:dyDescent="0.2">
      <c r="A4899" t="s">
        <v>3276</v>
      </c>
      <c r="B4899" t="str">
        <f t="shared" si="154"/>
        <v>2016</v>
      </c>
      <c r="C4899" t="str">
        <f t="shared" si="155"/>
        <v>Jun</v>
      </c>
      <c r="D4899" t="s">
        <v>1322</v>
      </c>
      <c r="E4899" t="s">
        <v>17</v>
      </c>
      <c r="F4899" t="s">
        <v>12</v>
      </c>
      <c r="G4899" t="s">
        <v>13</v>
      </c>
      <c r="H4899" t="s">
        <v>1366</v>
      </c>
      <c r="I4899" s="4">
        <v>23.12</v>
      </c>
      <c r="J4899" s="5">
        <v>5</v>
      </c>
      <c r="K4899" s="4">
        <v>8.3800000000000008</v>
      </c>
    </row>
    <row r="4900" spans="1:11" x14ac:dyDescent="0.2">
      <c r="A4900" t="s">
        <v>3276</v>
      </c>
      <c r="B4900" t="str">
        <f t="shared" si="154"/>
        <v>2016</v>
      </c>
      <c r="C4900" t="str">
        <f t="shared" si="155"/>
        <v>Jun</v>
      </c>
      <c r="D4900" t="s">
        <v>2859</v>
      </c>
      <c r="E4900" t="s">
        <v>169</v>
      </c>
      <c r="F4900" t="s">
        <v>12</v>
      </c>
      <c r="G4900" t="s">
        <v>13</v>
      </c>
      <c r="H4900" t="s">
        <v>3279</v>
      </c>
      <c r="I4900" s="4">
        <v>92.94</v>
      </c>
      <c r="J4900" s="5">
        <v>3</v>
      </c>
      <c r="K4900" s="4">
        <v>41.82</v>
      </c>
    </row>
    <row r="4901" spans="1:11" x14ac:dyDescent="0.2">
      <c r="A4901" t="s">
        <v>3276</v>
      </c>
      <c r="B4901" t="str">
        <f t="shared" si="154"/>
        <v>2016</v>
      </c>
      <c r="C4901" t="str">
        <f t="shared" si="155"/>
        <v>Jun</v>
      </c>
      <c r="D4901" t="s">
        <v>2859</v>
      </c>
      <c r="E4901" t="s">
        <v>169</v>
      </c>
      <c r="F4901" t="s">
        <v>12</v>
      </c>
      <c r="G4901" t="s">
        <v>105</v>
      </c>
      <c r="H4901" t="s">
        <v>2037</v>
      </c>
      <c r="I4901" s="4">
        <v>52.56</v>
      </c>
      <c r="J4901" s="5">
        <v>3</v>
      </c>
      <c r="K4901" s="4">
        <v>18.399999999999999</v>
      </c>
    </row>
    <row r="4902" spans="1:11" x14ac:dyDescent="0.2">
      <c r="A4902" t="s">
        <v>3276</v>
      </c>
      <c r="B4902" t="str">
        <f t="shared" si="154"/>
        <v>2016</v>
      </c>
      <c r="C4902" t="str">
        <f t="shared" si="155"/>
        <v>Jun</v>
      </c>
      <c r="D4902" t="s">
        <v>1490</v>
      </c>
      <c r="E4902" t="s">
        <v>31</v>
      </c>
      <c r="F4902" t="s">
        <v>12</v>
      </c>
      <c r="G4902" t="s">
        <v>13</v>
      </c>
      <c r="H4902" t="s">
        <v>3279</v>
      </c>
      <c r="I4902" s="4">
        <v>185.88</v>
      </c>
      <c r="J4902" s="5">
        <v>6</v>
      </c>
      <c r="K4902" s="4">
        <v>83.65</v>
      </c>
    </row>
    <row r="4903" spans="1:11" x14ac:dyDescent="0.2">
      <c r="A4903" t="s">
        <v>3276</v>
      </c>
      <c r="B4903" t="str">
        <f t="shared" si="154"/>
        <v>2016</v>
      </c>
      <c r="C4903" t="str">
        <f t="shared" si="155"/>
        <v>Jun</v>
      </c>
      <c r="D4903" t="s">
        <v>1490</v>
      </c>
      <c r="E4903" t="s">
        <v>31</v>
      </c>
      <c r="F4903" t="s">
        <v>12</v>
      </c>
      <c r="G4903" t="s">
        <v>13</v>
      </c>
      <c r="H4903" t="s">
        <v>2629</v>
      </c>
      <c r="I4903" s="4">
        <v>12.96</v>
      </c>
      <c r="J4903" s="5">
        <v>2</v>
      </c>
      <c r="K4903" s="4">
        <v>6.22</v>
      </c>
    </row>
    <row r="4904" spans="1:11" x14ac:dyDescent="0.2">
      <c r="A4904" t="s">
        <v>3276</v>
      </c>
      <c r="B4904" t="str">
        <f t="shared" si="154"/>
        <v>2016</v>
      </c>
      <c r="C4904" t="str">
        <f t="shared" si="155"/>
        <v>Jun</v>
      </c>
      <c r="D4904" t="s">
        <v>1106</v>
      </c>
      <c r="E4904" t="s">
        <v>11</v>
      </c>
      <c r="F4904" t="s">
        <v>12</v>
      </c>
      <c r="G4904" t="s">
        <v>105</v>
      </c>
      <c r="H4904" t="s">
        <v>1904</v>
      </c>
      <c r="I4904" s="4">
        <v>64.38</v>
      </c>
      <c r="J4904" s="5">
        <v>4</v>
      </c>
      <c r="K4904" s="4">
        <v>-160.96</v>
      </c>
    </row>
    <row r="4905" spans="1:11" x14ac:dyDescent="0.2">
      <c r="A4905" t="s">
        <v>3276</v>
      </c>
      <c r="B4905" t="str">
        <f t="shared" si="154"/>
        <v>2016</v>
      </c>
      <c r="C4905" t="str">
        <f t="shared" si="155"/>
        <v>Jun</v>
      </c>
      <c r="D4905" t="s">
        <v>1106</v>
      </c>
      <c r="E4905" t="s">
        <v>11</v>
      </c>
      <c r="F4905" t="s">
        <v>38</v>
      </c>
      <c r="G4905" t="s">
        <v>52</v>
      </c>
      <c r="H4905" t="s">
        <v>680</v>
      </c>
      <c r="I4905" s="4">
        <v>6.98</v>
      </c>
      <c r="J4905" s="5">
        <v>2</v>
      </c>
      <c r="K4905" s="4">
        <v>-4.54</v>
      </c>
    </row>
    <row r="4906" spans="1:11" x14ac:dyDescent="0.2">
      <c r="A4906" t="s">
        <v>3276</v>
      </c>
      <c r="B4906" t="str">
        <f t="shared" si="154"/>
        <v>2016</v>
      </c>
      <c r="C4906" t="str">
        <f t="shared" si="155"/>
        <v>Jun</v>
      </c>
      <c r="D4906" t="s">
        <v>1106</v>
      </c>
      <c r="E4906" t="s">
        <v>11</v>
      </c>
      <c r="F4906" t="s">
        <v>12</v>
      </c>
      <c r="G4906" t="s">
        <v>27</v>
      </c>
      <c r="H4906" t="s">
        <v>975</v>
      </c>
      <c r="I4906" s="4">
        <v>11.26</v>
      </c>
      <c r="J4906" s="5">
        <v>8</v>
      </c>
      <c r="K4906" s="4">
        <v>3.94</v>
      </c>
    </row>
    <row r="4907" spans="1:11" x14ac:dyDescent="0.2">
      <c r="A4907" t="s">
        <v>3276</v>
      </c>
      <c r="B4907" t="str">
        <f t="shared" si="154"/>
        <v>2016</v>
      </c>
      <c r="C4907" t="str">
        <f t="shared" si="155"/>
        <v>Jun</v>
      </c>
      <c r="D4907" t="s">
        <v>1106</v>
      </c>
      <c r="E4907" t="s">
        <v>11</v>
      </c>
      <c r="F4907" t="s">
        <v>12</v>
      </c>
      <c r="G4907" t="s">
        <v>13</v>
      </c>
      <c r="H4907" t="s">
        <v>3280</v>
      </c>
      <c r="I4907" s="4">
        <v>15.55</v>
      </c>
      <c r="J4907" s="5">
        <v>3</v>
      </c>
      <c r="K4907" s="4">
        <v>5.64</v>
      </c>
    </row>
    <row r="4908" spans="1:11" x14ac:dyDescent="0.2">
      <c r="A4908" t="s">
        <v>3276</v>
      </c>
      <c r="B4908" t="str">
        <f t="shared" si="154"/>
        <v>2016</v>
      </c>
      <c r="C4908" t="str">
        <f t="shared" si="155"/>
        <v>Jun</v>
      </c>
      <c r="D4908" t="s">
        <v>1106</v>
      </c>
      <c r="E4908" t="s">
        <v>11</v>
      </c>
      <c r="F4908" t="s">
        <v>38</v>
      </c>
      <c r="G4908" t="s">
        <v>39</v>
      </c>
      <c r="H4908" t="s">
        <v>1684</v>
      </c>
      <c r="I4908" s="4">
        <v>379.37</v>
      </c>
      <c r="J4908" s="5">
        <v>2</v>
      </c>
      <c r="K4908" s="4">
        <v>-119.23</v>
      </c>
    </row>
    <row r="4909" spans="1:11" x14ac:dyDescent="0.2">
      <c r="A4909" t="s">
        <v>3276</v>
      </c>
      <c r="B4909" t="str">
        <f t="shared" si="154"/>
        <v>2016</v>
      </c>
      <c r="C4909" t="str">
        <f t="shared" si="155"/>
        <v>Jun</v>
      </c>
      <c r="D4909" t="s">
        <v>1106</v>
      </c>
      <c r="E4909" t="s">
        <v>11</v>
      </c>
      <c r="F4909" t="s">
        <v>12</v>
      </c>
      <c r="G4909" t="s">
        <v>20</v>
      </c>
      <c r="H4909" t="s">
        <v>350</v>
      </c>
      <c r="I4909" s="4">
        <v>67.540000000000006</v>
      </c>
      <c r="J4909" s="5">
        <v>9</v>
      </c>
      <c r="K4909" s="4">
        <v>6.75</v>
      </c>
    </row>
    <row r="4910" spans="1:11" x14ac:dyDescent="0.2">
      <c r="A4910" t="s">
        <v>3276</v>
      </c>
      <c r="B4910" t="str">
        <f t="shared" si="154"/>
        <v>2016</v>
      </c>
      <c r="C4910" t="str">
        <f t="shared" si="155"/>
        <v>Jun</v>
      </c>
      <c r="D4910" t="s">
        <v>1106</v>
      </c>
      <c r="E4910" t="s">
        <v>11</v>
      </c>
      <c r="F4910" t="s">
        <v>12</v>
      </c>
      <c r="G4910" t="s">
        <v>22</v>
      </c>
      <c r="H4910" t="s">
        <v>662</v>
      </c>
      <c r="I4910" s="4">
        <v>1.52</v>
      </c>
      <c r="J4910" s="5">
        <v>2</v>
      </c>
      <c r="K4910" s="4">
        <v>-2.67</v>
      </c>
    </row>
    <row r="4911" spans="1:11" x14ac:dyDescent="0.2">
      <c r="A4911" t="s">
        <v>3281</v>
      </c>
      <c r="B4911" t="str">
        <f t="shared" si="154"/>
        <v>2016</v>
      </c>
      <c r="C4911" t="str">
        <f t="shared" si="155"/>
        <v>Jun</v>
      </c>
      <c r="D4911" t="s">
        <v>398</v>
      </c>
      <c r="E4911" t="s">
        <v>125</v>
      </c>
      <c r="F4911" t="s">
        <v>43</v>
      </c>
      <c r="G4911" t="s">
        <v>44</v>
      </c>
      <c r="H4911" t="s">
        <v>434</v>
      </c>
      <c r="I4911" s="4">
        <v>377.97</v>
      </c>
      <c r="J4911" s="5">
        <v>3</v>
      </c>
      <c r="K4911" s="4">
        <v>94.49</v>
      </c>
    </row>
    <row r="4912" spans="1:11" x14ac:dyDescent="0.2">
      <c r="A4912" t="s">
        <v>3281</v>
      </c>
      <c r="B4912" t="str">
        <f t="shared" si="154"/>
        <v>2016</v>
      </c>
      <c r="C4912" t="str">
        <f t="shared" si="155"/>
        <v>Jun</v>
      </c>
      <c r="D4912" t="s">
        <v>1239</v>
      </c>
      <c r="E4912" t="s">
        <v>1485</v>
      </c>
      <c r="F4912" t="s">
        <v>12</v>
      </c>
      <c r="G4912" t="s">
        <v>18</v>
      </c>
      <c r="H4912" t="s">
        <v>1501</v>
      </c>
      <c r="I4912" s="4">
        <v>18.899999999999999</v>
      </c>
      <c r="J4912" s="5">
        <v>3</v>
      </c>
      <c r="K4912" s="4">
        <v>8.69</v>
      </c>
    </row>
    <row r="4913" spans="1:11" x14ac:dyDescent="0.2">
      <c r="A4913" t="s">
        <v>3281</v>
      </c>
      <c r="B4913" t="str">
        <f t="shared" si="154"/>
        <v>2016</v>
      </c>
      <c r="C4913" t="str">
        <f t="shared" si="155"/>
        <v>Jun</v>
      </c>
      <c r="D4913" t="s">
        <v>820</v>
      </c>
      <c r="E4913" t="s">
        <v>169</v>
      </c>
      <c r="F4913" t="s">
        <v>12</v>
      </c>
      <c r="G4913" t="s">
        <v>22</v>
      </c>
      <c r="H4913" t="s">
        <v>1301</v>
      </c>
      <c r="I4913" s="4">
        <v>33.57</v>
      </c>
      <c r="J4913" s="5">
        <v>2</v>
      </c>
      <c r="K4913" s="4">
        <v>11.75</v>
      </c>
    </row>
    <row r="4914" spans="1:11" x14ac:dyDescent="0.2">
      <c r="A4914" t="s">
        <v>3282</v>
      </c>
      <c r="B4914" t="str">
        <f t="shared" si="154"/>
        <v>2016</v>
      </c>
      <c r="C4914" t="str">
        <f t="shared" si="155"/>
        <v>Jun</v>
      </c>
      <c r="D4914" t="s">
        <v>1100</v>
      </c>
      <c r="E4914" t="s">
        <v>31</v>
      </c>
      <c r="F4914" t="s">
        <v>12</v>
      </c>
      <c r="G4914" t="s">
        <v>27</v>
      </c>
      <c r="H4914" t="s">
        <v>2965</v>
      </c>
      <c r="I4914" s="4">
        <v>7.04</v>
      </c>
      <c r="J4914" s="5">
        <v>4</v>
      </c>
      <c r="K4914" s="4">
        <v>2.04</v>
      </c>
    </row>
    <row r="4915" spans="1:11" x14ac:dyDescent="0.2">
      <c r="A4915" t="s">
        <v>3282</v>
      </c>
      <c r="B4915" t="str">
        <f t="shared" si="154"/>
        <v>2016</v>
      </c>
      <c r="C4915" t="str">
        <f t="shared" si="155"/>
        <v>Jun</v>
      </c>
      <c r="D4915" t="s">
        <v>1100</v>
      </c>
      <c r="E4915" t="s">
        <v>31</v>
      </c>
      <c r="F4915" t="s">
        <v>38</v>
      </c>
      <c r="G4915" t="s">
        <v>52</v>
      </c>
      <c r="H4915" t="s">
        <v>3177</v>
      </c>
      <c r="I4915" s="4">
        <v>8.73</v>
      </c>
      <c r="J4915" s="5">
        <v>3</v>
      </c>
      <c r="K4915" s="4">
        <v>4.0999999999999996</v>
      </c>
    </row>
    <row r="4916" spans="1:11" x14ac:dyDescent="0.2">
      <c r="A4916" t="s">
        <v>3282</v>
      </c>
      <c r="B4916" t="str">
        <f t="shared" si="154"/>
        <v>2016</v>
      </c>
      <c r="C4916" t="str">
        <f t="shared" si="155"/>
        <v>Jun</v>
      </c>
      <c r="D4916" t="s">
        <v>1100</v>
      </c>
      <c r="E4916" t="s">
        <v>31</v>
      </c>
      <c r="F4916" t="s">
        <v>43</v>
      </c>
      <c r="G4916" t="s">
        <v>58</v>
      </c>
      <c r="H4916" t="s">
        <v>756</v>
      </c>
      <c r="I4916" s="4">
        <v>29.29</v>
      </c>
      <c r="J4916" s="5">
        <v>1</v>
      </c>
      <c r="K4916" s="4">
        <v>9.67</v>
      </c>
    </row>
    <row r="4917" spans="1:11" x14ac:dyDescent="0.2">
      <c r="A4917" t="s">
        <v>3282</v>
      </c>
      <c r="B4917" t="str">
        <f t="shared" si="154"/>
        <v>2016</v>
      </c>
      <c r="C4917" t="str">
        <f t="shared" si="155"/>
        <v>Jun</v>
      </c>
      <c r="D4917" t="s">
        <v>1100</v>
      </c>
      <c r="E4917" t="s">
        <v>31</v>
      </c>
      <c r="F4917" t="s">
        <v>12</v>
      </c>
      <c r="G4917" t="s">
        <v>27</v>
      </c>
      <c r="H4917" t="s">
        <v>2668</v>
      </c>
      <c r="I4917" s="4">
        <v>8.64</v>
      </c>
      <c r="J4917" s="5">
        <v>3</v>
      </c>
      <c r="K4917" s="4">
        <v>2.5099999999999998</v>
      </c>
    </row>
    <row r="4918" spans="1:11" x14ac:dyDescent="0.2">
      <c r="A4918" t="s">
        <v>3282</v>
      </c>
      <c r="B4918" t="str">
        <f t="shared" si="154"/>
        <v>2016</v>
      </c>
      <c r="C4918" t="str">
        <f t="shared" si="155"/>
        <v>Jun</v>
      </c>
      <c r="D4918" t="s">
        <v>663</v>
      </c>
      <c r="E4918" t="s">
        <v>31</v>
      </c>
      <c r="F4918" t="s">
        <v>38</v>
      </c>
      <c r="G4918" t="s">
        <v>83</v>
      </c>
      <c r="H4918" t="s">
        <v>397</v>
      </c>
      <c r="I4918" s="4">
        <v>599.16999999999996</v>
      </c>
      <c r="J4918" s="5">
        <v>5</v>
      </c>
      <c r="K4918" s="4">
        <v>35.25</v>
      </c>
    </row>
    <row r="4919" spans="1:11" x14ac:dyDescent="0.2">
      <c r="A4919" t="s">
        <v>3282</v>
      </c>
      <c r="B4919" t="str">
        <f t="shared" si="154"/>
        <v>2016</v>
      </c>
      <c r="C4919" t="str">
        <f t="shared" si="155"/>
        <v>Jun</v>
      </c>
      <c r="D4919" t="s">
        <v>1072</v>
      </c>
      <c r="E4919" t="s">
        <v>31</v>
      </c>
      <c r="F4919" t="s">
        <v>38</v>
      </c>
      <c r="G4919" t="s">
        <v>164</v>
      </c>
      <c r="H4919" t="s">
        <v>3273</v>
      </c>
      <c r="I4919" s="4">
        <v>1293.49</v>
      </c>
      <c r="J4919" s="5">
        <v>7</v>
      </c>
      <c r="K4919" s="4">
        <v>80.84</v>
      </c>
    </row>
    <row r="4920" spans="1:11" x14ac:dyDescent="0.2">
      <c r="A4920" t="s">
        <v>3282</v>
      </c>
      <c r="B4920" t="str">
        <f t="shared" si="154"/>
        <v>2016</v>
      </c>
      <c r="C4920" t="str">
        <f t="shared" si="155"/>
        <v>Jun</v>
      </c>
      <c r="D4920" t="s">
        <v>3283</v>
      </c>
      <c r="E4920" t="s">
        <v>26</v>
      </c>
      <c r="F4920" t="s">
        <v>38</v>
      </c>
      <c r="G4920" t="s">
        <v>164</v>
      </c>
      <c r="H4920" t="s">
        <v>3209</v>
      </c>
      <c r="I4920" s="4">
        <v>337.18</v>
      </c>
      <c r="J4920" s="5">
        <v>2</v>
      </c>
      <c r="K4920" s="4">
        <v>-118.01</v>
      </c>
    </row>
    <row r="4921" spans="1:11" x14ac:dyDescent="0.2">
      <c r="A4921" t="s">
        <v>3282</v>
      </c>
      <c r="B4921" t="str">
        <f t="shared" si="154"/>
        <v>2016</v>
      </c>
      <c r="C4921" t="str">
        <f t="shared" si="155"/>
        <v>Jun</v>
      </c>
      <c r="D4921" t="s">
        <v>430</v>
      </c>
      <c r="E4921" t="s">
        <v>139</v>
      </c>
      <c r="F4921" t="s">
        <v>12</v>
      </c>
      <c r="G4921" t="s">
        <v>22</v>
      </c>
      <c r="H4921" t="s">
        <v>2481</v>
      </c>
      <c r="I4921" s="4">
        <v>39.94</v>
      </c>
      <c r="J4921" s="5">
        <v>4</v>
      </c>
      <c r="K4921" s="4">
        <v>-26.62</v>
      </c>
    </row>
    <row r="4922" spans="1:11" x14ac:dyDescent="0.2">
      <c r="A4922" t="s">
        <v>3282</v>
      </c>
      <c r="B4922" t="str">
        <f t="shared" si="154"/>
        <v>2016</v>
      </c>
      <c r="C4922" t="str">
        <f t="shared" si="155"/>
        <v>Jun</v>
      </c>
      <c r="D4922" t="s">
        <v>430</v>
      </c>
      <c r="E4922" t="s">
        <v>139</v>
      </c>
      <c r="F4922" t="s">
        <v>43</v>
      </c>
      <c r="G4922" t="s">
        <v>58</v>
      </c>
      <c r="H4922" t="s">
        <v>2814</v>
      </c>
      <c r="I4922" s="4">
        <v>18.46</v>
      </c>
      <c r="J4922" s="5">
        <v>2</v>
      </c>
      <c r="K4922" s="4">
        <v>2.31</v>
      </c>
    </row>
    <row r="4923" spans="1:11" x14ac:dyDescent="0.2">
      <c r="A4923" t="s">
        <v>3282</v>
      </c>
      <c r="B4923" t="str">
        <f t="shared" si="154"/>
        <v>2016</v>
      </c>
      <c r="C4923" t="str">
        <f t="shared" si="155"/>
        <v>Jun</v>
      </c>
      <c r="D4923" t="s">
        <v>1034</v>
      </c>
      <c r="E4923" t="s">
        <v>189</v>
      </c>
      <c r="F4923" t="s">
        <v>38</v>
      </c>
      <c r="G4923" t="s">
        <v>164</v>
      </c>
      <c r="H4923" t="s">
        <v>2062</v>
      </c>
      <c r="I4923" s="4">
        <v>1115.17</v>
      </c>
      <c r="J4923" s="5">
        <v>7</v>
      </c>
      <c r="K4923" s="4">
        <v>334.55</v>
      </c>
    </row>
    <row r="4924" spans="1:11" x14ac:dyDescent="0.2">
      <c r="A4924" t="s">
        <v>3284</v>
      </c>
      <c r="B4924" t="str">
        <f t="shared" si="154"/>
        <v>2016</v>
      </c>
      <c r="C4924" t="str">
        <f t="shared" si="155"/>
        <v>Jun</v>
      </c>
      <c r="D4924" t="s">
        <v>1710</v>
      </c>
      <c r="E4924" t="s">
        <v>11</v>
      </c>
      <c r="F4924" t="s">
        <v>12</v>
      </c>
      <c r="G4924" t="s">
        <v>13</v>
      </c>
      <c r="H4924" t="s">
        <v>2412</v>
      </c>
      <c r="I4924" s="4">
        <v>173.49</v>
      </c>
      <c r="J4924" s="5">
        <v>7</v>
      </c>
      <c r="K4924" s="4">
        <v>54.22</v>
      </c>
    </row>
    <row r="4925" spans="1:11" x14ac:dyDescent="0.2">
      <c r="A4925" t="s">
        <v>3285</v>
      </c>
      <c r="B4925" t="str">
        <f t="shared" si="154"/>
        <v>2016</v>
      </c>
      <c r="C4925" t="str">
        <f t="shared" si="155"/>
        <v>Jun</v>
      </c>
      <c r="D4925" t="s">
        <v>2512</v>
      </c>
      <c r="E4925" t="s">
        <v>31</v>
      </c>
      <c r="F4925" t="s">
        <v>12</v>
      </c>
      <c r="G4925" t="s">
        <v>13</v>
      </c>
      <c r="H4925" t="s">
        <v>1867</v>
      </c>
      <c r="I4925" s="4">
        <v>46.35</v>
      </c>
      <c r="J4925" s="5">
        <v>5</v>
      </c>
      <c r="K4925" s="4">
        <v>21.78</v>
      </c>
    </row>
    <row r="4926" spans="1:11" x14ac:dyDescent="0.2">
      <c r="A4926" t="s">
        <v>3285</v>
      </c>
      <c r="B4926" t="str">
        <f t="shared" si="154"/>
        <v>2016</v>
      </c>
      <c r="C4926" t="str">
        <f t="shared" si="155"/>
        <v>Jun</v>
      </c>
      <c r="D4926" t="s">
        <v>2182</v>
      </c>
      <c r="E4926" t="s">
        <v>135</v>
      </c>
      <c r="F4926" t="s">
        <v>43</v>
      </c>
      <c r="G4926" t="s">
        <v>353</v>
      </c>
      <c r="H4926" t="s">
        <v>3286</v>
      </c>
      <c r="I4926" s="4">
        <v>91.48</v>
      </c>
      <c r="J4926" s="5">
        <v>1</v>
      </c>
      <c r="K4926" s="4">
        <v>-1.83</v>
      </c>
    </row>
    <row r="4927" spans="1:11" x14ac:dyDescent="0.2">
      <c r="A4927" t="s">
        <v>3285</v>
      </c>
      <c r="B4927" t="str">
        <f t="shared" si="154"/>
        <v>2016</v>
      </c>
      <c r="C4927" t="str">
        <f t="shared" si="155"/>
        <v>Jun</v>
      </c>
      <c r="D4927" t="s">
        <v>2280</v>
      </c>
      <c r="E4927" t="s">
        <v>67</v>
      </c>
      <c r="F4927" t="s">
        <v>12</v>
      </c>
      <c r="G4927" t="s">
        <v>18</v>
      </c>
      <c r="H4927" t="s">
        <v>517</v>
      </c>
      <c r="I4927" s="4">
        <v>9.4499999999999993</v>
      </c>
      <c r="J4927" s="5">
        <v>3</v>
      </c>
      <c r="K4927" s="4">
        <v>4.54</v>
      </c>
    </row>
    <row r="4928" spans="1:11" x14ac:dyDescent="0.2">
      <c r="A4928" t="s">
        <v>3287</v>
      </c>
      <c r="B4928" t="str">
        <f t="shared" si="154"/>
        <v>2016</v>
      </c>
      <c r="C4928" t="str">
        <f t="shared" si="155"/>
        <v>Jun</v>
      </c>
      <c r="D4928" t="s">
        <v>3288</v>
      </c>
      <c r="E4928" t="s">
        <v>169</v>
      </c>
      <c r="F4928" t="s">
        <v>12</v>
      </c>
      <c r="G4928" t="s">
        <v>20</v>
      </c>
      <c r="H4928" t="s">
        <v>2889</v>
      </c>
      <c r="I4928" s="4">
        <v>208.56</v>
      </c>
      <c r="J4928" s="5">
        <v>6</v>
      </c>
      <c r="K4928" s="4">
        <v>52.14</v>
      </c>
    </row>
    <row r="4929" spans="1:11" x14ac:dyDescent="0.2">
      <c r="A4929" t="s">
        <v>3287</v>
      </c>
      <c r="B4929" t="str">
        <f t="shared" si="154"/>
        <v>2016</v>
      </c>
      <c r="C4929" t="str">
        <f t="shared" si="155"/>
        <v>Jun</v>
      </c>
      <c r="D4929" t="s">
        <v>3288</v>
      </c>
      <c r="E4929" t="s">
        <v>169</v>
      </c>
      <c r="F4929" t="s">
        <v>12</v>
      </c>
      <c r="G4929" t="s">
        <v>13</v>
      </c>
      <c r="H4929" t="s">
        <v>630</v>
      </c>
      <c r="I4929" s="4">
        <v>32.4</v>
      </c>
      <c r="J4929" s="5">
        <v>5</v>
      </c>
      <c r="K4929" s="4">
        <v>15.55</v>
      </c>
    </row>
    <row r="4930" spans="1:11" x14ac:dyDescent="0.2">
      <c r="A4930" t="s">
        <v>3287</v>
      </c>
      <c r="B4930" t="str">
        <f t="shared" si="154"/>
        <v>2016</v>
      </c>
      <c r="C4930" t="str">
        <f t="shared" si="155"/>
        <v>Jun</v>
      </c>
      <c r="D4930" t="s">
        <v>3288</v>
      </c>
      <c r="E4930" t="s">
        <v>169</v>
      </c>
      <c r="F4930" t="s">
        <v>38</v>
      </c>
      <c r="G4930" t="s">
        <v>39</v>
      </c>
      <c r="H4930" t="s">
        <v>2403</v>
      </c>
      <c r="I4930" s="4">
        <v>319.41000000000003</v>
      </c>
      <c r="J4930" s="5">
        <v>5</v>
      </c>
      <c r="K4930" s="4">
        <v>7.1</v>
      </c>
    </row>
    <row r="4931" spans="1:11" x14ac:dyDescent="0.2">
      <c r="A4931" t="s">
        <v>3287</v>
      </c>
      <c r="B4931" t="str">
        <f t="shared" ref="B4931:B4994" si="156">TEXT(A4931,"YYYY")</f>
        <v>2016</v>
      </c>
      <c r="C4931" t="str">
        <f t="shared" ref="C4931:C4994" si="157">TEXT(A4931,"MMM")</f>
        <v>Jun</v>
      </c>
      <c r="D4931" t="s">
        <v>3288</v>
      </c>
      <c r="E4931" t="s">
        <v>169</v>
      </c>
      <c r="F4931" t="s">
        <v>12</v>
      </c>
      <c r="G4931" t="s">
        <v>13</v>
      </c>
      <c r="H4931" t="s">
        <v>284</v>
      </c>
      <c r="I4931" s="4">
        <v>14.56</v>
      </c>
      <c r="J4931" s="5">
        <v>2</v>
      </c>
      <c r="K4931" s="4">
        <v>6.99</v>
      </c>
    </row>
    <row r="4932" spans="1:11" x14ac:dyDescent="0.2">
      <c r="A4932" t="s">
        <v>3287</v>
      </c>
      <c r="B4932" t="str">
        <f t="shared" si="156"/>
        <v>2016</v>
      </c>
      <c r="C4932" t="str">
        <f t="shared" si="157"/>
        <v>Jun</v>
      </c>
      <c r="D4932" t="s">
        <v>3288</v>
      </c>
      <c r="E4932" t="s">
        <v>169</v>
      </c>
      <c r="F4932" t="s">
        <v>43</v>
      </c>
      <c r="G4932" t="s">
        <v>58</v>
      </c>
      <c r="H4932" t="s">
        <v>1173</v>
      </c>
      <c r="I4932" s="4">
        <v>30</v>
      </c>
      <c r="J4932" s="5">
        <v>2</v>
      </c>
      <c r="K4932" s="4">
        <v>3.3</v>
      </c>
    </row>
    <row r="4933" spans="1:11" x14ac:dyDescent="0.2">
      <c r="A4933" t="s">
        <v>3287</v>
      </c>
      <c r="B4933" t="str">
        <f t="shared" si="156"/>
        <v>2016</v>
      </c>
      <c r="C4933" t="str">
        <f t="shared" si="157"/>
        <v>Jun</v>
      </c>
      <c r="D4933" t="s">
        <v>3288</v>
      </c>
      <c r="E4933" t="s">
        <v>169</v>
      </c>
      <c r="F4933" t="s">
        <v>12</v>
      </c>
      <c r="G4933" t="s">
        <v>22</v>
      </c>
      <c r="H4933" t="s">
        <v>1743</v>
      </c>
      <c r="I4933" s="4">
        <v>48.48</v>
      </c>
      <c r="J4933" s="5">
        <v>4</v>
      </c>
      <c r="K4933" s="4">
        <v>16.36</v>
      </c>
    </row>
    <row r="4934" spans="1:11" x14ac:dyDescent="0.2">
      <c r="A4934" t="s">
        <v>3287</v>
      </c>
      <c r="B4934" t="str">
        <f t="shared" si="156"/>
        <v>2016</v>
      </c>
      <c r="C4934" t="str">
        <f t="shared" si="157"/>
        <v>Jun</v>
      </c>
      <c r="D4934" t="s">
        <v>3288</v>
      </c>
      <c r="E4934" t="s">
        <v>169</v>
      </c>
      <c r="F4934" t="s">
        <v>12</v>
      </c>
      <c r="G4934" t="s">
        <v>27</v>
      </c>
      <c r="H4934" t="s">
        <v>621</v>
      </c>
      <c r="I4934" s="4">
        <v>1.68</v>
      </c>
      <c r="J4934" s="5">
        <v>1</v>
      </c>
      <c r="K4934" s="4">
        <v>0.84</v>
      </c>
    </row>
    <row r="4935" spans="1:11" x14ac:dyDescent="0.2">
      <c r="A4935" t="s">
        <v>3287</v>
      </c>
      <c r="B4935" t="str">
        <f t="shared" si="156"/>
        <v>2016</v>
      </c>
      <c r="C4935" t="str">
        <f t="shared" si="157"/>
        <v>Jun</v>
      </c>
      <c r="D4935" t="s">
        <v>1722</v>
      </c>
      <c r="E4935" t="s">
        <v>31</v>
      </c>
      <c r="F4935" t="s">
        <v>12</v>
      </c>
      <c r="G4935" t="s">
        <v>13</v>
      </c>
      <c r="H4935" t="s">
        <v>1228</v>
      </c>
      <c r="I4935" s="4">
        <v>111.96</v>
      </c>
      <c r="J4935" s="5">
        <v>2</v>
      </c>
      <c r="K4935" s="4">
        <v>54.86</v>
      </c>
    </row>
    <row r="4936" spans="1:11" x14ac:dyDescent="0.2">
      <c r="A4936" t="s">
        <v>3287</v>
      </c>
      <c r="B4936" t="str">
        <f t="shared" si="156"/>
        <v>2016</v>
      </c>
      <c r="C4936" t="str">
        <f t="shared" si="157"/>
        <v>Jun</v>
      </c>
      <c r="D4936" t="s">
        <v>2606</v>
      </c>
      <c r="E4936" t="s">
        <v>169</v>
      </c>
      <c r="F4936" t="s">
        <v>12</v>
      </c>
      <c r="G4936" t="s">
        <v>20</v>
      </c>
      <c r="H4936" t="s">
        <v>2104</v>
      </c>
      <c r="I4936" s="4">
        <v>40.74</v>
      </c>
      <c r="J4936" s="5">
        <v>3</v>
      </c>
      <c r="K4936" s="4">
        <v>0.41</v>
      </c>
    </row>
    <row r="4937" spans="1:11" x14ac:dyDescent="0.2">
      <c r="A4937" t="s">
        <v>3287</v>
      </c>
      <c r="B4937" t="str">
        <f t="shared" si="156"/>
        <v>2016</v>
      </c>
      <c r="C4937" t="str">
        <f t="shared" si="157"/>
        <v>Jun</v>
      </c>
      <c r="D4937" t="s">
        <v>172</v>
      </c>
      <c r="E4937" t="s">
        <v>31</v>
      </c>
      <c r="F4937" t="s">
        <v>38</v>
      </c>
      <c r="G4937" t="s">
        <v>83</v>
      </c>
      <c r="H4937" t="s">
        <v>397</v>
      </c>
      <c r="I4937" s="4">
        <v>239.67</v>
      </c>
      <c r="J4937" s="5">
        <v>2</v>
      </c>
      <c r="K4937" s="4">
        <v>14.1</v>
      </c>
    </row>
    <row r="4938" spans="1:11" x14ac:dyDescent="0.2">
      <c r="A4938" t="s">
        <v>3287</v>
      </c>
      <c r="B4938" t="str">
        <f t="shared" si="156"/>
        <v>2016</v>
      </c>
      <c r="C4938" t="str">
        <f t="shared" si="157"/>
        <v>Jun</v>
      </c>
      <c r="D4938" t="s">
        <v>172</v>
      </c>
      <c r="E4938" t="s">
        <v>31</v>
      </c>
      <c r="F4938" t="s">
        <v>12</v>
      </c>
      <c r="G4938" t="s">
        <v>18</v>
      </c>
      <c r="H4938" t="s">
        <v>3206</v>
      </c>
      <c r="I4938" s="4">
        <v>22.5</v>
      </c>
      <c r="J4938" s="5">
        <v>6</v>
      </c>
      <c r="K4938" s="4">
        <v>10.8</v>
      </c>
    </row>
    <row r="4939" spans="1:11" x14ac:dyDescent="0.2">
      <c r="A4939" t="s">
        <v>3287</v>
      </c>
      <c r="B4939" t="str">
        <f t="shared" si="156"/>
        <v>2016</v>
      </c>
      <c r="C4939" t="str">
        <f t="shared" si="157"/>
        <v>Jun</v>
      </c>
      <c r="D4939" t="s">
        <v>172</v>
      </c>
      <c r="E4939" t="s">
        <v>31</v>
      </c>
      <c r="F4939" t="s">
        <v>12</v>
      </c>
      <c r="G4939" t="s">
        <v>13</v>
      </c>
      <c r="H4939" t="s">
        <v>2834</v>
      </c>
      <c r="I4939" s="4">
        <v>219.84</v>
      </c>
      <c r="J4939" s="5">
        <v>4</v>
      </c>
      <c r="K4939" s="4">
        <v>107.72</v>
      </c>
    </row>
    <row r="4940" spans="1:11" x14ac:dyDescent="0.2">
      <c r="A4940" t="s">
        <v>3287</v>
      </c>
      <c r="B4940" t="str">
        <f t="shared" si="156"/>
        <v>2016</v>
      </c>
      <c r="C4940" t="str">
        <f t="shared" si="157"/>
        <v>Jun</v>
      </c>
      <c r="D4940" t="s">
        <v>653</v>
      </c>
      <c r="E4940" t="s">
        <v>327</v>
      </c>
      <c r="F4940" t="s">
        <v>38</v>
      </c>
      <c r="G4940" t="s">
        <v>52</v>
      </c>
      <c r="H4940" t="s">
        <v>220</v>
      </c>
      <c r="I4940" s="4">
        <v>266.35000000000002</v>
      </c>
      <c r="J4940" s="5">
        <v>3</v>
      </c>
      <c r="K4940" s="4">
        <v>-13.32</v>
      </c>
    </row>
    <row r="4941" spans="1:11" x14ac:dyDescent="0.2">
      <c r="A4941" t="s">
        <v>3287</v>
      </c>
      <c r="B4941" t="str">
        <f t="shared" si="156"/>
        <v>2016</v>
      </c>
      <c r="C4941" t="str">
        <f t="shared" si="157"/>
        <v>Jun</v>
      </c>
      <c r="D4941" t="s">
        <v>653</v>
      </c>
      <c r="E4941" t="s">
        <v>327</v>
      </c>
      <c r="F4941" t="s">
        <v>38</v>
      </c>
      <c r="G4941" t="s">
        <v>39</v>
      </c>
      <c r="H4941" t="s">
        <v>2612</v>
      </c>
      <c r="I4941" s="4">
        <v>483.14</v>
      </c>
      <c r="J4941" s="5">
        <v>4</v>
      </c>
      <c r="K4941" s="4">
        <v>54.35</v>
      </c>
    </row>
    <row r="4942" spans="1:11" x14ac:dyDescent="0.2">
      <c r="A4942" t="s">
        <v>3287</v>
      </c>
      <c r="B4942" t="str">
        <f t="shared" si="156"/>
        <v>2016</v>
      </c>
      <c r="C4942" t="str">
        <f t="shared" si="157"/>
        <v>Jun</v>
      </c>
      <c r="D4942" t="s">
        <v>373</v>
      </c>
      <c r="E4942" t="s">
        <v>706</v>
      </c>
      <c r="F4942" t="s">
        <v>12</v>
      </c>
      <c r="G4942" t="s">
        <v>22</v>
      </c>
      <c r="H4942" t="s">
        <v>2639</v>
      </c>
      <c r="I4942" s="4">
        <v>7.96</v>
      </c>
      <c r="J4942" s="5">
        <v>2</v>
      </c>
      <c r="K4942" s="4">
        <v>3.74</v>
      </c>
    </row>
    <row r="4943" spans="1:11" x14ac:dyDescent="0.2">
      <c r="A4943" t="s">
        <v>3287</v>
      </c>
      <c r="B4943" t="str">
        <f t="shared" si="156"/>
        <v>2016</v>
      </c>
      <c r="C4943" t="str">
        <f t="shared" si="157"/>
        <v>Jun</v>
      </c>
      <c r="D4943" t="s">
        <v>373</v>
      </c>
      <c r="E4943" t="s">
        <v>706</v>
      </c>
      <c r="F4943" t="s">
        <v>43</v>
      </c>
      <c r="G4943" t="s">
        <v>44</v>
      </c>
      <c r="H4943" t="s">
        <v>46</v>
      </c>
      <c r="I4943" s="4">
        <v>566.97</v>
      </c>
      <c r="J4943" s="5">
        <v>3</v>
      </c>
      <c r="K4943" s="4">
        <v>153.08000000000001</v>
      </c>
    </row>
    <row r="4944" spans="1:11" x14ac:dyDescent="0.2">
      <c r="A4944" t="s">
        <v>3287</v>
      </c>
      <c r="B4944" t="str">
        <f t="shared" si="156"/>
        <v>2016</v>
      </c>
      <c r="C4944" t="str">
        <f t="shared" si="157"/>
        <v>Jun</v>
      </c>
      <c r="D4944" t="s">
        <v>373</v>
      </c>
      <c r="E4944" t="s">
        <v>706</v>
      </c>
      <c r="F4944" t="s">
        <v>12</v>
      </c>
      <c r="G4944" t="s">
        <v>27</v>
      </c>
      <c r="H4944" t="s">
        <v>371</v>
      </c>
      <c r="I4944" s="4">
        <v>9.84</v>
      </c>
      <c r="J4944" s="5">
        <v>3</v>
      </c>
      <c r="K4944" s="4">
        <v>2.85</v>
      </c>
    </row>
    <row r="4945" spans="1:11" x14ac:dyDescent="0.2">
      <c r="A4945" t="s">
        <v>3287</v>
      </c>
      <c r="B4945" t="str">
        <f t="shared" si="156"/>
        <v>2016</v>
      </c>
      <c r="C4945" t="str">
        <f t="shared" si="157"/>
        <v>Jun</v>
      </c>
      <c r="D4945" t="s">
        <v>1806</v>
      </c>
      <c r="E4945" t="s">
        <v>169</v>
      </c>
      <c r="F4945" t="s">
        <v>38</v>
      </c>
      <c r="G4945" t="s">
        <v>164</v>
      </c>
      <c r="H4945" t="s">
        <v>213</v>
      </c>
      <c r="I4945" s="4">
        <v>376.87</v>
      </c>
      <c r="J4945" s="5">
        <v>3</v>
      </c>
      <c r="K4945" s="4">
        <v>-213.56</v>
      </c>
    </row>
    <row r="4946" spans="1:11" x14ac:dyDescent="0.2">
      <c r="A4946" t="s">
        <v>3289</v>
      </c>
      <c r="B4946" t="str">
        <f t="shared" si="156"/>
        <v>2016</v>
      </c>
      <c r="C4946" t="str">
        <f t="shared" si="157"/>
        <v>Jun</v>
      </c>
      <c r="D4946" t="s">
        <v>896</v>
      </c>
      <c r="E4946" t="s">
        <v>17</v>
      </c>
      <c r="F4946" t="s">
        <v>12</v>
      </c>
      <c r="G4946" t="s">
        <v>13</v>
      </c>
      <c r="H4946" t="s">
        <v>2496</v>
      </c>
      <c r="I4946" s="4">
        <v>76.86</v>
      </c>
      <c r="J4946" s="5">
        <v>2</v>
      </c>
      <c r="K4946" s="4">
        <v>26.9</v>
      </c>
    </row>
    <row r="4947" spans="1:11" x14ac:dyDescent="0.2">
      <c r="A4947" t="s">
        <v>3289</v>
      </c>
      <c r="B4947" t="str">
        <f t="shared" si="156"/>
        <v>2016</v>
      </c>
      <c r="C4947" t="str">
        <f t="shared" si="157"/>
        <v>Jun</v>
      </c>
      <c r="D4947" t="s">
        <v>2557</v>
      </c>
      <c r="E4947" t="s">
        <v>26</v>
      </c>
      <c r="F4947" t="s">
        <v>12</v>
      </c>
      <c r="G4947" t="s">
        <v>13</v>
      </c>
      <c r="H4947" t="s">
        <v>1512</v>
      </c>
      <c r="I4947" s="4">
        <v>6.85</v>
      </c>
      <c r="J4947" s="5">
        <v>2</v>
      </c>
      <c r="K4947" s="4">
        <v>2.14</v>
      </c>
    </row>
    <row r="4948" spans="1:11" x14ac:dyDescent="0.2">
      <c r="A4948" t="s">
        <v>3289</v>
      </c>
      <c r="B4948" t="str">
        <f t="shared" si="156"/>
        <v>2016</v>
      </c>
      <c r="C4948" t="str">
        <f t="shared" si="157"/>
        <v>Jun</v>
      </c>
      <c r="D4948" t="s">
        <v>2557</v>
      </c>
      <c r="E4948" t="s">
        <v>26</v>
      </c>
      <c r="F4948" t="s">
        <v>12</v>
      </c>
      <c r="G4948" t="s">
        <v>22</v>
      </c>
      <c r="H4948" t="s">
        <v>926</v>
      </c>
      <c r="I4948" s="4">
        <v>4.63</v>
      </c>
      <c r="J4948" s="5">
        <v>2</v>
      </c>
      <c r="K4948" s="4">
        <v>-3.86</v>
      </c>
    </row>
    <row r="4949" spans="1:11" x14ac:dyDescent="0.2">
      <c r="A4949" t="s">
        <v>3289</v>
      </c>
      <c r="B4949" t="str">
        <f t="shared" si="156"/>
        <v>2016</v>
      </c>
      <c r="C4949" t="str">
        <f t="shared" si="157"/>
        <v>Jun</v>
      </c>
      <c r="D4949" t="s">
        <v>2557</v>
      </c>
      <c r="E4949" t="s">
        <v>26</v>
      </c>
      <c r="F4949" t="s">
        <v>12</v>
      </c>
      <c r="G4949" t="s">
        <v>105</v>
      </c>
      <c r="H4949" t="s">
        <v>828</v>
      </c>
      <c r="I4949" s="4">
        <v>453.6</v>
      </c>
      <c r="J4949" s="5">
        <v>3</v>
      </c>
      <c r="K4949" s="4">
        <v>90.72</v>
      </c>
    </row>
    <row r="4950" spans="1:11" x14ac:dyDescent="0.2">
      <c r="A4950" t="s">
        <v>3290</v>
      </c>
      <c r="B4950" t="str">
        <f t="shared" si="156"/>
        <v>2016</v>
      </c>
      <c r="C4950" t="str">
        <f t="shared" si="157"/>
        <v>Jun</v>
      </c>
      <c r="D4950" t="s">
        <v>1440</v>
      </c>
      <c r="E4950" t="s">
        <v>31</v>
      </c>
      <c r="F4950" t="s">
        <v>12</v>
      </c>
      <c r="G4950" t="s">
        <v>13</v>
      </c>
      <c r="H4950" t="s">
        <v>195</v>
      </c>
      <c r="I4950" s="4">
        <v>17.12</v>
      </c>
      <c r="J4950" s="5">
        <v>2</v>
      </c>
      <c r="K4950" s="4">
        <v>8.0500000000000007</v>
      </c>
    </row>
    <row r="4951" spans="1:11" x14ac:dyDescent="0.2">
      <c r="A4951" t="s">
        <v>3291</v>
      </c>
      <c r="B4951" t="str">
        <f t="shared" si="156"/>
        <v>2016</v>
      </c>
      <c r="C4951" t="str">
        <f t="shared" si="157"/>
        <v>Jun</v>
      </c>
      <c r="D4951" t="s">
        <v>1319</v>
      </c>
      <c r="E4951" t="s">
        <v>67</v>
      </c>
      <c r="F4951" t="s">
        <v>43</v>
      </c>
      <c r="G4951" t="s">
        <v>58</v>
      </c>
      <c r="H4951" t="s">
        <v>1173</v>
      </c>
      <c r="I4951" s="4">
        <v>45</v>
      </c>
      <c r="J4951" s="5">
        <v>3</v>
      </c>
      <c r="K4951" s="4">
        <v>4.95</v>
      </c>
    </row>
    <row r="4952" spans="1:11" x14ac:dyDescent="0.2">
      <c r="A4952" t="s">
        <v>3291</v>
      </c>
      <c r="B4952" t="str">
        <f t="shared" si="156"/>
        <v>2016</v>
      </c>
      <c r="C4952" t="str">
        <f t="shared" si="157"/>
        <v>Jun</v>
      </c>
      <c r="D4952" t="s">
        <v>1319</v>
      </c>
      <c r="E4952" t="s">
        <v>67</v>
      </c>
      <c r="F4952" t="s">
        <v>43</v>
      </c>
      <c r="G4952" t="s">
        <v>44</v>
      </c>
      <c r="H4952" t="s">
        <v>741</v>
      </c>
      <c r="I4952" s="4">
        <v>21.8</v>
      </c>
      <c r="J4952" s="5">
        <v>2</v>
      </c>
      <c r="K4952" s="4">
        <v>6.1</v>
      </c>
    </row>
    <row r="4953" spans="1:11" x14ac:dyDescent="0.2">
      <c r="A4953" t="s">
        <v>3291</v>
      </c>
      <c r="B4953" t="str">
        <f t="shared" si="156"/>
        <v>2016</v>
      </c>
      <c r="C4953" t="str">
        <f t="shared" si="157"/>
        <v>Jun</v>
      </c>
      <c r="D4953" t="s">
        <v>2684</v>
      </c>
      <c r="E4953" t="s">
        <v>31</v>
      </c>
      <c r="F4953" t="s">
        <v>12</v>
      </c>
      <c r="G4953" t="s">
        <v>27</v>
      </c>
      <c r="H4953" t="s">
        <v>937</v>
      </c>
      <c r="I4953" s="4">
        <v>5.16</v>
      </c>
      <c r="J4953" s="5">
        <v>2</v>
      </c>
      <c r="K4953" s="4">
        <v>1.34</v>
      </c>
    </row>
    <row r="4954" spans="1:11" x14ac:dyDescent="0.2">
      <c r="A4954" t="s">
        <v>3291</v>
      </c>
      <c r="B4954" t="str">
        <f t="shared" si="156"/>
        <v>2016</v>
      </c>
      <c r="C4954" t="str">
        <f t="shared" si="157"/>
        <v>Jun</v>
      </c>
      <c r="D4954" t="s">
        <v>2684</v>
      </c>
      <c r="E4954" t="s">
        <v>31</v>
      </c>
      <c r="F4954" t="s">
        <v>12</v>
      </c>
      <c r="G4954" t="s">
        <v>13</v>
      </c>
      <c r="H4954" t="s">
        <v>2541</v>
      </c>
      <c r="I4954" s="4">
        <v>38.880000000000003</v>
      </c>
      <c r="J4954" s="5">
        <v>6</v>
      </c>
      <c r="K4954" s="4">
        <v>18.66</v>
      </c>
    </row>
    <row r="4955" spans="1:11" x14ac:dyDescent="0.2">
      <c r="A4955" t="s">
        <v>3291</v>
      </c>
      <c r="B4955" t="str">
        <f t="shared" si="156"/>
        <v>2016</v>
      </c>
      <c r="C4955" t="str">
        <f t="shared" si="157"/>
        <v>Jun</v>
      </c>
      <c r="D4955" t="s">
        <v>2519</v>
      </c>
      <c r="E4955" t="s">
        <v>26</v>
      </c>
      <c r="F4955" t="s">
        <v>12</v>
      </c>
      <c r="G4955" t="s">
        <v>13</v>
      </c>
      <c r="H4955" t="s">
        <v>3292</v>
      </c>
      <c r="I4955" s="4">
        <v>45.06</v>
      </c>
      <c r="J4955" s="5">
        <v>8</v>
      </c>
      <c r="K4955" s="4">
        <v>15.21</v>
      </c>
    </row>
    <row r="4956" spans="1:11" x14ac:dyDescent="0.2">
      <c r="A4956" t="s">
        <v>3291</v>
      </c>
      <c r="B4956" t="str">
        <f t="shared" si="156"/>
        <v>2016</v>
      </c>
      <c r="C4956" t="str">
        <f t="shared" si="157"/>
        <v>Jun</v>
      </c>
      <c r="D4956" t="s">
        <v>2519</v>
      </c>
      <c r="E4956" t="s">
        <v>26</v>
      </c>
      <c r="F4956" t="s">
        <v>12</v>
      </c>
      <c r="G4956" t="s">
        <v>22</v>
      </c>
      <c r="H4956" t="s">
        <v>2551</v>
      </c>
      <c r="I4956" s="4">
        <v>29.72</v>
      </c>
      <c r="J4956" s="5">
        <v>6</v>
      </c>
      <c r="K4956" s="4">
        <v>-21.79</v>
      </c>
    </row>
    <row r="4957" spans="1:11" x14ac:dyDescent="0.2">
      <c r="A4957" t="s">
        <v>3291</v>
      </c>
      <c r="B4957" t="str">
        <f t="shared" si="156"/>
        <v>2016</v>
      </c>
      <c r="C4957" t="str">
        <f t="shared" si="157"/>
        <v>Jun</v>
      </c>
      <c r="D4957" t="s">
        <v>2519</v>
      </c>
      <c r="E4957" t="s">
        <v>26</v>
      </c>
      <c r="F4957" t="s">
        <v>12</v>
      </c>
      <c r="G4957" t="s">
        <v>13</v>
      </c>
      <c r="H4957" t="s">
        <v>2541</v>
      </c>
      <c r="I4957" s="4">
        <v>15.55</v>
      </c>
      <c r="J4957" s="5">
        <v>3</v>
      </c>
      <c r="K4957" s="4">
        <v>5.44</v>
      </c>
    </row>
    <row r="4958" spans="1:11" x14ac:dyDescent="0.2">
      <c r="A4958" t="s">
        <v>3291</v>
      </c>
      <c r="B4958" t="str">
        <f t="shared" si="156"/>
        <v>2016</v>
      </c>
      <c r="C4958" t="str">
        <f t="shared" si="157"/>
        <v>Jun</v>
      </c>
      <c r="D4958" t="s">
        <v>2519</v>
      </c>
      <c r="E4958" t="s">
        <v>26</v>
      </c>
      <c r="F4958" t="s">
        <v>12</v>
      </c>
      <c r="G4958" t="s">
        <v>105</v>
      </c>
      <c r="H4958" t="s">
        <v>3293</v>
      </c>
      <c r="I4958" s="4">
        <v>447.7</v>
      </c>
      <c r="J4958" s="5">
        <v>2</v>
      </c>
      <c r="K4958" s="4">
        <v>33.58</v>
      </c>
    </row>
    <row r="4959" spans="1:11" x14ac:dyDescent="0.2">
      <c r="A4959" t="s">
        <v>3291</v>
      </c>
      <c r="B4959" t="str">
        <f t="shared" si="156"/>
        <v>2016</v>
      </c>
      <c r="C4959" t="str">
        <f t="shared" si="157"/>
        <v>Jun</v>
      </c>
      <c r="D4959" t="s">
        <v>2029</v>
      </c>
      <c r="E4959" t="s">
        <v>31</v>
      </c>
      <c r="F4959" t="s">
        <v>12</v>
      </c>
      <c r="G4959" t="s">
        <v>13</v>
      </c>
      <c r="H4959" t="s">
        <v>509</v>
      </c>
      <c r="I4959" s="4">
        <v>46.76</v>
      </c>
      <c r="J4959" s="5">
        <v>7</v>
      </c>
      <c r="K4959" s="4">
        <v>22.44</v>
      </c>
    </row>
    <row r="4960" spans="1:11" x14ac:dyDescent="0.2">
      <c r="A4960" t="s">
        <v>3291</v>
      </c>
      <c r="B4960" t="str">
        <f t="shared" si="156"/>
        <v>2016</v>
      </c>
      <c r="C4960" t="str">
        <f t="shared" si="157"/>
        <v>Jun</v>
      </c>
      <c r="D4960" t="s">
        <v>2029</v>
      </c>
      <c r="E4960" t="s">
        <v>31</v>
      </c>
      <c r="F4960" t="s">
        <v>12</v>
      </c>
      <c r="G4960" t="s">
        <v>22</v>
      </c>
      <c r="H4960" t="s">
        <v>262</v>
      </c>
      <c r="I4960" s="4">
        <v>17.71</v>
      </c>
      <c r="J4960" s="5">
        <v>3</v>
      </c>
      <c r="K4960" s="4">
        <v>6.42</v>
      </c>
    </row>
    <row r="4961" spans="1:11" x14ac:dyDescent="0.2">
      <c r="A4961" t="s">
        <v>3291</v>
      </c>
      <c r="B4961" t="str">
        <f t="shared" si="156"/>
        <v>2016</v>
      </c>
      <c r="C4961" t="str">
        <f t="shared" si="157"/>
        <v>Jun</v>
      </c>
      <c r="D4961" t="s">
        <v>2029</v>
      </c>
      <c r="E4961" t="s">
        <v>31</v>
      </c>
      <c r="F4961" t="s">
        <v>12</v>
      </c>
      <c r="G4961" t="s">
        <v>105</v>
      </c>
      <c r="H4961" t="s">
        <v>387</v>
      </c>
      <c r="I4961" s="4">
        <v>21.78</v>
      </c>
      <c r="J4961" s="5">
        <v>2</v>
      </c>
      <c r="K4961" s="4">
        <v>5.66</v>
      </c>
    </row>
    <row r="4962" spans="1:11" x14ac:dyDescent="0.2">
      <c r="A4962" t="s">
        <v>3291</v>
      </c>
      <c r="B4962" t="str">
        <f t="shared" si="156"/>
        <v>2016</v>
      </c>
      <c r="C4962" t="str">
        <f t="shared" si="157"/>
        <v>Jun</v>
      </c>
      <c r="D4962" t="s">
        <v>2029</v>
      </c>
      <c r="E4962" t="s">
        <v>31</v>
      </c>
      <c r="F4962" t="s">
        <v>12</v>
      </c>
      <c r="G4962" t="s">
        <v>20</v>
      </c>
      <c r="H4962" t="s">
        <v>279</v>
      </c>
      <c r="I4962" s="4">
        <v>161.94</v>
      </c>
      <c r="J4962" s="5">
        <v>3</v>
      </c>
      <c r="K4962" s="4">
        <v>9.7200000000000006</v>
      </c>
    </row>
    <row r="4963" spans="1:11" x14ac:dyDescent="0.2">
      <c r="A4963" t="s">
        <v>3291</v>
      </c>
      <c r="B4963" t="str">
        <f t="shared" si="156"/>
        <v>2016</v>
      </c>
      <c r="C4963" t="str">
        <f t="shared" si="157"/>
        <v>Jun</v>
      </c>
      <c r="D4963" t="s">
        <v>2029</v>
      </c>
      <c r="E4963" t="s">
        <v>31</v>
      </c>
      <c r="F4963" t="s">
        <v>38</v>
      </c>
      <c r="G4963" t="s">
        <v>39</v>
      </c>
      <c r="H4963" t="s">
        <v>2985</v>
      </c>
      <c r="I4963" s="4">
        <v>161.57</v>
      </c>
      <c r="J4963" s="5">
        <v>2</v>
      </c>
      <c r="K4963" s="4">
        <v>-8.08</v>
      </c>
    </row>
    <row r="4964" spans="1:11" x14ac:dyDescent="0.2">
      <c r="A4964" t="s">
        <v>3291</v>
      </c>
      <c r="B4964" t="str">
        <f t="shared" si="156"/>
        <v>2016</v>
      </c>
      <c r="C4964" t="str">
        <f t="shared" si="157"/>
        <v>Jun</v>
      </c>
      <c r="D4964" t="s">
        <v>1490</v>
      </c>
      <c r="E4964" t="s">
        <v>11</v>
      </c>
      <c r="F4964" t="s">
        <v>43</v>
      </c>
      <c r="G4964" t="s">
        <v>58</v>
      </c>
      <c r="H4964" t="s">
        <v>1521</v>
      </c>
      <c r="I4964" s="4">
        <v>95.97</v>
      </c>
      <c r="J4964" s="5">
        <v>4</v>
      </c>
      <c r="K4964" s="4">
        <v>26.39</v>
      </c>
    </row>
    <row r="4965" spans="1:11" x14ac:dyDescent="0.2">
      <c r="A4965" t="s">
        <v>3291</v>
      </c>
      <c r="B4965" t="str">
        <f t="shared" si="156"/>
        <v>2016</v>
      </c>
      <c r="C4965" t="str">
        <f t="shared" si="157"/>
        <v>Jun</v>
      </c>
      <c r="D4965" t="s">
        <v>1490</v>
      </c>
      <c r="E4965" t="s">
        <v>11</v>
      </c>
      <c r="F4965" t="s">
        <v>12</v>
      </c>
      <c r="G4965" t="s">
        <v>13</v>
      </c>
      <c r="H4965" t="s">
        <v>2688</v>
      </c>
      <c r="I4965" s="4">
        <v>10.37</v>
      </c>
      <c r="J4965" s="5">
        <v>2</v>
      </c>
      <c r="K4965" s="4">
        <v>3.63</v>
      </c>
    </row>
    <row r="4966" spans="1:11" x14ac:dyDescent="0.2">
      <c r="A4966" t="s">
        <v>3291</v>
      </c>
      <c r="B4966" t="str">
        <f t="shared" si="156"/>
        <v>2016</v>
      </c>
      <c r="C4966" t="str">
        <f t="shared" si="157"/>
        <v>Jun</v>
      </c>
      <c r="D4966" t="s">
        <v>708</v>
      </c>
      <c r="E4966" t="s">
        <v>974</v>
      </c>
      <c r="F4966" t="s">
        <v>43</v>
      </c>
      <c r="G4966" t="s">
        <v>58</v>
      </c>
      <c r="H4966" t="s">
        <v>349</v>
      </c>
      <c r="I4966" s="4">
        <v>6.9</v>
      </c>
      <c r="J4966" s="5">
        <v>1</v>
      </c>
      <c r="K4966" s="4">
        <v>0.55000000000000004</v>
      </c>
    </row>
    <row r="4967" spans="1:11" x14ac:dyDescent="0.2">
      <c r="A4967" t="s">
        <v>3291</v>
      </c>
      <c r="B4967" t="str">
        <f t="shared" si="156"/>
        <v>2016</v>
      </c>
      <c r="C4967" t="str">
        <f t="shared" si="157"/>
        <v>Jun</v>
      </c>
      <c r="D4967" t="s">
        <v>708</v>
      </c>
      <c r="E4967" t="s">
        <v>974</v>
      </c>
      <c r="F4967" t="s">
        <v>38</v>
      </c>
      <c r="G4967" t="s">
        <v>52</v>
      </c>
      <c r="H4967" t="s">
        <v>394</v>
      </c>
      <c r="I4967" s="4">
        <v>57.69</v>
      </c>
      <c r="J4967" s="5">
        <v>3</v>
      </c>
      <c r="K4967" s="4">
        <v>23.65</v>
      </c>
    </row>
    <row r="4968" spans="1:11" x14ac:dyDescent="0.2">
      <c r="A4968" t="s">
        <v>3294</v>
      </c>
      <c r="B4968" t="str">
        <f t="shared" si="156"/>
        <v>2016</v>
      </c>
      <c r="C4968" t="str">
        <f t="shared" si="157"/>
        <v>Jun</v>
      </c>
      <c r="D4968" t="s">
        <v>1572</v>
      </c>
      <c r="E4968" t="s">
        <v>169</v>
      </c>
      <c r="F4968" t="s">
        <v>12</v>
      </c>
      <c r="G4968" t="s">
        <v>22</v>
      </c>
      <c r="H4968" t="s">
        <v>1001</v>
      </c>
      <c r="I4968" s="4">
        <v>36.56</v>
      </c>
      <c r="J4968" s="5">
        <v>5</v>
      </c>
      <c r="K4968" s="4">
        <v>12.8</v>
      </c>
    </row>
    <row r="4969" spans="1:11" x14ac:dyDescent="0.2">
      <c r="A4969" t="s">
        <v>3294</v>
      </c>
      <c r="B4969" t="str">
        <f t="shared" si="156"/>
        <v>2016</v>
      </c>
      <c r="C4969" t="str">
        <f t="shared" si="157"/>
        <v>Jun</v>
      </c>
      <c r="D4969" t="s">
        <v>1572</v>
      </c>
      <c r="E4969" t="s">
        <v>169</v>
      </c>
      <c r="F4969" t="s">
        <v>12</v>
      </c>
      <c r="G4969" t="s">
        <v>22</v>
      </c>
      <c r="H4969" t="s">
        <v>351</v>
      </c>
      <c r="I4969" s="4">
        <v>186.14</v>
      </c>
      <c r="J4969" s="5">
        <v>6</v>
      </c>
      <c r="K4969" s="4">
        <v>60.5</v>
      </c>
    </row>
    <row r="4970" spans="1:11" x14ac:dyDescent="0.2">
      <c r="A4970" t="s">
        <v>3294</v>
      </c>
      <c r="B4970" t="str">
        <f t="shared" si="156"/>
        <v>2016</v>
      </c>
      <c r="C4970" t="str">
        <f t="shared" si="157"/>
        <v>Jun</v>
      </c>
      <c r="D4970" t="s">
        <v>1572</v>
      </c>
      <c r="E4970" t="s">
        <v>169</v>
      </c>
      <c r="F4970" t="s">
        <v>38</v>
      </c>
      <c r="G4970" t="s">
        <v>83</v>
      </c>
      <c r="H4970" t="s">
        <v>899</v>
      </c>
      <c r="I4970" s="4">
        <v>353.57</v>
      </c>
      <c r="J4970" s="5">
        <v>2</v>
      </c>
      <c r="K4970" s="4">
        <v>-44.2</v>
      </c>
    </row>
    <row r="4971" spans="1:11" x14ac:dyDescent="0.2">
      <c r="A4971" t="s">
        <v>3294</v>
      </c>
      <c r="B4971" t="str">
        <f t="shared" si="156"/>
        <v>2016</v>
      </c>
      <c r="C4971" t="str">
        <f t="shared" si="157"/>
        <v>Jun</v>
      </c>
      <c r="D4971" t="s">
        <v>2170</v>
      </c>
      <c r="E4971" t="s">
        <v>17</v>
      </c>
      <c r="F4971" t="s">
        <v>12</v>
      </c>
      <c r="G4971" t="s">
        <v>22</v>
      </c>
      <c r="H4971" t="s">
        <v>1729</v>
      </c>
      <c r="I4971" s="4">
        <v>0.84</v>
      </c>
      <c r="J4971" s="5">
        <v>1</v>
      </c>
      <c r="K4971" s="4">
        <v>-1.34</v>
      </c>
    </row>
    <row r="4972" spans="1:11" x14ac:dyDescent="0.2">
      <c r="A4972" t="s">
        <v>3295</v>
      </c>
      <c r="B4972" t="str">
        <f t="shared" si="156"/>
        <v>2016</v>
      </c>
      <c r="C4972" t="str">
        <f t="shared" si="157"/>
        <v>Jun</v>
      </c>
      <c r="D4972" t="s">
        <v>2097</v>
      </c>
      <c r="E4972" t="s">
        <v>169</v>
      </c>
      <c r="F4972" t="s">
        <v>12</v>
      </c>
      <c r="G4972" t="s">
        <v>18</v>
      </c>
      <c r="H4972" t="s">
        <v>1739</v>
      </c>
      <c r="I4972" s="4">
        <v>122.12</v>
      </c>
      <c r="J4972" s="5">
        <v>4</v>
      </c>
      <c r="K4972" s="4">
        <v>56.18</v>
      </c>
    </row>
    <row r="4973" spans="1:11" x14ac:dyDescent="0.2">
      <c r="A4973" t="s">
        <v>3295</v>
      </c>
      <c r="B4973" t="str">
        <f t="shared" si="156"/>
        <v>2016</v>
      </c>
      <c r="C4973" t="str">
        <f t="shared" si="157"/>
        <v>Jun</v>
      </c>
      <c r="D4973" t="s">
        <v>2097</v>
      </c>
      <c r="E4973" t="s">
        <v>169</v>
      </c>
      <c r="F4973" t="s">
        <v>12</v>
      </c>
      <c r="G4973" t="s">
        <v>18</v>
      </c>
      <c r="H4973" t="s">
        <v>1976</v>
      </c>
      <c r="I4973" s="4">
        <v>18.45</v>
      </c>
      <c r="J4973" s="5">
        <v>5</v>
      </c>
      <c r="K4973" s="4">
        <v>8.67</v>
      </c>
    </row>
    <row r="4974" spans="1:11" x14ac:dyDescent="0.2">
      <c r="A4974" t="s">
        <v>3295</v>
      </c>
      <c r="B4974" t="str">
        <f t="shared" si="156"/>
        <v>2016</v>
      </c>
      <c r="C4974" t="str">
        <f t="shared" si="157"/>
        <v>Jun</v>
      </c>
      <c r="D4974" t="s">
        <v>2097</v>
      </c>
      <c r="E4974" t="s">
        <v>169</v>
      </c>
      <c r="F4974" t="s">
        <v>12</v>
      </c>
      <c r="G4974" t="s">
        <v>20</v>
      </c>
      <c r="H4974" t="s">
        <v>2918</v>
      </c>
      <c r="I4974" s="4">
        <v>324.89999999999998</v>
      </c>
      <c r="J4974" s="5">
        <v>5</v>
      </c>
      <c r="K4974" s="4">
        <v>38.99</v>
      </c>
    </row>
    <row r="4975" spans="1:11" x14ac:dyDescent="0.2">
      <c r="A4975" t="s">
        <v>3295</v>
      </c>
      <c r="B4975" t="str">
        <f t="shared" si="156"/>
        <v>2016</v>
      </c>
      <c r="C4975" t="str">
        <f t="shared" si="157"/>
        <v>Jun</v>
      </c>
      <c r="D4975" t="s">
        <v>2097</v>
      </c>
      <c r="E4975" t="s">
        <v>169</v>
      </c>
      <c r="F4975" t="s">
        <v>12</v>
      </c>
      <c r="G4975" t="s">
        <v>13</v>
      </c>
      <c r="H4975" t="s">
        <v>2624</v>
      </c>
      <c r="I4975" s="4">
        <v>146.72999999999999</v>
      </c>
      <c r="J4975" s="5">
        <v>3</v>
      </c>
      <c r="K4975" s="4">
        <v>68.959999999999994</v>
      </c>
    </row>
    <row r="4976" spans="1:11" x14ac:dyDescent="0.2">
      <c r="A4976" t="s">
        <v>3295</v>
      </c>
      <c r="B4976" t="str">
        <f t="shared" si="156"/>
        <v>2016</v>
      </c>
      <c r="C4976" t="str">
        <f t="shared" si="157"/>
        <v>Jun</v>
      </c>
      <c r="D4976" t="s">
        <v>2097</v>
      </c>
      <c r="E4976" t="s">
        <v>169</v>
      </c>
      <c r="F4976" t="s">
        <v>12</v>
      </c>
      <c r="G4976" t="s">
        <v>47</v>
      </c>
      <c r="H4976" t="s">
        <v>3296</v>
      </c>
      <c r="I4976" s="4">
        <v>3.96</v>
      </c>
      <c r="J4976" s="5">
        <v>2</v>
      </c>
      <c r="K4976" s="4">
        <v>1.47</v>
      </c>
    </row>
    <row r="4977" spans="1:11" x14ac:dyDescent="0.2">
      <c r="A4977" t="s">
        <v>3295</v>
      </c>
      <c r="B4977" t="str">
        <f t="shared" si="156"/>
        <v>2016</v>
      </c>
      <c r="C4977" t="str">
        <f t="shared" si="157"/>
        <v>Jun</v>
      </c>
      <c r="D4977" t="s">
        <v>2142</v>
      </c>
      <c r="E4977" t="s">
        <v>169</v>
      </c>
      <c r="F4977" t="s">
        <v>12</v>
      </c>
      <c r="G4977" t="s">
        <v>232</v>
      </c>
      <c r="H4977" t="s">
        <v>233</v>
      </c>
      <c r="I4977" s="4">
        <v>835.17</v>
      </c>
      <c r="J4977" s="5">
        <v>7</v>
      </c>
      <c r="K4977" s="4">
        <v>16.7</v>
      </c>
    </row>
    <row r="4978" spans="1:11" x14ac:dyDescent="0.2">
      <c r="A4978" t="s">
        <v>3295</v>
      </c>
      <c r="B4978" t="str">
        <f t="shared" si="156"/>
        <v>2016</v>
      </c>
      <c r="C4978" t="str">
        <f t="shared" si="157"/>
        <v>Jun</v>
      </c>
      <c r="D4978" t="s">
        <v>536</v>
      </c>
      <c r="E4978" t="s">
        <v>31</v>
      </c>
      <c r="F4978" t="s">
        <v>12</v>
      </c>
      <c r="G4978" t="s">
        <v>20</v>
      </c>
      <c r="H4978" t="s">
        <v>2666</v>
      </c>
      <c r="I4978" s="4">
        <v>93.68</v>
      </c>
      <c r="J4978" s="5">
        <v>4</v>
      </c>
      <c r="K4978" s="4">
        <v>25.29</v>
      </c>
    </row>
    <row r="4979" spans="1:11" x14ac:dyDescent="0.2">
      <c r="A4979" t="s">
        <v>3295</v>
      </c>
      <c r="B4979" t="str">
        <f t="shared" si="156"/>
        <v>2016</v>
      </c>
      <c r="C4979" t="str">
        <f t="shared" si="157"/>
        <v>Jun</v>
      </c>
      <c r="D4979" t="s">
        <v>536</v>
      </c>
      <c r="E4979" t="s">
        <v>31</v>
      </c>
      <c r="F4979" t="s">
        <v>12</v>
      </c>
      <c r="G4979" t="s">
        <v>18</v>
      </c>
      <c r="H4979" t="s">
        <v>1053</v>
      </c>
      <c r="I4979" s="4">
        <v>21.93</v>
      </c>
      <c r="J4979" s="5">
        <v>3</v>
      </c>
      <c r="K4979" s="4">
        <v>10.31</v>
      </c>
    </row>
    <row r="4980" spans="1:11" x14ac:dyDescent="0.2">
      <c r="A4980" t="s">
        <v>3295</v>
      </c>
      <c r="B4980" t="str">
        <f t="shared" si="156"/>
        <v>2016</v>
      </c>
      <c r="C4980" t="str">
        <f t="shared" si="157"/>
        <v>Jun</v>
      </c>
      <c r="D4980" t="s">
        <v>536</v>
      </c>
      <c r="E4980" t="s">
        <v>31</v>
      </c>
      <c r="F4980" t="s">
        <v>43</v>
      </c>
      <c r="G4980" t="s">
        <v>44</v>
      </c>
      <c r="H4980" t="s">
        <v>1557</v>
      </c>
      <c r="I4980" s="4">
        <v>862.34</v>
      </c>
      <c r="J4980" s="5">
        <v>7</v>
      </c>
      <c r="K4980" s="4">
        <v>97.01</v>
      </c>
    </row>
    <row r="4981" spans="1:11" x14ac:dyDescent="0.2">
      <c r="A4981" t="s">
        <v>3295</v>
      </c>
      <c r="B4981" t="str">
        <f t="shared" si="156"/>
        <v>2016</v>
      </c>
      <c r="C4981" t="str">
        <f t="shared" si="157"/>
        <v>Jun</v>
      </c>
      <c r="D4981" t="s">
        <v>536</v>
      </c>
      <c r="E4981" t="s">
        <v>31</v>
      </c>
      <c r="F4981" t="s">
        <v>12</v>
      </c>
      <c r="G4981" t="s">
        <v>13</v>
      </c>
      <c r="H4981" t="s">
        <v>1222</v>
      </c>
      <c r="I4981" s="4">
        <v>19.98</v>
      </c>
      <c r="J4981" s="5">
        <v>1</v>
      </c>
      <c r="K4981" s="4">
        <v>9.39</v>
      </c>
    </row>
    <row r="4982" spans="1:11" x14ac:dyDescent="0.2">
      <c r="A4982" t="s">
        <v>3295</v>
      </c>
      <c r="B4982" t="str">
        <f t="shared" si="156"/>
        <v>2016</v>
      </c>
      <c r="C4982" t="str">
        <f t="shared" si="157"/>
        <v>Jun</v>
      </c>
      <c r="D4982" t="s">
        <v>1954</v>
      </c>
      <c r="E4982" t="s">
        <v>169</v>
      </c>
      <c r="F4982" t="s">
        <v>12</v>
      </c>
      <c r="G4982" t="s">
        <v>18</v>
      </c>
      <c r="H4982" t="s">
        <v>2113</v>
      </c>
      <c r="I4982" s="4">
        <v>25.83</v>
      </c>
      <c r="J4982" s="5">
        <v>7</v>
      </c>
      <c r="K4982" s="4">
        <v>12.14</v>
      </c>
    </row>
    <row r="4983" spans="1:11" x14ac:dyDescent="0.2">
      <c r="A4983" t="s">
        <v>3297</v>
      </c>
      <c r="B4983" t="str">
        <f t="shared" si="156"/>
        <v>2016</v>
      </c>
      <c r="C4983" t="str">
        <f t="shared" si="157"/>
        <v>Jun</v>
      </c>
      <c r="D4983" t="s">
        <v>2512</v>
      </c>
      <c r="E4983" t="s">
        <v>31</v>
      </c>
      <c r="F4983" t="s">
        <v>43</v>
      </c>
      <c r="G4983" t="s">
        <v>44</v>
      </c>
      <c r="H4983" t="s">
        <v>154</v>
      </c>
      <c r="I4983" s="4">
        <v>38.24</v>
      </c>
      <c r="J4983" s="5">
        <v>4</v>
      </c>
      <c r="K4983" s="4">
        <v>-9.56</v>
      </c>
    </row>
    <row r="4984" spans="1:11" x14ac:dyDescent="0.2">
      <c r="A4984" t="s">
        <v>3297</v>
      </c>
      <c r="B4984" t="str">
        <f t="shared" si="156"/>
        <v>2016</v>
      </c>
      <c r="C4984" t="str">
        <f t="shared" si="157"/>
        <v>Jun</v>
      </c>
      <c r="D4984" t="s">
        <v>115</v>
      </c>
      <c r="E4984" t="s">
        <v>146</v>
      </c>
      <c r="F4984" t="s">
        <v>43</v>
      </c>
      <c r="G4984" t="s">
        <v>44</v>
      </c>
      <c r="H4984" t="s">
        <v>1731</v>
      </c>
      <c r="I4984" s="4">
        <v>440.91</v>
      </c>
      <c r="J4984" s="5">
        <v>9</v>
      </c>
      <c r="K4984" s="4">
        <v>123.45</v>
      </c>
    </row>
    <row r="4985" spans="1:11" x14ac:dyDescent="0.2">
      <c r="A4985" t="s">
        <v>3297</v>
      </c>
      <c r="B4985" t="str">
        <f t="shared" si="156"/>
        <v>2016</v>
      </c>
      <c r="C4985" t="str">
        <f t="shared" si="157"/>
        <v>Jun</v>
      </c>
      <c r="D4985" t="s">
        <v>1937</v>
      </c>
      <c r="E4985" t="s">
        <v>11</v>
      </c>
      <c r="F4985" t="s">
        <v>12</v>
      </c>
      <c r="G4985" t="s">
        <v>105</v>
      </c>
      <c r="H4985" t="s">
        <v>2784</v>
      </c>
      <c r="I4985" s="4">
        <v>8.7100000000000009</v>
      </c>
      <c r="J4985" s="5">
        <v>2</v>
      </c>
      <c r="K4985" s="4">
        <v>-19.600000000000001</v>
      </c>
    </row>
    <row r="4986" spans="1:11" x14ac:dyDescent="0.2">
      <c r="A4986" t="s">
        <v>3297</v>
      </c>
      <c r="B4986" t="str">
        <f t="shared" si="156"/>
        <v>2016</v>
      </c>
      <c r="C4986" t="str">
        <f t="shared" si="157"/>
        <v>Jun</v>
      </c>
      <c r="D4986" t="s">
        <v>2531</v>
      </c>
      <c r="E4986" t="s">
        <v>31</v>
      </c>
      <c r="F4986" t="s">
        <v>43</v>
      </c>
      <c r="G4986" t="s">
        <v>353</v>
      </c>
      <c r="H4986" t="s">
        <v>3106</v>
      </c>
      <c r="I4986" s="4">
        <v>4476.8</v>
      </c>
      <c r="J4986" s="5">
        <v>4</v>
      </c>
      <c r="K4986" s="4">
        <v>503.64</v>
      </c>
    </row>
    <row r="4987" spans="1:11" x14ac:dyDescent="0.2">
      <c r="A4987" t="s">
        <v>3297</v>
      </c>
      <c r="B4987" t="str">
        <f t="shared" si="156"/>
        <v>2016</v>
      </c>
      <c r="C4987" t="str">
        <f t="shared" si="157"/>
        <v>Jun</v>
      </c>
      <c r="D4987" t="s">
        <v>2531</v>
      </c>
      <c r="E4987" t="s">
        <v>31</v>
      </c>
      <c r="F4987" t="s">
        <v>12</v>
      </c>
      <c r="G4987" t="s">
        <v>13</v>
      </c>
      <c r="H4987" t="s">
        <v>1138</v>
      </c>
      <c r="I4987" s="4">
        <v>104.85</v>
      </c>
      <c r="J4987" s="5">
        <v>1</v>
      </c>
      <c r="K4987" s="4">
        <v>50.33</v>
      </c>
    </row>
    <row r="4988" spans="1:11" x14ac:dyDescent="0.2">
      <c r="A4988" t="s">
        <v>3297</v>
      </c>
      <c r="B4988" t="str">
        <f t="shared" si="156"/>
        <v>2016</v>
      </c>
      <c r="C4988" t="str">
        <f t="shared" si="157"/>
        <v>Jun</v>
      </c>
      <c r="D4988" t="s">
        <v>2531</v>
      </c>
      <c r="E4988" t="s">
        <v>31</v>
      </c>
      <c r="F4988" t="s">
        <v>12</v>
      </c>
      <c r="G4988" t="s">
        <v>105</v>
      </c>
      <c r="H4988" t="s">
        <v>1904</v>
      </c>
      <c r="I4988" s="4">
        <v>241.44</v>
      </c>
      <c r="J4988" s="5">
        <v>3</v>
      </c>
      <c r="K4988" s="4">
        <v>72.430000000000007</v>
      </c>
    </row>
    <row r="4989" spans="1:11" x14ac:dyDescent="0.2">
      <c r="A4989" t="s">
        <v>3298</v>
      </c>
      <c r="B4989" t="str">
        <f t="shared" si="156"/>
        <v>2016</v>
      </c>
      <c r="C4989" t="str">
        <f t="shared" si="157"/>
        <v>Jun</v>
      </c>
      <c r="D4989" t="s">
        <v>645</v>
      </c>
      <c r="E4989" t="s">
        <v>26</v>
      </c>
      <c r="F4989" t="s">
        <v>38</v>
      </c>
      <c r="G4989" t="s">
        <v>39</v>
      </c>
      <c r="H4989" t="s">
        <v>496</v>
      </c>
      <c r="I4989" s="4">
        <v>422.06</v>
      </c>
      <c r="J4989" s="5">
        <v>3</v>
      </c>
      <c r="K4989" s="4">
        <v>-18.09</v>
      </c>
    </row>
    <row r="4990" spans="1:11" x14ac:dyDescent="0.2">
      <c r="A4990" t="s">
        <v>3298</v>
      </c>
      <c r="B4990" t="str">
        <f t="shared" si="156"/>
        <v>2016</v>
      </c>
      <c r="C4990" t="str">
        <f t="shared" si="157"/>
        <v>Jun</v>
      </c>
      <c r="D4990" t="s">
        <v>645</v>
      </c>
      <c r="E4990" t="s">
        <v>26</v>
      </c>
      <c r="F4990" t="s">
        <v>12</v>
      </c>
      <c r="G4990" t="s">
        <v>22</v>
      </c>
      <c r="H4990" t="s">
        <v>2720</v>
      </c>
      <c r="I4990" s="4">
        <v>38.090000000000003</v>
      </c>
      <c r="J4990" s="5">
        <v>4</v>
      </c>
      <c r="K4990" s="4">
        <v>-27.93</v>
      </c>
    </row>
    <row r="4991" spans="1:11" x14ac:dyDescent="0.2">
      <c r="A4991" t="s">
        <v>3298</v>
      </c>
      <c r="B4991" t="str">
        <f t="shared" si="156"/>
        <v>2016</v>
      </c>
      <c r="C4991" t="str">
        <f t="shared" si="157"/>
        <v>Jun</v>
      </c>
      <c r="D4991" t="s">
        <v>645</v>
      </c>
      <c r="E4991" t="s">
        <v>26</v>
      </c>
      <c r="F4991" t="s">
        <v>12</v>
      </c>
      <c r="G4991" t="s">
        <v>20</v>
      </c>
      <c r="H4991" t="s">
        <v>1587</v>
      </c>
      <c r="I4991" s="4">
        <v>254.35</v>
      </c>
      <c r="J4991" s="5">
        <v>6</v>
      </c>
      <c r="K4991" s="4">
        <v>-50.87</v>
      </c>
    </row>
    <row r="4992" spans="1:11" x14ac:dyDescent="0.2">
      <c r="A4992" t="s">
        <v>3298</v>
      </c>
      <c r="B4992" t="str">
        <f t="shared" si="156"/>
        <v>2016</v>
      </c>
      <c r="C4992" t="str">
        <f t="shared" si="157"/>
        <v>Jun</v>
      </c>
      <c r="D4992" t="s">
        <v>359</v>
      </c>
      <c r="E4992" t="s">
        <v>31</v>
      </c>
      <c r="F4992" t="s">
        <v>12</v>
      </c>
      <c r="G4992" t="s">
        <v>105</v>
      </c>
      <c r="H4992" t="s">
        <v>106</v>
      </c>
      <c r="I4992" s="4">
        <v>60.81</v>
      </c>
      <c r="J4992" s="5">
        <v>3</v>
      </c>
      <c r="K4992" s="4">
        <v>17.03</v>
      </c>
    </row>
    <row r="4993" spans="1:11" x14ac:dyDescent="0.2">
      <c r="A4993" t="s">
        <v>3298</v>
      </c>
      <c r="B4993" t="str">
        <f t="shared" si="156"/>
        <v>2016</v>
      </c>
      <c r="C4993" t="str">
        <f t="shared" si="157"/>
        <v>Jun</v>
      </c>
      <c r="D4993" t="s">
        <v>1462</v>
      </c>
      <c r="E4993" t="s">
        <v>11</v>
      </c>
      <c r="F4993" t="s">
        <v>38</v>
      </c>
      <c r="G4993" t="s">
        <v>39</v>
      </c>
      <c r="H4993" t="s">
        <v>217</v>
      </c>
      <c r="I4993" s="4">
        <v>85.25</v>
      </c>
      <c r="J4993" s="5">
        <v>2</v>
      </c>
      <c r="K4993" s="4">
        <v>-6.09</v>
      </c>
    </row>
    <row r="4994" spans="1:11" x14ac:dyDescent="0.2">
      <c r="A4994" t="s">
        <v>3298</v>
      </c>
      <c r="B4994" t="str">
        <f t="shared" si="156"/>
        <v>2016</v>
      </c>
      <c r="C4994" t="str">
        <f t="shared" si="157"/>
        <v>Jun</v>
      </c>
      <c r="D4994" t="s">
        <v>1462</v>
      </c>
      <c r="E4994" t="s">
        <v>11</v>
      </c>
      <c r="F4994" t="s">
        <v>38</v>
      </c>
      <c r="G4994" t="s">
        <v>52</v>
      </c>
      <c r="H4994" t="s">
        <v>3299</v>
      </c>
      <c r="I4994" s="4">
        <v>32.71</v>
      </c>
      <c r="J4994" s="5">
        <v>2</v>
      </c>
      <c r="K4994" s="4">
        <v>-26.17</v>
      </c>
    </row>
    <row r="4995" spans="1:11" x14ac:dyDescent="0.2">
      <c r="A4995" t="s">
        <v>3300</v>
      </c>
      <c r="B4995" t="str">
        <f t="shared" ref="B4995:B5058" si="158">TEXT(A4995,"YYYY")</f>
        <v>2016</v>
      </c>
      <c r="C4995" t="str">
        <f t="shared" ref="C4995:C5058" si="159">TEXT(A4995,"MMM")</f>
        <v>Jun</v>
      </c>
      <c r="D4995" t="s">
        <v>533</v>
      </c>
      <c r="E4995" t="s">
        <v>169</v>
      </c>
      <c r="F4995" t="s">
        <v>12</v>
      </c>
      <c r="G4995" t="s">
        <v>27</v>
      </c>
      <c r="H4995" t="s">
        <v>1450</v>
      </c>
      <c r="I4995" s="4">
        <v>14.7</v>
      </c>
      <c r="J4995" s="5">
        <v>5</v>
      </c>
      <c r="K4995" s="4">
        <v>6.62</v>
      </c>
    </row>
    <row r="4996" spans="1:11" x14ac:dyDescent="0.2">
      <c r="A4996" t="s">
        <v>3300</v>
      </c>
      <c r="B4996" t="str">
        <f t="shared" si="158"/>
        <v>2016</v>
      </c>
      <c r="C4996" t="str">
        <f t="shared" si="159"/>
        <v>Jun</v>
      </c>
      <c r="D4996" t="s">
        <v>533</v>
      </c>
      <c r="E4996" t="s">
        <v>169</v>
      </c>
      <c r="F4996" t="s">
        <v>12</v>
      </c>
      <c r="G4996" t="s">
        <v>20</v>
      </c>
      <c r="H4996" t="s">
        <v>2156</v>
      </c>
      <c r="I4996" s="4">
        <v>704.25</v>
      </c>
      <c r="J4996" s="5">
        <v>5</v>
      </c>
      <c r="K4996" s="4">
        <v>84.51</v>
      </c>
    </row>
    <row r="4997" spans="1:11" x14ac:dyDescent="0.2">
      <c r="A4997" t="s">
        <v>3300</v>
      </c>
      <c r="B4997" t="str">
        <f t="shared" si="158"/>
        <v>2016</v>
      </c>
      <c r="C4997" t="str">
        <f t="shared" si="159"/>
        <v>Jun</v>
      </c>
      <c r="D4997" t="s">
        <v>1279</v>
      </c>
      <c r="E4997" t="s">
        <v>1777</v>
      </c>
      <c r="F4997" t="s">
        <v>12</v>
      </c>
      <c r="G4997" t="s">
        <v>20</v>
      </c>
      <c r="H4997" t="s">
        <v>2068</v>
      </c>
      <c r="I4997" s="4">
        <v>14.9</v>
      </c>
      <c r="J4997" s="5">
        <v>5</v>
      </c>
      <c r="K4997" s="4">
        <v>1.04</v>
      </c>
    </row>
    <row r="4998" spans="1:11" x14ac:dyDescent="0.2">
      <c r="A4998" t="s">
        <v>3300</v>
      </c>
      <c r="B4998" t="str">
        <f t="shared" si="158"/>
        <v>2016</v>
      </c>
      <c r="C4998" t="str">
        <f t="shared" si="159"/>
        <v>Jun</v>
      </c>
      <c r="D4998" t="s">
        <v>1164</v>
      </c>
      <c r="E4998" t="s">
        <v>11</v>
      </c>
      <c r="F4998" t="s">
        <v>43</v>
      </c>
      <c r="G4998" t="s">
        <v>58</v>
      </c>
      <c r="H4998" t="s">
        <v>3301</v>
      </c>
      <c r="I4998" s="4">
        <v>13.62</v>
      </c>
      <c r="J4998" s="5">
        <v>2</v>
      </c>
      <c r="K4998" s="4">
        <v>3.57</v>
      </c>
    </row>
    <row r="4999" spans="1:11" x14ac:dyDescent="0.2">
      <c r="A4999" t="s">
        <v>3300</v>
      </c>
      <c r="B4999" t="str">
        <f t="shared" si="158"/>
        <v>2016</v>
      </c>
      <c r="C4999" t="str">
        <f t="shared" si="159"/>
        <v>Jun</v>
      </c>
      <c r="D4999" t="s">
        <v>1548</v>
      </c>
      <c r="E4999" t="s">
        <v>31</v>
      </c>
      <c r="F4999" t="s">
        <v>38</v>
      </c>
      <c r="G4999" t="s">
        <v>52</v>
      </c>
      <c r="H4999" t="s">
        <v>1780</v>
      </c>
      <c r="I4999" s="4">
        <v>22.14</v>
      </c>
      <c r="J4999" s="5">
        <v>3</v>
      </c>
      <c r="K4999" s="4">
        <v>6.42</v>
      </c>
    </row>
    <row r="5000" spans="1:11" x14ac:dyDescent="0.2">
      <c r="A5000" t="s">
        <v>3300</v>
      </c>
      <c r="B5000" t="str">
        <f t="shared" si="158"/>
        <v>2016</v>
      </c>
      <c r="C5000" t="str">
        <f t="shared" si="159"/>
        <v>Jun</v>
      </c>
      <c r="D5000" t="s">
        <v>3302</v>
      </c>
      <c r="E5000" t="s">
        <v>17</v>
      </c>
      <c r="F5000" t="s">
        <v>12</v>
      </c>
      <c r="G5000" t="s">
        <v>27</v>
      </c>
      <c r="H5000" t="s">
        <v>2499</v>
      </c>
      <c r="I5000" s="4">
        <v>5.3</v>
      </c>
      <c r="J5000" s="5">
        <v>3</v>
      </c>
      <c r="K5000" s="4">
        <v>0.46</v>
      </c>
    </row>
    <row r="5001" spans="1:11" x14ac:dyDescent="0.2">
      <c r="A5001" t="s">
        <v>3300</v>
      </c>
      <c r="B5001" t="str">
        <f t="shared" si="158"/>
        <v>2016</v>
      </c>
      <c r="C5001" t="str">
        <f t="shared" si="159"/>
        <v>Jun</v>
      </c>
      <c r="D5001" t="s">
        <v>2548</v>
      </c>
      <c r="E5001" t="s">
        <v>125</v>
      </c>
      <c r="F5001" t="s">
        <v>12</v>
      </c>
      <c r="G5001" t="s">
        <v>13</v>
      </c>
      <c r="H5001" t="s">
        <v>2355</v>
      </c>
      <c r="I5001" s="4">
        <v>368.91</v>
      </c>
      <c r="J5001" s="5">
        <v>9</v>
      </c>
      <c r="K5001" s="4">
        <v>180.77</v>
      </c>
    </row>
    <row r="5002" spans="1:11" x14ac:dyDescent="0.2">
      <c r="A5002" t="s">
        <v>3300</v>
      </c>
      <c r="B5002" t="str">
        <f t="shared" si="158"/>
        <v>2016</v>
      </c>
      <c r="C5002" t="str">
        <f t="shared" si="159"/>
        <v>Jun</v>
      </c>
      <c r="D5002" t="s">
        <v>2548</v>
      </c>
      <c r="E5002" t="s">
        <v>125</v>
      </c>
      <c r="F5002" t="s">
        <v>12</v>
      </c>
      <c r="G5002" t="s">
        <v>22</v>
      </c>
      <c r="H5002" t="s">
        <v>362</v>
      </c>
      <c r="I5002" s="4">
        <v>8.02</v>
      </c>
      <c r="J5002" s="5">
        <v>1</v>
      </c>
      <c r="K5002" s="4">
        <v>3.77</v>
      </c>
    </row>
    <row r="5003" spans="1:11" x14ac:dyDescent="0.2">
      <c r="A5003" t="s">
        <v>3300</v>
      </c>
      <c r="B5003" t="str">
        <f t="shared" si="158"/>
        <v>2016</v>
      </c>
      <c r="C5003" t="str">
        <f t="shared" si="159"/>
        <v>Jun</v>
      </c>
      <c r="D5003" t="s">
        <v>2548</v>
      </c>
      <c r="E5003" t="s">
        <v>125</v>
      </c>
      <c r="F5003" t="s">
        <v>12</v>
      </c>
      <c r="G5003" t="s">
        <v>20</v>
      </c>
      <c r="H5003" t="s">
        <v>839</v>
      </c>
      <c r="I5003" s="4">
        <v>171.04</v>
      </c>
      <c r="J5003" s="5">
        <v>4</v>
      </c>
      <c r="K5003" s="4">
        <v>44.47</v>
      </c>
    </row>
    <row r="5004" spans="1:11" x14ac:dyDescent="0.2">
      <c r="A5004" t="s">
        <v>3300</v>
      </c>
      <c r="B5004" t="str">
        <f t="shared" si="158"/>
        <v>2016</v>
      </c>
      <c r="C5004" t="str">
        <f t="shared" si="159"/>
        <v>Jun</v>
      </c>
      <c r="D5004" t="s">
        <v>1894</v>
      </c>
      <c r="E5004" t="s">
        <v>31</v>
      </c>
      <c r="F5004" t="s">
        <v>12</v>
      </c>
      <c r="G5004" t="s">
        <v>232</v>
      </c>
      <c r="H5004" t="s">
        <v>3185</v>
      </c>
      <c r="I5004" s="4">
        <v>231.72</v>
      </c>
      <c r="J5004" s="5">
        <v>2</v>
      </c>
      <c r="K5004" s="4">
        <v>11.59</v>
      </c>
    </row>
    <row r="5005" spans="1:11" x14ac:dyDescent="0.2">
      <c r="A5005" t="s">
        <v>3300</v>
      </c>
      <c r="B5005" t="str">
        <f t="shared" si="158"/>
        <v>2016</v>
      </c>
      <c r="C5005" t="str">
        <f t="shared" si="159"/>
        <v>Jun</v>
      </c>
      <c r="D5005" t="s">
        <v>1894</v>
      </c>
      <c r="E5005" t="s">
        <v>31</v>
      </c>
      <c r="F5005" t="s">
        <v>12</v>
      </c>
      <c r="G5005" t="s">
        <v>47</v>
      </c>
      <c r="H5005" t="s">
        <v>959</v>
      </c>
      <c r="I5005" s="4">
        <v>17.899999999999999</v>
      </c>
      <c r="J5005" s="5">
        <v>5</v>
      </c>
      <c r="K5005" s="4">
        <v>8.9499999999999993</v>
      </c>
    </row>
    <row r="5006" spans="1:11" x14ac:dyDescent="0.2">
      <c r="A5006" t="s">
        <v>3300</v>
      </c>
      <c r="B5006" t="str">
        <f t="shared" si="158"/>
        <v>2016</v>
      </c>
      <c r="C5006" t="str">
        <f t="shared" si="159"/>
        <v>Jun</v>
      </c>
      <c r="D5006" t="s">
        <v>1894</v>
      </c>
      <c r="E5006" t="s">
        <v>31</v>
      </c>
      <c r="F5006" t="s">
        <v>12</v>
      </c>
      <c r="G5006" t="s">
        <v>13</v>
      </c>
      <c r="H5006" t="s">
        <v>2576</v>
      </c>
      <c r="I5006" s="4">
        <v>12.48</v>
      </c>
      <c r="J5006" s="5">
        <v>2</v>
      </c>
      <c r="K5006" s="4">
        <v>5.62</v>
      </c>
    </row>
    <row r="5007" spans="1:11" x14ac:dyDescent="0.2">
      <c r="A5007" t="s">
        <v>3300</v>
      </c>
      <c r="B5007" t="str">
        <f t="shared" si="158"/>
        <v>2016</v>
      </c>
      <c r="C5007" t="str">
        <f t="shared" si="159"/>
        <v>Jun</v>
      </c>
      <c r="D5007" t="s">
        <v>1410</v>
      </c>
      <c r="E5007" t="s">
        <v>169</v>
      </c>
      <c r="F5007" t="s">
        <v>43</v>
      </c>
      <c r="G5007" t="s">
        <v>58</v>
      </c>
      <c r="H5007" t="s">
        <v>2875</v>
      </c>
      <c r="I5007" s="4">
        <v>20.97</v>
      </c>
      <c r="J5007" s="5">
        <v>3</v>
      </c>
      <c r="K5007" s="4">
        <v>9.02</v>
      </c>
    </row>
    <row r="5008" spans="1:11" x14ac:dyDescent="0.2">
      <c r="A5008" t="s">
        <v>3300</v>
      </c>
      <c r="B5008" t="str">
        <f t="shared" si="158"/>
        <v>2016</v>
      </c>
      <c r="C5008" t="str">
        <f t="shared" si="159"/>
        <v>Jun</v>
      </c>
      <c r="D5008" t="s">
        <v>1410</v>
      </c>
      <c r="E5008" t="s">
        <v>169</v>
      </c>
      <c r="F5008" t="s">
        <v>43</v>
      </c>
      <c r="G5008" t="s">
        <v>58</v>
      </c>
      <c r="H5008" t="s">
        <v>2925</v>
      </c>
      <c r="I5008" s="4">
        <v>139.96</v>
      </c>
      <c r="J5008" s="5">
        <v>4</v>
      </c>
      <c r="K5008" s="4">
        <v>9.8000000000000007</v>
      </c>
    </row>
    <row r="5009" spans="1:11" x14ac:dyDescent="0.2">
      <c r="A5009" t="s">
        <v>3300</v>
      </c>
      <c r="B5009" t="str">
        <f t="shared" si="158"/>
        <v>2016</v>
      </c>
      <c r="C5009" t="str">
        <f t="shared" si="159"/>
        <v>Jun</v>
      </c>
      <c r="D5009" t="s">
        <v>1410</v>
      </c>
      <c r="E5009" t="s">
        <v>169</v>
      </c>
      <c r="F5009" t="s">
        <v>38</v>
      </c>
      <c r="G5009" t="s">
        <v>52</v>
      </c>
      <c r="H5009" t="s">
        <v>3303</v>
      </c>
      <c r="I5009" s="4">
        <v>37.74</v>
      </c>
      <c r="J5009" s="5">
        <v>3</v>
      </c>
      <c r="K5009" s="4">
        <v>12.83</v>
      </c>
    </row>
    <row r="5010" spans="1:11" x14ac:dyDescent="0.2">
      <c r="A5010" t="s">
        <v>3300</v>
      </c>
      <c r="B5010" t="str">
        <f t="shared" si="158"/>
        <v>2016</v>
      </c>
      <c r="C5010" t="str">
        <f t="shared" si="159"/>
        <v>Jun</v>
      </c>
      <c r="D5010" t="s">
        <v>3304</v>
      </c>
      <c r="E5010" t="s">
        <v>34</v>
      </c>
      <c r="F5010" t="s">
        <v>43</v>
      </c>
      <c r="G5010" t="s">
        <v>44</v>
      </c>
      <c r="H5010" t="s">
        <v>1788</v>
      </c>
      <c r="I5010" s="4">
        <v>135.94999999999999</v>
      </c>
      <c r="J5010" s="5">
        <v>1</v>
      </c>
      <c r="K5010" s="4">
        <v>39.43</v>
      </c>
    </row>
    <row r="5011" spans="1:11" x14ac:dyDescent="0.2">
      <c r="A5011" t="s">
        <v>3305</v>
      </c>
      <c r="B5011" t="str">
        <f t="shared" si="158"/>
        <v>2016</v>
      </c>
      <c r="C5011" t="str">
        <f t="shared" si="159"/>
        <v>Jun</v>
      </c>
      <c r="D5011" t="s">
        <v>500</v>
      </c>
      <c r="E5011" t="s">
        <v>17</v>
      </c>
      <c r="F5011" t="s">
        <v>12</v>
      </c>
      <c r="G5011" t="s">
        <v>13</v>
      </c>
      <c r="H5011" t="s">
        <v>1973</v>
      </c>
      <c r="I5011" s="4">
        <v>37.46</v>
      </c>
      <c r="J5011" s="5">
        <v>7</v>
      </c>
      <c r="K5011" s="4">
        <v>12.18</v>
      </c>
    </row>
    <row r="5012" spans="1:11" x14ac:dyDescent="0.2">
      <c r="A5012" t="s">
        <v>3305</v>
      </c>
      <c r="B5012" t="str">
        <f t="shared" si="158"/>
        <v>2016</v>
      </c>
      <c r="C5012" t="str">
        <f t="shared" si="159"/>
        <v>Jun</v>
      </c>
      <c r="D5012" t="s">
        <v>500</v>
      </c>
      <c r="E5012" t="s">
        <v>17</v>
      </c>
      <c r="F5012" t="s">
        <v>38</v>
      </c>
      <c r="G5012" t="s">
        <v>39</v>
      </c>
      <c r="H5012" t="s">
        <v>840</v>
      </c>
      <c r="I5012" s="4">
        <v>539.66</v>
      </c>
      <c r="J5012" s="5">
        <v>3</v>
      </c>
      <c r="K5012" s="4">
        <v>-7.71</v>
      </c>
    </row>
    <row r="5013" spans="1:11" x14ac:dyDescent="0.2">
      <c r="A5013" t="s">
        <v>3305</v>
      </c>
      <c r="B5013" t="str">
        <f t="shared" si="158"/>
        <v>2016</v>
      </c>
      <c r="C5013" t="str">
        <f t="shared" si="159"/>
        <v>Jun</v>
      </c>
      <c r="D5013" t="s">
        <v>1708</v>
      </c>
      <c r="E5013" t="s">
        <v>31</v>
      </c>
      <c r="F5013" t="s">
        <v>43</v>
      </c>
      <c r="G5013" t="s">
        <v>44</v>
      </c>
      <c r="H5013" t="s">
        <v>434</v>
      </c>
      <c r="I5013" s="4">
        <v>201.58</v>
      </c>
      <c r="J5013" s="5">
        <v>2</v>
      </c>
      <c r="K5013" s="4">
        <v>12.6</v>
      </c>
    </row>
    <row r="5014" spans="1:11" x14ac:dyDescent="0.2">
      <c r="A5014" t="s">
        <v>3306</v>
      </c>
      <c r="B5014" t="str">
        <f t="shared" si="158"/>
        <v>2016</v>
      </c>
      <c r="C5014" t="str">
        <f t="shared" si="159"/>
        <v>Jun</v>
      </c>
      <c r="D5014" t="s">
        <v>1249</v>
      </c>
      <c r="E5014" t="s">
        <v>17</v>
      </c>
      <c r="F5014" t="s">
        <v>43</v>
      </c>
      <c r="G5014" t="s">
        <v>44</v>
      </c>
      <c r="H5014" t="s">
        <v>1562</v>
      </c>
      <c r="I5014" s="4">
        <v>359.98</v>
      </c>
      <c r="J5014" s="5">
        <v>3</v>
      </c>
      <c r="K5014" s="4">
        <v>36</v>
      </c>
    </row>
    <row r="5015" spans="1:11" x14ac:dyDescent="0.2">
      <c r="A5015" t="s">
        <v>3306</v>
      </c>
      <c r="B5015" t="str">
        <f t="shared" si="158"/>
        <v>2016</v>
      </c>
      <c r="C5015" t="str">
        <f t="shared" si="159"/>
        <v>Jun</v>
      </c>
      <c r="D5015" t="s">
        <v>70</v>
      </c>
      <c r="E5015" t="s">
        <v>31</v>
      </c>
      <c r="F5015" t="s">
        <v>12</v>
      </c>
      <c r="G5015" t="s">
        <v>22</v>
      </c>
      <c r="H5015" t="s">
        <v>598</v>
      </c>
      <c r="I5015" s="4">
        <v>7.75</v>
      </c>
      <c r="J5015" s="5">
        <v>3</v>
      </c>
      <c r="K5015" s="4">
        <v>2.81</v>
      </c>
    </row>
    <row r="5016" spans="1:11" x14ac:dyDescent="0.2">
      <c r="A5016" t="s">
        <v>3306</v>
      </c>
      <c r="B5016" t="str">
        <f t="shared" si="158"/>
        <v>2016</v>
      </c>
      <c r="C5016" t="str">
        <f t="shared" si="159"/>
        <v>Jun</v>
      </c>
      <c r="D5016" t="s">
        <v>70</v>
      </c>
      <c r="E5016" t="s">
        <v>31</v>
      </c>
      <c r="F5016" t="s">
        <v>12</v>
      </c>
      <c r="G5016" t="s">
        <v>22</v>
      </c>
      <c r="H5016" t="s">
        <v>1193</v>
      </c>
      <c r="I5016" s="4">
        <v>33.57</v>
      </c>
      <c r="J5016" s="5">
        <v>2</v>
      </c>
      <c r="K5016" s="4">
        <v>11.75</v>
      </c>
    </row>
    <row r="5017" spans="1:11" x14ac:dyDescent="0.2">
      <c r="A5017" t="s">
        <v>3306</v>
      </c>
      <c r="B5017" t="str">
        <f t="shared" si="158"/>
        <v>2016</v>
      </c>
      <c r="C5017" t="str">
        <f t="shared" si="159"/>
        <v>Jun</v>
      </c>
      <c r="D5017" t="s">
        <v>2521</v>
      </c>
      <c r="E5017" t="s">
        <v>205</v>
      </c>
      <c r="F5017" t="s">
        <v>38</v>
      </c>
      <c r="G5017" t="s">
        <v>39</v>
      </c>
      <c r="H5017" t="s">
        <v>2427</v>
      </c>
      <c r="I5017" s="4">
        <v>121.96</v>
      </c>
      <c r="J5017" s="5">
        <v>2</v>
      </c>
      <c r="K5017" s="4">
        <v>20.73</v>
      </c>
    </row>
    <row r="5018" spans="1:11" x14ac:dyDescent="0.2">
      <c r="A5018" t="s">
        <v>3306</v>
      </c>
      <c r="B5018" t="str">
        <f t="shared" si="158"/>
        <v>2016</v>
      </c>
      <c r="C5018" t="str">
        <f t="shared" si="159"/>
        <v>Jun</v>
      </c>
      <c r="D5018" t="s">
        <v>2521</v>
      </c>
      <c r="E5018" t="s">
        <v>205</v>
      </c>
      <c r="F5018" t="s">
        <v>12</v>
      </c>
      <c r="G5018" t="s">
        <v>105</v>
      </c>
      <c r="H5018" t="s">
        <v>2340</v>
      </c>
      <c r="I5018" s="4">
        <v>8.74</v>
      </c>
      <c r="J5018" s="5">
        <v>2</v>
      </c>
      <c r="K5018" s="4">
        <v>2.27</v>
      </c>
    </row>
    <row r="5019" spans="1:11" x14ac:dyDescent="0.2">
      <c r="A5019" t="s">
        <v>3306</v>
      </c>
      <c r="B5019" t="str">
        <f t="shared" si="158"/>
        <v>2016</v>
      </c>
      <c r="C5019" t="str">
        <f t="shared" si="159"/>
        <v>Jun</v>
      </c>
      <c r="D5019" t="s">
        <v>2521</v>
      </c>
      <c r="E5019" t="s">
        <v>205</v>
      </c>
      <c r="F5019" t="s">
        <v>12</v>
      </c>
      <c r="G5019" t="s">
        <v>13</v>
      </c>
      <c r="H5019" t="s">
        <v>1531</v>
      </c>
      <c r="I5019" s="4">
        <v>61.96</v>
      </c>
      <c r="J5019" s="5">
        <v>2</v>
      </c>
      <c r="K5019" s="4">
        <v>27.88</v>
      </c>
    </row>
    <row r="5020" spans="1:11" x14ac:dyDescent="0.2">
      <c r="A5020" t="s">
        <v>3306</v>
      </c>
      <c r="B5020" t="str">
        <f t="shared" si="158"/>
        <v>2016</v>
      </c>
      <c r="C5020" t="str">
        <f t="shared" si="159"/>
        <v>Jun</v>
      </c>
      <c r="D5020" t="s">
        <v>2521</v>
      </c>
      <c r="E5020" t="s">
        <v>205</v>
      </c>
      <c r="F5020" t="s">
        <v>12</v>
      </c>
      <c r="G5020" t="s">
        <v>22</v>
      </c>
      <c r="H5020" t="s">
        <v>2639</v>
      </c>
      <c r="I5020" s="4">
        <v>7.96</v>
      </c>
      <c r="J5020" s="5">
        <v>2</v>
      </c>
      <c r="K5020" s="4">
        <v>3.74</v>
      </c>
    </row>
    <row r="5021" spans="1:11" x14ac:dyDescent="0.2">
      <c r="A5021" t="s">
        <v>3306</v>
      </c>
      <c r="B5021" t="str">
        <f t="shared" si="158"/>
        <v>2016</v>
      </c>
      <c r="C5021" t="str">
        <f t="shared" si="159"/>
        <v>Jun</v>
      </c>
      <c r="D5021" t="s">
        <v>2521</v>
      </c>
      <c r="E5021" t="s">
        <v>205</v>
      </c>
      <c r="F5021" t="s">
        <v>12</v>
      </c>
      <c r="G5021" t="s">
        <v>105</v>
      </c>
      <c r="H5021" t="s">
        <v>129</v>
      </c>
      <c r="I5021" s="4">
        <v>275.24</v>
      </c>
      <c r="J5021" s="5">
        <v>4</v>
      </c>
      <c r="K5021" s="4">
        <v>121.11</v>
      </c>
    </row>
    <row r="5022" spans="1:11" x14ac:dyDescent="0.2">
      <c r="A5022" t="s">
        <v>3307</v>
      </c>
      <c r="B5022" t="str">
        <f t="shared" si="158"/>
        <v>2016</v>
      </c>
      <c r="C5022" t="str">
        <f t="shared" si="159"/>
        <v>Jun</v>
      </c>
      <c r="D5022" t="s">
        <v>973</v>
      </c>
      <c r="E5022" t="s">
        <v>79</v>
      </c>
      <c r="F5022" t="s">
        <v>12</v>
      </c>
      <c r="G5022" t="s">
        <v>20</v>
      </c>
      <c r="H5022" t="s">
        <v>1056</v>
      </c>
      <c r="I5022" s="4">
        <v>191.88</v>
      </c>
      <c r="J5022" s="5">
        <v>6</v>
      </c>
      <c r="K5022" s="4">
        <v>19.190000000000001</v>
      </c>
    </row>
    <row r="5023" spans="1:11" x14ac:dyDescent="0.2">
      <c r="A5023" t="s">
        <v>3308</v>
      </c>
      <c r="B5023" t="str">
        <f t="shared" si="158"/>
        <v>2016</v>
      </c>
      <c r="C5023" t="str">
        <f t="shared" si="159"/>
        <v>Jun</v>
      </c>
      <c r="D5023" t="s">
        <v>1543</v>
      </c>
      <c r="E5023" t="s">
        <v>34</v>
      </c>
      <c r="F5023" t="s">
        <v>12</v>
      </c>
      <c r="G5023" t="s">
        <v>27</v>
      </c>
      <c r="H5023" t="s">
        <v>1294</v>
      </c>
      <c r="I5023" s="4">
        <v>35.97</v>
      </c>
      <c r="J5023" s="5">
        <v>3</v>
      </c>
      <c r="K5023" s="4">
        <v>9.7100000000000009</v>
      </c>
    </row>
    <row r="5024" spans="1:11" x14ac:dyDescent="0.2">
      <c r="A5024" t="s">
        <v>3308</v>
      </c>
      <c r="B5024" t="str">
        <f t="shared" si="158"/>
        <v>2016</v>
      </c>
      <c r="C5024" t="str">
        <f t="shared" si="159"/>
        <v>Jun</v>
      </c>
      <c r="D5024" t="s">
        <v>1543</v>
      </c>
      <c r="E5024" t="s">
        <v>34</v>
      </c>
      <c r="F5024" t="s">
        <v>38</v>
      </c>
      <c r="G5024" t="s">
        <v>83</v>
      </c>
      <c r="H5024" t="s">
        <v>2186</v>
      </c>
      <c r="I5024" s="4">
        <v>1266.8599999999999</v>
      </c>
      <c r="J5024" s="5">
        <v>7</v>
      </c>
      <c r="K5024" s="4">
        <v>291.38</v>
      </c>
    </row>
    <row r="5025" spans="1:11" x14ac:dyDescent="0.2">
      <c r="A5025" t="s">
        <v>3308</v>
      </c>
      <c r="B5025" t="str">
        <f t="shared" si="158"/>
        <v>2016</v>
      </c>
      <c r="C5025" t="str">
        <f t="shared" si="159"/>
        <v>Jun</v>
      </c>
      <c r="D5025" t="s">
        <v>1120</v>
      </c>
      <c r="E5025" t="s">
        <v>17</v>
      </c>
      <c r="F5025" t="s">
        <v>43</v>
      </c>
      <c r="G5025" t="s">
        <v>58</v>
      </c>
      <c r="H5025" t="s">
        <v>1643</v>
      </c>
      <c r="I5025" s="4">
        <v>50.12</v>
      </c>
      <c r="J5025" s="5">
        <v>7</v>
      </c>
      <c r="K5025" s="4">
        <v>-0.63</v>
      </c>
    </row>
    <row r="5026" spans="1:11" x14ac:dyDescent="0.2">
      <c r="A5026" t="s">
        <v>3309</v>
      </c>
      <c r="B5026" t="str">
        <f t="shared" si="158"/>
        <v>2016</v>
      </c>
      <c r="C5026" t="str">
        <f t="shared" si="159"/>
        <v>Jul</v>
      </c>
      <c r="D5026" t="s">
        <v>2824</v>
      </c>
      <c r="E5026" t="s">
        <v>79</v>
      </c>
      <c r="F5026" t="s">
        <v>12</v>
      </c>
      <c r="G5026" t="s">
        <v>22</v>
      </c>
      <c r="H5026" t="s">
        <v>1373</v>
      </c>
      <c r="I5026" s="4">
        <v>14.2</v>
      </c>
      <c r="J5026" s="5">
        <v>2</v>
      </c>
      <c r="K5026" s="4">
        <v>6.53</v>
      </c>
    </row>
    <row r="5027" spans="1:11" x14ac:dyDescent="0.2">
      <c r="A5027" t="s">
        <v>3309</v>
      </c>
      <c r="B5027" t="str">
        <f t="shared" si="158"/>
        <v>2016</v>
      </c>
      <c r="C5027" t="str">
        <f t="shared" si="159"/>
        <v>Jul</v>
      </c>
      <c r="D5027" t="s">
        <v>2824</v>
      </c>
      <c r="E5027" t="s">
        <v>79</v>
      </c>
      <c r="F5027" t="s">
        <v>12</v>
      </c>
      <c r="G5027" t="s">
        <v>13</v>
      </c>
      <c r="H5027" t="s">
        <v>1463</v>
      </c>
      <c r="I5027" s="4">
        <v>12.96</v>
      </c>
      <c r="J5027" s="5">
        <v>2</v>
      </c>
      <c r="K5027" s="4">
        <v>6.22</v>
      </c>
    </row>
    <row r="5028" spans="1:11" x14ac:dyDescent="0.2">
      <c r="A5028" t="s">
        <v>3309</v>
      </c>
      <c r="B5028" t="str">
        <f t="shared" si="158"/>
        <v>2016</v>
      </c>
      <c r="C5028" t="str">
        <f t="shared" si="159"/>
        <v>Jul</v>
      </c>
      <c r="D5028" t="s">
        <v>2824</v>
      </c>
      <c r="E5028" t="s">
        <v>79</v>
      </c>
      <c r="F5028" t="s">
        <v>12</v>
      </c>
      <c r="G5028" t="s">
        <v>22</v>
      </c>
      <c r="H5028" t="s">
        <v>2210</v>
      </c>
      <c r="I5028" s="4">
        <v>58.34</v>
      </c>
      <c r="J5028" s="5">
        <v>2</v>
      </c>
      <c r="K5028" s="4">
        <v>28</v>
      </c>
    </row>
    <row r="5029" spans="1:11" x14ac:dyDescent="0.2">
      <c r="A5029" t="s">
        <v>3309</v>
      </c>
      <c r="B5029" t="str">
        <f t="shared" si="158"/>
        <v>2016</v>
      </c>
      <c r="C5029" t="str">
        <f t="shared" si="159"/>
        <v>Jul</v>
      </c>
      <c r="D5029" t="s">
        <v>1129</v>
      </c>
      <c r="E5029" t="s">
        <v>347</v>
      </c>
      <c r="F5029" t="s">
        <v>43</v>
      </c>
      <c r="G5029" t="s">
        <v>694</v>
      </c>
      <c r="H5029" t="s">
        <v>2735</v>
      </c>
      <c r="I5029" s="4">
        <v>1499.95</v>
      </c>
      <c r="J5029" s="5">
        <v>5</v>
      </c>
      <c r="K5029" s="4">
        <v>449.99</v>
      </c>
    </row>
    <row r="5030" spans="1:11" x14ac:dyDescent="0.2">
      <c r="A5030" t="s">
        <v>3309</v>
      </c>
      <c r="B5030" t="str">
        <f t="shared" si="158"/>
        <v>2016</v>
      </c>
      <c r="C5030" t="str">
        <f t="shared" si="159"/>
        <v>Jul</v>
      </c>
      <c r="D5030" t="s">
        <v>2950</v>
      </c>
      <c r="E5030" t="s">
        <v>169</v>
      </c>
      <c r="F5030" t="s">
        <v>12</v>
      </c>
      <c r="G5030" t="s">
        <v>18</v>
      </c>
      <c r="H5030" t="s">
        <v>2163</v>
      </c>
      <c r="I5030" s="4">
        <v>30.53</v>
      </c>
      <c r="J5030" s="5">
        <v>1</v>
      </c>
      <c r="K5030" s="4">
        <v>14.04</v>
      </c>
    </row>
    <row r="5031" spans="1:11" x14ac:dyDescent="0.2">
      <c r="A5031" t="s">
        <v>3309</v>
      </c>
      <c r="B5031" t="str">
        <f t="shared" si="158"/>
        <v>2016</v>
      </c>
      <c r="C5031" t="str">
        <f t="shared" si="159"/>
        <v>Jul</v>
      </c>
      <c r="D5031" t="s">
        <v>2950</v>
      </c>
      <c r="E5031" t="s">
        <v>169</v>
      </c>
      <c r="F5031" t="s">
        <v>43</v>
      </c>
      <c r="G5031" t="s">
        <v>58</v>
      </c>
      <c r="H5031" t="s">
        <v>1390</v>
      </c>
      <c r="I5031" s="4">
        <v>30.84</v>
      </c>
      <c r="J5031" s="5">
        <v>3</v>
      </c>
      <c r="K5031" s="4">
        <v>6.17</v>
      </c>
    </row>
    <row r="5032" spans="1:11" x14ac:dyDescent="0.2">
      <c r="A5032" t="s">
        <v>3309</v>
      </c>
      <c r="B5032" t="str">
        <f t="shared" si="158"/>
        <v>2016</v>
      </c>
      <c r="C5032" t="str">
        <f t="shared" si="159"/>
        <v>Jul</v>
      </c>
      <c r="D5032" t="s">
        <v>2950</v>
      </c>
      <c r="E5032" t="s">
        <v>169</v>
      </c>
      <c r="F5032" t="s">
        <v>12</v>
      </c>
      <c r="G5032" t="s">
        <v>13</v>
      </c>
      <c r="H5032" t="s">
        <v>2339</v>
      </c>
      <c r="I5032" s="4">
        <v>75.06</v>
      </c>
      <c r="J5032" s="5">
        <v>9</v>
      </c>
      <c r="K5032" s="4">
        <v>33.78</v>
      </c>
    </row>
    <row r="5033" spans="1:11" x14ac:dyDescent="0.2">
      <c r="A5033" t="s">
        <v>3309</v>
      </c>
      <c r="B5033" t="str">
        <f t="shared" si="158"/>
        <v>2016</v>
      </c>
      <c r="C5033" t="str">
        <f t="shared" si="159"/>
        <v>Jul</v>
      </c>
      <c r="D5033" t="s">
        <v>1215</v>
      </c>
      <c r="E5033" t="s">
        <v>189</v>
      </c>
      <c r="F5033" t="s">
        <v>12</v>
      </c>
      <c r="G5033" t="s">
        <v>22</v>
      </c>
      <c r="H5033" t="s">
        <v>503</v>
      </c>
      <c r="I5033" s="4">
        <v>2.5</v>
      </c>
      <c r="J5033" s="5">
        <v>1</v>
      </c>
      <c r="K5033" s="4">
        <v>0.9</v>
      </c>
    </row>
    <row r="5034" spans="1:11" x14ac:dyDescent="0.2">
      <c r="A5034" t="s">
        <v>3310</v>
      </c>
      <c r="B5034" t="str">
        <f t="shared" si="158"/>
        <v>2016</v>
      </c>
      <c r="C5034" t="str">
        <f t="shared" si="159"/>
        <v>Jul</v>
      </c>
      <c r="D5034" t="s">
        <v>671</v>
      </c>
      <c r="E5034" t="s">
        <v>31</v>
      </c>
      <c r="F5034" t="s">
        <v>38</v>
      </c>
      <c r="G5034" t="s">
        <v>39</v>
      </c>
      <c r="H5034" t="s">
        <v>1101</v>
      </c>
      <c r="I5034" s="4">
        <v>195.18</v>
      </c>
      <c r="J5034" s="5">
        <v>1</v>
      </c>
      <c r="K5034" s="4">
        <v>19.52</v>
      </c>
    </row>
    <row r="5035" spans="1:11" x14ac:dyDescent="0.2">
      <c r="A5035" t="s">
        <v>3310</v>
      </c>
      <c r="B5035" t="str">
        <f t="shared" si="158"/>
        <v>2016</v>
      </c>
      <c r="C5035" t="str">
        <f t="shared" si="159"/>
        <v>Jul</v>
      </c>
      <c r="D5035" t="s">
        <v>685</v>
      </c>
      <c r="E5035" t="s">
        <v>62</v>
      </c>
      <c r="F5035" t="s">
        <v>12</v>
      </c>
      <c r="G5035" t="s">
        <v>27</v>
      </c>
      <c r="H5035" t="s">
        <v>3311</v>
      </c>
      <c r="I5035" s="4">
        <v>7.7</v>
      </c>
      <c r="J5035" s="5">
        <v>2</v>
      </c>
      <c r="K5035" s="4">
        <v>3.16</v>
      </c>
    </row>
    <row r="5036" spans="1:11" x14ac:dyDescent="0.2">
      <c r="A5036" t="s">
        <v>3310</v>
      </c>
      <c r="B5036" t="str">
        <f t="shared" si="158"/>
        <v>2016</v>
      </c>
      <c r="C5036" t="str">
        <f t="shared" si="159"/>
        <v>Jul</v>
      </c>
      <c r="D5036" t="s">
        <v>1490</v>
      </c>
      <c r="E5036" t="s">
        <v>11</v>
      </c>
      <c r="F5036" t="s">
        <v>38</v>
      </c>
      <c r="G5036" t="s">
        <v>39</v>
      </c>
      <c r="H5036" t="s">
        <v>1856</v>
      </c>
      <c r="I5036" s="4">
        <v>528.42999999999995</v>
      </c>
      <c r="J5036" s="5">
        <v>5</v>
      </c>
      <c r="K5036" s="4">
        <v>0</v>
      </c>
    </row>
    <row r="5037" spans="1:11" x14ac:dyDescent="0.2">
      <c r="A5037" t="s">
        <v>3310</v>
      </c>
      <c r="B5037" t="str">
        <f t="shared" si="158"/>
        <v>2016</v>
      </c>
      <c r="C5037" t="str">
        <f t="shared" si="159"/>
        <v>Jul</v>
      </c>
      <c r="D5037" t="s">
        <v>1490</v>
      </c>
      <c r="E5037" t="s">
        <v>11</v>
      </c>
      <c r="F5037" t="s">
        <v>12</v>
      </c>
      <c r="G5037" t="s">
        <v>13</v>
      </c>
      <c r="H5037" t="s">
        <v>2960</v>
      </c>
      <c r="I5037" s="4">
        <v>41.47</v>
      </c>
      <c r="J5037" s="5">
        <v>8</v>
      </c>
      <c r="K5037" s="4">
        <v>14.52</v>
      </c>
    </row>
    <row r="5038" spans="1:11" x14ac:dyDescent="0.2">
      <c r="A5038" t="s">
        <v>3312</v>
      </c>
      <c r="B5038" t="str">
        <f t="shared" si="158"/>
        <v>2016</v>
      </c>
      <c r="C5038" t="str">
        <f t="shared" si="159"/>
        <v>Jul</v>
      </c>
      <c r="D5038" t="s">
        <v>2253</v>
      </c>
      <c r="E5038" t="s">
        <v>31</v>
      </c>
      <c r="F5038" t="s">
        <v>12</v>
      </c>
      <c r="G5038" t="s">
        <v>13</v>
      </c>
      <c r="H5038" t="s">
        <v>1086</v>
      </c>
      <c r="I5038" s="4">
        <v>12.96</v>
      </c>
      <c r="J5038" s="5">
        <v>2</v>
      </c>
      <c r="K5038" s="4">
        <v>6.22</v>
      </c>
    </row>
    <row r="5039" spans="1:11" x14ac:dyDescent="0.2">
      <c r="A5039" t="s">
        <v>3312</v>
      </c>
      <c r="B5039" t="str">
        <f t="shared" si="158"/>
        <v>2016</v>
      </c>
      <c r="C5039" t="str">
        <f t="shared" si="159"/>
        <v>Jul</v>
      </c>
      <c r="D5039" t="s">
        <v>2253</v>
      </c>
      <c r="E5039" t="s">
        <v>31</v>
      </c>
      <c r="F5039" t="s">
        <v>12</v>
      </c>
      <c r="G5039" t="s">
        <v>47</v>
      </c>
      <c r="H5039" t="s">
        <v>2845</v>
      </c>
      <c r="I5039" s="4">
        <v>3.96</v>
      </c>
      <c r="J5039" s="5">
        <v>2</v>
      </c>
      <c r="K5039" s="4">
        <v>0.08</v>
      </c>
    </row>
    <row r="5040" spans="1:11" x14ac:dyDescent="0.2">
      <c r="A5040" t="s">
        <v>3312</v>
      </c>
      <c r="B5040" t="str">
        <f t="shared" si="158"/>
        <v>2016</v>
      </c>
      <c r="C5040" t="str">
        <f t="shared" si="159"/>
        <v>Jul</v>
      </c>
      <c r="D5040" t="s">
        <v>342</v>
      </c>
      <c r="E5040" t="s">
        <v>169</v>
      </c>
      <c r="F5040" t="s">
        <v>12</v>
      </c>
      <c r="G5040" t="s">
        <v>105</v>
      </c>
      <c r="H5040" t="s">
        <v>3313</v>
      </c>
      <c r="I5040" s="4">
        <v>706.86</v>
      </c>
      <c r="J5040" s="5">
        <v>7</v>
      </c>
      <c r="K5040" s="4">
        <v>197.92</v>
      </c>
    </row>
    <row r="5041" spans="1:11" x14ac:dyDescent="0.2">
      <c r="A5041" t="s">
        <v>3312</v>
      </c>
      <c r="B5041" t="str">
        <f t="shared" si="158"/>
        <v>2016</v>
      </c>
      <c r="C5041" t="str">
        <f t="shared" si="159"/>
        <v>Jul</v>
      </c>
      <c r="D5041" t="s">
        <v>335</v>
      </c>
      <c r="E5041" t="s">
        <v>26</v>
      </c>
      <c r="F5041" t="s">
        <v>12</v>
      </c>
      <c r="G5041" t="s">
        <v>13</v>
      </c>
      <c r="H5041" t="s">
        <v>1304</v>
      </c>
      <c r="I5041" s="4">
        <v>123.92</v>
      </c>
      <c r="J5041" s="5">
        <v>5</v>
      </c>
      <c r="K5041" s="4">
        <v>38.729999999999997</v>
      </c>
    </row>
    <row r="5042" spans="1:11" x14ac:dyDescent="0.2">
      <c r="A5042" t="s">
        <v>3314</v>
      </c>
      <c r="B5042" t="str">
        <f t="shared" si="158"/>
        <v>2016</v>
      </c>
      <c r="C5042" t="str">
        <f t="shared" si="159"/>
        <v>Jul</v>
      </c>
      <c r="D5042" t="s">
        <v>997</v>
      </c>
      <c r="E5042" t="s">
        <v>31</v>
      </c>
      <c r="F5042" t="s">
        <v>38</v>
      </c>
      <c r="G5042" t="s">
        <v>52</v>
      </c>
      <c r="H5042" t="s">
        <v>251</v>
      </c>
      <c r="I5042" s="4">
        <v>25.4</v>
      </c>
      <c r="J5042" s="5">
        <v>5</v>
      </c>
      <c r="K5042" s="4">
        <v>8.64</v>
      </c>
    </row>
    <row r="5043" spans="1:11" x14ac:dyDescent="0.2">
      <c r="A5043" t="s">
        <v>3314</v>
      </c>
      <c r="B5043" t="str">
        <f t="shared" si="158"/>
        <v>2016</v>
      </c>
      <c r="C5043" t="str">
        <f t="shared" si="159"/>
        <v>Jul</v>
      </c>
      <c r="D5043" t="s">
        <v>997</v>
      </c>
      <c r="E5043" t="s">
        <v>31</v>
      </c>
      <c r="F5043" t="s">
        <v>12</v>
      </c>
      <c r="G5043" t="s">
        <v>72</v>
      </c>
      <c r="H5043" t="s">
        <v>1153</v>
      </c>
      <c r="I5043" s="4">
        <v>43.96</v>
      </c>
      <c r="J5043" s="5">
        <v>2</v>
      </c>
      <c r="K5043" s="4">
        <v>20.66</v>
      </c>
    </row>
    <row r="5044" spans="1:11" x14ac:dyDescent="0.2">
      <c r="A5044" t="s">
        <v>3314</v>
      </c>
      <c r="B5044" t="str">
        <f t="shared" si="158"/>
        <v>2016</v>
      </c>
      <c r="C5044" t="str">
        <f t="shared" si="159"/>
        <v>Jul</v>
      </c>
      <c r="D5044" t="s">
        <v>997</v>
      </c>
      <c r="E5044" t="s">
        <v>31</v>
      </c>
      <c r="F5044" t="s">
        <v>38</v>
      </c>
      <c r="G5044" t="s">
        <v>83</v>
      </c>
      <c r="H5044" t="s">
        <v>2271</v>
      </c>
      <c r="I5044" s="4">
        <v>1279.17</v>
      </c>
      <c r="J5044" s="5">
        <v>5</v>
      </c>
      <c r="K5044" s="4">
        <v>225.74</v>
      </c>
    </row>
    <row r="5045" spans="1:11" x14ac:dyDescent="0.2">
      <c r="A5045" t="s">
        <v>3314</v>
      </c>
      <c r="B5045" t="str">
        <f t="shared" si="158"/>
        <v>2016</v>
      </c>
      <c r="C5045" t="str">
        <f t="shared" si="159"/>
        <v>Jul</v>
      </c>
      <c r="D5045" t="s">
        <v>997</v>
      </c>
      <c r="E5045" t="s">
        <v>31</v>
      </c>
      <c r="F5045" t="s">
        <v>12</v>
      </c>
      <c r="G5045" t="s">
        <v>20</v>
      </c>
      <c r="H5045" t="s">
        <v>296</v>
      </c>
      <c r="I5045" s="4">
        <v>27.92</v>
      </c>
      <c r="J5045" s="5">
        <v>4</v>
      </c>
      <c r="K5045" s="4">
        <v>0.56000000000000005</v>
      </c>
    </row>
    <row r="5046" spans="1:11" x14ac:dyDescent="0.2">
      <c r="A5046" t="s">
        <v>3314</v>
      </c>
      <c r="B5046" t="str">
        <f t="shared" si="158"/>
        <v>2016</v>
      </c>
      <c r="C5046" t="str">
        <f t="shared" si="159"/>
        <v>Jul</v>
      </c>
      <c r="D5046" t="s">
        <v>352</v>
      </c>
      <c r="E5046" t="s">
        <v>189</v>
      </c>
      <c r="F5046" t="s">
        <v>38</v>
      </c>
      <c r="G5046" t="s">
        <v>52</v>
      </c>
      <c r="H5046" t="s">
        <v>251</v>
      </c>
      <c r="I5046" s="4">
        <v>25.4</v>
      </c>
      <c r="J5046" s="5">
        <v>5</v>
      </c>
      <c r="K5046" s="4">
        <v>8.64</v>
      </c>
    </row>
    <row r="5047" spans="1:11" x14ac:dyDescent="0.2">
      <c r="A5047" t="s">
        <v>3314</v>
      </c>
      <c r="B5047" t="str">
        <f t="shared" si="158"/>
        <v>2016</v>
      </c>
      <c r="C5047" t="str">
        <f t="shared" si="159"/>
        <v>Jul</v>
      </c>
      <c r="D5047" t="s">
        <v>352</v>
      </c>
      <c r="E5047" t="s">
        <v>189</v>
      </c>
      <c r="F5047" t="s">
        <v>43</v>
      </c>
      <c r="G5047" t="s">
        <v>44</v>
      </c>
      <c r="H5047" t="s">
        <v>2936</v>
      </c>
      <c r="I5047" s="4">
        <v>177.48</v>
      </c>
      <c r="J5047" s="5">
        <v>3</v>
      </c>
      <c r="K5047" s="4">
        <v>19.97</v>
      </c>
    </row>
    <row r="5048" spans="1:11" x14ac:dyDescent="0.2">
      <c r="A5048" t="s">
        <v>3314</v>
      </c>
      <c r="B5048" t="str">
        <f t="shared" si="158"/>
        <v>2016</v>
      </c>
      <c r="C5048" t="str">
        <f t="shared" si="159"/>
        <v>Jul</v>
      </c>
      <c r="D5048" t="s">
        <v>352</v>
      </c>
      <c r="E5048" t="s">
        <v>189</v>
      </c>
      <c r="F5048" t="s">
        <v>43</v>
      </c>
      <c r="G5048" t="s">
        <v>44</v>
      </c>
      <c r="H5048" t="s">
        <v>2817</v>
      </c>
      <c r="I5048" s="4">
        <v>71.98</v>
      </c>
      <c r="J5048" s="5">
        <v>3</v>
      </c>
      <c r="K5048" s="4">
        <v>9</v>
      </c>
    </row>
    <row r="5049" spans="1:11" x14ac:dyDescent="0.2">
      <c r="A5049" t="s">
        <v>3315</v>
      </c>
      <c r="B5049" t="str">
        <f t="shared" si="158"/>
        <v>2016</v>
      </c>
      <c r="C5049" t="str">
        <f t="shared" si="159"/>
        <v>Jul</v>
      </c>
      <c r="D5049" t="s">
        <v>2089</v>
      </c>
      <c r="E5049" t="s">
        <v>139</v>
      </c>
      <c r="F5049" t="s">
        <v>12</v>
      </c>
      <c r="G5049" t="s">
        <v>232</v>
      </c>
      <c r="H5049" t="s">
        <v>1172</v>
      </c>
      <c r="I5049" s="4">
        <v>45.58</v>
      </c>
      <c r="J5049" s="5">
        <v>7</v>
      </c>
      <c r="K5049" s="4">
        <v>5.13</v>
      </c>
    </row>
    <row r="5050" spans="1:11" x14ac:dyDescent="0.2">
      <c r="A5050" t="s">
        <v>3315</v>
      </c>
      <c r="B5050" t="str">
        <f t="shared" si="158"/>
        <v>2016</v>
      </c>
      <c r="C5050" t="str">
        <f t="shared" si="159"/>
        <v>Jul</v>
      </c>
      <c r="D5050" t="s">
        <v>755</v>
      </c>
      <c r="E5050" t="s">
        <v>31</v>
      </c>
      <c r="F5050" t="s">
        <v>38</v>
      </c>
      <c r="G5050" t="s">
        <v>52</v>
      </c>
      <c r="H5050" t="s">
        <v>1069</v>
      </c>
      <c r="I5050" s="4">
        <v>215.65</v>
      </c>
      <c r="J5050" s="5">
        <v>5</v>
      </c>
      <c r="K5050" s="4">
        <v>73.319999999999993</v>
      </c>
    </row>
    <row r="5051" spans="1:11" x14ac:dyDescent="0.2">
      <c r="A5051" t="s">
        <v>3315</v>
      </c>
      <c r="B5051" t="str">
        <f t="shared" si="158"/>
        <v>2016</v>
      </c>
      <c r="C5051" t="str">
        <f t="shared" si="159"/>
        <v>Jul</v>
      </c>
      <c r="D5051" t="s">
        <v>235</v>
      </c>
      <c r="E5051" t="s">
        <v>17</v>
      </c>
      <c r="F5051" t="s">
        <v>38</v>
      </c>
      <c r="G5051" t="s">
        <v>52</v>
      </c>
      <c r="H5051" t="s">
        <v>2391</v>
      </c>
      <c r="I5051" s="4">
        <v>60.29</v>
      </c>
      <c r="J5051" s="5">
        <v>8</v>
      </c>
      <c r="K5051" s="4">
        <v>-27.13</v>
      </c>
    </row>
    <row r="5052" spans="1:11" x14ac:dyDescent="0.2">
      <c r="A5052" t="s">
        <v>3315</v>
      </c>
      <c r="B5052" t="str">
        <f t="shared" si="158"/>
        <v>2016</v>
      </c>
      <c r="C5052" t="str">
        <f t="shared" si="159"/>
        <v>Jul</v>
      </c>
      <c r="D5052" t="s">
        <v>235</v>
      </c>
      <c r="E5052" t="s">
        <v>17</v>
      </c>
      <c r="F5052" t="s">
        <v>12</v>
      </c>
      <c r="G5052" t="s">
        <v>47</v>
      </c>
      <c r="H5052" t="s">
        <v>1430</v>
      </c>
      <c r="I5052" s="4">
        <v>2.63</v>
      </c>
      <c r="J5052" s="5">
        <v>1</v>
      </c>
      <c r="K5052" s="4">
        <v>0.82</v>
      </c>
    </row>
    <row r="5053" spans="1:11" x14ac:dyDescent="0.2">
      <c r="A5053" t="s">
        <v>3315</v>
      </c>
      <c r="B5053" t="str">
        <f t="shared" si="158"/>
        <v>2016</v>
      </c>
      <c r="C5053" t="str">
        <f t="shared" si="159"/>
        <v>Jul</v>
      </c>
      <c r="D5053" t="s">
        <v>235</v>
      </c>
      <c r="E5053" t="s">
        <v>17</v>
      </c>
      <c r="F5053" t="s">
        <v>12</v>
      </c>
      <c r="G5053" t="s">
        <v>13</v>
      </c>
      <c r="H5053" t="s">
        <v>1941</v>
      </c>
      <c r="I5053" s="4">
        <v>23.69</v>
      </c>
      <c r="J5053" s="5">
        <v>9</v>
      </c>
      <c r="K5053" s="4">
        <v>7.7</v>
      </c>
    </row>
    <row r="5054" spans="1:11" x14ac:dyDescent="0.2">
      <c r="A5054" t="s">
        <v>3315</v>
      </c>
      <c r="B5054" t="str">
        <f t="shared" si="158"/>
        <v>2016</v>
      </c>
      <c r="C5054" t="str">
        <f t="shared" si="159"/>
        <v>Jul</v>
      </c>
      <c r="D5054" t="s">
        <v>235</v>
      </c>
      <c r="E5054" t="s">
        <v>17</v>
      </c>
      <c r="F5054" t="s">
        <v>38</v>
      </c>
      <c r="G5054" t="s">
        <v>39</v>
      </c>
      <c r="H5054" t="s">
        <v>2652</v>
      </c>
      <c r="I5054" s="4">
        <v>253.37</v>
      </c>
      <c r="J5054" s="5">
        <v>2</v>
      </c>
      <c r="K5054" s="4">
        <v>-14.48</v>
      </c>
    </row>
    <row r="5055" spans="1:11" x14ac:dyDescent="0.2">
      <c r="A5055" t="s">
        <v>3315</v>
      </c>
      <c r="B5055" t="str">
        <f t="shared" si="158"/>
        <v>2016</v>
      </c>
      <c r="C5055" t="str">
        <f t="shared" si="159"/>
        <v>Jul</v>
      </c>
      <c r="D5055" t="s">
        <v>3243</v>
      </c>
      <c r="E5055" t="s">
        <v>31</v>
      </c>
      <c r="F5055" t="s">
        <v>38</v>
      </c>
      <c r="G5055" t="s">
        <v>39</v>
      </c>
      <c r="H5055" t="s">
        <v>2409</v>
      </c>
      <c r="I5055" s="4">
        <v>287.97000000000003</v>
      </c>
      <c r="J5055" s="5">
        <v>4</v>
      </c>
      <c r="K5055" s="4">
        <v>-3.6</v>
      </c>
    </row>
    <row r="5056" spans="1:11" x14ac:dyDescent="0.2">
      <c r="A5056" t="s">
        <v>3315</v>
      </c>
      <c r="B5056" t="str">
        <f t="shared" si="158"/>
        <v>2016</v>
      </c>
      <c r="C5056" t="str">
        <f t="shared" si="159"/>
        <v>Jul</v>
      </c>
      <c r="D5056" t="s">
        <v>3243</v>
      </c>
      <c r="E5056" t="s">
        <v>31</v>
      </c>
      <c r="F5056" t="s">
        <v>43</v>
      </c>
      <c r="G5056" t="s">
        <v>694</v>
      </c>
      <c r="H5056" t="s">
        <v>2282</v>
      </c>
      <c r="I5056" s="4">
        <v>2799.96</v>
      </c>
      <c r="J5056" s="5">
        <v>5</v>
      </c>
      <c r="K5056" s="4">
        <v>944.99</v>
      </c>
    </row>
    <row r="5057" spans="1:11" x14ac:dyDescent="0.2">
      <c r="A5057" t="s">
        <v>3315</v>
      </c>
      <c r="B5057" t="str">
        <f t="shared" si="158"/>
        <v>2016</v>
      </c>
      <c r="C5057" t="str">
        <f t="shared" si="159"/>
        <v>Jul</v>
      </c>
      <c r="D5057" t="s">
        <v>3243</v>
      </c>
      <c r="E5057" t="s">
        <v>31</v>
      </c>
      <c r="F5057" t="s">
        <v>12</v>
      </c>
      <c r="G5057" t="s">
        <v>13</v>
      </c>
      <c r="H5057" t="s">
        <v>1497</v>
      </c>
      <c r="I5057" s="4">
        <v>48.94</v>
      </c>
      <c r="J5057" s="5">
        <v>1</v>
      </c>
      <c r="K5057" s="4">
        <v>24.47</v>
      </c>
    </row>
    <row r="5058" spans="1:11" x14ac:dyDescent="0.2">
      <c r="A5058" t="s">
        <v>3315</v>
      </c>
      <c r="B5058" t="str">
        <f t="shared" si="158"/>
        <v>2016</v>
      </c>
      <c r="C5058" t="str">
        <f t="shared" si="159"/>
        <v>Jul</v>
      </c>
      <c r="D5058" t="s">
        <v>2085</v>
      </c>
      <c r="E5058" t="s">
        <v>26</v>
      </c>
      <c r="F5058" t="s">
        <v>12</v>
      </c>
      <c r="G5058" t="s">
        <v>18</v>
      </c>
      <c r="H5058" t="s">
        <v>1620</v>
      </c>
      <c r="I5058" s="4">
        <v>10.08</v>
      </c>
      <c r="J5058" s="5">
        <v>2</v>
      </c>
      <c r="K5058" s="4">
        <v>3.28</v>
      </c>
    </row>
    <row r="5059" spans="1:11" x14ac:dyDescent="0.2">
      <c r="A5059" t="s">
        <v>3315</v>
      </c>
      <c r="B5059" t="str">
        <f t="shared" ref="B5059:B5122" si="160">TEXT(A5059,"YYYY")</f>
        <v>2016</v>
      </c>
      <c r="C5059" t="str">
        <f t="shared" ref="C5059:C5122" si="161">TEXT(A5059,"MMM")</f>
        <v>Jul</v>
      </c>
      <c r="D5059" t="s">
        <v>2085</v>
      </c>
      <c r="E5059" t="s">
        <v>26</v>
      </c>
      <c r="F5059" t="s">
        <v>43</v>
      </c>
      <c r="G5059" t="s">
        <v>44</v>
      </c>
      <c r="H5059" t="s">
        <v>1230</v>
      </c>
      <c r="I5059" s="4">
        <v>59.99</v>
      </c>
      <c r="J5059" s="5">
        <v>1</v>
      </c>
      <c r="K5059" s="4">
        <v>-13</v>
      </c>
    </row>
    <row r="5060" spans="1:11" x14ac:dyDescent="0.2">
      <c r="A5060" t="s">
        <v>3315</v>
      </c>
      <c r="B5060" t="str">
        <f t="shared" si="160"/>
        <v>2016</v>
      </c>
      <c r="C5060" t="str">
        <f t="shared" si="161"/>
        <v>Jul</v>
      </c>
      <c r="D5060" t="s">
        <v>2085</v>
      </c>
      <c r="E5060" t="s">
        <v>26</v>
      </c>
      <c r="F5060" t="s">
        <v>12</v>
      </c>
      <c r="G5060" t="s">
        <v>22</v>
      </c>
      <c r="H5060" t="s">
        <v>662</v>
      </c>
      <c r="I5060" s="4">
        <v>5.72</v>
      </c>
      <c r="J5060" s="5">
        <v>5</v>
      </c>
      <c r="K5060" s="4">
        <v>-4.76</v>
      </c>
    </row>
    <row r="5061" spans="1:11" x14ac:dyDescent="0.2">
      <c r="A5061" t="s">
        <v>3315</v>
      </c>
      <c r="B5061" t="str">
        <f t="shared" si="160"/>
        <v>2016</v>
      </c>
      <c r="C5061" t="str">
        <f t="shared" si="161"/>
        <v>Jul</v>
      </c>
      <c r="D5061" t="s">
        <v>2085</v>
      </c>
      <c r="E5061" t="s">
        <v>26</v>
      </c>
      <c r="F5061" t="s">
        <v>12</v>
      </c>
      <c r="G5061" t="s">
        <v>22</v>
      </c>
      <c r="H5061" t="s">
        <v>1627</v>
      </c>
      <c r="I5061" s="4">
        <v>9.42</v>
      </c>
      <c r="J5061" s="5">
        <v>5</v>
      </c>
      <c r="K5061" s="4">
        <v>-7.85</v>
      </c>
    </row>
    <row r="5062" spans="1:11" x14ac:dyDescent="0.2">
      <c r="A5062" t="s">
        <v>3315</v>
      </c>
      <c r="B5062" t="str">
        <f t="shared" si="160"/>
        <v>2016</v>
      </c>
      <c r="C5062" t="str">
        <f t="shared" si="161"/>
        <v>Jul</v>
      </c>
      <c r="D5062" t="s">
        <v>2531</v>
      </c>
      <c r="E5062" t="s">
        <v>347</v>
      </c>
      <c r="F5062" t="s">
        <v>12</v>
      </c>
      <c r="G5062" t="s">
        <v>13</v>
      </c>
      <c r="H5062" t="s">
        <v>566</v>
      </c>
      <c r="I5062" s="4">
        <v>12.96</v>
      </c>
      <c r="J5062" s="5">
        <v>2</v>
      </c>
      <c r="K5062" s="4">
        <v>6.22</v>
      </c>
    </row>
    <row r="5063" spans="1:11" x14ac:dyDescent="0.2">
      <c r="A5063" t="s">
        <v>3315</v>
      </c>
      <c r="B5063" t="str">
        <f t="shared" si="160"/>
        <v>2016</v>
      </c>
      <c r="C5063" t="str">
        <f t="shared" si="161"/>
        <v>Jul</v>
      </c>
      <c r="D5063" t="s">
        <v>2531</v>
      </c>
      <c r="E5063" t="s">
        <v>347</v>
      </c>
      <c r="F5063" t="s">
        <v>12</v>
      </c>
      <c r="G5063" t="s">
        <v>27</v>
      </c>
      <c r="H5063" t="s">
        <v>1241</v>
      </c>
      <c r="I5063" s="4">
        <v>45.98</v>
      </c>
      <c r="J5063" s="5">
        <v>2</v>
      </c>
      <c r="K5063" s="4">
        <v>12.87</v>
      </c>
    </row>
    <row r="5064" spans="1:11" x14ac:dyDescent="0.2">
      <c r="A5064" t="s">
        <v>3316</v>
      </c>
      <c r="B5064" t="str">
        <f t="shared" si="160"/>
        <v>2016</v>
      </c>
      <c r="C5064" t="str">
        <f t="shared" si="161"/>
        <v>Jul</v>
      </c>
      <c r="D5064" t="s">
        <v>3265</v>
      </c>
      <c r="E5064" t="s">
        <v>11</v>
      </c>
      <c r="F5064" t="s">
        <v>43</v>
      </c>
      <c r="G5064" t="s">
        <v>44</v>
      </c>
      <c r="H5064" t="s">
        <v>3010</v>
      </c>
      <c r="I5064" s="4">
        <v>863.64</v>
      </c>
      <c r="J5064" s="5">
        <v>9</v>
      </c>
      <c r="K5064" s="4">
        <v>107.96</v>
      </c>
    </row>
    <row r="5065" spans="1:11" x14ac:dyDescent="0.2">
      <c r="A5065" t="s">
        <v>3316</v>
      </c>
      <c r="B5065" t="str">
        <f t="shared" si="160"/>
        <v>2016</v>
      </c>
      <c r="C5065" t="str">
        <f t="shared" si="161"/>
        <v>Jul</v>
      </c>
      <c r="D5065" t="s">
        <v>3265</v>
      </c>
      <c r="E5065" t="s">
        <v>11</v>
      </c>
      <c r="F5065" t="s">
        <v>12</v>
      </c>
      <c r="G5065" t="s">
        <v>27</v>
      </c>
      <c r="H5065" t="s">
        <v>307</v>
      </c>
      <c r="I5065" s="4">
        <v>47.62</v>
      </c>
      <c r="J5065" s="5">
        <v>3</v>
      </c>
      <c r="K5065" s="4">
        <v>3.57</v>
      </c>
    </row>
    <row r="5066" spans="1:11" x14ac:dyDescent="0.2">
      <c r="A5066" t="s">
        <v>3316</v>
      </c>
      <c r="B5066" t="str">
        <f t="shared" si="160"/>
        <v>2016</v>
      </c>
      <c r="C5066" t="str">
        <f t="shared" si="161"/>
        <v>Jul</v>
      </c>
      <c r="D5066" t="s">
        <v>1359</v>
      </c>
      <c r="E5066" t="s">
        <v>327</v>
      </c>
      <c r="F5066" t="s">
        <v>12</v>
      </c>
      <c r="G5066" t="s">
        <v>22</v>
      </c>
      <c r="H5066" t="s">
        <v>2481</v>
      </c>
      <c r="I5066" s="4">
        <v>19.97</v>
      </c>
      <c r="J5066" s="5">
        <v>2</v>
      </c>
      <c r="K5066" s="4">
        <v>-13.31</v>
      </c>
    </row>
    <row r="5067" spans="1:11" x14ac:dyDescent="0.2">
      <c r="A5067" t="s">
        <v>3316</v>
      </c>
      <c r="B5067" t="str">
        <f t="shared" si="160"/>
        <v>2016</v>
      </c>
      <c r="C5067" t="str">
        <f t="shared" si="161"/>
        <v>Jul</v>
      </c>
      <c r="D5067" t="s">
        <v>1359</v>
      </c>
      <c r="E5067" t="s">
        <v>327</v>
      </c>
      <c r="F5067" t="s">
        <v>12</v>
      </c>
      <c r="G5067" t="s">
        <v>20</v>
      </c>
      <c r="H5067" t="s">
        <v>1078</v>
      </c>
      <c r="I5067" s="4">
        <v>33.49</v>
      </c>
      <c r="J5067" s="5">
        <v>7</v>
      </c>
      <c r="K5067" s="4">
        <v>-1.26</v>
      </c>
    </row>
    <row r="5068" spans="1:11" x14ac:dyDescent="0.2">
      <c r="A5068" t="s">
        <v>3316</v>
      </c>
      <c r="B5068" t="str">
        <f t="shared" si="160"/>
        <v>2016</v>
      </c>
      <c r="C5068" t="str">
        <f t="shared" si="161"/>
        <v>Jul</v>
      </c>
      <c r="D5068" t="s">
        <v>1359</v>
      </c>
      <c r="E5068" t="s">
        <v>327</v>
      </c>
      <c r="F5068" t="s">
        <v>12</v>
      </c>
      <c r="G5068" t="s">
        <v>22</v>
      </c>
      <c r="H5068" t="s">
        <v>1893</v>
      </c>
      <c r="I5068" s="4">
        <v>8.74</v>
      </c>
      <c r="J5068" s="5">
        <v>4</v>
      </c>
      <c r="K5068" s="4">
        <v>-6.12</v>
      </c>
    </row>
    <row r="5069" spans="1:11" x14ac:dyDescent="0.2">
      <c r="A5069" t="s">
        <v>3316</v>
      </c>
      <c r="B5069" t="str">
        <f t="shared" si="160"/>
        <v>2016</v>
      </c>
      <c r="C5069" t="str">
        <f t="shared" si="161"/>
        <v>Jul</v>
      </c>
      <c r="D5069" t="s">
        <v>1359</v>
      </c>
      <c r="E5069" t="s">
        <v>327</v>
      </c>
      <c r="F5069" t="s">
        <v>38</v>
      </c>
      <c r="G5069" t="s">
        <v>39</v>
      </c>
      <c r="H5069" t="s">
        <v>1435</v>
      </c>
      <c r="I5069" s="4">
        <v>662.88</v>
      </c>
      <c r="J5069" s="5">
        <v>3</v>
      </c>
      <c r="K5069" s="4">
        <v>74.569999999999993</v>
      </c>
    </row>
    <row r="5070" spans="1:11" x14ac:dyDescent="0.2">
      <c r="A5070" t="s">
        <v>3316</v>
      </c>
      <c r="B5070" t="str">
        <f t="shared" si="160"/>
        <v>2016</v>
      </c>
      <c r="C5070" t="str">
        <f t="shared" si="161"/>
        <v>Jul</v>
      </c>
      <c r="D5070" t="s">
        <v>1470</v>
      </c>
      <c r="E5070" t="s">
        <v>189</v>
      </c>
      <c r="F5070" t="s">
        <v>43</v>
      </c>
      <c r="G5070" t="s">
        <v>44</v>
      </c>
      <c r="H5070" t="s">
        <v>1979</v>
      </c>
      <c r="I5070" s="4">
        <v>107.98</v>
      </c>
      <c r="J5070" s="5">
        <v>1</v>
      </c>
      <c r="K5070" s="4">
        <v>9.4499999999999993</v>
      </c>
    </row>
    <row r="5071" spans="1:11" x14ac:dyDescent="0.2">
      <c r="A5071" t="s">
        <v>3316</v>
      </c>
      <c r="B5071" t="str">
        <f t="shared" si="160"/>
        <v>2016</v>
      </c>
      <c r="C5071" t="str">
        <f t="shared" si="161"/>
        <v>Jul</v>
      </c>
      <c r="D5071" t="s">
        <v>1470</v>
      </c>
      <c r="E5071" t="s">
        <v>189</v>
      </c>
      <c r="F5071" t="s">
        <v>12</v>
      </c>
      <c r="G5071" t="s">
        <v>22</v>
      </c>
      <c r="H5071" t="s">
        <v>538</v>
      </c>
      <c r="I5071" s="4">
        <v>19.3</v>
      </c>
      <c r="J5071" s="5">
        <v>3</v>
      </c>
      <c r="K5071" s="4">
        <v>6.03</v>
      </c>
    </row>
    <row r="5072" spans="1:11" x14ac:dyDescent="0.2">
      <c r="A5072" t="s">
        <v>3316</v>
      </c>
      <c r="B5072" t="str">
        <f t="shared" si="160"/>
        <v>2016</v>
      </c>
      <c r="C5072" t="str">
        <f t="shared" si="161"/>
        <v>Jul</v>
      </c>
      <c r="D5072" t="s">
        <v>1371</v>
      </c>
      <c r="E5072" t="s">
        <v>139</v>
      </c>
      <c r="F5072" t="s">
        <v>43</v>
      </c>
      <c r="G5072" t="s">
        <v>44</v>
      </c>
      <c r="H5072" t="s">
        <v>3317</v>
      </c>
      <c r="I5072" s="4">
        <v>823.96</v>
      </c>
      <c r="J5072" s="5">
        <v>5</v>
      </c>
      <c r="K5072" s="4">
        <v>51.5</v>
      </c>
    </row>
    <row r="5073" spans="1:11" x14ac:dyDescent="0.2">
      <c r="A5073" t="s">
        <v>3316</v>
      </c>
      <c r="B5073" t="str">
        <f t="shared" si="160"/>
        <v>2016</v>
      </c>
      <c r="C5073" t="str">
        <f t="shared" si="161"/>
        <v>Jul</v>
      </c>
      <c r="D5073" t="s">
        <v>1371</v>
      </c>
      <c r="E5073" t="s">
        <v>139</v>
      </c>
      <c r="F5073" t="s">
        <v>12</v>
      </c>
      <c r="G5073" t="s">
        <v>13</v>
      </c>
      <c r="H5073" t="s">
        <v>1352</v>
      </c>
      <c r="I5073" s="4">
        <v>15.98</v>
      </c>
      <c r="J5073" s="5">
        <v>2</v>
      </c>
      <c r="K5073" s="4">
        <v>5</v>
      </c>
    </row>
    <row r="5074" spans="1:11" x14ac:dyDescent="0.2">
      <c r="A5074" t="s">
        <v>3316</v>
      </c>
      <c r="B5074" t="str">
        <f t="shared" si="160"/>
        <v>2016</v>
      </c>
      <c r="C5074" t="str">
        <f t="shared" si="161"/>
        <v>Jul</v>
      </c>
      <c r="D5074" t="s">
        <v>1580</v>
      </c>
      <c r="E5074" t="s">
        <v>1777</v>
      </c>
      <c r="F5074" t="s">
        <v>12</v>
      </c>
      <c r="G5074" t="s">
        <v>13</v>
      </c>
      <c r="H5074" t="s">
        <v>600</v>
      </c>
      <c r="I5074" s="4">
        <v>12.96</v>
      </c>
      <c r="J5074" s="5">
        <v>2</v>
      </c>
      <c r="K5074" s="4">
        <v>6.22</v>
      </c>
    </row>
    <row r="5075" spans="1:11" x14ac:dyDescent="0.2">
      <c r="A5075" t="s">
        <v>3318</v>
      </c>
      <c r="B5075" t="str">
        <f t="shared" si="160"/>
        <v>2016</v>
      </c>
      <c r="C5075" t="str">
        <f t="shared" si="161"/>
        <v>Jul</v>
      </c>
      <c r="D5075" t="s">
        <v>449</v>
      </c>
      <c r="E5075" t="s">
        <v>169</v>
      </c>
      <c r="F5075" t="s">
        <v>38</v>
      </c>
      <c r="G5075" t="s">
        <v>39</v>
      </c>
      <c r="H5075" t="s">
        <v>1244</v>
      </c>
      <c r="I5075" s="4">
        <v>408.01</v>
      </c>
      <c r="J5075" s="5">
        <v>2</v>
      </c>
      <c r="K5075" s="4">
        <v>72.53</v>
      </c>
    </row>
    <row r="5076" spans="1:11" x14ac:dyDescent="0.2">
      <c r="A5076" t="s">
        <v>3318</v>
      </c>
      <c r="B5076" t="str">
        <f t="shared" si="160"/>
        <v>2016</v>
      </c>
      <c r="C5076" t="str">
        <f t="shared" si="161"/>
        <v>Jul</v>
      </c>
      <c r="D5076" t="s">
        <v>449</v>
      </c>
      <c r="E5076" t="s">
        <v>169</v>
      </c>
      <c r="F5076" t="s">
        <v>38</v>
      </c>
      <c r="G5076" t="s">
        <v>52</v>
      </c>
      <c r="H5076" t="s">
        <v>754</v>
      </c>
      <c r="I5076" s="4">
        <v>165.28</v>
      </c>
      <c r="J5076" s="5">
        <v>4</v>
      </c>
      <c r="K5076" s="4">
        <v>14.88</v>
      </c>
    </row>
    <row r="5077" spans="1:11" x14ac:dyDescent="0.2">
      <c r="A5077" t="s">
        <v>3319</v>
      </c>
      <c r="B5077" t="str">
        <f t="shared" si="160"/>
        <v>2016</v>
      </c>
      <c r="C5077" t="str">
        <f t="shared" si="161"/>
        <v>Jul</v>
      </c>
      <c r="D5077" t="s">
        <v>637</v>
      </c>
      <c r="E5077" t="s">
        <v>109</v>
      </c>
      <c r="F5077" t="s">
        <v>12</v>
      </c>
      <c r="G5077" t="s">
        <v>20</v>
      </c>
      <c r="H5077" t="s">
        <v>2707</v>
      </c>
      <c r="I5077" s="4">
        <v>16.77</v>
      </c>
      <c r="J5077" s="5">
        <v>2</v>
      </c>
      <c r="K5077" s="4">
        <v>1.47</v>
      </c>
    </row>
    <row r="5078" spans="1:11" x14ac:dyDescent="0.2">
      <c r="A5078" t="s">
        <v>3319</v>
      </c>
      <c r="B5078" t="str">
        <f t="shared" si="160"/>
        <v>2016</v>
      </c>
      <c r="C5078" t="str">
        <f t="shared" si="161"/>
        <v>Jul</v>
      </c>
      <c r="D5078" t="s">
        <v>2066</v>
      </c>
      <c r="E5078" t="s">
        <v>11</v>
      </c>
      <c r="F5078" t="s">
        <v>12</v>
      </c>
      <c r="G5078" t="s">
        <v>20</v>
      </c>
      <c r="H5078" t="s">
        <v>2156</v>
      </c>
      <c r="I5078" s="4">
        <v>338.04</v>
      </c>
      <c r="J5078" s="5">
        <v>3</v>
      </c>
      <c r="K5078" s="4">
        <v>-33.799999999999997</v>
      </c>
    </row>
    <row r="5079" spans="1:11" x14ac:dyDescent="0.2">
      <c r="A5079" t="s">
        <v>3319</v>
      </c>
      <c r="B5079" t="str">
        <f t="shared" si="160"/>
        <v>2016</v>
      </c>
      <c r="C5079" t="str">
        <f t="shared" si="161"/>
        <v>Jul</v>
      </c>
      <c r="D5079" t="s">
        <v>2066</v>
      </c>
      <c r="E5079" t="s">
        <v>11</v>
      </c>
      <c r="F5079" t="s">
        <v>12</v>
      </c>
      <c r="G5079" t="s">
        <v>27</v>
      </c>
      <c r="H5079" t="s">
        <v>878</v>
      </c>
      <c r="I5079" s="4">
        <v>154.24</v>
      </c>
      <c r="J5079" s="5">
        <v>4</v>
      </c>
      <c r="K5079" s="4">
        <v>17.350000000000001</v>
      </c>
    </row>
    <row r="5080" spans="1:11" x14ac:dyDescent="0.2">
      <c r="A5080" t="s">
        <v>3319</v>
      </c>
      <c r="B5080" t="str">
        <f t="shared" si="160"/>
        <v>2016</v>
      </c>
      <c r="C5080" t="str">
        <f t="shared" si="161"/>
        <v>Jul</v>
      </c>
      <c r="D5080" t="s">
        <v>1215</v>
      </c>
      <c r="E5080" t="s">
        <v>109</v>
      </c>
      <c r="F5080" t="s">
        <v>12</v>
      </c>
      <c r="G5080" t="s">
        <v>22</v>
      </c>
      <c r="H5080" t="s">
        <v>885</v>
      </c>
      <c r="I5080" s="4">
        <v>44.86</v>
      </c>
      <c r="J5080" s="5">
        <v>6</v>
      </c>
      <c r="K5080" s="4">
        <v>-35.880000000000003</v>
      </c>
    </row>
    <row r="5081" spans="1:11" x14ac:dyDescent="0.2">
      <c r="A5081" t="s">
        <v>3319</v>
      </c>
      <c r="B5081" t="str">
        <f t="shared" si="160"/>
        <v>2016</v>
      </c>
      <c r="C5081" t="str">
        <f t="shared" si="161"/>
        <v>Jul</v>
      </c>
      <c r="D5081" t="s">
        <v>1490</v>
      </c>
      <c r="E5081" t="s">
        <v>26</v>
      </c>
      <c r="F5081" t="s">
        <v>43</v>
      </c>
      <c r="G5081" t="s">
        <v>353</v>
      </c>
      <c r="H5081" t="s">
        <v>3320</v>
      </c>
      <c r="I5081" s="4">
        <v>341.99</v>
      </c>
      <c r="J5081" s="5">
        <v>3</v>
      </c>
      <c r="K5081" s="4">
        <v>-319.19</v>
      </c>
    </row>
    <row r="5082" spans="1:11" x14ac:dyDescent="0.2">
      <c r="A5082" t="s">
        <v>3321</v>
      </c>
      <c r="B5082" t="str">
        <f t="shared" si="160"/>
        <v>2016</v>
      </c>
      <c r="C5082" t="str">
        <f t="shared" si="161"/>
        <v>Jul</v>
      </c>
      <c r="D5082" t="s">
        <v>414</v>
      </c>
      <c r="E5082" t="s">
        <v>31</v>
      </c>
      <c r="F5082" t="s">
        <v>43</v>
      </c>
      <c r="G5082" t="s">
        <v>44</v>
      </c>
      <c r="H5082" t="s">
        <v>1340</v>
      </c>
      <c r="I5082" s="4">
        <v>95.76</v>
      </c>
      <c r="J5082" s="5">
        <v>6</v>
      </c>
      <c r="K5082" s="4">
        <v>7.18</v>
      </c>
    </row>
    <row r="5083" spans="1:11" x14ac:dyDescent="0.2">
      <c r="A5083" t="s">
        <v>3322</v>
      </c>
      <c r="B5083" t="str">
        <f t="shared" si="160"/>
        <v>2016</v>
      </c>
      <c r="C5083" t="str">
        <f t="shared" si="161"/>
        <v>Jul</v>
      </c>
      <c r="D5083" t="s">
        <v>1638</v>
      </c>
      <c r="E5083" t="s">
        <v>109</v>
      </c>
      <c r="F5083" t="s">
        <v>43</v>
      </c>
      <c r="G5083" t="s">
        <v>44</v>
      </c>
      <c r="H5083" t="s">
        <v>2208</v>
      </c>
      <c r="I5083" s="4">
        <v>380.86</v>
      </c>
      <c r="J5083" s="5">
        <v>8</v>
      </c>
      <c r="K5083" s="4">
        <v>38.090000000000003</v>
      </c>
    </row>
    <row r="5084" spans="1:11" x14ac:dyDescent="0.2">
      <c r="A5084" t="s">
        <v>3322</v>
      </c>
      <c r="B5084" t="str">
        <f t="shared" si="160"/>
        <v>2016</v>
      </c>
      <c r="C5084" t="str">
        <f t="shared" si="161"/>
        <v>Jul</v>
      </c>
      <c r="D5084" t="s">
        <v>2398</v>
      </c>
      <c r="E5084" t="s">
        <v>26</v>
      </c>
      <c r="F5084" t="s">
        <v>12</v>
      </c>
      <c r="G5084" t="s">
        <v>232</v>
      </c>
      <c r="H5084" t="s">
        <v>1833</v>
      </c>
      <c r="I5084" s="4">
        <v>11.63</v>
      </c>
      <c r="J5084" s="5">
        <v>2</v>
      </c>
      <c r="K5084" s="4">
        <v>1.02</v>
      </c>
    </row>
    <row r="5085" spans="1:11" x14ac:dyDescent="0.2">
      <c r="A5085" t="s">
        <v>3322</v>
      </c>
      <c r="B5085" t="str">
        <f t="shared" si="160"/>
        <v>2016</v>
      </c>
      <c r="C5085" t="str">
        <f t="shared" si="161"/>
        <v>Jul</v>
      </c>
      <c r="D5085" t="s">
        <v>1800</v>
      </c>
      <c r="E5085" t="s">
        <v>169</v>
      </c>
      <c r="F5085" t="s">
        <v>12</v>
      </c>
      <c r="G5085" t="s">
        <v>20</v>
      </c>
      <c r="H5085" t="s">
        <v>633</v>
      </c>
      <c r="I5085" s="4">
        <v>11.21</v>
      </c>
      <c r="J5085" s="5">
        <v>1</v>
      </c>
      <c r="K5085" s="4">
        <v>3.36</v>
      </c>
    </row>
    <row r="5086" spans="1:11" x14ac:dyDescent="0.2">
      <c r="A5086" t="s">
        <v>3322</v>
      </c>
      <c r="B5086" t="str">
        <f t="shared" si="160"/>
        <v>2016</v>
      </c>
      <c r="C5086" t="str">
        <f t="shared" si="161"/>
        <v>Jul</v>
      </c>
      <c r="D5086" t="s">
        <v>1800</v>
      </c>
      <c r="E5086" t="s">
        <v>169</v>
      </c>
      <c r="F5086" t="s">
        <v>12</v>
      </c>
      <c r="G5086" t="s">
        <v>22</v>
      </c>
      <c r="H5086" t="s">
        <v>1128</v>
      </c>
      <c r="I5086" s="4">
        <v>9.14</v>
      </c>
      <c r="J5086" s="5">
        <v>3</v>
      </c>
      <c r="K5086" s="4">
        <v>3.2</v>
      </c>
    </row>
    <row r="5087" spans="1:11" x14ac:dyDescent="0.2">
      <c r="A5087" t="s">
        <v>3322</v>
      </c>
      <c r="B5087" t="str">
        <f t="shared" si="160"/>
        <v>2016</v>
      </c>
      <c r="C5087" t="str">
        <f t="shared" si="161"/>
        <v>Jul</v>
      </c>
      <c r="D5087" t="s">
        <v>1800</v>
      </c>
      <c r="E5087" t="s">
        <v>169</v>
      </c>
      <c r="F5087" t="s">
        <v>12</v>
      </c>
      <c r="G5087" t="s">
        <v>47</v>
      </c>
      <c r="H5087" t="s">
        <v>1444</v>
      </c>
      <c r="I5087" s="4">
        <v>14.07</v>
      </c>
      <c r="J5087" s="5">
        <v>7</v>
      </c>
      <c r="K5087" s="4">
        <v>6.89</v>
      </c>
    </row>
    <row r="5088" spans="1:11" x14ac:dyDescent="0.2">
      <c r="A5088" t="s">
        <v>3322</v>
      </c>
      <c r="B5088" t="str">
        <f t="shared" si="160"/>
        <v>2016</v>
      </c>
      <c r="C5088" t="str">
        <f t="shared" si="161"/>
        <v>Jul</v>
      </c>
      <c r="D5088" t="s">
        <v>1800</v>
      </c>
      <c r="E5088" t="s">
        <v>169</v>
      </c>
      <c r="F5088" t="s">
        <v>12</v>
      </c>
      <c r="G5088" t="s">
        <v>27</v>
      </c>
      <c r="H5088" t="s">
        <v>1115</v>
      </c>
      <c r="I5088" s="4">
        <v>41.86</v>
      </c>
      <c r="J5088" s="5">
        <v>7</v>
      </c>
      <c r="K5088" s="4">
        <v>10.47</v>
      </c>
    </row>
    <row r="5089" spans="1:11" x14ac:dyDescent="0.2">
      <c r="A5089" t="s">
        <v>3322</v>
      </c>
      <c r="B5089" t="str">
        <f t="shared" si="160"/>
        <v>2016</v>
      </c>
      <c r="C5089" t="str">
        <f t="shared" si="161"/>
        <v>Jul</v>
      </c>
      <c r="D5089" t="s">
        <v>1800</v>
      </c>
      <c r="E5089" t="s">
        <v>169</v>
      </c>
      <c r="F5089" t="s">
        <v>12</v>
      </c>
      <c r="G5089" t="s">
        <v>22</v>
      </c>
      <c r="H5089" t="s">
        <v>236</v>
      </c>
      <c r="I5089" s="4">
        <v>8.5399999999999991</v>
      </c>
      <c r="J5089" s="5">
        <v>2</v>
      </c>
      <c r="K5089" s="4">
        <v>2.88</v>
      </c>
    </row>
    <row r="5090" spans="1:11" x14ac:dyDescent="0.2">
      <c r="A5090" t="s">
        <v>3322</v>
      </c>
      <c r="B5090" t="str">
        <f t="shared" si="160"/>
        <v>2016</v>
      </c>
      <c r="C5090" t="str">
        <f t="shared" si="161"/>
        <v>Jul</v>
      </c>
      <c r="D5090" t="s">
        <v>1800</v>
      </c>
      <c r="E5090" t="s">
        <v>169</v>
      </c>
      <c r="F5090" t="s">
        <v>38</v>
      </c>
      <c r="G5090" t="s">
        <v>83</v>
      </c>
      <c r="H5090" t="s">
        <v>2186</v>
      </c>
      <c r="I5090" s="4">
        <v>579.14</v>
      </c>
      <c r="J5090" s="5">
        <v>4</v>
      </c>
      <c r="K5090" s="4">
        <v>21.72</v>
      </c>
    </row>
    <row r="5091" spans="1:11" x14ac:dyDescent="0.2">
      <c r="A5091" t="s">
        <v>3322</v>
      </c>
      <c r="B5091" t="str">
        <f t="shared" si="160"/>
        <v>2016</v>
      </c>
      <c r="C5091" t="str">
        <f t="shared" si="161"/>
        <v>Jul</v>
      </c>
      <c r="D5091" t="s">
        <v>901</v>
      </c>
      <c r="E5091" t="s">
        <v>11</v>
      </c>
      <c r="F5091" t="s">
        <v>43</v>
      </c>
      <c r="G5091" t="s">
        <v>44</v>
      </c>
      <c r="H5091" t="s">
        <v>3323</v>
      </c>
      <c r="I5091" s="4">
        <v>419.94</v>
      </c>
      <c r="J5091" s="5">
        <v>7</v>
      </c>
      <c r="K5091" s="4">
        <v>52.49</v>
      </c>
    </row>
    <row r="5092" spans="1:11" x14ac:dyDescent="0.2">
      <c r="A5092" t="s">
        <v>3322</v>
      </c>
      <c r="B5092" t="str">
        <f t="shared" si="160"/>
        <v>2016</v>
      </c>
      <c r="C5092" t="str">
        <f t="shared" si="161"/>
        <v>Jul</v>
      </c>
      <c r="D5092" t="s">
        <v>2773</v>
      </c>
      <c r="E5092" t="s">
        <v>169</v>
      </c>
      <c r="F5092" t="s">
        <v>12</v>
      </c>
      <c r="G5092" t="s">
        <v>22</v>
      </c>
      <c r="H5092" t="s">
        <v>23</v>
      </c>
      <c r="I5092" s="4">
        <v>14.16</v>
      </c>
      <c r="J5092" s="5">
        <v>2</v>
      </c>
      <c r="K5092" s="4">
        <v>5.13</v>
      </c>
    </row>
    <row r="5093" spans="1:11" x14ac:dyDescent="0.2">
      <c r="A5093" t="s">
        <v>3322</v>
      </c>
      <c r="B5093" t="str">
        <f t="shared" si="160"/>
        <v>2016</v>
      </c>
      <c r="C5093" t="str">
        <f t="shared" si="161"/>
        <v>Jul</v>
      </c>
      <c r="D5093" t="s">
        <v>2578</v>
      </c>
      <c r="E5093" t="s">
        <v>561</v>
      </c>
      <c r="F5093" t="s">
        <v>43</v>
      </c>
      <c r="G5093" t="s">
        <v>58</v>
      </c>
      <c r="H5093" t="s">
        <v>1926</v>
      </c>
      <c r="I5093" s="4">
        <v>29</v>
      </c>
      <c r="J5093" s="5">
        <v>2</v>
      </c>
      <c r="K5093" s="4">
        <v>7.25</v>
      </c>
    </row>
    <row r="5094" spans="1:11" x14ac:dyDescent="0.2">
      <c r="A5094" t="s">
        <v>3322</v>
      </c>
      <c r="B5094" t="str">
        <f t="shared" si="160"/>
        <v>2016</v>
      </c>
      <c r="C5094" t="str">
        <f t="shared" si="161"/>
        <v>Jul</v>
      </c>
      <c r="D5094" t="s">
        <v>892</v>
      </c>
      <c r="E5094" t="s">
        <v>169</v>
      </c>
      <c r="F5094" t="s">
        <v>12</v>
      </c>
      <c r="G5094" t="s">
        <v>47</v>
      </c>
      <c r="H5094" t="s">
        <v>1430</v>
      </c>
      <c r="I5094" s="4">
        <v>29.61</v>
      </c>
      <c r="J5094" s="5">
        <v>9</v>
      </c>
      <c r="K5094" s="4">
        <v>13.32</v>
      </c>
    </row>
    <row r="5095" spans="1:11" x14ac:dyDescent="0.2">
      <c r="A5095" t="s">
        <v>3322</v>
      </c>
      <c r="B5095" t="str">
        <f t="shared" si="160"/>
        <v>2016</v>
      </c>
      <c r="C5095" t="str">
        <f t="shared" si="161"/>
        <v>Jul</v>
      </c>
      <c r="D5095" t="s">
        <v>577</v>
      </c>
      <c r="E5095" t="s">
        <v>11</v>
      </c>
      <c r="F5095" t="s">
        <v>12</v>
      </c>
      <c r="G5095" t="s">
        <v>13</v>
      </c>
      <c r="H5095" t="s">
        <v>2834</v>
      </c>
      <c r="I5095" s="4">
        <v>219.84</v>
      </c>
      <c r="J5095" s="5">
        <v>5</v>
      </c>
      <c r="K5095" s="4">
        <v>79.69</v>
      </c>
    </row>
    <row r="5096" spans="1:11" x14ac:dyDescent="0.2">
      <c r="A5096" t="s">
        <v>3322</v>
      </c>
      <c r="B5096" t="str">
        <f t="shared" si="160"/>
        <v>2016</v>
      </c>
      <c r="C5096" t="str">
        <f t="shared" si="161"/>
        <v>Jul</v>
      </c>
      <c r="D5096" t="s">
        <v>3324</v>
      </c>
      <c r="E5096" t="s">
        <v>34</v>
      </c>
      <c r="F5096" t="s">
        <v>12</v>
      </c>
      <c r="G5096" t="s">
        <v>22</v>
      </c>
      <c r="H5096" t="s">
        <v>2890</v>
      </c>
      <c r="I5096" s="4">
        <v>36.4</v>
      </c>
      <c r="J5096" s="5">
        <v>5</v>
      </c>
      <c r="K5096" s="4">
        <v>17.11</v>
      </c>
    </row>
    <row r="5097" spans="1:11" x14ac:dyDescent="0.2">
      <c r="A5097" t="s">
        <v>3322</v>
      </c>
      <c r="B5097" t="str">
        <f t="shared" si="160"/>
        <v>2016</v>
      </c>
      <c r="C5097" t="str">
        <f t="shared" si="161"/>
        <v>Jul</v>
      </c>
      <c r="D5097" t="s">
        <v>3324</v>
      </c>
      <c r="E5097" t="s">
        <v>34</v>
      </c>
      <c r="F5097" t="s">
        <v>38</v>
      </c>
      <c r="G5097" t="s">
        <v>52</v>
      </c>
      <c r="H5097" t="s">
        <v>2602</v>
      </c>
      <c r="I5097" s="4">
        <v>51.75</v>
      </c>
      <c r="J5097" s="5">
        <v>1</v>
      </c>
      <c r="K5097" s="4">
        <v>15.53</v>
      </c>
    </row>
    <row r="5098" spans="1:11" x14ac:dyDescent="0.2">
      <c r="A5098" t="s">
        <v>3322</v>
      </c>
      <c r="B5098" t="str">
        <f t="shared" si="160"/>
        <v>2016</v>
      </c>
      <c r="C5098" t="str">
        <f t="shared" si="161"/>
        <v>Jul</v>
      </c>
      <c r="D5098" t="s">
        <v>3143</v>
      </c>
      <c r="E5098" t="s">
        <v>31</v>
      </c>
      <c r="F5098" t="s">
        <v>43</v>
      </c>
      <c r="G5098" t="s">
        <v>44</v>
      </c>
      <c r="H5098" t="s">
        <v>999</v>
      </c>
      <c r="I5098" s="4">
        <v>110.38</v>
      </c>
      <c r="J5098" s="5">
        <v>3</v>
      </c>
      <c r="K5098" s="4">
        <v>12.42</v>
      </c>
    </row>
    <row r="5099" spans="1:11" x14ac:dyDescent="0.2">
      <c r="A5099" t="s">
        <v>3322</v>
      </c>
      <c r="B5099" t="str">
        <f t="shared" si="160"/>
        <v>2016</v>
      </c>
      <c r="C5099" t="str">
        <f t="shared" si="161"/>
        <v>Jul</v>
      </c>
      <c r="D5099" t="s">
        <v>3143</v>
      </c>
      <c r="E5099" t="s">
        <v>31</v>
      </c>
      <c r="F5099" t="s">
        <v>12</v>
      </c>
      <c r="G5099" t="s">
        <v>105</v>
      </c>
      <c r="H5099" t="s">
        <v>2143</v>
      </c>
      <c r="I5099" s="4">
        <v>151.62</v>
      </c>
      <c r="J5099" s="5">
        <v>7</v>
      </c>
      <c r="K5099" s="4">
        <v>50.03</v>
      </c>
    </row>
    <row r="5100" spans="1:11" x14ac:dyDescent="0.2">
      <c r="A5100" t="s">
        <v>3322</v>
      </c>
      <c r="B5100" t="str">
        <f t="shared" si="160"/>
        <v>2016</v>
      </c>
      <c r="C5100" t="str">
        <f t="shared" si="161"/>
        <v>Jul</v>
      </c>
      <c r="D5100" t="s">
        <v>3143</v>
      </c>
      <c r="E5100" t="s">
        <v>31</v>
      </c>
      <c r="F5100" t="s">
        <v>38</v>
      </c>
      <c r="G5100" t="s">
        <v>52</v>
      </c>
      <c r="H5100" t="s">
        <v>2731</v>
      </c>
      <c r="I5100" s="4">
        <v>30.8</v>
      </c>
      <c r="J5100" s="5">
        <v>4</v>
      </c>
      <c r="K5100" s="4">
        <v>10.16</v>
      </c>
    </row>
    <row r="5101" spans="1:11" x14ac:dyDescent="0.2">
      <c r="A5101" t="s">
        <v>3325</v>
      </c>
      <c r="B5101" t="str">
        <f t="shared" si="160"/>
        <v>2016</v>
      </c>
      <c r="C5101" t="str">
        <f t="shared" si="161"/>
        <v>Jul</v>
      </c>
      <c r="D5101" t="s">
        <v>1892</v>
      </c>
      <c r="E5101" t="s">
        <v>347</v>
      </c>
      <c r="F5101" t="s">
        <v>12</v>
      </c>
      <c r="G5101" t="s">
        <v>232</v>
      </c>
      <c r="H5101" t="s">
        <v>3326</v>
      </c>
      <c r="I5101" s="4">
        <v>44.4</v>
      </c>
      <c r="J5101" s="5">
        <v>5</v>
      </c>
      <c r="K5101" s="4">
        <v>12.43</v>
      </c>
    </row>
    <row r="5102" spans="1:11" x14ac:dyDescent="0.2">
      <c r="A5102" t="s">
        <v>3325</v>
      </c>
      <c r="B5102" t="str">
        <f t="shared" si="160"/>
        <v>2016</v>
      </c>
      <c r="C5102" t="str">
        <f t="shared" si="161"/>
        <v>Jul</v>
      </c>
      <c r="D5102" t="s">
        <v>865</v>
      </c>
      <c r="E5102" t="s">
        <v>104</v>
      </c>
      <c r="F5102" t="s">
        <v>38</v>
      </c>
      <c r="G5102" t="s">
        <v>39</v>
      </c>
      <c r="H5102" t="s">
        <v>661</v>
      </c>
      <c r="I5102" s="4">
        <v>230.28</v>
      </c>
      <c r="J5102" s="5">
        <v>3</v>
      </c>
      <c r="K5102" s="4">
        <v>23.03</v>
      </c>
    </row>
    <row r="5103" spans="1:11" x14ac:dyDescent="0.2">
      <c r="A5103" t="s">
        <v>3325</v>
      </c>
      <c r="B5103" t="str">
        <f t="shared" si="160"/>
        <v>2016</v>
      </c>
      <c r="C5103" t="str">
        <f t="shared" si="161"/>
        <v>Jul</v>
      </c>
      <c r="D5103" t="s">
        <v>865</v>
      </c>
      <c r="E5103" t="s">
        <v>104</v>
      </c>
      <c r="F5103" t="s">
        <v>12</v>
      </c>
      <c r="G5103" t="s">
        <v>13</v>
      </c>
      <c r="H5103" t="s">
        <v>389</v>
      </c>
      <c r="I5103" s="4">
        <v>105.52</v>
      </c>
      <c r="J5103" s="5">
        <v>5</v>
      </c>
      <c r="K5103" s="4">
        <v>34.29</v>
      </c>
    </row>
    <row r="5104" spans="1:11" x14ac:dyDescent="0.2">
      <c r="A5104" t="s">
        <v>3327</v>
      </c>
      <c r="B5104" t="str">
        <f t="shared" si="160"/>
        <v>2016</v>
      </c>
      <c r="C5104" t="str">
        <f t="shared" si="161"/>
        <v>Jul</v>
      </c>
      <c r="D5104" t="s">
        <v>1663</v>
      </c>
      <c r="E5104" t="s">
        <v>11</v>
      </c>
      <c r="F5104" t="s">
        <v>12</v>
      </c>
      <c r="G5104" t="s">
        <v>20</v>
      </c>
      <c r="H5104" t="s">
        <v>1871</v>
      </c>
      <c r="I5104" s="4">
        <v>37.22</v>
      </c>
      <c r="J5104" s="5">
        <v>3</v>
      </c>
      <c r="K5104" s="4">
        <v>3.72</v>
      </c>
    </row>
    <row r="5105" spans="1:11" x14ac:dyDescent="0.2">
      <c r="A5105" t="s">
        <v>3327</v>
      </c>
      <c r="B5105" t="str">
        <f t="shared" si="160"/>
        <v>2016</v>
      </c>
      <c r="C5105" t="str">
        <f t="shared" si="161"/>
        <v>Jul</v>
      </c>
      <c r="D5105" t="s">
        <v>1663</v>
      </c>
      <c r="E5105" t="s">
        <v>11</v>
      </c>
      <c r="F5105" t="s">
        <v>12</v>
      </c>
      <c r="G5105" t="s">
        <v>13</v>
      </c>
      <c r="H5105" t="s">
        <v>2339</v>
      </c>
      <c r="I5105" s="4">
        <v>20.02</v>
      </c>
      <c r="J5105" s="5">
        <v>3</v>
      </c>
      <c r="K5105" s="4">
        <v>6.26</v>
      </c>
    </row>
    <row r="5106" spans="1:11" x14ac:dyDescent="0.2">
      <c r="A5106" t="s">
        <v>3327</v>
      </c>
      <c r="B5106" t="str">
        <f t="shared" si="160"/>
        <v>2016</v>
      </c>
      <c r="C5106" t="str">
        <f t="shared" si="161"/>
        <v>Jul</v>
      </c>
      <c r="D5106" t="s">
        <v>330</v>
      </c>
      <c r="E5106" t="s">
        <v>26</v>
      </c>
      <c r="F5106" t="s">
        <v>43</v>
      </c>
      <c r="G5106" t="s">
        <v>44</v>
      </c>
      <c r="H5106" t="s">
        <v>887</v>
      </c>
      <c r="I5106" s="4">
        <v>143.97999999999999</v>
      </c>
      <c r="J5106" s="5">
        <v>3</v>
      </c>
      <c r="K5106" s="4">
        <v>-28.8</v>
      </c>
    </row>
    <row r="5107" spans="1:11" x14ac:dyDescent="0.2">
      <c r="A5107" t="s">
        <v>3327</v>
      </c>
      <c r="B5107" t="str">
        <f t="shared" si="160"/>
        <v>2016</v>
      </c>
      <c r="C5107" t="str">
        <f t="shared" si="161"/>
        <v>Jul</v>
      </c>
      <c r="D5107" t="s">
        <v>330</v>
      </c>
      <c r="E5107" t="s">
        <v>26</v>
      </c>
      <c r="F5107" t="s">
        <v>43</v>
      </c>
      <c r="G5107" t="s">
        <v>44</v>
      </c>
      <c r="H5107" t="s">
        <v>990</v>
      </c>
      <c r="I5107" s="4">
        <v>494.38</v>
      </c>
      <c r="J5107" s="5">
        <v>4</v>
      </c>
      <c r="K5107" s="4">
        <v>-115.35</v>
      </c>
    </row>
    <row r="5108" spans="1:11" x14ac:dyDescent="0.2">
      <c r="A5108" t="s">
        <v>3327</v>
      </c>
      <c r="B5108" t="str">
        <f t="shared" si="160"/>
        <v>2016</v>
      </c>
      <c r="C5108" t="str">
        <f t="shared" si="161"/>
        <v>Jul</v>
      </c>
      <c r="D5108" t="s">
        <v>330</v>
      </c>
      <c r="E5108" t="s">
        <v>26</v>
      </c>
      <c r="F5108" t="s">
        <v>12</v>
      </c>
      <c r="G5108" t="s">
        <v>232</v>
      </c>
      <c r="H5108" t="s">
        <v>1495</v>
      </c>
      <c r="I5108" s="4">
        <v>5.84</v>
      </c>
      <c r="J5108" s="5">
        <v>2</v>
      </c>
      <c r="K5108" s="4">
        <v>0.73</v>
      </c>
    </row>
    <row r="5109" spans="1:11" x14ac:dyDescent="0.2">
      <c r="A5109" t="s">
        <v>3327</v>
      </c>
      <c r="B5109" t="str">
        <f t="shared" si="160"/>
        <v>2016</v>
      </c>
      <c r="C5109" t="str">
        <f t="shared" si="161"/>
        <v>Jul</v>
      </c>
      <c r="D5109" t="s">
        <v>865</v>
      </c>
      <c r="E5109" t="s">
        <v>11</v>
      </c>
      <c r="F5109" t="s">
        <v>38</v>
      </c>
      <c r="G5109" t="s">
        <v>52</v>
      </c>
      <c r="H5109" t="s">
        <v>1178</v>
      </c>
      <c r="I5109" s="4">
        <v>9.5500000000000007</v>
      </c>
      <c r="J5109" s="5">
        <v>3</v>
      </c>
      <c r="K5109" s="4">
        <v>-3.82</v>
      </c>
    </row>
    <row r="5110" spans="1:11" x14ac:dyDescent="0.2">
      <c r="A5110" t="s">
        <v>3327</v>
      </c>
      <c r="B5110" t="str">
        <f t="shared" si="160"/>
        <v>2016</v>
      </c>
      <c r="C5110" t="str">
        <f t="shared" si="161"/>
        <v>Jul</v>
      </c>
      <c r="D5110" t="s">
        <v>449</v>
      </c>
      <c r="E5110" t="s">
        <v>79</v>
      </c>
      <c r="F5110" t="s">
        <v>12</v>
      </c>
      <c r="G5110" t="s">
        <v>72</v>
      </c>
      <c r="H5110" t="s">
        <v>459</v>
      </c>
      <c r="I5110" s="4">
        <v>10.199999999999999</v>
      </c>
      <c r="J5110" s="5">
        <v>5</v>
      </c>
      <c r="K5110" s="4">
        <v>4.79</v>
      </c>
    </row>
    <row r="5111" spans="1:11" x14ac:dyDescent="0.2">
      <c r="A5111" t="s">
        <v>3327</v>
      </c>
      <c r="B5111" t="str">
        <f t="shared" si="160"/>
        <v>2016</v>
      </c>
      <c r="C5111" t="str">
        <f t="shared" si="161"/>
        <v>Jul</v>
      </c>
      <c r="D5111" t="s">
        <v>449</v>
      </c>
      <c r="E5111" t="s">
        <v>79</v>
      </c>
      <c r="F5111" t="s">
        <v>12</v>
      </c>
      <c r="G5111" t="s">
        <v>27</v>
      </c>
      <c r="H5111" t="s">
        <v>445</v>
      </c>
      <c r="I5111" s="4">
        <v>22.32</v>
      </c>
      <c r="J5111" s="5">
        <v>3</v>
      </c>
      <c r="K5111" s="4">
        <v>5.58</v>
      </c>
    </row>
    <row r="5112" spans="1:11" x14ac:dyDescent="0.2">
      <c r="A5112" t="s">
        <v>3327</v>
      </c>
      <c r="B5112" t="str">
        <f t="shared" si="160"/>
        <v>2016</v>
      </c>
      <c r="C5112" t="str">
        <f t="shared" si="161"/>
        <v>Jul</v>
      </c>
      <c r="D5112" t="s">
        <v>449</v>
      </c>
      <c r="E5112" t="s">
        <v>79</v>
      </c>
      <c r="F5112" t="s">
        <v>12</v>
      </c>
      <c r="G5112" t="s">
        <v>22</v>
      </c>
      <c r="H5112" t="s">
        <v>219</v>
      </c>
      <c r="I5112" s="4">
        <v>24.1</v>
      </c>
      <c r="J5112" s="5">
        <v>5</v>
      </c>
      <c r="K5112" s="4">
        <v>11.09</v>
      </c>
    </row>
    <row r="5113" spans="1:11" x14ac:dyDescent="0.2">
      <c r="A5113" t="s">
        <v>3327</v>
      </c>
      <c r="B5113" t="str">
        <f t="shared" si="160"/>
        <v>2016</v>
      </c>
      <c r="C5113" t="str">
        <f t="shared" si="161"/>
        <v>Jul</v>
      </c>
      <c r="D5113" t="s">
        <v>449</v>
      </c>
      <c r="E5113" t="s">
        <v>79</v>
      </c>
      <c r="F5113" t="s">
        <v>43</v>
      </c>
      <c r="G5113" t="s">
        <v>58</v>
      </c>
      <c r="H5113" t="s">
        <v>2179</v>
      </c>
      <c r="I5113" s="4">
        <v>75.98</v>
      </c>
      <c r="J5113" s="5">
        <v>2</v>
      </c>
      <c r="K5113" s="4">
        <v>18.239999999999998</v>
      </c>
    </row>
    <row r="5114" spans="1:11" x14ac:dyDescent="0.2">
      <c r="A5114" t="s">
        <v>3327</v>
      </c>
      <c r="B5114" t="str">
        <f t="shared" si="160"/>
        <v>2016</v>
      </c>
      <c r="C5114" t="str">
        <f t="shared" si="161"/>
        <v>Jul</v>
      </c>
      <c r="D5114" t="s">
        <v>449</v>
      </c>
      <c r="E5114" t="s">
        <v>79</v>
      </c>
      <c r="F5114" t="s">
        <v>12</v>
      </c>
      <c r="G5114" t="s">
        <v>22</v>
      </c>
      <c r="H5114" t="s">
        <v>598</v>
      </c>
      <c r="I5114" s="4">
        <v>6.46</v>
      </c>
      <c r="J5114" s="5">
        <v>2</v>
      </c>
      <c r="K5114" s="4">
        <v>3.17</v>
      </c>
    </row>
    <row r="5115" spans="1:11" x14ac:dyDescent="0.2">
      <c r="A5115" t="s">
        <v>3327</v>
      </c>
      <c r="B5115" t="str">
        <f t="shared" si="160"/>
        <v>2016</v>
      </c>
      <c r="C5115" t="str">
        <f t="shared" si="161"/>
        <v>Jul</v>
      </c>
      <c r="D5115" t="s">
        <v>449</v>
      </c>
      <c r="E5115" t="s">
        <v>79</v>
      </c>
      <c r="F5115" t="s">
        <v>12</v>
      </c>
      <c r="G5115" t="s">
        <v>13</v>
      </c>
      <c r="H5115" t="s">
        <v>3328</v>
      </c>
      <c r="I5115" s="4">
        <v>60.12</v>
      </c>
      <c r="J5115" s="5">
        <v>9</v>
      </c>
      <c r="K5115" s="4">
        <v>28.86</v>
      </c>
    </row>
    <row r="5116" spans="1:11" x14ac:dyDescent="0.2">
      <c r="A5116" t="s">
        <v>3329</v>
      </c>
      <c r="B5116" t="str">
        <f t="shared" si="160"/>
        <v>2016</v>
      </c>
      <c r="C5116" t="str">
        <f t="shared" si="161"/>
        <v>Jul</v>
      </c>
      <c r="D5116" t="s">
        <v>572</v>
      </c>
      <c r="E5116" t="s">
        <v>31</v>
      </c>
      <c r="F5116" t="s">
        <v>12</v>
      </c>
      <c r="G5116" t="s">
        <v>20</v>
      </c>
      <c r="H5116" t="s">
        <v>1719</v>
      </c>
      <c r="I5116" s="4">
        <v>77.88</v>
      </c>
      <c r="J5116" s="5">
        <v>2</v>
      </c>
      <c r="K5116" s="4">
        <v>3.89</v>
      </c>
    </row>
    <row r="5117" spans="1:11" x14ac:dyDescent="0.2">
      <c r="A5117" t="s">
        <v>3329</v>
      </c>
      <c r="B5117" t="str">
        <f t="shared" si="160"/>
        <v>2016</v>
      </c>
      <c r="C5117" t="str">
        <f t="shared" si="161"/>
        <v>Jul</v>
      </c>
      <c r="D5117" t="s">
        <v>797</v>
      </c>
      <c r="E5117" t="s">
        <v>205</v>
      </c>
      <c r="F5117" t="s">
        <v>12</v>
      </c>
      <c r="G5117" t="s">
        <v>105</v>
      </c>
      <c r="H5117" t="s">
        <v>2381</v>
      </c>
      <c r="I5117" s="4">
        <v>162.63999999999999</v>
      </c>
      <c r="J5117" s="5">
        <v>2</v>
      </c>
      <c r="K5117" s="4">
        <v>45.54</v>
      </c>
    </row>
    <row r="5118" spans="1:11" x14ac:dyDescent="0.2">
      <c r="A5118" t="s">
        <v>3329</v>
      </c>
      <c r="B5118" t="str">
        <f t="shared" si="160"/>
        <v>2016</v>
      </c>
      <c r="C5118" t="str">
        <f t="shared" si="161"/>
        <v>Jul</v>
      </c>
      <c r="D5118" t="s">
        <v>797</v>
      </c>
      <c r="E5118" t="s">
        <v>205</v>
      </c>
      <c r="F5118" t="s">
        <v>43</v>
      </c>
      <c r="G5118" t="s">
        <v>44</v>
      </c>
      <c r="H5118" t="s">
        <v>1640</v>
      </c>
      <c r="I5118" s="4">
        <v>597</v>
      </c>
      <c r="J5118" s="5">
        <v>3</v>
      </c>
      <c r="K5118" s="4">
        <v>280.58999999999997</v>
      </c>
    </row>
    <row r="5119" spans="1:11" x14ac:dyDescent="0.2">
      <c r="A5119" t="s">
        <v>3329</v>
      </c>
      <c r="B5119" t="str">
        <f t="shared" si="160"/>
        <v>2016</v>
      </c>
      <c r="C5119" t="str">
        <f t="shared" si="161"/>
        <v>Jul</v>
      </c>
      <c r="D5119" t="s">
        <v>797</v>
      </c>
      <c r="E5119" t="s">
        <v>205</v>
      </c>
      <c r="F5119" t="s">
        <v>12</v>
      </c>
      <c r="G5119" t="s">
        <v>13</v>
      </c>
      <c r="H5119" t="s">
        <v>528</v>
      </c>
      <c r="I5119" s="4">
        <v>55.48</v>
      </c>
      <c r="J5119" s="5">
        <v>1</v>
      </c>
      <c r="K5119" s="4">
        <v>26.63</v>
      </c>
    </row>
    <row r="5120" spans="1:11" x14ac:dyDescent="0.2">
      <c r="A5120" t="s">
        <v>3329</v>
      </c>
      <c r="B5120" t="str">
        <f t="shared" si="160"/>
        <v>2016</v>
      </c>
      <c r="C5120" t="str">
        <f t="shared" si="161"/>
        <v>Jul</v>
      </c>
      <c r="D5120" t="s">
        <v>705</v>
      </c>
      <c r="E5120" t="s">
        <v>216</v>
      </c>
      <c r="F5120" t="s">
        <v>12</v>
      </c>
      <c r="G5120" t="s">
        <v>13</v>
      </c>
      <c r="H5120" t="s">
        <v>831</v>
      </c>
      <c r="I5120" s="4">
        <v>21.93</v>
      </c>
      <c r="J5120" s="5">
        <v>3</v>
      </c>
      <c r="K5120" s="4">
        <v>10.09</v>
      </c>
    </row>
    <row r="5121" spans="1:11" x14ac:dyDescent="0.2">
      <c r="A5121" t="s">
        <v>3329</v>
      </c>
      <c r="B5121" t="str">
        <f t="shared" si="160"/>
        <v>2016</v>
      </c>
      <c r="C5121" t="str">
        <f t="shared" si="161"/>
        <v>Jul</v>
      </c>
      <c r="D5121" t="s">
        <v>705</v>
      </c>
      <c r="E5121" t="s">
        <v>216</v>
      </c>
      <c r="F5121" t="s">
        <v>12</v>
      </c>
      <c r="G5121" t="s">
        <v>20</v>
      </c>
      <c r="H5121" t="s">
        <v>315</v>
      </c>
      <c r="I5121" s="4">
        <v>242.94</v>
      </c>
      <c r="J5121" s="5">
        <v>3</v>
      </c>
      <c r="K5121" s="4">
        <v>4.8600000000000003</v>
      </c>
    </row>
    <row r="5122" spans="1:11" x14ac:dyDescent="0.2">
      <c r="A5122" t="s">
        <v>3329</v>
      </c>
      <c r="B5122" t="str">
        <f t="shared" si="160"/>
        <v>2016</v>
      </c>
      <c r="C5122" t="str">
        <f t="shared" si="161"/>
        <v>Jul</v>
      </c>
      <c r="D5122" t="s">
        <v>705</v>
      </c>
      <c r="E5122" t="s">
        <v>216</v>
      </c>
      <c r="F5122" t="s">
        <v>12</v>
      </c>
      <c r="G5122" t="s">
        <v>13</v>
      </c>
      <c r="H5122" t="s">
        <v>3093</v>
      </c>
      <c r="I5122" s="4">
        <v>7.64</v>
      </c>
      <c r="J5122" s="5">
        <v>1</v>
      </c>
      <c r="K5122" s="4">
        <v>3.74</v>
      </c>
    </row>
    <row r="5123" spans="1:11" x14ac:dyDescent="0.2">
      <c r="A5123" t="s">
        <v>3329</v>
      </c>
      <c r="B5123" t="str">
        <f t="shared" ref="B5123:B5186" si="162">TEXT(A5123,"YYYY")</f>
        <v>2016</v>
      </c>
      <c r="C5123" t="str">
        <f t="shared" ref="C5123:C5186" si="163">TEXT(A5123,"MMM")</f>
        <v>Jul</v>
      </c>
      <c r="D5123" t="s">
        <v>705</v>
      </c>
      <c r="E5123" t="s">
        <v>216</v>
      </c>
      <c r="F5123" t="s">
        <v>12</v>
      </c>
      <c r="G5123" t="s">
        <v>13</v>
      </c>
      <c r="H5123" t="s">
        <v>1343</v>
      </c>
      <c r="I5123" s="4">
        <v>51.84</v>
      </c>
      <c r="J5123" s="5">
        <v>8</v>
      </c>
      <c r="K5123" s="4">
        <v>25.4</v>
      </c>
    </row>
    <row r="5124" spans="1:11" x14ac:dyDescent="0.2">
      <c r="A5124" t="s">
        <v>3329</v>
      </c>
      <c r="B5124" t="str">
        <f t="shared" si="162"/>
        <v>2016</v>
      </c>
      <c r="C5124" t="str">
        <f t="shared" si="163"/>
        <v>Jul</v>
      </c>
      <c r="D5124" t="s">
        <v>705</v>
      </c>
      <c r="E5124" t="s">
        <v>216</v>
      </c>
      <c r="F5124" t="s">
        <v>12</v>
      </c>
      <c r="G5124" t="s">
        <v>20</v>
      </c>
      <c r="H5124" t="s">
        <v>82</v>
      </c>
      <c r="I5124" s="4">
        <v>265.17</v>
      </c>
      <c r="J5124" s="5">
        <v>1</v>
      </c>
      <c r="K5124" s="4">
        <v>47.73</v>
      </c>
    </row>
    <row r="5125" spans="1:11" x14ac:dyDescent="0.2">
      <c r="A5125" t="s">
        <v>3329</v>
      </c>
      <c r="B5125" t="str">
        <f t="shared" si="162"/>
        <v>2016</v>
      </c>
      <c r="C5125" t="str">
        <f t="shared" si="163"/>
        <v>Jul</v>
      </c>
      <c r="D5125" t="s">
        <v>1418</v>
      </c>
      <c r="E5125" t="s">
        <v>189</v>
      </c>
      <c r="F5125" t="s">
        <v>38</v>
      </c>
      <c r="G5125" t="s">
        <v>52</v>
      </c>
      <c r="H5125" t="s">
        <v>155</v>
      </c>
      <c r="I5125" s="4">
        <v>12.42</v>
      </c>
      <c r="J5125" s="5">
        <v>3</v>
      </c>
      <c r="K5125" s="4">
        <v>4.47</v>
      </c>
    </row>
    <row r="5126" spans="1:11" x14ac:dyDescent="0.2">
      <c r="A5126" t="s">
        <v>3329</v>
      </c>
      <c r="B5126" t="str">
        <f t="shared" si="162"/>
        <v>2016</v>
      </c>
      <c r="C5126" t="str">
        <f t="shared" si="163"/>
        <v>Jul</v>
      </c>
      <c r="D5126" t="s">
        <v>1418</v>
      </c>
      <c r="E5126" t="s">
        <v>189</v>
      </c>
      <c r="F5126" t="s">
        <v>43</v>
      </c>
      <c r="G5126" t="s">
        <v>58</v>
      </c>
      <c r="H5126" t="s">
        <v>3330</v>
      </c>
      <c r="I5126" s="4">
        <v>428.4</v>
      </c>
      <c r="J5126" s="5">
        <v>3</v>
      </c>
      <c r="K5126" s="4">
        <v>89.96</v>
      </c>
    </row>
    <row r="5127" spans="1:11" x14ac:dyDescent="0.2">
      <c r="A5127" t="s">
        <v>3329</v>
      </c>
      <c r="B5127" t="str">
        <f t="shared" si="162"/>
        <v>2016</v>
      </c>
      <c r="C5127" t="str">
        <f t="shared" si="163"/>
        <v>Jul</v>
      </c>
      <c r="D5127" t="s">
        <v>1418</v>
      </c>
      <c r="E5127" t="s">
        <v>189</v>
      </c>
      <c r="F5127" t="s">
        <v>38</v>
      </c>
      <c r="G5127" t="s">
        <v>52</v>
      </c>
      <c r="H5127" t="s">
        <v>3331</v>
      </c>
      <c r="I5127" s="4">
        <v>24.75</v>
      </c>
      <c r="J5127" s="5">
        <v>5</v>
      </c>
      <c r="K5127" s="4">
        <v>10.89</v>
      </c>
    </row>
    <row r="5128" spans="1:11" x14ac:dyDescent="0.2">
      <c r="A5128" t="s">
        <v>3329</v>
      </c>
      <c r="B5128" t="str">
        <f t="shared" si="162"/>
        <v>2016</v>
      </c>
      <c r="C5128" t="str">
        <f t="shared" si="163"/>
        <v>Jul</v>
      </c>
      <c r="D5128" t="s">
        <v>1418</v>
      </c>
      <c r="E5128" t="s">
        <v>189</v>
      </c>
      <c r="F5128" t="s">
        <v>12</v>
      </c>
      <c r="G5128" t="s">
        <v>18</v>
      </c>
      <c r="H5128" t="s">
        <v>101</v>
      </c>
      <c r="I5128" s="4">
        <v>87.71</v>
      </c>
      <c r="J5128" s="5">
        <v>7</v>
      </c>
      <c r="K5128" s="4">
        <v>41.22</v>
      </c>
    </row>
    <row r="5129" spans="1:11" x14ac:dyDescent="0.2">
      <c r="A5129" t="s">
        <v>3329</v>
      </c>
      <c r="B5129" t="str">
        <f t="shared" si="162"/>
        <v>2016</v>
      </c>
      <c r="C5129" t="str">
        <f t="shared" si="163"/>
        <v>Jul</v>
      </c>
      <c r="D5129" t="s">
        <v>1418</v>
      </c>
      <c r="E5129" t="s">
        <v>189</v>
      </c>
      <c r="F5129" t="s">
        <v>12</v>
      </c>
      <c r="G5129" t="s">
        <v>20</v>
      </c>
      <c r="H5129" t="s">
        <v>2889</v>
      </c>
      <c r="I5129" s="4">
        <v>69.52</v>
      </c>
      <c r="J5129" s="5">
        <v>2</v>
      </c>
      <c r="K5129" s="4">
        <v>17.38</v>
      </c>
    </row>
    <row r="5130" spans="1:11" x14ac:dyDescent="0.2">
      <c r="A5130" t="s">
        <v>3329</v>
      </c>
      <c r="B5130" t="str">
        <f t="shared" si="162"/>
        <v>2016</v>
      </c>
      <c r="C5130" t="str">
        <f t="shared" si="163"/>
        <v>Jul</v>
      </c>
      <c r="D5130" t="s">
        <v>1418</v>
      </c>
      <c r="E5130" t="s">
        <v>189</v>
      </c>
      <c r="F5130" t="s">
        <v>43</v>
      </c>
      <c r="G5130" t="s">
        <v>44</v>
      </c>
      <c r="H5130" t="s">
        <v>3034</v>
      </c>
      <c r="I5130" s="4">
        <v>20.78</v>
      </c>
      <c r="J5130" s="5">
        <v>2</v>
      </c>
      <c r="K5130" s="4">
        <v>-4.68</v>
      </c>
    </row>
    <row r="5131" spans="1:11" x14ac:dyDescent="0.2">
      <c r="A5131" t="s">
        <v>3329</v>
      </c>
      <c r="B5131" t="str">
        <f t="shared" si="162"/>
        <v>2016</v>
      </c>
      <c r="C5131" t="str">
        <f t="shared" si="163"/>
        <v>Jul</v>
      </c>
      <c r="D5131" t="s">
        <v>1418</v>
      </c>
      <c r="E5131" t="s">
        <v>189</v>
      </c>
      <c r="F5131" t="s">
        <v>12</v>
      </c>
      <c r="G5131" t="s">
        <v>22</v>
      </c>
      <c r="H5131" t="s">
        <v>499</v>
      </c>
      <c r="I5131" s="4">
        <v>12.82</v>
      </c>
      <c r="J5131" s="5">
        <v>3</v>
      </c>
      <c r="K5131" s="4">
        <v>4.17</v>
      </c>
    </row>
    <row r="5132" spans="1:11" x14ac:dyDescent="0.2">
      <c r="A5132" t="s">
        <v>3329</v>
      </c>
      <c r="B5132" t="str">
        <f t="shared" si="162"/>
        <v>2016</v>
      </c>
      <c r="C5132" t="str">
        <f t="shared" si="163"/>
        <v>Jul</v>
      </c>
      <c r="D5132" t="s">
        <v>1386</v>
      </c>
      <c r="E5132" t="s">
        <v>169</v>
      </c>
      <c r="F5132" t="s">
        <v>12</v>
      </c>
      <c r="G5132" t="s">
        <v>105</v>
      </c>
      <c r="H5132" t="s">
        <v>927</v>
      </c>
      <c r="I5132" s="4">
        <v>45.96</v>
      </c>
      <c r="J5132" s="5">
        <v>2</v>
      </c>
      <c r="K5132" s="4">
        <v>13.79</v>
      </c>
    </row>
    <row r="5133" spans="1:11" x14ac:dyDescent="0.2">
      <c r="A5133" t="s">
        <v>3332</v>
      </c>
      <c r="B5133" t="str">
        <f t="shared" si="162"/>
        <v>2016</v>
      </c>
      <c r="C5133" t="str">
        <f t="shared" si="163"/>
        <v>Jul</v>
      </c>
      <c r="D5133" t="s">
        <v>2428</v>
      </c>
      <c r="E5133" t="s">
        <v>327</v>
      </c>
      <c r="F5133" t="s">
        <v>38</v>
      </c>
      <c r="G5133" t="s">
        <v>39</v>
      </c>
      <c r="H5133" t="s">
        <v>1244</v>
      </c>
      <c r="I5133" s="4">
        <v>544.01</v>
      </c>
      <c r="J5133" s="5">
        <v>3</v>
      </c>
      <c r="K5133" s="4">
        <v>40.799999999999997</v>
      </c>
    </row>
    <row r="5134" spans="1:11" x14ac:dyDescent="0.2">
      <c r="A5134" t="s">
        <v>3332</v>
      </c>
      <c r="B5134" t="str">
        <f t="shared" si="162"/>
        <v>2016</v>
      </c>
      <c r="C5134" t="str">
        <f t="shared" si="163"/>
        <v>Jul</v>
      </c>
      <c r="D5134" t="s">
        <v>2428</v>
      </c>
      <c r="E5134" t="s">
        <v>327</v>
      </c>
      <c r="F5134" t="s">
        <v>12</v>
      </c>
      <c r="G5134" t="s">
        <v>22</v>
      </c>
      <c r="H5134" t="s">
        <v>2776</v>
      </c>
      <c r="I5134" s="4">
        <v>1.87</v>
      </c>
      <c r="J5134" s="5">
        <v>3</v>
      </c>
      <c r="K5134" s="4">
        <v>-1.44</v>
      </c>
    </row>
    <row r="5135" spans="1:11" x14ac:dyDescent="0.2">
      <c r="A5135" t="s">
        <v>3332</v>
      </c>
      <c r="B5135" t="str">
        <f t="shared" si="162"/>
        <v>2016</v>
      </c>
      <c r="C5135" t="str">
        <f t="shared" si="163"/>
        <v>Jul</v>
      </c>
      <c r="D5135" t="s">
        <v>2428</v>
      </c>
      <c r="E5135" t="s">
        <v>327</v>
      </c>
      <c r="F5135" t="s">
        <v>38</v>
      </c>
      <c r="G5135" t="s">
        <v>39</v>
      </c>
      <c r="H5135" t="s">
        <v>121</v>
      </c>
      <c r="I5135" s="4">
        <v>854.35</v>
      </c>
      <c r="J5135" s="5">
        <v>3</v>
      </c>
      <c r="K5135" s="4">
        <v>10.68</v>
      </c>
    </row>
    <row r="5136" spans="1:11" x14ac:dyDescent="0.2">
      <c r="A5136" t="s">
        <v>3332</v>
      </c>
      <c r="B5136" t="str">
        <f t="shared" si="162"/>
        <v>2016</v>
      </c>
      <c r="C5136" t="str">
        <f t="shared" si="163"/>
        <v>Jul</v>
      </c>
      <c r="D5136" t="s">
        <v>2428</v>
      </c>
      <c r="E5136" t="s">
        <v>327</v>
      </c>
      <c r="F5136" t="s">
        <v>12</v>
      </c>
      <c r="G5136" t="s">
        <v>20</v>
      </c>
      <c r="H5136" t="s">
        <v>3333</v>
      </c>
      <c r="I5136" s="4">
        <v>593.57000000000005</v>
      </c>
      <c r="J5136" s="5">
        <v>2</v>
      </c>
      <c r="K5136" s="4">
        <v>0</v>
      </c>
    </row>
    <row r="5137" spans="1:11" x14ac:dyDescent="0.2">
      <c r="A5137" t="s">
        <v>3332</v>
      </c>
      <c r="B5137" t="str">
        <f t="shared" si="162"/>
        <v>2016</v>
      </c>
      <c r="C5137" t="str">
        <f t="shared" si="163"/>
        <v>Jul</v>
      </c>
      <c r="D5137" t="s">
        <v>2428</v>
      </c>
      <c r="E5137" t="s">
        <v>327</v>
      </c>
      <c r="F5137" t="s">
        <v>12</v>
      </c>
      <c r="G5137" t="s">
        <v>20</v>
      </c>
      <c r="H5137" t="s">
        <v>2156</v>
      </c>
      <c r="I5137" s="4">
        <v>338.04</v>
      </c>
      <c r="J5137" s="5">
        <v>3</v>
      </c>
      <c r="K5137" s="4">
        <v>-33.799999999999997</v>
      </c>
    </row>
    <row r="5138" spans="1:11" x14ac:dyDescent="0.2">
      <c r="A5138" t="s">
        <v>3332</v>
      </c>
      <c r="B5138" t="str">
        <f t="shared" si="162"/>
        <v>2016</v>
      </c>
      <c r="C5138" t="str">
        <f t="shared" si="163"/>
        <v>Jul</v>
      </c>
      <c r="D5138" t="s">
        <v>500</v>
      </c>
      <c r="E5138" t="s">
        <v>37</v>
      </c>
      <c r="F5138" t="s">
        <v>38</v>
      </c>
      <c r="G5138" t="s">
        <v>39</v>
      </c>
      <c r="H5138" t="s">
        <v>837</v>
      </c>
      <c r="I5138" s="4">
        <v>140.81</v>
      </c>
      <c r="J5138" s="5">
        <v>1</v>
      </c>
      <c r="K5138" s="4">
        <v>39.43</v>
      </c>
    </row>
    <row r="5139" spans="1:11" x14ac:dyDescent="0.2">
      <c r="A5139" t="s">
        <v>3332</v>
      </c>
      <c r="B5139" t="str">
        <f t="shared" si="162"/>
        <v>2016</v>
      </c>
      <c r="C5139" t="str">
        <f t="shared" si="163"/>
        <v>Jul</v>
      </c>
      <c r="D5139" t="s">
        <v>1346</v>
      </c>
      <c r="E5139" t="s">
        <v>109</v>
      </c>
      <c r="F5139" t="s">
        <v>12</v>
      </c>
      <c r="G5139" t="s">
        <v>232</v>
      </c>
      <c r="H5139" t="s">
        <v>2753</v>
      </c>
      <c r="I5139" s="4">
        <v>33.799999999999997</v>
      </c>
      <c r="J5139" s="5">
        <v>5</v>
      </c>
      <c r="K5139" s="4">
        <v>4.2300000000000004</v>
      </c>
    </row>
    <row r="5140" spans="1:11" x14ac:dyDescent="0.2">
      <c r="A5140" t="s">
        <v>3332</v>
      </c>
      <c r="B5140" t="str">
        <f t="shared" si="162"/>
        <v>2016</v>
      </c>
      <c r="C5140" t="str">
        <f t="shared" si="163"/>
        <v>Jul</v>
      </c>
      <c r="D5140" t="s">
        <v>3123</v>
      </c>
      <c r="E5140" t="s">
        <v>11</v>
      </c>
      <c r="F5140" t="s">
        <v>43</v>
      </c>
      <c r="G5140" t="s">
        <v>58</v>
      </c>
      <c r="H5140" t="s">
        <v>2207</v>
      </c>
      <c r="I5140" s="4">
        <v>15.58</v>
      </c>
      <c r="J5140" s="5">
        <v>3</v>
      </c>
      <c r="K5140" s="4">
        <v>3.31</v>
      </c>
    </row>
    <row r="5141" spans="1:11" x14ac:dyDescent="0.2">
      <c r="A5141" t="s">
        <v>3332</v>
      </c>
      <c r="B5141" t="str">
        <f t="shared" si="162"/>
        <v>2016</v>
      </c>
      <c r="C5141" t="str">
        <f t="shared" si="163"/>
        <v>Jul</v>
      </c>
      <c r="D5141" t="s">
        <v>2265</v>
      </c>
      <c r="E5141" t="s">
        <v>109</v>
      </c>
      <c r="F5141" t="s">
        <v>43</v>
      </c>
      <c r="G5141" t="s">
        <v>44</v>
      </c>
      <c r="H5141" t="s">
        <v>3334</v>
      </c>
      <c r="I5141" s="4">
        <v>55.99</v>
      </c>
      <c r="J5141" s="5">
        <v>1</v>
      </c>
      <c r="K5141" s="4">
        <v>3.5</v>
      </c>
    </row>
    <row r="5142" spans="1:11" x14ac:dyDescent="0.2">
      <c r="A5142" t="s">
        <v>3332</v>
      </c>
      <c r="B5142" t="str">
        <f t="shared" si="162"/>
        <v>2016</v>
      </c>
      <c r="C5142" t="str">
        <f t="shared" si="163"/>
        <v>Jul</v>
      </c>
      <c r="D5142" t="s">
        <v>2498</v>
      </c>
      <c r="E5142" t="s">
        <v>26</v>
      </c>
      <c r="F5142" t="s">
        <v>12</v>
      </c>
      <c r="G5142" t="s">
        <v>27</v>
      </c>
      <c r="H5142" t="s">
        <v>2965</v>
      </c>
      <c r="I5142" s="4">
        <v>11.26</v>
      </c>
      <c r="J5142" s="5">
        <v>8</v>
      </c>
      <c r="K5142" s="4">
        <v>1.27</v>
      </c>
    </row>
    <row r="5143" spans="1:11" x14ac:dyDescent="0.2">
      <c r="A5143" t="s">
        <v>3332</v>
      </c>
      <c r="B5143" t="str">
        <f t="shared" si="162"/>
        <v>2016</v>
      </c>
      <c r="C5143" t="str">
        <f t="shared" si="163"/>
        <v>Jul</v>
      </c>
      <c r="D5143" t="s">
        <v>2498</v>
      </c>
      <c r="E5143" t="s">
        <v>26</v>
      </c>
      <c r="F5143" t="s">
        <v>12</v>
      </c>
      <c r="G5143" t="s">
        <v>20</v>
      </c>
      <c r="H5143" t="s">
        <v>2378</v>
      </c>
      <c r="I5143" s="4">
        <v>284.08</v>
      </c>
      <c r="J5143" s="5">
        <v>10</v>
      </c>
      <c r="K5143" s="4">
        <v>24.86</v>
      </c>
    </row>
    <row r="5144" spans="1:11" x14ac:dyDescent="0.2">
      <c r="A5144" t="s">
        <v>3332</v>
      </c>
      <c r="B5144" t="str">
        <f t="shared" si="162"/>
        <v>2016</v>
      </c>
      <c r="C5144" t="str">
        <f t="shared" si="163"/>
        <v>Jul</v>
      </c>
      <c r="D5144" t="s">
        <v>2498</v>
      </c>
      <c r="E5144" t="s">
        <v>26</v>
      </c>
      <c r="F5144" t="s">
        <v>12</v>
      </c>
      <c r="G5144" t="s">
        <v>13</v>
      </c>
      <c r="H5144" t="s">
        <v>2825</v>
      </c>
      <c r="I5144" s="4">
        <v>18.5</v>
      </c>
      <c r="J5144" s="5">
        <v>4</v>
      </c>
      <c r="K5144" s="4">
        <v>6.7</v>
      </c>
    </row>
    <row r="5145" spans="1:11" x14ac:dyDescent="0.2">
      <c r="A5145" t="s">
        <v>3335</v>
      </c>
      <c r="B5145" t="str">
        <f t="shared" si="162"/>
        <v>2016</v>
      </c>
      <c r="C5145" t="str">
        <f t="shared" si="163"/>
        <v>Jul</v>
      </c>
      <c r="D5145" t="s">
        <v>267</v>
      </c>
      <c r="E5145" t="s">
        <v>383</v>
      </c>
      <c r="F5145" t="s">
        <v>38</v>
      </c>
      <c r="G5145" t="s">
        <v>52</v>
      </c>
      <c r="H5145" t="s">
        <v>2528</v>
      </c>
      <c r="I5145" s="4">
        <v>185.58</v>
      </c>
      <c r="J5145" s="5">
        <v>6</v>
      </c>
      <c r="K5145" s="4">
        <v>76.09</v>
      </c>
    </row>
    <row r="5146" spans="1:11" x14ac:dyDescent="0.2">
      <c r="A5146" t="s">
        <v>3335</v>
      </c>
      <c r="B5146" t="str">
        <f t="shared" si="162"/>
        <v>2016</v>
      </c>
      <c r="C5146" t="str">
        <f t="shared" si="163"/>
        <v>Jul</v>
      </c>
      <c r="D5146" t="s">
        <v>267</v>
      </c>
      <c r="E5146" t="s">
        <v>383</v>
      </c>
      <c r="F5146" t="s">
        <v>12</v>
      </c>
      <c r="G5146" t="s">
        <v>22</v>
      </c>
      <c r="H5146" t="s">
        <v>351</v>
      </c>
      <c r="I5146" s="4">
        <v>77.56</v>
      </c>
      <c r="J5146" s="5">
        <v>2</v>
      </c>
      <c r="K5146" s="4">
        <v>35.68</v>
      </c>
    </row>
    <row r="5147" spans="1:11" x14ac:dyDescent="0.2">
      <c r="A5147" t="s">
        <v>3335</v>
      </c>
      <c r="B5147" t="str">
        <f t="shared" si="162"/>
        <v>2016</v>
      </c>
      <c r="C5147" t="str">
        <f t="shared" si="163"/>
        <v>Jul</v>
      </c>
      <c r="D5147" t="s">
        <v>267</v>
      </c>
      <c r="E5147" t="s">
        <v>383</v>
      </c>
      <c r="F5147" t="s">
        <v>12</v>
      </c>
      <c r="G5147" t="s">
        <v>20</v>
      </c>
      <c r="H5147" t="s">
        <v>2039</v>
      </c>
      <c r="I5147" s="4">
        <v>87.92</v>
      </c>
      <c r="J5147" s="5">
        <v>4</v>
      </c>
      <c r="K5147" s="4">
        <v>0.88</v>
      </c>
    </row>
    <row r="5148" spans="1:11" x14ac:dyDescent="0.2">
      <c r="A5148" t="s">
        <v>3335</v>
      </c>
      <c r="B5148" t="str">
        <f t="shared" si="162"/>
        <v>2016</v>
      </c>
      <c r="C5148" t="str">
        <f t="shared" si="163"/>
        <v>Jul</v>
      </c>
      <c r="D5148" t="s">
        <v>267</v>
      </c>
      <c r="E5148" t="s">
        <v>383</v>
      </c>
      <c r="F5148" t="s">
        <v>12</v>
      </c>
      <c r="G5148" t="s">
        <v>13</v>
      </c>
      <c r="H5148" t="s">
        <v>1860</v>
      </c>
      <c r="I5148" s="4">
        <v>245.94</v>
      </c>
      <c r="J5148" s="5">
        <v>6</v>
      </c>
      <c r="K5148" s="4">
        <v>120.51</v>
      </c>
    </row>
    <row r="5149" spans="1:11" x14ac:dyDescent="0.2">
      <c r="A5149" t="s">
        <v>3335</v>
      </c>
      <c r="B5149" t="str">
        <f t="shared" si="162"/>
        <v>2016</v>
      </c>
      <c r="C5149" t="str">
        <f t="shared" si="163"/>
        <v>Jul</v>
      </c>
      <c r="D5149" t="s">
        <v>267</v>
      </c>
      <c r="E5149" t="s">
        <v>383</v>
      </c>
      <c r="F5149" t="s">
        <v>12</v>
      </c>
      <c r="G5149" t="s">
        <v>22</v>
      </c>
      <c r="H5149" t="s">
        <v>2819</v>
      </c>
      <c r="I5149" s="4">
        <v>8.6</v>
      </c>
      <c r="J5149" s="5">
        <v>1</v>
      </c>
      <c r="K5149" s="4">
        <v>4.04</v>
      </c>
    </row>
    <row r="5150" spans="1:11" x14ac:dyDescent="0.2">
      <c r="A5150" t="s">
        <v>3335</v>
      </c>
      <c r="B5150" t="str">
        <f t="shared" si="162"/>
        <v>2016</v>
      </c>
      <c r="C5150" t="str">
        <f t="shared" si="163"/>
        <v>Jul</v>
      </c>
      <c r="D5150" t="s">
        <v>267</v>
      </c>
      <c r="E5150" t="s">
        <v>383</v>
      </c>
      <c r="F5150" t="s">
        <v>38</v>
      </c>
      <c r="G5150" t="s">
        <v>83</v>
      </c>
      <c r="H5150" t="s">
        <v>1919</v>
      </c>
      <c r="I5150" s="4">
        <v>504.9</v>
      </c>
      <c r="J5150" s="5">
        <v>5</v>
      </c>
      <c r="K5150" s="4">
        <v>126.23</v>
      </c>
    </row>
    <row r="5151" spans="1:11" x14ac:dyDescent="0.2">
      <c r="A5151" t="s">
        <v>3335</v>
      </c>
      <c r="B5151" t="str">
        <f t="shared" si="162"/>
        <v>2016</v>
      </c>
      <c r="C5151" t="str">
        <f t="shared" si="163"/>
        <v>Jul</v>
      </c>
      <c r="D5151" t="s">
        <v>1808</v>
      </c>
      <c r="E5151" t="s">
        <v>31</v>
      </c>
      <c r="F5151" t="s">
        <v>43</v>
      </c>
      <c r="G5151" t="s">
        <v>44</v>
      </c>
      <c r="H5151" t="s">
        <v>1109</v>
      </c>
      <c r="I5151" s="4">
        <v>35.979999999999997</v>
      </c>
      <c r="J5151" s="5">
        <v>2</v>
      </c>
      <c r="K5151" s="4">
        <v>4.5</v>
      </c>
    </row>
    <row r="5152" spans="1:11" x14ac:dyDescent="0.2">
      <c r="A5152" t="s">
        <v>3335</v>
      </c>
      <c r="B5152" t="str">
        <f t="shared" si="162"/>
        <v>2016</v>
      </c>
      <c r="C5152" t="str">
        <f t="shared" si="163"/>
        <v>Jul</v>
      </c>
      <c r="D5152" t="s">
        <v>1808</v>
      </c>
      <c r="E5152" t="s">
        <v>31</v>
      </c>
      <c r="F5152" t="s">
        <v>43</v>
      </c>
      <c r="G5152" t="s">
        <v>58</v>
      </c>
      <c r="H5152" t="s">
        <v>2494</v>
      </c>
      <c r="I5152" s="4">
        <v>389.97</v>
      </c>
      <c r="J5152" s="5">
        <v>3</v>
      </c>
      <c r="K5152" s="4">
        <v>132.59</v>
      </c>
    </row>
    <row r="5153" spans="1:11" x14ac:dyDescent="0.2">
      <c r="A5153" t="s">
        <v>3336</v>
      </c>
      <c r="B5153" t="str">
        <f t="shared" si="162"/>
        <v>2016</v>
      </c>
      <c r="C5153" t="str">
        <f t="shared" si="163"/>
        <v>Jul</v>
      </c>
      <c r="D5153" t="s">
        <v>560</v>
      </c>
      <c r="E5153" t="s">
        <v>169</v>
      </c>
      <c r="F5153" t="s">
        <v>43</v>
      </c>
      <c r="G5153" t="s">
        <v>44</v>
      </c>
      <c r="H5153" t="s">
        <v>1412</v>
      </c>
      <c r="I5153" s="4">
        <v>89.95</v>
      </c>
      <c r="J5153" s="5">
        <v>5</v>
      </c>
      <c r="K5153" s="4">
        <v>43.18</v>
      </c>
    </row>
    <row r="5154" spans="1:11" x14ac:dyDescent="0.2">
      <c r="A5154" t="s">
        <v>3337</v>
      </c>
      <c r="B5154" t="str">
        <f t="shared" si="162"/>
        <v>2016</v>
      </c>
      <c r="C5154" t="str">
        <f t="shared" si="163"/>
        <v>Jul</v>
      </c>
      <c r="D5154" t="s">
        <v>1374</v>
      </c>
      <c r="E5154" t="s">
        <v>26</v>
      </c>
      <c r="F5154" t="s">
        <v>12</v>
      </c>
      <c r="G5154" t="s">
        <v>22</v>
      </c>
      <c r="H5154" t="s">
        <v>1579</v>
      </c>
      <c r="I5154" s="4">
        <v>1.94</v>
      </c>
      <c r="J5154" s="5">
        <v>1</v>
      </c>
      <c r="K5154" s="4">
        <v>-1.29</v>
      </c>
    </row>
    <row r="5155" spans="1:11" x14ac:dyDescent="0.2">
      <c r="A5155" t="s">
        <v>3337</v>
      </c>
      <c r="B5155" t="str">
        <f t="shared" si="162"/>
        <v>2016</v>
      </c>
      <c r="C5155" t="str">
        <f t="shared" si="163"/>
        <v>Jul</v>
      </c>
      <c r="D5155" t="s">
        <v>3092</v>
      </c>
      <c r="E5155" t="s">
        <v>87</v>
      </c>
      <c r="F5155" t="s">
        <v>12</v>
      </c>
      <c r="G5155" t="s">
        <v>27</v>
      </c>
      <c r="H5155" t="s">
        <v>3338</v>
      </c>
      <c r="I5155" s="4">
        <v>18.66</v>
      </c>
      <c r="J5155" s="5">
        <v>2</v>
      </c>
      <c r="K5155" s="4">
        <v>1.4</v>
      </c>
    </row>
    <row r="5156" spans="1:11" x14ac:dyDescent="0.2">
      <c r="A5156" t="s">
        <v>3337</v>
      </c>
      <c r="B5156" t="str">
        <f t="shared" si="162"/>
        <v>2016</v>
      </c>
      <c r="C5156" t="str">
        <f t="shared" si="163"/>
        <v>Jul</v>
      </c>
      <c r="D5156" t="s">
        <v>3092</v>
      </c>
      <c r="E5156" t="s">
        <v>87</v>
      </c>
      <c r="F5156" t="s">
        <v>12</v>
      </c>
      <c r="G5156" t="s">
        <v>22</v>
      </c>
      <c r="H5156" t="s">
        <v>981</v>
      </c>
      <c r="I5156" s="4">
        <v>11.09</v>
      </c>
      <c r="J5156" s="5">
        <v>7</v>
      </c>
      <c r="K5156" s="4">
        <v>-8.1300000000000008</v>
      </c>
    </row>
    <row r="5157" spans="1:11" x14ac:dyDescent="0.2">
      <c r="A5157" t="s">
        <v>3337</v>
      </c>
      <c r="B5157" t="str">
        <f t="shared" si="162"/>
        <v>2016</v>
      </c>
      <c r="C5157" t="str">
        <f t="shared" si="163"/>
        <v>Jul</v>
      </c>
      <c r="D5157" t="s">
        <v>3092</v>
      </c>
      <c r="E5157" t="s">
        <v>87</v>
      </c>
      <c r="F5157" t="s">
        <v>12</v>
      </c>
      <c r="G5157" t="s">
        <v>20</v>
      </c>
      <c r="H5157" t="s">
        <v>872</v>
      </c>
      <c r="I5157" s="4">
        <v>66.69</v>
      </c>
      <c r="J5157" s="5">
        <v>1</v>
      </c>
      <c r="K5157" s="4">
        <v>4.17</v>
      </c>
    </row>
    <row r="5158" spans="1:11" x14ac:dyDescent="0.2">
      <c r="A5158" t="s">
        <v>3337</v>
      </c>
      <c r="B5158" t="str">
        <f t="shared" si="162"/>
        <v>2016</v>
      </c>
      <c r="C5158" t="str">
        <f t="shared" si="163"/>
        <v>Jul</v>
      </c>
      <c r="D5158" t="s">
        <v>3092</v>
      </c>
      <c r="E5158" t="s">
        <v>87</v>
      </c>
      <c r="F5158" t="s">
        <v>12</v>
      </c>
      <c r="G5158" t="s">
        <v>20</v>
      </c>
      <c r="H5158" t="s">
        <v>1618</v>
      </c>
      <c r="I5158" s="4">
        <v>99.49</v>
      </c>
      <c r="J5158" s="5">
        <v>2</v>
      </c>
      <c r="K5158" s="4">
        <v>8.7100000000000009</v>
      </c>
    </row>
    <row r="5159" spans="1:11" x14ac:dyDescent="0.2">
      <c r="A5159" t="s">
        <v>3337</v>
      </c>
      <c r="B5159" t="str">
        <f t="shared" si="162"/>
        <v>2016</v>
      </c>
      <c r="C5159" t="str">
        <f t="shared" si="163"/>
        <v>Jul</v>
      </c>
      <c r="D5159" t="s">
        <v>1645</v>
      </c>
      <c r="E5159" t="s">
        <v>290</v>
      </c>
      <c r="F5159" t="s">
        <v>12</v>
      </c>
      <c r="G5159" t="s">
        <v>18</v>
      </c>
      <c r="H5159" t="s">
        <v>1273</v>
      </c>
      <c r="I5159" s="4">
        <v>6.26</v>
      </c>
      <c r="J5159" s="5">
        <v>3</v>
      </c>
      <c r="K5159" s="4">
        <v>2.04</v>
      </c>
    </row>
    <row r="5160" spans="1:11" x14ac:dyDescent="0.2">
      <c r="A5160" t="s">
        <v>3337</v>
      </c>
      <c r="B5160" t="str">
        <f t="shared" si="162"/>
        <v>2016</v>
      </c>
      <c r="C5160" t="str">
        <f t="shared" si="163"/>
        <v>Jul</v>
      </c>
      <c r="D5160" t="s">
        <v>1645</v>
      </c>
      <c r="E5160" t="s">
        <v>290</v>
      </c>
      <c r="F5160" t="s">
        <v>38</v>
      </c>
      <c r="G5160" t="s">
        <v>39</v>
      </c>
      <c r="H5160" t="s">
        <v>1594</v>
      </c>
      <c r="I5160" s="4">
        <v>363.92</v>
      </c>
      <c r="J5160" s="5">
        <v>5</v>
      </c>
      <c r="K5160" s="4">
        <v>0</v>
      </c>
    </row>
    <row r="5161" spans="1:11" x14ac:dyDescent="0.2">
      <c r="A5161" t="s">
        <v>3337</v>
      </c>
      <c r="B5161" t="str">
        <f t="shared" si="162"/>
        <v>2016</v>
      </c>
      <c r="C5161" t="str">
        <f t="shared" si="163"/>
        <v>Jul</v>
      </c>
      <c r="D5161" t="s">
        <v>451</v>
      </c>
      <c r="E5161" t="s">
        <v>31</v>
      </c>
      <c r="F5161" t="s">
        <v>12</v>
      </c>
      <c r="G5161" t="s">
        <v>72</v>
      </c>
      <c r="H5161" t="s">
        <v>1888</v>
      </c>
      <c r="I5161" s="4">
        <v>419.9</v>
      </c>
      <c r="J5161" s="5">
        <v>5</v>
      </c>
      <c r="K5161" s="4">
        <v>197.35</v>
      </c>
    </row>
    <row r="5162" spans="1:11" x14ac:dyDescent="0.2">
      <c r="A5162" t="s">
        <v>3337</v>
      </c>
      <c r="B5162" t="str">
        <f t="shared" si="162"/>
        <v>2016</v>
      </c>
      <c r="C5162" t="str">
        <f t="shared" si="163"/>
        <v>Jul</v>
      </c>
      <c r="D5162" t="s">
        <v>451</v>
      </c>
      <c r="E5162" t="s">
        <v>31</v>
      </c>
      <c r="F5162" t="s">
        <v>12</v>
      </c>
      <c r="G5162" t="s">
        <v>18</v>
      </c>
      <c r="H5162" t="s">
        <v>2483</v>
      </c>
      <c r="I5162" s="4">
        <v>3.15</v>
      </c>
      <c r="J5162" s="5">
        <v>1</v>
      </c>
      <c r="K5162" s="4">
        <v>1.51</v>
      </c>
    </row>
    <row r="5163" spans="1:11" x14ac:dyDescent="0.2">
      <c r="A5163" t="s">
        <v>3339</v>
      </c>
      <c r="B5163" t="str">
        <f t="shared" si="162"/>
        <v>2016</v>
      </c>
      <c r="C5163" t="str">
        <f t="shared" si="163"/>
        <v>Jul</v>
      </c>
      <c r="D5163" t="s">
        <v>3001</v>
      </c>
      <c r="E5163" t="s">
        <v>31</v>
      </c>
      <c r="F5163" t="s">
        <v>12</v>
      </c>
      <c r="G5163" t="s">
        <v>18</v>
      </c>
      <c r="H5163" t="s">
        <v>2483</v>
      </c>
      <c r="I5163" s="4">
        <v>6.3</v>
      </c>
      <c r="J5163" s="5">
        <v>2</v>
      </c>
      <c r="K5163" s="4">
        <v>3.02</v>
      </c>
    </row>
    <row r="5164" spans="1:11" x14ac:dyDescent="0.2">
      <c r="A5164" t="s">
        <v>3339</v>
      </c>
      <c r="B5164" t="str">
        <f t="shared" si="162"/>
        <v>2016</v>
      </c>
      <c r="C5164" t="str">
        <f t="shared" si="163"/>
        <v>Jul</v>
      </c>
      <c r="D5164" t="s">
        <v>3104</v>
      </c>
      <c r="E5164" t="s">
        <v>26</v>
      </c>
      <c r="F5164" t="s">
        <v>12</v>
      </c>
      <c r="G5164" t="s">
        <v>27</v>
      </c>
      <c r="H5164" t="s">
        <v>652</v>
      </c>
      <c r="I5164" s="4">
        <v>4.16</v>
      </c>
      <c r="J5164" s="5">
        <v>2</v>
      </c>
      <c r="K5164" s="4">
        <v>0.36</v>
      </c>
    </row>
    <row r="5165" spans="1:11" x14ac:dyDescent="0.2">
      <c r="A5165" t="s">
        <v>3339</v>
      </c>
      <c r="B5165" t="str">
        <f t="shared" si="162"/>
        <v>2016</v>
      </c>
      <c r="C5165" t="str">
        <f t="shared" si="163"/>
        <v>Jul</v>
      </c>
      <c r="D5165" t="s">
        <v>3104</v>
      </c>
      <c r="E5165" t="s">
        <v>26</v>
      </c>
      <c r="F5165" t="s">
        <v>38</v>
      </c>
      <c r="G5165" t="s">
        <v>52</v>
      </c>
      <c r="H5165" t="s">
        <v>1376</v>
      </c>
      <c r="I5165" s="4">
        <v>11.65</v>
      </c>
      <c r="J5165" s="5">
        <v>2</v>
      </c>
      <c r="K5165" s="4">
        <v>3.35</v>
      </c>
    </row>
    <row r="5166" spans="1:11" x14ac:dyDescent="0.2">
      <c r="A5166" t="s">
        <v>3339</v>
      </c>
      <c r="B5166" t="str">
        <f t="shared" si="162"/>
        <v>2016</v>
      </c>
      <c r="C5166" t="str">
        <f t="shared" si="163"/>
        <v>Jul</v>
      </c>
      <c r="D5166" t="s">
        <v>1418</v>
      </c>
      <c r="E5166" t="s">
        <v>125</v>
      </c>
      <c r="F5166" t="s">
        <v>43</v>
      </c>
      <c r="G5166" t="s">
        <v>58</v>
      </c>
      <c r="H5166" t="s">
        <v>2808</v>
      </c>
      <c r="I5166" s="4">
        <v>109.95</v>
      </c>
      <c r="J5166" s="5">
        <v>1</v>
      </c>
      <c r="K5166" s="4">
        <v>36.28</v>
      </c>
    </row>
    <row r="5167" spans="1:11" x14ac:dyDescent="0.2">
      <c r="A5167" t="s">
        <v>3339</v>
      </c>
      <c r="B5167" t="str">
        <f t="shared" si="162"/>
        <v>2016</v>
      </c>
      <c r="C5167" t="str">
        <f t="shared" si="163"/>
        <v>Jul</v>
      </c>
      <c r="D5167" t="s">
        <v>1418</v>
      </c>
      <c r="E5167" t="s">
        <v>125</v>
      </c>
      <c r="F5167" t="s">
        <v>12</v>
      </c>
      <c r="G5167" t="s">
        <v>20</v>
      </c>
      <c r="H5167" t="s">
        <v>1665</v>
      </c>
      <c r="I5167" s="4">
        <v>965.85</v>
      </c>
      <c r="J5167" s="5">
        <v>5</v>
      </c>
      <c r="K5167" s="4">
        <v>135.22</v>
      </c>
    </row>
    <row r="5168" spans="1:11" x14ac:dyDescent="0.2">
      <c r="A5168" t="s">
        <v>3339</v>
      </c>
      <c r="B5168" t="str">
        <f t="shared" si="162"/>
        <v>2016</v>
      </c>
      <c r="C5168" t="str">
        <f t="shared" si="163"/>
        <v>Jul</v>
      </c>
      <c r="D5168" t="s">
        <v>1418</v>
      </c>
      <c r="E5168" t="s">
        <v>125</v>
      </c>
      <c r="F5168" t="s">
        <v>12</v>
      </c>
      <c r="G5168" t="s">
        <v>27</v>
      </c>
      <c r="H5168" t="s">
        <v>2307</v>
      </c>
      <c r="I5168" s="4">
        <v>29.2</v>
      </c>
      <c r="J5168" s="5">
        <v>5</v>
      </c>
      <c r="K5168" s="4">
        <v>10.51</v>
      </c>
    </row>
    <row r="5169" spans="1:11" x14ac:dyDescent="0.2">
      <c r="A5169" t="s">
        <v>3339</v>
      </c>
      <c r="B5169" t="str">
        <f t="shared" si="162"/>
        <v>2016</v>
      </c>
      <c r="C5169" t="str">
        <f t="shared" si="163"/>
        <v>Jul</v>
      </c>
      <c r="D5169" t="s">
        <v>1418</v>
      </c>
      <c r="E5169" t="s">
        <v>125</v>
      </c>
      <c r="F5169" t="s">
        <v>12</v>
      </c>
      <c r="G5169" t="s">
        <v>13</v>
      </c>
      <c r="H5169" t="s">
        <v>1883</v>
      </c>
      <c r="I5169" s="4">
        <v>32.4</v>
      </c>
      <c r="J5169" s="5">
        <v>5</v>
      </c>
      <c r="K5169" s="4">
        <v>15.55</v>
      </c>
    </row>
    <row r="5170" spans="1:11" x14ac:dyDescent="0.2">
      <c r="A5170" t="s">
        <v>3339</v>
      </c>
      <c r="B5170" t="str">
        <f t="shared" si="162"/>
        <v>2016</v>
      </c>
      <c r="C5170" t="str">
        <f t="shared" si="163"/>
        <v>Jul</v>
      </c>
      <c r="D5170" t="s">
        <v>283</v>
      </c>
      <c r="E5170" t="s">
        <v>143</v>
      </c>
      <c r="F5170" t="s">
        <v>12</v>
      </c>
      <c r="G5170" t="s">
        <v>232</v>
      </c>
      <c r="H5170" t="s">
        <v>2446</v>
      </c>
      <c r="I5170" s="4">
        <v>86.2</v>
      </c>
      <c r="J5170" s="5">
        <v>5</v>
      </c>
      <c r="K5170" s="4">
        <v>25</v>
      </c>
    </row>
    <row r="5171" spans="1:11" x14ac:dyDescent="0.2">
      <c r="A5171" t="s">
        <v>3339</v>
      </c>
      <c r="B5171" t="str">
        <f t="shared" si="162"/>
        <v>2016</v>
      </c>
      <c r="C5171" t="str">
        <f t="shared" si="163"/>
        <v>Jul</v>
      </c>
      <c r="D5171" t="s">
        <v>2171</v>
      </c>
      <c r="E5171" t="s">
        <v>608</v>
      </c>
      <c r="F5171" t="s">
        <v>12</v>
      </c>
      <c r="G5171" t="s">
        <v>105</v>
      </c>
      <c r="H5171" t="s">
        <v>2127</v>
      </c>
      <c r="I5171" s="4">
        <v>37.68</v>
      </c>
      <c r="J5171" s="5">
        <v>2</v>
      </c>
      <c r="K5171" s="4">
        <v>10.55</v>
      </c>
    </row>
    <row r="5172" spans="1:11" x14ac:dyDescent="0.2">
      <c r="A5172" t="s">
        <v>3339</v>
      </c>
      <c r="B5172" t="str">
        <f t="shared" si="162"/>
        <v>2016</v>
      </c>
      <c r="C5172" t="str">
        <f t="shared" si="163"/>
        <v>Jul</v>
      </c>
      <c r="D5172" t="s">
        <v>2171</v>
      </c>
      <c r="E5172" t="s">
        <v>608</v>
      </c>
      <c r="F5172" t="s">
        <v>12</v>
      </c>
      <c r="G5172" t="s">
        <v>13</v>
      </c>
      <c r="H5172" t="s">
        <v>1395</v>
      </c>
      <c r="I5172" s="4">
        <v>51.84</v>
      </c>
      <c r="J5172" s="5">
        <v>8</v>
      </c>
      <c r="K5172" s="4">
        <v>24.88</v>
      </c>
    </row>
    <row r="5173" spans="1:11" x14ac:dyDescent="0.2">
      <c r="A5173" t="s">
        <v>3339</v>
      </c>
      <c r="B5173" t="str">
        <f t="shared" si="162"/>
        <v>2016</v>
      </c>
      <c r="C5173" t="str">
        <f t="shared" si="163"/>
        <v>Jul</v>
      </c>
      <c r="D5173" t="s">
        <v>2171</v>
      </c>
      <c r="E5173" t="s">
        <v>608</v>
      </c>
      <c r="F5173" t="s">
        <v>38</v>
      </c>
      <c r="G5173" t="s">
        <v>52</v>
      </c>
      <c r="H5173" t="s">
        <v>2565</v>
      </c>
      <c r="I5173" s="4">
        <v>27.42</v>
      </c>
      <c r="J5173" s="5">
        <v>3</v>
      </c>
      <c r="K5173" s="4">
        <v>9.32</v>
      </c>
    </row>
    <row r="5174" spans="1:11" x14ac:dyDescent="0.2">
      <c r="A5174" t="s">
        <v>3339</v>
      </c>
      <c r="B5174" t="str">
        <f t="shared" si="162"/>
        <v>2016</v>
      </c>
      <c r="C5174" t="str">
        <f t="shared" si="163"/>
        <v>Jul</v>
      </c>
      <c r="D5174" t="s">
        <v>2171</v>
      </c>
      <c r="E5174" t="s">
        <v>608</v>
      </c>
      <c r="F5174" t="s">
        <v>12</v>
      </c>
      <c r="G5174" t="s">
        <v>22</v>
      </c>
      <c r="H5174" t="s">
        <v>239</v>
      </c>
      <c r="I5174" s="4">
        <v>5.4</v>
      </c>
      <c r="J5174" s="5">
        <v>3</v>
      </c>
      <c r="K5174" s="4">
        <v>2.59</v>
      </c>
    </row>
    <row r="5175" spans="1:11" x14ac:dyDescent="0.2">
      <c r="A5175" t="s">
        <v>3340</v>
      </c>
      <c r="B5175" t="str">
        <f t="shared" si="162"/>
        <v>2016</v>
      </c>
      <c r="C5175" t="str">
        <f t="shared" si="163"/>
        <v>Jul</v>
      </c>
      <c r="D5175" t="s">
        <v>1499</v>
      </c>
      <c r="E5175" t="s">
        <v>139</v>
      </c>
      <c r="F5175" t="s">
        <v>12</v>
      </c>
      <c r="G5175" t="s">
        <v>27</v>
      </c>
      <c r="H5175" t="s">
        <v>1568</v>
      </c>
      <c r="I5175" s="4">
        <v>35.22</v>
      </c>
      <c r="J5175" s="5">
        <v>2</v>
      </c>
      <c r="K5175" s="4">
        <v>2.64</v>
      </c>
    </row>
    <row r="5176" spans="1:11" x14ac:dyDescent="0.2">
      <c r="A5176" t="s">
        <v>3340</v>
      </c>
      <c r="B5176" t="str">
        <f t="shared" si="162"/>
        <v>2016</v>
      </c>
      <c r="C5176" t="str">
        <f t="shared" si="163"/>
        <v>Jul</v>
      </c>
      <c r="D5176" t="s">
        <v>1499</v>
      </c>
      <c r="E5176" t="s">
        <v>139</v>
      </c>
      <c r="F5176" t="s">
        <v>12</v>
      </c>
      <c r="G5176" t="s">
        <v>105</v>
      </c>
      <c r="H5176" t="s">
        <v>2453</v>
      </c>
      <c r="I5176" s="4">
        <v>23.7</v>
      </c>
      <c r="J5176" s="5">
        <v>2</v>
      </c>
      <c r="K5176" s="4">
        <v>6.52</v>
      </c>
    </row>
    <row r="5177" spans="1:11" x14ac:dyDescent="0.2">
      <c r="A5177" t="s">
        <v>3340</v>
      </c>
      <c r="B5177" t="str">
        <f t="shared" si="162"/>
        <v>2016</v>
      </c>
      <c r="C5177" t="str">
        <f t="shared" si="163"/>
        <v>Jul</v>
      </c>
      <c r="D5177" t="s">
        <v>1499</v>
      </c>
      <c r="E5177" t="s">
        <v>139</v>
      </c>
      <c r="F5177" t="s">
        <v>43</v>
      </c>
      <c r="G5177" t="s">
        <v>353</v>
      </c>
      <c r="H5177" t="s">
        <v>2488</v>
      </c>
      <c r="I5177" s="4">
        <v>265.48</v>
      </c>
      <c r="J5177" s="5">
        <v>1</v>
      </c>
      <c r="K5177" s="4">
        <v>-111.5</v>
      </c>
    </row>
    <row r="5178" spans="1:11" x14ac:dyDescent="0.2">
      <c r="A5178" t="s">
        <v>3340</v>
      </c>
      <c r="B5178" t="str">
        <f t="shared" si="162"/>
        <v>2016</v>
      </c>
      <c r="C5178" t="str">
        <f t="shared" si="163"/>
        <v>Jul</v>
      </c>
      <c r="D5178" t="s">
        <v>356</v>
      </c>
      <c r="E5178" t="s">
        <v>17</v>
      </c>
      <c r="F5178" t="s">
        <v>12</v>
      </c>
      <c r="G5178" t="s">
        <v>22</v>
      </c>
      <c r="H5178" t="s">
        <v>1415</v>
      </c>
      <c r="I5178" s="4">
        <v>11.42</v>
      </c>
      <c r="J5178" s="5">
        <v>4</v>
      </c>
      <c r="K5178" s="4">
        <v>-18.84</v>
      </c>
    </row>
    <row r="5179" spans="1:11" x14ac:dyDescent="0.2">
      <c r="A5179" t="s">
        <v>3340</v>
      </c>
      <c r="B5179" t="str">
        <f t="shared" si="162"/>
        <v>2016</v>
      </c>
      <c r="C5179" t="str">
        <f t="shared" si="163"/>
        <v>Jul</v>
      </c>
      <c r="D5179" t="s">
        <v>330</v>
      </c>
      <c r="E5179" t="s">
        <v>11</v>
      </c>
      <c r="F5179" t="s">
        <v>12</v>
      </c>
      <c r="G5179" t="s">
        <v>27</v>
      </c>
      <c r="H5179" t="s">
        <v>3341</v>
      </c>
      <c r="I5179" s="4">
        <v>4.45</v>
      </c>
      <c r="J5179" s="5">
        <v>2</v>
      </c>
      <c r="K5179" s="4">
        <v>0.33</v>
      </c>
    </row>
    <row r="5180" spans="1:11" x14ac:dyDescent="0.2">
      <c r="A5180" t="s">
        <v>3340</v>
      </c>
      <c r="B5180" t="str">
        <f t="shared" si="162"/>
        <v>2016</v>
      </c>
      <c r="C5180" t="str">
        <f t="shared" si="163"/>
        <v>Jul</v>
      </c>
      <c r="D5180" t="s">
        <v>330</v>
      </c>
      <c r="E5180" t="s">
        <v>11</v>
      </c>
      <c r="F5180" t="s">
        <v>12</v>
      </c>
      <c r="G5180" t="s">
        <v>13</v>
      </c>
      <c r="H5180" t="s">
        <v>2554</v>
      </c>
      <c r="I5180" s="4">
        <v>5.18</v>
      </c>
      <c r="J5180" s="5">
        <v>1</v>
      </c>
      <c r="K5180" s="4">
        <v>1.81</v>
      </c>
    </row>
    <row r="5181" spans="1:11" x14ac:dyDescent="0.2">
      <c r="A5181" t="s">
        <v>3340</v>
      </c>
      <c r="B5181" t="str">
        <f t="shared" si="162"/>
        <v>2016</v>
      </c>
      <c r="C5181" t="str">
        <f t="shared" si="163"/>
        <v>Jul</v>
      </c>
      <c r="D5181" t="s">
        <v>330</v>
      </c>
      <c r="E5181" t="s">
        <v>11</v>
      </c>
      <c r="F5181" t="s">
        <v>12</v>
      </c>
      <c r="G5181" t="s">
        <v>27</v>
      </c>
      <c r="H5181" t="s">
        <v>931</v>
      </c>
      <c r="I5181" s="4">
        <v>175.92</v>
      </c>
      <c r="J5181" s="5">
        <v>5</v>
      </c>
      <c r="K5181" s="4">
        <v>15.39</v>
      </c>
    </row>
    <row r="5182" spans="1:11" x14ac:dyDescent="0.2">
      <c r="A5182" t="s">
        <v>3340</v>
      </c>
      <c r="B5182" t="str">
        <f t="shared" si="162"/>
        <v>2016</v>
      </c>
      <c r="C5182" t="str">
        <f t="shared" si="163"/>
        <v>Jul</v>
      </c>
      <c r="D5182" t="s">
        <v>330</v>
      </c>
      <c r="E5182" t="s">
        <v>11</v>
      </c>
      <c r="F5182" t="s">
        <v>12</v>
      </c>
      <c r="G5182" t="s">
        <v>22</v>
      </c>
      <c r="H5182" t="s">
        <v>133</v>
      </c>
      <c r="I5182" s="4">
        <v>4.75</v>
      </c>
      <c r="J5182" s="5">
        <v>4</v>
      </c>
      <c r="K5182" s="4">
        <v>-8.32</v>
      </c>
    </row>
    <row r="5183" spans="1:11" x14ac:dyDescent="0.2">
      <c r="A5183" t="s">
        <v>3340</v>
      </c>
      <c r="B5183" t="str">
        <f t="shared" si="162"/>
        <v>2016</v>
      </c>
      <c r="C5183" t="str">
        <f t="shared" si="163"/>
        <v>Jul</v>
      </c>
      <c r="D5183" t="s">
        <v>330</v>
      </c>
      <c r="E5183" t="s">
        <v>11</v>
      </c>
      <c r="F5183" t="s">
        <v>12</v>
      </c>
      <c r="G5183" t="s">
        <v>232</v>
      </c>
      <c r="H5183" t="s">
        <v>2315</v>
      </c>
      <c r="I5183" s="4">
        <v>13.34</v>
      </c>
      <c r="J5183" s="5">
        <v>2</v>
      </c>
      <c r="K5183" s="4">
        <v>1</v>
      </c>
    </row>
    <row r="5184" spans="1:11" x14ac:dyDescent="0.2">
      <c r="A5184" t="s">
        <v>3340</v>
      </c>
      <c r="B5184" t="str">
        <f t="shared" si="162"/>
        <v>2016</v>
      </c>
      <c r="C5184" t="str">
        <f t="shared" si="163"/>
        <v>Jul</v>
      </c>
      <c r="D5184" t="s">
        <v>1210</v>
      </c>
      <c r="E5184" t="s">
        <v>11</v>
      </c>
      <c r="F5184" t="s">
        <v>43</v>
      </c>
      <c r="G5184" t="s">
        <v>44</v>
      </c>
      <c r="H5184" t="s">
        <v>453</v>
      </c>
      <c r="I5184" s="4">
        <v>115.14</v>
      </c>
      <c r="J5184" s="5">
        <v>8</v>
      </c>
      <c r="K5184" s="4">
        <v>11.51</v>
      </c>
    </row>
    <row r="5185" spans="1:11" x14ac:dyDescent="0.2">
      <c r="A5185" t="s">
        <v>3342</v>
      </c>
      <c r="B5185" t="str">
        <f t="shared" si="162"/>
        <v>2016</v>
      </c>
      <c r="C5185" t="str">
        <f t="shared" si="163"/>
        <v>Jul</v>
      </c>
      <c r="D5185" t="s">
        <v>1874</v>
      </c>
      <c r="E5185" t="s">
        <v>169</v>
      </c>
      <c r="F5185" t="s">
        <v>38</v>
      </c>
      <c r="G5185" t="s">
        <v>39</v>
      </c>
      <c r="H5185" t="s">
        <v>2059</v>
      </c>
      <c r="I5185" s="4">
        <v>253.76</v>
      </c>
      <c r="J5185" s="5">
        <v>2</v>
      </c>
      <c r="K5185" s="4">
        <v>31.02</v>
      </c>
    </row>
    <row r="5186" spans="1:11" x14ac:dyDescent="0.2">
      <c r="A5186" t="s">
        <v>3342</v>
      </c>
      <c r="B5186" t="str">
        <f t="shared" si="162"/>
        <v>2016</v>
      </c>
      <c r="C5186" t="str">
        <f t="shared" si="163"/>
        <v>Jul</v>
      </c>
      <c r="D5186" t="s">
        <v>859</v>
      </c>
      <c r="E5186" t="s">
        <v>71</v>
      </c>
      <c r="F5186" t="s">
        <v>12</v>
      </c>
      <c r="G5186" t="s">
        <v>27</v>
      </c>
      <c r="H5186" t="s">
        <v>131</v>
      </c>
      <c r="I5186" s="4">
        <v>73.2</v>
      </c>
      <c r="J5186" s="5">
        <v>5</v>
      </c>
      <c r="K5186" s="4">
        <v>21.23</v>
      </c>
    </row>
    <row r="5187" spans="1:11" x14ac:dyDescent="0.2">
      <c r="A5187" t="s">
        <v>3343</v>
      </c>
      <c r="B5187" t="str">
        <f t="shared" ref="B5187:B5250" si="164">TEXT(A5187,"YYYY")</f>
        <v>2016</v>
      </c>
      <c r="C5187" t="str">
        <f t="shared" ref="C5187:C5250" si="165">TEXT(A5187,"MMM")</f>
        <v>Jul</v>
      </c>
      <c r="D5187" t="s">
        <v>224</v>
      </c>
      <c r="E5187" t="s">
        <v>31</v>
      </c>
      <c r="F5187" t="s">
        <v>12</v>
      </c>
      <c r="G5187" t="s">
        <v>22</v>
      </c>
      <c r="H5187" t="s">
        <v>1143</v>
      </c>
      <c r="I5187" s="4">
        <v>119.62</v>
      </c>
      <c r="J5187" s="5">
        <v>8</v>
      </c>
      <c r="K5187" s="4">
        <v>40.369999999999997</v>
      </c>
    </row>
    <row r="5188" spans="1:11" x14ac:dyDescent="0.2">
      <c r="A5188" t="s">
        <v>3343</v>
      </c>
      <c r="B5188" t="str">
        <f t="shared" si="164"/>
        <v>2016</v>
      </c>
      <c r="C5188" t="str">
        <f t="shared" si="165"/>
        <v>Jul</v>
      </c>
      <c r="D5188" t="s">
        <v>224</v>
      </c>
      <c r="E5188" t="s">
        <v>31</v>
      </c>
      <c r="F5188" t="s">
        <v>38</v>
      </c>
      <c r="G5188" t="s">
        <v>52</v>
      </c>
      <c r="H5188" t="s">
        <v>53</v>
      </c>
      <c r="I5188" s="4">
        <v>255.76</v>
      </c>
      <c r="J5188" s="5">
        <v>4</v>
      </c>
      <c r="K5188" s="4">
        <v>81.84</v>
      </c>
    </row>
    <row r="5189" spans="1:11" x14ac:dyDescent="0.2">
      <c r="A5189" t="s">
        <v>3343</v>
      </c>
      <c r="B5189" t="str">
        <f t="shared" si="164"/>
        <v>2016</v>
      </c>
      <c r="C5189" t="str">
        <f t="shared" si="165"/>
        <v>Jul</v>
      </c>
      <c r="D5189" t="s">
        <v>224</v>
      </c>
      <c r="E5189" t="s">
        <v>31</v>
      </c>
      <c r="F5189" t="s">
        <v>38</v>
      </c>
      <c r="G5189" t="s">
        <v>39</v>
      </c>
      <c r="H5189" t="s">
        <v>622</v>
      </c>
      <c r="I5189" s="4">
        <v>241.57</v>
      </c>
      <c r="J5189" s="5">
        <v>2</v>
      </c>
      <c r="K5189" s="4">
        <v>18.12</v>
      </c>
    </row>
    <row r="5190" spans="1:11" x14ac:dyDescent="0.2">
      <c r="A5190" t="s">
        <v>3343</v>
      </c>
      <c r="B5190" t="str">
        <f t="shared" si="164"/>
        <v>2016</v>
      </c>
      <c r="C5190" t="str">
        <f t="shared" si="165"/>
        <v>Jul</v>
      </c>
      <c r="D5190" t="s">
        <v>224</v>
      </c>
      <c r="E5190" t="s">
        <v>31</v>
      </c>
      <c r="F5190" t="s">
        <v>38</v>
      </c>
      <c r="G5190" t="s">
        <v>52</v>
      </c>
      <c r="H5190" t="s">
        <v>2731</v>
      </c>
      <c r="I5190" s="4">
        <v>69.3</v>
      </c>
      <c r="J5190" s="5">
        <v>9</v>
      </c>
      <c r="K5190" s="4">
        <v>22.87</v>
      </c>
    </row>
    <row r="5191" spans="1:11" x14ac:dyDescent="0.2">
      <c r="A5191" t="s">
        <v>3343</v>
      </c>
      <c r="B5191" t="str">
        <f t="shared" si="164"/>
        <v>2016</v>
      </c>
      <c r="C5191" t="str">
        <f t="shared" si="165"/>
        <v>Jul</v>
      </c>
      <c r="D5191" t="s">
        <v>2859</v>
      </c>
      <c r="E5191" t="s">
        <v>87</v>
      </c>
      <c r="F5191" t="s">
        <v>43</v>
      </c>
      <c r="G5191" t="s">
        <v>694</v>
      </c>
      <c r="H5191" t="s">
        <v>731</v>
      </c>
      <c r="I5191" s="4">
        <v>1439.98</v>
      </c>
      <c r="J5191" s="5">
        <v>4</v>
      </c>
      <c r="K5191" s="4">
        <v>192</v>
      </c>
    </row>
    <row r="5192" spans="1:11" x14ac:dyDescent="0.2">
      <c r="A5192" t="s">
        <v>3343</v>
      </c>
      <c r="B5192" t="str">
        <f t="shared" si="164"/>
        <v>2016</v>
      </c>
      <c r="C5192" t="str">
        <f t="shared" si="165"/>
        <v>Jul</v>
      </c>
      <c r="D5192" t="s">
        <v>3344</v>
      </c>
      <c r="E5192" t="s">
        <v>31</v>
      </c>
      <c r="F5192" t="s">
        <v>12</v>
      </c>
      <c r="G5192" t="s">
        <v>47</v>
      </c>
      <c r="H5192" t="s">
        <v>959</v>
      </c>
      <c r="I5192" s="4">
        <v>21.48</v>
      </c>
      <c r="J5192" s="5">
        <v>6</v>
      </c>
      <c r="K5192" s="4">
        <v>10.74</v>
      </c>
    </row>
    <row r="5193" spans="1:11" x14ac:dyDescent="0.2">
      <c r="A5193" t="s">
        <v>3343</v>
      </c>
      <c r="B5193" t="str">
        <f t="shared" si="164"/>
        <v>2016</v>
      </c>
      <c r="C5193" t="str">
        <f t="shared" si="165"/>
        <v>Jul</v>
      </c>
      <c r="D5193" t="s">
        <v>1459</v>
      </c>
      <c r="E5193" t="s">
        <v>87</v>
      </c>
      <c r="F5193" t="s">
        <v>12</v>
      </c>
      <c r="G5193" t="s">
        <v>105</v>
      </c>
      <c r="H5193" t="s">
        <v>2815</v>
      </c>
      <c r="I5193" s="4">
        <v>243.88</v>
      </c>
      <c r="J5193" s="5">
        <v>5</v>
      </c>
      <c r="K5193" s="4">
        <v>27.44</v>
      </c>
    </row>
    <row r="5194" spans="1:11" x14ac:dyDescent="0.2">
      <c r="A5194" t="s">
        <v>3343</v>
      </c>
      <c r="B5194" t="str">
        <f t="shared" si="164"/>
        <v>2016</v>
      </c>
      <c r="C5194" t="str">
        <f t="shared" si="165"/>
        <v>Jul</v>
      </c>
      <c r="D5194" t="s">
        <v>1787</v>
      </c>
      <c r="E5194" t="s">
        <v>11</v>
      </c>
      <c r="F5194" t="s">
        <v>12</v>
      </c>
      <c r="G5194" t="s">
        <v>18</v>
      </c>
      <c r="H5194" t="s">
        <v>3195</v>
      </c>
      <c r="I5194" s="4">
        <v>15.71</v>
      </c>
      <c r="J5194" s="5">
        <v>4</v>
      </c>
      <c r="K5194" s="4">
        <v>5.7</v>
      </c>
    </row>
    <row r="5195" spans="1:11" x14ac:dyDescent="0.2">
      <c r="A5195" t="s">
        <v>3343</v>
      </c>
      <c r="B5195" t="str">
        <f t="shared" si="164"/>
        <v>2016</v>
      </c>
      <c r="C5195" t="str">
        <f t="shared" si="165"/>
        <v>Jul</v>
      </c>
      <c r="D5195" t="s">
        <v>2861</v>
      </c>
      <c r="E5195" t="s">
        <v>383</v>
      </c>
      <c r="F5195" t="s">
        <v>12</v>
      </c>
      <c r="G5195" t="s">
        <v>20</v>
      </c>
      <c r="H5195" t="s">
        <v>247</v>
      </c>
      <c r="I5195" s="4">
        <v>7.89</v>
      </c>
      <c r="J5195" s="5">
        <v>1</v>
      </c>
      <c r="K5195" s="4">
        <v>0.32</v>
      </c>
    </row>
    <row r="5196" spans="1:11" x14ac:dyDescent="0.2">
      <c r="A5196" t="s">
        <v>3343</v>
      </c>
      <c r="B5196" t="str">
        <f t="shared" si="164"/>
        <v>2016</v>
      </c>
      <c r="C5196" t="str">
        <f t="shared" si="165"/>
        <v>Jul</v>
      </c>
      <c r="D5196" t="s">
        <v>2861</v>
      </c>
      <c r="E5196" t="s">
        <v>383</v>
      </c>
      <c r="F5196" t="s">
        <v>12</v>
      </c>
      <c r="G5196" t="s">
        <v>13</v>
      </c>
      <c r="H5196" t="s">
        <v>1461</v>
      </c>
      <c r="I5196" s="4">
        <v>65.5</v>
      </c>
      <c r="J5196" s="5">
        <v>5</v>
      </c>
      <c r="K5196" s="4">
        <v>32.1</v>
      </c>
    </row>
    <row r="5197" spans="1:11" x14ac:dyDescent="0.2">
      <c r="A5197" t="s">
        <v>3343</v>
      </c>
      <c r="B5197" t="str">
        <f t="shared" si="164"/>
        <v>2016</v>
      </c>
      <c r="C5197" t="str">
        <f t="shared" si="165"/>
        <v>Jul</v>
      </c>
      <c r="D5197" t="s">
        <v>2861</v>
      </c>
      <c r="E5197" t="s">
        <v>383</v>
      </c>
      <c r="F5197" t="s">
        <v>38</v>
      </c>
      <c r="G5197" t="s">
        <v>164</v>
      </c>
      <c r="H5197" t="s">
        <v>3094</v>
      </c>
      <c r="I5197" s="4">
        <v>2430.08</v>
      </c>
      <c r="J5197" s="5">
        <v>8</v>
      </c>
      <c r="K5197" s="4">
        <v>388.81</v>
      </c>
    </row>
    <row r="5198" spans="1:11" x14ac:dyDescent="0.2">
      <c r="A5198" t="s">
        <v>3343</v>
      </c>
      <c r="B5198" t="str">
        <f t="shared" si="164"/>
        <v>2016</v>
      </c>
      <c r="C5198" t="str">
        <f t="shared" si="165"/>
        <v>Jul</v>
      </c>
      <c r="D5198" t="s">
        <v>1132</v>
      </c>
      <c r="E5198" t="s">
        <v>62</v>
      </c>
      <c r="F5198" t="s">
        <v>12</v>
      </c>
      <c r="G5198" t="s">
        <v>22</v>
      </c>
      <c r="H5198" t="s">
        <v>1127</v>
      </c>
      <c r="I5198" s="4">
        <v>10.44</v>
      </c>
      <c r="J5198" s="5">
        <v>1</v>
      </c>
      <c r="K5198" s="4">
        <v>4.8</v>
      </c>
    </row>
    <row r="5199" spans="1:11" x14ac:dyDescent="0.2">
      <c r="A5199" t="s">
        <v>3343</v>
      </c>
      <c r="B5199" t="str">
        <f t="shared" si="164"/>
        <v>2016</v>
      </c>
      <c r="C5199" t="str">
        <f t="shared" si="165"/>
        <v>Jul</v>
      </c>
      <c r="D5199" t="s">
        <v>3038</v>
      </c>
      <c r="E5199" t="s">
        <v>11</v>
      </c>
      <c r="F5199" t="s">
        <v>12</v>
      </c>
      <c r="G5199" t="s">
        <v>72</v>
      </c>
      <c r="H5199" t="s">
        <v>1953</v>
      </c>
      <c r="I5199" s="4">
        <v>20.94</v>
      </c>
      <c r="J5199" s="5">
        <v>1</v>
      </c>
      <c r="K5199" s="4">
        <v>7.07</v>
      </c>
    </row>
    <row r="5200" spans="1:11" x14ac:dyDescent="0.2">
      <c r="A5200" t="s">
        <v>3343</v>
      </c>
      <c r="B5200" t="str">
        <f t="shared" si="164"/>
        <v>2016</v>
      </c>
      <c r="C5200" t="str">
        <f t="shared" si="165"/>
        <v>Jul</v>
      </c>
      <c r="D5200" t="s">
        <v>1065</v>
      </c>
      <c r="E5200" t="s">
        <v>31</v>
      </c>
      <c r="F5200" t="s">
        <v>12</v>
      </c>
      <c r="G5200" t="s">
        <v>27</v>
      </c>
      <c r="H5200" t="s">
        <v>1775</v>
      </c>
      <c r="I5200" s="4">
        <v>37.17</v>
      </c>
      <c r="J5200" s="5">
        <v>9</v>
      </c>
      <c r="K5200" s="4">
        <v>11.15</v>
      </c>
    </row>
    <row r="5201" spans="1:11" x14ac:dyDescent="0.2">
      <c r="A5201" t="s">
        <v>3343</v>
      </c>
      <c r="B5201" t="str">
        <f t="shared" si="164"/>
        <v>2016</v>
      </c>
      <c r="C5201" t="str">
        <f t="shared" si="165"/>
        <v>Jul</v>
      </c>
      <c r="D5201" t="s">
        <v>2058</v>
      </c>
      <c r="E5201" t="s">
        <v>180</v>
      </c>
      <c r="F5201" t="s">
        <v>12</v>
      </c>
      <c r="G5201" t="s">
        <v>13</v>
      </c>
      <c r="H5201" t="s">
        <v>2201</v>
      </c>
      <c r="I5201" s="4">
        <v>20.62</v>
      </c>
      <c r="J5201" s="5">
        <v>2</v>
      </c>
      <c r="K5201" s="4">
        <v>9.69</v>
      </c>
    </row>
    <row r="5202" spans="1:11" x14ac:dyDescent="0.2">
      <c r="A5202" t="s">
        <v>3343</v>
      </c>
      <c r="B5202" t="str">
        <f t="shared" si="164"/>
        <v>2016</v>
      </c>
      <c r="C5202" t="str">
        <f t="shared" si="165"/>
        <v>Jul</v>
      </c>
      <c r="D5202" t="s">
        <v>2058</v>
      </c>
      <c r="E5202" t="s">
        <v>180</v>
      </c>
      <c r="F5202" t="s">
        <v>43</v>
      </c>
      <c r="G5202" t="s">
        <v>58</v>
      </c>
      <c r="H5202" t="s">
        <v>2349</v>
      </c>
      <c r="I5202" s="4">
        <v>124.25</v>
      </c>
      <c r="J5202" s="5">
        <v>7</v>
      </c>
      <c r="K5202" s="4">
        <v>48.46</v>
      </c>
    </row>
    <row r="5203" spans="1:11" x14ac:dyDescent="0.2">
      <c r="A5203" t="s">
        <v>3343</v>
      </c>
      <c r="B5203" t="str">
        <f t="shared" si="164"/>
        <v>2016</v>
      </c>
      <c r="C5203" t="str">
        <f t="shared" si="165"/>
        <v>Jul</v>
      </c>
      <c r="D5203" t="s">
        <v>2058</v>
      </c>
      <c r="E5203" t="s">
        <v>180</v>
      </c>
      <c r="F5203" t="s">
        <v>43</v>
      </c>
      <c r="G5203" t="s">
        <v>44</v>
      </c>
      <c r="H5203" t="s">
        <v>2208</v>
      </c>
      <c r="I5203" s="4">
        <v>297.55</v>
      </c>
      <c r="J5203" s="5">
        <v>5</v>
      </c>
      <c r="K5203" s="4">
        <v>83.31</v>
      </c>
    </row>
    <row r="5204" spans="1:11" x14ac:dyDescent="0.2">
      <c r="A5204" t="s">
        <v>3343</v>
      </c>
      <c r="B5204" t="str">
        <f t="shared" si="164"/>
        <v>2016</v>
      </c>
      <c r="C5204" t="str">
        <f t="shared" si="165"/>
        <v>Jul</v>
      </c>
      <c r="D5204" t="s">
        <v>2058</v>
      </c>
      <c r="E5204" t="s">
        <v>180</v>
      </c>
      <c r="F5204" t="s">
        <v>38</v>
      </c>
      <c r="G5204" t="s">
        <v>39</v>
      </c>
      <c r="H5204" t="s">
        <v>1721</v>
      </c>
      <c r="I5204" s="4">
        <v>403.56</v>
      </c>
      <c r="J5204" s="5">
        <v>4</v>
      </c>
      <c r="K5204" s="4">
        <v>96.85</v>
      </c>
    </row>
    <row r="5205" spans="1:11" x14ac:dyDescent="0.2">
      <c r="A5205" t="s">
        <v>3343</v>
      </c>
      <c r="B5205" t="str">
        <f t="shared" si="164"/>
        <v>2016</v>
      </c>
      <c r="C5205" t="str">
        <f t="shared" si="165"/>
        <v>Jul</v>
      </c>
      <c r="D5205" t="s">
        <v>2058</v>
      </c>
      <c r="E5205" t="s">
        <v>180</v>
      </c>
      <c r="F5205" t="s">
        <v>38</v>
      </c>
      <c r="G5205" t="s">
        <v>52</v>
      </c>
      <c r="H5205" t="s">
        <v>361</v>
      </c>
      <c r="I5205" s="4">
        <v>95.2</v>
      </c>
      <c r="J5205" s="5">
        <v>5</v>
      </c>
      <c r="K5205" s="4">
        <v>27.61</v>
      </c>
    </row>
    <row r="5206" spans="1:11" x14ac:dyDescent="0.2">
      <c r="A5206" t="s">
        <v>3345</v>
      </c>
      <c r="B5206" t="str">
        <f t="shared" si="164"/>
        <v>2016</v>
      </c>
      <c r="C5206" t="str">
        <f t="shared" si="165"/>
        <v>Jul</v>
      </c>
      <c r="D5206" t="s">
        <v>1940</v>
      </c>
      <c r="E5206" t="s">
        <v>125</v>
      </c>
      <c r="F5206" t="s">
        <v>12</v>
      </c>
      <c r="G5206" t="s">
        <v>47</v>
      </c>
      <c r="H5206" t="s">
        <v>184</v>
      </c>
      <c r="I5206" s="4">
        <v>20.440000000000001</v>
      </c>
      <c r="J5206" s="5">
        <v>7</v>
      </c>
      <c r="K5206" s="4">
        <v>9.1999999999999993</v>
      </c>
    </row>
    <row r="5207" spans="1:11" x14ac:dyDescent="0.2">
      <c r="A5207" t="s">
        <v>3345</v>
      </c>
      <c r="B5207" t="str">
        <f t="shared" si="164"/>
        <v>2016</v>
      </c>
      <c r="C5207" t="str">
        <f t="shared" si="165"/>
        <v>Jul</v>
      </c>
      <c r="D5207" t="s">
        <v>1940</v>
      </c>
      <c r="E5207" t="s">
        <v>125</v>
      </c>
      <c r="F5207" t="s">
        <v>12</v>
      </c>
      <c r="G5207" t="s">
        <v>13</v>
      </c>
      <c r="H5207" t="s">
        <v>364</v>
      </c>
      <c r="I5207" s="4">
        <v>109.92</v>
      </c>
      <c r="J5207" s="5">
        <v>2</v>
      </c>
      <c r="K5207" s="4">
        <v>53.86</v>
      </c>
    </row>
    <row r="5208" spans="1:11" x14ac:dyDescent="0.2">
      <c r="A5208" t="s">
        <v>3345</v>
      </c>
      <c r="B5208" t="str">
        <f t="shared" si="164"/>
        <v>2016</v>
      </c>
      <c r="C5208" t="str">
        <f t="shared" si="165"/>
        <v>Jul</v>
      </c>
      <c r="D5208" t="s">
        <v>2119</v>
      </c>
      <c r="E5208" t="s">
        <v>31</v>
      </c>
      <c r="F5208" t="s">
        <v>12</v>
      </c>
      <c r="G5208" t="s">
        <v>18</v>
      </c>
      <c r="H5208" t="s">
        <v>295</v>
      </c>
      <c r="I5208" s="4">
        <v>18.899999999999999</v>
      </c>
      <c r="J5208" s="5">
        <v>3</v>
      </c>
      <c r="K5208" s="4">
        <v>8.69</v>
      </c>
    </row>
    <row r="5209" spans="1:11" x14ac:dyDescent="0.2">
      <c r="A5209" t="s">
        <v>3345</v>
      </c>
      <c r="B5209" t="str">
        <f t="shared" si="164"/>
        <v>2016</v>
      </c>
      <c r="C5209" t="str">
        <f t="shared" si="165"/>
        <v>Jul</v>
      </c>
      <c r="D5209" t="s">
        <v>2419</v>
      </c>
      <c r="E5209" t="s">
        <v>26</v>
      </c>
      <c r="F5209" t="s">
        <v>38</v>
      </c>
      <c r="G5209" t="s">
        <v>83</v>
      </c>
      <c r="H5209" t="s">
        <v>160</v>
      </c>
      <c r="I5209" s="4">
        <v>177.45</v>
      </c>
      <c r="J5209" s="5">
        <v>5</v>
      </c>
      <c r="K5209" s="4">
        <v>-78.08</v>
      </c>
    </row>
    <row r="5210" spans="1:11" x14ac:dyDescent="0.2">
      <c r="A5210" t="s">
        <v>3345</v>
      </c>
      <c r="B5210" t="str">
        <f t="shared" si="164"/>
        <v>2016</v>
      </c>
      <c r="C5210" t="str">
        <f t="shared" si="165"/>
        <v>Jul</v>
      </c>
      <c r="D5210" t="s">
        <v>2419</v>
      </c>
      <c r="E5210" t="s">
        <v>26</v>
      </c>
      <c r="F5210" t="s">
        <v>12</v>
      </c>
      <c r="G5210" t="s">
        <v>22</v>
      </c>
      <c r="H5210" t="s">
        <v>2562</v>
      </c>
      <c r="I5210" s="4">
        <v>1369.76</v>
      </c>
      <c r="J5210" s="5">
        <v>6</v>
      </c>
      <c r="K5210" s="4">
        <v>-913.18</v>
      </c>
    </row>
    <row r="5211" spans="1:11" x14ac:dyDescent="0.2">
      <c r="A5211" t="s">
        <v>3345</v>
      </c>
      <c r="B5211" t="str">
        <f t="shared" si="164"/>
        <v>2016</v>
      </c>
      <c r="C5211" t="str">
        <f t="shared" si="165"/>
        <v>Jul</v>
      </c>
      <c r="D5211" t="s">
        <v>2419</v>
      </c>
      <c r="E5211" t="s">
        <v>26</v>
      </c>
      <c r="F5211" t="s">
        <v>12</v>
      </c>
      <c r="G5211" t="s">
        <v>105</v>
      </c>
      <c r="H5211" t="s">
        <v>1701</v>
      </c>
      <c r="I5211" s="4">
        <v>9.48</v>
      </c>
      <c r="J5211" s="5">
        <v>3</v>
      </c>
      <c r="K5211" s="4">
        <v>0.71</v>
      </c>
    </row>
    <row r="5212" spans="1:11" x14ac:dyDescent="0.2">
      <c r="A5212" t="s">
        <v>3345</v>
      </c>
      <c r="B5212" t="str">
        <f t="shared" si="164"/>
        <v>2016</v>
      </c>
      <c r="C5212" t="str">
        <f t="shared" si="165"/>
        <v>Jul</v>
      </c>
      <c r="D5212" t="s">
        <v>1592</v>
      </c>
      <c r="E5212" t="s">
        <v>11</v>
      </c>
      <c r="F5212" t="s">
        <v>38</v>
      </c>
      <c r="G5212" t="s">
        <v>52</v>
      </c>
      <c r="H5212" t="s">
        <v>1283</v>
      </c>
      <c r="I5212" s="4">
        <v>24.7</v>
      </c>
      <c r="J5212" s="5">
        <v>5</v>
      </c>
      <c r="K5212" s="4">
        <v>-9.8800000000000008</v>
      </c>
    </row>
    <row r="5213" spans="1:11" x14ac:dyDescent="0.2">
      <c r="A5213" t="s">
        <v>3345</v>
      </c>
      <c r="B5213" t="str">
        <f t="shared" si="164"/>
        <v>2016</v>
      </c>
      <c r="C5213" t="str">
        <f t="shared" si="165"/>
        <v>Jul</v>
      </c>
      <c r="D5213" t="s">
        <v>1592</v>
      </c>
      <c r="E5213" t="s">
        <v>11</v>
      </c>
      <c r="F5213" t="s">
        <v>38</v>
      </c>
      <c r="G5213" t="s">
        <v>52</v>
      </c>
      <c r="H5213" t="s">
        <v>3346</v>
      </c>
      <c r="I5213" s="4">
        <v>302.72000000000003</v>
      </c>
      <c r="J5213" s="5">
        <v>5</v>
      </c>
      <c r="K5213" s="4">
        <v>-378.4</v>
      </c>
    </row>
    <row r="5214" spans="1:11" x14ac:dyDescent="0.2">
      <c r="A5214" t="s">
        <v>3347</v>
      </c>
      <c r="B5214" t="str">
        <f t="shared" si="164"/>
        <v>2016</v>
      </c>
      <c r="C5214" t="str">
        <f t="shared" si="165"/>
        <v>Jul</v>
      </c>
      <c r="D5214" t="s">
        <v>33</v>
      </c>
      <c r="E5214" t="s">
        <v>26</v>
      </c>
      <c r="F5214" t="s">
        <v>12</v>
      </c>
      <c r="G5214" t="s">
        <v>20</v>
      </c>
      <c r="H5214" t="s">
        <v>1587</v>
      </c>
      <c r="I5214" s="4">
        <v>84.78</v>
      </c>
      <c r="J5214" s="5">
        <v>2</v>
      </c>
      <c r="K5214" s="4">
        <v>-16.96</v>
      </c>
    </row>
    <row r="5215" spans="1:11" x14ac:dyDescent="0.2">
      <c r="A5215" t="s">
        <v>3347</v>
      </c>
      <c r="B5215" t="str">
        <f t="shared" si="164"/>
        <v>2016</v>
      </c>
      <c r="C5215" t="str">
        <f t="shared" si="165"/>
        <v>Jul</v>
      </c>
      <c r="D5215" t="s">
        <v>1908</v>
      </c>
      <c r="E5215" t="s">
        <v>139</v>
      </c>
      <c r="F5215" t="s">
        <v>12</v>
      </c>
      <c r="G5215" t="s">
        <v>22</v>
      </c>
      <c r="H5215" t="s">
        <v>1832</v>
      </c>
      <c r="I5215" s="4">
        <v>2.21</v>
      </c>
      <c r="J5215" s="5">
        <v>3</v>
      </c>
      <c r="K5215" s="4">
        <v>-1.48</v>
      </c>
    </row>
    <row r="5216" spans="1:11" x14ac:dyDescent="0.2">
      <c r="A5216" t="s">
        <v>3347</v>
      </c>
      <c r="B5216" t="str">
        <f t="shared" si="164"/>
        <v>2016</v>
      </c>
      <c r="C5216" t="str">
        <f t="shared" si="165"/>
        <v>Jul</v>
      </c>
      <c r="D5216" t="s">
        <v>2946</v>
      </c>
      <c r="E5216" t="s">
        <v>290</v>
      </c>
      <c r="F5216" t="s">
        <v>12</v>
      </c>
      <c r="G5216" t="s">
        <v>20</v>
      </c>
      <c r="H5216" t="s">
        <v>1679</v>
      </c>
      <c r="I5216" s="4">
        <v>704.76</v>
      </c>
      <c r="J5216" s="5">
        <v>5</v>
      </c>
      <c r="K5216" s="4">
        <v>26.43</v>
      </c>
    </row>
    <row r="5217" spans="1:11" x14ac:dyDescent="0.2">
      <c r="A5217" t="s">
        <v>3347</v>
      </c>
      <c r="B5217" t="str">
        <f t="shared" si="164"/>
        <v>2016</v>
      </c>
      <c r="C5217" t="str">
        <f t="shared" si="165"/>
        <v>Jul</v>
      </c>
      <c r="D5217" t="s">
        <v>2946</v>
      </c>
      <c r="E5217" t="s">
        <v>290</v>
      </c>
      <c r="F5217" t="s">
        <v>12</v>
      </c>
      <c r="G5217" t="s">
        <v>22</v>
      </c>
      <c r="H5217" t="s">
        <v>1483</v>
      </c>
      <c r="I5217" s="4">
        <v>27.4</v>
      </c>
      <c r="J5217" s="5">
        <v>3</v>
      </c>
      <c r="K5217" s="4">
        <v>-20.09</v>
      </c>
    </row>
    <row r="5218" spans="1:11" x14ac:dyDescent="0.2">
      <c r="A5218" t="s">
        <v>3348</v>
      </c>
      <c r="B5218" t="str">
        <f t="shared" si="164"/>
        <v>2016</v>
      </c>
      <c r="C5218" t="str">
        <f t="shared" si="165"/>
        <v>Jul</v>
      </c>
      <c r="D5218" t="s">
        <v>1736</v>
      </c>
      <c r="E5218" t="s">
        <v>11</v>
      </c>
      <c r="F5218" t="s">
        <v>12</v>
      </c>
      <c r="G5218" t="s">
        <v>22</v>
      </c>
      <c r="H5218" t="s">
        <v>1752</v>
      </c>
      <c r="I5218" s="4">
        <v>9.26</v>
      </c>
      <c r="J5218" s="5">
        <v>3</v>
      </c>
      <c r="K5218" s="4">
        <v>-13.9</v>
      </c>
    </row>
    <row r="5219" spans="1:11" x14ac:dyDescent="0.2">
      <c r="A5219" t="s">
        <v>3348</v>
      </c>
      <c r="B5219" t="str">
        <f t="shared" si="164"/>
        <v>2016</v>
      </c>
      <c r="C5219" t="str">
        <f t="shared" si="165"/>
        <v>Jul</v>
      </c>
      <c r="D5219" t="s">
        <v>685</v>
      </c>
      <c r="E5219" t="s">
        <v>17</v>
      </c>
      <c r="F5219" t="s">
        <v>12</v>
      </c>
      <c r="G5219" t="s">
        <v>18</v>
      </c>
      <c r="H5219" t="s">
        <v>3349</v>
      </c>
      <c r="I5219" s="4">
        <v>9.25</v>
      </c>
      <c r="J5219" s="5">
        <v>4</v>
      </c>
      <c r="K5219" s="4">
        <v>3.12</v>
      </c>
    </row>
    <row r="5220" spans="1:11" x14ac:dyDescent="0.2">
      <c r="A5220" t="s">
        <v>3348</v>
      </c>
      <c r="B5220" t="str">
        <f t="shared" si="164"/>
        <v>2016</v>
      </c>
      <c r="C5220" t="str">
        <f t="shared" si="165"/>
        <v>Jul</v>
      </c>
      <c r="D5220" t="s">
        <v>685</v>
      </c>
      <c r="E5220" t="s">
        <v>17</v>
      </c>
      <c r="F5220" t="s">
        <v>12</v>
      </c>
      <c r="G5220" t="s">
        <v>20</v>
      </c>
      <c r="H5220" t="s">
        <v>2535</v>
      </c>
      <c r="I5220" s="4">
        <v>1036.6199999999999</v>
      </c>
      <c r="J5220" s="5">
        <v>2</v>
      </c>
      <c r="K5220" s="4">
        <v>51.83</v>
      </c>
    </row>
    <row r="5221" spans="1:11" x14ac:dyDescent="0.2">
      <c r="A5221" t="s">
        <v>3348</v>
      </c>
      <c r="B5221" t="str">
        <f t="shared" si="164"/>
        <v>2016</v>
      </c>
      <c r="C5221" t="str">
        <f t="shared" si="165"/>
        <v>Jul</v>
      </c>
      <c r="D5221" t="s">
        <v>1024</v>
      </c>
      <c r="E5221" t="s">
        <v>31</v>
      </c>
      <c r="F5221" t="s">
        <v>12</v>
      </c>
      <c r="G5221" t="s">
        <v>105</v>
      </c>
      <c r="H5221" t="s">
        <v>2365</v>
      </c>
      <c r="I5221" s="4">
        <v>715.64</v>
      </c>
      <c r="J5221" s="5">
        <v>2</v>
      </c>
      <c r="K5221" s="4">
        <v>178.91</v>
      </c>
    </row>
    <row r="5222" spans="1:11" x14ac:dyDescent="0.2">
      <c r="A5222" t="s">
        <v>3350</v>
      </c>
      <c r="B5222" t="str">
        <f t="shared" si="164"/>
        <v>2016</v>
      </c>
      <c r="C5222" t="str">
        <f t="shared" si="165"/>
        <v>Jul</v>
      </c>
      <c r="D5222" t="s">
        <v>1175</v>
      </c>
      <c r="E5222" t="s">
        <v>125</v>
      </c>
      <c r="F5222" t="s">
        <v>12</v>
      </c>
      <c r="G5222" t="s">
        <v>105</v>
      </c>
      <c r="H5222" t="s">
        <v>863</v>
      </c>
      <c r="I5222" s="4">
        <v>283.14</v>
      </c>
      <c r="J5222" s="5">
        <v>4</v>
      </c>
      <c r="K5222" s="4">
        <v>72.36</v>
      </c>
    </row>
    <row r="5223" spans="1:11" x14ac:dyDescent="0.2">
      <c r="A5223" t="s">
        <v>3350</v>
      </c>
      <c r="B5223" t="str">
        <f t="shared" si="164"/>
        <v>2016</v>
      </c>
      <c r="C5223" t="str">
        <f t="shared" si="165"/>
        <v>Jul</v>
      </c>
      <c r="D5223" t="s">
        <v>1175</v>
      </c>
      <c r="E5223" t="s">
        <v>125</v>
      </c>
      <c r="F5223" t="s">
        <v>43</v>
      </c>
      <c r="G5223" t="s">
        <v>44</v>
      </c>
      <c r="H5223" t="s">
        <v>2829</v>
      </c>
      <c r="I5223" s="4">
        <v>635.96</v>
      </c>
      <c r="J5223" s="5">
        <v>4</v>
      </c>
      <c r="K5223" s="4">
        <v>165.35</v>
      </c>
    </row>
    <row r="5224" spans="1:11" x14ac:dyDescent="0.2">
      <c r="A5224" t="s">
        <v>3350</v>
      </c>
      <c r="B5224" t="str">
        <f t="shared" si="164"/>
        <v>2016</v>
      </c>
      <c r="C5224" t="str">
        <f t="shared" si="165"/>
        <v>Jul</v>
      </c>
      <c r="D5224" t="s">
        <v>1175</v>
      </c>
      <c r="E5224" t="s">
        <v>125</v>
      </c>
      <c r="F5224" t="s">
        <v>43</v>
      </c>
      <c r="G5224" t="s">
        <v>44</v>
      </c>
      <c r="H5224" t="s">
        <v>1816</v>
      </c>
      <c r="I5224" s="4">
        <v>118.99</v>
      </c>
      <c r="J5224" s="5">
        <v>1</v>
      </c>
      <c r="K5224" s="4">
        <v>33.32</v>
      </c>
    </row>
    <row r="5225" spans="1:11" x14ac:dyDescent="0.2">
      <c r="A5225" t="s">
        <v>3350</v>
      </c>
      <c r="B5225" t="str">
        <f t="shared" si="164"/>
        <v>2016</v>
      </c>
      <c r="C5225" t="str">
        <f t="shared" si="165"/>
        <v>Jul</v>
      </c>
      <c r="D5225" t="s">
        <v>1175</v>
      </c>
      <c r="E5225" t="s">
        <v>125</v>
      </c>
      <c r="F5225" t="s">
        <v>38</v>
      </c>
      <c r="G5225" t="s">
        <v>52</v>
      </c>
      <c r="H5225" t="s">
        <v>127</v>
      </c>
      <c r="I5225" s="4">
        <v>272.94</v>
      </c>
      <c r="J5225" s="5">
        <v>3</v>
      </c>
      <c r="K5225" s="4">
        <v>30.02</v>
      </c>
    </row>
    <row r="5226" spans="1:11" x14ac:dyDescent="0.2">
      <c r="A5226" t="s">
        <v>3350</v>
      </c>
      <c r="B5226" t="str">
        <f t="shared" si="164"/>
        <v>2016</v>
      </c>
      <c r="C5226" t="str">
        <f t="shared" si="165"/>
        <v>Jul</v>
      </c>
      <c r="D5226" t="s">
        <v>511</v>
      </c>
      <c r="E5226" t="s">
        <v>31</v>
      </c>
      <c r="F5226" t="s">
        <v>38</v>
      </c>
      <c r="G5226" t="s">
        <v>164</v>
      </c>
      <c r="H5226" t="s">
        <v>2375</v>
      </c>
      <c r="I5226" s="4">
        <v>863.13</v>
      </c>
      <c r="J5226" s="5">
        <v>7</v>
      </c>
      <c r="K5226" s="4">
        <v>-32.369999999999997</v>
      </c>
    </row>
    <row r="5227" spans="1:11" x14ac:dyDescent="0.2">
      <c r="A5227" t="s">
        <v>3351</v>
      </c>
      <c r="B5227" t="str">
        <f t="shared" si="164"/>
        <v>2016</v>
      </c>
      <c r="C5227" t="str">
        <f t="shared" si="165"/>
        <v>Aug</v>
      </c>
      <c r="D5227" t="s">
        <v>475</v>
      </c>
      <c r="E5227" t="s">
        <v>11</v>
      </c>
      <c r="F5227" t="s">
        <v>12</v>
      </c>
      <c r="G5227" t="s">
        <v>13</v>
      </c>
      <c r="H5227" t="s">
        <v>719</v>
      </c>
      <c r="I5227" s="4">
        <v>19.649999999999999</v>
      </c>
      <c r="J5227" s="5">
        <v>2</v>
      </c>
      <c r="K5227" s="4">
        <v>6.63</v>
      </c>
    </row>
    <row r="5228" spans="1:11" x14ac:dyDescent="0.2">
      <c r="A5228" t="s">
        <v>3351</v>
      </c>
      <c r="B5228" t="str">
        <f t="shared" si="164"/>
        <v>2016</v>
      </c>
      <c r="C5228" t="str">
        <f t="shared" si="165"/>
        <v>Aug</v>
      </c>
      <c r="D5228" t="s">
        <v>412</v>
      </c>
      <c r="E5228" t="s">
        <v>31</v>
      </c>
      <c r="F5228" t="s">
        <v>43</v>
      </c>
      <c r="G5228" t="s">
        <v>44</v>
      </c>
      <c r="H5228" t="s">
        <v>782</v>
      </c>
      <c r="I5228" s="4">
        <v>1039.73</v>
      </c>
      <c r="J5228" s="5">
        <v>2</v>
      </c>
      <c r="K5228" s="4">
        <v>90.98</v>
      </c>
    </row>
    <row r="5229" spans="1:11" x14ac:dyDescent="0.2">
      <c r="A5229" t="s">
        <v>3351</v>
      </c>
      <c r="B5229" t="str">
        <f t="shared" si="164"/>
        <v>2016</v>
      </c>
      <c r="C5229" t="str">
        <f t="shared" si="165"/>
        <v>Aug</v>
      </c>
      <c r="D5229" t="s">
        <v>412</v>
      </c>
      <c r="E5229" t="s">
        <v>31</v>
      </c>
      <c r="F5229" t="s">
        <v>12</v>
      </c>
      <c r="G5229" t="s">
        <v>105</v>
      </c>
      <c r="H5229" t="s">
        <v>927</v>
      </c>
      <c r="I5229" s="4">
        <v>45.96</v>
      </c>
      <c r="J5229" s="5">
        <v>2</v>
      </c>
      <c r="K5229" s="4">
        <v>13.79</v>
      </c>
    </row>
    <row r="5230" spans="1:11" x14ac:dyDescent="0.2">
      <c r="A5230" t="s">
        <v>3351</v>
      </c>
      <c r="B5230" t="str">
        <f t="shared" si="164"/>
        <v>2016</v>
      </c>
      <c r="C5230" t="str">
        <f t="shared" si="165"/>
        <v>Aug</v>
      </c>
      <c r="D5230" t="s">
        <v>2119</v>
      </c>
      <c r="E5230" t="s">
        <v>26</v>
      </c>
      <c r="F5230" t="s">
        <v>38</v>
      </c>
      <c r="G5230" t="s">
        <v>52</v>
      </c>
      <c r="H5230" t="s">
        <v>3352</v>
      </c>
      <c r="I5230" s="4">
        <v>19.309999999999999</v>
      </c>
      <c r="J5230" s="5">
        <v>2</v>
      </c>
      <c r="K5230" s="4">
        <v>3.14</v>
      </c>
    </row>
    <row r="5231" spans="1:11" x14ac:dyDescent="0.2">
      <c r="A5231" t="s">
        <v>3353</v>
      </c>
      <c r="B5231" t="str">
        <f t="shared" si="164"/>
        <v>2016</v>
      </c>
      <c r="C5231" t="str">
        <f t="shared" si="165"/>
        <v>Aug</v>
      </c>
      <c r="D5231" t="s">
        <v>235</v>
      </c>
      <c r="E5231" t="s">
        <v>31</v>
      </c>
      <c r="F5231" t="s">
        <v>38</v>
      </c>
      <c r="G5231" t="s">
        <v>164</v>
      </c>
      <c r="H5231" t="s">
        <v>3354</v>
      </c>
      <c r="I5231" s="4">
        <v>136.46</v>
      </c>
      <c r="J5231" s="5">
        <v>2</v>
      </c>
      <c r="K5231" s="4">
        <v>15.35</v>
      </c>
    </row>
    <row r="5232" spans="1:11" x14ac:dyDescent="0.2">
      <c r="A5232" t="s">
        <v>3353</v>
      </c>
      <c r="B5232" t="str">
        <f t="shared" si="164"/>
        <v>2016</v>
      </c>
      <c r="C5232" t="str">
        <f t="shared" si="165"/>
        <v>Aug</v>
      </c>
      <c r="D5232" t="s">
        <v>235</v>
      </c>
      <c r="E5232" t="s">
        <v>31</v>
      </c>
      <c r="F5232" t="s">
        <v>43</v>
      </c>
      <c r="G5232" t="s">
        <v>44</v>
      </c>
      <c r="H5232" t="s">
        <v>3241</v>
      </c>
      <c r="I5232" s="4">
        <v>333.58</v>
      </c>
      <c r="J5232" s="5">
        <v>3</v>
      </c>
      <c r="K5232" s="4">
        <v>33.36</v>
      </c>
    </row>
    <row r="5233" spans="1:11" x14ac:dyDescent="0.2">
      <c r="A5233" t="s">
        <v>3353</v>
      </c>
      <c r="B5233" t="str">
        <f t="shared" si="164"/>
        <v>2016</v>
      </c>
      <c r="C5233" t="str">
        <f t="shared" si="165"/>
        <v>Aug</v>
      </c>
      <c r="D5233" t="s">
        <v>235</v>
      </c>
      <c r="E5233" t="s">
        <v>31</v>
      </c>
      <c r="F5233" t="s">
        <v>12</v>
      </c>
      <c r="G5233" t="s">
        <v>22</v>
      </c>
      <c r="H5233" t="s">
        <v>2328</v>
      </c>
      <c r="I5233" s="4">
        <v>12.54</v>
      </c>
      <c r="J5233" s="5">
        <v>2</v>
      </c>
      <c r="K5233" s="4">
        <v>4.7</v>
      </c>
    </row>
    <row r="5234" spans="1:11" x14ac:dyDescent="0.2">
      <c r="A5234" t="s">
        <v>3355</v>
      </c>
      <c r="B5234" t="str">
        <f t="shared" si="164"/>
        <v>2016</v>
      </c>
      <c r="C5234" t="str">
        <f t="shared" si="165"/>
        <v>Aug</v>
      </c>
      <c r="D5234" t="s">
        <v>3356</v>
      </c>
      <c r="E5234" t="s">
        <v>974</v>
      </c>
      <c r="F5234" t="s">
        <v>12</v>
      </c>
      <c r="G5234" t="s">
        <v>72</v>
      </c>
      <c r="H5234" t="s">
        <v>112</v>
      </c>
      <c r="I5234" s="4">
        <v>81.540000000000006</v>
      </c>
      <c r="J5234" s="5">
        <v>3</v>
      </c>
      <c r="K5234" s="4">
        <v>38.32</v>
      </c>
    </row>
    <row r="5235" spans="1:11" x14ac:dyDescent="0.2">
      <c r="A5235" t="s">
        <v>3355</v>
      </c>
      <c r="B5235" t="str">
        <f t="shared" si="164"/>
        <v>2016</v>
      </c>
      <c r="C5235" t="str">
        <f t="shared" si="165"/>
        <v>Aug</v>
      </c>
      <c r="D5235" t="s">
        <v>3356</v>
      </c>
      <c r="E5235" t="s">
        <v>974</v>
      </c>
      <c r="F5235" t="s">
        <v>43</v>
      </c>
      <c r="G5235" t="s">
        <v>58</v>
      </c>
      <c r="H5235" t="s">
        <v>3357</v>
      </c>
      <c r="I5235" s="4">
        <v>167.28</v>
      </c>
      <c r="J5235" s="5">
        <v>12</v>
      </c>
      <c r="K5235" s="4">
        <v>23.42</v>
      </c>
    </row>
    <row r="5236" spans="1:11" x14ac:dyDescent="0.2">
      <c r="A5236" t="s">
        <v>3358</v>
      </c>
      <c r="B5236" t="str">
        <f t="shared" si="164"/>
        <v>2016</v>
      </c>
      <c r="C5236" t="str">
        <f t="shared" si="165"/>
        <v>Aug</v>
      </c>
      <c r="D5236" t="s">
        <v>3359</v>
      </c>
      <c r="E5236" t="s">
        <v>62</v>
      </c>
      <c r="F5236" t="s">
        <v>12</v>
      </c>
      <c r="G5236" t="s">
        <v>232</v>
      </c>
      <c r="H5236" t="s">
        <v>2448</v>
      </c>
      <c r="I5236" s="4">
        <v>35.06</v>
      </c>
      <c r="J5236" s="5">
        <v>2</v>
      </c>
      <c r="K5236" s="4">
        <v>10.52</v>
      </c>
    </row>
    <row r="5237" spans="1:11" x14ac:dyDescent="0.2">
      <c r="A5237" t="s">
        <v>3358</v>
      </c>
      <c r="B5237" t="str">
        <f t="shared" si="164"/>
        <v>2016</v>
      </c>
      <c r="C5237" t="str">
        <f t="shared" si="165"/>
        <v>Aug</v>
      </c>
      <c r="D5237" t="s">
        <v>3359</v>
      </c>
      <c r="E5237" t="s">
        <v>62</v>
      </c>
      <c r="F5237" t="s">
        <v>12</v>
      </c>
      <c r="G5237" t="s">
        <v>18</v>
      </c>
      <c r="H5237" t="s">
        <v>436</v>
      </c>
      <c r="I5237" s="4">
        <v>4.13</v>
      </c>
      <c r="J5237" s="5">
        <v>1</v>
      </c>
      <c r="K5237" s="4">
        <v>1.9</v>
      </c>
    </row>
    <row r="5238" spans="1:11" x14ac:dyDescent="0.2">
      <c r="A5238" t="s">
        <v>3358</v>
      </c>
      <c r="B5238" t="str">
        <f t="shared" si="164"/>
        <v>2016</v>
      </c>
      <c r="C5238" t="str">
        <f t="shared" si="165"/>
        <v>Aug</v>
      </c>
      <c r="D5238" t="s">
        <v>3359</v>
      </c>
      <c r="E5238" t="s">
        <v>62</v>
      </c>
      <c r="F5238" t="s">
        <v>38</v>
      </c>
      <c r="G5238" t="s">
        <v>52</v>
      </c>
      <c r="H5238" t="s">
        <v>1060</v>
      </c>
      <c r="I5238" s="4">
        <v>109.8</v>
      </c>
      <c r="J5238" s="5">
        <v>9</v>
      </c>
      <c r="K5238" s="4">
        <v>46.12</v>
      </c>
    </row>
    <row r="5239" spans="1:11" x14ac:dyDescent="0.2">
      <c r="A5239" t="s">
        <v>3358</v>
      </c>
      <c r="B5239" t="str">
        <f t="shared" si="164"/>
        <v>2016</v>
      </c>
      <c r="C5239" t="str">
        <f t="shared" si="165"/>
        <v>Aug</v>
      </c>
      <c r="D5239" t="s">
        <v>3359</v>
      </c>
      <c r="E5239" t="s">
        <v>62</v>
      </c>
      <c r="F5239" t="s">
        <v>12</v>
      </c>
      <c r="G5239" t="s">
        <v>18</v>
      </c>
      <c r="H5239" t="s">
        <v>3360</v>
      </c>
      <c r="I5239" s="4">
        <v>9.82</v>
      </c>
      <c r="J5239" s="5">
        <v>2</v>
      </c>
      <c r="K5239" s="4">
        <v>4.8099999999999996</v>
      </c>
    </row>
    <row r="5240" spans="1:11" x14ac:dyDescent="0.2">
      <c r="A5240" t="s">
        <v>3358</v>
      </c>
      <c r="B5240" t="str">
        <f t="shared" si="164"/>
        <v>2016</v>
      </c>
      <c r="C5240" t="str">
        <f t="shared" si="165"/>
        <v>Aug</v>
      </c>
      <c r="D5240" t="s">
        <v>2070</v>
      </c>
      <c r="E5240" t="s">
        <v>17</v>
      </c>
      <c r="F5240" t="s">
        <v>12</v>
      </c>
      <c r="G5240" t="s">
        <v>22</v>
      </c>
      <c r="H5240" t="s">
        <v>2639</v>
      </c>
      <c r="I5240" s="4">
        <v>3.98</v>
      </c>
      <c r="J5240" s="5">
        <v>5</v>
      </c>
      <c r="K5240" s="4">
        <v>-6.57</v>
      </c>
    </row>
    <row r="5241" spans="1:11" x14ac:dyDescent="0.2">
      <c r="A5241" t="s">
        <v>3358</v>
      </c>
      <c r="B5241" t="str">
        <f t="shared" si="164"/>
        <v>2016</v>
      </c>
      <c r="C5241" t="str">
        <f t="shared" si="165"/>
        <v>Aug</v>
      </c>
      <c r="D5241" t="s">
        <v>249</v>
      </c>
      <c r="E5241" t="s">
        <v>31</v>
      </c>
      <c r="F5241" t="s">
        <v>43</v>
      </c>
      <c r="G5241" t="s">
        <v>44</v>
      </c>
      <c r="H5241" t="s">
        <v>925</v>
      </c>
      <c r="I5241" s="4">
        <v>302.38</v>
      </c>
      <c r="J5241" s="5">
        <v>2</v>
      </c>
      <c r="K5241" s="4">
        <v>30.24</v>
      </c>
    </row>
    <row r="5242" spans="1:11" x14ac:dyDescent="0.2">
      <c r="A5242" t="s">
        <v>3358</v>
      </c>
      <c r="B5242" t="str">
        <f t="shared" si="164"/>
        <v>2016</v>
      </c>
      <c r="C5242" t="str">
        <f t="shared" si="165"/>
        <v>Aug</v>
      </c>
      <c r="D5242" t="s">
        <v>249</v>
      </c>
      <c r="E5242" t="s">
        <v>31</v>
      </c>
      <c r="F5242" t="s">
        <v>12</v>
      </c>
      <c r="G5242" t="s">
        <v>22</v>
      </c>
      <c r="H5242" t="s">
        <v>214</v>
      </c>
      <c r="I5242" s="4">
        <v>20.95</v>
      </c>
      <c r="J5242" s="5">
        <v>3</v>
      </c>
      <c r="K5242" s="4">
        <v>7.07</v>
      </c>
    </row>
    <row r="5243" spans="1:11" x14ac:dyDescent="0.2">
      <c r="A5243" t="s">
        <v>3358</v>
      </c>
      <c r="B5243" t="str">
        <f t="shared" si="164"/>
        <v>2016</v>
      </c>
      <c r="C5243" t="str">
        <f t="shared" si="165"/>
        <v>Aug</v>
      </c>
      <c r="D5243" t="s">
        <v>249</v>
      </c>
      <c r="E5243" t="s">
        <v>31</v>
      </c>
      <c r="F5243" t="s">
        <v>12</v>
      </c>
      <c r="G5243" t="s">
        <v>22</v>
      </c>
      <c r="H5243" t="s">
        <v>170</v>
      </c>
      <c r="I5243" s="4">
        <v>11.78</v>
      </c>
      <c r="J5243" s="5">
        <v>3</v>
      </c>
      <c r="K5243" s="4">
        <v>3.98</v>
      </c>
    </row>
    <row r="5244" spans="1:11" x14ac:dyDescent="0.2">
      <c r="A5244" t="s">
        <v>3361</v>
      </c>
      <c r="B5244" t="str">
        <f t="shared" si="164"/>
        <v>2016</v>
      </c>
      <c r="C5244" t="str">
        <f t="shared" si="165"/>
        <v>Aug</v>
      </c>
      <c r="D5244" t="s">
        <v>2171</v>
      </c>
      <c r="E5244" t="s">
        <v>561</v>
      </c>
      <c r="F5244" t="s">
        <v>12</v>
      </c>
      <c r="G5244" t="s">
        <v>27</v>
      </c>
      <c r="H5244" t="s">
        <v>2574</v>
      </c>
      <c r="I5244" s="4">
        <v>197.05</v>
      </c>
      <c r="J5244" s="5">
        <v>7</v>
      </c>
      <c r="K5244" s="4">
        <v>59.12</v>
      </c>
    </row>
    <row r="5245" spans="1:11" x14ac:dyDescent="0.2">
      <c r="A5245" t="s">
        <v>3362</v>
      </c>
      <c r="B5245" t="str">
        <f t="shared" si="164"/>
        <v>2016</v>
      </c>
      <c r="C5245" t="str">
        <f t="shared" si="165"/>
        <v>Aug</v>
      </c>
      <c r="D5245" t="s">
        <v>511</v>
      </c>
      <c r="E5245" t="s">
        <v>169</v>
      </c>
      <c r="F5245" t="s">
        <v>12</v>
      </c>
      <c r="G5245" t="s">
        <v>13</v>
      </c>
      <c r="H5245" t="s">
        <v>719</v>
      </c>
      <c r="I5245" s="4">
        <v>70.88</v>
      </c>
      <c r="J5245" s="5">
        <v>2</v>
      </c>
      <c r="K5245" s="4">
        <v>33.31</v>
      </c>
    </row>
    <row r="5246" spans="1:11" x14ac:dyDescent="0.2">
      <c r="A5246" t="s">
        <v>3362</v>
      </c>
      <c r="B5246" t="str">
        <f t="shared" si="164"/>
        <v>2016</v>
      </c>
      <c r="C5246" t="str">
        <f t="shared" si="165"/>
        <v>Aug</v>
      </c>
      <c r="D5246" t="s">
        <v>1267</v>
      </c>
      <c r="E5246" t="s">
        <v>31</v>
      </c>
      <c r="F5246" t="s">
        <v>43</v>
      </c>
      <c r="G5246" t="s">
        <v>44</v>
      </c>
      <c r="H5246" t="s">
        <v>2833</v>
      </c>
      <c r="I5246" s="4">
        <v>211.17</v>
      </c>
      <c r="J5246" s="5">
        <v>4</v>
      </c>
      <c r="K5246" s="4">
        <v>18.48</v>
      </c>
    </row>
    <row r="5247" spans="1:11" x14ac:dyDescent="0.2">
      <c r="A5247" t="s">
        <v>3362</v>
      </c>
      <c r="B5247" t="str">
        <f t="shared" si="164"/>
        <v>2016</v>
      </c>
      <c r="C5247" t="str">
        <f t="shared" si="165"/>
        <v>Aug</v>
      </c>
      <c r="D5247" t="s">
        <v>1018</v>
      </c>
      <c r="E5247" t="s">
        <v>169</v>
      </c>
      <c r="F5247" t="s">
        <v>12</v>
      </c>
      <c r="G5247" t="s">
        <v>27</v>
      </c>
      <c r="H5247" t="s">
        <v>35</v>
      </c>
      <c r="I5247" s="4">
        <v>38.340000000000003</v>
      </c>
      <c r="J5247" s="5">
        <v>9</v>
      </c>
      <c r="K5247" s="4">
        <v>15.72</v>
      </c>
    </row>
    <row r="5248" spans="1:11" x14ac:dyDescent="0.2">
      <c r="A5248" t="s">
        <v>3363</v>
      </c>
      <c r="B5248" t="str">
        <f t="shared" si="164"/>
        <v>2016</v>
      </c>
      <c r="C5248" t="str">
        <f t="shared" si="165"/>
        <v>Aug</v>
      </c>
      <c r="D5248" t="s">
        <v>1348</v>
      </c>
      <c r="E5248" t="s">
        <v>189</v>
      </c>
      <c r="F5248" t="s">
        <v>43</v>
      </c>
      <c r="G5248" t="s">
        <v>58</v>
      </c>
      <c r="H5248" t="s">
        <v>1711</v>
      </c>
      <c r="I5248" s="4">
        <v>179.97</v>
      </c>
      <c r="J5248" s="5">
        <v>3</v>
      </c>
      <c r="K5248" s="4">
        <v>86.39</v>
      </c>
    </row>
    <row r="5249" spans="1:11" x14ac:dyDescent="0.2">
      <c r="A5249" t="s">
        <v>3364</v>
      </c>
      <c r="B5249" t="str">
        <f t="shared" si="164"/>
        <v>2016</v>
      </c>
      <c r="C5249" t="str">
        <f t="shared" si="165"/>
        <v>Aug</v>
      </c>
      <c r="D5249" t="s">
        <v>1678</v>
      </c>
      <c r="E5249" t="s">
        <v>11</v>
      </c>
      <c r="F5249" t="s">
        <v>12</v>
      </c>
      <c r="G5249" t="s">
        <v>47</v>
      </c>
      <c r="H5249" t="s">
        <v>1813</v>
      </c>
      <c r="I5249" s="4">
        <v>11.17</v>
      </c>
      <c r="J5249" s="5">
        <v>4</v>
      </c>
      <c r="K5249" s="4">
        <v>3.63</v>
      </c>
    </row>
    <row r="5250" spans="1:11" x14ac:dyDescent="0.2">
      <c r="A5250" t="s">
        <v>3364</v>
      </c>
      <c r="B5250" t="str">
        <f t="shared" si="164"/>
        <v>2016</v>
      </c>
      <c r="C5250" t="str">
        <f t="shared" si="165"/>
        <v>Aug</v>
      </c>
      <c r="D5250" t="s">
        <v>1678</v>
      </c>
      <c r="E5250" t="s">
        <v>11</v>
      </c>
      <c r="F5250" t="s">
        <v>12</v>
      </c>
      <c r="G5250" t="s">
        <v>13</v>
      </c>
      <c r="H5250" t="s">
        <v>3131</v>
      </c>
      <c r="I5250" s="4">
        <v>53.95</v>
      </c>
      <c r="J5250" s="5">
        <v>3</v>
      </c>
      <c r="K5250" s="4">
        <v>17.53</v>
      </c>
    </row>
    <row r="5251" spans="1:11" x14ac:dyDescent="0.2">
      <c r="A5251" t="s">
        <v>3364</v>
      </c>
      <c r="B5251" t="str">
        <f t="shared" ref="B5251:B5314" si="166">TEXT(A5251,"YYYY")</f>
        <v>2016</v>
      </c>
      <c r="C5251" t="str">
        <f t="shared" ref="C5251:C5314" si="167">TEXT(A5251,"MMM")</f>
        <v>Aug</v>
      </c>
      <c r="D5251" t="s">
        <v>2317</v>
      </c>
      <c r="E5251" t="s">
        <v>383</v>
      </c>
      <c r="F5251" t="s">
        <v>12</v>
      </c>
      <c r="G5251" t="s">
        <v>47</v>
      </c>
      <c r="H5251" t="s">
        <v>48</v>
      </c>
      <c r="I5251" s="4">
        <v>23.34</v>
      </c>
      <c r="J5251" s="5">
        <v>3</v>
      </c>
      <c r="K5251" s="4">
        <v>0.23</v>
      </c>
    </row>
    <row r="5252" spans="1:11" x14ac:dyDescent="0.2">
      <c r="A5252" t="s">
        <v>3364</v>
      </c>
      <c r="B5252" t="str">
        <f t="shared" si="166"/>
        <v>2016</v>
      </c>
      <c r="C5252" t="str">
        <f t="shared" si="167"/>
        <v>Aug</v>
      </c>
      <c r="D5252" t="s">
        <v>2712</v>
      </c>
      <c r="E5252" t="s">
        <v>31</v>
      </c>
      <c r="F5252" t="s">
        <v>38</v>
      </c>
      <c r="G5252" t="s">
        <v>164</v>
      </c>
      <c r="H5252" t="s">
        <v>2107</v>
      </c>
      <c r="I5252" s="4">
        <v>513.02</v>
      </c>
      <c r="J5252" s="5">
        <v>2</v>
      </c>
      <c r="K5252" s="4">
        <v>12.83</v>
      </c>
    </row>
    <row r="5253" spans="1:11" x14ac:dyDescent="0.2">
      <c r="A5253" t="s">
        <v>3364</v>
      </c>
      <c r="B5253" t="str">
        <f t="shared" si="166"/>
        <v>2016</v>
      </c>
      <c r="C5253" t="str">
        <f t="shared" si="167"/>
        <v>Aug</v>
      </c>
      <c r="D5253" t="s">
        <v>2712</v>
      </c>
      <c r="E5253" t="s">
        <v>31</v>
      </c>
      <c r="F5253" t="s">
        <v>12</v>
      </c>
      <c r="G5253" t="s">
        <v>105</v>
      </c>
      <c r="H5253" t="s">
        <v>2381</v>
      </c>
      <c r="I5253" s="4">
        <v>487.92</v>
      </c>
      <c r="J5253" s="5">
        <v>6</v>
      </c>
      <c r="K5253" s="4">
        <v>136.62</v>
      </c>
    </row>
    <row r="5254" spans="1:11" x14ac:dyDescent="0.2">
      <c r="A5254" t="s">
        <v>3364</v>
      </c>
      <c r="B5254" t="str">
        <f t="shared" si="166"/>
        <v>2016</v>
      </c>
      <c r="C5254" t="str">
        <f t="shared" si="167"/>
        <v>Aug</v>
      </c>
      <c r="D5254" t="s">
        <v>2712</v>
      </c>
      <c r="E5254" t="s">
        <v>31</v>
      </c>
      <c r="F5254" t="s">
        <v>12</v>
      </c>
      <c r="G5254" t="s">
        <v>22</v>
      </c>
      <c r="H5254" t="s">
        <v>1128</v>
      </c>
      <c r="I5254" s="4">
        <v>15.24</v>
      </c>
      <c r="J5254" s="5">
        <v>5</v>
      </c>
      <c r="K5254" s="4">
        <v>5.33</v>
      </c>
    </row>
    <row r="5255" spans="1:11" x14ac:dyDescent="0.2">
      <c r="A5255" t="s">
        <v>3364</v>
      </c>
      <c r="B5255" t="str">
        <f t="shared" si="166"/>
        <v>2016</v>
      </c>
      <c r="C5255" t="str">
        <f t="shared" si="167"/>
        <v>Aug</v>
      </c>
      <c r="D5255" t="s">
        <v>1137</v>
      </c>
      <c r="E5255" t="s">
        <v>974</v>
      </c>
      <c r="F5255" t="s">
        <v>12</v>
      </c>
      <c r="G5255" t="s">
        <v>13</v>
      </c>
      <c r="H5255" t="s">
        <v>1590</v>
      </c>
      <c r="I5255" s="4">
        <v>10.56</v>
      </c>
      <c r="J5255" s="5">
        <v>2</v>
      </c>
      <c r="K5255" s="4">
        <v>4.75</v>
      </c>
    </row>
    <row r="5256" spans="1:11" x14ac:dyDescent="0.2">
      <c r="A5256" t="s">
        <v>3365</v>
      </c>
      <c r="B5256" t="str">
        <f t="shared" si="166"/>
        <v>2016</v>
      </c>
      <c r="C5256" t="str">
        <f t="shared" si="167"/>
        <v>Aug</v>
      </c>
      <c r="D5256" t="s">
        <v>1682</v>
      </c>
      <c r="E5256" t="s">
        <v>290</v>
      </c>
      <c r="F5256" t="s">
        <v>12</v>
      </c>
      <c r="G5256" t="s">
        <v>13</v>
      </c>
      <c r="H5256" t="s">
        <v>1848</v>
      </c>
      <c r="I5256" s="4">
        <v>30.82</v>
      </c>
      <c r="J5256" s="5">
        <v>9</v>
      </c>
      <c r="K5256" s="4">
        <v>9.6300000000000008</v>
      </c>
    </row>
    <row r="5257" spans="1:11" x14ac:dyDescent="0.2">
      <c r="A5257" t="s">
        <v>3365</v>
      </c>
      <c r="B5257" t="str">
        <f t="shared" si="166"/>
        <v>2016</v>
      </c>
      <c r="C5257" t="str">
        <f t="shared" si="167"/>
        <v>Aug</v>
      </c>
      <c r="D5257" t="s">
        <v>1682</v>
      </c>
      <c r="E5257" t="s">
        <v>290</v>
      </c>
      <c r="F5257" t="s">
        <v>43</v>
      </c>
      <c r="G5257" t="s">
        <v>44</v>
      </c>
      <c r="H5257" t="s">
        <v>2924</v>
      </c>
      <c r="I5257" s="4">
        <v>44.78</v>
      </c>
      <c r="J5257" s="5">
        <v>2</v>
      </c>
      <c r="K5257" s="4">
        <v>4.4800000000000004</v>
      </c>
    </row>
    <row r="5258" spans="1:11" x14ac:dyDescent="0.2">
      <c r="A5258" t="s">
        <v>3365</v>
      </c>
      <c r="B5258" t="str">
        <f t="shared" si="166"/>
        <v>2016</v>
      </c>
      <c r="C5258" t="str">
        <f t="shared" si="167"/>
        <v>Aug</v>
      </c>
      <c r="D5258" t="s">
        <v>1682</v>
      </c>
      <c r="E5258" t="s">
        <v>290</v>
      </c>
      <c r="F5258" t="s">
        <v>12</v>
      </c>
      <c r="G5258" t="s">
        <v>105</v>
      </c>
      <c r="H5258" t="s">
        <v>1436</v>
      </c>
      <c r="I5258" s="4">
        <v>569.54</v>
      </c>
      <c r="J5258" s="5">
        <v>4</v>
      </c>
      <c r="K5258" s="4">
        <v>64.069999999999993</v>
      </c>
    </row>
    <row r="5259" spans="1:11" x14ac:dyDescent="0.2">
      <c r="A5259" t="s">
        <v>3365</v>
      </c>
      <c r="B5259" t="str">
        <f t="shared" si="166"/>
        <v>2016</v>
      </c>
      <c r="C5259" t="str">
        <f t="shared" si="167"/>
        <v>Aug</v>
      </c>
      <c r="D5259" t="s">
        <v>1076</v>
      </c>
      <c r="E5259" t="s">
        <v>135</v>
      </c>
      <c r="F5259" t="s">
        <v>12</v>
      </c>
      <c r="G5259" t="s">
        <v>22</v>
      </c>
      <c r="H5259" t="s">
        <v>1094</v>
      </c>
      <c r="I5259" s="4">
        <v>4.34</v>
      </c>
      <c r="J5259" s="5">
        <v>3</v>
      </c>
      <c r="K5259" s="4">
        <v>-3.04</v>
      </c>
    </row>
    <row r="5260" spans="1:11" x14ac:dyDescent="0.2">
      <c r="A5260" t="s">
        <v>3365</v>
      </c>
      <c r="B5260" t="str">
        <f t="shared" si="166"/>
        <v>2016</v>
      </c>
      <c r="C5260" t="str">
        <f t="shared" si="167"/>
        <v>Aug</v>
      </c>
      <c r="D5260" t="s">
        <v>1076</v>
      </c>
      <c r="E5260" t="s">
        <v>135</v>
      </c>
      <c r="F5260" t="s">
        <v>12</v>
      </c>
      <c r="G5260" t="s">
        <v>22</v>
      </c>
      <c r="H5260" t="s">
        <v>3127</v>
      </c>
      <c r="I5260" s="4">
        <v>11.88</v>
      </c>
      <c r="J5260" s="5">
        <v>5</v>
      </c>
      <c r="K5260" s="4">
        <v>-7.92</v>
      </c>
    </row>
    <row r="5261" spans="1:11" x14ac:dyDescent="0.2">
      <c r="A5261" t="s">
        <v>3366</v>
      </c>
      <c r="B5261" t="str">
        <f t="shared" si="166"/>
        <v>2016</v>
      </c>
      <c r="C5261" t="str">
        <f t="shared" si="167"/>
        <v>Aug</v>
      </c>
      <c r="D5261" t="s">
        <v>1589</v>
      </c>
      <c r="E5261" t="s">
        <v>974</v>
      </c>
      <c r="F5261" t="s">
        <v>12</v>
      </c>
      <c r="G5261" t="s">
        <v>13</v>
      </c>
      <c r="H5261" t="s">
        <v>2541</v>
      </c>
      <c r="I5261" s="4">
        <v>32.4</v>
      </c>
      <c r="J5261" s="5">
        <v>5</v>
      </c>
      <c r="K5261" s="4">
        <v>15.55</v>
      </c>
    </row>
    <row r="5262" spans="1:11" x14ac:dyDescent="0.2">
      <c r="A5262" t="s">
        <v>3366</v>
      </c>
      <c r="B5262" t="str">
        <f t="shared" si="166"/>
        <v>2016</v>
      </c>
      <c r="C5262" t="str">
        <f t="shared" si="167"/>
        <v>Aug</v>
      </c>
      <c r="D5262" t="s">
        <v>1589</v>
      </c>
      <c r="E5262" t="s">
        <v>974</v>
      </c>
      <c r="F5262" t="s">
        <v>12</v>
      </c>
      <c r="G5262" t="s">
        <v>22</v>
      </c>
      <c r="H5262" t="s">
        <v>2162</v>
      </c>
      <c r="I5262" s="4">
        <v>41.86</v>
      </c>
      <c r="J5262" s="5">
        <v>7</v>
      </c>
      <c r="K5262" s="4">
        <v>19.260000000000002</v>
      </c>
    </row>
    <row r="5263" spans="1:11" x14ac:dyDescent="0.2">
      <c r="A5263" t="s">
        <v>3366</v>
      </c>
      <c r="B5263" t="str">
        <f t="shared" si="166"/>
        <v>2016</v>
      </c>
      <c r="C5263" t="str">
        <f t="shared" si="167"/>
        <v>Aug</v>
      </c>
      <c r="D5263" t="s">
        <v>1589</v>
      </c>
      <c r="E5263" t="s">
        <v>974</v>
      </c>
      <c r="F5263" t="s">
        <v>12</v>
      </c>
      <c r="G5263" t="s">
        <v>22</v>
      </c>
      <c r="H5263" t="s">
        <v>351</v>
      </c>
      <c r="I5263" s="4">
        <v>77.56</v>
      </c>
      <c r="J5263" s="5">
        <v>2</v>
      </c>
      <c r="K5263" s="4">
        <v>35.68</v>
      </c>
    </row>
    <row r="5264" spans="1:11" x14ac:dyDescent="0.2">
      <c r="A5264" t="s">
        <v>3367</v>
      </c>
      <c r="B5264" t="str">
        <f t="shared" si="166"/>
        <v>2016</v>
      </c>
      <c r="C5264" t="str">
        <f t="shared" si="167"/>
        <v>Aug</v>
      </c>
      <c r="D5264" t="s">
        <v>2454</v>
      </c>
      <c r="E5264" t="s">
        <v>458</v>
      </c>
      <c r="F5264" t="s">
        <v>12</v>
      </c>
      <c r="G5264" t="s">
        <v>13</v>
      </c>
      <c r="H5264" t="s">
        <v>582</v>
      </c>
      <c r="I5264" s="4">
        <v>6.48</v>
      </c>
      <c r="J5264" s="5">
        <v>1</v>
      </c>
      <c r="K5264" s="4">
        <v>3.11</v>
      </c>
    </row>
    <row r="5265" spans="1:11" x14ac:dyDescent="0.2">
      <c r="A5265" t="s">
        <v>3367</v>
      </c>
      <c r="B5265" t="str">
        <f t="shared" si="166"/>
        <v>2016</v>
      </c>
      <c r="C5265" t="str">
        <f t="shared" si="167"/>
        <v>Aug</v>
      </c>
      <c r="D5265" t="s">
        <v>3199</v>
      </c>
      <c r="E5265" t="s">
        <v>11</v>
      </c>
      <c r="F5265" t="s">
        <v>43</v>
      </c>
      <c r="G5265" t="s">
        <v>58</v>
      </c>
      <c r="H5265" t="s">
        <v>2893</v>
      </c>
      <c r="I5265" s="4">
        <v>1399.94</v>
      </c>
      <c r="J5265" s="5">
        <v>7</v>
      </c>
      <c r="K5265" s="4">
        <v>52.5</v>
      </c>
    </row>
    <row r="5266" spans="1:11" x14ac:dyDescent="0.2">
      <c r="A5266" t="s">
        <v>3367</v>
      </c>
      <c r="B5266" t="str">
        <f t="shared" si="166"/>
        <v>2016</v>
      </c>
      <c r="C5266" t="str">
        <f t="shared" si="167"/>
        <v>Aug</v>
      </c>
      <c r="D5266" t="s">
        <v>1065</v>
      </c>
      <c r="E5266" t="s">
        <v>169</v>
      </c>
      <c r="F5266" t="s">
        <v>38</v>
      </c>
      <c r="G5266" t="s">
        <v>39</v>
      </c>
      <c r="H5266" t="s">
        <v>225</v>
      </c>
      <c r="I5266" s="4">
        <v>145.76</v>
      </c>
      <c r="J5266" s="5">
        <v>2</v>
      </c>
      <c r="K5266" s="4">
        <v>-8.1</v>
      </c>
    </row>
    <row r="5267" spans="1:11" x14ac:dyDescent="0.2">
      <c r="A5267" t="s">
        <v>3367</v>
      </c>
      <c r="B5267" t="str">
        <f t="shared" si="166"/>
        <v>2016</v>
      </c>
      <c r="C5267" t="str">
        <f t="shared" si="167"/>
        <v>Aug</v>
      </c>
      <c r="D5267" t="s">
        <v>2205</v>
      </c>
      <c r="E5267" t="s">
        <v>139</v>
      </c>
      <c r="F5267" t="s">
        <v>38</v>
      </c>
      <c r="G5267" t="s">
        <v>164</v>
      </c>
      <c r="H5267" t="s">
        <v>1918</v>
      </c>
      <c r="I5267" s="4">
        <v>562.29</v>
      </c>
      <c r="J5267" s="5">
        <v>7</v>
      </c>
      <c r="K5267" s="4">
        <v>-255.59</v>
      </c>
    </row>
    <row r="5268" spans="1:11" x14ac:dyDescent="0.2">
      <c r="A5268" t="s">
        <v>3367</v>
      </c>
      <c r="B5268" t="str">
        <f t="shared" si="166"/>
        <v>2016</v>
      </c>
      <c r="C5268" t="str">
        <f t="shared" si="167"/>
        <v>Aug</v>
      </c>
      <c r="D5268" t="s">
        <v>1406</v>
      </c>
      <c r="E5268" t="s">
        <v>169</v>
      </c>
      <c r="F5268" t="s">
        <v>38</v>
      </c>
      <c r="G5268" t="s">
        <v>164</v>
      </c>
      <c r="H5268" t="s">
        <v>2462</v>
      </c>
      <c r="I5268" s="4">
        <v>209.15</v>
      </c>
      <c r="J5268" s="5">
        <v>2</v>
      </c>
      <c r="K5268" s="4">
        <v>-66.23</v>
      </c>
    </row>
    <row r="5269" spans="1:11" x14ac:dyDescent="0.2">
      <c r="A5269" t="s">
        <v>3367</v>
      </c>
      <c r="B5269" t="str">
        <f t="shared" si="166"/>
        <v>2016</v>
      </c>
      <c r="C5269" t="str">
        <f t="shared" si="167"/>
        <v>Aug</v>
      </c>
      <c r="D5269" t="s">
        <v>1406</v>
      </c>
      <c r="E5269" t="s">
        <v>169</v>
      </c>
      <c r="F5269" t="s">
        <v>12</v>
      </c>
      <c r="G5269" t="s">
        <v>20</v>
      </c>
      <c r="H5269" t="s">
        <v>82</v>
      </c>
      <c r="I5269" s="4">
        <v>1591.02</v>
      </c>
      <c r="J5269" s="5">
        <v>6</v>
      </c>
      <c r="K5269" s="4">
        <v>286.38</v>
      </c>
    </row>
    <row r="5270" spans="1:11" x14ac:dyDescent="0.2">
      <c r="A5270" t="s">
        <v>3367</v>
      </c>
      <c r="B5270" t="str">
        <f t="shared" si="166"/>
        <v>2016</v>
      </c>
      <c r="C5270" t="str">
        <f t="shared" si="167"/>
        <v>Aug</v>
      </c>
      <c r="D5270" t="s">
        <v>193</v>
      </c>
      <c r="E5270" t="s">
        <v>26</v>
      </c>
      <c r="F5270" t="s">
        <v>12</v>
      </c>
      <c r="G5270" t="s">
        <v>27</v>
      </c>
      <c r="H5270" t="s">
        <v>3338</v>
      </c>
      <c r="I5270" s="4">
        <v>37.31</v>
      </c>
      <c r="J5270" s="5">
        <v>4</v>
      </c>
      <c r="K5270" s="4">
        <v>2.8</v>
      </c>
    </row>
    <row r="5271" spans="1:11" x14ac:dyDescent="0.2">
      <c r="A5271" t="s">
        <v>3368</v>
      </c>
      <c r="B5271" t="str">
        <f t="shared" si="166"/>
        <v>2016</v>
      </c>
      <c r="C5271" t="str">
        <f t="shared" si="167"/>
        <v>Aug</v>
      </c>
      <c r="D5271" t="s">
        <v>1158</v>
      </c>
      <c r="E5271" t="s">
        <v>290</v>
      </c>
      <c r="F5271" t="s">
        <v>12</v>
      </c>
      <c r="G5271" t="s">
        <v>22</v>
      </c>
      <c r="H5271" t="s">
        <v>1297</v>
      </c>
      <c r="I5271" s="4">
        <v>11.23</v>
      </c>
      <c r="J5271" s="5">
        <v>8</v>
      </c>
      <c r="K5271" s="4">
        <v>-8.24</v>
      </c>
    </row>
    <row r="5272" spans="1:11" x14ac:dyDescent="0.2">
      <c r="A5272" t="s">
        <v>3368</v>
      </c>
      <c r="B5272" t="str">
        <f t="shared" si="166"/>
        <v>2016</v>
      </c>
      <c r="C5272" t="str">
        <f t="shared" si="167"/>
        <v>Aug</v>
      </c>
      <c r="D5272" t="s">
        <v>1158</v>
      </c>
      <c r="E5272" t="s">
        <v>290</v>
      </c>
      <c r="F5272" t="s">
        <v>12</v>
      </c>
      <c r="G5272" t="s">
        <v>13</v>
      </c>
      <c r="H5272" t="s">
        <v>719</v>
      </c>
      <c r="I5272" s="4">
        <v>10.27</v>
      </c>
      <c r="J5272" s="5">
        <v>3</v>
      </c>
      <c r="K5272" s="4">
        <v>3.21</v>
      </c>
    </row>
    <row r="5273" spans="1:11" x14ac:dyDescent="0.2">
      <c r="A5273" t="s">
        <v>3368</v>
      </c>
      <c r="B5273" t="str">
        <f t="shared" si="166"/>
        <v>2016</v>
      </c>
      <c r="C5273" t="str">
        <f t="shared" si="167"/>
        <v>Aug</v>
      </c>
      <c r="D5273" t="s">
        <v>645</v>
      </c>
      <c r="E5273" t="s">
        <v>180</v>
      </c>
      <c r="F5273" t="s">
        <v>38</v>
      </c>
      <c r="G5273" t="s">
        <v>83</v>
      </c>
      <c r="H5273" t="s">
        <v>477</v>
      </c>
      <c r="I5273" s="4">
        <v>241.96</v>
      </c>
      <c r="J5273" s="5">
        <v>2</v>
      </c>
      <c r="K5273" s="4">
        <v>24.2</v>
      </c>
    </row>
    <row r="5274" spans="1:11" x14ac:dyDescent="0.2">
      <c r="A5274" t="s">
        <v>3368</v>
      </c>
      <c r="B5274" t="str">
        <f t="shared" si="166"/>
        <v>2016</v>
      </c>
      <c r="C5274" t="str">
        <f t="shared" si="167"/>
        <v>Aug</v>
      </c>
      <c r="D5274" t="s">
        <v>645</v>
      </c>
      <c r="E5274" t="s">
        <v>180</v>
      </c>
      <c r="F5274" t="s">
        <v>12</v>
      </c>
      <c r="G5274" t="s">
        <v>22</v>
      </c>
      <c r="H5274" t="s">
        <v>489</v>
      </c>
      <c r="I5274" s="4">
        <v>8.52</v>
      </c>
      <c r="J5274" s="5">
        <v>3</v>
      </c>
      <c r="K5274" s="4">
        <v>4.17</v>
      </c>
    </row>
    <row r="5275" spans="1:11" x14ac:dyDescent="0.2">
      <c r="A5275" t="s">
        <v>3368</v>
      </c>
      <c r="B5275" t="str">
        <f t="shared" si="166"/>
        <v>2016</v>
      </c>
      <c r="C5275" t="str">
        <f t="shared" si="167"/>
        <v>Aug</v>
      </c>
      <c r="D5275" t="s">
        <v>1700</v>
      </c>
      <c r="E5275" t="s">
        <v>71</v>
      </c>
      <c r="F5275" t="s">
        <v>12</v>
      </c>
      <c r="G5275" t="s">
        <v>105</v>
      </c>
      <c r="H5275" t="s">
        <v>758</v>
      </c>
      <c r="I5275" s="4">
        <v>17.34</v>
      </c>
      <c r="J5275" s="5">
        <v>2</v>
      </c>
      <c r="K5275" s="4">
        <v>4.68</v>
      </c>
    </row>
    <row r="5276" spans="1:11" x14ac:dyDescent="0.2">
      <c r="A5276" t="s">
        <v>3368</v>
      </c>
      <c r="B5276" t="str">
        <f t="shared" si="166"/>
        <v>2016</v>
      </c>
      <c r="C5276" t="str">
        <f t="shared" si="167"/>
        <v>Aug</v>
      </c>
      <c r="D5276" t="s">
        <v>1700</v>
      </c>
      <c r="E5276" t="s">
        <v>71</v>
      </c>
      <c r="F5276" t="s">
        <v>43</v>
      </c>
      <c r="G5276" t="s">
        <v>58</v>
      </c>
      <c r="H5276" t="s">
        <v>1004</v>
      </c>
      <c r="I5276" s="4">
        <v>71.98</v>
      </c>
      <c r="J5276" s="5">
        <v>2</v>
      </c>
      <c r="K5276" s="4">
        <v>15.12</v>
      </c>
    </row>
    <row r="5277" spans="1:11" x14ac:dyDescent="0.2">
      <c r="A5277" t="s">
        <v>3368</v>
      </c>
      <c r="B5277" t="str">
        <f t="shared" si="166"/>
        <v>2016</v>
      </c>
      <c r="C5277" t="str">
        <f t="shared" si="167"/>
        <v>Aug</v>
      </c>
      <c r="D5277" t="s">
        <v>1870</v>
      </c>
      <c r="E5277" t="s">
        <v>62</v>
      </c>
      <c r="F5277" t="s">
        <v>12</v>
      </c>
      <c r="G5277" t="s">
        <v>22</v>
      </c>
      <c r="H5277" t="s">
        <v>1305</v>
      </c>
      <c r="I5277" s="4">
        <v>22.32</v>
      </c>
      <c r="J5277" s="5">
        <v>4</v>
      </c>
      <c r="K5277" s="4">
        <v>10.71</v>
      </c>
    </row>
    <row r="5278" spans="1:11" x14ac:dyDescent="0.2">
      <c r="A5278" t="s">
        <v>3368</v>
      </c>
      <c r="B5278" t="str">
        <f t="shared" si="166"/>
        <v>2016</v>
      </c>
      <c r="C5278" t="str">
        <f t="shared" si="167"/>
        <v>Aug</v>
      </c>
      <c r="D5278" t="s">
        <v>1870</v>
      </c>
      <c r="E5278" t="s">
        <v>62</v>
      </c>
      <c r="F5278" t="s">
        <v>12</v>
      </c>
      <c r="G5278" t="s">
        <v>18</v>
      </c>
      <c r="H5278" t="s">
        <v>1458</v>
      </c>
      <c r="I5278" s="4">
        <v>103.6</v>
      </c>
      <c r="J5278" s="5">
        <v>7</v>
      </c>
      <c r="K5278" s="4">
        <v>51.8</v>
      </c>
    </row>
    <row r="5279" spans="1:11" x14ac:dyDescent="0.2">
      <c r="A5279" t="s">
        <v>3368</v>
      </c>
      <c r="B5279" t="str">
        <f t="shared" si="166"/>
        <v>2016</v>
      </c>
      <c r="C5279" t="str">
        <f t="shared" si="167"/>
        <v>Aug</v>
      </c>
      <c r="D5279" t="s">
        <v>726</v>
      </c>
      <c r="E5279" t="s">
        <v>11</v>
      </c>
      <c r="F5279" t="s">
        <v>12</v>
      </c>
      <c r="G5279" t="s">
        <v>232</v>
      </c>
      <c r="H5279" t="s">
        <v>3185</v>
      </c>
      <c r="I5279" s="4">
        <v>185.38</v>
      </c>
      <c r="J5279" s="5">
        <v>2</v>
      </c>
      <c r="K5279" s="4">
        <v>-34.76</v>
      </c>
    </row>
    <row r="5280" spans="1:11" x14ac:dyDescent="0.2">
      <c r="A5280" t="s">
        <v>3368</v>
      </c>
      <c r="B5280" t="str">
        <f t="shared" si="166"/>
        <v>2016</v>
      </c>
      <c r="C5280" t="str">
        <f t="shared" si="167"/>
        <v>Aug</v>
      </c>
      <c r="D5280" t="s">
        <v>726</v>
      </c>
      <c r="E5280" t="s">
        <v>11</v>
      </c>
      <c r="F5280" t="s">
        <v>12</v>
      </c>
      <c r="G5280" t="s">
        <v>105</v>
      </c>
      <c r="H5280" t="s">
        <v>298</v>
      </c>
      <c r="I5280" s="4">
        <v>58.92</v>
      </c>
      <c r="J5280" s="5">
        <v>1</v>
      </c>
      <c r="K5280" s="4">
        <v>-153.19999999999999</v>
      </c>
    </row>
    <row r="5281" spans="1:11" x14ac:dyDescent="0.2">
      <c r="A5281" t="s">
        <v>3369</v>
      </c>
      <c r="B5281" t="str">
        <f t="shared" si="166"/>
        <v>2016</v>
      </c>
      <c r="C5281" t="str">
        <f t="shared" si="167"/>
        <v>Aug</v>
      </c>
      <c r="D5281" t="s">
        <v>3167</v>
      </c>
      <c r="E5281" t="s">
        <v>31</v>
      </c>
      <c r="F5281" t="s">
        <v>12</v>
      </c>
      <c r="G5281" t="s">
        <v>13</v>
      </c>
      <c r="H5281" t="s">
        <v>3370</v>
      </c>
      <c r="I5281" s="4">
        <v>15.54</v>
      </c>
      <c r="J5281" s="5">
        <v>3</v>
      </c>
      <c r="K5281" s="4">
        <v>7.61</v>
      </c>
    </row>
    <row r="5282" spans="1:11" x14ac:dyDescent="0.2">
      <c r="A5282" t="s">
        <v>3369</v>
      </c>
      <c r="B5282" t="str">
        <f t="shared" si="166"/>
        <v>2016</v>
      </c>
      <c r="C5282" t="str">
        <f t="shared" si="167"/>
        <v>Aug</v>
      </c>
      <c r="D5282" t="s">
        <v>3167</v>
      </c>
      <c r="E5282" t="s">
        <v>31</v>
      </c>
      <c r="F5282" t="s">
        <v>43</v>
      </c>
      <c r="G5282" t="s">
        <v>353</v>
      </c>
      <c r="H5282" t="s">
        <v>957</v>
      </c>
      <c r="I5282" s="4">
        <v>105.55</v>
      </c>
      <c r="J5282" s="5">
        <v>6</v>
      </c>
      <c r="K5282" s="4">
        <v>35.619999999999997</v>
      </c>
    </row>
    <row r="5283" spans="1:11" x14ac:dyDescent="0.2">
      <c r="A5283" t="s">
        <v>3369</v>
      </c>
      <c r="B5283" t="str">
        <f t="shared" si="166"/>
        <v>2016</v>
      </c>
      <c r="C5283" t="str">
        <f t="shared" si="167"/>
        <v>Aug</v>
      </c>
      <c r="D5283" t="s">
        <v>2005</v>
      </c>
      <c r="E5283" t="s">
        <v>135</v>
      </c>
      <c r="F5283" t="s">
        <v>12</v>
      </c>
      <c r="G5283" t="s">
        <v>13</v>
      </c>
      <c r="H5283" t="s">
        <v>1086</v>
      </c>
      <c r="I5283" s="4">
        <v>15.55</v>
      </c>
      <c r="J5283" s="5">
        <v>3</v>
      </c>
      <c r="K5283" s="4">
        <v>5.44</v>
      </c>
    </row>
    <row r="5284" spans="1:11" x14ac:dyDescent="0.2">
      <c r="A5284" t="s">
        <v>3369</v>
      </c>
      <c r="B5284" t="str">
        <f t="shared" si="166"/>
        <v>2016</v>
      </c>
      <c r="C5284" t="str">
        <f t="shared" si="167"/>
        <v>Aug</v>
      </c>
      <c r="D5284" t="s">
        <v>615</v>
      </c>
      <c r="E5284" t="s">
        <v>87</v>
      </c>
      <c r="F5284" t="s">
        <v>43</v>
      </c>
      <c r="G5284" t="s">
        <v>44</v>
      </c>
      <c r="H5284" t="s">
        <v>2670</v>
      </c>
      <c r="I5284" s="4">
        <v>259.89999999999998</v>
      </c>
      <c r="J5284" s="5">
        <v>2</v>
      </c>
      <c r="K5284" s="4">
        <v>-56.31</v>
      </c>
    </row>
    <row r="5285" spans="1:11" x14ac:dyDescent="0.2">
      <c r="A5285" t="s">
        <v>3369</v>
      </c>
      <c r="B5285" t="str">
        <f t="shared" si="166"/>
        <v>2016</v>
      </c>
      <c r="C5285" t="str">
        <f t="shared" si="167"/>
        <v>Aug</v>
      </c>
      <c r="D5285" t="s">
        <v>615</v>
      </c>
      <c r="E5285" t="s">
        <v>87</v>
      </c>
      <c r="F5285" t="s">
        <v>43</v>
      </c>
      <c r="G5285" t="s">
        <v>44</v>
      </c>
      <c r="H5285" t="s">
        <v>803</v>
      </c>
      <c r="I5285" s="4">
        <v>247.19</v>
      </c>
      <c r="J5285" s="5">
        <v>2</v>
      </c>
      <c r="K5285" s="4">
        <v>-49.44</v>
      </c>
    </row>
    <row r="5286" spans="1:11" x14ac:dyDescent="0.2">
      <c r="A5286" t="s">
        <v>3369</v>
      </c>
      <c r="B5286" t="str">
        <f t="shared" si="166"/>
        <v>2016</v>
      </c>
      <c r="C5286" t="str">
        <f t="shared" si="167"/>
        <v>Aug</v>
      </c>
      <c r="D5286" t="s">
        <v>615</v>
      </c>
      <c r="E5286" t="s">
        <v>87</v>
      </c>
      <c r="F5286" t="s">
        <v>43</v>
      </c>
      <c r="G5286" t="s">
        <v>58</v>
      </c>
      <c r="H5286" t="s">
        <v>3030</v>
      </c>
      <c r="I5286" s="4">
        <v>279.95999999999998</v>
      </c>
      <c r="J5286" s="5">
        <v>5</v>
      </c>
      <c r="K5286" s="4">
        <v>48.99</v>
      </c>
    </row>
    <row r="5287" spans="1:11" x14ac:dyDescent="0.2">
      <c r="A5287" t="s">
        <v>3371</v>
      </c>
      <c r="B5287" t="str">
        <f t="shared" si="166"/>
        <v>2016</v>
      </c>
      <c r="C5287" t="str">
        <f t="shared" si="167"/>
        <v>Aug</v>
      </c>
      <c r="D5287" t="s">
        <v>1098</v>
      </c>
      <c r="E5287" t="s">
        <v>327</v>
      </c>
      <c r="F5287" t="s">
        <v>12</v>
      </c>
      <c r="G5287" t="s">
        <v>22</v>
      </c>
      <c r="H5287" t="s">
        <v>1301</v>
      </c>
      <c r="I5287" s="4">
        <v>18.88</v>
      </c>
      <c r="J5287" s="5">
        <v>3</v>
      </c>
      <c r="K5287" s="4">
        <v>-13.85</v>
      </c>
    </row>
    <row r="5288" spans="1:11" x14ac:dyDescent="0.2">
      <c r="A5288" t="s">
        <v>3371</v>
      </c>
      <c r="B5288" t="str">
        <f t="shared" si="166"/>
        <v>2016</v>
      </c>
      <c r="C5288" t="str">
        <f t="shared" si="167"/>
        <v>Aug</v>
      </c>
      <c r="D5288" t="s">
        <v>1098</v>
      </c>
      <c r="E5288" t="s">
        <v>327</v>
      </c>
      <c r="F5288" t="s">
        <v>12</v>
      </c>
      <c r="G5288" t="s">
        <v>105</v>
      </c>
      <c r="H5288" t="s">
        <v>1303</v>
      </c>
      <c r="I5288" s="4">
        <v>122.33</v>
      </c>
      <c r="J5288" s="5">
        <v>3</v>
      </c>
      <c r="K5288" s="4">
        <v>12.23</v>
      </c>
    </row>
    <row r="5289" spans="1:11" x14ac:dyDescent="0.2">
      <c r="A5289" t="s">
        <v>3371</v>
      </c>
      <c r="B5289" t="str">
        <f t="shared" si="166"/>
        <v>2016</v>
      </c>
      <c r="C5289" t="str">
        <f t="shared" si="167"/>
        <v>Aug</v>
      </c>
      <c r="D5289" t="s">
        <v>2064</v>
      </c>
      <c r="E5289" t="s">
        <v>31</v>
      </c>
      <c r="F5289" t="s">
        <v>43</v>
      </c>
      <c r="G5289" t="s">
        <v>44</v>
      </c>
      <c r="H5289" t="s">
        <v>1925</v>
      </c>
      <c r="I5289" s="4">
        <v>71.98</v>
      </c>
      <c r="J5289" s="5">
        <v>3</v>
      </c>
      <c r="K5289" s="4">
        <v>7.2</v>
      </c>
    </row>
    <row r="5290" spans="1:11" x14ac:dyDescent="0.2">
      <c r="A5290" t="s">
        <v>3371</v>
      </c>
      <c r="B5290" t="str">
        <f t="shared" si="166"/>
        <v>2016</v>
      </c>
      <c r="C5290" t="str">
        <f t="shared" si="167"/>
        <v>Aug</v>
      </c>
      <c r="D5290" t="s">
        <v>2064</v>
      </c>
      <c r="E5290" t="s">
        <v>31</v>
      </c>
      <c r="F5290" t="s">
        <v>12</v>
      </c>
      <c r="G5290" t="s">
        <v>18</v>
      </c>
      <c r="H5290" t="s">
        <v>670</v>
      </c>
      <c r="I5290" s="4">
        <v>3.15</v>
      </c>
      <c r="J5290" s="5">
        <v>1</v>
      </c>
      <c r="K5290" s="4">
        <v>1.51</v>
      </c>
    </row>
    <row r="5291" spans="1:11" x14ac:dyDescent="0.2">
      <c r="A5291" t="s">
        <v>3371</v>
      </c>
      <c r="B5291" t="str">
        <f t="shared" si="166"/>
        <v>2016</v>
      </c>
      <c r="C5291" t="str">
        <f t="shared" si="167"/>
        <v>Aug</v>
      </c>
      <c r="D5291" t="s">
        <v>1505</v>
      </c>
      <c r="E5291" t="s">
        <v>139</v>
      </c>
      <c r="F5291" t="s">
        <v>43</v>
      </c>
      <c r="G5291" t="s">
        <v>44</v>
      </c>
      <c r="H5291" t="s">
        <v>967</v>
      </c>
      <c r="I5291" s="4">
        <v>705.54</v>
      </c>
      <c r="J5291" s="5">
        <v>7</v>
      </c>
      <c r="K5291" s="4">
        <v>70.55</v>
      </c>
    </row>
    <row r="5292" spans="1:11" x14ac:dyDescent="0.2">
      <c r="A5292" t="s">
        <v>3371</v>
      </c>
      <c r="B5292" t="str">
        <f t="shared" si="166"/>
        <v>2016</v>
      </c>
      <c r="C5292" t="str">
        <f t="shared" si="167"/>
        <v>Aug</v>
      </c>
      <c r="D5292" t="s">
        <v>3243</v>
      </c>
      <c r="E5292" t="s">
        <v>290</v>
      </c>
      <c r="F5292" t="s">
        <v>38</v>
      </c>
      <c r="G5292" t="s">
        <v>39</v>
      </c>
      <c r="H5292" t="s">
        <v>837</v>
      </c>
      <c r="I5292" s="4">
        <v>225.3</v>
      </c>
      <c r="J5292" s="5">
        <v>2</v>
      </c>
      <c r="K5292" s="4">
        <v>22.53</v>
      </c>
    </row>
    <row r="5293" spans="1:11" x14ac:dyDescent="0.2">
      <c r="A5293" t="s">
        <v>3371</v>
      </c>
      <c r="B5293" t="str">
        <f t="shared" si="166"/>
        <v>2016</v>
      </c>
      <c r="C5293" t="str">
        <f t="shared" si="167"/>
        <v>Aug</v>
      </c>
      <c r="D5293" t="s">
        <v>2512</v>
      </c>
      <c r="E5293" t="s">
        <v>31</v>
      </c>
      <c r="F5293" t="s">
        <v>38</v>
      </c>
      <c r="G5293" t="s">
        <v>52</v>
      </c>
      <c r="H5293" t="s">
        <v>977</v>
      </c>
      <c r="I5293" s="4">
        <v>312.02999999999997</v>
      </c>
      <c r="J5293" s="5">
        <v>3</v>
      </c>
      <c r="K5293" s="4">
        <v>43.68</v>
      </c>
    </row>
    <row r="5294" spans="1:11" x14ac:dyDescent="0.2">
      <c r="A5294" t="s">
        <v>3371</v>
      </c>
      <c r="B5294" t="str">
        <f t="shared" si="166"/>
        <v>2016</v>
      </c>
      <c r="C5294" t="str">
        <f t="shared" si="167"/>
        <v>Aug</v>
      </c>
      <c r="D5294" t="s">
        <v>2512</v>
      </c>
      <c r="E5294" t="s">
        <v>31</v>
      </c>
      <c r="F5294" t="s">
        <v>12</v>
      </c>
      <c r="G5294" t="s">
        <v>20</v>
      </c>
      <c r="H5294" t="s">
        <v>1078</v>
      </c>
      <c r="I5294" s="4">
        <v>17.940000000000001</v>
      </c>
      <c r="J5294" s="5">
        <v>3</v>
      </c>
      <c r="K5294" s="4">
        <v>3.05</v>
      </c>
    </row>
    <row r="5295" spans="1:11" x14ac:dyDescent="0.2">
      <c r="A5295" t="s">
        <v>3371</v>
      </c>
      <c r="B5295" t="str">
        <f t="shared" si="166"/>
        <v>2016</v>
      </c>
      <c r="C5295" t="str">
        <f t="shared" si="167"/>
        <v>Aug</v>
      </c>
      <c r="D5295" t="s">
        <v>2512</v>
      </c>
      <c r="E5295" t="s">
        <v>31</v>
      </c>
      <c r="F5295" t="s">
        <v>43</v>
      </c>
      <c r="G5295" t="s">
        <v>44</v>
      </c>
      <c r="H5295" t="s">
        <v>99</v>
      </c>
      <c r="I5295" s="4">
        <v>165.6</v>
      </c>
      <c r="J5295" s="5">
        <v>3</v>
      </c>
      <c r="K5295" s="4">
        <v>10.35</v>
      </c>
    </row>
    <row r="5296" spans="1:11" x14ac:dyDescent="0.2">
      <c r="A5296" t="s">
        <v>3371</v>
      </c>
      <c r="B5296" t="str">
        <f t="shared" si="166"/>
        <v>2016</v>
      </c>
      <c r="C5296" t="str">
        <f t="shared" si="167"/>
        <v>Aug</v>
      </c>
      <c r="D5296" t="s">
        <v>2512</v>
      </c>
      <c r="E5296" t="s">
        <v>31</v>
      </c>
      <c r="F5296" t="s">
        <v>12</v>
      </c>
      <c r="G5296" t="s">
        <v>13</v>
      </c>
      <c r="H5296" t="s">
        <v>3372</v>
      </c>
      <c r="I5296" s="4">
        <v>37.520000000000003</v>
      </c>
      <c r="J5296" s="5">
        <v>4</v>
      </c>
      <c r="K5296" s="4">
        <v>18.010000000000002</v>
      </c>
    </row>
    <row r="5297" spans="1:11" x14ac:dyDescent="0.2">
      <c r="A5297" t="s">
        <v>3373</v>
      </c>
      <c r="B5297" t="str">
        <f t="shared" si="166"/>
        <v>2016</v>
      </c>
      <c r="C5297" t="str">
        <f t="shared" si="167"/>
        <v>Aug</v>
      </c>
      <c r="D5297" t="s">
        <v>1852</v>
      </c>
      <c r="E5297" t="s">
        <v>31</v>
      </c>
      <c r="F5297" t="s">
        <v>12</v>
      </c>
      <c r="G5297" t="s">
        <v>72</v>
      </c>
      <c r="H5297" t="s">
        <v>1649</v>
      </c>
      <c r="I5297" s="4">
        <v>10.86</v>
      </c>
      <c r="J5297" s="5">
        <v>3</v>
      </c>
      <c r="K5297" s="4">
        <v>5.0999999999999996</v>
      </c>
    </row>
    <row r="5298" spans="1:11" x14ac:dyDescent="0.2">
      <c r="A5298" t="s">
        <v>3373</v>
      </c>
      <c r="B5298" t="str">
        <f t="shared" si="166"/>
        <v>2016</v>
      </c>
      <c r="C5298" t="str">
        <f t="shared" si="167"/>
        <v>Aug</v>
      </c>
      <c r="D5298" t="s">
        <v>3374</v>
      </c>
      <c r="E5298" t="s">
        <v>31</v>
      </c>
      <c r="F5298" t="s">
        <v>38</v>
      </c>
      <c r="G5298" t="s">
        <v>164</v>
      </c>
      <c r="H5298" t="s">
        <v>1126</v>
      </c>
      <c r="I5298" s="4">
        <v>161.28</v>
      </c>
      <c r="J5298" s="5">
        <v>2</v>
      </c>
      <c r="K5298" s="4">
        <v>12.1</v>
      </c>
    </row>
    <row r="5299" spans="1:11" x14ac:dyDescent="0.2">
      <c r="A5299" t="s">
        <v>3373</v>
      </c>
      <c r="B5299" t="str">
        <f t="shared" si="166"/>
        <v>2016</v>
      </c>
      <c r="C5299" t="str">
        <f t="shared" si="167"/>
        <v>Aug</v>
      </c>
      <c r="D5299" t="s">
        <v>1328</v>
      </c>
      <c r="E5299" t="s">
        <v>31</v>
      </c>
      <c r="F5299" t="s">
        <v>12</v>
      </c>
      <c r="G5299" t="s">
        <v>13</v>
      </c>
      <c r="H5299" t="s">
        <v>1341</v>
      </c>
      <c r="I5299" s="4">
        <v>32.4</v>
      </c>
      <c r="J5299" s="5">
        <v>5</v>
      </c>
      <c r="K5299" s="4">
        <v>15.55</v>
      </c>
    </row>
    <row r="5300" spans="1:11" x14ac:dyDescent="0.2">
      <c r="A5300" t="s">
        <v>3375</v>
      </c>
      <c r="B5300" t="str">
        <f t="shared" si="166"/>
        <v>2016</v>
      </c>
      <c r="C5300" t="str">
        <f t="shared" si="167"/>
        <v>Aug</v>
      </c>
      <c r="D5300" t="s">
        <v>2723</v>
      </c>
      <c r="E5300" t="s">
        <v>189</v>
      </c>
      <c r="F5300" t="s">
        <v>12</v>
      </c>
      <c r="G5300" t="s">
        <v>22</v>
      </c>
      <c r="H5300" t="s">
        <v>1520</v>
      </c>
      <c r="I5300" s="4">
        <v>15.71</v>
      </c>
      <c r="J5300" s="5">
        <v>4</v>
      </c>
      <c r="K5300" s="4">
        <v>5.7</v>
      </c>
    </row>
    <row r="5301" spans="1:11" x14ac:dyDescent="0.2">
      <c r="A5301" t="s">
        <v>3376</v>
      </c>
      <c r="B5301" t="str">
        <f t="shared" si="166"/>
        <v>2016</v>
      </c>
      <c r="C5301" t="str">
        <f t="shared" si="167"/>
        <v>Aug</v>
      </c>
      <c r="D5301" t="s">
        <v>2781</v>
      </c>
      <c r="E5301" t="s">
        <v>169</v>
      </c>
      <c r="F5301" t="s">
        <v>12</v>
      </c>
      <c r="G5301" t="s">
        <v>105</v>
      </c>
      <c r="H5301" t="s">
        <v>1113</v>
      </c>
      <c r="I5301" s="4">
        <v>355.32</v>
      </c>
      <c r="J5301" s="5">
        <v>9</v>
      </c>
      <c r="K5301" s="4">
        <v>99.49</v>
      </c>
    </row>
    <row r="5302" spans="1:11" x14ac:dyDescent="0.2">
      <c r="A5302" t="s">
        <v>3376</v>
      </c>
      <c r="B5302" t="str">
        <f t="shared" si="166"/>
        <v>2016</v>
      </c>
      <c r="C5302" t="str">
        <f t="shared" si="167"/>
        <v>Aug</v>
      </c>
      <c r="D5302" t="s">
        <v>1769</v>
      </c>
      <c r="E5302" t="s">
        <v>169</v>
      </c>
      <c r="F5302" t="s">
        <v>43</v>
      </c>
      <c r="G5302" t="s">
        <v>44</v>
      </c>
      <c r="H5302" t="s">
        <v>1096</v>
      </c>
      <c r="I5302" s="4">
        <v>39.99</v>
      </c>
      <c r="J5302" s="5">
        <v>1</v>
      </c>
      <c r="K5302" s="4">
        <v>11.6</v>
      </c>
    </row>
    <row r="5303" spans="1:11" x14ac:dyDescent="0.2">
      <c r="A5303" t="s">
        <v>3376</v>
      </c>
      <c r="B5303" t="str">
        <f t="shared" si="166"/>
        <v>2016</v>
      </c>
      <c r="C5303" t="str">
        <f t="shared" si="167"/>
        <v>Aug</v>
      </c>
      <c r="D5303" t="s">
        <v>212</v>
      </c>
      <c r="E5303" t="s">
        <v>11</v>
      </c>
      <c r="F5303" t="s">
        <v>12</v>
      </c>
      <c r="G5303" t="s">
        <v>22</v>
      </c>
      <c r="H5303" t="s">
        <v>310</v>
      </c>
      <c r="I5303" s="4">
        <v>2.0699999999999998</v>
      </c>
      <c r="J5303" s="5">
        <v>1</v>
      </c>
      <c r="K5303" s="4">
        <v>-3.41</v>
      </c>
    </row>
    <row r="5304" spans="1:11" x14ac:dyDescent="0.2">
      <c r="A5304" t="s">
        <v>3376</v>
      </c>
      <c r="B5304" t="str">
        <f t="shared" si="166"/>
        <v>2016</v>
      </c>
      <c r="C5304" t="str">
        <f t="shared" si="167"/>
        <v>Aug</v>
      </c>
      <c r="D5304" t="s">
        <v>212</v>
      </c>
      <c r="E5304" t="s">
        <v>11</v>
      </c>
      <c r="F5304" t="s">
        <v>12</v>
      </c>
      <c r="G5304" t="s">
        <v>13</v>
      </c>
      <c r="H5304" t="s">
        <v>1461</v>
      </c>
      <c r="I5304" s="4">
        <v>83.84</v>
      </c>
      <c r="J5304" s="5">
        <v>8</v>
      </c>
      <c r="K5304" s="4">
        <v>30.39</v>
      </c>
    </row>
    <row r="5305" spans="1:11" x14ac:dyDescent="0.2">
      <c r="A5305" t="s">
        <v>3376</v>
      </c>
      <c r="B5305" t="str">
        <f t="shared" si="166"/>
        <v>2016</v>
      </c>
      <c r="C5305" t="str">
        <f t="shared" si="167"/>
        <v>Aug</v>
      </c>
      <c r="D5305" t="s">
        <v>1262</v>
      </c>
      <c r="E5305" t="s">
        <v>11</v>
      </c>
      <c r="F5305" t="s">
        <v>38</v>
      </c>
      <c r="G5305" t="s">
        <v>52</v>
      </c>
      <c r="H5305" t="s">
        <v>1178</v>
      </c>
      <c r="I5305" s="4">
        <v>9.5500000000000007</v>
      </c>
      <c r="J5305" s="5">
        <v>3</v>
      </c>
      <c r="K5305" s="4">
        <v>-3.82</v>
      </c>
    </row>
    <row r="5306" spans="1:11" x14ac:dyDescent="0.2">
      <c r="A5306" t="s">
        <v>3376</v>
      </c>
      <c r="B5306" t="str">
        <f t="shared" si="166"/>
        <v>2016</v>
      </c>
      <c r="C5306" t="str">
        <f t="shared" si="167"/>
        <v>Aug</v>
      </c>
      <c r="D5306" t="s">
        <v>1262</v>
      </c>
      <c r="E5306" t="s">
        <v>11</v>
      </c>
      <c r="F5306" t="s">
        <v>38</v>
      </c>
      <c r="G5306" t="s">
        <v>52</v>
      </c>
      <c r="H5306" t="s">
        <v>1823</v>
      </c>
      <c r="I5306" s="4">
        <v>5.34</v>
      </c>
      <c r="J5306" s="5">
        <v>4</v>
      </c>
      <c r="K5306" s="4">
        <v>-2.14</v>
      </c>
    </row>
    <row r="5307" spans="1:11" x14ac:dyDescent="0.2">
      <c r="A5307" t="s">
        <v>3377</v>
      </c>
      <c r="B5307" t="str">
        <f t="shared" si="166"/>
        <v>2016</v>
      </c>
      <c r="C5307" t="str">
        <f t="shared" si="167"/>
        <v>Aug</v>
      </c>
      <c r="D5307" t="s">
        <v>824</v>
      </c>
      <c r="E5307" t="s">
        <v>169</v>
      </c>
      <c r="F5307" t="s">
        <v>12</v>
      </c>
      <c r="G5307" t="s">
        <v>22</v>
      </c>
      <c r="H5307" t="s">
        <v>186</v>
      </c>
      <c r="I5307" s="4">
        <v>146.69</v>
      </c>
      <c r="J5307" s="5">
        <v>6</v>
      </c>
      <c r="K5307" s="4">
        <v>55.01</v>
      </c>
    </row>
    <row r="5308" spans="1:11" x14ac:dyDescent="0.2">
      <c r="A5308" t="s">
        <v>3377</v>
      </c>
      <c r="B5308" t="str">
        <f t="shared" si="166"/>
        <v>2016</v>
      </c>
      <c r="C5308" t="str">
        <f t="shared" si="167"/>
        <v>Aug</v>
      </c>
      <c r="D5308" t="s">
        <v>824</v>
      </c>
      <c r="E5308" t="s">
        <v>169</v>
      </c>
      <c r="F5308" t="s">
        <v>12</v>
      </c>
      <c r="G5308" t="s">
        <v>22</v>
      </c>
      <c r="H5308" t="s">
        <v>3113</v>
      </c>
      <c r="I5308" s="4">
        <v>276.77999999999997</v>
      </c>
      <c r="J5308" s="5">
        <v>2</v>
      </c>
      <c r="K5308" s="4">
        <v>89.95</v>
      </c>
    </row>
    <row r="5309" spans="1:11" x14ac:dyDescent="0.2">
      <c r="A5309" t="s">
        <v>3377</v>
      </c>
      <c r="B5309" t="str">
        <f t="shared" si="166"/>
        <v>2016</v>
      </c>
      <c r="C5309" t="str">
        <f t="shared" si="167"/>
        <v>Aug</v>
      </c>
      <c r="D5309" t="s">
        <v>824</v>
      </c>
      <c r="E5309" t="s">
        <v>169</v>
      </c>
      <c r="F5309" t="s">
        <v>12</v>
      </c>
      <c r="G5309" t="s">
        <v>22</v>
      </c>
      <c r="H5309" t="s">
        <v>293</v>
      </c>
      <c r="I5309" s="4">
        <v>25.32</v>
      </c>
      <c r="J5309" s="5">
        <v>5</v>
      </c>
      <c r="K5309" s="4">
        <v>9.18</v>
      </c>
    </row>
    <row r="5310" spans="1:11" x14ac:dyDescent="0.2">
      <c r="A5310" t="s">
        <v>3378</v>
      </c>
      <c r="B5310" t="str">
        <f t="shared" si="166"/>
        <v>2016</v>
      </c>
      <c r="C5310" t="str">
        <f t="shared" si="167"/>
        <v>Aug</v>
      </c>
      <c r="D5310" t="s">
        <v>871</v>
      </c>
      <c r="E5310" t="s">
        <v>125</v>
      </c>
      <c r="F5310" t="s">
        <v>43</v>
      </c>
      <c r="G5310" t="s">
        <v>44</v>
      </c>
      <c r="H5310" t="s">
        <v>2826</v>
      </c>
      <c r="I5310" s="4">
        <v>14.78</v>
      </c>
      <c r="J5310" s="5">
        <v>2</v>
      </c>
      <c r="K5310" s="4">
        <v>3.99</v>
      </c>
    </row>
    <row r="5311" spans="1:11" x14ac:dyDescent="0.2">
      <c r="A5311" t="s">
        <v>3379</v>
      </c>
      <c r="B5311" t="str">
        <f t="shared" si="166"/>
        <v>2016</v>
      </c>
      <c r="C5311" t="str">
        <f t="shared" si="167"/>
        <v>Aug</v>
      </c>
      <c r="D5311" t="s">
        <v>2950</v>
      </c>
      <c r="E5311" t="s">
        <v>290</v>
      </c>
      <c r="F5311" t="s">
        <v>12</v>
      </c>
      <c r="G5311" t="s">
        <v>18</v>
      </c>
      <c r="H5311" t="s">
        <v>1077</v>
      </c>
      <c r="I5311" s="4">
        <v>9.2200000000000006</v>
      </c>
      <c r="J5311" s="5">
        <v>4</v>
      </c>
      <c r="K5311" s="4">
        <v>3.34</v>
      </c>
    </row>
    <row r="5312" spans="1:11" x14ac:dyDescent="0.2">
      <c r="A5312" t="s">
        <v>3379</v>
      </c>
      <c r="B5312" t="str">
        <f t="shared" si="166"/>
        <v>2016</v>
      </c>
      <c r="C5312" t="str">
        <f t="shared" si="167"/>
        <v>Aug</v>
      </c>
      <c r="D5312" t="s">
        <v>2950</v>
      </c>
      <c r="E5312" t="s">
        <v>290</v>
      </c>
      <c r="F5312" t="s">
        <v>12</v>
      </c>
      <c r="G5312" t="s">
        <v>232</v>
      </c>
      <c r="H5312" t="s">
        <v>2448</v>
      </c>
      <c r="I5312" s="4">
        <v>28.05</v>
      </c>
      <c r="J5312" s="5">
        <v>2</v>
      </c>
      <c r="K5312" s="4">
        <v>3.51</v>
      </c>
    </row>
    <row r="5313" spans="1:11" x14ac:dyDescent="0.2">
      <c r="A5313" t="s">
        <v>3379</v>
      </c>
      <c r="B5313" t="str">
        <f t="shared" si="166"/>
        <v>2016</v>
      </c>
      <c r="C5313" t="str">
        <f t="shared" si="167"/>
        <v>Aug</v>
      </c>
      <c r="D5313" t="s">
        <v>352</v>
      </c>
      <c r="E5313" t="s">
        <v>26</v>
      </c>
      <c r="F5313" t="s">
        <v>38</v>
      </c>
      <c r="G5313" t="s">
        <v>164</v>
      </c>
      <c r="H5313" t="s">
        <v>2394</v>
      </c>
      <c r="I5313" s="4">
        <v>815.29</v>
      </c>
      <c r="J5313" s="5">
        <v>9</v>
      </c>
      <c r="K5313" s="4">
        <v>-339.71</v>
      </c>
    </row>
    <row r="5314" spans="1:11" x14ac:dyDescent="0.2">
      <c r="A5314" t="s">
        <v>3379</v>
      </c>
      <c r="B5314" t="str">
        <f t="shared" si="166"/>
        <v>2016</v>
      </c>
      <c r="C5314" t="str">
        <f t="shared" si="167"/>
        <v>Aug</v>
      </c>
      <c r="D5314" t="s">
        <v>3265</v>
      </c>
      <c r="E5314" t="s">
        <v>31</v>
      </c>
      <c r="F5314" t="s">
        <v>12</v>
      </c>
      <c r="G5314" t="s">
        <v>22</v>
      </c>
      <c r="H5314" t="s">
        <v>3127</v>
      </c>
      <c r="I5314" s="4">
        <v>12.67</v>
      </c>
      <c r="J5314" s="5">
        <v>2</v>
      </c>
      <c r="K5314" s="4">
        <v>4.75</v>
      </c>
    </row>
    <row r="5315" spans="1:11" x14ac:dyDescent="0.2">
      <c r="A5315" t="s">
        <v>3379</v>
      </c>
      <c r="B5315" t="str">
        <f t="shared" ref="B5315:B5378" si="168">TEXT(A5315,"YYYY")</f>
        <v>2016</v>
      </c>
      <c r="C5315" t="str">
        <f t="shared" ref="C5315:C5378" si="169">TEXT(A5315,"MMM")</f>
        <v>Aug</v>
      </c>
      <c r="D5315" t="s">
        <v>3265</v>
      </c>
      <c r="E5315" t="s">
        <v>31</v>
      </c>
      <c r="F5315" t="s">
        <v>43</v>
      </c>
      <c r="G5315" t="s">
        <v>44</v>
      </c>
      <c r="H5315" t="s">
        <v>2786</v>
      </c>
      <c r="I5315" s="4">
        <v>91.96</v>
      </c>
      <c r="J5315" s="5">
        <v>5</v>
      </c>
      <c r="K5315" s="4">
        <v>-20.69</v>
      </c>
    </row>
    <row r="5316" spans="1:11" x14ac:dyDescent="0.2">
      <c r="A5316" t="s">
        <v>3379</v>
      </c>
      <c r="B5316" t="str">
        <f t="shared" si="168"/>
        <v>2016</v>
      </c>
      <c r="C5316" t="str">
        <f t="shared" si="169"/>
        <v>Aug</v>
      </c>
      <c r="D5316" t="s">
        <v>3265</v>
      </c>
      <c r="E5316" t="s">
        <v>31</v>
      </c>
      <c r="F5316" t="s">
        <v>43</v>
      </c>
      <c r="G5316" t="s">
        <v>58</v>
      </c>
      <c r="H5316" t="s">
        <v>1314</v>
      </c>
      <c r="I5316" s="4">
        <v>254.97</v>
      </c>
      <c r="J5316" s="5">
        <v>3</v>
      </c>
      <c r="K5316" s="4">
        <v>91.79</v>
      </c>
    </row>
    <row r="5317" spans="1:11" x14ac:dyDescent="0.2">
      <c r="A5317" t="s">
        <v>3379</v>
      </c>
      <c r="B5317" t="str">
        <f t="shared" si="168"/>
        <v>2016</v>
      </c>
      <c r="C5317" t="str">
        <f t="shared" si="169"/>
        <v>Aug</v>
      </c>
      <c r="D5317" t="s">
        <v>3265</v>
      </c>
      <c r="E5317" t="s">
        <v>31</v>
      </c>
      <c r="F5317" t="s">
        <v>43</v>
      </c>
      <c r="G5317" t="s">
        <v>44</v>
      </c>
      <c r="H5317" t="s">
        <v>2744</v>
      </c>
      <c r="I5317" s="4">
        <v>31.98</v>
      </c>
      <c r="J5317" s="5">
        <v>2</v>
      </c>
      <c r="K5317" s="4">
        <v>-8</v>
      </c>
    </row>
    <row r="5318" spans="1:11" x14ac:dyDescent="0.2">
      <c r="A5318" t="s">
        <v>3379</v>
      </c>
      <c r="B5318" t="str">
        <f t="shared" si="168"/>
        <v>2016</v>
      </c>
      <c r="C5318" t="str">
        <f t="shared" si="169"/>
        <v>Aug</v>
      </c>
      <c r="D5318" t="s">
        <v>3265</v>
      </c>
      <c r="E5318" t="s">
        <v>31</v>
      </c>
      <c r="F5318" t="s">
        <v>38</v>
      </c>
      <c r="G5318" t="s">
        <v>164</v>
      </c>
      <c r="H5318" t="s">
        <v>1377</v>
      </c>
      <c r="I5318" s="4">
        <v>2887.06</v>
      </c>
      <c r="J5318" s="5">
        <v>9</v>
      </c>
      <c r="K5318" s="4">
        <v>180.44</v>
      </c>
    </row>
    <row r="5319" spans="1:11" x14ac:dyDescent="0.2">
      <c r="A5319" t="s">
        <v>3379</v>
      </c>
      <c r="B5319" t="str">
        <f t="shared" si="168"/>
        <v>2016</v>
      </c>
      <c r="C5319" t="str">
        <f t="shared" si="169"/>
        <v>Aug</v>
      </c>
      <c r="D5319" t="s">
        <v>3265</v>
      </c>
      <c r="E5319" t="s">
        <v>31</v>
      </c>
      <c r="F5319" t="s">
        <v>12</v>
      </c>
      <c r="G5319" t="s">
        <v>13</v>
      </c>
      <c r="H5319" t="s">
        <v>2290</v>
      </c>
      <c r="I5319" s="4">
        <v>12.96</v>
      </c>
      <c r="J5319" s="5">
        <v>2</v>
      </c>
      <c r="K5319" s="4">
        <v>6.22</v>
      </c>
    </row>
    <row r="5320" spans="1:11" x14ac:dyDescent="0.2">
      <c r="A5320" t="s">
        <v>3379</v>
      </c>
      <c r="B5320" t="str">
        <f t="shared" si="168"/>
        <v>2016</v>
      </c>
      <c r="C5320" t="str">
        <f t="shared" si="169"/>
        <v>Aug</v>
      </c>
      <c r="D5320" t="s">
        <v>3265</v>
      </c>
      <c r="E5320" t="s">
        <v>31</v>
      </c>
      <c r="F5320" t="s">
        <v>12</v>
      </c>
      <c r="G5320" t="s">
        <v>13</v>
      </c>
      <c r="H5320" t="s">
        <v>2517</v>
      </c>
      <c r="I5320" s="4">
        <v>47.52</v>
      </c>
      <c r="J5320" s="5">
        <v>9</v>
      </c>
      <c r="K5320" s="4">
        <v>21.38</v>
      </c>
    </row>
    <row r="5321" spans="1:11" x14ac:dyDescent="0.2">
      <c r="A5321" t="s">
        <v>3379</v>
      </c>
      <c r="B5321" t="str">
        <f t="shared" si="168"/>
        <v>2016</v>
      </c>
      <c r="C5321" t="str">
        <f t="shared" si="169"/>
        <v>Aug</v>
      </c>
      <c r="D5321" t="s">
        <v>1727</v>
      </c>
      <c r="E5321" t="s">
        <v>189</v>
      </c>
      <c r="F5321" t="s">
        <v>12</v>
      </c>
      <c r="G5321" t="s">
        <v>22</v>
      </c>
      <c r="H5321" t="s">
        <v>1729</v>
      </c>
      <c r="I5321" s="4">
        <v>33.44</v>
      </c>
      <c r="J5321" s="5">
        <v>10</v>
      </c>
      <c r="K5321" s="4">
        <v>11.7</v>
      </c>
    </row>
    <row r="5322" spans="1:11" x14ac:dyDescent="0.2">
      <c r="A5322" t="s">
        <v>3379</v>
      </c>
      <c r="B5322" t="str">
        <f t="shared" si="168"/>
        <v>2016</v>
      </c>
      <c r="C5322" t="str">
        <f t="shared" si="169"/>
        <v>Aug</v>
      </c>
      <c r="D5322" t="s">
        <v>580</v>
      </c>
      <c r="E5322" t="s">
        <v>169</v>
      </c>
      <c r="F5322" t="s">
        <v>38</v>
      </c>
      <c r="G5322" t="s">
        <v>39</v>
      </c>
      <c r="H5322" t="s">
        <v>1594</v>
      </c>
      <c r="I5322" s="4">
        <v>573.16999999999996</v>
      </c>
      <c r="J5322" s="5">
        <v>7</v>
      </c>
      <c r="K5322" s="4">
        <v>63.69</v>
      </c>
    </row>
    <row r="5323" spans="1:11" x14ac:dyDescent="0.2">
      <c r="A5323" t="s">
        <v>3380</v>
      </c>
      <c r="B5323" t="str">
        <f t="shared" si="168"/>
        <v>2016</v>
      </c>
      <c r="C5323" t="str">
        <f t="shared" si="169"/>
        <v>Aug</v>
      </c>
      <c r="D5323" t="s">
        <v>1322</v>
      </c>
      <c r="E5323" t="s">
        <v>87</v>
      </c>
      <c r="F5323" t="s">
        <v>12</v>
      </c>
      <c r="G5323" t="s">
        <v>105</v>
      </c>
      <c r="H5323" t="s">
        <v>2466</v>
      </c>
      <c r="I5323" s="4">
        <v>113.55</v>
      </c>
      <c r="J5323" s="5">
        <v>2</v>
      </c>
      <c r="K5323" s="4">
        <v>8.52</v>
      </c>
    </row>
    <row r="5324" spans="1:11" x14ac:dyDescent="0.2">
      <c r="A5324" t="s">
        <v>3380</v>
      </c>
      <c r="B5324" t="str">
        <f t="shared" si="168"/>
        <v>2016</v>
      </c>
      <c r="C5324" t="str">
        <f t="shared" si="169"/>
        <v>Aug</v>
      </c>
      <c r="D5324" t="s">
        <v>1322</v>
      </c>
      <c r="E5324" t="s">
        <v>87</v>
      </c>
      <c r="F5324" t="s">
        <v>12</v>
      </c>
      <c r="G5324" t="s">
        <v>22</v>
      </c>
      <c r="H5324" t="s">
        <v>191</v>
      </c>
      <c r="I5324" s="4">
        <v>3.32</v>
      </c>
      <c r="J5324" s="5">
        <v>2</v>
      </c>
      <c r="K5324" s="4">
        <v>-2.65</v>
      </c>
    </row>
    <row r="5325" spans="1:11" x14ac:dyDescent="0.2">
      <c r="A5325" t="s">
        <v>3380</v>
      </c>
      <c r="B5325" t="str">
        <f t="shared" si="168"/>
        <v>2016</v>
      </c>
      <c r="C5325" t="str">
        <f t="shared" si="169"/>
        <v>Aug</v>
      </c>
      <c r="D5325" t="s">
        <v>1322</v>
      </c>
      <c r="E5325" t="s">
        <v>87</v>
      </c>
      <c r="F5325" t="s">
        <v>12</v>
      </c>
      <c r="G5325" t="s">
        <v>72</v>
      </c>
      <c r="H5325" t="s">
        <v>479</v>
      </c>
      <c r="I5325" s="4">
        <v>134.29</v>
      </c>
      <c r="J5325" s="5">
        <v>2</v>
      </c>
      <c r="K5325" s="4">
        <v>45.32</v>
      </c>
    </row>
    <row r="5326" spans="1:11" x14ac:dyDescent="0.2">
      <c r="A5326" t="s">
        <v>3380</v>
      </c>
      <c r="B5326" t="str">
        <f t="shared" si="168"/>
        <v>2016</v>
      </c>
      <c r="C5326" t="str">
        <f t="shared" si="169"/>
        <v>Aug</v>
      </c>
      <c r="D5326" t="s">
        <v>490</v>
      </c>
      <c r="E5326" t="s">
        <v>11</v>
      </c>
      <c r="F5326" t="s">
        <v>12</v>
      </c>
      <c r="G5326" t="s">
        <v>22</v>
      </c>
      <c r="H5326" t="s">
        <v>110</v>
      </c>
      <c r="I5326" s="4">
        <v>4.3099999999999996</v>
      </c>
      <c r="J5326" s="5">
        <v>2</v>
      </c>
      <c r="K5326" s="4">
        <v>-6.9</v>
      </c>
    </row>
    <row r="5327" spans="1:11" x14ac:dyDescent="0.2">
      <c r="A5327" t="s">
        <v>3380</v>
      </c>
      <c r="B5327" t="str">
        <f t="shared" si="168"/>
        <v>2016</v>
      </c>
      <c r="C5327" t="str">
        <f t="shared" si="169"/>
        <v>Aug</v>
      </c>
      <c r="D5327" t="s">
        <v>1187</v>
      </c>
      <c r="E5327" t="s">
        <v>104</v>
      </c>
      <c r="F5327" t="s">
        <v>12</v>
      </c>
      <c r="G5327" t="s">
        <v>22</v>
      </c>
      <c r="H5327" t="s">
        <v>2314</v>
      </c>
      <c r="I5327" s="4">
        <v>26.35</v>
      </c>
      <c r="J5327" s="5">
        <v>8</v>
      </c>
      <c r="K5327" s="4">
        <v>-18.45</v>
      </c>
    </row>
    <row r="5328" spans="1:11" x14ac:dyDescent="0.2">
      <c r="A5328" t="s">
        <v>3380</v>
      </c>
      <c r="B5328" t="str">
        <f t="shared" si="168"/>
        <v>2016</v>
      </c>
      <c r="C5328" t="str">
        <f t="shared" si="169"/>
        <v>Aug</v>
      </c>
      <c r="D5328" t="s">
        <v>1793</v>
      </c>
      <c r="E5328" t="s">
        <v>189</v>
      </c>
      <c r="F5328" t="s">
        <v>12</v>
      </c>
      <c r="G5328" t="s">
        <v>13</v>
      </c>
      <c r="H5328" t="s">
        <v>2541</v>
      </c>
      <c r="I5328" s="4">
        <v>19.440000000000001</v>
      </c>
      <c r="J5328" s="5">
        <v>3</v>
      </c>
      <c r="K5328" s="4">
        <v>9.33</v>
      </c>
    </row>
    <row r="5329" spans="1:11" x14ac:dyDescent="0.2">
      <c r="A5329" t="s">
        <v>3380</v>
      </c>
      <c r="B5329" t="str">
        <f t="shared" si="168"/>
        <v>2016</v>
      </c>
      <c r="C5329" t="str">
        <f t="shared" si="169"/>
        <v>Aug</v>
      </c>
      <c r="D5329" t="s">
        <v>1945</v>
      </c>
      <c r="E5329" t="s">
        <v>327</v>
      </c>
      <c r="F5329" t="s">
        <v>38</v>
      </c>
      <c r="G5329" t="s">
        <v>52</v>
      </c>
      <c r="H5329" t="s">
        <v>1257</v>
      </c>
      <c r="I5329" s="4">
        <v>98.33</v>
      </c>
      <c r="J5329" s="5">
        <v>3</v>
      </c>
      <c r="K5329" s="4">
        <v>9.83</v>
      </c>
    </row>
    <row r="5330" spans="1:11" x14ac:dyDescent="0.2">
      <c r="A5330" t="s">
        <v>3380</v>
      </c>
      <c r="B5330" t="str">
        <f t="shared" si="168"/>
        <v>2016</v>
      </c>
      <c r="C5330" t="str">
        <f t="shared" si="169"/>
        <v>Aug</v>
      </c>
      <c r="D5330" t="s">
        <v>775</v>
      </c>
      <c r="E5330" t="s">
        <v>31</v>
      </c>
      <c r="F5330" t="s">
        <v>12</v>
      </c>
      <c r="G5330" t="s">
        <v>27</v>
      </c>
      <c r="H5330" t="s">
        <v>2668</v>
      </c>
      <c r="I5330" s="4">
        <v>5.76</v>
      </c>
      <c r="J5330" s="5">
        <v>2</v>
      </c>
      <c r="K5330" s="4">
        <v>1.67</v>
      </c>
    </row>
    <row r="5331" spans="1:11" x14ac:dyDescent="0.2">
      <c r="A5331" t="s">
        <v>3381</v>
      </c>
      <c r="B5331" t="str">
        <f t="shared" si="168"/>
        <v>2016</v>
      </c>
      <c r="C5331" t="str">
        <f t="shared" si="169"/>
        <v>Aug</v>
      </c>
      <c r="D5331" t="s">
        <v>3382</v>
      </c>
      <c r="E5331" t="s">
        <v>11</v>
      </c>
      <c r="F5331" t="s">
        <v>12</v>
      </c>
      <c r="G5331" t="s">
        <v>20</v>
      </c>
      <c r="H5331" t="s">
        <v>21</v>
      </c>
      <c r="I5331" s="4">
        <v>727.3</v>
      </c>
      <c r="J5331" s="5">
        <v>8</v>
      </c>
      <c r="K5331" s="4">
        <v>-172.73</v>
      </c>
    </row>
    <row r="5332" spans="1:11" x14ac:dyDescent="0.2">
      <c r="A5332" t="s">
        <v>3381</v>
      </c>
      <c r="B5332" t="str">
        <f t="shared" si="168"/>
        <v>2016</v>
      </c>
      <c r="C5332" t="str">
        <f t="shared" si="169"/>
        <v>Aug</v>
      </c>
      <c r="D5332" t="s">
        <v>3382</v>
      </c>
      <c r="E5332" t="s">
        <v>11</v>
      </c>
      <c r="F5332" t="s">
        <v>38</v>
      </c>
      <c r="G5332" t="s">
        <v>52</v>
      </c>
      <c r="H5332" t="s">
        <v>2391</v>
      </c>
      <c r="I5332" s="4">
        <v>22.61</v>
      </c>
      <c r="J5332" s="5">
        <v>3</v>
      </c>
      <c r="K5332" s="4">
        <v>-10.17</v>
      </c>
    </row>
    <row r="5333" spans="1:11" x14ac:dyDescent="0.2">
      <c r="A5333" t="s">
        <v>3381</v>
      </c>
      <c r="B5333" t="str">
        <f t="shared" si="168"/>
        <v>2016</v>
      </c>
      <c r="C5333" t="str">
        <f t="shared" si="169"/>
        <v>Aug</v>
      </c>
      <c r="D5333" t="s">
        <v>3382</v>
      </c>
      <c r="E5333" t="s">
        <v>11</v>
      </c>
      <c r="F5333" t="s">
        <v>43</v>
      </c>
      <c r="G5333" t="s">
        <v>58</v>
      </c>
      <c r="H5333" t="s">
        <v>1197</v>
      </c>
      <c r="I5333" s="4">
        <v>666.4</v>
      </c>
      <c r="J5333" s="5">
        <v>7</v>
      </c>
      <c r="K5333" s="4">
        <v>-33.32</v>
      </c>
    </row>
    <row r="5334" spans="1:11" x14ac:dyDescent="0.2">
      <c r="A5334" t="s">
        <v>3381</v>
      </c>
      <c r="B5334" t="str">
        <f t="shared" si="168"/>
        <v>2016</v>
      </c>
      <c r="C5334" t="str">
        <f t="shared" si="169"/>
        <v>Aug</v>
      </c>
      <c r="D5334" t="s">
        <v>1048</v>
      </c>
      <c r="E5334" t="s">
        <v>189</v>
      </c>
      <c r="F5334" t="s">
        <v>43</v>
      </c>
      <c r="G5334" t="s">
        <v>353</v>
      </c>
      <c r="H5334" t="s">
        <v>971</v>
      </c>
      <c r="I5334" s="4">
        <v>837.6</v>
      </c>
      <c r="J5334" s="5">
        <v>3</v>
      </c>
      <c r="K5334" s="4">
        <v>62.82</v>
      </c>
    </row>
    <row r="5335" spans="1:11" x14ac:dyDescent="0.2">
      <c r="A5335" t="s">
        <v>3381</v>
      </c>
      <c r="B5335" t="str">
        <f t="shared" si="168"/>
        <v>2016</v>
      </c>
      <c r="C5335" t="str">
        <f t="shared" si="169"/>
        <v>Aug</v>
      </c>
      <c r="D5335" t="s">
        <v>1048</v>
      </c>
      <c r="E5335" t="s">
        <v>189</v>
      </c>
      <c r="F5335" t="s">
        <v>12</v>
      </c>
      <c r="G5335" t="s">
        <v>72</v>
      </c>
      <c r="H5335" t="s">
        <v>112</v>
      </c>
      <c r="I5335" s="4">
        <v>135.9</v>
      </c>
      <c r="J5335" s="5">
        <v>5</v>
      </c>
      <c r="K5335" s="4">
        <v>63.87</v>
      </c>
    </row>
    <row r="5336" spans="1:11" x14ac:dyDescent="0.2">
      <c r="A5336" t="s">
        <v>3381</v>
      </c>
      <c r="B5336" t="str">
        <f t="shared" si="168"/>
        <v>2016</v>
      </c>
      <c r="C5336" t="str">
        <f t="shared" si="169"/>
        <v>Aug</v>
      </c>
      <c r="D5336" t="s">
        <v>1048</v>
      </c>
      <c r="E5336" t="s">
        <v>189</v>
      </c>
      <c r="F5336" t="s">
        <v>12</v>
      </c>
      <c r="G5336" t="s">
        <v>13</v>
      </c>
      <c r="H5336" t="s">
        <v>1366</v>
      </c>
      <c r="I5336" s="4">
        <v>34.68</v>
      </c>
      <c r="J5336" s="5">
        <v>6</v>
      </c>
      <c r="K5336" s="4">
        <v>16.989999999999998</v>
      </c>
    </row>
    <row r="5337" spans="1:11" x14ac:dyDescent="0.2">
      <c r="A5337" t="s">
        <v>3381</v>
      </c>
      <c r="B5337" t="str">
        <f t="shared" si="168"/>
        <v>2016</v>
      </c>
      <c r="C5337" t="str">
        <f t="shared" si="169"/>
        <v>Aug</v>
      </c>
      <c r="D5337" t="s">
        <v>1048</v>
      </c>
      <c r="E5337" t="s">
        <v>189</v>
      </c>
      <c r="F5337" t="s">
        <v>38</v>
      </c>
      <c r="G5337" t="s">
        <v>39</v>
      </c>
      <c r="H5337" t="s">
        <v>1955</v>
      </c>
      <c r="I5337" s="4">
        <v>532.70000000000005</v>
      </c>
      <c r="J5337" s="5">
        <v>6</v>
      </c>
      <c r="K5337" s="4">
        <v>-39.950000000000003</v>
      </c>
    </row>
    <row r="5338" spans="1:11" x14ac:dyDescent="0.2">
      <c r="A5338" t="s">
        <v>3381</v>
      </c>
      <c r="B5338" t="str">
        <f t="shared" si="168"/>
        <v>2016</v>
      </c>
      <c r="C5338" t="str">
        <f t="shared" si="169"/>
        <v>Aug</v>
      </c>
      <c r="D5338" t="s">
        <v>1048</v>
      </c>
      <c r="E5338" t="s">
        <v>189</v>
      </c>
      <c r="F5338" t="s">
        <v>12</v>
      </c>
      <c r="G5338" t="s">
        <v>105</v>
      </c>
      <c r="H5338" t="s">
        <v>1602</v>
      </c>
      <c r="I5338" s="4">
        <v>43.1</v>
      </c>
      <c r="J5338" s="5">
        <v>5</v>
      </c>
      <c r="K5338" s="4">
        <v>11.21</v>
      </c>
    </row>
    <row r="5339" spans="1:11" x14ac:dyDescent="0.2">
      <c r="A5339" t="s">
        <v>3381</v>
      </c>
      <c r="B5339" t="str">
        <f t="shared" si="168"/>
        <v>2016</v>
      </c>
      <c r="C5339" t="str">
        <f t="shared" si="169"/>
        <v>Aug</v>
      </c>
      <c r="D5339" t="s">
        <v>1048</v>
      </c>
      <c r="E5339" t="s">
        <v>189</v>
      </c>
      <c r="F5339" t="s">
        <v>12</v>
      </c>
      <c r="G5339" t="s">
        <v>232</v>
      </c>
      <c r="H5339" t="s">
        <v>2141</v>
      </c>
      <c r="I5339" s="4">
        <v>15.88</v>
      </c>
      <c r="J5339" s="5">
        <v>4</v>
      </c>
      <c r="K5339" s="4">
        <v>0.16</v>
      </c>
    </row>
    <row r="5340" spans="1:11" x14ac:dyDescent="0.2">
      <c r="A5340" t="s">
        <v>3381</v>
      </c>
      <c r="B5340" t="str">
        <f t="shared" si="168"/>
        <v>2016</v>
      </c>
      <c r="C5340" t="str">
        <f t="shared" si="169"/>
        <v>Aug</v>
      </c>
      <c r="D5340" t="s">
        <v>1346</v>
      </c>
      <c r="E5340" t="s">
        <v>169</v>
      </c>
      <c r="F5340" t="s">
        <v>12</v>
      </c>
      <c r="G5340" t="s">
        <v>27</v>
      </c>
      <c r="H5340" t="s">
        <v>35</v>
      </c>
      <c r="I5340" s="4">
        <v>21.3</v>
      </c>
      <c r="J5340" s="5">
        <v>5</v>
      </c>
      <c r="K5340" s="4">
        <v>8.73</v>
      </c>
    </row>
    <row r="5341" spans="1:11" x14ac:dyDescent="0.2">
      <c r="A5341" t="s">
        <v>3381</v>
      </c>
      <c r="B5341" t="str">
        <f t="shared" si="168"/>
        <v>2016</v>
      </c>
      <c r="C5341" t="str">
        <f t="shared" si="169"/>
        <v>Aug</v>
      </c>
      <c r="D5341" t="s">
        <v>1346</v>
      </c>
      <c r="E5341" t="s">
        <v>169</v>
      </c>
      <c r="F5341" t="s">
        <v>12</v>
      </c>
      <c r="G5341" t="s">
        <v>105</v>
      </c>
      <c r="H5341" t="s">
        <v>822</v>
      </c>
      <c r="I5341" s="4">
        <v>1040.8</v>
      </c>
      <c r="J5341" s="5">
        <v>5</v>
      </c>
      <c r="K5341" s="4">
        <v>281.02</v>
      </c>
    </row>
    <row r="5342" spans="1:11" x14ac:dyDescent="0.2">
      <c r="A5342" t="s">
        <v>3381</v>
      </c>
      <c r="B5342" t="str">
        <f t="shared" si="168"/>
        <v>2016</v>
      </c>
      <c r="C5342" t="str">
        <f t="shared" si="169"/>
        <v>Aug</v>
      </c>
      <c r="D5342" t="s">
        <v>1346</v>
      </c>
      <c r="E5342" t="s">
        <v>169</v>
      </c>
      <c r="F5342" t="s">
        <v>12</v>
      </c>
      <c r="G5342" t="s">
        <v>27</v>
      </c>
      <c r="H5342" t="s">
        <v>1988</v>
      </c>
      <c r="I5342" s="4">
        <v>29.34</v>
      </c>
      <c r="J5342" s="5">
        <v>6</v>
      </c>
      <c r="K5342" s="4">
        <v>7.92</v>
      </c>
    </row>
    <row r="5343" spans="1:11" x14ac:dyDescent="0.2">
      <c r="A5343" t="s">
        <v>3381</v>
      </c>
      <c r="B5343" t="str">
        <f t="shared" si="168"/>
        <v>2016</v>
      </c>
      <c r="C5343" t="str">
        <f t="shared" si="169"/>
        <v>Aug</v>
      </c>
      <c r="D5343" t="s">
        <v>1262</v>
      </c>
      <c r="E5343" t="s">
        <v>180</v>
      </c>
      <c r="F5343" t="s">
        <v>12</v>
      </c>
      <c r="G5343" t="s">
        <v>18</v>
      </c>
      <c r="H5343" t="s">
        <v>1620</v>
      </c>
      <c r="I5343" s="4">
        <v>25.2</v>
      </c>
      <c r="J5343" s="5">
        <v>4</v>
      </c>
      <c r="K5343" s="4">
        <v>11.59</v>
      </c>
    </row>
    <row r="5344" spans="1:11" x14ac:dyDescent="0.2">
      <c r="A5344" t="s">
        <v>3381</v>
      </c>
      <c r="B5344" t="str">
        <f t="shared" si="168"/>
        <v>2016</v>
      </c>
      <c r="C5344" t="str">
        <f t="shared" si="169"/>
        <v>Aug</v>
      </c>
      <c r="D5344" t="s">
        <v>1262</v>
      </c>
      <c r="E5344" t="s">
        <v>180</v>
      </c>
      <c r="F5344" t="s">
        <v>12</v>
      </c>
      <c r="G5344" t="s">
        <v>18</v>
      </c>
      <c r="H5344" t="s">
        <v>3383</v>
      </c>
      <c r="I5344" s="4">
        <v>37.590000000000003</v>
      </c>
      <c r="J5344" s="5">
        <v>3</v>
      </c>
      <c r="K5344" s="4">
        <v>17.670000000000002</v>
      </c>
    </row>
    <row r="5345" spans="1:11" x14ac:dyDescent="0.2">
      <c r="A5345" t="s">
        <v>3381</v>
      </c>
      <c r="B5345" t="str">
        <f t="shared" si="168"/>
        <v>2016</v>
      </c>
      <c r="C5345" t="str">
        <f t="shared" si="169"/>
        <v>Aug</v>
      </c>
      <c r="D5345" t="s">
        <v>1262</v>
      </c>
      <c r="E5345" t="s">
        <v>180</v>
      </c>
      <c r="F5345" t="s">
        <v>12</v>
      </c>
      <c r="G5345" t="s">
        <v>20</v>
      </c>
      <c r="H5345" t="s">
        <v>1443</v>
      </c>
      <c r="I5345" s="4">
        <v>14.97</v>
      </c>
      <c r="J5345" s="5">
        <v>1</v>
      </c>
      <c r="K5345" s="4">
        <v>4.1900000000000004</v>
      </c>
    </row>
    <row r="5346" spans="1:11" x14ac:dyDescent="0.2">
      <c r="A5346" t="s">
        <v>3381</v>
      </c>
      <c r="B5346" t="str">
        <f t="shared" si="168"/>
        <v>2016</v>
      </c>
      <c r="C5346" t="str">
        <f t="shared" si="169"/>
        <v>Aug</v>
      </c>
      <c r="D5346" t="s">
        <v>1262</v>
      </c>
      <c r="E5346" t="s">
        <v>180</v>
      </c>
      <c r="F5346" t="s">
        <v>43</v>
      </c>
      <c r="G5346" t="s">
        <v>58</v>
      </c>
      <c r="H5346" t="s">
        <v>1767</v>
      </c>
      <c r="I5346" s="4">
        <v>1.98</v>
      </c>
      <c r="J5346" s="5">
        <v>2</v>
      </c>
      <c r="K5346" s="4">
        <v>0.89</v>
      </c>
    </row>
    <row r="5347" spans="1:11" x14ac:dyDescent="0.2">
      <c r="A5347" t="s">
        <v>3384</v>
      </c>
      <c r="B5347" t="str">
        <f t="shared" si="168"/>
        <v>2016</v>
      </c>
      <c r="C5347" t="str">
        <f t="shared" si="169"/>
        <v>Aug</v>
      </c>
      <c r="D5347" t="s">
        <v>1249</v>
      </c>
      <c r="E5347" t="s">
        <v>31</v>
      </c>
      <c r="F5347" t="s">
        <v>12</v>
      </c>
      <c r="G5347" t="s">
        <v>47</v>
      </c>
      <c r="H5347" t="s">
        <v>3385</v>
      </c>
      <c r="I5347" s="4">
        <v>10.23</v>
      </c>
      <c r="J5347" s="5">
        <v>3</v>
      </c>
      <c r="K5347" s="4">
        <v>4.91</v>
      </c>
    </row>
    <row r="5348" spans="1:11" x14ac:dyDescent="0.2">
      <c r="A5348" t="s">
        <v>3384</v>
      </c>
      <c r="B5348" t="str">
        <f t="shared" si="168"/>
        <v>2016</v>
      </c>
      <c r="C5348" t="str">
        <f t="shared" si="169"/>
        <v>Aug</v>
      </c>
      <c r="D5348" t="s">
        <v>1249</v>
      </c>
      <c r="E5348" t="s">
        <v>31</v>
      </c>
      <c r="F5348" t="s">
        <v>12</v>
      </c>
      <c r="G5348" t="s">
        <v>13</v>
      </c>
      <c r="H5348" t="s">
        <v>1864</v>
      </c>
      <c r="I5348" s="4">
        <v>154.9</v>
      </c>
      <c r="J5348" s="5">
        <v>5</v>
      </c>
      <c r="K5348" s="4">
        <v>69.709999999999994</v>
      </c>
    </row>
    <row r="5349" spans="1:11" x14ac:dyDescent="0.2">
      <c r="A5349" t="s">
        <v>3384</v>
      </c>
      <c r="B5349" t="str">
        <f t="shared" si="168"/>
        <v>2016</v>
      </c>
      <c r="C5349" t="str">
        <f t="shared" si="169"/>
        <v>Aug</v>
      </c>
      <c r="D5349" t="s">
        <v>249</v>
      </c>
      <c r="E5349" t="s">
        <v>11</v>
      </c>
      <c r="F5349" t="s">
        <v>43</v>
      </c>
      <c r="G5349" t="s">
        <v>58</v>
      </c>
      <c r="H5349" t="s">
        <v>1251</v>
      </c>
      <c r="I5349" s="4">
        <v>159.97999999999999</v>
      </c>
      <c r="J5349" s="5">
        <v>2</v>
      </c>
      <c r="K5349" s="4">
        <v>44</v>
      </c>
    </row>
    <row r="5350" spans="1:11" x14ac:dyDescent="0.2">
      <c r="A5350" t="s">
        <v>3384</v>
      </c>
      <c r="B5350" t="str">
        <f t="shared" si="168"/>
        <v>2016</v>
      </c>
      <c r="C5350" t="str">
        <f t="shared" si="169"/>
        <v>Aug</v>
      </c>
      <c r="D5350" t="s">
        <v>249</v>
      </c>
      <c r="E5350" t="s">
        <v>11</v>
      </c>
      <c r="F5350" t="s">
        <v>38</v>
      </c>
      <c r="G5350" t="s">
        <v>39</v>
      </c>
      <c r="H5350" t="s">
        <v>1101</v>
      </c>
      <c r="I5350" s="4">
        <v>1024.72</v>
      </c>
      <c r="J5350" s="5">
        <v>6</v>
      </c>
      <c r="K5350" s="4">
        <v>-29.28</v>
      </c>
    </row>
    <row r="5351" spans="1:11" x14ac:dyDescent="0.2">
      <c r="A5351" t="s">
        <v>3384</v>
      </c>
      <c r="B5351" t="str">
        <f t="shared" si="168"/>
        <v>2016</v>
      </c>
      <c r="C5351" t="str">
        <f t="shared" si="169"/>
        <v>Aug</v>
      </c>
      <c r="D5351" t="s">
        <v>1137</v>
      </c>
      <c r="E5351" t="s">
        <v>189</v>
      </c>
      <c r="F5351" t="s">
        <v>12</v>
      </c>
      <c r="G5351" t="s">
        <v>13</v>
      </c>
      <c r="H5351" t="s">
        <v>1341</v>
      </c>
      <c r="I5351" s="4">
        <v>6.48</v>
      </c>
      <c r="J5351" s="5">
        <v>1</v>
      </c>
      <c r="K5351" s="4">
        <v>3.11</v>
      </c>
    </row>
    <row r="5352" spans="1:11" x14ac:dyDescent="0.2">
      <c r="A5352" t="s">
        <v>3384</v>
      </c>
      <c r="B5352" t="str">
        <f t="shared" si="168"/>
        <v>2016</v>
      </c>
      <c r="C5352" t="str">
        <f t="shared" si="169"/>
        <v>Aug</v>
      </c>
      <c r="D5352" t="s">
        <v>1311</v>
      </c>
      <c r="E5352" t="s">
        <v>31</v>
      </c>
      <c r="F5352" t="s">
        <v>38</v>
      </c>
      <c r="G5352" t="s">
        <v>39</v>
      </c>
      <c r="H5352" t="s">
        <v>1151</v>
      </c>
      <c r="I5352" s="4">
        <v>1603.14</v>
      </c>
      <c r="J5352" s="5">
        <v>4</v>
      </c>
      <c r="K5352" s="4">
        <v>100.2</v>
      </c>
    </row>
    <row r="5353" spans="1:11" x14ac:dyDescent="0.2">
      <c r="A5353" t="s">
        <v>3384</v>
      </c>
      <c r="B5353" t="str">
        <f t="shared" si="168"/>
        <v>2016</v>
      </c>
      <c r="C5353" t="str">
        <f t="shared" si="169"/>
        <v>Aug</v>
      </c>
      <c r="D5353" t="s">
        <v>1570</v>
      </c>
      <c r="E5353" t="s">
        <v>26</v>
      </c>
      <c r="F5353" t="s">
        <v>12</v>
      </c>
      <c r="G5353" t="s">
        <v>27</v>
      </c>
      <c r="H5353" t="s">
        <v>1243</v>
      </c>
      <c r="I5353" s="4">
        <v>5.47</v>
      </c>
      <c r="J5353" s="5">
        <v>3</v>
      </c>
      <c r="K5353" s="4">
        <v>1.64</v>
      </c>
    </row>
    <row r="5354" spans="1:11" x14ac:dyDescent="0.2">
      <c r="A5354" t="s">
        <v>3384</v>
      </c>
      <c r="B5354" t="str">
        <f t="shared" si="168"/>
        <v>2016</v>
      </c>
      <c r="C5354" t="str">
        <f t="shared" si="169"/>
        <v>Aug</v>
      </c>
      <c r="D5354" t="s">
        <v>1570</v>
      </c>
      <c r="E5354" t="s">
        <v>26</v>
      </c>
      <c r="F5354" t="s">
        <v>43</v>
      </c>
      <c r="G5354" t="s">
        <v>58</v>
      </c>
      <c r="H5354" t="s">
        <v>1521</v>
      </c>
      <c r="I5354" s="4">
        <v>47.98</v>
      </c>
      <c r="J5354" s="5">
        <v>2</v>
      </c>
      <c r="K5354" s="4">
        <v>13.2</v>
      </c>
    </row>
    <row r="5355" spans="1:11" x14ac:dyDescent="0.2">
      <c r="A5355" t="s">
        <v>3384</v>
      </c>
      <c r="B5355" t="str">
        <f t="shared" si="168"/>
        <v>2016</v>
      </c>
      <c r="C5355" t="str">
        <f t="shared" si="169"/>
        <v>Aug</v>
      </c>
      <c r="D5355" t="s">
        <v>1205</v>
      </c>
      <c r="E5355" t="s">
        <v>31</v>
      </c>
      <c r="F5355" t="s">
        <v>12</v>
      </c>
      <c r="G5355" t="s">
        <v>27</v>
      </c>
      <c r="H5355" t="s">
        <v>319</v>
      </c>
      <c r="I5355" s="4">
        <v>8.26</v>
      </c>
      <c r="J5355" s="5">
        <v>2</v>
      </c>
      <c r="K5355" s="4">
        <v>3.8</v>
      </c>
    </row>
    <row r="5356" spans="1:11" x14ac:dyDescent="0.2">
      <c r="A5356" t="s">
        <v>3384</v>
      </c>
      <c r="B5356" t="str">
        <f t="shared" si="168"/>
        <v>2016</v>
      </c>
      <c r="C5356" t="str">
        <f t="shared" si="169"/>
        <v>Aug</v>
      </c>
      <c r="D5356" t="s">
        <v>2773</v>
      </c>
      <c r="E5356" t="s">
        <v>169</v>
      </c>
      <c r="F5356" t="s">
        <v>43</v>
      </c>
      <c r="G5356" t="s">
        <v>44</v>
      </c>
      <c r="H5356" t="s">
        <v>3386</v>
      </c>
      <c r="I5356" s="4">
        <v>33</v>
      </c>
      <c r="J5356" s="5">
        <v>6</v>
      </c>
      <c r="K5356" s="4">
        <v>8.25</v>
      </c>
    </row>
    <row r="5357" spans="1:11" x14ac:dyDescent="0.2">
      <c r="A5357" t="s">
        <v>3384</v>
      </c>
      <c r="B5357" t="str">
        <f t="shared" si="168"/>
        <v>2016</v>
      </c>
      <c r="C5357" t="str">
        <f t="shared" si="169"/>
        <v>Aug</v>
      </c>
      <c r="D5357" t="s">
        <v>2773</v>
      </c>
      <c r="E5357" t="s">
        <v>169</v>
      </c>
      <c r="F5357" t="s">
        <v>43</v>
      </c>
      <c r="G5357" t="s">
        <v>58</v>
      </c>
      <c r="H5357" t="s">
        <v>770</v>
      </c>
      <c r="I5357" s="4">
        <v>249.95</v>
      </c>
      <c r="J5357" s="5">
        <v>5</v>
      </c>
      <c r="K5357" s="4">
        <v>87.48</v>
      </c>
    </row>
    <row r="5358" spans="1:11" x14ac:dyDescent="0.2">
      <c r="A5358" t="s">
        <v>3384</v>
      </c>
      <c r="B5358" t="str">
        <f t="shared" si="168"/>
        <v>2016</v>
      </c>
      <c r="C5358" t="str">
        <f t="shared" si="169"/>
        <v>Aug</v>
      </c>
      <c r="D5358" t="s">
        <v>1112</v>
      </c>
      <c r="E5358" t="s">
        <v>180</v>
      </c>
      <c r="F5358" t="s">
        <v>43</v>
      </c>
      <c r="G5358" t="s">
        <v>58</v>
      </c>
      <c r="H5358" t="s">
        <v>1186</v>
      </c>
      <c r="I5358" s="4">
        <v>47.97</v>
      </c>
      <c r="J5358" s="5">
        <v>3</v>
      </c>
      <c r="K5358" s="4">
        <v>14.87</v>
      </c>
    </row>
    <row r="5359" spans="1:11" x14ac:dyDescent="0.2">
      <c r="A5359" t="s">
        <v>3384</v>
      </c>
      <c r="B5359" t="str">
        <f t="shared" si="168"/>
        <v>2016</v>
      </c>
      <c r="C5359" t="str">
        <f t="shared" si="169"/>
        <v>Aug</v>
      </c>
      <c r="D5359" t="s">
        <v>705</v>
      </c>
      <c r="E5359" t="s">
        <v>125</v>
      </c>
      <c r="F5359" t="s">
        <v>12</v>
      </c>
      <c r="G5359" t="s">
        <v>13</v>
      </c>
      <c r="H5359" t="s">
        <v>3008</v>
      </c>
      <c r="I5359" s="4">
        <v>11.56</v>
      </c>
      <c r="J5359" s="5">
        <v>2</v>
      </c>
      <c r="K5359" s="4">
        <v>5.66</v>
      </c>
    </row>
    <row r="5360" spans="1:11" x14ac:dyDescent="0.2">
      <c r="A5360" t="s">
        <v>3384</v>
      </c>
      <c r="B5360" t="str">
        <f t="shared" si="168"/>
        <v>2016</v>
      </c>
      <c r="C5360" t="str">
        <f t="shared" si="169"/>
        <v>Aug</v>
      </c>
      <c r="D5360" t="s">
        <v>705</v>
      </c>
      <c r="E5360" t="s">
        <v>125</v>
      </c>
      <c r="F5360" t="s">
        <v>43</v>
      </c>
      <c r="G5360" t="s">
        <v>44</v>
      </c>
      <c r="H5360" t="s">
        <v>1981</v>
      </c>
      <c r="I5360" s="4">
        <v>209.97</v>
      </c>
      <c r="J5360" s="5">
        <v>3</v>
      </c>
      <c r="K5360" s="4">
        <v>58.79</v>
      </c>
    </row>
    <row r="5361" spans="1:11" x14ac:dyDescent="0.2">
      <c r="A5361" t="s">
        <v>3384</v>
      </c>
      <c r="B5361" t="str">
        <f t="shared" si="168"/>
        <v>2016</v>
      </c>
      <c r="C5361" t="str">
        <f t="shared" si="169"/>
        <v>Aug</v>
      </c>
      <c r="D5361" t="s">
        <v>705</v>
      </c>
      <c r="E5361" t="s">
        <v>125</v>
      </c>
      <c r="F5361" t="s">
        <v>38</v>
      </c>
      <c r="G5361" t="s">
        <v>164</v>
      </c>
      <c r="H5361" t="s">
        <v>1013</v>
      </c>
      <c r="I5361" s="4">
        <v>447.84</v>
      </c>
      <c r="J5361" s="5">
        <v>4</v>
      </c>
      <c r="K5361" s="4">
        <v>98.52</v>
      </c>
    </row>
    <row r="5362" spans="1:11" x14ac:dyDescent="0.2">
      <c r="A5362" t="s">
        <v>3384</v>
      </c>
      <c r="B5362" t="str">
        <f t="shared" si="168"/>
        <v>2016</v>
      </c>
      <c r="C5362" t="str">
        <f t="shared" si="169"/>
        <v>Aug</v>
      </c>
      <c r="D5362" t="s">
        <v>705</v>
      </c>
      <c r="E5362" t="s">
        <v>125</v>
      </c>
      <c r="F5362" t="s">
        <v>43</v>
      </c>
      <c r="G5362" t="s">
        <v>58</v>
      </c>
      <c r="H5362" t="s">
        <v>1052</v>
      </c>
      <c r="I5362" s="4">
        <v>479.97</v>
      </c>
      <c r="J5362" s="5">
        <v>3</v>
      </c>
      <c r="K5362" s="4">
        <v>163.19</v>
      </c>
    </row>
    <row r="5363" spans="1:11" x14ac:dyDescent="0.2">
      <c r="A5363" t="s">
        <v>3384</v>
      </c>
      <c r="B5363" t="str">
        <f t="shared" si="168"/>
        <v>2016</v>
      </c>
      <c r="C5363" t="str">
        <f t="shared" si="169"/>
        <v>Aug</v>
      </c>
      <c r="D5363" t="s">
        <v>705</v>
      </c>
      <c r="E5363" t="s">
        <v>125</v>
      </c>
      <c r="F5363" t="s">
        <v>12</v>
      </c>
      <c r="G5363" t="s">
        <v>27</v>
      </c>
      <c r="H5363" t="s">
        <v>728</v>
      </c>
      <c r="I5363" s="4">
        <v>8.64</v>
      </c>
      <c r="J5363" s="5">
        <v>3</v>
      </c>
      <c r="K5363" s="4">
        <v>2.5099999999999998</v>
      </c>
    </row>
    <row r="5364" spans="1:11" x14ac:dyDescent="0.2">
      <c r="A5364" t="s">
        <v>3384</v>
      </c>
      <c r="B5364" t="str">
        <f t="shared" si="168"/>
        <v>2016</v>
      </c>
      <c r="C5364" t="str">
        <f t="shared" si="169"/>
        <v>Aug</v>
      </c>
      <c r="D5364" t="s">
        <v>124</v>
      </c>
      <c r="E5364" t="s">
        <v>34</v>
      </c>
      <c r="F5364" t="s">
        <v>38</v>
      </c>
      <c r="G5364" t="s">
        <v>52</v>
      </c>
      <c r="H5364" t="s">
        <v>784</v>
      </c>
      <c r="I5364" s="4">
        <v>186.54</v>
      </c>
      <c r="J5364" s="5">
        <v>3</v>
      </c>
      <c r="K5364" s="4">
        <v>41.04</v>
      </c>
    </row>
    <row r="5365" spans="1:11" x14ac:dyDescent="0.2">
      <c r="A5365" t="s">
        <v>3384</v>
      </c>
      <c r="B5365" t="str">
        <f t="shared" si="168"/>
        <v>2016</v>
      </c>
      <c r="C5365" t="str">
        <f t="shared" si="169"/>
        <v>Aug</v>
      </c>
      <c r="D5365" t="s">
        <v>2739</v>
      </c>
      <c r="E5365" t="s">
        <v>169</v>
      </c>
      <c r="F5365" t="s">
        <v>12</v>
      </c>
      <c r="G5365" t="s">
        <v>22</v>
      </c>
      <c r="H5365" t="s">
        <v>2705</v>
      </c>
      <c r="I5365" s="4">
        <v>146.69</v>
      </c>
      <c r="J5365" s="5">
        <v>8</v>
      </c>
      <c r="K5365" s="4">
        <v>45.84</v>
      </c>
    </row>
    <row r="5366" spans="1:11" x14ac:dyDescent="0.2">
      <c r="A5366" t="s">
        <v>3384</v>
      </c>
      <c r="B5366" t="str">
        <f t="shared" si="168"/>
        <v>2016</v>
      </c>
      <c r="C5366" t="str">
        <f t="shared" si="169"/>
        <v>Aug</v>
      </c>
      <c r="D5366" t="s">
        <v>2459</v>
      </c>
      <c r="E5366" t="s">
        <v>139</v>
      </c>
      <c r="F5366" t="s">
        <v>12</v>
      </c>
      <c r="G5366" t="s">
        <v>13</v>
      </c>
      <c r="H5366" t="s">
        <v>825</v>
      </c>
      <c r="I5366" s="4">
        <v>31.01</v>
      </c>
      <c r="J5366" s="5">
        <v>1</v>
      </c>
      <c r="K5366" s="4">
        <v>11.24</v>
      </c>
    </row>
    <row r="5367" spans="1:11" x14ac:dyDescent="0.2">
      <c r="A5367" t="s">
        <v>3387</v>
      </c>
      <c r="B5367" t="str">
        <f t="shared" si="168"/>
        <v>2016</v>
      </c>
      <c r="C5367" t="str">
        <f t="shared" si="169"/>
        <v>Aug</v>
      </c>
      <c r="D5367" t="s">
        <v>2075</v>
      </c>
      <c r="E5367" t="s">
        <v>11</v>
      </c>
      <c r="F5367" t="s">
        <v>12</v>
      </c>
      <c r="G5367" t="s">
        <v>232</v>
      </c>
      <c r="H5367" t="s">
        <v>544</v>
      </c>
      <c r="I5367" s="4">
        <v>51.52</v>
      </c>
      <c r="J5367" s="5">
        <v>5</v>
      </c>
      <c r="K5367" s="4">
        <v>-10.95</v>
      </c>
    </row>
    <row r="5368" spans="1:11" x14ac:dyDescent="0.2">
      <c r="A5368" t="s">
        <v>3387</v>
      </c>
      <c r="B5368" t="str">
        <f t="shared" si="168"/>
        <v>2016</v>
      </c>
      <c r="C5368" t="str">
        <f t="shared" si="169"/>
        <v>Aug</v>
      </c>
      <c r="D5368" t="s">
        <v>2075</v>
      </c>
      <c r="E5368" t="s">
        <v>11</v>
      </c>
      <c r="F5368" t="s">
        <v>12</v>
      </c>
      <c r="G5368" t="s">
        <v>13</v>
      </c>
      <c r="H5368" t="s">
        <v>2351</v>
      </c>
      <c r="I5368" s="4">
        <v>3.53</v>
      </c>
      <c r="J5368" s="5">
        <v>1</v>
      </c>
      <c r="K5368" s="4">
        <v>1.1499999999999999</v>
      </c>
    </row>
    <row r="5369" spans="1:11" x14ac:dyDescent="0.2">
      <c r="A5369" t="s">
        <v>3387</v>
      </c>
      <c r="B5369" t="str">
        <f t="shared" si="168"/>
        <v>2016</v>
      </c>
      <c r="C5369" t="str">
        <f t="shared" si="169"/>
        <v>Aug</v>
      </c>
      <c r="D5369" t="s">
        <v>2075</v>
      </c>
      <c r="E5369" t="s">
        <v>11</v>
      </c>
      <c r="F5369" t="s">
        <v>12</v>
      </c>
      <c r="G5369" t="s">
        <v>13</v>
      </c>
      <c r="H5369" t="s">
        <v>2825</v>
      </c>
      <c r="I5369" s="4">
        <v>4.62</v>
      </c>
      <c r="J5369" s="5">
        <v>1</v>
      </c>
      <c r="K5369" s="4">
        <v>1.68</v>
      </c>
    </row>
    <row r="5370" spans="1:11" x14ac:dyDescent="0.2">
      <c r="A5370" t="s">
        <v>3387</v>
      </c>
      <c r="B5370" t="str">
        <f t="shared" si="168"/>
        <v>2016</v>
      </c>
      <c r="C5370" t="str">
        <f t="shared" si="169"/>
        <v>Aug</v>
      </c>
      <c r="D5370" t="s">
        <v>2075</v>
      </c>
      <c r="E5370" t="s">
        <v>11</v>
      </c>
      <c r="F5370" t="s">
        <v>12</v>
      </c>
      <c r="G5370" t="s">
        <v>232</v>
      </c>
      <c r="H5370" t="s">
        <v>2446</v>
      </c>
      <c r="I5370" s="4">
        <v>55.17</v>
      </c>
      <c r="J5370" s="5">
        <v>4</v>
      </c>
      <c r="K5370" s="4">
        <v>6.21</v>
      </c>
    </row>
    <row r="5371" spans="1:11" x14ac:dyDescent="0.2">
      <c r="A5371" t="s">
        <v>3387</v>
      </c>
      <c r="B5371" t="str">
        <f t="shared" si="168"/>
        <v>2016</v>
      </c>
      <c r="C5371" t="str">
        <f t="shared" si="169"/>
        <v>Aug</v>
      </c>
      <c r="D5371" t="s">
        <v>3288</v>
      </c>
      <c r="E5371" t="s">
        <v>501</v>
      </c>
      <c r="F5371" t="s">
        <v>12</v>
      </c>
      <c r="G5371" t="s">
        <v>13</v>
      </c>
      <c r="H5371" t="s">
        <v>417</v>
      </c>
      <c r="I5371" s="4">
        <v>122.97</v>
      </c>
      <c r="J5371" s="5">
        <v>3</v>
      </c>
      <c r="K5371" s="4">
        <v>60.26</v>
      </c>
    </row>
    <row r="5372" spans="1:11" x14ac:dyDescent="0.2">
      <c r="A5372" t="s">
        <v>3387</v>
      </c>
      <c r="B5372" t="str">
        <f t="shared" si="168"/>
        <v>2016</v>
      </c>
      <c r="C5372" t="str">
        <f t="shared" si="169"/>
        <v>Aug</v>
      </c>
      <c r="D5372" t="s">
        <v>3288</v>
      </c>
      <c r="E5372" t="s">
        <v>501</v>
      </c>
      <c r="F5372" t="s">
        <v>38</v>
      </c>
      <c r="G5372" t="s">
        <v>164</v>
      </c>
      <c r="H5372" t="s">
        <v>1247</v>
      </c>
      <c r="I5372" s="4">
        <v>244.62</v>
      </c>
      <c r="J5372" s="5">
        <v>1</v>
      </c>
      <c r="K5372" s="4">
        <v>20.97</v>
      </c>
    </row>
    <row r="5373" spans="1:11" x14ac:dyDescent="0.2">
      <c r="A5373" t="s">
        <v>3387</v>
      </c>
      <c r="B5373" t="str">
        <f t="shared" si="168"/>
        <v>2016</v>
      </c>
      <c r="C5373" t="str">
        <f t="shared" si="169"/>
        <v>Aug</v>
      </c>
      <c r="D5373" t="s">
        <v>3288</v>
      </c>
      <c r="E5373" t="s">
        <v>501</v>
      </c>
      <c r="F5373" t="s">
        <v>43</v>
      </c>
      <c r="G5373" t="s">
        <v>44</v>
      </c>
      <c r="H5373" t="s">
        <v>2354</v>
      </c>
      <c r="I5373" s="4">
        <v>59.97</v>
      </c>
      <c r="J5373" s="5">
        <v>3</v>
      </c>
      <c r="K5373" s="4">
        <v>28.79</v>
      </c>
    </row>
    <row r="5374" spans="1:11" x14ac:dyDescent="0.2">
      <c r="A5374" t="s">
        <v>3387</v>
      </c>
      <c r="B5374" t="str">
        <f t="shared" si="168"/>
        <v>2016</v>
      </c>
      <c r="C5374" t="str">
        <f t="shared" si="169"/>
        <v>Aug</v>
      </c>
      <c r="D5374" t="s">
        <v>3288</v>
      </c>
      <c r="E5374" t="s">
        <v>501</v>
      </c>
      <c r="F5374" t="s">
        <v>12</v>
      </c>
      <c r="G5374" t="s">
        <v>13</v>
      </c>
      <c r="H5374" t="s">
        <v>3188</v>
      </c>
      <c r="I5374" s="4">
        <v>81.540000000000006</v>
      </c>
      <c r="J5374" s="5">
        <v>9</v>
      </c>
      <c r="K5374" s="4">
        <v>36.69</v>
      </c>
    </row>
    <row r="5375" spans="1:11" x14ac:dyDescent="0.2">
      <c r="A5375" t="s">
        <v>3387</v>
      </c>
      <c r="B5375" t="str">
        <f t="shared" si="168"/>
        <v>2016</v>
      </c>
      <c r="C5375" t="str">
        <f t="shared" si="169"/>
        <v>Aug</v>
      </c>
      <c r="D5375" t="s">
        <v>3288</v>
      </c>
      <c r="E5375" t="s">
        <v>501</v>
      </c>
      <c r="F5375" t="s">
        <v>12</v>
      </c>
      <c r="G5375" t="s">
        <v>47</v>
      </c>
      <c r="H5375" t="s">
        <v>184</v>
      </c>
      <c r="I5375" s="4">
        <v>11.68</v>
      </c>
      <c r="J5375" s="5">
        <v>4</v>
      </c>
      <c r="K5375" s="4">
        <v>5.26</v>
      </c>
    </row>
    <row r="5376" spans="1:11" x14ac:dyDescent="0.2">
      <c r="A5376" t="s">
        <v>3387</v>
      </c>
      <c r="B5376" t="str">
        <f t="shared" si="168"/>
        <v>2016</v>
      </c>
      <c r="C5376" t="str">
        <f t="shared" si="169"/>
        <v>Aug</v>
      </c>
      <c r="D5376" t="s">
        <v>3288</v>
      </c>
      <c r="E5376" t="s">
        <v>501</v>
      </c>
      <c r="F5376" t="s">
        <v>12</v>
      </c>
      <c r="G5376" t="s">
        <v>22</v>
      </c>
      <c r="H5376" t="s">
        <v>1028</v>
      </c>
      <c r="I5376" s="4">
        <v>29</v>
      </c>
      <c r="J5376" s="5">
        <v>5</v>
      </c>
      <c r="K5376" s="4">
        <v>13.92</v>
      </c>
    </row>
    <row r="5377" spans="1:11" x14ac:dyDescent="0.2">
      <c r="A5377" t="s">
        <v>3387</v>
      </c>
      <c r="B5377" t="str">
        <f t="shared" si="168"/>
        <v>2016</v>
      </c>
      <c r="C5377" t="str">
        <f t="shared" si="169"/>
        <v>Aug</v>
      </c>
      <c r="D5377" t="s">
        <v>3048</v>
      </c>
      <c r="E5377" t="s">
        <v>11</v>
      </c>
      <c r="F5377" t="s">
        <v>12</v>
      </c>
      <c r="G5377" t="s">
        <v>20</v>
      </c>
      <c r="H5377" t="s">
        <v>2884</v>
      </c>
      <c r="I5377" s="4">
        <v>14.16</v>
      </c>
      <c r="J5377" s="5">
        <v>1</v>
      </c>
      <c r="K5377" s="4">
        <v>1.06</v>
      </c>
    </row>
    <row r="5378" spans="1:11" x14ac:dyDescent="0.2">
      <c r="A5378" t="s">
        <v>3387</v>
      </c>
      <c r="B5378" t="str">
        <f t="shared" si="168"/>
        <v>2016</v>
      </c>
      <c r="C5378" t="str">
        <f t="shared" si="169"/>
        <v>Aug</v>
      </c>
      <c r="D5378" t="s">
        <v>3048</v>
      </c>
      <c r="E5378" t="s">
        <v>11</v>
      </c>
      <c r="F5378" t="s">
        <v>12</v>
      </c>
      <c r="G5378" t="s">
        <v>13</v>
      </c>
      <c r="H5378" t="s">
        <v>746</v>
      </c>
      <c r="I5378" s="4">
        <v>79.92</v>
      </c>
      <c r="J5378" s="5">
        <v>5</v>
      </c>
      <c r="K5378" s="4">
        <v>27.97</v>
      </c>
    </row>
    <row r="5379" spans="1:11" x14ac:dyDescent="0.2">
      <c r="A5379" t="s">
        <v>3387</v>
      </c>
      <c r="B5379" t="str">
        <f t="shared" ref="B5379:B5442" si="170">TEXT(A5379,"YYYY")</f>
        <v>2016</v>
      </c>
      <c r="C5379" t="str">
        <f t="shared" ref="C5379:C5442" si="171">TEXT(A5379,"MMM")</f>
        <v>Aug</v>
      </c>
      <c r="D5379" t="s">
        <v>2020</v>
      </c>
      <c r="E5379" t="s">
        <v>139</v>
      </c>
      <c r="F5379" t="s">
        <v>12</v>
      </c>
      <c r="G5379" t="s">
        <v>18</v>
      </c>
      <c r="H5379" t="s">
        <v>3388</v>
      </c>
      <c r="I5379" s="4">
        <v>9.2200000000000006</v>
      </c>
      <c r="J5379" s="5">
        <v>4</v>
      </c>
      <c r="K5379" s="4">
        <v>3.34</v>
      </c>
    </row>
    <row r="5380" spans="1:11" x14ac:dyDescent="0.2">
      <c r="A5380" t="s">
        <v>3389</v>
      </c>
      <c r="B5380" t="str">
        <f t="shared" si="170"/>
        <v>2016</v>
      </c>
      <c r="C5380" t="str">
        <f t="shared" si="171"/>
        <v>Aug</v>
      </c>
      <c r="D5380" t="s">
        <v>1236</v>
      </c>
      <c r="E5380" t="s">
        <v>327</v>
      </c>
      <c r="F5380" t="s">
        <v>12</v>
      </c>
      <c r="G5380" t="s">
        <v>13</v>
      </c>
      <c r="H5380" t="s">
        <v>1563</v>
      </c>
      <c r="I5380" s="4">
        <v>15.48</v>
      </c>
      <c r="J5380" s="5">
        <v>3</v>
      </c>
      <c r="K5380" s="4">
        <v>5.61</v>
      </c>
    </row>
    <row r="5381" spans="1:11" x14ac:dyDescent="0.2">
      <c r="A5381" t="s">
        <v>3389</v>
      </c>
      <c r="B5381" t="str">
        <f t="shared" si="170"/>
        <v>2016</v>
      </c>
      <c r="C5381" t="str">
        <f t="shared" si="171"/>
        <v>Aug</v>
      </c>
      <c r="D5381" t="s">
        <v>1236</v>
      </c>
      <c r="E5381" t="s">
        <v>327</v>
      </c>
      <c r="F5381" t="s">
        <v>43</v>
      </c>
      <c r="G5381" t="s">
        <v>44</v>
      </c>
      <c r="H5381" t="s">
        <v>187</v>
      </c>
      <c r="I5381" s="4">
        <v>108.58</v>
      </c>
      <c r="J5381" s="5">
        <v>3</v>
      </c>
      <c r="K5381" s="4">
        <v>8.14</v>
      </c>
    </row>
    <row r="5382" spans="1:11" x14ac:dyDescent="0.2">
      <c r="A5382" t="s">
        <v>3389</v>
      </c>
      <c r="B5382" t="str">
        <f t="shared" si="170"/>
        <v>2016</v>
      </c>
      <c r="C5382" t="str">
        <f t="shared" si="171"/>
        <v>Aug</v>
      </c>
      <c r="D5382" t="s">
        <v>2928</v>
      </c>
      <c r="E5382" t="s">
        <v>11</v>
      </c>
      <c r="F5382" t="s">
        <v>12</v>
      </c>
      <c r="G5382" t="s">
        <v>22</v>
      </c>
      <c r="H5382" t="s">
        <v>1422</v>
      </c>
      <c r="I5382" s="4">
        <v>13.14</v>
      </c>
      <c r="J5382" s="5">
        <v>9</v>
      </c>
      <c r="K5382" s="4">
        <v>-21.68</v>
      </c>
    </row>
    <row r="5383" spans="1:11" x14ac:dyDescent="0.2">
      <c r="A5383" t="s">
        <v>3389</v>
      </c>
      <c r="B5383" t="str">
        <f t="shared" si="170"/>
        <v>2016</v>
      </c>
      <c r="C5383" t="str">
        <f t="shared" si="171"/>
        <v>Aug</v>
      </c>
      <c r="D5383" t="s">
        <v>2928</v>
      </c>
      <c r="E5383" t="s">
        <v>11</v>
      </c>
      <c r="F5383" t="s">
        <v>12</v>
      </c>
      <c r="G5383" t="s">
        <v>22</v>
      </c>
      <c r="H5383" t="s">
        <v>3168</v>
      </c>
      <c r="I5383" s="4">
        <v>10.02</v>
      </c>
      <c r="J5383" s="5">
        <v>4</v>
      </c>
      <c r="K5383" s="4">
        <v>-16.54</v>
      </c>
    </row>
    <row r="5384" spans="1:11" x14ac:dyDescent="0.2">
      <c r="A5384" t="s">
        <v>3389</v>
      </c>
      <c r="B5384" t="str">
        <f t="shared" si="170"/>
        <v>2016</v>
      </c>
      <c r="C5384" t="str">
        <f t="shared" si="171"/>
        <v>Aug</v>
      </c>
      <c r="D5384" t="s">
        <v>2928</v>
      </c>
      <c r="E5384" t="s">
        <v>11</v>
      </c>
      <c r="F5384" t="s">
        <v>38</v>
      </c>
      <c r="G5384" t="s">
        <v>83</v>
      </c>
      <c r="H5384" t="s">
        <v>1978</v>
      </c>
      <c r="I5384" s="4">
        <v>156.37</v>
      </c>
      <c r="J5384" s="5">
        <v>2</v>
      </c>
      <c r="K5384" s="4">
        <v>-52.89</v>
      </c>
    </row>
    <row r="5385" spans="1:11" x14ac:dyDescent="0.2">
      <c r="A5385" t="s">
        <v>3389</v>
      </c>
      <c r="B5385" t="str">
        <f t="shared" si="170"/>
        <v>2016</v>
      </c>
      <c r="C5385" t="str">
        <f t="shared" si="171"/>
        <v>Aug</v>
      </c>
      <c r="D5385" t="s">
        <v>2295</v>
      </c>
      <c r="E5385" t="s">
        <v>87</v>
      </c>
      <c r="F5385" t="s">
        <v>12</v>
      </c>
      <c r="G5385" t="s">
        <v>22</v>
      </c>
      <c r="H5385" t="s">
        <v>1404</v>
      </c>
      <c r="I5385" s="4">
        <v>18.43</v>
      </c>
      <c r="J5385" s="5">
        <v>8</v>
      </c>
      <c r="K5385" s="4">
        <v>-12.29</v>
      </c>
    </row>
    <row r="5386" spans="1:11" x14ac:dyDescent="0.2">
      <c r="A5386" t="s">
        <v>3390</v>
      </c>
      <c r="B5386" t="str">
        <f t="shared" si="170"/>
        <v>2016</v>
      </c>
      <c r="C5386" t="str">
        <f t="shared" si="171"/>
        <v>Aug</v>
      </c>
      <c r="D5386" t="s">
        <v>352</v>
      </c>
      <c r="E5386" t="s">
        <v>17</v>
      </c>
      <c r="F5386" t="s">
        <v>12</v>
      </c>
      <c r="G5386" t="s">
        <v>13</v>
      </c>
      <c r="H5386" t="s">
        <v>2967</v>
      </c>
      <c r="I5386" s="4">
        <v>64.62</v>
      </c>
      <c r="J5386" s="5">
        <v>7</v>
      </c>
      <c r="K5386" s="4">
        <v>22.62</v>
      </c>
    </row>
    <row r="5387" spans="1:11" x14ac:dyDescent="0.2">
      <c r="A5387" t="s">
        <v>3390</v>
      </c>
      <c r="B5387" t="str">
        <f t="shared" si="170"/>
        <v>2016</v>
      </c>
      <c r="C5387" t="str">
        <f t="shared" si="171"/>
        <v>Aug</v>
      </c>
      <c r="D5387" t="s">
        <v>352</v>
      </c>
      <c r="E5387" t="s">
        <v>17</v>
      </c>
      <c r="F5387" t="s">
        <v>43</v>
      </c>
      <c r="G5387" t="s">
        <v>58</v>
      </c>
      <c r="H5387" t="s">
        <v>1260</v>
      </c>
      <c r="I5387" s="4">
        <v>95.98</v>
      </c>
      <c r="J5387" s="5">
        <v>3</v>
      </c>
      <c r="K5387" s="4">
        <v>-10.8</v>
      </c>
    </row>
    <row r="5388" spans="1:11" x14ac:dyDescent="0.2">
      <c r="A5388" t="s">
        <v>3390</v>
      </c>
      <c r="B5388" t="str">
        <f t="shared" si="170"/>
        <v>2016</v>
      </c>
      <c r="C5388" t="str">
        <f t="shared" si="171"/>
        <v>Aug</v>
      </c>
      <c r="D5388" t="s">
        <v>352</v>
      </c>
      <c r="E5388" t="s">
        <v>17</v>
      </c>
      <c r="F5388" t="s">
        <v>12</v>
      </c>
      <c r="G5388" t="s">
        <v>22</v>
      </c>
      <c r="H5388" t="s">
        <v>1080</v>
      </c>
      <c r="I5388" s="4">
        <v>1.79</v>
      </c>
      <c r="J5388" s="5">
        <v>3</v>
      </c>
      <c r="K5388" s="4">
        <v>-3.04</v>
      </c>
    </row>
    <row r="5389" spans="1:11" x14ac:dyDescent="0.2">
      <c r="A5389" t="s">
        <v>3390</v>
      </c>
      <c r="B5389" t="str">
        <f t="shared" si="170"/>
        <v>2016</v>
      </c>
      <c r="C5389" t="str">
        <f t="shared" si="171"/>
        <v>Aug</v>
      </c>
      <c r="D5389" t="s">
        <v>2755</v>
      </c>
      <c r="E5389" t="s">
        <v>793</v>
      </c>
      <c r="F5389" t="s">
        <v>12</v>
      </c>
      <c r="G5389" t="s">
        <v>232</v>
      </c>
      <c r="H5389" t="s">
        <v>309</v>
      </c>
      <c r="I5389" s="4">
        <v>27.93</v>
      </c>
      <c r="J5389" s="5">
        <v>3</v>
      </c>
      <c r="K5389" s="4">
        <v>8.1</v>
      </c>
    </row>
    <row r="5390" spans="1:11" x14ac:dyDescent="0.2">
      <c r="A5390" t="s">
        <v>3390</v>
      </c>
      <c r="B5390" t="str">
        <f t="shared" si="170"/>
        <v>2016</v>
      </c>
      <c r="C5390" t="str">
        <f t="shared" si="171"/>
        <v>Aug</v>
      </c>
      <c r="D5390" t="s">
        <v>2749</v>
      </c>
      <c r="E5390" t="s">
        <v>169</v>
      </c>
      <c r="F5390" t="s">
        <v>43</v>
      </c>
      <c r="G5390" t="s">
        <v>44</v>
      </c>
      <c r="H5390" t="s">
        <v>3386</v>
      </c>
      <c r="I5390" s="4">
        <v>22</v>
      </c>
      <c r="J5390" s="5">
        <v>4</v>
      </c>
      <c r="K5390" s="4">
        <v>5.5</v>
      </c>
    </row>
    <row r="5391" spans="1:11" x14ac:dyDescent="0.2">
      <c r="A5391" t="s">
        <v>3390</v>
      </c>
      <c r="B5391" t="str">
        <f t="shared" si="170"/>
        <v>2016</v>
      </c>
      <c r="C5391" t="str">
        <f t="shared" si="171"/>
        <v>Aug</v>
      </c>
      <c r="D5391" t="s">
        <v>671</v>
      </c>
      <c r="E5391" t="s">
        <v>26</v>
      </c>
      <c r="F5391" t="s">
        <v>38</v>
      </c>
      <c r="G5391" t="s">
        <v>164</v>
      </c>
      <c r="H5391" t="s">
        <v>1126</v>
      </c>
      <c r="I5391" s="4">
        <v>241.92</v>
      </c>
      <c r="J5391" s="5">
        <v>4</v>
      </c>
      <c r="K5391" s="4">
        <v>-56.45</v>
      </c>
    </row>
    <row r="5392" spans="1:11" x14ac:dyDescent="0.2">
      <c r="A5392" t="s">
        <v>3390</v>
      </c>
      <c r="B5392" t="str">
        <f t="shared" si="170"/>
        <v>2016</v>
      </c>
      <c r="C5392" t="str">
        <f t="shared" si="171"/>
        <v>Aug</v>
      </c>
      <c r="D5392" t="s">
        <v>671</v>
      </c>
      <c r="E5392" t="s">
        <v>26</v>
      </c>
      <c r="F5392" t="s">
        <v>38</v>
      </c>
      <c r="G5392" t="s">
        <v>83</v>
      </c>
      <c r="H5392" t="s">
        <v>3012</v>
      </c>
      <c r="I5392" s="4">
        <v>163.88</v>
      </c>
      <c r="J5392" s="5">
        <v>4</v>
      </c>
      <c r="K5392" s="4">
        <v>-81.94</v>
      </c>
    </row>
    <row r="5393" spans="1:11" x14ac:dyDescent="0.2">
      <c r="A5393" t="s">
        <v>3390</v>
      </c>
      <c r="B5393" t="str">
        <f t="shared" si="170"/>
        <v>2016</v>
      </c>
      <c r="C5393" t="str">
        <f t="shared" si="171"/>
        <v>Aug</v>
      </c>
      <c r="D5393" t="s">
        <v>671</v>
      </c>
      <c r="E5393" t="s">
        <v>26</v>
      </c>
      <c r="F5393" t="s">
        <v>12</v>
      </c>
      <c r="G5393" t="s">
        <v>22</v>
      </c>
      <c r="H5393" t="s">
        <v>491</v>
      </c>
      <c r="I5393" s="4">
        <v>3.49</v>
      </c>
      <c r="J5393" s="5">
        <v>2</v>
      </c>
      <c r="K5393" s="4">
        <v>-2.79</v>
      </c>
    </row>
    <row r="5394" spans="1:11" x14ac:dyDescent="0.2">
      <c r="A5394" t="s">
        <v>3390</v>
      </c>
      <c r="B5394" t="str">
        <f t="shared" si="170"/>
        <v>2016</v>
      </c>
      <c r="C5394" t="str">
        <f t="shared" si="171"/>
        <v>Aug</v>
      </c>
      <c r="D5394" t="s">
        <v>671</v>
      </c>
      <c r="E5394" t="s">
        <v>26</v>
      </c>
      <c r="F5394" t="s">
        <v>12</v>
      </c>
      <c r="G5394" t="s">
        <v>47</v>
      </c>
      <c r="H5394" t="s">
        <v>1511</v>
      </c>
      <c r="I5394" s="4">
        <v>10.58</v>
      </c>
      <c r="J5394" s="5">
        <v>7</v>
      </c>
      <c r="K5394" s="4">
        <v>-2.38</v>
      </c>
    </row>
    <row r="5395" spans="1:11" x14ac:dyDescent="0.2">
      <c r="A5395" t="s">
        <v>3391</v>
      </c>
      <c r="B5395" t="str">
        <f t="shared" si="170"/>
        <v>2016</v>
      </c>
      <c r="C5395" t="str">
        <f t="shared" si="171"/>
        <v>Aug</v>
      </c>
      <c r="D5395" t="s">
        <v>1796</v>
      </c>
      <c r="E5395" t="s">
        <v>26</v>
      </c>
      <c r="F5395" t="s">
        <v>43</v>
      </c>
      <c r="G5395" t="s">
        <v>44</v>
      </c>
      <c r="H5395" t="s">
        <v>200</v>
      </c>
      <c r="I5395" s="4">
        <v>290.89999999999998</v>
      </c>
      <c r="J5395" s="5">
        <v>3</v>
      </c>
      <c r="K5395" s="4">
        <v>-67.88</v>
      </c>
    </row>
    <row r="5396" spans="1:11" x14ac:dyDescent="0.2">
      <c r="A5396" t="s">
        <v>3391</v>
      </c>
      <c r="B5396" t="str">
        <f t="shared" si="170"/>
        <v>2016</v>
      </c>
      <c r="C5396" t="str">
        <f t="shared" si="171"/>
        <v>Aug</v>
      </c>
      <c r="D5396" t="s">
        <v>1796</v>
      </c>
      <c r="E5396" t="s">
        <v>26</v>
      </c>
      <c r="F5396" t="s">
        <v>12</v>
      </c>
      <c r="G5396" t="s">
        <v>20</v>
      </c>
      <c r="H5396" t="s">
        <v>1571</v>
      </c>
      <c r="I5396" s="4">
        <v>54.22</v>
      </c>
      <c r="J5396" s="5">
        <v>2</v>
      </c>
      <c r="K5396" s="4">
        <v>3.39</v>
      </c>
    </row>
    <row r="5397" spans="1:11" x14ac:dyDescent="0.2">
      <c r="A5397" t="s">
        <v>3391</v>
      </c>
      <c r="B5397" t="str">
        <f t="shared" si="170"/>
        <v>2016</v>
      </c>
      <c r="C5397" t="str">
        <f t="shared" si="171"/>
        <v>Aug</v>
      </c>
      <c r="D5397" t="s">
        <v>1796</v>
      </c>
      <c r="E5397" t="s">
        <v>26</v>
      </c>
      <c r="F5397" t="s">
        <v>38</v>
      </c>
      <c r="G5397" t="s">
        <v>39</v>
      </c>
      <c r="H5397" t="s">
        <v>1183</v>
      </c>
      <c r="I5397" s="4">
        <v>786.74</v>
      </c>
      <c r="J5397" s="5">
        <v>4</v>
      </c>
      <c r="K5397" s="4">
        <v>-258.5</v>
      </c>
    </row>
    <row r="5398" spans="1:11" x14ac:dyDescent="0.2">
      <c r="A5398" t="s">
        <v>3391</v>
      </c>
      <c r="B5398" t="str">
        <f t="shared" si="170"/>
        <v>2016</v>
      </c>
      <c r="C5398" t="str">
        <f t="shared" si="171"/>
        <v>Aug</v>
      </c>
      <c r="D5398" t="s">
        <v>1796</v>
      </c>
      <c r="E5398" t="s">
        <v>26</v>
      </c>
      <c r="F5398" t="s">
        <v>12</v>
      </c>
      <c r="G5398" t="s">
        <v>18</v>
      </c>
      <c r="H5398" t="s">
        <v>101</v>
      </c>
      <c r="I5398" s="4">
        <v>100.24</v>
      </c>
      <c r="J5398" s="5">
        <v>10</v>
      </c>
      <c r="K5398" s="4">
        <v>33.83</v>
      </c>
    </row>
    <row r="5399" spans="1:11" x14ac:dyDescent="0.2">
      <c r="A5399" t="s">
        <v>3391</v>
      </c>
      <c r="B5399" t="str">
        <f t="shared" si="170"/>
        <v>2016</v>
      </c>
      <c r="C5399" t="str">
        <f t="shared" si="171"/>
        <v>Aug</v>
      </c>
      <c r="D5399" t="s">
        <v>1796</v>
      </c>
      <c r="E5399" t="s">
        <v>26</v>
      </c>
      <c r="F5399" t="s">
        <v>12</v>
      </c>
      <c r="G5399" t="s">
        <v>22</v>
      </c>
      <c r="H5399" t="s">
        <v>1193</v>
      </c>
      <c r="I5399" s="4">
        <v>37.76</v>
      </c>
      <c r="J5399" s="5">
        <v>6</v>
      </c>
      <c r="K5399" s="4">
        <v>-27.69</v>
      </c>
    </row>
    <row r="5400" spans="1:11" x14ac:dyDescent="0.2">
      <c r="A5400" t="s">
        <v>3391</v>
      </c>
      <c r="B5400" t="str">
        <f t="shared" si="170"/>
        <v>2016</v>
      </c>
      <c r="C5400" t="str">
        <f t="shared" si="171"/>
        <v>Aug</v>
      </c>
      <c r="D5400" t="s">
        <v>435</v>
      </c>
      <c r="E5400" t="s">
        <v>31</v>
      </c>
      <c r="F5400" t="s">
        <v>38</v>
      </c>
      <c r="G5400" t="s">
        <v>52</v>
      </c>
      <c r="H5400" t="s">
        <v>2164</v>
      </c>
      <c r="I5400" s="4">
        <v>47.04</v>
      </c>
      <c r="J5400" s="5">
        <v>4</v>
      </c>
      <c r="K5400" s="4">
        <v>15.99</v>
      </c>
    </row>
    <row r="5401" spans="1:11" x14ac:dyDescent="0.2">
      <c r="A5401" t="s">
        <v>3391</v>
      </c>
      <c r="B5401" t="str">
        <f t="shared" si="170"/>
        <v>2016</v>
      </c>
      <c r="C5401" t="str">
        <f t="shared" si="171"/>
        <v>Aug</v>
      </c>
      <c r="D5401" t="s">
        <v>435</v>
      </c>
      <c r="E5401" t="s">
        <v>31</v>
      </c>
      <c r="F5401" t="s">
        <v>43</v>
      </c>
      <c r="G5401" t="s">
        <v>44</v>
      </c>
      <c r="H5401" t="s">
        <v>2183</v>
      </c>
      <c r="I5401" s="4">
        <v>339.96</v>
      </c>
      <c r="J5401" s="5">
        <v>5</v>
      </c>
      <c r="K5401" s="4">
        <v>42.5</v>
      </c>
    </row>
    <row r="5402" spans="1:11" x14ac:dyDescent="0.2">
      <c r="A5402" t="s">
        <v>3392</v>
      </c>
      <c r="B5402" t="str">
        <f t="shared" si="170"/>
        <v>2016</v>
      </c>
      <c r="C5402" t="str">
        <f t="shared" si="171"/>
        <v>Aug</v>
      </c>
      <c r="D5402" t="s">
        <v>2398</v>
      </c>
      <c r="E5402" t="s">
        <v>11</v>
      </c>
      <c r="F5402" t="s">
        <v>12</v>
      </c>
      <c r="G5402" t="s">
        <v>20</v>
      </c>
      <c r="H5402" t="s">
        <v>3201</v>
      </c>
      <c r="I5402" s="4">
        <v>23.97</v>
      </c>
      <c r="J5402" s="5">
        <v>2</v>
      </c>
      <c r="K5402" s="4">
        <v>2.4</v>
      </c>
    </row>
    <row r="5403" spans="1:11" x14ac:dyDescent="0.2">
      <c r="A5403" t="s">
        <v>3393</v>
      </c>
      <c r="B5403" t="str">
        <f t="shared" si="170"/>
        <v>2016</v>
      </c>
      <c r="C5403" t="str">
        <f t="shared" si="171"/>
        <v>Sep</v>
      </c>
      <c r="D5403" t="s">
        <v>2755</v>
      </c>
      <c r="E5403" t="s">
        <v>169</v>
      </c>
      <c r="F5403" t="s">
        <v>43</v>
      </c>
      <c r="G5403" t="s">
        <v>58</v>
      </c>
      <c r="H5403" t="s">
        <v>2178</v>
      </c>
      <c r="I5403" s="4">
        <v>6.79</v>
      </c>
      <c r="J5403" s="5">
        <v>1</v>
      </c>
      <c r="K5403" s="4">
        <v>2.31</v>
      </c>
    </row>
    <row r="5404" spans="1:11" x14ac:dyDescent="0.2">
      <c r="A5404" t="s">
        <v>3393</v>
      </c>
      <c r="B5404" t="str">
        <f t="shared" si="170"/>
        <v>2016</v>
      </c>
      <c r="C5404" t="str">
        <f t="shared" si="171"/>
        <v>Sep</v>
      </c>
      <c r="D5404" t="s">
        <v>2755</v>
      </c>
      <c r="E5404" t="s">
        <v>169</v>
      </c>
      <c r="F5404" t="s">
        <v>12</v>
      </c>
      <c r="G5404" t="s">
        <v>13</v>
      </c>
      <c r="H5404" t="s">
        <v>1088</v>
      </c>
      <c r="I5404" s="4">
        <v>24.56</v>
      </c>
      <c r="J5404" s="5">
        <v>2</v>
      </c>
      <c r="K5404" s="4">
        <v>11.54</v>
      </c>
    </row>
    <row r="5405" spans="1:11" x14ac:dyDescent="0.2">
      <c r="A5405" t="s">
        <v>3393</v>
      </c>
      <c r="B5405" t="str">
        <f t="shared" si="170"/>
        <v>2016</v>
      </c>
      <c r="C5405" t="str">
        <f t="shared" si="171"/>
        <v>Sep</v>
      </c>
      <c r="D5405" t="s">
        <v>2755</v>
      </c>
      <c r="E5405" t="s">
        <v>169</v>
      </c>
      <c r="F5405" t="s">
        <v>12</v>
      </c>
      <c r="G5405" t="s">
        <v>22</v>
      </c>
      <c r="H5405" t="s">
        <v>1128</v>
      </c>
      <c r="I5405" s="4">
        <v>3.05</v>
      </c>
      <c r="J5405" s="5">
        <v>1</v>
      </c>
      <c r="K5405" s="4">
        <v>1.07</v>
      </c>
    </row>
    <row r="5406" spans="1:11" x14ac:dyDescent="0.2">
      <c r="A5406" t="s">
        <v>3393</v>
      </c>
      <c r="B5406" t="str">
        <f t="shared" si="170"/>
        <v>2016</v>
      </c>
      <c r="C5406" t="str">
        <f t="shared" si="171"/>
        <v>Sep</v>
      </c>
      <c r="D5406" t="s">
        <v>2755</v>
      </c>
      <c r="E5406" t="s">
        <v>169</v>
      </c>
      <c r="F5406" t="s">
        <v>12</v>
      </c>
      <c r="G5406" t="s">
        <v>13</v>
      </c>
      <c r="H5406" t="s">
        <v>1088</v>
      </c>
      <c r="I5406" s="4">
        <v>49.12</v>
      </c>
      <c r="J5406" s="5">
        <v>4</v>
      </c>
      <c r="K5406" s="4">
        <v>23.09</v>
      </c>
    </row>
    <row r="5407" spans="1:11" x14ac:dyDescent="0.2">
      <c r="A5407" t="s">
        <v>3393</v>
      </c>
      <c r="B5407" t="str">
        <f t="shared" si="170"/>
        <v>2016</v>
      </c>
      <c r="C5407" t="str">
        <f t="shared" si="171"/>
        <v>Sep</v>
      </c>
      <c r="D5407" t="s">
        <v>2755</v>
      </c>
      <c r="E5407" t="s">
        <v>169</v>
      </c>
      <c r="F5407" t="s">
        <v>12</v>
      </c>
      <c r="G5407" t="s">
        <v>22</v>
      </c>
      <c r="H5407" t="s">
        <v>960</v>
      </c>
      <c r="I5407" s="4">
        <v>4355.17</v>
      </c>
      <c r="J5407" s="5">
        <v>4</v>
      </c>
      <c r="K5407" s="4">
        <v>1415.43</v>
      </c>
    </row>
    <row r="5408" spans="1:11" x14ac:dyDescent="0.2">
      <c r="A5408" t="s">
        <v>3393</v>
      </c>
      <c r="B5408" t="str">
        <f t="shared" si="170"/>
        <v>2016</v>
      </c>
      <c r="C5408" t="str">
        <f t="shared" si="171"/>
        <v>Sep</v>
      </c>
      <c r="D5408" t="s">
        <v>3220</v>
      </c>
      <c r="E5408" t="s">
        <v>31</v>
      </c>
      <c r="F5408" t="s">
        <v>12</v>
      </c>
      <c r="G5408" t="s">
        <v>72</v>
      </c>
      <c r="H5408" t="s">
        <v>1718</v>
      </c>
      <c r="I5408" s="4">
        <v>21.88</v>
      </c>
      <c r="J5408" s="5">
        <v>2</v>
      </c>
      <c r="K5408" s="4">
        <v>10.94</v>
      </c>
    </row>
    <row r="5409" spans="1:11" x14ac:dyDescent="0.2">
      <c r="A5409" t="s">
        <v>3393</v>
      </c>
      <c r="B5409" t="str">
        <f t="shared" si="170"/>
        <v>2016</v>
      </c>
      <c r="C5409" t="str">
        <f t="shared" si="171"/>
        <v>Sep</v>
      </c>
      <c r="D5409" t="s">
        <v>342</v>
      </c>
      <c r="E5409" t="s">
        <v>26</v>
      </c>
      <c r="F5409" t="s">
        <v>12</v>
      </c>
      <c r="G5409" t="s">
        <v>13</v>
      </c>
      <c r="H5409" t="s">
        <v>3251</v>
      </c>
      <c r="I5409" s="4">
        <v>30.48</v>
      </c>
      <c r="J5409" s="5">
        <v>6</v>
      </c>
      <c r="K5409" s="4">
        <v>9.91</v>
      </c>
    </row>
    <row r="5410" spans="1:11" x14ac:dyDescent="0.2">
      <c r="A5410" t="s">
        <v>3393</v>
      </c>
      <c r="B5410" t="str">
        <f t="shared" si="170"/>
        <v>2016</v>
      </c>
      <c r="C5410" t="str">
        <f t="shared" si="171"/>
        <v>Sep</v>
      </c>
      <c r="D5410" t="s">
        <v>342</v>
      </c>
      <c r="E5410" t="s">
        <v>26</v>
      </c>
      <c r="F5410" t="s">
        <v>43</v>
      </c>
      <c r="G5410" t="s">
        <v>44</v>
      </c>
      <c r="H5410" t="s">
        <v>2993</v>
      </c>
      <c r="I5410" s="4">
        <v>23.99</v>
      </c>
      <c r="J5410" s="5">
        <v>2</v>
      </c>
      <c r="K5410" s="4">
        <v>-4.8</v>
      </c>
    </row>
    <row r="5411" spans="1:11" x14ac:dyDescent="0.2">
      <c r="A5411" t="s">
        <v>3393</v>
      </c>
      <c r="B5411" t="str">
        <f t="shared" si="170"/>
        <v>2016</v>
      </c>
      <c r="C5411" t="str">
        <f t="shared" si="171"/>
        <v>Sep</v>
      </c>
      <c r="D5411" t="s">
        <v>342</v>
      </c>
      <c r="E5411" t="s">
        <v>26</v>
      </c>
      <c r="F5411" t="s">
        <v>12</v>
      </c>
      <c r="G5411" t="s">
        <v>47</v>
      </c>
      <c r="H5411" t="s">
        <v>184</v>
      </c>
      <c r="I5411" s="4">
        <v>16.690000000000001</v>
      </c>
      <c r="J5411" s="5">
        <v>7</v>
      </c>
      <c r="K5411" s="4">
        <v>5.42</v>
      </c>
    </row>
    <row r="5412" spans="1:11" x14ac:dyDescent="0.2">
      <c r="A5412" t="s">
        <v>3393</v>
      </c>
      <c r="B5412" t="str">
        <f t="shared" si="170"/>
        <v>2016</v>
      </c>
      <c r="C5412" t="str">
        <f t="shared" si="171"/>
        <v>Sep</v>
      </c>
      <c r="D5412" t="s">
        <v>733</v>
      </c>
      <c r="E5412" t="s">
        <v>169</v>
      </c>
      <c r="F5412" t="s">
        <v>43</v>
      </c>
      <c r="G5412" t="s">
        <v>58</v>
      </c>
      <c r="H5412" t="s">
        <v>181</v>
      </c>
      <c r="I5412" s="4">
        <v>468.9</v>
      </c>
      <c r="J5412" s="5">
        <v>6</v>
      </c>
      <c r="K5412" s="4">
        <v>206.32</v>
      </c>
    </row>
    <row r="5413" spans="1:11" x14ac:dyDescent="0.2">
      <c r="A5413" t="s">
        <v>3393</v>
      </c>
      <c r="B5413" t="str">
        <f t="shared" si="170"/>
        <v>2016</v>
      </c>
      <c r="C5413" t="str">
        <f t="shared" si="171"/>
        <v>Sep</v>
      </c>
      <c r="D5413" t="s">
        <v>733</v>
      </c>
      <c r="E5413" t="s">
        <v>169</v>
      </c>
      <c r="F5413" t="s">
        <v>43</v>
      </c>
      <c r="G5413" t="s">
        <v>58</v>
      </c>
      <c r="H5413" t="s">
        <v>593</v>
      </c>
      <c r="I5413" s="4">
        <v>72.48</v>
      </c>
      <c r="J5413" s="5">
        <v>2</v>
      </c>
      <c r="K5413" s="4">
        <v>30.44</v>
      </c>
    </row>
    <row r="5414" spans="1:11" x14ac:dyDescent="0.2">
      <c r="A5414" t="s">
        <v>3393</v>
      </c>
      <c r="B5414" t="str">
        <f t="shared" si="170"/>
        <v>2016</v>
      </c>
      <c r="C5414" t="str">
        <f t="shared" si="171"/>
        <v>Sep</v>
      </c>
      <c r="D5414" t="s">
        <v>733</v>
      </c>
      <c r="E5414" t="s">
        <v>169</v>
      </c>
      <c r="F5414" t="s">
        <v>12</v>
      </c>
      <c r="G5414" t="s">
        <v>232</v>
      </c>
      <c r="H5414" t="s">
        <v>1495</v>
      </c>
      <c r="I5414" s="4">
        <v>10.95</v>
      </c>
      <c r="J5414" s="5">
        <v>3</v>
      </c>
      <c r="K5414" s="4">
        <v>3.29</v>
      </c>
    </row>
    <row r="5415" spans="1:11" x14ac:dyDescent="0.2">
      <c r="A5415" t="s">
        <v>3393</v>
      </c>
      <c r="B5415" t="str">
        <f t="shared" si="170"/>
        <v>2016</v>
      </c>
      <c r="C5415" t="str">
        <f t="shared" si="171"/>
        <v>Sep</v>
      </c>
      <c r="D5415" t="s">
        <v>733</v>
      </c>
      <c r="E5415" t="s">
        <v>169</v>
      </c>
      <c r="F5415" t="s">
        <v>38</v>
      </c>
      <c r="G5415" t="s">
        <v>52</v>
      </c>
      <c r="H5415" t="s">
        <v>53</v>
      </c>
      <c r="I5415" s="4">
        <v>191.82</v>
      </c>
      <c r="J5415" s="5">
        <v>3</v>
      </c>
      <c r="K5415" s="4">
        <v>61.38</v>
      </c>
    </row>
    <row r="5416" spans="1:11" x14ac:dyDescent="0.2">
      <c r="A5416" t="s">
        <v>3393</v>
      </c>
      <c r="B5416" t="str">
        <f t="shared" si="170"/>
        <v>2016</v>
      </c>
      <c r="C5416" t="str">
        <f t="shared" si="171"/>
        <v>Sep</v>
      </c>
      <c r="D5416" t="s">
        <v>1527</v>
      </c>
      <c r="E5416" t="s">
        <v>125</v>
      </c>
      <c r="F5416" t="s">
        <v>12</v>
      </c>
      <c r="G5416" t="s">
        <v>22</v>
      </c>
      <c r="H5416" t="s">
        <v>219</v>
      </c>
      <c r="I5416" s="4">
        <v>24.1</v>
      </c>
      <c r="J5416" s="5">
        <v>5</v>
      </c>
      <c r="K5416" s="4">
        <v>11.09</v>
      </c>
    </row>
    <row r="5417" spans="1:11" x14ac:dyDescent="0.2">
      <c r="A5417" t="s">
        <v>3393</v>
      </c>
      <c r="B5417" t="str">
        <f t="shared" si="170"/>
        <v>2016</v>
      </c>
      <c r="C5417" t="str">
        <f t="shared" si="171"/>
        <v>Sep</v>
      </c>
      <c r="D5417" t="s">
        <v>1527</v>
      </c>
      <c r="E5417" t="s">
        <v>125</v>
      </c>
      <c r="F5417" t="s">
        <v>43</v>
      </c>
      <c r="G5417" t="s">
        <v>44</v>
      </c>
      <c r="H5417" t="s">
        <v>3100</v>
      </c>
      <c r="I5417" s="4">
        <v>8.7799999999999994</v>
      </c>
      <c r="J5417" s="5">
        <v>1</v>
      </c>
      <c r="K5417" s="4">
        <v>2.2799999999999998</v>
      </c>
    </row>
    <row r="5418" spans="1:11" x14ac:dyDescent="0.2">
      <c r="A5418" t="s">
        <v>3393</v>
      </c>
      <c r="B5418" t="str">
        <f t="shared" si="170"/>
        <v>2016</v>
      </c>
      <c r="C5418" t="str">
        <f t="shared" si="171"/>
        <v>Sep</v>
      </c>
      <c r="D5418" t="s">
        <v>1527</v>
      </c>
      <c r="E5418" t="s">
        <v>125</v>
      </c>
      <c r="F5418" t="s">
        <v>12</v>
      </c>
      <c r="G5418" t="s">
        <v>105</v>
      </c>
      <c r="H5418" t="s">
        <v>2892</v>
      </c>
      <c r="I5418" s="4">
        <v>376.74</v>
      </c>
      <c r="J5418" s="5">
        <v>4</v>
      </c>
      <c r="K5418" s="4">
        <v>71.16</v>
      </c>
    </row>
    <row r="5419" spans="1:11" x14ac:dyDescent="0.2">
      <c r="A5419" t="s">
        <v>3393</v>
      </c>
      <c r="B5419" t="str">
        <f t="shared" si="170"/>
        <v>2016</v>
      </c>
      <c r="C5419" t="str">
        <f t="shared" si="171"/>
        <v>Sep</v>
      </c>
      <c r="D5419" t="s">
        <v>1527</v>
      </c>
      <c r="E5419" t="s">
        <v>125</v>
      </c>
      <c r="F5419" t="s">
        <v>12</v>
      </c>
      <c r="G5419" t="s">
        <v>22</v>
      </c>
      <c r="H5419" t="s">
        <v>262</v>
      </c>
      <c r="I5419" s="4">
        <v>29.52</v>
      </c>
      <c r="J5419" s="5">
        <v>4</v>
      </c>
      <c r="K5419" s="4">
        <v>14.46</v>
      </c>
    </row>
    <row r="5420" spans="1:11" x14ac:dyDescent="0.2">
      <c r="A5420" t="s">
        <v>3393</v>
      </c>
      <c r="B5420" t="str">
        <f t="shared" si="170"/>
        <v>2016</v>
      </c>
      <c r="C5420" t="str">
        <f t="shared" si="171"/>
        <v>Sep</v>
      </c>
      <c r="D5420" t="s">
        <v>1527</v>
      </c>
      <c r="E5420" t="s">
        <v>125</v>
      </c>
      <c r="F5420" t="s">
        <v>12</v>
      </c>
      <c r="G5420" t="s">
        <v>27</v>
      </c>
      <c r="H5420" t="s">
        <v>1115</v>
      </c>
      <c r="I5420" s="4">
        <v>11.96</v>
      </c>
      <c r="J5420" s="5">
        <v>2</v>
      </c>
      <c r="K5420" s="4">
        <v>2.99</v>
      </c>
    </row>
    <row r="5421" spans="1:11" x14ac:dyDescent="0.2">
      <c r="A5421" t="s">
        <v>3393</v>
      </c>
      <c r="B5421" t="str">
        <f t="shared" si="170"/>
        <v>2016</v>
      </c>
      <c r="C5421" t="str">
        <f t="shared" si="171"/>
        <v>Sep</v>
      </c>
      <c r="D5421" t="s">
        <v>1527</v>
      </c>
      <c r="E5421" t="s">
        <v>125</v>
      </c>
      <c r="F5421" t="s">
        <v>12</v>
      </c>
      <c r="G5421" t="s">
        <v>22</v>
      </c>
      <c r="H5421" t="s">
        <v>981</v>
      </c>
      <c r="I5421" s="4">
        <v>26.4</v>
      </c>
      <c r="J5421" s="5">
        <v>5</v>
      </c>
      <c r="K5421" s="4">
        <v>12.67</v>
      </c>
    </row>
    <row r="5422" spans="1:11" x14ac:dyDescent="0.2">
      <c r="A5422" t="s">
        <v>3393</v>
      </c>
      <c r="B5422" t="str">
        <f t="shared" si="170"/>
        <v>2016</v>
      </c>
      <c r="C5422" t="str">
        <f t="shared" si="171"/>
        <v>Sep</v>
      </c>
      <c r="D5422" t="s">
        <v>647</v>
      </c>
      <c r="E5422" t="s">
        <v>31</v>
      </c>
      <c r="F5422" t="s">
        <v>12</v>
      </c>
      <c r="G5422" t="s">
        <v>72</v>
      </c>
      <c r="H5422" t="s">
        <v>1265</v>
      </c>
      <c r="I5422" s="4">
        <v>12.78</v>
      </c>
      <c r="J5422" s="5">
        <v>1</v>
      </c>
      <c r="K5422" s="4">
        <v>5.75</v>
      </c>
    </row>
    <row r="5423" spans="1:11" x14ac:dyDescent="0.2">
      <c r="A5423" t="s">
        <v>3394</v>
      </c>
      <c r="B5423" t="str">
        <f t="shared" si="170"/>
        <v>2016</v>
      </c>
      <c r="C5423" t="str">
        <f t="shared" si="171"/>
        <v>Sep</v>
      </c>
      <c r="D5423" t="s">
        <v>1857</v>
      </c>
      <c r="E5423" t="s">
        <v>169</v>
      </c>
      <c r="F5423" t="s">
        <v>12</v>
      </c>
      <c r="G5423" t="s">
        <v>27</v>
      </c>
      <c r="H5423" t="s">
        <v>1834</v>
      </c>
      <c r="I5423" s="4">
        <v>75.48</v>
      </c>
      <c r="J5423" s="5">
        <v>2</v>
      </c>
      <c r="K5423" s="4">
        <v>19.62</v>
      </c>
    </row>
    <row r="5424" spans="1:11" x14ac:dyDescent="0.2">
      <c r="A5424" t="s">
        <v>3394</v>
      </c>
      <c r="B5424" t="str">
        <f t="shared" si="170"/>
        <v>2016</v>
      </c>
      <c r="C5424" t="str">
        <f t="shared" si="171"/>
        <v>Sep</v>
      </c>
      <c r="D5424" t="s">
        <v>1857</v>
      </c>
      <c r="E5424" t="s">
        <v>169</v>
      </c>
      <c r="F5424" t="s">
        <v>38</v>
      </c>
      <c r="G5424" t="s">
        <v>52</v>
      </c>
      <c r="H5424" t="s">
        <v>1408</v>
      </c>
      <c r="I5424" s="4">
        <v>39.979999999999997</v>
      </c>
      <c r="J5424" s="5">
        <v>2</v>
      </c>
      <c r="K5424" s="4">
        <v>10</v>
      </c>
    </row>
    <row r="5425" spans="1:11" x14ac:dyDescent="0.2">
      <c r="A5425" t="s">
        <v>3394</v>
      </c>
      <c r="B5425" t="str">
        <f t="shared" si="170"/>
        <v>2016</v>
      </c>
      <c r="C5425" t="str">
        <f t="shared" si="171"/>
        <v>Sep</v>
      </c>
      <c r="D5425" t="s">
        <v>1239</v>
      </c>
      <c r="E5425" t="s">
        <v>180</v>
      </c>
      <c r="F5425" t="s">
        <v>12</v>
      </c>
      <c r="G5425" t="s">
        <v>47</v>
      </c>
      <c r="H5425" t="s">
        <v>1313</v>
      </c>
      <c r="I5425" s="4">
        <v>1.81</v>
      </c>
      <c r="J5425" s="5">
        <v>1</v>
      </c>
      <c r="K5425" s="4">
        <v>0.65</v>
      </c>
    </row>
    <row r="5426" spans="1:11" x14ac:dyDescent="0.2">
      <c r="A5426" t="s">
        <v>3394</v>
      </c>
      <c r="B5426" t="str">
        <f t="shared" si="170"/>
        <v>2016</v>
      </c>
      <c r="C5426" t="str">
        <f t="shared" si="171"/>
        <v>Sep</v>
      </c>
      <c r="D5426" t="s">
        <v>1239</v>
      </c>
      <c r="E5426" t="s">
        <v>180</v>
      </c>
      <c r="F5426" t="s">
        <v>12</v>
      </c>
      <c r="G5426" t="s">
        <v>22</v>
      </c>
      <c r="H5426" t="s">
        <v>643</v>
      </c>
      <c r="I5426" s="4">
        <v>8.26</v>
      </c>
      <c r="J5426" s="5">
        <v>2</v>
      </c>
      <c r="K5426" s="4">
        <v>3.88</v>
      </c>
    </row>
    <row r="5427" spans="1:11" x14ac:dyDescent="0.2">
      <c r="A5427" t="s">
        <v>3394</v>
      </c>
      <c r="B5427" t="str">
        <f t="shared" si="170"/>
        <v>2016</v>
      </c>
      <c r="C5427" t="str">
        <f t="shared" si="171"/>
        <v>Sep</v>
      </c>
      <c r="D5427" t="s">
        <v>1420</v>
      </c>
      <c r="E5427" t="s">
        <v>31</v>
      </c>
      <c r="F5427" t="s">
        <v>12</v>
      </c>
      <c r="G5427" t="s">
        <v>20</v>
      </c>
      <c r="H5427" t="s">
        <v>534</v>
      </c>
      <c r="I5427" s="4">
        <v>46.53</v>
      </c>
      <c r="J5427" s="5">
        <v>3</v>
      </c>
      <c r="K5427" s="4">
        <v>12.1</v>
      </c>
    </row>
    <row r="5428" spans="1:11" x14ac:dyDescent="0.2">
      <c r="A5428" t="s">
        <v>3394</v>
      </c>
      <c r="B5428" t="str">
        <f t="shared" si="170"/>
        <v>2016</v>
      </c>
      <c r="C5428" t="str">
        <f t="shared" si="171"/>
        <v>Sep</v>
      </c>
      <c r="D5428" t="s">
        <v>2033</v>
      </c>
      <c r="E5428" t="s">
        <v>17</v>
      </c>
      <c r="F5428" t="s">
        <v>12</v>
      </c>
      <c r="G5428" t="s">
        <v>18</v>
      </c>
      <c r="H5428" t="s">
        <v>1208</v>
      </c>
      <c r="I5428" s="4">
        <v>29.24</v>
      </c>
      <c r="J5428" s="5">
        <v>5</v>
      </c>
      <c r="K5428" s="4">
        <v>9.8699999999999992</v>
      </c>
    </row>
    <row r="5429" spans="1:11" x14ac:dyDescent="0.2">
      <c r="A5429" t="s">
        <v>3394</v>
      </c>
      <c r="B5429" t="str">
        <f t="shared" si="170"/>
        <v>2016</v>
      </c>
      <c r="C5429" t="str">
        <f t="shared" si="171"/>
        <v>Sep</v>
      </c>
      <c r="D5429" t="s">
        <v>2033</v>
      </c>
      <c r="E5429" t="s">
        <v>17</v>
      </c>
      <c r="F5429" t="s">
        <v>12</v>
      </c>
      <c r="G5429" t="s">
        <v>20</v>
      </c>
      <c r="H5429" t="s">
        <v>2039</v>
      </c>
      <c r="I5429" s="4">
        <v>35.17</v>
      </c>
      <c r="J5429" s="5">
        <v>2</v>
      </c>
      <c r="K5429" s="4">
        <v>-8.35</v>
      </c>
    </row>
    <row r="5430" spans="1:11" x14ac:dyDescent="0.2">
      <c r="A5430" t="s">
        <v>3394</v>
      </c>
      <c r="B5430" t="str">
        <f t="shared" si="170"/>
        <v>2016</v>
      </c>
      <c r="C5430" t="str">
        <f t="shared" si="171"/>
        <v>Sep</v>
      </c>
      <c r="D5430" t="s">
        <v>2033</v>
      </c>
      <c r="E5430" t="s">
        <v>17</v>
      </c>
      <c r="F5430" t="s">
        <v>43</v>
      </c>
      <c r="G5430" t="s">
        <v>353</v>
      </c>
      <c r="H5430" t="s">
        <v>3395</v>
      </c>
      <c r="I5430" s="4">
        <v>1362.9</v>
      </c>
      <c r="J5430" s="5">
        <v>3</v>
      </c>
      <c r="K5430" s="4">
        <v>-19.47</v>
      </c>
    </row>
    <row r="5431" spans="1:11" x14ac:dyDescent="0.2">
      <c r="A5431" t="s">
        <v>3394</v>
      </c>
      <c r="B5431" t="str">
        <f t="shared" si="170"/>
        <v>2016</v>
      </c>
      <c r="C5431" t="str">
        <f t="shared" si="171"/>
        <v>Sep</v>
      </c>
      <c r="D5431" t="s">
        <v>1484</v>
      </c>
      <c r="E5431" t="s">
        <v>17</v>
      </c>
      <c r="F5431" t="s">
        <v>38</v>
      </c>
      <c r="G5431" t="s">
        <v>52</v>
      </c>
      <c r="H5431" t="s">
        <v>1613</v>
      </c>
      <c r="I5431" s="4">
        <v>84.27</v>
      </c>
      <c r="J5431" s="5">
        <v>2</v>
      </c>
      <c r="K5431" s="4">
        <v>-75.84</v>
      </c>
    </row>
    <row r="5432" spans="1:11" x14ac:dyDescent="0.2">
      <c r="A5432" t="s">
        <v>3394</v>
      </c>
      <c r="B5432" t="str">
        <f t="shared" si="170"/>
        <v>2016</v>
      </c>
      <c r="C5432" t="str">
        <f t="shared" si="171"/>
        <v>Sep</v>
      </c>
      <c r="D5432" t="s">
        <v>1359</v>
      </c>
      <c r="E5432" t="s">
        <v>290</v>
      </c>
      <c r="F5432" t="s">
        <v>12</v>
      </c>
      <c r="G5432" t="s">
        <v>22</v>
      </c>
      <c r="H5432" t="s">
        <v>2738</v>
      </c>
      <c r="I5432" s="4">
        <v>22.91</v>
      </c>
      <c r="J5432" s="5">
        <v>7</v>
      </c>
      <c r="K5432" s="4">
        <v>-17.57</v>
      </c>
    </row>
    <row r="5433" spans="1:11" x14ac:dyDescent="0.2">
      <c r="A5433" t="s">
        <v>3394</v>
      </c>
      <c r="B5433" t="str">
        <f t="shared" si="170"/>
        <v>2016</v>
      </c>
      <c r="C5433" t="str">
        <f t="shared" si="171"/>
        <v>Sep</v>
      </c>
      <c r="D5433" t="s">
        <v>1359</v>
      </c>
      <c r="E5433" t="s">
        <v>290</v>
      </c>
      <c r="F5433" t="s">
        <v>12</v>
      </c>
      <c r="G5433" t="s">
        <v>105</v>
      </c>
      <c r="H5433" t="s">
        <v>3396</v>
      </c>
      <c r="I5433" s="4">
        <v>309.45999999999998</v>
      </c>
      <c r="J5433" s="5">
        <v>9</v>
      </c>
      <c r="K5433" s="4">
        <v>34.81</v>
      </c>
    </row>
    <row r="5434" spans="1:11" x14ac:dyDescent="0.2">
      <c r="A5434" t="s">
        <v>3394</v>
      </c>
      <c r="B5434" t="str">
        <f t="shared" si="170"/>
        <v>2016</v>
      </c>
      <c r="C5434" t="str">
        <f t="shared" si="171"/>
        <v>Sep</v>
      </c>
      <c r="D5434" t="s">
        <v>1359</v>
      </c>
      <c r="E5434" t="s">
        <v>290</v>
      </c>
      <c r="F5434" t="s">
        <v>12</v>
      </c>
      <c r="G5434" t="s">
        <v>27</v>
      </c>
      <c r="H5434" t="s">
        <v>268</v>
      </c>
      <c r="I5434" s="4">
        <v>19.46</v>
      </c>
      <c r="J5434" s="5">
        <v>4</v>
      </c>
      <c r="K5434" s="4">
        <v>3.4</v>
      </c>
    </row>
    <row r="5435" spans="1:11" x14ac:dyDescent="0.2">
      <c r="A5435" t="s">
        <v>3394</v>
      </c>
      <c r="B5435" t="str">
        <f t="shared" si="170"/>
        <v>2016</v>
      </c>
      <c r="C5435" t="str">
        <f t="shared" si="171"/>
        <v>Sep</v>
      </c>
      <c r="D5435" t="s">
        <v>1359</v>
      </c>
      <c r="E5435" t="s">
        <v>290</v>
      </c>
      <c r="F5435" t="s">
        <v>38</v>
      </c>
      <c r="G5435" t="s">
        <v>164</v>
      </c>
      <c r="H5435" t="s">
        <v>1804</v>
      </c>
      <c r="I5435" s="4">
        <v>472.52</v>
      </c>
      <c r="J5435" s="5">
        <v>3</v>
      </c>
      <c r="K5435" s="4">
        <v>-149.63</v>
      </c>
    </row>
    <row r="5436" spans="1:11" x14ac:dyDescent="0.2">
      <c r="A5436" t="s">
        <v>3394</v>
      </c>
      <c r="B5436" t="str">
        <f t="shared" si="170"/>
        <v>2016</v>
      </c>
      <c r="C5436" t="str">
        <f t="shared" si="171"/>
        <v>Sep</v>
      </c>
      <c r="D5436" t="s">
        <v>1359</v>
      </c>
      <c r="E5436" t="s">
        <v>290</v>
      </c>
      <c r="F5436" t="s">
        <v>43</v>
      </c>
      <c r="G5436" t="s">
        <v>58</v>
      </c>
      <c r="H5436" t="s">
        <v>2180</v>
      </c>
      <c r="I5436" s="4">
        <v>1012.68</v>
      </c>
      <c r="J5436" s="5">
        <v>3</v>
      </c>
      <c r="K5436" s="4">
        <v>303.8</v>
      </c>
    </row>
    <row r="5437" spans="1:11" x14ac:dyDescent="0.2">
      <c r="A5437" t="s">
        <v>3394</v>
      </c>
      <c r="B5437" t="str">
        <f t="shared" si="170"/>
        <v>2016</v>
      </c>
      <c r="C5437" t="str">
        <f t="shared" si="171"/>
        <v>Sep</v>
      </c>
      <c r="D5437" t="s">
        <v>1359</v>
      </c>
      <c r="E5437" t="s">
        <v>290</v>
      </c>
      <c r="F5437" t="s">
        <v>12</v>
      </c>
      <c r="G5437" t="s">
        <v>22</v>
      </c>
      <c r="H5437" t="s">
        <v>2717</v>
      </c>
      <c r="I5437" s="4">
        <v>17.22</v>
      </c>
      <c r="J5437" s="5">
        <v>5</v>
      </c>
      <c r="K5437" s="4">
        <v>-12.63</v>
      </c>
    </row>
    <row r="5438" spans="1:11" x14ac:dyDescent="0.2">
      <c r="A5438" t="s">
        <v>3394</v>
      </c>
      <c r="B5438" t="str">
        <f t="shared" si="170"/>
        <v>2016</v>
      </c>
      <c r="C5438" t="str">
        <f t="shared" si="171"/>
        <v>Sep</v>
      </c>
      <c r="D5438" t="s">
        <v>2292</v>
      </c>
      <c r="E5438" t="s">
        <v>189</v>
      </c>
      <c r="F5438" t="s">
        <v>43</v>
      </c>
      <c r="G5438" t="s">
        <v>694</v>
      </c>
      <c r="H5438" t="s">
        <v>1702</v>
      </c>
      <c r="I5438" s="4">
        <v>999.98</v>
      </c>
      <c r="J5438" s="5">
        <v>2</v>
      </c>
      <c r="K5438" s="4">
        <v>449.99</v>
      </c>
    </row>
    <row r="5439" spans="1:11" x14ac:dyDescent="0.2">
      <c r="A5439" t="s">
        <v>3394</v>
      </c>
      <c r="B5439" t="str">
        <f t="shared" si="170"/>
        <v>2016</v>
      </c>
      <c r="C5439" t="str">
        <f t="shared" si="171"/>
        <v>Sep</v>
      </c>
      <c r="D5439" t="s">
        <v>1758</v>
      </c>
      <c r="E5439" t="s">
        <v>11</v>
      </c>
      <c r="F5439" t="s">
        <v>12</v>
      </c>
      <c r="G5439" t="s">
        <v>22</v>
      </c>
      <c r="H5439" t="s">
        <v>2048</v>
      </c>
      <c r="I5439" s="4">
        <v>8.61</v>
      </c>
      <c r="J5439" s="5">
        <v>8</v>
      </c>
      <c r="K5439" s="4">
        <v>-13.34</v>
      </c>
    </row>
    <row r="5440" spans="1:11" x14ac:dyDescent="0.2">
      <c r="A5440" t="s">
        <v>3394</v>
      </c>
      <c r="B5440" t="str">
        <f t="shared" si="170"/>
        <v>2016</v>
      </c>
      <c r="C5440" t="str">
        <f t="shared" si="171"/>
        <v>Sep</v>
      </c>
      <c r="D5440" t="s">
        <v>1758</v>
      </c>
      <c r="E5440" t="s">
        <v>11</v>
      </c>
      <c r="F5440" t="s">
        <v>43</v>
      </c>
      <c r="G5440" t="s">
        <v>58</v>
      </c>
      <c r="H5440" t="s">
        <v>3024</v>
      </c>
      <c r="I5440" s="4">
        <v>159.56</v>
      </c>
      <c r="J5440" s="5">
        <v>5</v>
      </c>
      <c r="K5440" s="4">
        <v>33.909999999999997</v>
      </c>
    </row>
    <row r="5441" spans="1:11" x14ac:dyDescent="0.2">
      <c r="A5441" t="s">
        <v>3394</v>
      </c>
      <c r="B5441" t="str">
        <f t="shared" si="170"/>
        <v>2016</v>
      </c>
      <c r="C5441" t="str">
        <f t="shared" si="171"/>
        <v>Sep</v>
      </c>
      <c r="D5441" t="s">
        <v>1432</v>
      </c>
      <c r="E5441" t="s">
        <v>189</v>
      </c>
      <c r="F5441" t="s">
        <v>38</v>
      </c>
      <c r="G5441" t="s">
        <v>39</v>
      </c>
      <c r="H5441" t="s">
        <v>2409</v>
      </c>
      <c r="I5441" s="4">
        <v>215.98</v>
      </c>
      <c r="J5441" s="5">
        <v>3</v>
      </c>
      <c r="K5441" s="4">
        <v>-2.7</v>
      </c>
    </row>
    <row r="5442" spans="1:11" x14ac:dyDescent="0.2">
      <c r="A5442" t="s">
        <v>3394</v>
      </c>
      <c r="B5442" t="str">
        <f t="shared" si="170"/>
        <v>2016</v>
      </c>
      <c r="C5442" t="str">
        <f t="shared" si="171"/>
        <v>Sep</v>
      </c>
      <c r="D5442" t="s">
        <v>1432</v>
      </c>
      <c r="E5442" t="s">
        <v>189</v>
      </c>
      <c r="F5442" t="s">
        <v>12</v>
      </c>
      <c r="G5442" t="s">
        <v>72</v>
      </c>
      <c r="H5442" t="s">
        <v>1153</v>
      </c>
      <c r="I5442" s="4">
        <v>65.94</v>
      </c>
      <c r="J5442" s="5">
        <v>3</v>
      </c>
      <c r="K5442" s="4">
        <v>30.99</v>
      </c>
    </row>
    <row r="5443" spans="1:11" x14ac:dyDescent="0.2">
      <c r="A5443" t="s">
        <v>3394</v>
      </c>
      <c r="B5443" t="str">
        <f t="shared" ref="B5443:B5506" si="172">TEXT(A5443,"YYYY")</f>
        <v>2016</v>
      </c>
      <c r="C5443" t="str">
        <f t="shared" ref="C5443:C5506" si="173">TEXT(A5443,"MMM")</f>
        <v>Sep</v>
      </c>
      <c r="D5443" t="s">
        <v>1253</v>
      </c>
      <c r="E5443" t="s">
        <v>31</v>
      </c>
      <c r="F5443" t="s">
        <v>38</v>
      </c>
      <c r="G5443" t="s">
        <v>52</v>
      </c>
      <c r="H5443" t="s">
        <v>140</v>
      </c>
      <c r="I5443" s="4">
        <v>94.68</v>
      </c>
      <c r="J5443" s="5">
        <v>9</v>
      </c>
      <c r="K5443" s="4">
        <v>31.24</v>
      </c>
    </row>
    <row r="5444" spans="1:11" x14ac:dyDescent="0.2">
      <c r="A5444" t="s">
        <v>3394</v>
      </c>
      <c r="B5444" t="str">
        <f t="shared" si="172"/>
        <v>2016</v>
      </c>
      <c r="C5444" t="str">
        <f t="shared" si="173"/>
        <v>Sep</v>
      </c>
      <c r="D5444" t="s">
        <v>1253</v>
      </c>
      <c r="E5444" t="s">
        <v>31</v>
      </c>
      <c r="F5444" t="s">
        <v>12</v>
      </c>
      <c r="G5444" t="s">
        <v>20</v>
      </c>
      <c r="H5444" t="s">
        <v>247</v>
      </c>
      <c r="I5444" s="4">
        <v>23.67</v>
      </c>
      <c r="J5444" s="5">
        <v>3</v>
      </c>
      <c r="K5444" s="4">
        <v>0.95</v>
      </c>
    </row>
    <row r="5445" spans="1:11" x14ac:dyDescent="0.2">
      <c r="A5445" t="s">
        <v>3394</v>
      </c>
      <c r="B5445" t="str">
        <f t="shared" si="172"/>
        <v>2016</v>
      </c>
      <c r="C5445" t="str">
        <f t="shared" si="173"/>
        <v>Sep</v>
      </c>
      <c r="D5445" t="s">
        <v>1253</v>
      </c>
      <c r="E5445" t="s">
        <v>31</v>
      </c>
      <c r="F5445" t="s">
        <v>43</v>
      </c>
      <c r="G5445" t="s">
        <v>44</v>
      </c>
      <c r="H5445" t="s">
        <v>1275</v>
      </c>
      <c r="I5445" s="4">
        <v>1091.17</v>
      </c>
      <c r="J5445" s="5">
        <v>4</v>
      </c>
      <c r="K5445" s="4">
        <v>68.2</v>
      </c>
    </row>
    <row r="5446" spans="1:11" x14ac:dyDescent="0.2">
      <c r="A5446" t="s">
        <v>3394</v>
      </c>
      <c r="B5446" t="str">
        <f t="shared" si="172"/>
        <v>2016</v>
      </c>
      <c r="C5446" t="str">
        <f t="shared" si="173"/>
        <v>Sep</v>
      </c>
      <c r="D5446" t="s">
        <v>1253</v>
      </c>
      <c r="E5446" t="s">
        <v>31</v>
      </c>
      <c r="F5446" t="s">
        <v>12</v>
      </c>
      <c r="G5446" t="s">
        <v>27</v>
      </c>
      <c r="H5446" t="s">
        <v>669</v>
      </c>
      <c r="I5446" s="4">
        <v>18.690000000000001</v>
      </c>
      <c r="J5446" s="5">
        <v>7</v>
      </c>
      <c r="K5446" s="4">
        <v>5.23</v>
      </c>
    </row>
    <row r="5447" spans="1:11" x14ac:dyDescent="0.2">
      <c r="A5447" t="s">
        <v>3394</v>
      </c>
      <c r="B5447" t="str">
        <f t="shared" si="172"/>
        <v>2016</v>
      </c>
      <c r="C5447" t="str">
        <f t="shared" si="173"/>
        <v>Sep</v>
      </c>
      <c r="D5447" t="s">
        <v>1253</v>
      </c>
      <c r="E5447" t="s">
        <v>31</v>
      </c>
      <c r="F5447" t="s">
        <v>38</v>
      </c>
      <c r="G5447" t="s">
        <v>164</v>
      </c>
      <c r="H5447" t="s">
        <v>858</v>
      </c>
      <c r="I5447" s="4">
        <v>568.73</v>
      </c>
      <c r="J5447" s="5">
        <v>3</v>
      </c>
      <c r="K5447" s="4">
        <v>28.44</v>
      </c>
    </row>
    <row r="5448" spans="1:11" x14ac:dyDescent="0.2">
      <c r="A5448" t="s">
        <v>3394</v>
      </c>
      <c r="B5448" t="str">
        <f t="shared" si="172"/>
        <v>2016</v>
      </c>
      <c r="C5448" t="str">
        <f t="shared" si="173"/>
        <v>Sep</v>
      </c>
      <c r="D5448" t="s">
        <v>1253</v>
      </c>
      <c r="E5448" t="s">
        <v>31</v>
      </c>
      <c r="F5448" t="s">
        <v>12</v>
      </c>
      <c r="G5448" t="s">
        <v>22</v>
      </c>
      <c r="H5448" t="s">
        <v>1001</v>
      </c>
      <c r="I5448" s="4">
        <v>7.31</v>
      </c>
      <c r="J5448" s="5">
        <v>1</v>
      </c>
      <c r="K5448" s="4">
        <v>2.56</v>
      </c>
    </row>
    <row r="5449" spans="1:11" x14ac:dyDescent="0.2">
      <c r="A5449" t="s">
        <v>3397</v>
      </c>
      <c r="B5449" t="str">
        <f t="shared" si="172"/>
        <v>2016</v>
      </c>
      <c r="C5449" t="str">
        <f t="shared" si="173"/>
        <v>Sep</v>
      </c>
      <c r="D5449" t="s">
        <v>516</v>
      </c>
      <c r="E5449" t="s">
        <v>26</v>
      </c>
      <c r="F5449" t="s">
        <v>12</v>
      </c>
      <c r="G5449" t="s">
        <v>22</v>
      </c>
      <c r="H5449" t="s">
        <v>2562</v>
      </c>
      <c r="I5449" s="4">
        <v>1141.47</v>
      </c>
      <c r="J5449" s="5">
        <v>5</v>
      </c>
      <c r="K5449" s="4">
        <v>-760.98</v>
      </c>
    </row>
    <row r="5450" spans="1:11" x14ac:dyDescent="0.2">
      <c r="A5450" t="s">
        <v>3397</v>
      </c>
      <c r="B5450" t="str">
        <f t="shared" si="172"/>
        <v>2016</v>
      </c>
      <c r="C5450" t="str">
        <f t="shared" si="173"/>
        <v>Sep</v>
      </c>
      <c r="D5450" t="s">
        <v>516</v>
      </c>
      <c r="E5450" t="s">
        <v>26</v>
      </c>
      <c r="F5450" t="s">
        <v>43</v>
      </c>
      <c r="G5450" t="s">
        <v>44</v>
      </c>
      <c r="H5450" t="s">
        <v>2534</v>
      </c>
      <c r="I5450" s="4">
        <v>280.77999999999997</v>
      </c>
      <c r="J5450" s="5">
        <v>3</v>
      </c>
      <c r="K5450" s="4">
        <v>-46.8</v>
      </c>
    </row>
    <row r="5451" spans="1:11" x14ac:dyDescent="0.2">
      <c r="A5451" t="s">
        <v>3397</v>
      </c>
      <c r="B5451" t="str">
        <f t="shared" si="172"/>
        <v>2016</v>
      </c>
      <c r="C5451" t="str">
        <f t="shared" si="173"/>
        <v>Sep</v>
      </c>
      <c r="D5451" t="s">
        <v>1797</v>
      </c>
      <c r="E5451" t="s">
        <v>17</v>
      </c>
      <c r="F5451" t="s">
        <v>38</v>
      </c>
      <c r="G5451" t="s">
        <v>52</v>
      </c>
      <c r="H5451" t="s">
        <v>2423</v>
      </c>
      <c r="I5451" s="4">
        <v>83.95</v>
      </c>
      <c r="J5451" s="5">
        <v>3</v>
      </c>
      <c r="K5451" s="4">
        <v>-90.25</v>
      </c>
    </row>
    <row r="5452" spans="1:11" x14ac:dyDescent="0.2">
      <c r="A5452" t="s">
        <v>3397</v>
      </c>
      <c r="B5452" t="str">
        <f t="shared" si="172"/>
        <v>2016</v>
      </c>
      <c r="C5452" t="str">
        <f t="shared" si="173"/>
        <v>Sep</v>
      </c>
      <c r="D5452" t="s">
        <v>916</v>
      </c>
      <c r="E5452" t="s">
        <v>17</v>
      </c>
      <c r="F5452" t="s">
        <v>12</v>
      </c>
      <c r="G5452" t="s">
        <v>22</v>
      </c>
      <c r="H5452" t="s">
        <v>2268</v>
      </c>
      <c r="I5452" s="4">
        <v>8.81</v>
      </c>
      <c r="J5452" s="5">
        <v>3</v>
      </c>
      <c r="K5452" s="4">
        <v>-14.97</v>
      </c>
    </row>
    <row r="5453" spans="1:11" x14ac:dyDescent="0.2">
      <c r="A5453" t="s">
        <v>3397</v>
      </c>
      <c r="B5453" t="str">
        <f t="shared" si="172"/>
        <v>2016</v>
      </c>
      <c r="C5453" t="str">
        <f t="shared" si="173"/>
        <v>Sep</v>
      </c>
      <c r="D5453" t="s">
        <v>335</v>
      </c>
      <c r="E5453" t="s">
        <v>706</v>
      </c>
      <c r="F5453" t="s">
        <v>12</v>
      </c>
      <c r="G5453" t="s">
        <v>13</v>
      </c>
      <c r="H5453" t="s">
        <v>2961</v>
      </c>
      <c r="I5453" s="4">
        <v>48.16</v>
      </c>
      <c r="J5453" s="5">
        <v>7</v>
      </c>
      <c r="K5453" s="4">
        <v>22.15</v>
      </c>
    </row>
    <row r="5454" spans="1:11" x14ac:dyDescent="0.2">
      <c r="A5454" t="s">
        <v>3397</v>
      </c>
      <c r="B5454" t="str">
        <f t="shared" si="172"/>
        <v>2016</v>
      </c>
      <c r="C5454" t="str">
        <f t="shared" si="173"/>
        <v>Sep</v>
      </c>
      <c r="D5454" t="s">
        <v>2280</v>
      </c>
      <c r="E5454" t="s">
        <v>180</v>
      </c>
      <c r="F5454" t="s">
        <v>12</v>
      </c>
      <c r="G5454" t="s">
        <v>20</v>
      </c>
      <c r="H5454" t="s">
        <v>405</v>
      </c>
      <c r="I5454" s="4">
        <v>54.5</v>
      </c>
      <c r="J5454" s="5">
        <v>5</v>
      </c>
      <c r="K5454" s="4">
        <v>14.17</v>
      </c>
    </row>
    <row r="5455" spans="1:11" x14ac:dyDescent="0.2">
      <c r="A5455" t="s">
        <v>3397</v>
      </c>
      <c r="B5455" t="str">
        <f t="shared" si="172"/>
        <v>2016</v>
      </c>
      <c r="C5455" t="str">
        <f t="shared" si="173"/>
        <v>Sep</v>
      </c>
      <c r="D5455" t="s">
        <v>2064</v>
      </c>
      <c r="E5455" t="s">
        <v>71</v>
      </c>
      <c r="F5455" t="s">
        <v>12</v>
      </c>
      <c r="G5455" t="s">
        <v>22</v>
      </c>
      <c r="H5455" t="s">
        <v>2738</v>
      </c>
      <c r="I5455" s="4">
        <v>87.28</v>
      </c>
      <c r="J5455" s="5">
        <v>8</v>
      </c>
      <c r="K5455" s="4">
        <v>41.02</v>
      </c>
    </row>
    <row r="5456" spans="1:11" x14ac:dyDescent="0.2">
      <c r="A5456" t="s">
        <v>3397</v>
      </c>
      <c r="B5456" t="str">
        <f t="shared" si="172"/>
        <v>2016</v>
      </c>
      <c r="C5456" t="str">
        <f t="shared" si="173"/>
        <v>Sep</v>
      </c>
      <c r="D5456" t="s">
        <v>836</v>
      </c>
      <c r="E5456" t="s">
        <v>608</v>
      </c>
      <c r="F5456" t="s">
        <v>38</v>
      </c>
      <c r="G5456" t="s">
        <v>83</v>
      </c>
      <c r="H5456" t="s">
        <v>1978</v>
      </c>
      <c r="I5456" s="4">
        <v>344.94</v>
      </c>
      <c r="J5456" s="5">
        <v>3</v>
      </c>
      <c r="K5456" s="4">
        <v>31.04</v>
      </c>
    </row>
    <row r="5457" spans="1:11" x14ac:dyDescent="0.2">
      <c r="A5457" t="s">
        <v>3397</v>
      </c>
      <c r="B5457" t="str">
        <f t="shared" si="172"/>
        <v>2016</v>
      </c>
      <c r="C5457" t="str">
        <f t="shared" si="173"/>
        <v>Sep</v>
      </c>
      <c r="D5457" t="s">
        <v>836</v>
      </c>
      <c r="E5457" t="s">
        <v>608</v>
      </c>
      <c r="F5457" t="s">
        <v>38</v>
      </c>
      <c r="G5457" t="s">
        <v>52</v>
      </c>
      <c r="H5457" t="s">
        <v>1780</v>
      </c>
      <c r="I5457" s="4">
        <v>14.76</v>
      </c>
      <c r="J5457" s="5">
        <v>2</v>
      </c>
      <c r="K5457" s="4">
        <v>4.28</v>
      </c>
    </row>
    <row r="5458" spans="1:11" x14ac:dyDescent="0.2">
      <c r="A5458" t="s">
        <v>3397</v>
      </c>
      <c r="B5458" t="str">
        <f t="shared" si="172"/>
        <v>2016</v>
      </c>
      <c r="C5458" t="str">
        <f t="shared" si="173"/>
        <v>Sep</v>
      </c>
      <c r="D5458" t="s">
        <v>836</v>
      </c>
      <c r="E5458" t="s">
        <v>608</v>
      </c>
      <c r="F5458" t="s">
        <v>12</v>
      </c>
      <c r="G5458" t="s">
        <v>22</v>
      </c>
      <c r="H5458" t="s">
        <v>1971</v>
      </c>
      <c r="I5458" s="4">
        <v>12.76</v>
      </c>
      <c r="J5458" s="5">
        <v>2</v>
      </c>
      <c r="K5458" s="4">
        <v>5.87</v>
      </c>
    </row>
    <row r="5459" spans="1:11" x14ac:dyDescent="0.2">
      <c r="A5459" t="s">
        <v>3397</v>
      </c>
      <c r="B5459" t="str">
        <f t="shared" si="172"/>
        <v>2016</v>
      </c>
      <c r="C5459" t="str">
        <f t="shared" si="173"/>
        <v>Sep</v>
      </c>
      <c r="D5459" t="s">
        <v>836</v>
      </c>
      <c r="E5459" t="s">
        <v>608</v>
      </c>
      <c r="F5459" t="s">
        <v>12</v>
      </c>
      <c r="G5459" t="s">
        <v>18</v>
      </c>
      <c r="H5459" t="s">
        <v>2410</v>
      </c>
      <c r="I5459" s="4">
        <v>58.48</v>
      </c>
      <c r="J5459" s="5">
        <v>8</v>
      </c>
      <c r="K5459" s="4">
        <v>27.49</v>
      </c>
    </row>
    <row r="5460" spans="1:11" x14ac:dyDescent="0.2">
      <c r="A5460" t="s">
        <v>3397</v>
      </c>
      <c r="B5460" t="str">
        <f t="shared" si="172"/>
        <v>2016</v>
      </c>
      <c r="C5460" t="str">
        <f t="shared" si="173"/>
        <v>Sep</v>
      </c>
      <c r="D5460" t="s">
        <v>3196</v>
      </c>
      <c r="E5460" t="s">
        <v>17</v>
      </c>
      <c r="F5460" t="s">
        <v>38</v>
      </c>
      <c r="G5460" t="s">
        <v>83</v>
      </c>
      <c r="H5460" t="s">
        <v>3398</v>
      </c>
      <c r="I5460" s="4">
        <v>198.74</v>
      </c>
      <c r="J5460" s="5">
        <v>4</v>
      </c>
      <c r="K5460" s="4">
        <v>0</v>
      </c>
    </row>
    <row r="5461" spans="1:11" x14ac:dyDescent="0.2">
      <c r="A5461" t="s">
        <v>3397</v>
      </c>
      <c r="B5461" t="str">
        <f t="shared" si="172"/>
        <v>2016</v>
      </c>
      <c r="C5461" t="str">
        <f t="shared" si="173"/>
        <v>Sep</v>
      </c>
      <c r="D5461" t="s">
        <v>2949</v>
      </c>
      <c r="E5461" t="s">
        <v>87</v>
      </c>
      <c r="F5461" t="s">
        <v>12</v>
      </c>
      <c r="G5461" t="s">
        <v>13</v>
      </c>
      <c r="H5461" t="s">
        <v>1563</v>
      </c>
      <c r="I5461" s="4">
        <v>30.96</v>
      </c>
      <c r="J5461" s="5">
        <v>6</v>
      </c>
      <c r="K5461" s="4">
        <v>11.22</v>
      </c>
    </row>
    <row r="5462" spans="1:11" x14ac:dyDescent="0.2">
      <c r="A5462" t="s">
        <v>3399</v>
      </c>
      <c r="B5462" t="str">
        <f t="shared" si="172"/>
        <v>2016</v>
      </c>
      <c r="C5462" t="str">
        <f t="shared" si="173"/>
        <v>Sep</v>
      </c>
      <c r="D5462" t="s">
        <v>1210</v>
      </c>
      <c r="E5462" t="s">
        <v>11</v>
      </c>
      <c r="F5462" t="s">
        <v>12</v>
      </c>
      <c r="G5462" t="s">
        <v>27</v>
      </c>
      <c r="H5462" t="s">
        <v>1327</v>
      </c>
      <c r="I5462" s="4">
        <v>3.91</v>
      </c>
      <c r="J5462" s="5">
        <v>1</v>
      </c>
      <c r="K5462" s="4">
        <v>1.03</v>
      </c>
    </row>
    <row r="5463" spans="1:11" x14ac:dyDescent="0.2">
      <c r="A5463" t="s">
        <v>3399</v>
      </c>
      <c r="B5463" t="str">
        <f t="shared" si="172"/>
        <v>2016</v>
      </c>
      <c r="C5463" t="str">
        <f t="shared" si="173"/>
        <v>Sep</v>
      </c>
      <c r="D5463" t="s">
        <v>1210</v>
      </c>
      <c r="E5463" t="s">
        <v>11</v>
      </c>
      <c r="F5463" t="s">
        <v>12</v>
      </c>
      <c r="G5463" t="s">
        <v>27</v>
      </c>
      <c r="H5463" t="s">
        <v>328</v>
      </c>
      <c r="I5463" s="4">
        <v>62.38</v>
      </c>
      <c r="J5463" s="5">
        <v>3</v>
      </c>
      <c r="K5463" s="4">
        <v>7.02</v>
      </c>
    </row>
    <row r="5464" spans="1:11" x14ac:dyDescent="0.2">
      <c r="A5464" t="s">
        <v>3399</v>
      </c>
      <c r="B5464" t="str">
        <f t="shared" si="172"/>
        <v>2016</v>
      </c>
      <c r="C5464" t="str">
        <f t="shared" si="173"/>
        <v>Sep</v>
      </c>
      <c r="D5464" t="s">
        <v>457</v>
      </c>
      <c r="E5464" t="s">
        <v>169</v>
      </c>
      <c r="F5464" t="s">
        <v>38</v>
      </c>
      <c r="G5464" t="s">
        <v>52</v>
      </c>
      <c r="H5464" t="s">
        <v>2715</v>
      </c>
      <c r="I5464" s="4">
        <v>63.94</v>
      </c>
      <c r="J5464" s="5">
        <v>1</v>
      </c>
      <c r="K5464" s="4">
        <v>24.94</v>
      </c>
    </row>
    <row r="5465" spans="1:11" x14ac:dyDescent="0.2">
      <c r="A5465" t="s">
        <v>3399</v>
      </c>
      <c r="B5465" t="str">
        <f t="shared" si="172"/>
        <v>2016</v>
      </c>
      <c r="C5465" t="str">
        <f t="shared" si="173"/>
        <v>Sep</v>
      </c>
      <c r="D5465" t="s">
        <v>457</v>
      </c>
      <c r="E5465" t="s">
        <v>169</v>
      </c>
      <c r="F5465" t="s">
        <v>12</v>
      </c>
      <c r="G5465" t="s">
        <v>22</v>
      </c>
      <c r="H5465" t="s">
        <v>1743</v>
      </c>
      <c r="I5465" s="4">
        <v>60.6</v>
      </c>
      <c r="J5465" s="5">
        <v>5</v>
      </c>
      <c r="K5465" s="4">
        <v>20.45</v>
      </c>
    </row>
    <row r="5466" spans="1:11" x14ac:dyDescent="0.2">
      <c r="A5466" t="s">
        <v>3399</v>
      </c>
      <c r="B5466" t="str">
        <f t="shared" si="172"/>
        <v>2016</v>
      </c>
      <c r="C5466" t="str">
        <f t="shared" si="173"/>
        <v>Sep</v>
      </c>
      <c r="D5466" t="s">
        <v>457</v>
      </c>
      <c r="E5466" t="s">
        <v>169</v>
      </c>
      <c r="F5466" t="s">
        <v>12</v>
      </c>
      <c r="G5466" t="s">
        <v>232</v>
      </c>
      <c r="H5466" t="s">
        <v>3400</v>
      </c>
      <c r="I5466" s="4">
        <v>22.72</v>
      </c>
      <c r="J5466" s="5">
        <v>4</v>
      </c>
      <c r="K5466" s="4">
        <v>6.59</v>
      </c>
    </row>
    <row r="5467" spans="1:11" x14ac:dyDescent="0.2">
      <c r="A5467" t="s">
        <v>3399</v>
      </c>
      <c r="B5467" t="str">
        <f t="shared" si="172"/>
        <v>2016</v>
      </c>
      <c r="C5467" t="str">
        <f t="shared" si="173"/>
        <v>Sep</v>
      </c>
      <c r="D5467" t="s">
        <v>97</v>
      </c>
      <c r="E5467" t="s">
        <v>135</v>
      </c>
      <c r="F5467" t="s">
        <v>12</v>
      </c>
      <c r="G5467" t="s">
        <v>13</v>
      </c>
      <c r="H5467" t="s">
        <v>1779</v>
      </c>
      <c r="I5467" s="4">
        <v>12.19</v>
      </c>
      <c r="J5467" s="5">
        <v>3</v>
      </c>
      <c r="K5467" s="4">
        <v>4.1100000000000003</v>
      </c>
    </row>
    <row r="5468" spans="1:11" x14ac:dyDescent="0.2">
      <c r="A5468" t="s">
        <v>3399</v>
      </c>
      <c r="B5468" t="str">
        <f t="shared" si="172"/>
        <v>2016</v>
      </c>
      <c r="C5468" t="str">
        <f t="shared" si="173"/>
        <v>Sep</v>
      </c>
      <c r="D5468" t="s">
        <v>97</v>
      </c>
      <c r="E5468" t="s">
        <v>135</v>
      </c>
      <c r="F5468" t="s">
        <v>12</v>
      </c>
      <c r="G5468" t="s">
        <v>105</v>
      </c>
      <c r="H5468" t="s">
        <v>2199</v>
      </c>
      <c r="I5468" s="4">
        <v>87.17</v>
      </c>
      <c r="J5468" s="5">
        <v>2</v>
      </c>
      <c r="K5468" s="4">
        <v>8.7200000000000006</v>
      </c>
    </row>
    <row r="5469" spans="1:11" x14ac:dyDescent="0.2">
      <c r="A5469" t="s">
        <v>3399</v>
      </c>
      <c r="B5469" t="str">
        <f t="shared" si="172"/>
        <v>2016</v>
      </c>
      <c r="C5469" t="str">
        <f t="shared" si="173"/>
        <v>Sep</v>
      </c>
      <c r="D5469" t="s">
        <v>97</v>
      </c>
      <c r="E5469" t="s">
        <v>135</v>
      </c>
      <c r="F5469" t="s">
        <v>12</v>
      </c>
      <c r="G5469" t="s">
        <v>27</v>
      </c>
      <c r="H5469" t="s">
        <v>602</v>
      </c>
      <c r="I5469" s="4">
        <v>31.74</v>
      </c>
      <c r="J5469" s="5">
        <v>2</v>
      </c>
      <c r="K5469" s="4">
        <v>8.33</v>
      </c>
    </row>
    <row r="5470" spans="1:11" x14ac:dyDescent="0.2">
      <c r="A5470" t="s">
        <v>3399</v>
      </c>
      <c r="B5470" t="str">
        <f t="shared" si="172"/>
        <v>2016</v>
      </c>
      <c r="C5470" t="str">
        <f t="shared" si="173"/>
        <v>Sep</v>
      </c>
      <c r="D5470" t="s">
        <v>997</v>
      </c>
      <c r="E5470" t="s">
        <v>37</v>
      </c>
      <c r="F5470" t="s">
        <v>38</v>
      </c>
      <c r="G5470" t="s">
        <v>52</v>
      </c>
      <c r="H5470" t="s">
        <v>2230</v>
      </c>
      <c r="I5470" s="4">
        <v>42.6</v>
      </c>
      <c r="J5470" s="5">
        <v>3</v>
      </c>
      <c r="K5470" s="4">
        <v>16.61</v>
      </c>
    </row>
    <row r="5471" spans="1:11" x14ac:dyDescent="0.2">
      <c r="A5471" t="s">
        <v>3399</v>
      </c>
      <c r="B5471" t="str">
        <f t="shared" si="172"/>
        <v>2016</v>
      </c>
      <c r="C5471" t="str">
        <f t="shared" si="173"/>
        <v>Sep</v>
      </c>
      <c r="D5471" t="s">
        <v>997</v>
      </c>
      <c r="E5471" t="s">
        <v>37</v>
      </c>
      <c r="F5471" t="s">
        <v>12</v>
      </c>
      <c r="G5471" t="s">
        <v>22</v>
      </c>
      <c r="H5471" t="s">
        <v>2057</v>
      </c>
      <c r="I5471" s="4">
        <v>113.94</v>
      </c>
      <c r="J5471" s="5">
        <v>6</v>
      </c>
      <c r="K5471" s="4">
        <v>54.69</v>
      </c>
    </row>
    <row r="5472" spans="1:11" x14ac:dyDescent="0.2">
      <c r="A5472" t="s">
        <v>3399</v>
      </c>
      <c r="B5472" t="str">
        <f t="shared" si="172"/>
        <v>2016</v>
      </c>
      <c r="C5472" t="str">
        <f t="shared" si="173"/>
        <v>Sep</v>
      </c>
      <c r="D5472" t="s">
        <v>997</v>
      </c>
      <c r="E5472" t="s">
        <v>37</v>
      </c>
      <c r="F5472" t="s">
        <v>12</v>
      </c>
      <c r="G5472" t="s">
        <v>20</v>
      </c>
      <c r="H5472" t="s">
        <v>222</v>
      </c>
      <c r="I5472" s="4">
        <v>129.91999999999999</v>
      </c>
      <c r="J5472" s="5">
        <v>4</v>
      </c>
      <c r="K5472" s="4">
        <v>5.2</v>
      </c>
    </row>
    <row r="5473" spans="1:11" x14ac:dyDescent="0.2">
      <c r="A5473" t="s">
        <v>3399</v>
      </c>
      <c r="B5473" t="str">
        <f t="shared" si="172"/>
        <v>2016</v>
      </c>
      <c r="C5473" t="str">
        <f t="shared" si="173"/>
        <v>Sep</v>
      </c>
      <c r="D5473" t="s">
        <v>997</v>
      </c>
      <c r="E5473" t="s">
        <v>37</v>
      </c>
      <c r="F5473" t="s">
        <v>12</v>
      </c>
      <c r="G5473" t="s">
        <v>27</v>
      </c>
      <c r="H5473" t="s">
        <v>975</v>
      </c>
      <c r="I5473" s="4">
        <v>5.28</v>
      </c>
      <c r="J5473" s="5">
        <v>3</v>
      </c>
      <c r="K5473" s="4">
        <v>2.5299999999999998</v>
      </c>
    </row>
    <row r="5474" spans="1:11" x14ac:dyDescent="0.2">
      <c r="A5474" t="s">
        <v>3399</v>
      </c>
      <c r="B5474" t="str">
        <f t="shared" si="172"/>
        <v>2016</v>
      </c>
      <c r="C5474" t="str">
        <f t="shared" si="173"/>
        <v>Sep</v>
      </c>
      <c r="D5474" t="s">
        <v>539</v>
      </c>
      <c r="E5474" t="s">
        <v>369</v>
      </c>
      <c r="F5474" t="s">
        <v>12</v>
      </c>
      <c r="G5474" t="s">
        <v>20</v>
      </c>
      <c r="H5474" t="s">
        <v>360</v>
      </c>
      <c r="I5474" s="4">
        <v>535.41</v>
      </c>
      <c r="J5474" s="5">
        <v>3</v>
      </c>
      <c r="K5474" s="4">
        <v>160.62</v>
      </c>
    </row>
    <row r="5475" spans="1:11" x14ac:dyDescent="0.2">
      <c r="A5475" t="s">
        <v>3399</v>
      </c>
      <c r="B5475" t="str">
        <f t="shared" si="172"/>
        <v>2016</v>
      </c>
      <c r="C5475" t="str">
        <f t="shared" si="173"/>
        <v>Sep</v>
      </c>
      <c r="D5475" t="s">
        <v>25</v>
      </c>
      <c r="E5475" t="s">
        <v>216</v>
      </c>
      <c r="F5475" t="s">
        <v>12</v>
      </c>
      <c r="G5475" t="s">
        <v>72</v>
      </c>
      <c r="H5475" t="s">
        <v>73</v>
      </c>
      <c r="I5475" s="4">
        <v>16.559999999999999</v>
      </c>
      <c r="J5475" s="5">
        <v>2</v>
      </c>
      <c r="K5475" s="4">
        <v>7.78</v>
      </c>
    </row>
    <row r="5476" spans="1:11" x14ac:dyDescent="0.2">
      <c r="A5476" t="s">
        <v>3399</v>
      </c>
      <c r="B5476" t="str">
        <f t="shared" si="172"/>
        <v>2016</v>
      </c>
      <c r="C5476" t="str">
        <f t="shared" si="173"/>
        <v>Sep</v>
      </c>
      <c r="D5476" t="s">
        <v>25</v>
      </c>
      <c r="E5476" t="s">
        <v>216</v>
      </c>
      <c r="F5476" t="s">
        <v>43</v>
      </c>
      <c r="G5476" t="s">
        <v>58</v>
      </c>
      <c r="H5476" t="s">
        <v>734</v>
      </c>
      <c r="I5476" s="4">
        <v>279.95</v>
      </c>
      <c r="J5476" s="5">
        <v>5</v>
      </c>
      <c r="K5476" s="4">
        <v>67.19</v>
      </c>
    </row>
    <row r="5477" spans="1:11" x14ac:dyDescent="0.2">
      <c r="A5477" t="s">
        <v>3399</v>
      </c>
      <c r="B5477" t="str">
        <f t="shared" si="172"/>
        <v>2016</v>
      </c>
      <c r="C5477" t="str">
        <f t="shared" si="173"/>
        <v>Sep</v>
      </c>
      <c r="D5477" t="s">
        <v>1328</v>
      </c>
      <c r="E5477" t="s">
        <v>116</v>
      </c>
      <c r="F5477" t="s">
        <v>12</v>
      </c>
      <c r="G5477" t="s">
        <v>13</v>
      </c>
      <c r="H5477" t="s">
        <v>2657</v>
      </c>
      <c r="I5477" s="4">
        <v>239.5</v>
      </c>
      <c r="J5477" s="5">
        <v>5</v>
      </c>
      <c r="K5477" s="4">
        <v>114.96</v>
      </c>
    </row>
    <row r="5478" spans="1:11" x14ac:dyDescent="0.2">
      <c r="A5478" t="s">
        <v>3399</v>
      </c>
      <c r="B5478" t="str">
        <f t="shared" si="172"/>
        <v>2016</v>
      </c>
      <c r="C5478" t="str">
        <f t="shared" si="173"/>
        <v>Sep</v>
      </c>
      <c r="D5478" t="s">
        <v>142</v>
      </c>
      <c r="E5478" t="s">
        <v>31</v>
      </c>
      <c r="F5478" t="s">
        <v>38</v>
      </c>
      <c r="G5478" t="s">
        <v>52</v>
      </c>
      <c r="H5478" t="s">
        <v>3401</v>
      </c>
      <c r="I5478" s="4">
        <v>24.27</v>
      </c>
      <c r="J5478" s="5">
        <v>3</v>
      </c>
      <c r="K5478" s="4">
        <v>8.74</v>
      </c>
    </row>
    <row r="5479" spans="1:11" x14ac:dyDescent="0.2">
      <c r="A5479" t="s">
        <v>3399</v>
      </c>
      <c r="B5479" t="str">
        <f t="shared" si="172"/>
        <v>2016</v>
      </c>
      <c r="C5479" t="str">
        <f t="shared" si="173"/>
        <v>Sep</v>
      </c>
      <c r="D5479" t="s">
        <v>142</v>
      </c>
      <c r="E5479" t="s">
        <v>31</v>
      </c>
      <c r="F5479" t="s">
        <v>43</v>
      </c>
      <c r="G5479" t="s">
        <v>694</v>
      </c>
      <c r="H5479" t="s">
        <v>2282</v>
      </c>
      <c r="I5479" s="4">
        <v>2799.96</v>
      </c>
      <c r="J5479" s="5">
        <v>5</v>
      </c>
      <c r="K5479" s="4">
        <v>944.99</v>
      </c>
    </row>
    <row r="5480" spans="1:11" x14ac:dyDescent="0.2">
      <c r="A5480" t="s">
        <v>3402</v>
      </c>
      <c r="B5480" t="str">
        <f t="shared" si="172"/>
        <v>2016</v>
      </c>
      <c r="C5480" t="str">
        <f t="shared" si="173"/>
        <v>Sep</v>
      </c>
      <c r="D5480" t="s">
        <v>449</v>
      </c>
      <c r="E5480" t="s">
        <v>26</v>
      </c>
      <c r="F5480" t="s">
        <v>38</v>
      </c>
      <c r="G5480" t="s">
        <v>52</v>
      </c>
      <c r="H5480" t="s">
        <v>2602</v>
      </c>
      <c r="I5480" s="4">
        <v>82.8</v>
      </c>
      <c r="J5480" s="5">
        <v>2</v>
      </c>
      <c r="K5480" s="4">
        <v>10.35</v>
      </c>
    </row>
    <row r="5481" spans="1:11" x14ac:dyDescent="0.2">
      <c r="A5481" t="s">
        <v>3402</v>
      </c>
      <c r="B5481" t="str">
        <f t="shared" si="172"/>
        <v>2016</v>
      </c>
      <c r="C5481" t="str">
        <f t="shared" si="173"/>
        <v>Sep</v>
      </c>
      <c r="D5481" t="s">
        <v>1852</v>
      </c>
      <c r="E5481" t="s">
        <v>125</v>
      </c>
      <c r="F5481" t="s">
        <v>38</v>
      </c>
      <c r="G5481" t="s">
        <v>52</v>
      </c>
      <c r="H5481" t="s">
        <v>886</v>
      </c>
      <c r="I5481" s="4">
        <v>12.22</v>
      </c>
      <c r="J5481" s="5">
        <v>1</v>
      </c>
      <c r="K5481" s="4">
        <v>3.67</v>
      </c>
    </row>
    <row r="5482" spans="1:11" x14ac:dyDescent="0.2">
      <c r="A5482" t="s">
        <v>3402</v>
      </c>
      <c r="B5482" t="str">
        <f t="shared" si="172"/>
        <v>2016</v>
      </c>
      <c r="C5482" t="str">
        <f t="shared" si="173"/>
        <v>Sep</v>
      </c>
      <c r="D5482" t="s">
        <v>1852</v>
      </c>
      <c r="E5482" t="s">
        <v>125</v>
      </c>
      <c r="F5482" t="s">
        <v>12</v>
      </c>
      <c r="G5482" t="s">
        <v>20</v>
      </c>
      <c r="H5482" t="s">
        <v>2918</v>
      </c>
      <c r="I5482" s="4">
        <v>194.94</v>
      </c>
      <c r="J5482" s="5">
        <v>3</v>
      </c>
      <c r="K5482" s="4">
        <v>23.39</v>
      </c>
    </row>
    <row r="5483" spans="1:11" x14ac:dyDescent="0.2">
      <c r="A5483" t="s">
        <v>3402</v>
      </c>
      <c r="B5483" t="str">
        <f t="shared" si="172"/>
        <v>2016</v>
      </c>
      <c r="C5483" t="str">
        <f t="shared" si="173"/>
        <v>Sep</v>
      </c>
      <c r="D5483" t="s">
        <v>1852</v>
      </c>
      <c r="E5483" t="s">
        <v>125</v>
      </c>
      <c r="F5483" t="s">
        <v>12</v>
      </c>
      <c r="G5483" t="s">
        <v>20</v>
      </c>
      <c r="H5483" t="s">
        <v>1162</v>
      </c>
      <c r="I5483" s="4">
        <v>70.95</v>
      </c>
      <c r="J5483" s="5">
        <v>3</v>
      </c>
      <c r="K5483" s="4">
        <v>20.58</v>
      </c>
    </row>
    <row r="5484" spans="1:11" x14ac:dyDescent="0.2">
      <c r="A5484" t="s">
        <v>3402</v>
      </c>
      <c r="B5484" t="str">
        <f t="shared" si="172"/>
        <v>2016</v>
      </c>
      <c r="C5484" t="str">
        <f t="shared" si="173"/>
        <v>Sep</v>
      </c>
      <c r="D5484" t="s">
        <v>1852</v>
      </c>
      <c r="E5484" t="s">
        <v>125</v>
      </c>
      <c r="F5484" t="s">
        <v>12</v>
      </c>
      <c r="G5484" t="s">
        <v>13</v>
      </c>
      <c r="H5484" t="s">
        <v>2060</v>
      </c>
      <c r="I5484" s="4">
        <v>91.36</v>
      </c>
      <c r="J5484" s="5">
        <v>4</v>
      </c>
      <c r="K5484" s="4">
        <v>42.03</v>
      </c>
    </row>
    <row r="5485" spans="1:11" x14ac:dyDescent="0.2">
      <c r="A5485" t="s">
        <v>3402</v>
      </c>
      <c r="B5485" t="str">
        <f t="shared" si="172"/>
        <v>2016</v>
      </c>
      <c r="C5485" t="str">
        <f t="shared" si="173"/>
        <v>Sep</v>
      </c>
      <c r="D5485" t="s">
        <v>1852</v>
      </c>
      <c r="E5485" t="s">
        <v>125</v>
      </c>
      <c r="F5485" t="s">
        <v>38</v>
      </c>
      <c r="G5485" t="s">
        <v>39</v>
      </c>
      <c r="H5485" t="s">
        <v>1121</v>
      </c>
      <c r="I5485" s="4">
        <v>242.94</v>
      </c>
      <c r="J5485" s="5">
        <v>3</v>
      </c>
      <c r="K5485" s="4">
        <v>29.15</v>
      </c>
    </row>
    <row r="5486" spans="1:11" x14ac:dyDescent="0.2">
      <c r="A5486" t="s">
        <v>3402</v>
      </c>
      <c r="B5486" t="str">
        <f t="shared" si="172"/>
        <v>2016</v>
      </c>
      <c r="C5486" t="str">
        <f t="shared" si="173"/>
        <v>Sep</v>
      </c>
      <c r="D5486" t="s">
        <v>1852</v>
      </c>
      <c r="E5486" t="s">
        <v>125</v>
      </c>
      <c r="F5486" t="s">
        <v>12</v>
      </c>
      <c r="G5486" t="s">
        <v>18</v>
      </c>
      <c r="H5486" t="s">
        <v>1974</v>
      </c>
      <c r="I5486" s="4">
        <v>22.05</v>
      </c>
      <c r="J5486" s="5">
        <v>7</v>
      </c>
      <c r="K5486" s="4">
        <v>10.58</v>
      </c>
    </row>
    <row r="5487" spans="1:11" x14ac:dyDescent="0.2">
      <c r="A5487" t="s">
        <v>3402</v>
      </c>
      <c r="B5487" t="str">
        <f t="shared" si="172"/>
        <v>2016</v>
      </c>
      <c r="C5487" t="str">
        <f t="shared" si="173"/>
        <v>Sep</v>
      </c>
      <c r="D5487" t="s">
        <v>2005</v>
      </c>
      <c r="E5487" t="s">
        <v>458</v>
      </c>
      <c r="F5487" t="s">
        <v>43</v>
      </c>
      <c r="G5487" t="s">
        <v>44</v>
      </c>
      <c r="H5487" t="s">
        <v>862</v>
      </c>
      <c r="I5487" s="4">
        <v>278.39999999999998</v>
      </c>
      <c r="J5487" s="5">
        <v>3</v>
      </c>
      <c r="K5487" s="4">
        <v>80.739999999999995</v>
      </c>
    </row>
    <row r="5488" spans="1:11" x14ac:dyDescent="0.2">
      <c r="A5488" t="s">
        <v>3402</v>
      </c>
      <c r="B5488" t="str">
        <f t="shared" si="172"/>
        <v>2016</v>
      </c>
      <c r="C5488" t="str">
        <f t="shared" si="173"/>
        <v>Sep</v>
      </c>
      <c r="D5488" t="s">
        <v>2640</v>
      </c>
      <c r="E5488" t="s">
        <v>1485</v>
      </c>
      <c r="F5488" t="s">
        <v>12</v>
      </c>
      <c r="G5488" t="s">
        <v>27</v>
      </c>
      <c r="H5488" t="s">
        <v>2447</v>
      </c>
      <c r="I5488" s="4">
        <v>107.94</v>
      </c>
      <c r="J5488" s="5">
        <v>3</v>
      </c>
      <c r="K5488" s="4">
        <v>26.99</v>
      </c>
    </row>
    <row r="5489" spans="1:11" x14ac:dyDescent="0.2">
      <c r="A5489" t="s">
        <v>3402</v>
      </c>
      <c r="B5489" t="str">
        <f t="shared" si="172"/>
        <v>2016</v>
      </c>
      <c r="C5489" t="str">
        <f t="shared" si="173"/>
        <v>Sep</v>
      </c>
      <c r="D5489" t="s">
        <v>1034</v>
      </c>
      <c r="E5489" t="s">
        <v>11</v>
      </c>
      <c r="F5489" t="s">
        <v>38</v>
      </c>
      <c r="G5489" t="s">
        <v>39</v>
      </c>
      <c r="H5489" t="s">
        <v>918</v>
      </c>
      <c r="I5489" s="4">
        <v>347.8</v>
      </c>
      <c r="J5489" s="5">
        <v>7</v>
      </c>
      <c r="K5489" s="4">
        <v>-24.84</v>
      </c>
    </row>
    <row r="5490" spans="1:11" x14ac:dyDescent="0.2">
      <c r="A5490" t="s">
        <v>3402</v>
      </c>
      <c r="B5490" t="str">
        <f t="shared" si="172"/>
        <v>2016</v>
      </c>
      <c r="C5490" t="str">
        <f t="shared" si="173"/>
        <v>Sep</v>
      </c>
      <c r="D5490" t="s">
        <v>229</v>
      </c>
      <c r="E5490" t="s">
        <v>31</v>
      </c>
      <c r="F5490" t="s">
        <v>43</v>
      </c>
      <c r="G5490" t="s">
        <v>58</v>
      </c>
      <c r="H5490" t="s">
        <v>1926</v>
      </c>
      <c r="I5490" s="4">
        <v>116</v>
      </c>
      <c r="J5490" s="5">
        <v>8</v>
      </c>
      <c r="K5490" s="4">
        <v>29</v>
      </c>
    </row>
    <row r="5491" spans="1:11" x14ac:dyDescent="0.2">
      <c r="A5491" t="s">
        <v>3402</v>
      </c>
      <c r="B5491" t="str">
        <f t="shared" si="172"/>
        <v>2016</v>
      </c>
      <c r="C5491" t="str">
        <f t="shared" si="173"/>
        <v>Sep</v>
      </c>
      <c r="D5491" t="s">
        <v>168</v>
      </c>
      <c r="E5491" t="s">
        <v>26</v>
      </c>
      <c r="F5491" t="s">
        <v>12</v>
      </c>
      <c r="G5491" t="s">
        <v>22</v>
      </c>
      <c r="H5491" t="s">
        <v>425</v>
      </c>
      <c r="I5491" s="4">
        <v>9.56</v>
      </c>
      <c r="J5491" s="5">
        <v>5</v>
      </c>
      <c r="K5491" s="4">
        <v>-7.33</v>
      </c>
    </row>
    <row r="5492" spans="1:11" x14ac:dyDescent="0.2">
      <c r="A5492" t="s">
        <v>3402</v>
      </c>
      <c r="B5492" t="str">
        <f t="shared" si="172"/>
        <v>2016</v>
      </c>
      <c r="C5492" t="str">
        <f t="shared" si="173"/>
        <v>Sep</v>
      </c>
      <c r="D5492" t="s">
        <v>1507</v>
      </c>
      <c r="E5492" t="s">
        <v>135</v>
      </c>
      <c r="F5492" t="s">
        <v>12</v>
      </c>
      <c r="G5492" t="s">
        <v>72</v>
      </c>
      <c r="H5492" t="s">
        <v>73</v>
      </c>
      <c r="I5492" s="4">
        <v>23.47</v>
      </c>
      <c r="J5492" s="5">
        <v>3</v>
      </c>
      <c r="K5492" s="4">
        <v>7.63</v>
      </c>
    </row>
    <row r="5493" spans="1:11" x14ac:dyDescent="0.2">
      <c r="A5493" t="s">
        <v>3402</v>
      </c>
      <c r="B5493" t="str">
        <f t="shared" si="172"/>
        <v>2016</v>
      </c>
      <c r="C5493" t="str">
        <f t="shared" si="173"/>
        <v>Sep</v>
      </c>
      <c r="D5493" t="s">
        <v>1507</v>
      </c>
      <c r="E5493" t="s">
        <v>135</v>
      </c>
      <c r="F5493" t="s">
        <v>12</v>
      </c>
      <c r="G5493" t="s">
        <v>22</v>
      </c>
      <c r="H5493" t="s">
        <v>419</v>
      </c>
      <c r="I5493" s="4">
        <v>86.06</v>
      </c>
      <c r="J5493" s="5">
        <v>7</v>
      </c>
      <c r="K5493" s="4">
        <v>-63.11</v>
      </c>
    </row>
    <row r="5494" spans="1:11" x14ac:dyDescent="0.2">
      <c r="A5494" t="s">
        <v>3402</v>
      </c>
      <c r="B5494" t="str">
        <f t="shared" si="172"/>
        <v>2016</v>
      </c>
      <c r="C5494" t="str">
        <f t="shared" si="173"/>
        <v>Sep</v>
      </c>
      <c r="D5494" t="s">
        <v>1507</v>
      </c>
      <c r="E5494" t="s">
        <v>135</v>
      </c>
      <c r="F5494" t="s">
        <v>43</v>
      </c>
      <c r="G5494" t="s">
        <v>44</v>
      </c>
      <c r="H5494" t="s">
        <v>813</v>
      </c>
      <c r="I5494" s="4">
        <v>108.78</v>
      </c>
      <c r="J5494" s="5">
        <v>2</v>
      </c>
      <c r="K5494" s="4">
        <v>6.8</v>
      </c>
    </row>
    <row r="5495" spans="1:11" x14ac:dyDescent="0.2">
      <c r="A5495" t="s">
        <v>3402</v>
      </c>
      <c r="B5495" t="str">
        <f t="shared" si="172"/>
        <v>2016</v>
      </c>
      <c r="C5495" t="str">
        <f t="shared" si="173"/>
        <v>Sep</v>
      </c>
      <c r="D5495" t="s">
        <v>1507</v>
      </c>
      <c r="E5495" t="s">
        <v>135</v>
      </c>
      <c r="F5495" t="s">
        <v>12</v>
      </c>
      <c r="G5495" t="s">
        <v>13</v>
      </c>
      <c r="H5495" t="s">
        <v>286</v>
      </c>
      <c r="I5495" s="4">
        <v>10.27</v>
      </c>
      <c r="J5495" s="5">
        <v>3</v>
      </c>
      <c r="K5495" s="4">
        <v>3.21</v>
      </c>
    </row>
    <row r="5496" spans="1:11" x14ac:dyDescent="0.2">
      <c r="A5496" t="s">
        <v>3402</v>
      </c>
      <c r="B5496" t="str">
        <f t="shared" si="172"/>
        <v>2016</v>
      </c>
      <c r="C5496" t="str">
        <f t="shared" si="173"/>
        <v>Sep</v>
      </c>
      <c r="D5496" t="s">
        <v>1076</v>
      </c>
      <c r="E5496" t="s">
        <v>11</v>
      </c>
      <c r="F5496" t="s">
        <v>12</v>
      </c>
      <c r="G5496" t="s">
        <v>105</v>
      </c>
      <c r="H5496" t="s">
        <v>2892</v>
      </c>
      <c r="I5496" s="4">
        <v>62.79</v>
      </c>
      <c r="J5496" s="5">
        <v>3</v>
      </c>
      <c r="K5496" s="4">
        <v>-166.39</v>
      </c>
    </row>
    <row r="5497" spans="1:11" x14ac:dyDescent="0.2">
      <c r="A5497" t="s">
        <v>3402</v>
      </c>
      <c r="B5497" t="str">
        <f t="shared" si="172"/>
        <v>2016</v>
      </c>
      <c r="C5497" t="str">
        <f t="shared" si="173"/>
        <v>Sep</v>
      </c>
      <c r="D5497" t="s">
        <v>1076</v>
      </c>
      <c r="E5497" t="s">
        <v>11</v>
      </c>
      <c r="F5497" t="s">
        <v>12</v>
      </c>
      <c r="G5497" t="s">
        <v>47</v>
      </c>
      <c r="H5497" t="s">
        <v>1750</v>
      </c>
      <c r="I5497" s="4">
        <v>28.44</v>
      </c>
      <c r="J5497" s="5">
        <v>9</v>
      </c>
      <c r="K5497" s="4">
        <v>4.2699999999999996</v>
      </c>
    </row>
    <row r="5498" spans="1:11" x14ac:dyDescent="0.2">
      <c r="A5498" t="s">
        <v>3402</v>
      </c>
      <c r="B5498" t="str">
        <f t="shared" si="172"/>
        <v>2016</v>
      </c>
      <c r="C5498" t="str">
        <f t="shared" si="173"/>
        <v>Sep</v>
      </c>
      <c r="D5498" t="s">
        <v>1277</v>
      </c>
      <c r="E5498" t="s">
        <v>31</v>
      </c>
      <c r="F5498" t="s">
        <v>12</v>
      </c>
      <c r="G5498" t="s">
        <v>13</v>
      </c>
      <c r="H5498" t="s">
        <v>3403</v>
      </c>
      <c r="I5498" s="4">
        <v>96.08</v>
      </c>
      <c r="J5498" s="5">
        <v>2</v>
      </c>
      <c r="K5498" s="4">
        <v>46.12</v>
      </c>
    </row>
    <row r="5499" spans="1:11" x14ac:dyDescent="0.2">
      <c r="A5499" t="s">
        <v>3402</v>
      </c>
      <c r="B5499" t="str">
        <f t="shared" si="172"/>
        <v>2016</v>
      </c>
      <c r="C5499" t="str">
        <f t="shared" si="173"/>
        <v>Sep</v>
      </c>
      <c r="D5499" t="s">
        <v>1277</v>
      </c>
      <c r="E5499" t="s">
        <v>31</v>
      </c>
      <c r="F5499" t="s">
        <v>12</v>
      </c>
      <c r="G5499" t="s">
        <v>22</v>
      </c>
      <c r="H5499" t="s">
        <v>1422</v>
      </c>
      <c r="I5499" s="4">
        <v>11.68</v>
      </c>
      <c r="J5499" s="5">
        <v>2</v>
      </c>
      <c r="K5499" s="4">
        <v>3.94</v>
      </c>
    </row>
    <row r="5500" spans="1:11" x14ac:dyDescent="0.2">
      <c r="A5500" t="s">
        <v>3402</v>
      </c>
      <c r="B5500" t="str">
        <f t="shared" si="172"/>
        <v>2016</v>
      </c>
      <c r="C5500" t="str">
        <f t="shared" si="173"/>
        <v>Sep</v>
      </c>
      <c r="D5500" t="s">
        <v>1277</v>
      </c>
      <c r="E5500" t="s">
        <v>31</v>
      </c>
      <c r="F5500" t="s">
        <v>12</v>
      </c>
      <c r="G5500" t="s">
        <v>47</v>
      </c>
      <c r="H5500" t="s">
        <v>1118</v>
      </c>
      <c r="I5500" s="4">
        <v>4.3600000000000003</v>
      </c>
      <c r="J5500" s="5">
        <v>2</v>
      </c>
      <c r="K5500" s="4">
        <v>1.79</v>
      </c>
    </row>
    <row r="5501" spans="1:11" x14ac:dyDescent="0.2">
      <c r="A5501" t="s">
        <v>3402</v>
      </c>
      <c r="B5501" t="str">
        <f t="shared" si="172"/>
        <v>2016</v>
      </c>
      <c r="C5501" t="str">
        <f t="shared" si="173"/>
        <v>Sep</v>
      </c>
      <c r="D5501" t="s">
        <v>1059</v>
      </c>
      <c r="E5501" t="s">
        <v>11</v>
      </c>
      <c r="F5501" t="s">
        <v>12</v>
      </c>
      <c r="G5501" t="s">
        <v>13</v>
      </c>
      <c r="H5501" t="s">
        <v>2541</v>
      </c>
      <c r="I5501" s="4">
        <v>25.92</v>
      </c>
      <c r="J5501" s="5">
        <v>5</v>
      </c>
      <c r="K5501" s="4">
        <v>9.07</v>
      </c>
    </row>
    <row r="5502" spans="1:11" x14ac:dyDescent="0.2">
      <c r="A5502" t="s">
        <v>3402</v>
      </c>
      <c r="B5502" t="str">
        <f t="shared" si="172"/>
        <v>2016</v>
      </c>
      <c r="C5502" t="str">
        <f t="shared" si="173"/>
        <v>Sep</v>
      </c>
      <c r="D5502" t="s">
        <v>1059</v>
      </c>
      <c r="E5502" t="s">
        <v>11</v>
      </c>
      <c r="F5502" t="s">
        <v>12</v>
      </c>
      <c r="G5502" t="s">
        <v>47</v>
      </c>
      <c r="H5502" t="s">
        <v>184</v>
      </c>
      <c r="I5502" s="4">
        <v>15.81</v>
      </c>
      <c r="J5502" s="5">
        <v>8</v>
      </c>
      <c r="K5502" s="4">
        <v>5.34</v>
      </c>
    </row>
    <row r="5503" spans="1:11" x14ac:dyDescent="0.2">
      <c r="A5503" t="s">
        <v>3402</v>
      </c>
      <c r="B5503" t="str">
        <f t="shared" si="172"/>
        <v>2016</v>
      </c>
      <c r="C5503" t="str">
        <f t="shared" si="173"/>
        <v>Sep</v>
      </c>
      <c r="D5503" t="s">
        <v>1059</v>
      </c>
      <c r="E5503" t="s">
        <v>11</v>
      </c>
      <c r="F5503" t="s">
        <v>12</v>
      </c>
      <c r="G5503" t="s">
        <v>13</v>
      </c>
      <c r="H5503" t="s">
        <v>2970</v>
      </c>
      <c r="I5503" s="4">
        <v>10.37</v>
      </c>
      <c r="J5503" s="5">
        <v>2</v>
      </c>
      <c r="K5503" s="4">
        <v>3.76</v>
      </c>
    </row>
    <row r="5504" spans="1:11" x14ac:dyDescent="0.2">
      <c r="A5504" t="s">
        <v>3402</v>
      </c>
      <c r="B5504" t="str">
        <f t="shared" si="172"/>
        <v>2016</v>
      </c>
      <c r="C5504" t="str">
        <f t="shared" si="173"/>
        <v>Sep</v>
      </c>
      <c r="D5504" t="s">
        <v>122</v>
      </c>
      <c r="E5504" t="s">
        <v>169</v>
      </c>
      <c r="F5504" t="s">
        <v>12</v>
      </c>
      <c r="G5504" t="s">
        <v>13</v>
      </c>
      <c r="H5504" t="s">
        <v>1968</v>
      </c>
      <c r="I5504" s="4">
        <v>192.16</v>
      </c>
      <c r="J5504" s="5">
        <v>4</v>
      </c>
      <c r="K5504" s="4">
        <v>92.24</v>
      </c>
    </row>
    <row r="5505" spans="1:11" x14ac:dyDescent="0.2">
      <c r="A5505" t="s">
        <v>3402</v>
      </c>
      <c r="B5505" t="str">
        <f t="shared" si="172"/>
        <v>2016</v>
      </c>
      <c r="C5505" t="str">
        <f t="shared" si="173"/>
        <v>Sep</v>
      </c>
      <c r="D5505" t="s">
        <v>1481</v>
      </c>
      <c r="E5505" t="s">
        <v>11</v>
      </c>
      <c r="F5505" t="s">
        <v>12</v>
      </c>
      <c r="G5505" t="s">
        <v>20</v>
      </c>
      <c r="H5505" t="s">
        <v>1719</v>
      </c>
      <c r="I5505" s="4">
        <v>93.46</v>
      </c>
      <c r="J5505" s="5">
        <v>3</v>
      </c>
      <c r="K5505" s="4">
        <v>-17.52</v>
      </c>
    </row>
    <row r="5506" spans="1:11" x14ac:dyDescent="0.2">
      <c r="A5506" t="s">
        <v>3402</v>
      </c>
      <c r="B5506" t="str">
        <f t="shared" si="172"/>
        <v>2016</v>
      </c>
      <c r="C5506" t="str">
        <f t="shared" si="173"/>
        <v>Sep</v>
      </c>
      <c r="D5506" t="s">
        <v>86</v>
      </c>
      <c r="E5506" t="s">
        <v>62</v>
      </c>
      <c r="F5506" t="s">
        <v>12</v>
      </c>
      <c r="G5506" t="s">
        <v>18</v>
      </c>
      <c r="H5506" t="s">
        <v>2650</v>
      </c>
      <c r="I5506" s="4">
        <v>25.06</v>
      </c>
      <c r="J5506" s="5">
        <v>2</v>
      </c>
      <c r="K5506" s="4">
        <v>11.78</v>
      </c>
    </row>
    <row r="5507" spans="1:11" x14ac:dyDescent="0.2">
      <c r="A5507" t="s">
        <v>3402</v>
      </c>
      <c r="B5507" t="str">
        <f t="shared" ref="B5507:B5570" si="174">TEXT(A5507,"YYYY")</f>
        <v>2016</v>
      </c>
      <c r="C5507" t="str">
        <f t="shared" ref="C5507:C5570" si="175">TEXT(A5507,"MMM")</f>
        <v>Sep</v>
      </c>
      <c r="D5507" t="s">
        <v>86</v>
      </c>
      <c r="E5507" t="s">
        <v>62</v>
      </c>
      <c r="F5507" t="s">
        <v>38</v>
      </c>
      <c r="G5507" t="s">
        <v>164</v>
      </c>
      <c r="H5507" t="s">
        <v>906</v>
      </c>
      <c r="I5507" s="4">
        <v>1652.94</v>
      </c>
      <c r="J5507" s="5">
        <v>3</v>
      </c>
      <c r="K5507" s="4">
        <v>314.06</v>
      </c>
    </row>
    <row r="5508" spans="1:11" x14ac:dyDescent="0.2">
      <c r="A5508" t="s">
        <v>3402</v>
      </c>
      <c r="B5508" t="str">
        <f t="shared" si="174"/>
        <v>2016</v>
      </c>
      <c r="C5508" t="str">
        <f t="shared" si="175"/>
        <v>Sep</v>
      </c>
      <c r="D5508" t="s">
        <v>2950</v>
      </c>
      <c r="E5508" t="s">
        <v>17</v>
      </c>
      <c r="F5508" t="s">
        <v>12</v>
      </c>
      <c r="G5508" t="s">
        <v>13</v>
      </c>
      <c r="H5508" t="s">
        <v>2825</v>
      </c>
      <c r="I5508" s="4">
        <v>9.25</v>
      </c>
      <c r="J5508" s="5">
        <v>2</v>
      </c>
      <c r="K5508" s="4">
        <v>3.35</v>
      </c>
    </row>
    <row r="5509" spans="1:11" x14ac:dyDescent="0.2">
      <c r="A5509" t="s">
        <v>3402</v>
      </c>
      <c r="B5509" t="str">
        <f t="shared" si="174"/>
        <v>2016</v>
      </c>
      <c r="C5509" t="str">
        <f t="shared" si="175"/>
        <v>Sep</v>
      </c>
      <c r="D5509" t="s">
        <v>1824</v>
      </c>
      <c r="E5509" t="s">
        <v>87</v>
      </c>
      <c r="F5509" t="s">
        <v>12</v>
      </c>
      <c r="G5509" t="s">
        <v>22</v>
      </c>
      <c r="H5509" t="s">
        <v>2122</v>
      </c>
      <c r="I5509" s="4">
        <v>8.9499999999999993</v>
      </c>
      <c r="J5509" s="5">
        <v>2</v>
      </c>
      <c r="K5509" s="4">
        <v>-7.46</v>
      </c>
    </row>
    <row r="5510" spans="1:11" x14ac:dyDescent="0.2">
      <c r="A5510" t="s">
        <v>3402</v>
      </c>
      <c r="B5510" t="str">
        <f t="shared" si="174"/>
        <v>2016</v>
      </c>
      <c r="C5510" t="str">
        <f t="shared" si="175"/>
        <v>Sep</v>
      </c>
      <c r="D5510" t="s">
        <v>1824</v>
      </c>
      <c r="E5510" t="s">
        <v>87</v>
      </c>
      <c r="F5510" t="s">
        <v>12</v>
      </c>
      <c r="G5510" t="s">
        <v>22</v>
      </c>
      <c r="H5510" t="s">
        <v>1915</v>
      </c>
      <c r="I5510" s="4">
        <v>8.86</v>
      </c>
      <c r="J5510" s="5">
        <v>6</v>
      </c>
      <c r="K5510" s="4">
        <v>-6.49</v>
      </c>
    </row>
    <row r="5511" spans="1:11" x14ac:dyDescent="0.2">
      <c r="A5511" t="s">
        <v>3402</v>
      </c>
      <c r="B5511" t="str">
        <f t="shared" si="174"/>
        <v>2016</v>
      </c>
      <c r="C5511" t="str">
        <f t="shared" si="175"/>
        <v>Sep</v>
      </c>
      <c r="D5511" t="s">
        <v>1824</v>
      </c>
      <c r="E5511" t="s">
        <v>87</v>
      </c>
      <c r="F5511" t="s">
        <v>38</v>
      </c>
      <c r="G5511" t="s">
        <v>39</v>
      </c>
      <c r="H5511" t="s">
        <v>313</v>
      </c>
      <c r="I5511" s="4">
        <v>85.25</v>
      </c>
      <c r="J5511" s="5">
        <v>2</v>
      </c>
      <c r="K5511" s="4">
        <v>-1.22</v>
      </c>
    </row>
    <row r="5512" spans="1:11" x14ac:dyDescent="0.2">
      <c r="A5512" t="s">
        <v>3402</v>
      </c>
      <c r="B5512" t="str">
        <f t="shared" si="174"/>
        <v>2016</v>
      </c>
      <c r="C5512" t="str">
        <f t="shared" si="175"/>
        <v>Sep</v>
      </c>
      <c r="D5512" t="s">
        <v>2020</v>
      </c>
      <c r="E5512" t="s">
        <v>11</v>
      </c>
      <c r="F5512" t="s">
        <v>38</v>
      </c>
      <c r="G5512" t="s">
        <v>52</v>
      </c>
      <c r="H5512" t="s">
        <v>1525</v>
      </c>
      <c r="I5512" s="4">
        <v>21.2</v>
      </c>
      <c r="J5512" s="5">
        <v>3</v>
      </c>
      <c r="K5512" s="4">
        <v>-11.66</v>
      </c>
    </row>
    <row r="5513" spans="1:11" x14ac:dyDescent="0.2">
      <c r="A5513" t="s">
        <v>3402</v>
      </c>
      <c r="B5513" t="str">
        <f t="shared" si="174"/>
        <v>2016</v>
      </c>
      <c r="C5513" t="str">
        <f t="shared" si="175"/>
        <v>Sep</v>
      </c>
      <c r="D5513" t="s">
        <v>2326</v>
      </c>
      <c r="E5513" t="s">
        <v>26</v>
      </c>
      <c r="F5513" t="s">
        <v>38</v>
      </c>
      <c r="G5513" t="s">
        <v>52</v>
      </c>
      <c r="H5513" t="s">
        <v>3401</v>
      </c>
      <c r="I5513" s="4">
        <v>58.25</v>
      </c>
      <c r="J5513" s="5">
        <v>9</v>
      </c>
      <c r="K5513" s="4">
        <v>11.65</v>
      </c>
    </row>
    <row r="5514" spans="1:11" x14ac:dyDescent="0.2">
      <c r="A5514" t="s">
        <v>3402</v>
      </c>
      <c r="B5514" t="str">
        <f t="shared" si="174"/>
        <v>2016</v>
      </c>
      <c r="C5514" t="str">
        <f t="shared" si="175"/>
        <v>Sep</v>
      </c>
      <c r="D5514" t="s">
        <v>2326</v>
      </c>
      <c r="E5514" t="s">
        <v>26</v>
      </c>
      <c r="F5514" t="s">
        <v>38</v>
      </c>
      <c r="G5514" t="s">
        <v>39</v>
      </c>
      <c r="H5514" t="s">
        <v>3404</v>
      </c>
      <c r="I5514" s="4">
        <v>71.25</v>
      </c>
      <c r="J5514" s="5">
        <v>2</v>
      </c>
      <c r="K5514" s="4">
        <v>-19.34</v>
      </c>
    </row>
    <row r="5515" spans="1:11" x14ac:dyDescent="0.2">
      <c r="A5515" t="s">
        <v>3402</v>
      </c>
      <c r="B5515" t="str">
        <f t="shared" si="174"/>
        <v>2016</v>
      </c>
      <c r="C5515" t="str">
        <f t="shared" si="175"/>
        <v>Sep</v>
      </c>
      <c r="D5515" t="s">
        <v>2326</v>
      </c>
      <c r="E5515" t="s">
        <v>26</v>
      </c>
      <c r="F5515" t="s">
        <v>12</v>
      </c>
      <c r="G5515" t="s">
        <v>27</v>
      </c>
      <c r="H5515" t="s">
        <v>1229</v>
      </c>
      <c r="I5515" s="4">
        <v>7.87</v>
      </c>
      <c r="J5515" s="5">
        <v>3</v>
      </c>
      <c r="K5515" s="4">
        <v>0.59</v>
      </c>
    </row>
    <row r="5516" spans="1:11" x14ac:dyDescent="0.2">
      <c r="A5516" t="s">
        <v>3402</v>
      </c>
      <c r="B5516" t="str">
        <f t="shared" si="174"/>
        <v>2016</v>
      </c>
      <c r="C5516" t="str">
        <f t="shared" si="175"/>
        <v>Sep</v>
      </c>
      <c r="D5516" t="s">
        <v>2326</v>
      </c>
      <c r="E5516" t="s">
        <v>26</v>
      </c>
      <c r="F5516" t="s">
        <v>38</v>
      </c>
      <c r="G5516" t="s">
        <v>39</v>
      </c>
      <c r="H5516" t="s">
        <v>2433</v>
      </c>
      <c r="I5516" s="4">
        <v>887.27</v>
      </c>
      <c r="J5516" s="5">
        <v>3</v>
      </c>
      <c r="K5516" s="4">
        <v>-63.38</v>
      </c>
    </row>
    <row r="5517" spans="1:11" x14ac:dyDescent="0.2">
      <c r="A5517" t="s">
        <v>3402</v>
      </c>
      <c r="B5517" t="str">
        <f t="shared" si="174"/>
        <v>2016</v>
      </c>
      <c r="C5517" t="str">
        <f t="shared" si="175"/>
        <v>Sep</v>
      </c>
      <c r="D5517" t="s">
        <v>2329</v>
      </c>
      <c r="E5517" t="s">
        <v>169</v>
      </c>
      <c r="F5517" t="s">
        <v>43</v>
      </c>
      <c r="G5517" t="s">
        <v>44</v>
      </c>
      <c r="H5517" t="s">
        <v>741</v>
      </c>
      <c r="I5517" s="4">
        <v>43.6</v>
      </c>
      <c r="J5517" s="5">
        <v>4</v>
      </c>
      <c r="K5517" s="4">
        <v>12.21</v>
      </c>
    </row>
    <row r="5518" spans="1:11" x14ac:dyDescent="0.2">
      <c r="A5518" t="s">
        <v>3405</v>
      </c>
      <c r="B5518" t="str">
        <f t="shared" si="174"/>
        <v>2016</v>
      </c>
      <c r="C5518" t="str">
        <f t="shared" si="175"/>
        <v>Sep</v>
      </c>
      <c r="D5518" t="s">
        <v>2992</v>
      </c>
      <c r="E5518" t="s">
        <v>369</v>
      </c>
      <c r="F5518" t="s">
        <v>12</v>
      </c>
      <c r="G5518" t="s">
        <v>105</v>
      </c>
      <c r="H5518" t="s">
        <v>1559</v>
      </c>
      <c r="I5518" s="4">
        <v>77.88</v>
      </c>
      <c r="J5518" s="5">
        <v>6</v>
      </c>
      <c r="K5518" s="4">
        <v>22.59</v>
      </c>
    </row>
    <row r="5519" spans="1:11" x14ac:dyDescent="0.2">
      <c r="A5519" t="s">
        <v>3405</v>
      </c>
      <c r="B5519" t="str">
        <f t="shared" si="174"/>
        <v>2016</v>
      </c>
      <c r="C5519" t="str">
        <f t="shared" si="175"/>
        <v>Sep</v>
      </c>
      <c r="D5519" t="s">
        <v>1989</v>
      </c>
      <c r="E5519" t="s">
        <v>169</v>
      </c>
      <c r="F5519" t="s">
        <v>43</v>
      </c>
      <c r="G5519" t="s">
        <v>58</v>
      </c>
      <c r="H5519" t="s">
        <v>2968</v>
      </c>
      <c r="I5519" s="4">
        <v>31.86</v>
      </c>
      <c r="J5519" s="5">
        <v>2</v>
      </c>
      <c r="K5519" s="4">
        <v>11.15</v>
      </c>
    </row>
    <row r="5520" spans="1:11" x14ac:dyDescent="0.2">
      <c r="A5520" t="s">
        <v>3405</v>
      </c>
      <c r="B5520" t="str">
        <f t="shared" si="174"/>
        <v>2016</v>
      </c>
      <c r="C5520" t="str">
        <f t="shared" si="175"/>
        <v>Sep</v>
      </c>
      <c r="D5520" t="s">
        <v>1989</v>
      </c>
      <c r="E5520" t="s">
        <v>169</v>
      </c>
      <c r="F5520" t="s">
        <v>38</v>
      </c>
      <c r="G5520" t="s">
        <v>83</v>
      </c>
      <c r="H5520" t="s">
        <v>2271</v>
      </c>
      <c r="I5520" s="4">
        <v>722.35</v>
      </c>
      <c r="J5520" s="5">
        <v>3</v>
      </c>
      <c r="K5520" s="4">
        <v>90.29</v>
      </c>
    </row>
    <row r="5521" spans="1:11" x14ac:dyDescent="0.2">
      <c r="A5521" t="s">
        <v>3405</v>
      </c>
      <c r="B5521" t="str">
        <f t="shared" si="174"/>
        <v>2016</v>
      </c>
      <c r="C5521" t="str">
        <f t="shared" si="175"/>
        <v>Sep</v>
      </c>
      <c r="D5521" t="s">
        <v>1365</v>
      </c>
      <c r="E5521" t="s">
        <v>290</v>
      </c>
      <c r="F5521" t="s">
        <v>12</v>
      </c>
      <c r="G5521" t="s">
        <v>72</v>
      </c>
      <c r="H5521" t="s">
        <v>2771</v>
      </c>
      <c r="I5521" s="4">
        <v>95.95</v>
      </c>
      <c r="J5521" s="5">
        <v>3</v>
      </c>
      <c r="K5521" s="4">
        <v>29.99</v>
      </c>
    </row>
    <row r="5522" spans="1:11" x14ac:dyDescent="0.2">
      <c r="A5522" t="s">
        <v>3405</v>
      </c>
      <c r="B5522" t="str">
        <f t="shared" si="174"/>
        <v>2016</v>
      </c>
      <c r="C5522" t="str">
        <f t="shared" si="175"/>
        <v>Sep</v>
      </c>
      <c r="D5522" t="s">
        <v>1365</v>
      </c>
      <c r="E5522" t="s">
        <v>290</v>
      </c>
      <c r="F5522" t="s">
        <v>12</v>
      </c>
      <c r="G5522" t="s">
        <v>22</v>
      </c>
      <c r="H5522" t="s">
        <v>236</v>
      </c>
      <c r="I5522" s="4">
        <v>3.2</v>
      </c>
      <c r="J5522" s="5">
        <v>2</v>
      </c>
      <c r="K5522" s="4">
        <v>-2.46</v>
      </c>
    </row>
    <row r="5523" spans="1:11" x14ac:dyDescent="0.2">
      <c r="A5523" t="s">
        <v>3405</v>
      </c>
      <c r="B5523" t="str">
        <f t="shared" si="174"/>
        <v>2016</v>
      </c>
      <c r="C5523" t="str">
        <f t="shared" si="175"/>
        <v>Sep</v>
      </c>
      <c r="D5523" t="s">
        <v>435</v>
      </c>
      <c r="E5523" t="s">
        <v>11</v>
      </c>
      <c r="F5523" t="s">
        <v>12</v>
      </c>
      <c r="G5523" t="s">
        <v>20</v>
      </c>
      <c r="H5523" t="s">
        <v>2510</v>
      </c>
      <c r="I5523" s="4">
        <v>10.78</v>
      </c>
      <c r="J5523" s="5">
        <v>1</v>
      </c>
      <c r="K5523" s="4">
        <v>0.81</v>
      </c>
    </row>
    <row r="5524" spans="1:11" x14ac:dyDescent="0.2">
      <c r="A5524" t="s">
        <v>3405</v>
      </c>
      <c r="B5524" t="str">
        <f t="shared" si="174"/>
        <v>2016</v>
      </c>
      <c r="C5524" t="str">
        <f t="shared" si="175"/>
        <v>Sep</v>
      </c>
      <c r="D5524" t="s">
        <v>1902</v>
      </c>
      <c r="E5524" t="s">
        <v>11</v>
      </c>
      <c r="F5524" t="s">
        <v>12</v>
      </c>
      <c r="G5524" t="s">
        <v>13</v>
      </c>
      <c r="H5524" t="s">
        <v>1461</v>
      </c>
      <c r="I5524" s="4">
        <v>41.92</v>
      </c>
      <c r="J5524" s="5">
        <v>4</v>
      </c>
      <c r="K5524" s="4">
        <v>15.2</v>
      </c>
    </row>
    <row r="5525" spans="1:11" x14ac:dyDescent="0.2">
      <c r="A5525" t="s">
        <v>3405</v>
      </c>
      <c r="B5525" t="str">
        <f t="shared" si="174"/>
        <v>2016</v>
      </c>
      <c r="C5525" t="str">
        <f t="shared" si="175"/>
        <v>Sep</v>
      </c>
      <c r="D5525" t="s">
        <v>1902</v>
      </c>
      <c r="E5525" t="s">
        <v>11</v>
      </c>
      <c r="F5525" t="s">
        <v>43</v>
      </c>
      <c r="G5525" t="s">
        <v>44</v>
      </c>
      <c r="H5525" t="s">
        <v>3406</v>
      </c>
      <c r="I5525" s="4">
        <v>329.58</v>
      </c>
      <c r="J5525" s="5">
        <v>2</v>
      </c>
      <c r="K5525" s="4">
        <v>37.08</v>
      </c>
    </row>
    <row r="5526" spans="1:11" x14ac:dyDescent="0.2">
      <c r="A5526" t="s">
        <v>3407</v>
      </c>
      <c r="B5526" t="str">
        <f t="shared" si="174"/>
        <v>2016</v>
      </c>
      <c r="C5526" t="str">
        <f t="shared" si="175"/>
        <v>Sep</v>
      </c>
      <c r="D5526" t="s">
        <v>2461</v>
      </c>
      <c r="E5526" t="s">
        <v>11</v>
      </c>
      <c r="F5526" t="s">
        <v>12</v>
      </c>
      <c r="G5526" t="s">
        <v>20</v>
      </c>
      <c r="H5526" t="s">
        <v>3201</v>
      </c>
      <c r="I5526" s="4">
        <v>35.950000000000003</v>
      </c>
      <c r="J5526" s="5">
        <v>3</v>
      </c>
      <c r="K5526" s="4">
        <v>3.6</v>
      </c>
    </row>
    <row r="5527" spans="1:11" x14ac:dyDescent="0.2">
      <c r="A5527" t="s">
        <v>3407</v>
      </c>
      <c r="B5527" t="str">
        <f t="shared" si="174"/>
        <v>2016</v>
      </c>
      <c r="C5527" t="str">
        <f t="shared" si="175"/>
        <v>Sep</v>
      </c>
      <c r="D5527" t="s">
        <v>2461</v>
      </c>
      <c r="E5527" t="s">
        <v>11</v>
      </c>
      <c r="F5527" t="s">
        <v>38</v>
      </c>
      <c r="G5527" t="s">
        <v>83</v>
      </c>
      <c r="H5527" t="s">
        <v>2748</v>
      </c>
      <c r="I5527" s="4">
        <v>2396.27</v>
      </c>
      <c r="J5527" s="5">
        <v>4</v>
      </c>
      <c r="K5527" s="4">
        <v>-317.14999999999998</v>
      </c>
    </row>
    <row r="5528" spans="1:11" x14ac:dyDescent="0.2">
      <c r="A5528" t="s">
        <v>3407</v>
      </c>
      <c r="B5528" t="str">
        <f t="shared" si="174"/>
        <v>2016</v>
      </c>
      <c r="C5528" t="str">
        <f t="shared" si="175"/>
        <v>Sep</v>
      </c>
      <c r="D5528" t="s">
        <v>2461</v>
      </c>
      <c r="E5528" t="s">
        <v>11</v>
      </c>
      <c r="F5528" t="s">
        <v>12</v>
      </c>
      <c r="G5528" t="s">
        <v>20</v>
      </c>
      <c r="H5528" t="s">
        <v>320</v>
      </c>
      <c r="I5528" s="4">
        <v>131.13999999999999</v>
      </c>
      <c r="J5528" s="5">
        <v>4</v>
      </c>
      <c r="K5528" s="4">
        <v>-32.78</v>
      </c>
    </row>
    <row r="5529" spans="1:11" x14ac:dyDescent="0.2">
      <c r="A5529" t="s">
        <v>3407</v>
      </c>
      <c r="B5529" t="str">
        <f t="shared" si="174"/>
        <v>2016</v>
      </c>
      <c r="C5529" t="str">
        <f t="shared" si="175"/>
        <v>Sep</v>
      </c>
      <c r="D5529" t="s">
        <v>2461</v>
      </c>
      <c r="E5529" t="s">
        <v>11</v>
      </c>
      <c r="F5529" t="s">
        <v>43</v>
      </c>
      <c r="G5529" t="s">
        <v>58</v>
      </c>
      <c r="H5529" t="s">
        <v>1004</v>
      </c>
      <c r="I5529" s="4">
        <v>57.58</v>
      </c>
      <c r="J5529" s="5">
        <v>2</v>
      </c>
      <c r="K5529" s="4">
        <v>0.72</v>
      </c>
    </row>
    <row r="5530" spans="1:11" x14ac:dyDescent="0.2">
      <c r="A5530" t="s">
        <v>3407</v>
      </c>
      <c r="B5530" t="str">
        <f t="shared" si="174"/>
        <v>2016</v>
      </c>
      <c r="C5530" t="str">
        <f t="shared" si="175"/>
        <v>Sep</v>
      </c>
      <c r="D5530" t="s">
        <v>565</v>
      </c>
      <c r="E5530" t="s">
        <v>31</v>
      </c>
      <c r="F5530" t="s">
        <v>12</v>
      </c>
      <c r="G5530" t="s">
        <v>22</v>
      </c>
      <c r="H5530" t="s">
        <v>1361</v>
      </c>
      <c r="I5530" s="4">
        <v>33.020000000000003</v>
      </c>
      <c r="J5530" s="5">
        <v>2</v>
      </c>
      <c r="K5530" s="4">
        <v>11.56</v>
      </c>
    </row>
    <row r="5531" spans="1:11" x14ac:dyDescent="0.2">
      <c r="A5531" t="s">
        <v>3407</v>
      </c>
      <c r="B5531" t="str">
        <f t="shared" si="174"/>
        <v>2016</v>
      </c>
      <c r="C5531" t="str">
        <f t="shared" si="175"/>
        <v>Sep</v>
      </c>
      <c r="D5531" t="s">
        <v>565</v>
      </c>
      <c r="E5531" t="s">
        <v>31</v>
      </c>
      <c r="F5531" t="s">
        <v>12</v>
      </c>
      <c r="G5531" t="s">
        <v>22</v>
      </c>
      <c r="H5531" t="s">
        <v>1301</v>
      </c>
      <c r="I5531" s="4">
        <v>67.14</v>
      </c>
      <c r="J5531" s="5">
        <v>4</v>
      </c>
      <c r="K5531" s="4">
        <v>23.5</v>
      </c>
    </row>
    <row r="5532" spans="1:11" x14ac:dyDescent="0.2">
      <c r="A5532" t="s">
        <v>3407</v>
      </c>
      <c r="B5532" t="str">
        <f t="shared" si="174"/>
        <v>2016</v>
      </c>
      <c r="C5532" t="str">
        <f t="shared" si="175"/>
        <v>Sep</v>
      </c>
      <c r="D5532" t="s">
        <v>291</v>
      </c>
      <c r="E5532" t="s">
        <v>501</v>
      </c>
      <c r="F5532" t="s">
        <v>38</v>
      </c>
      <c r="G5532" t="s">
        <v>83</v>
      </c>
      <c r="H5532" t="s">
        <v>2964</v>
      </c>
      <c r="I5532" s="4">
        <v>173.94</v>
      </c>
      <c r="J5532" s="5">
        <v>3</v>
      </c>
      <c r="K5532" s="4">
        <v>13.92</v>
      </c>
    </row>
    <row r="5533" spans="1:11" x14ac:dyDescent="0.2">
      <c r="A5533" t="s">
        <v>3407</v>
      </c>
      <c r="B5533" t="str">
        <f t="shared" si="174"/>
        <v>2016</v>
      </c>
      <c r="C5533" t="str">
        <f t="shared" si="175"/>
        <v>Sep</v>
      </c>
      <c r="D5533" t="s">
        <v>291</v>
      </c>
      <c r="E5533" t="s">
        <v>501</v>
      </c>
      <c r="F5533" t="s">
        <v>12</v>
      </c>
      <c r="G5533" t="s">
        <v>18</v>
      </c>
      <c r="H5533" t="s">
        <v>1976</v>
      </c>
      <c r="I5533" s="4">
        <v>14.76</v>
      </c>
      <c r="J5533" s="5">
        <v>4</v>
      </c>
      <c r="K5533" s="4">
        <v>6.94</v>
      </c>
    </row>
    <row r="5534" spans="1:11" x14ac:dyDescent="0.2">
      <c r="A5534" t="s">
        <v>3407</v>
      </c>
      <c r="B5534" t="str">
        <f t="shared" si="174"/>
        <v>2016</v>
      </c>
      <c r="C5534" t="str">
        <f t="shared" si="175"/>
        <v>Sep</v>
      </c>
      <c r="D5534" t="s">
        <v>584</v>
      </c>
      <c r="E5534" t="s">
        <v>17</v>
      </c>
      <c r="F5534" t="s">
        <v>38</v>
      </c>
      <c r="G5534" t="s">
        <v>52</v>
      </c>
      <c r="H5534" t="s">
        <v>1525</v>
      </c>
      <c r="I5534" s="4">
        <v>14.14</v>
      </c>
      <c r="J5534" s="5">
        <v>2</v>
      </c>
      <c r="K5534" s="4">
        <v>-7.77</v>
      </c>
    </row>
    <row r="5535" spans="1:11" x14ac:dyDescent="0.2">
      <c r="A5535" t="s">
        <v>3407</v>
      </c>
      <c r="B5535" t="str">
        <f t="shared" si="174"/>
        <v>2016</v>
      </c>
      <c r="C5535" t="str">
        <f t="shared" si="175"/>
        <v>Sep</v>
      </c>
      <c r="D5535" t="s">
        <v>584</v>
      </c>
      <c r="E5535" t="s">
        <v>17</v>
      </c>
      <c r="F5535" t="s">
        <v>38</v>
      </c>
      <c r="G5535" t="s">
        <v>164</v>
      </c>
      <c r="H5535" t="s">
        <v>1377</v>
      </c>
      <c r="I5535" s="4">
        <v>601.47</v>
      </c>
      <c r="J5535" s="5">
        <v>3</v>
      </c>
      <c r="K5535" s="4">
        <v>-300.74</v>
      </c>
    </row>
    <row r="5536" spans="1:11" x14ac:dyDescent="0.2">
      <c r="A5536" t="s">
        <v>3407</v>
      </c>
      <c r="B5536" t="str">
        <f t="shared" si="174"/>
        <v>2016</v>
      </c>
      <c r="C5536" t="str">
        <f t="shared" si="175"/>
        <v>Sep</v>
      </c>
      <c r="D5536" t="s">
        <v>260</v>
      </c>
      <c r="E5536" t="s">
        <v>169</v>
      </c>
      <c r="F5536" t="s">
        <v>12</v>
      </c>
      <c r="G5536" t="s">
        <v>105</v>
      </c>
      <c r="H5536" t="s">
        <v>2436</v>
      </c>
      <c r="I5536" s="4">
        <v>207.48</v>
      </c>
      <c r="J5536" s="5">
        <v>1</v>
      </c>
      <c r="K5536" s="4">
        <v>62.24</v>
      </c>
    </row>
    <row r="5537" spans="1:11" x14ac:dyDescent="0.2">
      <c r="A5537" t="s">
        <v>3407</v>
      </c>
      <c r="B5537" t="str">
        <f t="shared" si="174"/>
        <v>2016</v>
      </c>
      <c r="C5537" t="str">
        <f t="shared" si="175"/>
        <v>Sep</v>
      </c>
      <c r="D5537" t="s">
        <v>522</v>
      </c>
      <c r="E5537" t="s">
        <v>11</v>
      </c>
      <c r="F5537" t="s">
        <v>12</v>
      </c>
      <c r="G5537" t="s">
        <v>27</v>
      </c>
      <c r="H5537" t="s">
        <v>931</v>
      </c>
      <c r="I5537" s="4">
        <v>70.37</v>
      </c>
      <c r="J5537" s="5">
        <v>2</v>
      </c>
      <c r="K5537" s="4">
        <v>6.16</v>
      </c>
    </row>
    <row r="5538" spans="1:11" x14ac:dyDescent="0.2">
      <c r="A5538" t="s">
        <v>3407</v>
      </c>
      <c r="B5538" t="str">
        <f t="shared" si="174"/>
        <v>2016</v>
      </c>
      <c r="C5538" t="str">
        <f t="shared" si="175"/>
        <v>Sep</v>
      </c>
      <c r="D5538" t="s">
        <v>522</v>
      </c>
      <c r="E5538" t="s">
        <v>11</v>
      </c>
      <c r="F5538" t="s">
        <v>43</v>
      </c>
      <c r="G5538" t="s">
        <v>44</v>
      </c>
      <c r="H5538" t="s">
        <v>2694</v>
      </c>
      <c r="I5538" s="4">
        <v>59.96</v>
      </c>
      <c r="J5538" s="5">
        <v>5</v>
      </c>
      <c r="K5538" s="4">
        <v>21.74</v>
      </c>
    </row>
    <row r="5539" spans="1:11" x14ac:dyDescent="0.2">
      <c r="A5539" t="s">
        <v>3407</v>
      </c>
      <c r="B5539" t="str">
        <f t="shared" si="174"/>
        <v>2016</v>
      </c>
      <c r="C5539" t="str">
        <f t="shared" si="175"/>
        <v>Sep</v>
      </c>
      <c r="D5539" t="s">
        <v>3167</v>
      </c>
      <c r="E5539" t="s">
        <v>290</v>
      </c>
      <c r="F5539" t="s">
        <v>43</v>
      </c>
      <c r="G5539" t="s">
        <v>58</v>
      </c>
      <c r="H5539" t="s">
        <v>1441</v>
      </c>
      <c r="I5539" s="4">
        <v>35.17</v>
      </c>
      <c r="J5539" s="5">
        <v>4</v>
      </c>
      <c r="K5539" s="4">
        <v>8.35</v>
      </c>
    </row>
    <row r="5540" spans="1:11" x14ac:dyDescent="0.2">
      <c r="A5540" t="s">
        <v>3407</v>
      </c>
      <c r="B5540" t="str">
        <f t="shared" si="174"/>
        <v>2016</v>
      </c>
      <c r="C5540" t="str">
        <f t="shared" si="175"/>
        <v>Sep</v>
      </c>
      <c r="D5540" t="s">
        <v>3167</v>
      </c>
      <c r="E5540" t="s">
        <v>290</v>
      </c>
      <c r="F5540" t="s">
        <v>12</v>
      </c>
      <c r="G5540" t="s">
        <v>13</v>
      </c>
      <c r="H5540" t="s">
        <v>2610</v>
      </c>
      <c r="I5540" s="4">
        <v>64.7</v>
      </c>
      <c r="J5540" s="5">
        <v>3</v>
      </c>
      <c r="K5540" s="4">
        <v>23.46</v>
      </c>
    </row>
    <row r="5541" spans="1:11" x14ac:dyDescent="0.2">
      <c r="A5541" t="s">
        <v>3407</v>
      </c>
      <c r="B5541" t="str">
        <f t="shared" si="174"/>
        <v>2016</v>
      </c>
      <c r="C5541" t="str">
        <f t="shared" si="175"/>
        <v>Sep</v>
      </c>
      <c r="D5541" t="s">
        <v>560</v>
      </c>
      <c r="E5541" t="s">
        <v>31</v>
      </c>
      <c r="F5541" t="s">
        <v>38</v>
      </c>
      <c r="G5541" t="s">
        <v>164</v>
      </c>
      <c r="H5541" t="s">
        <v>1735</v>
      </c>
      <c r="I5541" s="4">
        <v>146.04</v>
      </c>
      <c r="J5541" s="5">
        <v>1</v>
      </c>
      <c r="K5541" s="4">
        <v>-12.78</v>
      </c>
    </row>
    <row r="5542" spans="1:11" x14ac:dyDescent="0.2">
      <c r="A5542" t="s">
        <v>3407</v>
      </c>
      <c r="B5542" t="str">
        <f t="shared" si="174"/>
        <v>2016</v>
      </c>
      <c r="C5542" t="str">
        <f t="shared" si="175"/>
        <v>Sep</v>
      </c>
      <c r="D5542" t="s">
        <v>2005</v>
      </c>
      <c r="E5542" t="s">
        <v>189</v>
      </c>
      <c r="F5542" t="s">
        <v>38</v>
      </c>
      <c r="G5542" t="s">
        <v>52</v>
      </c>
      <c r="H5542" t="s">
        <v>1069</v>
      </c>
      <c r="I5542" s="4">
        <v>43.13</v>
      </c>
      <c r="J5542" s="5">
        <v>1</v>
      </c>
      <c r="K5542" s="4">
        <v>14.66</v>
      </c>
    </row>
    <row r="5543" spans="1:11" x14ac:dyDescent="0.2">
      <c r="A5543" t="s">
        <v>3407</v>
      </c>
      <c r="B5543" t="str">
        <f t="shared" si="174"/>
        <v>2016</v>
      </c>
      <c r="C5543" t="str">
        <f t="shared" si="175"/>
        <v>Sep</v>
      </c>
      <c r="D5543" t="s">
        <v>2005</v>
      </c>
      <c r="E5543" t="s">
        <v>189</v>
      </c>
      <c r="F5543" t="s">
        <v>12</v>
      </c>
      <c r="G5543" t="s">
        <v>13</v>
      </c>
      <c r="H5543" t="s">
        <v>2351</v>
      </c>
      <c r="I5543" s="4">
        <v>30.87</v>
      </c>
      <c r="J5543" s="5">
        <v>7</v>
      </c>
      <c r="K5543" s="4">
        <v>14.2</v>
      </c>
    </row>
    <row r="5544" spans="1:11" x14ac:dyDescent="0.2">
      <c r="A5544" t="s">
        <v>3407</v>
      </c>
      <c r="B5544" t="str">
        <f t="shared" si="174"/>
        <v>2016</v>
      </c>
      <c r="C5544" t="str">
        <f t="shared" si="175"/>
        <v>Sep</v>
      </c>
      <c r="D5544" t="s">
        <v>3268</v>
      </c>
      <c r="E5544" t="s">
        <v>31</v>
      </c>
      <c r="F5544" t="s">
        <v>12</v>
      </c>
      <c r="G5544" t="s">
        <v>27</v>
      </c>
      <c r="H5544" t="s">
        <v>445</v>
      </c>
      <c r="I5544" s="4">
        <v>14.88</v>
      </c>
      <c r="J5544" s="5">
        <v>2</v>
      </c>
      <c r="K5544" s="4">
        <v>3.72</v>
      </c>
    </row>
    <row r="5545" spans="1:11" x14ac:dyDescent="0.2">
      <c r="A5545" t="s">
        <v>3407</v>
      </c>
      <c r="B5545" t="str">
        <f t="shared" si="174"/>
        <v>2016</v>
      </c>
      <c r="C5545" t="str">
        <f t="shared" si="175"/>
        <v>Sep</v>
      </c>
      <c r="D5545" t="s">
        <v>3268</v>
      </c>
      <c r="E5545" t="s">
        <v>31</v>
      </c>
      <c r="F5545" t="s">
        <v>12</v>
      </c>
      <c r="G5545" t="s">
        <v>13</v>
      </c>
      <c r="H5545" t="s">
        <v>1512</v>
      </c>
      <c r="I5545" s="4">
        <v>34.24</v>
      </c>
      <c r="J5545" s="5">
        <v>8</v>
      </c>
      <c r="K5545" s="4">
        <v>15.41</v>
      </c>
    </row>
    <row r="5546" spans="1:11" x14ac:dyDescent="0.2">
      <c r="A5546" t="s">
        <v>3407</v>
      </c>
      <c r="B5546" t="str">
        <f t="shared" si="174"/>
        <v>2016</v>
      </c>
      <c r="C5546" t="str">
        <f t="shared" si="175"/>
        <v>Sep</v>
      </c>
      <c r="D5546" t="s">
        <v>3268</v>
      </c>
      <c r="E5546" t="s">
        <v>31</v>
      </c>
      <c r="F5546" t="s">
        <v>12</v>
      </c>
      <c r="G5546" t="s">
        <v>20</v>
      </c>
      <c r="H5546" t="s">
        <v>2932</v>
      </c>
      <c r="I5546" s="4">
        <v>261.74</v>
      </c>
      <c r="J5546" s="5">
        <v>2</v>
      </c>
      <c r="K5546" s="4">
        <v>65.44</v>
      </c>
    </row>
    <row r="5547" spans="1:11" x14ac:dyDescent="0.2">
      <c r="A5547" t="s">
        <v>3408</v>
      </c>
      <c r="B5547" t="str">
        <f t="shared" si="174"/>
        <v>2016</v>
      </c>
      <c r="C5547" t="str">
        <f t="shared" si="175"/>
        <v>Sep</v>
      </c>
      <c r="D5547" t="s">
        <v>1308</v>
      </c>
      <c r="E5547" t="s">
        <v>169</v>
      </c>
      <c r="F5547" t="s">
        <v>12</v>
      </c>
      <c r="G5547" t="s">
        <v>22</v>
      </c>
      <c r="H5547" t="s">
        <v>1817</v>
      </c>
      <c r="I5547" s="4">
        <v>14.62</v>
      </c>
      <c r="J5547" s="5">
        <v>2</v>
      </c>
      <c r="K5547" s="4">
        <v>5.48</v>
      </c>
    </row>
    <row r="5548" spans="1:11" x14ac:dyDescent="0.2">
      <c r="A5548" t="s">
        <v>3408</v>
      </c>
      <c r="B5548" t="str">
        <f t="shared" si="174"/>
        <v>2016</v>
      </c>
      <c r="C5548" t="str">
        <f t="shared" si="175"/>
        <v>Sep</v>
      </c>
      <c r="D5548" t="s">
        <v>1386</v>
      </c>
      <c r="E5548" t="s">
        <v>31</v>
      </c>
      <c r="F5548" t="s">
        <v>12</v>
      </c>
      <c r="G5548" t="s">
        <v>22</v>
      </c>
      <c r="H5548" t="s">
        <v>221</v>
      </c>
      <c r="I5548" s="4">
        <v>55.36</v>
      </c>
      <c r="J5548" s="5">
        <v>4</v>
      </c>
      <c r="K5548" s="4">
        <v>18.68</v>
      </c>
    </row>
    <row r="5549" spans="1:11" x14ac:dyDescent="0.2">
      <c r="A5549" t="s">
        <v>3408</v>
      </c>
      <c r="B5549" t="str">
        <f t="shared" si="174"/>
        <v>2016</v>
      </c>
      <c r="C5549" t="str">
        <f t="shared" si="175"/>
        <v>Sep</v>
      </c>
      <c r="D5549" t="s">
        <v>1749</v>
      </c>
      <c r="E5549" t="s">
        <v>11</v>
      </c>
      <c r="F5549" t="s">
        <v>38</v>
      </c>
      <c r="G5549" t="s">
        <v>52</v>
      </c>
      <c r="H5549" t="s">
        <v>2336</v>
      </c>
      <c r="I5549" s="4">
        <v>15.01</v>
      </c>
      <c r="J5549" s="5">
        <v>4</v>
      </c>
      <c r="K5549" s="4">
        <v>-12.01</v>
      </c>
    </row>
    <row r="5550" spans="1:11" x14ac:dyDescent="0.2">
      <c r="A5550" t="s">
        <v>3409</v>
      </c>
      <c r="B5550" t="str">
        <f t="shared" si="174"/>
        <v>2016</v>
      </c>
      <c r="C5550" t="str">
        <f t="shared" si="175"/>
        <v>Sep</v>
      </c>
      <c r="D5550" t="s">
        <v>2645</v>
      </c>
      <c r="E5550" t="s">
        <v>169</v>
      </c>
      <c r="F5550" t="s">
        <v>12</v>
      </c>
      <c r="G5550" t="s">
        <v>20</v>
      </c>
      <c r="H5550" t="s">
        <v>3410</v>
      </c>
      <c r="I5550" s="4">
        <v>59.48</v>
      </c>
      <c r="J5550" s="5">
        <v>2</v>
      </c>
      <c r="K5550" s="4">
        <v>8.92</v>
      </c>
    </row>
    <row r="5551" spans="1:11" x14ac:dyDescent="0.2">
      <c r="A5551" t="s">
        <v>3409</v>
      </c>
      <c r="B5551" t="str">
        <f t="shared" si="174"/>
        <v>2016</v>
      </c>
      <c r="C5551" t="str">
        <f t="shared" si="175"/>
        <v>Sep</v>
      </c>
      <c r="D5551" t="s">
        <v>2645</v>
      </c>
      <c r="E5551" t="s">
        <v>169</v>
      </c>
      <c r="F5551" t="s">
        <v>12</v>
      </c>
      <c r="G5551" t="s">
        <v>13</v>
      </c>
      <c r="H5551" t="s">
        <v>1973</v>
      </c>
      <c r="I5551" s="4">
        <v>6.69</v>
      </c>
      <c r="J5551" s="5">
        <v>1</v>
      </c>
      <c r="K5551" s="4">
        <v>3.08</v>
      </c>
    </row>
    <row r="5552" spans="1:11" x14ac:dyDescent="0.2">
      <c r="A5552" t="s">
        <v>3409</v>
      </c>
      <c r="B5552" t="str">
        <f t="shared" si="174"/>
        <v>2016</v>
      </c>
      <c r="C5552" t="str">
        <f t="shared" si="175"/>
        <v>Sep</v>
      </c>
      <c r="D5552" t="s">
        <v>2519</v>
      </c>
      <c r="E5552" t="s">
        <v>135</v>
      </c>
      <c r="F5552" t="s">
        <v>12</v>
      </c>
      <c r="G5552" t="s">
        <v>27</v>
      </c>
      <c r="H5552" t="s">
        <v>2574</v>
      </c>
      <c r="I5552" s="4">
        <v>67.56</v>
      </c>
      <c r="J5552" s="5">
        <v>3</v>
      </c>
      <c r="K5552" s="4">
        <v>8.4499999999999993</v>
      </c>
    </row>
    <row r="5553" spans="1:11" x14ac:dyDescent="0.2">
      <c r="A5553" t="s">
        <v>3409</v>
      </c>
      <c r="B5553" t="str">
        <f t="shared" si="174"/>
        <v>2016</v>
      </c>
      <c r="C5553" t="str">
        <f t="shared" si="175"/>
        <v>Sep</v>
      </c>
      <c r="D5553" t="s">
        <v>326</v>
      </c>
      <c r="E5553" t="s">
        <v>11</v>
      </c>
      <c r="F5553" t="s">
        <v>38</v>
      </c>
      <c r="G5553" t="s">
        <v>164</v>
      </c>
      <c r="H5553" t="s">
        <v>545</v>
      </c>
      <c r="I5553" s="4">
        <v>300.93</v>
      </c>
      <c r="J5553" s="5">
        <v>5</v>
      </c>
      <c r="K5553" s="4">
        <v>-34.39</v>
      </c>
    </row>
    <row r="5554" spans="1:11" x14ac:dyDescent="0.2">
      <c r="A5554" t="s">
        <v>3409</v>
      </c>
      <c r="B5554" t="str">
        <f t="shared" si="174"/>
        <v>2016</v>
      </c>
      <c r="C5554" t="str">
        <f t="shared" si="175"/>
        <v>Sep</v>
      </c>
      <c r="D5554" t="s">
        <v>326</v>
      </c>
      <c r="E5554" t="s">
        <v>11</v>
      </c>
      <c r="F5554" t="s">
        <v>43</v>
      </c>
      <c r="G5554" t="s">
        <v>44</v>
      </c>
      <c r="H5554" t="s">
        <v>1085</v>
      </c>
      <c r="I5554" s="4">
        <v>719.96</v>
      </c>
      <c r="J5554" s="5">
        <v>5</v>
      </c>
      <c r="K5554" s="4">
        <v>54</v>
      </c>
    </row>
    <row r="5555" spans="1:11" x14ac:dyDescent="0.2">
      <c r="A5555" t="s">
        <v>3409</v>
      </c>
      <c r="B5555" t="str">
        <f t="shared" si="174"/>
        <v>2016</v>
      </c>
      <c r="C5555" t="str">
        <f t="shared" si="175"/>
        <v>Sep</v>
      </c>
      <c r="D5555" t="s">
        <v>2089</v>
      </c>
      <c r="E5555" t="s">
        <v>139</v>
      </c>
      <c r="F5555" t="s">
        <v>43</v>
      </c>
      <c r="G5555" t="s">
        <v>44</v>
      </c>
      <c r="H5555" t="s">
        <v>862</v>
      </c>
      <c r="I5555" s="4">
        <v>519.67999999999995</v>
      </c>
      <c r="J5555" s="5">
        <v>7</v>
      </c>
      <c r="K5555" s="4">
        <v>58.46</v>
      </c>
    </row>
    <row r="5556" spans="1:11" x14ac:dyDescent="0.2">
      <c r="A5556" t="s">
        <v>3409</v>
      </c>
      <c r="B5556" t="str">
        <f t="shared" si="174"/>
        <v>2016</v>
      </c>
      <c r="C5556" t="str">
        <f t="shared" si="175"/>
        <v>Sep</v>
      </c>
      <c r="D5556" t="s">
        <v>3105</v>
      </c>
      <c r="E5556" t="s">
        <v>189</v>
      </c>
      <c r="F5556" t="s">
        <v>12</v>
      </c>
      <c r="G5556" t="s">
        <v>18</v>
      </c>
      <c r="H5556" t="s">
        <v>2113</v>
      </c>
      <c r="I5556" s="4">
        <v>7.38</v>
      </c>
      <c r="J5556" s="5">
        <v>2</v>
      </c>
      <c r="K5556" s="4">
        <v>3.47</v>
      </c>
    </row>
    <row r="5557" spans="1:11" x14ac:dyDescent="0.2">
      <c r="A5557" t="s">
        <v>3409</v>
      </c>
      <c r="B5557" t="str">
        <f t="shared" si="174"/>
        <v>2016</v>
      </c>
      <c r="C5557" t="str">
        <f t="shared" si="175"/>
        <v>Sep</v>
      </c>
      <c r="D5557" t="s">
        <v>3105</v>
      </c>
      <c r="E5557" t="s">
        <v>189</v>
      </c>
      <c r="F5557" t="s">
        <v>12</v>
      </c>
      <c r="G5557" t="s">
        <v>22</v>
      </c>
      <c r="H5557" t="s">
        <v>133</v>
      </c>
      <c r="I5557" s="4">
        <v>14.26</v>
      </c>
      <c r="J5557" s="5">
        <v>3</v>
      </c>
      <c r="K5557" s="4">
        <v>4.46</v>
      </c>
    </row>
    <row r="5558" spans="1:11" x14ac:dyDescent="0.2">
      <c r="A5558" t="s">
        <v>3409</v>
      </c>
      <c r="B5558" t="str">
        <f t="shared" si="174"/>
        <v>2016</v>
      </c>
      <c r="C5558" t="str">
        <f t="shared" si="175"/>
        <v>Sep</v>
      </c>
      <c r="D5558" t="s">
        <v>3105</v>
      </c>
      <c r="E5558" t="s">
        <v>189</v>
      </c>
      <c r="F5558" t="s">
        <v>12</v>
      </c>
      <c r="G5558" t="s">
        <v>13</v>
      </c>
      <c r="H5558" t="s">
        <v>564</v>
      </c>
      <c r="I5558" s="4">
        <v>81.98</v>
      </c>
      <c r="J5558" s="5">
        <v>2</v>
      </c>
      <c r="K5558" s="4">
        <v>40.17</v>
      </c>
    </row>
    <row r="5559" spans="1:11" x14ac:dyDescent="0.2">
      <c r="A5559" t="s">
        <v>3409</v>
      </c>
      <c r="B5559" t="str">
        <f t="shared" si="174"/>
        <v>2016</v>
      </c>
      <c r="C5559" t="str">
        <f t="shared" si="175"/>
        <v>Sep</v>
      </c>
      <c r="D5559" t="s">
        <v>3105</v>
      </c>
      <c r="E5559" t="s">
        <v>189</v>
      </c>
      <c r="F5559" t="s">
        <v>12</v>
      </c>
      <c r="G5559" t="s">
        <v>22</v>
      </c>
      <c r="H5559" t="s">
        <v>2551</v>
      </c>
      <c r="I5559" s="4">
        <v>39.619999999999997</v>
      </c>
      <c r="J5559" s="5">
        <v>3</v>
      </c>
      <c r="K5559" s="4">
        <v>13.87</v>
      </c>
    </row>
    <row r="5560" spans="1:11" x14ac:dyDescent="0.2">
      <c r="A5560" t="s">
        <v>3409</v>
      </c>
      <c r="B5560" t="str">
        <f t="shared" si="174"/>
        <v>2016</v>
      </c>
      <c r="C5560" t="str">
        <f t="shared" si="175"/>
        <v>Sep</v>
      </c>
      <c r="D5560" t="s">
        <v>995</v>
      </c>
      <c r="E5560" t="s">
        <v>31</v>
      </c>
      <c r="F5560" t="s">
        <v>12</v>
      </c>
      <c r="G5560" t="s">
        <v>22</v>
      </c>
      <c r="H5560" t="s">
        <v>3113</v>
      </c>
      <c r="I5560" s="4">
        <v>276.77999999999997</v>
      </c>
      <c r="J5560" s="5">
        <v>2</v>
      </c>
      <c r="K5560" s="4">
        <v>89.95</v>
      </c>
    </row>
    <row r="5561" spans="1:11" x14ac:dyDescent="0.2">
      <c r="A5561" t="s">
        <v>3411</v>
      </c>
      <c r="B5561" t="str">
        <f t="shared" si="174"/>
        <v>2016</v>
      </c>
      <c r="C5561" t="str">
        <f t="shared" si="175"/>
        <v>Sep</v>
      </c>
      <c r="D5561" t="s">
        <v>2847</v>
      </c>
      <c r="E5561" t="s">
        <v>31</v>
      </c>
      <c r="F5561" t="s">
        <v>12</v>
      </c>
      <c r="G5561" t="s">
        <v>13</v>
      </c>
      <c r="H5561" t="s">
        <v>1144</v>
      </c>
      <c r="I5561" s="4">
        <v>7.61</v>
      </c>
      <c r="J5561" s="5">
        <v>1</v>
      </c>
      <c r="K5561" s="4">
        <v>3.58</v>
      </c>
    </row>
    <row r="5562" spans="1:11" x14ac:dyDescent="0.2">
      <c r="A5562" t="s">
        <v>3411</v>
      </c>
      <c r="B5562" t="str">
        <f t="shared" si="174"/>
        <v>2016</v>
      </c>
      <c r="C5562" t="str">
        <f t="shared" si="175"/>
        <v>Sep</v>
      </c>
      <c r="D5562" t="s">
        <v>2847</v>
      </c>
      <c r="E5562" t="s">
        <v>31</v>
      </c>
      <c r="F5562" t="s">
        <v>43</v>
      </c>
      <c r="G5562" t="s">
        <v>58</v>
      </c>
      <c r="H5562" t="s">
        <v>1890</v>
      </c>
      <c r="I5562" s="4">
        <v>3347.37</v>
      </c>
      <c r="J5562" s="5">
        <v>13</v>
      </c>
      <c r="K5562" s="4">
        <v>636</v>
      </c>
    </row>
    <row r="5563" spans="1:11" x14ac:dyDescent="0.2">
      <c r="A5563" t="s">
        <v>3411</v>
      </c>
      <c r="B5563" t="str">
        <f t="shared" si="174"/>
        <v>2016</v>
      </c>
      <c r="C5563" t="str">
        <f t="shared" si="175"/>
        <v>Sep</v>
      </c>
      <c r="D5563" t="s">
        <v>718</v>
      </c>
      <c r="E5563" t="s">
        <v>26</v>
      </c>
      <c r="F5563" t="s">
        <v>12</v>
      </c>
      <c r="G5563" t="s">
        <v>13</v>
      </c>
      <c r="H5563" t="s">
        <v>173</v>
      </c>
      <c r="I5563" s="4">
        <v>8.4499999999999993</v>
      </c>
      <c r="J5563" s="5">
        <v>2</v>
      </c>
      <c r="K5563" s="4">
        <v>2.64</v>
      </c>
    </row>
    <row r="5564" spans="1:11" x14ac:dyDescent="0.2">
      <c r="A5564" t="s">
        <v>3411</v>
      </c>
      <c r="B5564" t="str">
        <f t="shared" si="174"/>
        <v>2016</v>
      </c>
      <c r="C5564" t="str">
        <f t="shared" si="175"/>
        <v>Sep</v>
      </c>
      <c r="D5564" t="s">
        <v>718</v>
      </c>
      <c r="E5564" t="s">
        <v>26</v>
      </c>
      <c r="F5564" t="s">
        <v>43</v>
      </c>
      <c r="G5564" t="s">
        <v>44</v>
      </c>
      <c r="H5564" t="s">
        <v>403</v>
      </c>
      <c r="I5564" s="4">
        <v>728.95</v>
      </c>
      <c r="J5564" s="5">
        <v>9</v>
      </c>
      <c r="K5564" s="4">
        <v>-157.94</v>
      </c>
    </row>
    <row r="5565" spans="1:11" x14ac:dyDescent="0.2">
      <c r="A5565" t="s">
        <v>3411</v>
      </c>
      <c r="B5565" t="str">
        <f t="shared" si="174"/>
        <v>2016</v>
      </c>
      <c r="C5565" t="str">
        <f t="shared" si="175"/>
        <v>Sep</v>
      </c>
      <c r="D5565" t="s">
        <v>1215</v>
      </c>
      <c r="E5565" t="s">
        <v>87</v>
      </c>
      <c r="F5565" t="s">
        <v>12</v>
      </c>
      <c r="G5565" t="s">
        <v>22</v>
      </c>
      <c r="H5565" t="s">
        <v>885</v>
      </c>
      <c r="I5565" s="4">
        <v>22.43</v>
      </c>
      <c r="J5565" s="5">
        <v>3</v>
      </c>
      <c r="K5565" s="4">
        <v>-17.940000000000001</v>
      </c>
    </row>
    <row r="5566" spans="1:11" x14ac:dyDescent="0.2">
      <c r="A5566" t="s">
        <v>3411</v>
      </c>
      <c r="B5566" t="str">
        <f t="shared" si="174"/>
        <v>2016</v>
      </c>
      <c r="C5566" t="str">
        <f t="shared" si="175"/>
        <v>Sep</v>
      </c>
      <c r="D5566" t="s">
        <v>1215</v>
      </c>
      <c r="E5566" t="s">
        <v>87</v>
      </c>
      <c r="F5566" t="s">
        <v>12</v>
      </c>
      <c r="G5566" t="s">
        <v>20</v>
      </c>
      <c r="H5566" t="s">
        <v>350</v>
      </c>
      <c r="I5566" s="4">
        <v>37.520000000000003</v>
      </c>
      <c r="J5566" s="5">
        <v>5</v>
      </c>
      <c r="K5566" s="4">
        <v>3.75</v>
      </c>
    </row>
    <row r="5567" spans="1:11" x14ac:dyDescent="0.2">
      <c r="A5567" t="s">
        <v>3411</v>
      </c>
      <c r="B5567" t="str">
        <f t="shared" si="174"/>
        <v>2016</v>
      </c>
      <c r="C5567" t="str">
        <f t="shared" si="175"/>
        <v>Sep</v>
      </c>
      <c r="D5567" t="s">
        <v>1678</v>
      </c>
      <c r="E5567" t="s">
        <v>62</v>
      </c>
      <c r="F5567" t="s">
        <v>43</v>
      </c>
      <c r="G5567" t="s">
        <v>694</v>
      </c>
      <c r="H5567" t="s">
        <v>2384</v>
      </c>
      <c r="I5567" s="4">
        <v>1599.92</v>
      </c>
      <c r="J5567" s="5">
        <v>8</v>
      </c>
      <c r="K5567" s="4">
        <v>751.96</v>
      </c>
    </row>
    <row r="5568" spans="1:11" x14ac:dyDescent="0.2">
      <c r="A5568" t="s">
        <v>3411</v>
      </c>
      <c r="B5568" t="str">
        <f t="shared" si="174"/>
        <v>2016</v>
      </c>
      <c r="C5568" t="str">
        <f t="shared" si="175"/>
        <v>Sep</v>
      </c>
      <c r="D5568" t="s">
        <v>1678</v>
      </c>
      <c r="E5568" t="s">
        <v>62</v>
      </c>
      <c r="F5568" t="s">
        <v>12</v>
      </c>
      <c r="G5568" t="s">
        <v>72</v>
      </c>
      <c r="H5568" t="s">
        <v>3155</v>
      </c>
      <c r="I5568" s="4">
        <v>11.09</v>
      </c>
      <c r="J5568" s="5">
        <v>1</v>
      </c>
      <c r="K5568" s="4">
        <v>5.43</v>
      </c>
    </row>
    <row r="5569" spans="1:11" x14ac:dyDescent="0.2">
      <c r="A5569" t="s">
        <v>3411</v>
      </c>
      <c r="B5569" t="str">
        <f t="shared" si="174"/>
        <v>2016</v>
      </c>
      <c r="C5569" t="str">
        <f t="shared" si="175"/>
        <v>Sep</v>
      </c>
      <c r="D5569" t="s">
        <v>2393</v>
      </c>
      <c r="E5569" t="s">
        <v>31</v>
      </c>
      <c r="F5569" t="s">
        <v>12</v>
      </c>
      <c r="G5569" t="s">
        <v>20</v>
      </c>
      <c r="H5569" t="s">
        <v>1853</v>
      </c>
      <c r="I5569" s="4">
        <v>332.94</v>
      </c>
      <c r="J5569" s="5">
        <v>3</v>
      </c>
      <c r="K5569" s="4">
        <v>6.66</v>
      </c>
    </row>
    <row r="5570" spans="1:11" x14ac:dyDescent="0.2">
      <c r="A5570" t="s">
        <v>3411</v>
      </c>
      <c r="B5570" t="str">
        <f t="shared" si="174"/>
        <v>2016</v>
      </c>
      <c r="C5570" t="str">
        <f t="shared" si="175"/>
        <v>Sep</v>
      </c>
      <c r="D5570" t="s">
        <v>2393</v>
      </c>
      <c r="E5570" t="s">
        <v>31</v>
      </c>
      <c r="F5570" t="s">
        <v>12</v>
      </c>
      <c r="G5570" t="s">
        <v>22</v>
      </c>
      <c r="H5570" t="s">
        <v>885</v>
      </c>
      <c r="I5570" s="4">
        <v>39.869999999999997</v>
      </c>
      <c r="J5570" s="5">
        <v>2</v>
      </c>
      <c r="K5570" s="4">
        <v>12.96</v>
      </c>
    </row>
    <row r="5571" spans="1:11" x14ac:dyDescent="0.2">
      <c r="A5571" t="s">
        <v>3411</v>
      </c>
      <c r="B5571" t="str">
        <f t="shared" ref="B5571:B5634" si="176">TEXT(A5571,"YYYY")</f>
        <v>2016</v>
      </c>
      <c r="C5571" t="str">
        <f t="shared" ref="C5571:C5634" si="177">TEXT(A5571,"MMM")</f>
        <v>Sep</v>
      </c>
      <c r="D5571" t="s">
        <v>1250</v>
      </c>
      <c r="E5571" t="s">
        <v>1485</v>
      </c>
      <c r="F5571" t="s">
        <v>43</v>
      </c>
      <c r="G5571" t="s">
        <v>44</v>
      </c>
      <c r="H5571" t="s">
        <v>814</v>
      </c>
      <c r="I5571" s="4">
        <v>224.75</v>
      </c>
      <c r="J5571" s="5">
        <v>5</v>
      </c>
      <c r="K5571" s="4">
        <v>62.93</v>
      </c>
    </row>
    <row r="5572" spans="1:11" x14ac:dyDescent="0.2">
      <c r="A5572" t="s">
        <v>3411</v>
      </c>
      <c r="B5572" t="str">
        <f t="shared" si="176"/>
        <v>2016</v>
      </c>
      <c r="C5572" t="str">
        <f t="shared" si="177"/>
        <v>Sep</v>
      </c>
      <c r="D5572" t="s">
        <v>1572</v>
      </c>
      <c r="E5572" t="s">
        <v>17</v>
      </c>
      <c r="F5572" t="s">
        <v>12</v>
      </c>
      <c r="G5572" t="s">
        <v>18</v>
      </c>
      <c r="H5572" t="s">
        <v>455</v>
      </c>
      <c r="I5572" s="4">
        <v>6</v>
      </c>
      <c r="J5572" s="5">
        <v>2</v>
      </c>
      <c r="K5572" s="4">
        <v>2.1</v>
      </c>
    </row>
    <row r="5573" spans="1:11" x14ac:dyDescent="0.2">
      <c r="A5573" t="s">
        <v>3411</v>
      </c>
      <c r="B5573" t="str">
        <f t="shared" si="176"/>
        <v>2016</v>
      </c>
      <c r="C5573" t="str">
        <f t="shared" si="177"/>
        <v>Sep</v>
      </c>
      <c r="D5573" t="s">
        <v>1572</v>
      </c>
      <c r="E5573" t="s">
        <v>17</v>
      </c>
      <c r="F5573" t="s">
        <v>12</v>
      </c>
      <c r="G5573" t="s">
        <v>22</v>
      </c>
      <c r="H5573" t="s">
        <v>1362</v>
      </c>
      <c r="I5573" s="4">
        <v>1.91</v>
      </c>
      <c r="J5573" s="5">
        <v>3</v>
      </c>
      <c r="K5573" s="4">
        <v>-3.24</v>
      </c>
    </row>
    <row r="5574" spans="1:11" x14ac:dyDescent="0.2">
      <c r="A5574" t="s">
        <v>3411</v>
      </c>
      <c r="B5574" t="str">
        <f t="shared" si="176"/>
        <v>2016</v>
      </c>
      <c r="C5574" t="str">
        <f t="shared" si="177"/>
        <v>Sep</v>
      </c>
      <c r="D5574" t="s">
        <v>249</v>
      </c>
      <c r="E5574" t="s">
        <v>109</v>
      </c>
      <c r="F5574" t="s">
        <v>12</v>
      </c>
      <c r="G5574" t="s">
        <v>27</v>
      </c>
      <c r="H5574" t="s">
        <v>2907</v>
      </c>
      <c r="I5574" s="4">
        <v>2.91</v>
      </c>
      <c r="J5574" s="5">
        <v>2</v>
      </c>
      <c r="K5574" s="4">
        <v>0.91</v>
      </c>
    </row>
    <row r="5575" spans="1:11" x14ac:dyDescent="0.2">
      <c r="A5575" t="s">
        <v>3411</v>
      </c>
      <c r="B5575" t="str">
        <f t="shared" si="176"/>
        <v>2016</v>
      </c>
      <c r="C5575" t="str">
        <f t="shared" si="177"/>
        <v>Sep</v>
      </c>
      <c r="D5575" t="s">
        <v>249</v>
      </c>
      <c r="E5575" t="s">
        <v>109</v>
      </c>
      <c r="F5575" t="s">
        <v>12</v>
      </c>
      <c r="G5575" t="s">
        <v>13</v>
      </c>
      <c r="H5575" t="s">
        <v>1337</v>
      </c>
      <c r="I5575" s="4">
        <v>20.74</v>
      </c>
      <c r="J5575" s="5">
        <v>4</v>
      </c>
      <c r="K5575" s="4">
        <v>7.26</v>
      </c>
    </row>
    <row r="5576" spans="1:11" x14ac:dyDescent="0.2">
      <c r="A5576" t="s">
        <v>3411</v>
      </c>
      <c r="B5576" t="str">
        <f t="shared" si="176"/>
        <v>2016</v>
      </c>
      <c r="C5576" t="str">
        <f t="shared" si="177"/>
        <v>Sep</v>
      </c>
      <c r="D5576" t="s">
        <v>249</v>
      </c>
      <c r="E5576" t="s">
        <v>109</v>
      </c>
      <c r="F5576" t="s">
        <v>12</v>
      </c>
      <c r="G5576" t="s">
        <v>13</v>
      </c>
      <c r="H5576" t="s">
        <v>1280</v>
      </c>
      <c r="I5576" s="4">
        <v>9.57</v>
      </c>
      <c r="J5576" s="5">
        <v>2</v>
      </c>
      <c r="K5576" s="4">
        <v>2.99</v>
      </c>
    </row>
    <row r="5577" spans="1:11" x14ac:dyDescent="0.2">
      <c r="A5577" t="s">
        <v>3411</v>
      </c>
      <c r="B5577" t="str">
        <f t="shared" si="176"/>
        <v>2016</v>
      </c>
      <c r="C5577" t="str">
        <f t="shared" si="177"/>
        <v>Sep</v>
      </c>
      <c r="D5577" t="s">
        <v>1350</v>
      </c>
      <c r="E5577" t="s">
        <v>11</v>
      </c>
      <c r="F5577" t="s">
        <v>12</v>
      </c>
      <c r="G5577" t="s">
        <v>72</v>
      </c>
      <c r="H5577" t="s">
        <v>623</v>
      </c>
      <c r="I5577" s="4">
        <v>99.57</v>
      </c>
      <c r="J5577" s="5">
        <v>2</v>
      </c>
      <c r="K5577" s="4">
        <v>33.6</v>
      </c>
    </row>
    <row r="5578" spans="1:11" x14ac:dyDescent="0.2">
      <c r="A5578" t="s">
        <v>3412</v>
      </c>
      <c r="B5578" t="str">
        <f t="shared" si="176"/>
        <v>2016</v>
      </c>
      <c r="C5578" t="str">
        <f t="shared" si="177"/>
        <v>Sep</v>
      </c>
      <c r="D5578" t="s">
        <v>2334</v>
      </c>
      <c r="E5578" t="s">
        <v>327</v>
      </c>
      <c r="F5578" t="s">
        <v>38</v>
      </c>
      <c r="G5578" t="s">
        <v>52</v>
      </c>
      <c r="H5578" t="s">
        <v>552</v>
      </c>
      <c r="I5578" s="4">
        <v>15.14</v>
      </c>
      <c r="J5578" s="5">
        <v>4</v>
      </c>
      <c r="K5578" s="4">
        <v>3.59</v>
      </c>
    </row>
    <row r="5579" spans="1:11" x14ac:dyDescent="0.2">
      <c r="A5579" t="s">
        <v>3412</v>
      </c>
      <c r="B5579" t="str">
        <f t="shared" si="176"/>
        <v>2016</v>
      </c>
      <c r="C5579" t="str">
        <f t="shared" si="177"/>
        <v>Sep</v>
      </c>
      <c r="D5579" t="s">
        <v>2334</v>
      </c>
      <c r="E5579" t="s">
        <v>327</v>
      </c>
      <c r="F5579" t="s">
        <v>38</v>
      </c>
      <c r="G5579" t="s">
        <v>39</v>
      </c>
      <c r="H5579" t="s">
        <v>2346</v>
      </c>
      <c r="I5579" s="4">
        <v>466.77</v>
      </c>
      <c r="J5579" s="5">
        <v>2</v>
      </c>
      <c r="K5579" s="4">
        <v>52.51</v>
      </c>
    </row>
    <row r="5580" spans="1:11" x14ac:dyDescent="0.2">
      <c r="A5580" t="s">
        <v>3412</v>
      </c>
      <c r="B5580" t="str">
        <f t="shared" si="176"/>
        <v>2016</v>
      </c>
      <c r="C5580" t="str">
        <f t="shared" si="177"/>
        <v>Sep</v>
      </c>
      <c r="D5580" t="s">
        <v>2334</v>
      </c>
      <c r="E5580" t="s">
        <v>327</v>
      </c>
      <c r="F5580" t="s">
        <v>38</v>
      </c>
      <c r="G5580" t="s">
        <v>52</v>
      </c>
      <c r="H5580" t="s">
        <v>361</v>
      </c>
      <c r="I5580" s="4">
        <v>15.23</v>
      </c>
      <c r="J5580" s="5">
        <v>1</v>
      </c>
      <c r="K5580" s="4">
        <v>1.71</v>
      </c>
    </row>
    <row r="5581" spans="1:11" x14ac:dyDescent="0.2">
      <c r="A5581" t="s">
        <v>3412</v>
      </c>
      <c r="B5581" t="str">
        <f t="shared" si="176"/>
        <v>2016</v>
      </c>
      <c r="C5581" t="str">
        <f t="shared" si="177"/>
        <v>Sep</v>
      </c>
      <c r="D5581" t="s">
        <v>2334</v>
      </c>
      <c r="E5581" t="s">
        <v>327</v>
      </c>
      <c r="F5581" t="s">
        <v>12</v>
      </c>
      <c r="G5581" t="s">
        <v>18</v>
      </c>
      <c r="H5581" t="s">
        <v>2019</v>
      </c>
      <c r="I5581" s="4">
        <v>6.26</v>
      </c>
      <c r="J5581" s="5">
        <v>3</v>
      </c>
      <c r="K5581" s="4">
        <v>2.04</v>
      </c>
    </row>
    <row r="5582" spans="1:11" x14ac:dyDescent="0.2">
      <c r="A5582" t="s">
        <v>3412</v>
      </c>
      <c r="B5582" t="str">
        <f t="shared" si="176"/>
        <v>2016</v>
      </c>
      <c r="C5582" t="str">
        <f t="shared" si="177"/>
        <v>Sep</v>
      </c>
      <c r="D5582" t="s">
        <v>2126</v>
      </c>
      <c r="E5582" t="s">
        <v>189</v>
      </c>
      <c r="F5582" t="s">
        <v>12</v>
      </c>
      <c r="G5582" t="s">
        <v>47</v>
      </c>
      <c r="H5582" t="s">
        <v>1813</v>
      </c>
      <c r="I5582" s="4">
        <v>10.47</v>
      </c>
      <c r="J5582" s="5">
        <v>3</v>
      </c>
      <c r="K5582" s="4">
        <v>4.82</v>
      </c>
    </row>
    <row r="5583" spans="1:11" x14ac:dyDescent="0.2">
      <c r="A5583" t="s">
        <v>3412</v>
      </c>
      <c r="B5583" t="str">
        <f t="shared" si="176"/>
        <v>2016</v>
      </c>
      <c r="C5583" t="str">
        <f t="shared" si="177"/>
        <v>Sep</v>
      </c>
      <c r="D5583" t="s">
        <v>2126</v>
      </c>
      <c r="E5583" t="s">
        <v>189</v>
      </c>
      <c r="F5583" t="s">
        <v>12</v>
      </c>
      <c r="G5583" t="s">
        <v>18</v>
      </c>
      <c r="H5583" t="s">
        <v>2113</v>
      </c>
      <c r="I5583" s="4">
        <v>11.07</v>
      </c>
      <c r="J5583" s="5">
        <v>3</v>
      </c>
      <c r="K5583" s="4">
        <v>5.2</v>
      </c>
    </row>
    <row r="5584" spans="1:11" x14ac:dyDescent="0.2">
      <c r="A5584" t="s">
        <v>3412</v>
      </c>
      <c r="B5584" t="str">
        <f t="shared" si="176"/>
        <v>2016</v>
      </c>
      <c r="C5584" t="str">
        <f t="shared" si="177"/>
        <v>Sep</v>
      </c>
      <c r="D5584" t="s">
        <v>2126</v>
      </c>
      <c r="E5584" t="s">
        <v>189</v>
      </c>
      <c r="F5584" t="s">
        <v>12</v>
      </c>
      <c r="G5584" t="s">
        <v>22</v>
      </c>
      <c r="H5584" t="s">
        <v>1579</v>
      </c>
      <c r="I5584" s="4">
        <v>20.7</v>
      </c>
      <c r="J5584" s="5">
        <v>4</v>
      </c>
      <c r="K5584" s="4">
        <v>7.76</v>
      </c>
    </row>
    <row r="5585" spans="1:11" x14ac:dyDescent="0.2">
      <c r="A5585" t="s">
        <v>3412</v>
      </c>
      <c r="B5585" t="str">
        <f t="shared" si="176"/>
        <v>2016</v>
      </c>
      <c r="C5585" t="str">
        <f t="shared" si="177"/>
        <v>Sep</v>
      </c>
      <c r="D5585" t="s">
        <v>772</v>
      </c>
      <c r="E5585" t="s">
        <v>62</v>
      </c>
      <c r="F5585" t="s">
        <v>43</v>
      </c>
      <c r="G5585" t="s">
        <v>58</v>
      </c>
      <c r="H5585" t="s">
        <v>349</v>
      </c>
      <c r="I5585" s="4">
        <v>20.7</v>
      </c>
      <c r="J5585" s="5">
        <v>3</v>
      </c>
      <c r="K5585" s="4">
        <v>1.66</v>
      </c>
    </row>
    <row r="5586" spans="1:11" x14ac:dyDescent="0.2">
      <c r="A5586" t="s">
        <v>3412</v>
      </c>
      <c r="B5586" t="str">
        <f t="shared" si="176"/>
        <v>2016</v>
      </c>
      <c r="C5586" t="str">
        <f t="shared" si="177"/>
        <v>Sep</v>
      </c>
      <c r="D5586" t="s">
        <v>772</v>
      </c>
      <c r="E5586" t="s">
        <v>62</v>
      </c>
      <c r="F5586" t="s">
        <v>12</v>
      </c>
      <c r="G5586" t="s">
        <v>47</v>
      </c>
      <c r="H5586" t="s">
        <v>184</v>
      </c>
      <c r="I5586" s="4">
        <v>11.34</v>
      </c>
      <c r="J5586" s="5">
        <v>3</v>
      </c>
      <c r="K5586" s="4">
        <v>5.22</v>
      </c>
    </row>
    <row r="5587" spans="1:11" x14ac:dyDescent="0.2">
      <c r="A5587" t="s">
        <v>3412</v>
      </c>
      <c r="B5587" t="str">
        <f t="shared" si="176"/>
        <v>2016</v>
      </c>
      <c r="C5587" t="str">
        <f t="shared" si="177"/>
        <v>Sep</v>
      </c>
      <c r="D5587" t="s">
        <v>772</v>
      </c>
      <c r="E5587" t="s">
        <v>62</v>
      </c>
      <c r="F5587" t="s">
        <v>12</v>
      </c>
      <c r="G5587" t="s">
        <v>20</v>
      </c>
      <c r="H5587" t="s">
        <v>2104</v>
      </c>
      <c r="I5587" s="4">
        <v>67.900000000000006</v>
      </c>
      <c r="J5587" s="5">
        <v>5</v>
      </c>
      <c r="K5587" s="4">
        <v>0.68</v>
      </c>
    </row>
    <row r="5588" spans="1:11" x14ac:dyDescent="0.2">
      <c r="A5588" t="s">
        <v>3412</v>
      </c>
      <c r="B5588" t="str">
        <f t="shared" si="176"/>
        <v>2016</v>
      </c>
      <c r="C5588" t="str">
        <f t="shared" si="177"/>
        <v>Sep</v>
      </c>
      <c r="D5588" t="s">
        <v>772</v>
      </c>
      <c r="E5588" t="s">
        <v>62</v>
      </c>
      <c r="F5588" t="s">
        <v>38</v>
      </c>
      <c r="G5588" t="s">
        <v>39</v>
      </c>
      <c r="H5588" t="s">
        <v>2850</v>
      </c>
      <c r="I5588" s="4">
        <v>1059.1199999999999</v>
      </c>
      <c r="J5588" s="5">
        <v>4</v>
      </c>
      <c r="K5588" s="4">
        <v>307.14</v>
      </c>
    </row>
    <row r="5589" spans="1:11" x14ac:dyDescent="0.2">
      <c r="A5589" t="s">
        <v>3412</v>
      </c>
      <c r="B5589" t="str">
        <f t="shared" si="176"/>
        <v>2016</v>
      </c>
      <c r="C5589" t="str">
        <f t="shared" si="177"/>
        <v>Sep</v>
      </c>
      <c r="D5589" t="s">
        <v>2089</v>
      </c>
      <c r="E5589" t="s">
        <v>125</v>
      </c>
      <c r="F5589" t="s">
        <v>12</v>
      </c>
      <c r="G5589" t="s">
        <v>13</v>
      </c>
      <c r="H5589" t="s">
        <v>2220</v>
      </c>
      <c r="I5589" s="4">
        <v>68.52</v>
      </c>
      <c r="J5589" s="5">
        <v>3</v>
      </c>
      <c r="K5589" s="4">
        <v>31.52</v>
      </c>
    </row>
    <row r="5590" spans="1:11" x14ac:dyDescent="0.2">
      <c r="A5590" t="s">
        <v>3412</v>
      </c>
      <c r="B5590" t="str">
        <f t="shared" si="176"/>
        <v>2016</v>
      </c>
      <c r="C5590" t="str">
        <f t="shared" si="177"/>
        <v>Sep</v>
      </c>
      <c r="D5590" t="s">
        <v>2661</v>
      </c>
      <c r="E5590" t="s">
        <v>327</v>
      </c>
      <c r="F5590" t="s">
        <v>43</v>
      </c>
      <c r="G5590" t="s">
        <v>44</v>
      </c>
      <c r="H5590" t="s">
        <v>2031</v>
      </c>
      <c r="I5590" s="4">
        <v>146.94999999999999</v>
      </c>
      <c r="J5590" s="5">
        <v>3</v>
      </c>
      <c r="K5590" s="4">
        <v>9.18</v>
      </c>
    </row>
    <row r="5591" spans="1:11" x14ac:dyDescent="0.2">
      <c r="A5591" t="s">
        <v>3412</v>
      </c>
      <c r="B5591" t="str">
        <f t="shared" si="176"/>
        <v>2016</v>
      </c>
      <c r="C5591" t="str">
        <f t="shared" si="177"/>
        <v>Sep</v>
      </c>
      <c r="D5591" t="s">
        <v>2661</v>
      </c>
      <c r="E5591" t="s">
        <v>327</v>
      </c>
      <c r="F5591" t="s">
        <v>38</v>
      </c>
      <c r="G5591" t="s">
        <v>39</v>
      </c>
      <c r="H5591" t="s">
        <v>481</v>
      </c>
      <c r="I5591" s="4">
        <v>83.14</v>
      </c>
      <c r="J5591" s="5">
        <v>4</v>
      </c>
      <c r="K5591" s="4">
        <v>5.2</v>
      </c>
    </row>
    <row r="5592" spans="1:11" x14ac:dyDescent="0.2">
      <c r="A5592" t="s">
        <v>3412</v>
      </c>
      <c r="B5592" t="str">
        <f t="shared" si="176"/>
        <v>2016</v>
      </c>
      <c r="C5592" t="str">
        <f t="shared" si="177"/>
        <v>Sep</v>
      </c>
      <c r="D5592" t="s">
        <v>797</v>
      </c>
      <c r="E5592" t="s">
        <v>169</v>
      </c>
      <c r="F5592" t="s">
        <v>38</v>
      </c>
      <c r="G5592" t="s">
        <v>52</v>
      </c>
      <c r="H5592" t="s">
        <v>441</v>
      </c>
      <c r="I5592" s="4">
        <v>40.479999999999997</v>
      </c>
      <c r="J5592" s="5">
        <v>2</v>
      </c>
      <c r="K5592" s="4">
        <v>14.57</v>
      </c>
    </row>
    <row r="5593" spans="1:11" x14ac:dyDescent="0.2">
      <c r="A5593" t="s">
        <v>3413</v>
      </c>
      <c r="B5593" t="str">
        <f t="shared" si="176"/>
        <v>2016</v>
      </c>
      <c r="C5593" t="str">
        <f t="shared" si="177"/>
        <v>Sep</v>
      </c>
      <c r="D5593" t="s">
        <v>766</v>
      </c>
      <c r="E5593" t="s">
        <v>1156</v>
      </c>
      <c r="F5593" t="s">
        <v>12</v>
      </c>
      <c r="G5593" t="s">
        <v>20</v>
      </c>
      <c r="H5593" t="s">
        <v>2104</v>
      </c>
      <c r="I5593" s="4">
        <v>40.74</v>
      </c>
      <c r="J5593" s="5">
        <v>3</v>
      </c>
      <c r="K5593" s="4">
        <v>0.41</v>
      </c>
    </row>
    <row r="5594" spans="1:11" x14ac:dyDescent="0.2">
      <c r="A5594" t="s">
        <v>3413</v>
      </c>
      <c r="B5594" t="str">
        <f t="shared" si="176"/>
        <v>2016</v>
      </c>
      <c r="C5594" t="str">
        <f t="shared" si="177"/>
        <v>Sep</v>
      </c>
      <c r="D5594" t="s">
        <v>766</v>
      </c>
      <c r="E5594" t="s">
        <v>1156</v>
      </c>
      <c r="F5594" t="s">
        <v>12</v>
      </c>
      <c r="G5594" t="s">
        <v>18</v>
      </c>
      <c r="H5594" t="s">
        <v>1077</v>
      </c>
      <c r="I5594" s="4">
        <v>14.4</v>
      </c>
      <c r="J5594" s="5">
        <v>5</v>
      </c>
      <c r="K5594" s="4">
        <v>7.06</v>
      </c>
    </row>
    <row r="5595" spans="1:11" x14ac:dyDescent="0.2">
      <c r="A5595" t="s">
        <v>3413</v>
      </c>
      <c r="B5595" t="str">
        <f t="shared" si="176"/>
        <v>2016</v>
      </c>
      <c r="C5595" t="str">
        <f t="shared" si="177"/>
        <v>Sep</v>
      </c>
      <c r="D5595" t="s">
        <v>766</v>
      </c>
      <c r="E5595" t="s">
        <v>1156</v>
      </c>
      <c r="F5595" t="s">
        <v>43</v>
      </c>
      <c r="G5595" t="s">
        <v>44</v>
      </c>
      <c r="H5595" t="s">
        <v>2007</v>
      </c>
      <c r="I5595" s="4">
        <v>149.94999999999999</v>
      </c>
      <c r="J5595" s="5">
        <v>5</v>
      </c>
      <c r="K5595" s="4">
        <v>41.99</v>
      </c>
    </row>
    <row r="5596" spans="1:11" x14ac:dyDescent="0.2">
      <c r="A5596" t="s">
        <v>3413</v>
      </c>
      <c r="B5596" t="str">
        <f t="shared" si="176"/>
        <v>2016</v>
      </c>
      <c r="C5596" t="str">
        <f t="shared" si="177"/>
        <v>Sep</v>
      </c>
      <c r="D5596" t="s">
        <v>766</v>
      </c>
      <c r="E5596" t="s">
        <v>1156</v>
      </c>
      <c r="F5596" t="s">
        <v>12</v>
      </c>
      <c r="G5596" t="s">
        <v>232</v>
      </c>
      <c r="H5596" t="s">
        <v>2753</v>
      </c>
      <c r="I5596" s="4">
        <v>16.899999999999999</v>
      </c>
      <c r="J5596" s="5">
        <v>2</v>
      </c>
      <c r="K5596" s="4">
        <v>5.07</v>
      </c>
    </row>
    <row r="5597" spans="1:11" x14ac:dyDescent="0.2">
      <c r="A5597" t="s">
        <v>3413</v>
      </c>
      <c r="B5597" t="str">
        <f t="shared" si="176"/>
        <v>2016</v>
      </c>
      <c r="C5597" t="str">
        <f t="shared" si="177"/>
        <v>Sep</v>
      </c>
      <c r="D5597" t="s">
        <v>766</v>
      </c>
      <c r="E5597" t="s">
        <v>1156</v>
      </c>
      <c r="F5597" t="s">
        <v>12</v>
      </c>
      <c r="G5597" t="s">
        <v>13</v>
      </c>
      <c r="H5597" t="s">
        <v>2482</v>
      </c>
      <c r="I5597" s="4">
        <v>17.61</v>
      </c>
      <c r="J5597" s="5">
        <v>3</v>
      </c>
      <c r="K5597" s="4">
        <v>8.4499999999999993</v>
      </c>
    </row>
    <row r="5598" spans="1:11" x14ac:dyDescent="0.2">
      <c r="A5598" t="s">
        <v>3413</v>
      </c>
      <c r="B5598" t="str">
        <f t="shared" si="176"/>
        <v>2016</v>
      </c>
      <c r="C5598" t="str">
        <f t="shared" si="177"/>
        <v>Sep</v>
      </c>
      <c r="D5598" t="s">
        <v>766</v>
      </c>
      <c r="E5598" t="s">
        <v>1156</v>
      </c>
      <c r="F5598" t="s">
        <v>12</v>
      </c>
      <c r="G5598" t="s">
        <v>105</v>
      </c>
      <c r="H5598" t="s">
        <v>828</v>
      </c>
      <c r="I5598" s="4">
        <v>378</v>
      </c>
      <c r="J5598" s="5">
        <v>2</v>
      </c>
      <c r="K5598" s="4">
        <v>136.08000000000001</v>
      </c>
    </row>
    <row r="5599" spans="1:11" x14ac:dyDescent="0.2">
      <c r="A5599" t="s">
        <v>3413</v>
      </c>
      <c r="B5599" t="str">
        <f t="shared" si="176"/>
        <v>2016</v>
      </c>
      <c r="C5599" t="str">
        <f t="shared" si="177"/>
        <v>Sep</v>
      </c>
      <c r="D5599" t="s">
        <v>766</v>
      </c>
      <c r="E5599" t="s">
        <v>1156</v>
      </c>
      <c r="F5599" t="s">
        <v>12</v>
      </c>
      <c r="G5599" t="s">
        <v>13</v>
      </c>
      <c r="H5599" t="s">
        <v>1639</v>
      </c>
      <c r="I5599" s="4">
        <v>17.64</v>
      </c>
      <c r="J5599" s="5">
        <v>3</v>
      </c>
      <c r="K5599" s="4">
        <v>8.64</v>
      </c>
    </row>
    <row r="5600" spans="1:11" x14ac:dyDescent="0.2">
      <c r="A5600" t="s">
        <v>3413</v>
      </c>
      <c r="B5600" t="str">
        <f t="shared" si="176"/>
        <v>2016</v>
      </c>
      <c r="C5600" t="str">
        <f t="shared" si="177"/>
        <v>Sep</v>
      </c>
      <c r="D5600" t="s">
        <v>766</v>
      </c>
      <c r="E5600" t="s">
        <v>1156</v>
      </c>
      <c r="F5600" t="s">
        <v>12</v>
      </c>
      <c r="G5600" t="s">
        <v>20</v>
      </c>
      <c r="H5600" t="s">
        <v>1618</v>
      </c>
      <c r="I5600" s="4">
        <v>373.08</v>
      </c>
      <c r="J5600" s="5">
        <v>6</v>
      </c>
      <c r="K5600" s="4">
        <v>100.73</v>
      </c>
    </row>
    <row r="5601" spans="1:11" x14ac:dyDescent="0.2">
      <c r="A5601" t="s">
        <v>3413</v>
      </c>
      <c r="B5601" t="str">
        <f t="shared" si="176"/>
        <v>2016</v>
      </c>
      <c r="C5601" t="str">
        <f t="shared" si="177"/>
        <v>Sep</v>
      </c>
      <c r="D5601" t="s">
        <v>766</v>
      </c>
      <c r="E5601" t="s">
        <v>1156</v>
      </c>
      <c r="F5601" t="s">
        <v>38</v>
      </c>
      <c r="G5601" t="s">
        <v>52</v>
      </c>
      <c r="H5601" t="s">
        <v>3414</v>
      </c>
      <c r="I5601" s="4">
        <v>1336.44</v>
      </c>
      <c r="J5601" s="5">
        <v>14</v>
      </c>
      <c r="K5601" s="4">
        <v>387.57</v>
      </c>
    </row>
    <row r="5602" spans="1:11" x14ac:dyDescent="0.2">
      <c r="A5602" t="s">
        <v>3413</v>
      </c>
      <c r="B5602" t="str">
        <f t="shared" si="176"/>
        <v>2016</v>
      </c>
      <c r="C5602" t="str">
        <f t="shared" si="177"/>
        <v>Sep</v>
      </c>
      <c r="D5602" t="s">
        <v>766</v>
      </c>
      <c r="E5602" t="s">
        <v>1156</v>
      </c>
      <c r="F5602" t="s">
        <v>43</v>
      </c>
      <c r="G5602" t="s">
        <v>44</v>
      </c>
      <c r="H5602" t="s">
        <v>2165</v>
      </c>
      <c r="I5602" s="4">
        <v>29.97</v>
      </c>
      <c r="J5602" s="5">
        <v>3</v>
      </c>
      <c r="K5602" s="4">
        <v>0.3</v>
      </c>
    </row>
    <row r="5603" spans="1:11" x14ac:dyDescent="0.2">
      <c r="A5603" t="s">
        <v>3415</v>
      </c>
      <c r="B5603" t="str">
        <f t="shared" si="176"/>
        <v>2016</v>
      </c>
      <c r="C5603" t="str">
        <f t="shared" si="177"/>
        <v>Sep</v>
      </c>
      <c r="D5603" t="s">
        <v>2645</v>
      </c>
      <c r="E5603" t="s">
        <v>79</v>
      </c>
      <c r="F5603" t="s">
        <v>12</v>
      </c>
      <c r="G5603" t="s">
        <v>13</v>
      </c>
      <c r="H5603" t="s">
        <v>582</v>
      </c>
      <c r="I5603" s="4">
        <v>25.92</v>
      </c>
      <c r="J5603" s="5">
        <v>4</v>
      </c>
      <c r="K5603" s="4">
        <v>12.44</v>
      </c>
    </row>
    <row r="5604" spans="1:11" x14ac:dyDescent="0.2">
      <c r="A5604" t="s">
        <v>3415</v>
      </c>
      <c r="B5604" t="str">
        <f t="shared" si="176"/>
        <v>2016</v>
      </c>
      <c r="C5604" t="str">
        <f t="shared" si="177"/>
        <v>Sep</v>
      </c>
      <c r="D5604" t="s">
        <v>302</v>
      </c>
      <c r="E5604" t="s">
        <v>169</v>
      </c>
      <c r="F5604" t="s">
        <v>43</v>
      </c>
      <c r="G5604" t="s">
        <v>44</v>
      </c>
      <c r="H5604" t="s">
        <v>2101</v>
      </c>
      <c r="I5604" s="4">
        <v>437.85</v>
      </c>
      <c r="J5604" s="5">
        <v>3</v>
      </c>
      <c r="K5604" s="4">
        <v>131.36000000000001</v>
      </c>
    </row>
    <row r="5605" spans="1:11" x14ac:dyDescent="0.2">
      <c r="A5605" t="s">
        <v>3415</v>
      </c>
      <c r="B5605" t="str">
        <f t="shared" si="176"/>
        <v>2016</v>
      </c>
      <c r="C5605" t="str">
        <f t="shared" si="177"/>
        <v>Sep</v>
      </c>
      <c r="D5605" t="s">
        <v>302</v>
      </c>
      <c r="E5605" t="s">
        <v>169</v>
      </c>
      <c r="F5605" t="s">
        <v>12</v>
      </c>
      <c r="G5605" t="s">
        <v>22</v>
      </c>
      <c r="H5605" t="s">
        <v>486</v>
      </c>
      <c r="I5605" s="4">
        <v>673.57</v>
      </c>
      <c r="J5605" s="5">
        <v>2</v>
      </c>
      <c r="K5605" s="4">
        <v>252.59</v>
      </c>
    </row>
    <row r="5606" spans="1:11" x14ac:dyDescent="0.2">
      <c r="A5606" t="s">
        <v>3416</v>
      </c>
      <c r="B5606" t="str">
        <f t="shared" si="176"/>
        <v>2016</v>
      </c>
      <c r="C5606" t="str">
        <f t="shared" si="177"/>
        <v>Sep</v>
      </c>
      <c r="D5606" t="s">
        <v>2326</v>
      </c>
      <c r="E5606" t="s">
        <v>26</v>
      </c>
      <c r="F5606" t="s">
        <v>12</v>
      </c>
      <c r="G5606" t="s">
        <v>13</v>
      </c>
      <c r="H5606" t="s">
        <v>3417</v>
      </c>
      <c r="I5606" s="4">
        <v>5.34</v>
      </c>
      <c r="J5606" s="5">
        <v>1</v>
      </c>
      <c r="K5606" s="4">
        <v>1.87</v>
      </c>
    </row>
    <row r="5607" spans="1:11" x14ac:dyDescent="0.2">
      <c r="A5607" t="s">
        <v>3416</v>
      </c>
      <c r="B5607" t="str">
        <f t="shared" si="176"/>
        <v>2016</v>
      </c>
      <c r="C5607" t="str">
        <f t="shared" si="177"/>
        <v>Sep</v>
      </c>
      <c r="D5607" t="s">
        <v>1894</v>
      </c>
      <c r="E5607" t="s">
        <v>169</v>
      </c>
      <c r="F5607" t="s">
        <v>12</v>
      </c>
      <c r="G5607" t="s">
        <v>22</v>
      </c>
      <c r="H5607" t="s">
        <v>2065</v>
      </c>
      <c r="I5607" s="4">
        <v>841.57</v>
      </c>
      <c r="J5607" s="5">
        <v>2</v>
      </c>
      <c r="K5607" s="4">
        <v>294.55</v>
      </c>
    </row>
    <row r="5608" spans="1:11" x14ac:dyDescent="0.2">
      <c r="A5608" t="s">
        <v>3416</v>
      </c>
      <c r="B5608" t="str">
        <f t="shared" si="176"/>
        <v>2016</v>
      </c>
      <c r="C5608" t="str">
        <f t="shared" si="177"/>
        <v>Sep</v>
      </c>
      <c r="D5608" t="s">
        <v>3196</v>
      </c>
      <c r="E5608" t="s">
        <v>189</v>
      </c>
      <c r="F5608" t="s">
        <v>12</v>
      </c>
      <c r="G5608" t="s">
        <v>13</v>
      </c>
      <c r="H5608" t="s">
        <v>3164</v>
      </c>
      <c r="I5608" s="4">
        <v>21.4</v>
      </c>
      <c r="J5608" s="5">
        <v>5</v>
      </c>
      <c r="K5608" s="4">
        <v>10.06</v>
      </c>
    </row>
    <row r="5609" spans="1:11" x14ac:dyDescent="0.2">
      <c r="A5609" t="s">
        <v>3416</v>
      </c>
      <c r="B5609" t="str">
        <f t="shared" si="176"/>
        <v>2016</v>
      </c>
      <c r="C5609" t="str">
        <f t="shared" si="177"/>
        <v>Sep</v>
      </c>
      <c r="D5609" t="s">
        <v>3196</v>
      </c>
      <c r="E5609" t="s">
        <v>189</v>
      </c>
      <c r="F5609" t="s">
        <v>12</v>
      </c>
      <c r="G5609" t="s">
        <v>22</v>
      </c>
      <c r="H5609" t="s">
        <v>1123</v>
      </c>
      <c r="I5609" s="4">
        <v>48.66</v>
      </c>
      <c r="J5609" s="5">
        <v>7</v>
      </c>
      <c r="K5609" s="4">
        <v>15.82</v>
      </c>
    </row>
    <row r="5610" spans="1:11" x14ac:dyDescent="0.2">
      <c r="A5610" t="s">
        <v>3416</v>
      </c>
      <c r="B5610" t="str">
        <f t="shared" si="176"/>
        <v>2016</v>
      </c>
      <c r="C5610" t="str">
        <f t="shared" si="177"/>
        <v>Sep</v>
      </c>
      <c r="D5610" t="s">
        <v>1898</v>
      </c>
      <c r="E5610" t="s">
        <v>585</v>
      </c>
      <c r="F5610" t="s">
        <v>12</v>
      </c>
      <c r="G5610" t="s">
        <v>22</v>
      </c>
      <c r="H5610" t="s">
        <v>789</v>
      </c>
      <c r="I5610" s="4">
        <v>20.420000000000002</v>
      </c>
      <c r="J5610" s="5">
        <v>4</v>
      </c>
      <c r="K5610" s="4">
        <v>6.64</v>
      </c>
    </row>
    <row r="5611" spans="1:11" x14ac:dyDescent="0.2">
      <c r="A5611" t="s">
        <v>3416</v>
      </c>
      <c r="B5611" t="str">
        <f t="shared" si="176"/>
        <v>2016</v>
      </c>
      <c r="C5611" t="str">
        <f t="shared" si="177"/>
        <v>Sep</v>
      </c>
      <c r="D5611" t="s">
        <v>1898</v>
      </c>
      <c r="E5611" t="s">
        <v>585</v>
      </c>
      <c r="F5611" t="s">
        <v>38</v>
      </c>
      <c r="G5611" t="s">
        <v>164</v>
      </c>
      <c r="H5611" t="s">
        <v>374</v>
      </c>
      <c r="I5611" s="4">
        <v>1128.3900000000001</v>
      </c>
      <c r="J5611" s="5">
        <v>3</v>
      </c>
      <c r="K5611" s="4">
        <v>259.52999999999997</v>
      </c>
    </row>
    <row r="5612" spans="1:11" x14ac:dyDescent="0.2">
      <c r="A5612" t="s">
        <v>3416</v>
      </c>
      <c r="B5612" t="str">
        <f t="shared" si="176"/>
        <v>2016</v>
      </c>
      <c r="C5612" t="str">
        <f t="shared" si="177"/>
        <v>Sep</v>
      </c>
      <c r="D5612" t="s">
        <v>1755</v>
      </c>
      <c r="E5612" t="s">
        <v>189</v>
      </c>
      <c r="F5612" t="s">
        <v>12</v>
      </c>
      <c r="G5612" t="s">
        <v>27</v>
      </c>
      <c r="H5612" t="s">
        <v>1399</v>
      </c>
      <c r="I5612" s="4">
        <v>35.4</v>
      </c>
      <c r="J5612" s="5">
        <v>5</v>
      </c>
      <c r="K5612" s="4">
        <v>13.45</v>
      </c>
    </row>
    <row r="5613" spans="1:11" x14ac:dyDescent="0.2">
      <c r="A5613" t="s">
        <v>3418</v>
      </c>
      <c r="B5613" t="str">
        <f t="shared" si="176"/>
        <v>2016</v>
      </c>
      <c r="C5613" t="str">
        <f t="shared" si="177"/>
        <v>Sep</v>
      </c>
      <c r="D5613" t="s">
        <v>1065</v>
      </c>
      <c r="E5613" t="s">
        <v>31</v>
      </c>
      <c r="F5613" t="s">
        <v>12</v>
      </c>
      <c r="G5613" t="s">
        <v>13</v>
      </c>
      <c r="H5613" t="s">
        <v>381</v>
      </c>
      <c r="I5613" s="4">
        <v>12.96</v>
      </c>
      <c r="J5613" s="5">
        <v>2</v>
      </c>
      <c r="K5613" s="4">
        <v>6.35</v>
      </c>
    </row>
    <row r="5614" spans="1:11" x14ac:dyDescent="0.2">
      <c r="A5614" t="s">
        <v>3418</v>
      </c>
      <c r="B5614" t="str">
        <f t="shared" si="176"/>
        <v>2016</v>
      </c>
      <c r="C5614" t="str">
        <f t="shared" si="177"/>
        <v>Sep</v>
      </c>
      <c r="D5614" t="s">
        <v>1611</v>
      </c>
      <c r="E5614" t="s">
        <v>31</v>
      </c>
      <c r="F5614" t="s">
        <v>38</v>
      </c>
      <c r="G5614" t="s">
        <v>83</v>
      </c>
      <c r="H5614" t="s">
        <v>2573</v>
      </c>
      <c r="I5614" s="4">
        <v>273.67</v>
      </c>
      <c r="J5614" s="5">
        <v>2</v>
      </c>
      <c r="K5614" s="4">
        <v>-12.88</v>
      </c>
    </row>
    <row r="5615" spans="1:11" x14ac:dyDescent="0.2">
      <c r="A5615" t="s">
        <v>3418</v>
      </c>
      <c r="B5615" t="str">
        <f t="shared" si="176"/>
        <v>2016</v>
      </c>
      <c r="C5615" t="str">
        <f t="shared" si="177"/>
        <v>Sep</v>
      </c>
      <c r="D5615" t="s">
        <v>1611</v>
      </c>
      <c r="E5615" t="s">
        <v>31</v>
      </c>
      <c r="F5615" t="s">
        <v>12</v>
      </c>
      <c r="G5615" t="s">
        <v>105</v>
      </c>
      <c r="H5615" t="s">
        <v>2335</v>
      </c>
      <c r="I5615" s="4">
        <v>17.48</v>
      </c>
      <c r="J5615" s="5">
        <v>4</v>
      </c>
      <c r="K5615" s="4">
        <v>4.54</v>
      </c>
    </row>
    <row r="5616" spans="1:11" x14ac:dyDescent="0.2">
      <c r="A5616" t="s">
        <v>3418</v>
      </c>
      <c r="B5616" t="str">
        <f t="shared" si="176"/>
        <v>2016</v>
      </c>
      <c r="C5616" t="str">
        <f t="shared" si="177"/>
        <v>Sep</v>
      </c>
      <c r="D5616" t="s">
        <v>876</v>
      </c>
      <c r="E5616" t="s">
        <v>34</v>
      </c>
      <c r="F5616" t="s">
        <v>38</v>
      </c>
      <c r="G5616" t="s">
        <v>39</v>
      </c>
      <c r="H5616" t="s">
        <v>217</v>
      </c>
      <c r="I5616" s="4">
        <v>121.78</v>
      </c>
      <c r="J5616" s="5">
        <v>2</v>
      </c>
      <c r="K5616" s="4">
        <v>30.45</v>
      </c>
    </row>
    <row r="5617" spans="1:11" x14ac:dyDescent="0.2">
      <c r="A5617" t="s">
        <v>3419</v>
      </c>
      <c r="B5617" t="str">
        <f t="shared" si="176"/>
        <v>2016</v>
      </c>
      <c r="C5617" t="str">
        <f t="shared" si="177"/>
        <v>Sep</v>
      </c>
      <c r="D5617" t="s">
        <v>3283</v>
      </c>
      <c r="E5617" t="s">
        <v>31</v>
      </c>
      <c r="F5617" t="s">
        <v>12</v>
      </c>
      <c r="G5617" t="s">
        <v>27</v>
      </c>
      <c r="H5617" t="s">
        <v>1316</v>
      </c>
      <c r="I5617" s="4">
        <v>20.100000000000001</v>
      </c>
      <c r="J5617" s="5">
        <v>3</v>
      </c>
      <c r="K5617" s="4">
        <v>6.63</v>
      </c>
    </row>
    <row r="5618" spans="1:11" x14ac:dyDescent="0.2">
      <c r="A5618" t="s">
        <v>3419</v>
      </c>
      <c r="B5618" t="str">
        <f t="shared" si="176"/>
        <v>2016</v>
      </c>
      <c r="C5618" t="str">
        <f t="shared" si="177"/>
        <v>Sep</v>
      </c>
      <c r="D5618" t="s">
        <v>3283</v>
      </c>
      <c r="E5618" t="s">
        <v>31</v>
      </c>
      <c r="F5618" t="s">
        <v>43</v>
      </c>
      <c r="G5618" t="s">
        <v>44</v>
      </c>
      <c r="H5618" t="s">
        <v>999</v>
      </c>
      <c r="I5618" s="4">
        <v>73.58</v>
      </c>
      <c r="J5618" s="5">
        <v>2</v>
      </c>
      <c r="K5618" s="4">
        <v>8.2799999999999994</v>
      </c>
    </row>
    <row r="5619" spans="1:11" x14ac:dyDescent="0.2">
      <c r="A5619" t="s">
        <v>3419</v>
      </c>
      <c r="B5619" t="str">
        <f t="shared" si="176"/>
        <v>2016</v>
      </c>
      <c r="C5619" t="str">
        <f t="shared" si="177"/>
        <v>Sep</v>
      </c>
      <c r="D5619" t="s">
        <v>3283</v>
      </c>
      <c r="E5619" t="s">
        <v>31</v>
      </c>
      <c r="F5619" t="s">
        <v>12</v>
      </c>
      <c r="G5619" t="s">
        <v>13</v>
      </c>
      <c r="H5619" t="s">
        <v>1021</v>
      </c>
      <c r="I5619" s="4">
        <v>6.48</v>
      </c>
      <c r="J5619" s="5">
        <v>1</v>
      </c>
      <c r="K5619" s="4">
        <v>3.11</v>
      </c>
    </row>
    <row r="5620" spans="1:11" x14ac:dyDescent="0.2">
      <c r="A5620" t="s">
        <v>3419</v>
      </c>
      <c r="B5620" t="str">
        <f t="shared" si="176"/>
        <v>2016</v>
      </c>
      <c r="C5620" t="str">
        <f t="shared" si="177"/>
        <v>Sep</v>
      </c>
      <c r="D5620" t="s">
        <v>454</v>
      </c>
      <c r="E5620" t="s">
        <v>34</v>
      </c>
      <c r="F5620" t="s">
        <v>43</v>
      </c>
      <c r="G5620" t="s">
        <v>353</v>
      </c>
      <c r="H5620" t="s">
        <v>3420</v>
      </c>
      <c r="I5620" s="4">
        <v>396</v>
      </c>
      <c r="J5620" s="5">
        <v>4</v>
      </c>
      <c r="K5620" s="4">
        <v>190.08</v>
      </c>
    </row>
    <row r="5621" spans="1:11" x14ac:dyDescent="0.2">
      <c r="A5621" t="s">
        <v>3419</v>
      </c>
      <c r="B5621" t="str">
        <f t="shared" si="176"/>
        <v>2016</v>
      </c>
      <c r="C5621" t="str">
        <f t="shared" si="177"/>
        <v>Sep</v>
      </c>
      <c r="D5621" t="s">
        <v>682</v>
      </c>
      <c r="E5621" t="s">
        <v>1232</v>
      </c>
      <c r="F5621" t="s">
        <v>43</v>
      </c>
      <c r="G5621" t="s">
        <v>44</v>
      </c>
      <c r="H5621" t="s">
        <v>2101</v>
      </c>
      <c r="I5621" s="4">
        <v>437.85</v>
      </c>
      <c r="J5621" s="5">
        <v>3</v>
      </c>
      <c r="K5621" s="4">
        <v>131.36000000000001</v>
      </c>
    </row>
    <row r="5622" spans="1:11" x14ac:dyDescent="0.2">
      <c r="A5622" t="s">
        <v>3419</v>
      </c>
      <c r="B5622" t="str">
        <f t="shared" si="176"/>
        <v>2016</v>
      </c>
      <c r="C5622" t="str">
        <f t="shared" si="177"/>
        <v>Sep</v>
      </c>
      <c r="D5622" t="s">
        <v>682</v>
      </c>
      <c r="E5622" t="s">
        <v>1232</v>
      </c>
      <c r="F5622" t="s">
        <v>38</v>
      </c>
      <c r="G5622" t="s">
        <v>52</v>
      </c>
      <c r="H5622" t="s">
        <v>1549</v>
      </c>
      <c r="I5622" s="4">
        <v>109.48</v>
      </c>
      <c r="J5622" s="5">
        <v>2</v>
      </c>
      <c r="K5622" s="4">
        <v>33.94</v>
      </c>
    </row>
    <row r="5623" spans="1:11" x14ac:dyDescent="0.2">
      <c r="A5623" t="s">
        <v>3419</v>
      </c>
      <c r="B5623" t="str">
        <f t="shared" si="176"/>
        <v>2016</v>
      </c>
      <c r="C5623" t="str">
        <f t="shared" si="177"/>
        <v>Sep</v>
      </c>
      <c r="D5623" t="s">
        <v>2765</v>
      </c>
      <c r="E5623" t="s">
        <v>189</v>
      </c>
      <c r="F5623" t="s">
        <v>38</v>
      </c>
      <c r="G5623" t="s">
        <v>39</v>
      </c>
      <c r="H5623" t="s">
        <v>2116</v>
      </c>
      <c r="I5623" s="4">
        <v>113.89</v>
      </c>
      <c r="J5623" s="5">
        <v>2</v>
      </c>
      <c r="K5623" s="4">
        <v>9.9700000000000006</v>
      </c>
    </row>
    <row r="5624" spans="1:11" x14ac:dyDescent="0.2">
      <c r="A5624" t="s">
        <v>3419</v>
      </c>
      <c r="B5624" t="str">
        <f t="shared" si="176"/>
        <v>2016</v>
      </c>
      <c r="C5624" t="str">
        <f t="shared" si="177"/>
        <v>Sep</v>
      </c>
      <c r="D5624" t="s">
        <v>2765</v>
      </c>
      <c r="E5624" t="s">
        <v>189</v>
      </c>
      <c r="F5624" t="s">
        <v>43</v>
      </c>
      <c r="G5624" t="s">
        <v>44</v>
      </c>
      <c r="H5624" t="s">
        <v>2102</v>
      </c>
      <c r="I5624" s="4">
        <v>105.58</v>
      </c>
      <c r="J5624" s="5">
        <v>2</v>
      </c>
      <c r="K5624" s="4">
        <v>7.92</v>
      </c>
    </row>
    <row r="5625" spans="1:11" x14ac:dyDescent="0.2">
      <c r="A5625" t="s">
        <v>3419</v>
      </c>
      <c r="B5625" t="str">
        <f t="shared" si="176"/>
        <v>2016</v>
      </c>
      <c r="C5625" t="str">
        <f t="shared" si="177"/>
        <v>Sep</v>
      </c>
      <c r="D5625" t="s">
        <v>1488</v>
      </c>
      <c r="E5625" t="s">
        <v>169</v>
      </c>
      <c r="F5625" t="s">
        <v>12</v>
      </c>
      <c r="G5625" t="s">
        <v>22</v>
      </c>
      <c r="H5625" t="s">
        <v>762</v>
      </c>
      <c r="I5625" s="4">
        <v>232.4</v>
      </c>
      <c r="J5625" s="5">
        <v>5</v>
      </c>
      <c r="K5625" s="4">
        <v>78.44</v>
      </c>
    </row>
    <row r="5626" spans="1:11" x14ac:dyDescent="0.2">
      <c r="A5626" t="s">
        <v>3419</v>
      </c>
      <c r="B5626" t="str">
        <f t="shared" si="176"/>
        <v>2016</v>
      </c>
      <c r="C5626" t="str">
        <f t="shared" si="177"/>
        <v>Sep</v>
      </c>
      <c r="D5626" t="s">
        <v>91</v>
      </c>
      <c r="E5626" t="s">
        <v>146</v>
      </c>
      <c r="F5626" t="s">
        <v>12</v>
      </c>
      <c r="G5626" t="s">
        <v>27</v>
      </c>
      <c r="H5626" t="s">
        <v>902</v>
      </c>
      <c r="I5626" s="4">
        <v>33.4</v>
      </c>
      <c r="J5626" s="5">
        <v>5</v>
      </c>
      <c r="K5626" s="4">
        <v>12.36</v>
      </c>
    </row>
    <row r="5627" spans="1:11" x14ac:dyDescent="0.2">
      <c r="A5627" t="s">
        <v>3419</v>
      </c>
      <c r="B5627" t="str">
        <f t="shared" si="176"/>
        <v>2016</v>
      </c>
      <c r="C5627" t="str">
        <f t="shared" si="177"/>
        <v>Sep</v>
      </c>
      <c r="D5627" t="s">
        <v>432</v>
      </c>
      <c r="E5627" t="s">
        <v>501</v>
      </c>
      <c r="F5627" t="s">
        <v>38</v>
      </c>
      <c r="G5627" t="s">
        <v>52</v>
      </c>
      <c r="H5627" t="s">
        <v>3156</v>
      </c>
      <c r="I5627" s="4">
        <v>14.82</v>
      </c>
      <c r="J5627" s="5">
        <v>3</v>
      </c>
      <c r="K5627" s="4">
        <v>6.22</v>
      </c>
    </row>
    <row r="5628" spans="1:11" x14ac:dyDescent="0.2">
      <c r="A5628" t="s">
        <v>3419</v>
      </c>
      <c r="B5628" t="str">
        <f t="shared" si="176"/>
        <v>2016</v>
      </c>
      <c r="C5628" t="str">
        <f t="shared" si="177"/>
        <v>Sep</v>
      </c>
      <c r="D5628" t="s">
        <v>432</v>
      </c>
      <c r="E5628" t="s">
        <v>501</v>
      </c>
      <c r="F5628" t="s">
        <v>38</v>
      </c>
      <c r="G5628" t="s">
        <v>52</v>
      </c>
      <c r="H5628" t="s">
        <v>53</v>
      </c>
      <c r="I5628" s="4">
        <v>191.82</v>
      </c>
      <c r="J5628" s="5">
        <v>3</v>
      </c>
      <c r="K5628" s="4">
        <v>61.38</v>
      </c>
    </row>
    <row r="5629" spans="1:11" x14ac:dyDescent="0.2">
      <c r="A5629" t="s">
        <v>3419</v>
      </c>
      <c r="B5629" t="str">
        <f t="shared" si="176"/>
        <v>2016</v>
      </c>
      <c r="C5629" t="str">
        <f t="shared" si="177"/>
        <v>Sep</v>
      </c>
      <c r="D5629" t="s">
        <v>1308</v>
      </c>
      <c r="E5629" t="s">
        <v>87</v>
      </c>
      <c r="F5629" t="s">
        <v>12</v>
      </c>
      <c r="G5629" t="s">
        <v>20</v>
      </c>
      <c r="H5629" t="s">
        <v>2152</v>
      </c>
      <c r="I5629" s="4">
        <v>295.39999999999998</v>
      </c>
      <c r="J5629" s="5">
        <v>5</v>
      </c>
      <c r="K5629" s="4">
        <v>-62.77</v>
      </c>
    </row>
    <row r="5630" spans="1:11" x14ac:dyDescent="0.2">
      <c r="A5630" t="s">
        <v>3419</v>
      </c>
      <c r="B5630" t="str">
        <f t="shared" si="176"/>
        <v>2016</v>
      </c>
      <c r="C5630" t="str">
        <f t="shared" si="177"/>
        <v>Sep</v>
      </c>
      <c r="D5630" t="s">
        <v>2716</v>
      </c>
      <c r="E5630" t="s">
        <v>189</v>
      </c>
      <c r="F5630" t="s">
        <v>12</v>
      </c>
      <c r="G5630" t="s">
        <v>18</v>
      </c>
      <c r="H5630" t="s">
        <v>698</v>
      </c>
      <c r="I5630" s="4">
        <v>12.32</v>
      </c>
      <c r="J5630" s="5">
        <v>4</v>
      </c>
      <c r="K5630" s="4">
        <v>5.91</v>
      </c>
    </row>
    <row r="5631" spans="1:11" x14ac:dyDescent="0.2">
      <c r="A5631" t="s">
        <v>3421</v>
      </c>
      <c r="B5631" t="str">
        <f t="shared" si="176"/>
        <v>2016</v>
      </c>
      <c r="C5631" t="str">
        <f t="shared" si="177"/>
        <v>Sep</v>
      </c>
      <c r="D5631" t="s">
        <v>2790</v>
      </c>
      <c r="E5631" t="s">
        <v>169</v>
      </c>
      <c r="F5631" t="s">
        <v>12</v>
      </c>
      <c r="G5631" t="s">
        <v>22</v>
      </c>
      <c r="H5631" t="s">
        <v>1582</v>
      </c>
      <c r="I5631" s="4">
        <v>4.62</v>
      </c>
      <c r="J5631" s="5">
        <v>1</v>
      </c>
      <c r="K5631" s="4">
        <v>1.73</v>
      </c>
    </row>
    <row r="5632" spans="1:11" x14ac:dyDescent="0.2">
      <c r="A5632" t="s">
        <v>3421</v>
      </c>
      <c r="B5632" t="str">
        <f t="shared" si="176"/>
        <v>2016</v>
      </c>
      <c r="C5632" t="str">
        <f t="shared" si="177"/>
        <v>Sep</v>
      </c>
      <c r="D5632" t="s">
        <v>2030</v>
      </c>
      <c r="E5632" t="s">
        <v>139</v>
      </c>
      <c r="F5632" t="s">
        <v>38</v>
      </c>
      <c r="G5632" t="s">
        <v>164</v>
      </c>
      <c r="H5632" t="s">
        <v>2462</v>
      </c>
      <c r="I5632" s="4">
        <v>383.44</v>
      </c>
      <c r="J5632" s="5">
        <v>4</v>
      </c>
      <c r="K5632" s="4">
        <v>-167.32</v>
      </c>
    </row>
    <row r="5633" spans="1:11" x14ac:dyDescent="0.2">
      <c r="A5633" t="s">
        <v>3421</v>
      </c>
      <c r="B5633" t="str">
        <f t="shared" si="176"/>
        <v>2016</v>
      </c>
      <c r="C5633" t="str">
        <f t="shared" si="177"/>
        <v>Sep</v>
      </c>
      <c r="D5633" t="s">
        <v>1776</v>
      </c>
      <c r="E5633" t="s">
        <v>561</v>
      </c>
      <c r="F5633" t="s">
        <v>38</v>
      </c>
      <c r="G5633" t="s">
        <v>39</v>
      </c>
      <c r="H5633" t="s">
        <v>2004</v>
      </c>
      <c r="I5633" s="4">
        <v>350.98</v>
      </c>
      <c r="J5633" s="5">
        <v>1</v>
      </c>
      <c r="K5633" s="4">
        <v>84.24</v>
      </c>
    </row>
    <row r="5634" spans="1:11" x14ac:dyDescent="0.2">
      <c r="A5634" t="s">
        <v>3421</v>
      </c>
      <c r="B5634" t="str">
        <f t="shared" si="176"/>
        <v>2016</v>
      </c>
      <c r="C5634" t="str">
        <f t="shared" si="177"/>
        <v>Sep</v>
      </c>
      <c r="D5634" t="s">
        <v>1776</v>
      </c>
      <c r="E5634" t="s">
        <v>561</v>
      </c>
      <c r="F5634" t="s">
        <v>12</v>
      </c>
      <c r="G5634" t="s">
        <v>13</v>
      </c>
      <c r="H5634" t="s">
        <v>1621</v>
      </c>
      <c r="I5634" s="4">
        <v>13.08</v>
      </c>
      <c r="J5634" s="5">
        <v>2</v>
      </c>
      <c r="K5634" s="4">
        <v>6.02</v>
      </c>
    </row>
    <row r="5635" spans="1:11" x14ac:dyDescent="0.2">
      <c r="A5635" t="s">
        <v>3421</v>
      </c>
      <c r="B5635" t="str">
        <f t="shared" ref="B5635:B5698" si="178">TEXT(A5635,"YYYY")</f>
        <v>2016</v>
      </c>
      <c r="C5635" t="str">
        <f t="shared" ref="C5635:C5698" si="179">TEXT(A5635,"MMM")</f>
        <v>Sep</v>
      </c>
      <c r="D5635" t="s">
        <v>1776</v>
      </c>
      <c r="E5635" t="s">
        <v>561</v>
      </c>
      <c r="F5635" t="s">
        <v>12</v>
      </c>
      <c r="G5635" t="s">
        <v>20</v>
      </c>
      <c r="H5635" t="s">
        <v>1825</v>
      </c>
      <c r="I5635" s="4">
        <v>900.08</v>
      </c>
      <c r="J5635" s="5">
        <v>4</v>
      </c>
      <c r="K5635" s="4">
        <v>117.01</v>
      </c>
    </row>
    <row r="5636" spans="1:11" x14ac:dyDescent="0.2">
      <c r="A5636" t="s">
        <v>3421</v>
      </c>
      <c r="B5636" t="str">
        <f t="shared" si="178"/>
        <v>2016</v>
      </c>
      <c r="C5636" t="str">
        <f t="shared" si="179"/>
        <v>Sep</v>
      </c>
      <c r="D5636" t="s">
        <v>66</v>
      </c>
      <c r="E5636" t="s">
        <v>87</v>
      </c>
      <c r="F5636" t="s">
        <v>38</v>
      </c>
      <c r="G5636" t="s">
        <v>52</v>
      </c>
      <c r="H5636" t="s">
        <v>1685</v>
      </c>
      <c r="I5636" s="4">
        <v>5.35</v>
      </c>
      <c r="J5636" s="5">
        <v>3</v>
      </c>
      <c r="K5636" s="4">
        <v>1.61</v>
      </c>
    </row>
    <row r="5637" spans="1:11" x14ac:dyDescent="0.2">
      <c r="A5637" t="s">
        <v>3421</v>
      </c>
      <c r="B5637" t="str">
        <f t="shared" si="178"/>
        <v>2016</v>
      </c>
      <c r="C5637" t="str">
        <f t="shared" si="179"/>
        <v>Sep</v>
      </c>
      <c r="D5637" t="s">
        <v>66</v>
      </c>
      <c r="E5637" t="s">
        <v>87</v>
      </c>
      <c r="F5637" t="s">
        <v>38</v>
      </c>
      <c r="G5637" t="s">
        <v>39</v>
      </c>
      <c r="H5637" t="s">
        <v>918</v>
      </c>
      <c r="I5637" s="4">
        <v>99.37</v>
      </c>
      <c r="J5637" s="5">
        <v>2</v>
      </c>
      <c r="K5637" s="4">
        <v>-7.1</v>
      </c>
    </row>
    <row r="5638" spans="1:11" x14ac:dyDescent="0.2">
      <c r="A5638" t="s">
        <v>3421</v>
      </c>
      <c r="B5638" t="str">
        <f t="shared" si="178"/>
        <v>2016</v>
      </c>
      <c r="C5638" t="str">
        <f t="shared" si="179"/>
        <v>Sep</v>
      </c>
      <c r="D5638" t="s">
        <v>66</v>
      </c>
      <c r="E5638" t="s">
        <v>87</v>
      </c>
      <c r="F5638" t="s">
        <v>12</v>
      </c>
      <c r="G5638" t="s">
        <v>27</v>
      </c>
      <c r="H5638" t="s">
        <v>2144</v>
      </c>
      <c r="I5638" s="4">
        <v>2.67</v>
      </c>
      <c r="J5638" s="5">
        <v>1</v>
      </c>
      <c r="K5638" s="4">
        <v>0.37</v>
      </c>
    </row>
    <row r="5639" spans="1:11" x14ac:dyDescent="0.2">
      <c r="A5639" t="s">
        <v>3421</v>
      </c>
      <c r="B5639" t="str">
        <f t="shared" si="178"/>
        <v>2016</v>
      </c>
      <c r="C5639" t="str">
        <f t="shared" si="179"/>
        <v>Sep</v>
      </c>
      <c r="D5639" t="s">
        <v>852</v>
      </c>
      <c r="E5639" t="s">
        <v>169</v>
      </c>
      <c r="F5639" t="s">
        <v>38</v>
      </c>
      <c r="G5639" t="s">
        <v>39</v>
      </c>
      <c r="H5639" t="s">
        <v>683</v>
      </c>
      <c r="I5639" s="4">
        <v>631.78</v>
      </c>
      <c r="J5639" s="5">
        <v>2</v>
      </c>
      <c r="K5639" s="4">
        <v>140.4</v>
      </c>
    </row>
    <row r="5640" spans="1:11" x14ac:dyDescent="0.2">
      <c r="A5640" t="s">
        <v>3421</v>
      </c>
      <c r="B5640" t="str">
        <f t="shared" si="178"/>
        <v>2016</v>
      </c>
      <c r="C5640" t="str">
        <f t="shared" si="179"/>
        <v>Sep</v>
      </c>
      <c r="D5640" t="s">
        <v>852</v>
      </c>
      <c r="E5640" t="s">
        <v>169</v>
      </c>
      <c r="F5640" t="s">
        <v>38</v>
      </c>
      <c r="G5640" t="s">
        <v>52</v>
      </c>
      <c r="H5640" t="s">
        <v>3086</v>
      </c>
      <c r="I5640" s="4">
        <v>60.72</v>
      </c>
      <c r="J5640" s="5">
        <v>3</v>
      </c>
      <c r="K5640" s="4">
        <v>26.11</v>
      </c>
    </row>
    <row r="5641" spans="1:11" x14ac:dyDescent="0.2">
      <c r="A5641" t="s">
        <v>3421</v>
      </c>
      <c r="B5641" t="str">
        <f t="shared" si="178"/>
        <v>2016</v>
      </c>
      <c r="C5641" t="str">
        <f t="shared" si="179"/>
        <v>Sep</v>
      </c>
      <c r="D5641" t="s">
        <v>1796</v>
      </c>
      <c r="E5641" t="s">
        <v>139</v>
      </c>
      <c r="F5641" t="s">
        <v>12</v>
      </c>
      <c r="G5641" t="s">
        <v>18</v>
      </c>
      <c r="H5641" t="s">
        <v>199</v>
      </c>
      <c r="I5641" s="4">
        <v>3</v>
      </c>
      <c r="J5641" s="5">
        <v>1</v>
      </c>
      <c r="K5641" s="4">
        <v>1.05</v>
      </c>
    </row>
    <row r="5642" spans="1:11" x14ac:dyDescent="0.2">
      <c r="A5642" t="s">
        <v>3421</v>
      </c>
      <c r="B5642" t="str">
        <f t="shared" si="178"/>
        <v>2016</v>
      </c>
      <c r="C5642" t="str">
        <f t="shared" si="179"/>
        <v>Sep</v>
      </c>
      <c r="D5642" t="s">
        <v>2439</v>
      </c>
      <c r="E5642" t="s">
        <v>31</v>
      </c>
      <c r="F5642" t="s">
        <v>38</v>
      </c>
      <c r="G5642" t="s">
        <v>39</v>
      </c>
      <c r="H5642" t="s">
        <v>1151</v>
      </c>
      <c r="I5642" s="4">
        <v>801.57</v>
      </c>
      <c r="J5642" s="5">
        <v>2</v>
      </c>
      <c r="K5642" s="4">
        <v>50.1</v>
      </c>
    </row>
    <row r="5643" spans="1:11" x14ac:dyDescent="0.2">
      <c r="A5643" t="s">
        <v>3421</v>
      </c>
      <c r="B5643" t="str">
        <f t="shared" si="178"/>
        <v>2016</v>
      </c>
      <c r="C5643" t="str">
        <f t="shared" si="179"/>
        <v>Sep</v>
      </c>
      <c r="D5643" t="s">
        <v>2439</v>
      </c>
      <c r="E5643" t="s">
        <v>31</v>
      </c>
      <c r="F5643" t="s">
        <v>12</v>
      </c>
      <c r="G5643" t="s">
        <v>13</v>
      </c>
      <c r="H5643" t="s">
        <v>564</v>
      </c>
      <c r="I5643" s="4">
        <v>368.91</v>
      </c>
      <c r="J5643" s="5">
        <v>9</v>
      </c>
      <c r="K5643" s="4">
        <v>180.77</v>
      </c>
    </row>
    <row r="5644" spans="1:11" x14ac:dyDescent="0.2">
      <c r="A5644" t="s">
        <v>3421</v>
      </c>
      <c r="B5644" t="str">
        <f t="shared" si="178"/>
        <v>2016</v>
      </c>
      <c r="C5644" t="str">
        <f t="shared" si="179"/>
        <v>Sep</v>
      </c>
      <c r="D5644" t="s">
        <v>2439</v>
      </c>
      <c r="E5644" t="s">
        <v>31</v>
      </c>
      <c r="F5644" t="s">
        <v>38</v>
      </c>
      <c r="G5644" t="s">
        <v>39</v>
      </c>
      <c r="H5644" t="s">
        <v>1068</v>
      </c>
      <c r="I5644" s="4">
        <v>885.53</v>
      </c>
      <c r="J5644" s="5">
        <v>9</v>
      </c>
      <c r="K5644" s="4">
        <v>-99.62</v>
      </c>
    </row>
    <row r="5645" spans="1:11" x14ac:dyDescent="0.2">
      <c r="A5645" t="s">
        <v>3421</v>
      </c>
      <c r="B5645" t="str">
        <f t="shared" si="178"/>
        <v>2016</v>
      </c>
      <c r="C5645" t="str">
        <f t="shared" si="179"/>
        <v>Sep</v>
      </c>
      <c r="D5645" t="s">
        <v>2512</v>
      </c>
      <c r="E5645" t="s">
        <v>31</v>
      </c>
      <c r="F5645" t="s">
        <v>43</v>
      </c>
      <c r="G5645" t="s">
        <v>44</v>
      </c>
      <c r="H5645" t="s">
        <v>1562</v>
      </c>
      <c r="I5645" s="4">
        <v>239.98</v>
      </c>
      <c r="J5645" s="5">
        <v>2</v>
      </c>
      <c r="K5645" s="4">
        <v>24</v>
      </c>
    </row>
    <row r="5646" spans="1:11" x14ac:dyDescent="0.2">
      <c r="A5646" t="s">
        <v>3422</v>
      </c>
      <c r="B5646" t="str">
        <f t="shared" si="178"/>
        <v>2016</v>
      </c>
      <c r="C5646" t="str">
        <f t="shared" si="179"/>
        <v>Sep</v>
      </c>
      <c r="D5646" t="s">
        <v>1732</v>
      </c>
      <c r="E5646" t="s">
        <v>17</v>
      </c>
      <c r="F5646" t="s">
        <v>38</v>
      </c>
      <c r="G5646" t="s">
        <v>39</v>
      </c>
      <c r="H5646" t="s">
        <v>1151</v>
      </c>
      <c r="I5646" s="4">
        <v>701.37</v>
      </c>
      <c r="J5646" s="5">
        <v>2</v>
      </c>
      <c r="K5646" s="4">
        <v>-50.1</v>
      </c>
    </row>
    <row r="5647" spans="1:11" x14ac:dyDescent="0.2">
      <c r="A5647" t="s">
        <v>3422</v>
      </c>
      <c r="B5647" t="str">
        <f t="shared" si="178"/>
        <v>2016</v>
      </c>
      <c r="C5647" t="str">
        <f t="shared" si="179"/>
        <v>Sep</v>
      </c>
      <c r="D5647" t="s">
        <v>1732</v>
      </c>
      <c r="E5647" t="s">
        <v>17</v>
      </c>
      <c r="F5647" t="s">
        <v>12</v>
      </c>
      <c r="G5647" t="s">
        <v>22</v>
      </c>
      <c r="H5647" t="s">
        <v>1582</v>
      </c>
      <c r="I5647" s="4">
        <v>2.31</v>
      </c>
      <c r="J5647" s="5">
        <v>2</v>
      </c>
      <c r="K5647" s="4">
        <v>-3.46</v>
      </c>
    </row>
    <row r="5648" spans="1:11" x14ac:dyDescent="0.2">
      <c r="A5648" t="s">
        <v>3422</v>
      </c>
      <c r="B5648" t="str">
        <f t="shared" si="178"/>
        <v>2016</v>
      </c>
      <c r="C5648" t="str">
        <f t="shared" si="179"/>
        <v>Sep</v>
      </c>
      <c r="D5648" t="s">
        <v>1892</v>
      </c>
      <c r="E5648" t="s">
        <v>1777</v>
      </c>
      <c r="F5648" t="s">
        <v>12</v>
      </c>
      <c r="G5648" t="s">
        <v>20</v>
      </c>
      <c r="H5648" t="s">
        <v>360</v>
      </c>
      <c r="I5648" s="4">
        <v>1606.23</v>
      </c>
      <c r="J5648" s="5">
        <v>9</v>
      </c>
      <c r="K5648" s="4">
        <v>481.87</v>
      </c>
    </row>
    <row r="5649" spans="1:11" x14ac:dyDescent="0.2">
      <c r="A5649" t="s">
        <v>3422</v>
      </c>
      <c r="B5649" t="str">
        <f t="shared" si="178"/>
        <v>2016</v>
      </c>
      <c r="C5649" t="str">
        <f t="shared" si="179"/>
        <v>Sep</v>
      </c>
      <c r="D5649" t="s">
        <v>1892</v>
      </c>
      <c r="E5649" t="s">
        <v>1777</v>
      </c>
      <c r="F5649" t="s">
        <v>12</v>
      </c>
      <c r="G5649" t="s">
        <v>13</v>
      </c>
      <c r="H5649" t="s">
        <v>2262</v>
      </c>
      <c r="I5649" s="4">
        <v>17.04</v>
      </c>
      <c r="J5649" s="5">
        <v>3</v>
      </c>
      <c r="K5649" s="4">
        <v>7.67</v>
      </c>
    </row>
    <row r="5650" spans="1:11" x14ac:dyDescent="0.2">
      <c r="A5650" t="s">
        <v>3422</v>
      </c>
      <c r="B5650" t="str">
        <f t="shared" si="178"/>
        <v>2016</v>
      </c>
      <c r="C5650" t="str">
        <f t="shared" si="179"/>
        <v>Sep</v>
      </c>
      <c r="D5650" t="s">
        <v>1892</v>
      </c>
      <c r="E5650" t="s">
        <v>1777</v>
      </c>
      <c r="F5650" t="s">
        <v>12</v>
      </c>
      <c r="G5650" t="s">
        <v>22</v>
      </c>
      <c r="H5650" t="s">
        <v>2551</v>
      </c>
      <c r="I5650" s="4">
        <v>49.53</v>
      </c>
      <c r="J5650" s="5">
        <v>3</v>
      </c>
      <c r="K5650" s="4">
        <v>23.77</v>
      </c>
    </row>
    <row r="5651" spans="1:11" x14ac:dyDescent="0.2">
      <c r="A5651" t="s">
        <v>3422</v>
      </c>
      <c r="B5651" t="str">
        <f t="shared" si="178"/>
        <v>2016</v>
      </c>
      <c r="C5651" t="str">
        <f t="shared" si="179"/>
        <v>Sep</v>
      </c>
      <c r="D5651" t="s">
        <v>1892</v>
      </c>
      <c r="E5651" t="s">
        <v>1777</v>
      </c>
      <c r="F5651" t="s">
        <v>38</v>
      </c>
      <c r="G5651" t="s">
        <v>39</v>
      </c>
      <c r="H5651" t="s">
        <v>729</v>
      </c>
      <c r="I5651" s="4">
        <v>872.32</v>
      </c>
      <c r="J5651" s="5">
        <v>4</v>
      </c>
      <c r="K5651" s="4">
        <v>244.25</v>
      </c>
    </row>
    <row r="5652" spans="1:11" x14ac:dyDescent="0.2">
      <c r="A5652" t="s">
        <v>3422</v>
      </c>
      <c r="B5652" t="str">
        <f t="shared" si="178"/>
        <v>2016</v>
      </c>
      <c r="C5652" t="str">
        <f t="shared" si="179"/>
        <v>Sep</v>
      </c>
      <c r="D5652" t="s">
        <v>1136</v>
      </c>
      <c r="E5652" t="s">
        <v>31</v>
      </c>
      <c r="F5652" t="s">
        <v>12</v>
      </c>
      <c r="G5652" t="s">
        <v>13</v>
      </c>
      <c r="H5652" t="s">
        <v>2060</v>
      </c>
      <c r="I5652" s="4">
        <v>159.88</v>
      </c>
      <c r="J5652" s="5">
        <v>7</v>
      </c>
      <c r="K5652" s="4">
        <v>73.540000000000006</v>
      </c>
    </row>
    <row r="5653" spans="1:11" x14ac:dyDescent="0.2">
      <c r="A5653" t="s">
        <v>3422</v>
      </c>
      <c r="B5653" t="str">
        <f t="shared" si="178"/>
        <v>2016</v>
      </c>
      <c r="C5653" t="str">
        <f t="shared" si="179"/>
        <v>Sep</v>
      </c>
      <c r="D5653" t="s">
        <v>149</v>
      </c>
      <c r="E5653" t="s">
        <v>205</v>
      </c>
      <c r="F5653" t="s">
        <v>12</v>
      </c>
      <c r="G5653" t="s">
        <v>22</v>
      </c>
      <c r="H5653" t="s">
        <v>968</v>
      </c>
      <c r="I5653" s="4">
        <v>25.44</v>
      </c>
      <c r="J5653" s="5">
        <v>6</v>
      </c>
      <c r="K5653" s="4">
        <v>12.72</v>
      </c>
    </row>
    <row r="5654" spans="1:11" x14ac:dyDescent="0.2">
      <c r="A5654" t="s">
        <v>3422</v>
      </c>
      <c r="B5654" t="str">
        <f t="shared" si="178"/>
        <v>2016</v>
      </c>
      <c r="C5654" t="str">
        <f t="shared" si="179"/>
        <v>Sep</v>
      </c>
      <c r="D5654" t="s">
        <v>149</v>
      </c>
      <c r="E5654" t="s">
        <v>205</v>
      </c>
      <c r="F5654" t="s">
        <v>12</v>
      </c>
      <c r="G5654" t="s">
        <v>232</v>
      </c>
      <c r="H5654" t="s">
        <v>309</v>
      </c>
      <c r="I5654" s="4">
        <v>27.93</v>
      </c>
      <c r="J5654" s="5">
        <v>3</v>
      </c>
      <c r="K5654" s="4">
        <v>8.1</v>
      </c>
    </row>
    <row r="5655" spans="1:11" x14ac:dyDescent="0.2">
      <c r="A5655" t="s">
        <v>3422</v>
      </c>
      <c r="B5655" t="str">
        <f t="shared" si="178"/>
        <v>2016</v>
      </c>
      <c r="C5655" t="str">
        <f t="shared" si="179"/>
        <v>Sep</v>
      </c>
      <c r="D5655" t="s">
        <v>2398</v>
      </c>
      <c r="E5655" t="s">
        <v>34</v>
      </c>
      <c r="F5655" t="s">
        <v>12</v>
      </c>
      <c r="G5655" t="s">
        <v>232</v>
      </c>
      <c r="H5655" t="s">
        <v>821</v>
      </c>
      <c r="I5655" s="4">
        <v>5.04</v>
      </c>
      <c r="J5655" s="5">
        <v>2</v>
      </c>
      <c r="K5655" s="4">
        <v>0.15</v>
      </c>
    </row>
    <row r="5656" spans="1:11" x14ac:dyDescent="0.2">
      <c r="A5656" t="s">
        <v>3422</v>
      </c>
      <c r="B5656" t="str">
        <f t="shared" si="178"/>
        <v>2016</v>
      </c>
      <c r="C5656" t="str">
        <f t="shared" si="179"/>
        <v>Sep</v>
      </c>
      <c r="D5656" t="s">
        <v>2398</v>
      </c>
      <c r="E5656" t="s">
        <v>34</v>
      </c>
      <c r="F5656" t="s">
        <v>43</v>
      </c>
      <c r="G5656" t="s">
        <v>58</v>
      </c>
      <c r="H5656" t="s">
        <v>524</v>
      </c>
      <c r="I5656" s="4">
        <v>249.95</v>
      </c>
      <c r="J5656" s="5">
        <v>5</v>
      </c>
      <c r="K5656" s="4">
        <v>107.48</v>
      </c>
    </row>
    <row r="5657" spans="1:11" x14ac:dyDescent="0.2">
      <c r="A5657" t="s">
        <v>3422</v>
      </c>
      <c r="B5657" t="str">
        <f t="shared" si="178"/>
        <v>2016</v>
      </c>
      <c r="C5657" t="str">
        <f t="shared" si="179"/>
        <v>Sep</v>
      </c>
      <c r="D5657" t="s">
        <v>291</v>
      </c>
      <c r="E5657" t="s">
        <v>26</v>
      </c>
      <c r="F5657" t="s">
        <v>38</v>
      </c>
      <c r="G5657" t="s">
        <v>52</v>
      </c>
      <c r="H5657" t="s">
        <v>2821</v>
      </c>
      <c r="I5657" s="4">
        <v>25.63</v>
      </c>
      <c r="J5657" s="5">
        <v>3</v>
      </c>
      <c r="K5657" s="4">
        <v>3.84</v>
      </c>
    </row>
    <row r="5658" spans="1:11" x14ac:dyDescent="0.2">
      <c r="A5658" t="s">
        <v>3422</v>
      </c>
      <c r="B5658" t="str">
        <f t="shared" si="178"/>
        <v>2016</v>
      </c>
      <c r="C5658" t="str">
        <f t="shared" si="179"/>
        <v>Sep</v>
      </c>
      <c r="D5658" t="s">
        <v>2716</v>
      </c>
      <c r="E5658" t="s">
        <v>31</v>
      </c>
      <c r="F5658" t="s">
        <v>12</v>
      </c>
      <c r="G5658" t="s">
        <v>22</v>
      </c>
      <c r="H5658" t="s">
        <v>1041</v>
      </c>
      <c r="I5658" s="4">
        <v>11.95</v>
      </c>
      <c r="J5658" s="5">
        <v>3</v>
      </c>
      <c r="K5658" s="4">
        <v>4.18</v>
      </c>
    </row>
    <row r="5659" spans="1:11" x14ac:dyDescent="0.2">
      <c r="A5659" t="s">
        <v>3422</v>
      </c>
      <c r="B5659" t="str">
        <f t="shared" si="178"/>
        <v>2016</v>
      </c>
      <c r="C5659" t="str">
        <f t="shared" si="179"/>
        <v>Sep</v>
      </c>
      <c r="D5659" t="s">
        <v>2716</v>
      </c>
      <c r="E5659" t="s">
        <v>31</v>
      </c>
      <c r="F5659" t="s">
        <v>12</v>
      </c>
      <c r="G5659" t="s">
        <v>232</v>
      </c>
      <c r="H5659" t="s">
        <v>3423</v>
      </c>
      <c r="I5659" s="4">
        <v>6.24</v>
      </c>
      <c r="J5659" s="5">
        <v>3</v>
      </c>
      <c r="K5659" s="4">
        <v>1.87</v>
      </c>
    </row>
    <row r="5660" spans="1:11" x14ac:dyDescent="0.2">
      <c r="A5660" t="s">
        <v>3422</v>
      </c>
      <c r="B5660" t="str">
        <f t="shared" si="178"/>
        <v>2016</v>
      </c>
      <c r="C5660" t="str">
        <f t="shared" si="179"/>
        <v>Sep</v>
      </c>
      <c r="D5660" t="s">
        <v>2140</v>
      </c>
      <c r="E5660" t="s">
        <v>1777</v>
      </c>
      <c r="F5660" t="s">
        <v>12</v>
      </c>
      <c r="G5660" t="s">
        <v>20</v>
      </c>
      <c r="H5660" t="s">
        <v>2889</v>
      </c>
      <c r="I5660" s="4">
        <v>69.52</v>
      </c>
      <c r="J5660" s="5">
        <v>2</v>
      </c>
      <c r="K5660" s="4">
        <v>17.38</v>
      </c>
    </row>
    <row r="5661" spans="1:11" x14ac:dyDescent="0.2">
      <c r="A5661" t="s">
        <v>3422</v>
      </c>
      <c r="B5661" t="str">
        <f t="shared" si="178"/>
        <v>2016</v>
      </c>
      <c r="C5661" t="str">
        <f t="shared" si="179"/>
        <v>Sep</v>
      </c>
      <c r="D5661" t="s">
        <v>555</v>
      </c>
      <c r="E5661" t="s">
        <v>31</v>
      </c>
      <c r="F5661" t="s">
        <v>12</v>
      </c>
      <c r="G5661" t="s">
        <v>22</v>
      </c>
      <c r="H5661" t="s">
        <v>1305</v>
      </c>
      <c r="I5661" s="4">
        <v>8.93</v>
      </c>
      <c r="J5661" s="5">
        <v>2</v>
      </c>
      <c r="K5661" s="4">
        <v>3.12</v>
      </c>
    </row>
    <row r="5662" spans="1:11" x14ac:dyDescent="0.2">
      <c r="A5662" t="s">
        <v>3424</v>
      </c>
      <c r="B5662" t="str">
        <f t="shared" si="178"/>
        <v>2016</v>
      </c>
      <c r="C5662" t="str">
        <f t="shared" si="179"/>
        <v>Sep</v>
      </c>
      <c r="D5662" t="s">
        <v>529</v>
      </c>
      <c r="E5662" t="s">
        <v>31</v>
      </c>
      <c r="F5662" t="s">
        <v>12</v>
      </c>
      <c r="G5662" t="s">
        <v>13</v>
      </c>
      <c r="H5662" t="s">
        <v>831</v>
      </c>
      <c r="I5662" s="4">
        <v>65.790000000000006</v>
      </c>
      <c r="J5662" s="5">
        <v>9</v>
      </c>
      <c r="K5662" s="4">
        <v>30.26</v>
      </c>
    </row>
    <row r="5663" spans="1:11" x14ac:dyDescent="0.2">
      <c r="A5663" t="s">
        <v>3424</v>
      </c>
      <c r="B5663" t="str">
        <f t="shared" si="178"/>
        <v>2016</v>
      </c>
      <c r="C5663" t="str">
        <f t="shared" si="179"/>
        <v>Sep</v>
      </c>
      <c r="D5663" t="s">
        <v>529</v>
      </c>
      <c r="E5663" t="s">
        <v>31</v>
      </c>
      <c r="F5663" t="s">
        <v>12</v>
      </c>
      <c r="G5663" t="s">
        <v>22</v>
      </c>
      <c r="H5663" t="s">
        <v>605</v>
      </c>
      <c r="I5663" s="4">
        <v>271.98</v>
      </c>
      <c r="J5663" s="5">
        <v>2</v>
      </c>
      <c r="K5663" s="4">
        <v>88.39</v>
      </c>
    </row>
    <row r="5664" spans="1:11" x14ac:dyDescent="0.2">
      <c r="A5664" t="s">
        <v>3424</v>
      </c>
      <c r="B5664" t="str">
        <f t="shared" si="178"/>
        <v>2016</v>
      </c>
      <c r="C5664" t="str">
        <f t="shared" si="179"/>
        <v>Sep</v>
      </c>
      <c r="D5664" t="s">
        <v>529</v>
      </c>
      <c r="E5664" t="s">
        <v>31</v>
      </c>
      <c r="F5664" t="s">
        <v>12</v>
      </c>
      <c r="G5664" t="s">
        <v>27</v>
      </c>
      <c r="H5664" t="s">
        <v>1821</v>
      </c>
      <c r="I5664" s="4">
        <v>11.76</v>
      </c>
      <c r="J5664" s="5">
        <v>4</v>
      </c>
      <c r="K5664" s="4">
        <v>3.18</v>
      </c>
    </row>
    <row r="5665" spans="1:11" x14ac:dyDescent="0.2">
      <c r="A5665" t="s">
        <v>3424</v>
      </c>
      <c r="B5665" t="str">
        <f t="shared" si="178"/>
        <v>2016</v>
      </c>
      <c r="C5665" t="str">
        <f t="shared" si="179"/>
        <v>Sep</v>
      </c>
      <c r="D5665" t="s">
        <v>529</v>
      </c>
      <c r="E5665" t="s">
        <v>31</v>
      </c>
      <c r="F5665" t="s">
        <v>12</v>
      </c>
      <c r="G5665" t="s">
        <v>13</v>
      </c>
      <c r="H5665" t="s">
        <v>825</v>
      </c>
      <c r="I5665" s="4">
        <v>77.52</v>
      </c>
      <c r="J5665" s="5">
        <v>2</v>
      </c>
      <c r="K5665" s="4">
        <v>37.979999999999997</v>
      </c>
    </row>
    <row r="5666" spans="1:11" x14ac:dyDescent="0.2">
      <c r="A5666" t="s">
        <v>3424</v>
      </c>
      <c r="B5666" t="str">
        <f t="shared" si="178"/>
        <v>2016</v>
      </c>
      <c r="C5666" t="str">
        <f t="shared" si="179"/>
        <v>Sep</v>
      </c>
      <c r="D5666" t="s">
        <v>529</v>
      </c>
      <c r="E5666" t="s">
        <v>31</v>
      </c>
      <c r="F5666" t="s">
        <v>12</v>
      </c>
      <c r="G5666" t="s">
        <v>22</v>
      </c>
      <c r="H5666" t="s">
        <v>810</v>
      </c>
      <c r="I5666" s="4">
        <v>48.64</v>
      </c>
      <c r="J5666" s="5">
        <v>2</v>
      </c>
      <c r="K5666" s="4">
        <v>15.81</v>
      </c>
    </row>
    <row r="5667" spans="1:11" x14ac:dyDescent="0.2">
      <c r="A5667" t="s">
        <v>3424</v>
      </c>
      <c r="B5667" t="str">
        <f t="shared" si="178"/>
        <v>2016</v>
      </c>
      <c r="C5667" t="str">
        <f t="shared" si="179"/>
        <v>Sep</v>
      </c>
      <c r="D5667" t="s">
        <v>335</v>
      </c>
      <c r="E5667" t="s">
        <v>290</v>
      </c>
      <c r="F5667" t="s">
        <v>38</v>
      </c>
      <c r="G5667" t="s">
        <v>52</v>
      </c>
      <c r="H5667" t="s">
        <v>1565</v>
      </c>
      <c r="I5667" s="4">
        <v>17.09</v>
      </c>
      <c r="J5667" s="5">
        <v>2</v>
      </c>
      <c r="K5667" s="4">
        <v>1.07</v>
      </c>
    </row>
    <row r="5668" spans="1:11" x14ac:dyDescent="0.2">
      <c r="A5668" t="s">
        <v>3424</v>
      </c>
      <c r="B5668" t="str">
        <f t="shared" si="178"/>
        <v>2016</v>
      </c>
      <c r="C5668" t="str">
        <f t="shared" si="179"/>
        <v>Sep</v>
      </c>
      <c r="D5668" t="s">
        <v>335</v>
      </c>
      <c r="E5668" t="s">
        <v>290</v>
      </c>
      <c r="F5668" t="s">
        <v>38</v>
      </c>
      <c r="G5668" t="s">
        <v>39</v>
      </c>
      <c r="H5668" t="s">
        <v>1068</v>
      </c>
      <c r="I5668" s="4">
        <v>98.39</v>
      </c>
      <c r="J5668" s="5">
        <v>1</v>
      </c>
      <c r="K5668" s="4">
        <v>-11.07</v>
      </c>
    </row>
    <row r="5669" spans="1:11" x14ac:dyDescent="0.2">
      <c r="A5669" t="s">
        <v>3424</v>
      </c>
      <c r="B5669" t="str">
        <f t="shared" si="178"/>
        <v>2016</v>
      </c>
      <c r="C5669" t="str">
        <f t="shared" si="179"/>
        <v>Sep</v>
      </c>
      <c r="D5669" t="s">
        <v>1030</v>
      </c>
      <c r="E5669" t="s">
        <v>169</v>
      </c>
      <c r="F5669" t="s">
        <v>12</v>
      </c>
      <c r="G5669" t="s">
        <v>105</v>
      </c>
      <c r="H5669" t="s">
        <v>863</v>
      </c>
      <c r="I5669" s="4">
        <v>393.25</v>
      </c>
      <c r="J5669" s="5">
        <v>5</v>
      </c>
      <c r="K5669" s="4">
        <v>129.77000000000001</v>
      </c>
    </row>
    <row r="5670" spans="1:11" x14ac:dyDescent="0.2">
      <c r="A5670" t="s">
        <v>3424</v>
      </c>
      <c r="B5670" t="str">
        <f t="shared" si="178"/>
        <v>2016</v>
      </c>
      <c r="C5670" t="str">
        <f t="shared" si="179"/>
        <v>Sep</v>
      </c>
      <c r="D5670" t="s">
        <v>2505</v>
      </c>
      <c r="E5670" t="s">
        <v>125</v>
      </c>
      <c r="F5670" t="s">
        <v>12</v>
      </c>
      <c r="G5670" t="s">
        <v>22</v>
      </c>
      <c r="H5670" t="s">
        <v>700</v>
      </c>
      <c r="I5670" s="4">
        <v>83.7</v>
      </c>
      <c r="J5670" s="5">
        <v>5</v>
      </c>
      <c r="K5670" s="4">
        <v>41.01</v>
      </c>
    </row>
    <row r="5671" spans="1:11" x14ac:dyDescent="0.2">
      <c r="A5671" t="s">
        <v>3424</v>
      </c>
      <c r="B5671" t="str">
        <f t="shared" si="178"/>
        <v>2016</v>
      </c>
      <c r="C5671" t="str">
        <f t="shared" si="179"/>
        <v>Sep</v>
      </c>
      <c r="D5671" t="s">
        <v>2389</v>
      </c>
      <c r="E5671" t="s">
        <v>189</v>
      </c>
      <c r="F5671" t="s">
        <v>38</v>
      </c>
      <c r="G5671" t="s">
        <v>83</v>
      </c>
      <c r="H5671" t="s">
        <v>3012</v>
      </c>
      <c r="I5671" s="4">
        <v>163.88</v>
      </c>
      <c r="J5671" s="5">
        <v>2</v>
      </c>
      <c r="K5671" s="4">
        <v>40.97</v>
      </c>
    </row>
    <row r="5672" spans="1:11" x14ac:dyDescent="0.2">
      <c r="A5672" t="s">
        <v>3425</v>
      </c>
      <c r="B5672" t="str">
        <f t="shared" si="178"/>
        <v>2016</v>
      </c>
      <c r="C5672" t="str">
        <f t="shared" si="179"/>
        <v>Sep</v>
      </c>
      <c r="D5672" t="s">
        <v>2058</v>
      </c>
      <c r="E5672" t="s">
        <v>135</v>
      </c>
      <c r="F5672" t="s">
        <v>12</v>
      </c>
      <c r="G5672" t="s">
        <v>27</v>
      </c>
      <c r="H5672" t="s">
        <v>3096</v>
      </c>
      <c r="I5672" s="4">
        <v>40.78</v>
      </c>
      <c r="J5672" s="5">
        <v>3</v>
      </c>
      <c r="K5672" s="4">
        <v>4.59</v>
      </c>
    </row>
    <row r="5673" spans="1:11" x14ac:dyDescent="0.2">
      <c r="A5673" t="s">
        <v>3425</v>
      </c>
      <c r="B5673" t="str">
        <f t="shared" si="178"/>
        <v>2016</v>
      </c>
      <c r="C5673" t="str">
        <f t="shared" si="179"/>
        <v>Sep</v>
      </c>
      <c r="D5673" t="s">
        <v>2058</v>
      </c>
      <c r="E5673" t="s">
        <v>135</v>
      </c>
      <c r="F5673" t="s">
        <v>43</v>
      </c>
      <c r="G5673" t="s">
        <v>44</v>
      </c>
      <c r="H5673" t="s">
        <v>3426</v>
      </c>
      <c r="I5673" s="4">
        <v>63.94</v>
      </c>
      <c r="J5673" s="5">
        <v>8</v>
      </c>
      <c r="K5673" s="4">
        <v>5.59</v>
      </c>
    </row>
    <row r="5674" spans="1:11" x14ac:dyDescent="0.2">
      <c r="A5674" t="s">
        <v>3425</v>
      </c>
      <c r="B5674" t="str">
        <f t="shared" si="178"/>
        <v>2016</v>
      </c>
      <c r="C5674" t="str">
        <f t="shared" si="179"/>
        <v>Sep</v>
      </c>
      <c r="D5674" t="s">
        <v>1908</v>
      </c>
      <c r="E5674" t="s">
        <v>26</v>
      </c>
      <c r="F5674" t="s">
        <v>12</v>
      </c>
      <c r="G5674" t="s">
        <v>27</v>
      </c>
      <c r="H5674" t="s">
        <v>1147</v>
      </c>
      <c r="I5674" s="4">
        <v>7.87</v>
      </c>
      <c r="J5674" s="5">
        <v>3</v>
      </c>
      <c r="K5674" s="4">
        <v>0.89</v>
      </c>
    </row>
    <row r="5675" spans="1:11" x14ac:dyDescent="0.2">
      <c r="A5675" t="s">
        <v>3425</v>
      </c>
      <c r="B5675" t="str">
        <f t="shared" si="178"/>
        <v>2016</v>
      </c>
      <c r="C5675" t="str">
        <f t="shared" si="179"/>
        <v>Sep</v>
      </c>
      <c r="D5675" t="s">
        <v>1782</v>
      </c>
      <c r="E5675" t="s">
        <v>139</v>
      </c>
      <c r="F5675" t="s">
        <v>12</v>
      </c>
      <c r="G5675" t="s">
        <v>22</v>
      </c>
      <c r="H5675" t="s">
        <v>1494</v>
      </c>
      <c r="I5675" s="4">
        <v>7.51</v>
      </c>
      <c r="J5675" s="5">
        <v>9</v>
      </c>
      <c r="K5675" s="4">
        <v>-6</v>
      </c>
    </row>
    <row r="5676" spans="1:11" x14ac:dyDescent="0.2">
      <c r="A5676" t="s">
        <v>3425</v>
      </c>
      <c r="B5676" t="str">
        <f t="shared" si="178"/>
        <v>2016</v>
      </c>
      <c r="C5676" t="str">
        <f t="shared" si="179"/>
        <v>Sep</v>
      </c>
      <c r="D5676" t="s">
        <v>1782</v>
      </c>
      <c r="E5676" t="s">
        <v>139</v>
      </c>
      <c r="F5676" t="s">
        <v>12</v>
      </c>
      <c r="G5676" t="s">
        <v>18</v>
      </c>
      <c r="H5676" t="s">
        <v>1982</v>
      </c>
      <c r="I5676" s="4">
        <v>16.559999999999999</v>
      </c>
      <c r="J5676" s="5">
        <v>2</v>
      </c>
      <c r="K5676" s="4">
        <v>5.8</v>
      </c>
    </row>
    <row r="5677" spans="1:11" x14ac:dyDescent="0.2">
      <c r="A5677" t="s">
        <v>3425</v>
      </c>
      <c r="B5677" t="str">
        <f t="shared" si="178"/>
        <v>2016</v>
      </c>
      <c r="C5677" t="str">
        <f t="shared" si="179"/>
        <v>Sep</v>
      </c>
      <c r="D5677" t="s">
        <v>1212</v>
      </c>
      <c r="E5677" t="s">
        <v>37</v>
      </c>
      <c r="F5677" t="s">
        <v>38</v>
      </c>
      <c r="G5677" t="s">
        <v>52</v>
      </c>
      <c r="H5677" t="s">
        <v>1347</v>
      </c>
      <c r="I5677" s="4">
        <v>13.28</v>
      </c>
      <c r="J5677" s="5">
        <v>2</v>
      </c>
      <c r="K5677" s="4">
        <v>6.37</v>
      </c>
    </row>
    <row r="5678" spans="1:11" x14ac:dyDescent="0.2">
      <c r="A5678" t="s">
        <v>3425</v>
      </c>
      <c r="B5678" t="str">
        <f t="shared" si="178"/>
        <v>2016</v>
      </c>
      <c r="C5678" t="str">
        <f t="shared" si="179"/>
        <v>Sep</v>
      </c>
      <c r="D5678" t="s">
        <v>2386</v>
      </c>
      <c r="E5678" t="s">
        <v>26</v>
      </c>
      <c r="F5678" t="s">
        <v>12</v>
      </c>
      <c r="G5678" t="s">
        <v>18</v>
      </c>
      <c r="H5678" t="s">
        <v>436</v>
      </c>
      <c r="I5678" s="4">
        <v>16.52</v>
      </c>
      <c r="J5678" s="5">
        <v>5</v>
      </c>
      <c r="K5678" s="4">
        <v>5.37</v>
      </c>
    </row>
    <row r="5679" spans="1:11" x14ac:dyDescent="0.2">
      <c r="A5679" t="s">
        <v>3425</v>
      </c>
      <c r="B5679" t="str">
        <f t="shared" si="178"/>
        <v>2016</v>
      </c>
      <c r="C5679" t="str">
        <f t="shared" si="179"/>
        <v>Sep</v>
      </c>
      <c r="D5679" t="s">
        <v>1420</v>
      </c>
      <c r="E5679" t="s">
        <v>169</v>
      </c>
      <c r="F5679" t="s">
        <v>12</v>
      </c>
      <c r="G5679" t="s">
        <v>20</v>
      </c>
      <c r="H5679" t="s">
        <v>1687</v>
      </c>
      <c r="I5679" s="4">
        <v>128.34</v>
      </c>
      <c r="J5679" s="5">
        <v>6</v>
      </c>
      <c r="K5679" s="4">
        <v>37.22</v>
      </c>
    </row>
    <row r="5680" spans="1:11" x14ac:dyDescent="0.2">
      <c r="A5680" t="s">
        <v>3425</v>
      </c>
      <c r="B5680" t="str">
        <f t="shared" si="178"/>
        <v>2016</v>
      </c>
      <c r="C5680" t="str">
        <f t="shared" si="179"/>
        <v>Sep</v>
      </c>
      <c r="D5680" t="s">
        <v>1708</v>
      </c>
      <c r="E5680" t="s">
        <v>146</v>
      </c>
      <c r="F5680" t="s">
        <v>12</v>
      </c>
      <c r="G5680" t="s">
        <v>13</v>
      </c>
      <c r="H5680" t="s">
        <v>1075</v>
      </c>
      <c r="I5680" s="4">
        <v>35.880000000000003</v>
      </c>
      <c r="J5680" s="5">
        <v>6</v>
      </c>
      <c r="K5680" s="4">
        <v>16.149999999999999</v>
      </c>
    </row>
    <row r="5681" spans="1:11" x14ac:dyDescent="0.2">
      <c r="A5681" t="s">
        <v>3425</v>
      </c>
      <c r="B5681" t="str">
        <f t="shared" si="178"/>
        <v>2016</v>
      </c>
      <c r="C5681" t="str">
        <f t="shared" si="179"/>
        <v>Sep</v>
      </c>
      <c r="D5681" t="s">
        <v>1619</v>
      </c>
      <c r="E5681" t="s">
        <v>327</v>
      </c>
      <c r="F5681" t="s">
        <v>38</v>
      </c>
      <c r="G5681" t="s">
        <v>52</v>
      </c>
      <c r="H5681" t="s">
        <v>886</v>
      </c>
      <c r="I5681" s="4">
        <v>68.430000000000007</v>
      </c>
      <c r="J5681" s="5">
        <v>7</v>
      </c>
      <c r="K5681" s="4">
        <v>8.5500000000000007</v>
      </c>
    </row>
    <row r="5682" spans="1:11" x14ac:dyDescent="0.2">
      <c r="A5682" t="s">
        <v>3425</v>
      </c>
      <c r="B5682" t="str">
        <f t="shared" si="178"/>
        <v>2016</v>
      </c>
      <c r="C5682" t="str">
        <f t="shared" si="179"/>
        <v>Sep</v>
      </c>
      <c r="D5682" t="s">
        <v>70</v>
      </c>
      <c r="E5682" t="s">
        <v>180</v>
      </c>
      <c r="F5682" t="s">
        <v>38</v>
      </c>
      <c r="G5682" t="s">
        <v>52</v>
      </c>
      <c r="H5682" t="s">
        <v>2440</v>
      </c>
      <c r="I5682" s="4">
        <v>18.96</v>
      </c>
      <c r="J5682" s="5">
        <v>2</v>
      </c>
      <c r="K5682" s="4">
        <v>7.58</v>
      </c>
    </row>
    <row r="5683" spans="1:11" x14ac:dyDescent="0.2">
      <c r="A5683" t="s">
        <v>3425</v>
      </c>
      <c r="B5683" t="str">
        <f t="shared" si="178"/>
        <v>2016</v>
      </c>
      <c r="C5683" t="str">
        <f t="shared" si="179"/>
        <v>Sep</v>
      </c>
      <c r="D5683" t="s">
        <v>316</v>
      </c>
      <c r="E5683" t="s">
        <v>87</v>
      </c>
      <c r="F5683" t="s">
        <v>12</v>
      </c>
      <c r="G5683" t="s">
        <v>72</v>
      </c>
      <c r="H5683" t="s">
        <v>2771</v>
      </c>
      <c r="I5683" s="4">
        <v>63.97</v>
      </c>
      <c r="J5683" s="5">
        <v>2</v>
      </c>
      <c r="K5683" s="4">
        <v>19.989999999999998</v>
      </c>
    </row>
    <row r="5684" spans="1:11" x14ac:dyDescent="0.2">
      <c r="A5684" t="s">
        <v>3425</v>
      </c>
      <c r="B5684" t="str">
        <f t="shared" si="178"/>
        <v>2016</v>
      </c>
      <c r="C5684" t="str">
        <f t="shared" si="179"/>
        <v>Sep</v>
      </c>
      <c r="D5684" t="s">
        <v>1350</v>
      </c>
      <c r="E5684" t="s">
        <v>125</v>
      </c>
      <c r="F5684" t="s">
        <v>12</v>
      </c>
      <c r="G5684" t="s">
        <v>13</v>
      </c>
      <c r="H5684" t="s">
        <v>1779</v>
      </c>
      <c r="I5684" s="4">
        <v>35.56</v>
      </c>
      <c r="J5684" s="5">
        <v>7</v>
      </c>
      <c r="K5684" s="4">
        <v>16.71</v>
      </c>
    </row>
    <row r="5685" spans="1:11" x14ac:dyDescent="0.2">
      <c r="A5685" t="s">
        <v>3425</v>
      </c>
      <c r="B5685" t="str">
        <f t="shared" si="178"/>
        <v>2016</v>
      </c>
      <c r="C5685" t="str">
        <f t="shared" si="179"/>
        <v>Sep</v>
      </c>
      <c r="D5685" t="s">
        <v>1350</v>
      </c>
      <c r="E5685" t="s">
        <v>125</v>
      </c>
      <c r="F5685" t="s">
        <v>43</v>
      </c>
      <c r="G5685" t="s">
        <v>44</v>
      </c>
      <c r="H5685" t="s">
        <v>1731</v>
      </c>
      <c r="I5685" s="4">
        <v>97.98</v>
      </c>
      <c r="J5685" s="5">
        <v>2</v>
      </c>
      <c r="K5685" s="4">
        <v>27.43</v>
      </c>
    </row>
    <row r="5686" spans="1:11" x14ac:dyDescent="0.2">
      <c r="A5686" t="s">
        <v>3427</v>
      </c>
      <c r="B5686" t="str">
        <f t="shared" si="178"/>
        <v>2016</v>
      </c>
      <c r="C5686" t="str">
        <f t="shared" si="179"/>
        <v>Sep</v>
      </c>
      <c r="D5686" t="s">
        <v>947</v>
      </c>
      <c r="E5686" t="s">
        <v>87</v>
      </c>
      <c r="F5686" t="s">
        <v>38</v>
      </c>
      <c r="G5686" t="s">
        <v>52</v>
      </c>
      <c r="H5686" t="s">
        <v>220</v>
      </c>
      <c r="I5686" s="4">
        <v>532.70000000000005</v>
      </c>
      <c r="J5686" s="5">
        <v>6</v>
      </c>
      <c r="K5686" s="4">
        <v>-26.64</v>
      </c>
    </row>
    <row r="5687" spans="1:11" x14ac:dyDescent="0.2">
      <c r="A5687" t="s">
        <v>3427</v>
      </c>
      <c r="B5687" t="str">
        <f t="shared" si="178"/>
        <v>2016</v>
      </c>
      <c r="C5687" t="str">
        <f t="shared" si="179"/>
        <v>Sep</v>
      </c>
      <c r="D5687" t="s">
        <v>947</v>
      </c>
      <c r="E5687" t="s">
        <v>87</v>
      </c>
      <c r="F5687" t="s">
        <v>12</v>
      </c>
      <c r="G5687" t="s">
        <v>27</v>
      </c>
      <c r="H5687" t="s">
        <v>3049</v>
      </c>
      <c r="I5687" s="4">
        <v>4.91</v>
      </c>
      <c r="J5687" s="5">
        <v>2</v>
      </c>
      <c r="K5687" s="4">
        <v>0.31</v>
      </c>
    </row>
    <row r="5688" spans="1:11" x14ac:dyDescent="0.2">
      <c r="A5688" t="s">
        <v>3427</v>
      </c>
      <c r="B5688" t="str">
        <f t="shared" si="178"/>
        <v>2016</v>
      </c>
      <c r="C5688" t="str">
        <f t="shared" si="179"/>
        <v>Sep</v>
      </c>
      <c r="D5688" t="s">
        <v>1032</v>
      </c>
      <c r="E5688" t="s">
        <v>34</v>
      </c>
      <c r="F5688" t="s">
        <v>12</v>
      </c>
      <c r="G5688" t="s">
        <v>20</v>
      </c>
      <c r="H5688" t="s">
        <v>1162</v>
      </c>
      <c r="I5688" s="4">
        <v>118.25</v>
      </c>
      <c r="J5688" s="5">
        <v>5</v>
      </c>
      <c r="K5688" s="4">
        <v>34.29</v>
      </c>
    </row>
    <row r="5689" spans="1:11" x14ac:dyDescent="0.2">
      <c r="A5689" t="s">
        <v>3427</v>
      </c>
      <c r="B5689" t="str">
        <f t="shared" si="178"/>
        <v>2016</v>
      </c>
      <c r="C5689" t="str">
        <f t="shared" si="179"/>
        <v>Sep</v>
      </c>
      <c r="D5689" t="s">
        <v>1032</v>
      </c>
      <c r="E5689" t="s">
        <v>34</v>
      </c>
      <c r="F5689" t="s">
        <v>38</v>
      </c>
      <c r="G5689" t="s">
        <v>39</v>
      </c>
      <c r="H5689" t="s">
        <v>2288</v>
      </c>
      <c r="I5689" s="4">
        <v>368.97</v>
      </c>
      <c r="J5689" s="5">
        <v>3</v>
      </c>
      <c r="K5689" s="4">
        <v>81.17</v>
      </c>
    </row>
    <row r="5690" spans="1:11" x14ac:dyDescent="0.2">
      <c r="A5690" t="s">
        <v>3427</v>
      </c>
      <c r="B5690" t="str">
        <f t="shared" si="178"/>
        <v>2016</v>
      </c>
      <c r="C5690" t="str">
        <f t="shared" si="179"/>
        <v>Sep</v>
      </c>
      <c r="D5690" t="s">
        <v>1879</v>
      </c>
      <c r="E5690" t="s">
        <v>189</v>
      </c>
      <c r="F5690" t="s">
        <v>12</v>
      </c>
      <c r="G5690" t="s">
        <v>232</v>
      </c>
      <c r="H5690" t="s">
        <v>748</v>
      </c>
      <c r="I5690" s="4">
        <v>13.68</v>
      </c>
      <c r="J5690" s="5">
        <v>2</v>
      </c>
      <c r="K5690" s="4">
        <v>3.69</v>
      </c>
    </row>
    <row r="5691" spans="1:11" x14ac:dyDescent="0.2">
      <c r="A5691" t="s">
        <v>3427</v>
      </c>
      <c r="B5691" t="str">
        <f t="shared" si="178"/>
        <v>2016</v>
      </c>
      <c r="C5691" t="str">
        <f t="shared" si="179"/>
        <v>Sep</v>
      </c>
      <c r="D5691" t="s">
        <v>3277</v>
      </c>
      <c r="E5691" t="s">
        <v>31</v>
      </c>
      <c r="F5691" t="s">
        <v>12</v>
      </c>
      <c r="G5691" t="s">
        <v>72</v>
      </c>
      <c r="H5691" t="s">
        <v>459</v>
      </c>
      <c r="I5691" s="4">
        <v>4.08</v>
      </c>
      <c r="J5691" s="5">
        <v>2</v>
      </c>
      <c r="K5691" s="4">
        <v>1.92</v>
      </c>
    </row>
    <row r="5692" spans="1:11" x14ac:dyDescent="0.2">
      <c r="A5692" t="s">
        <v>3427</v>
      </c>
      <c r="B5692" t="str">
        <f t="shared" si="178"/>
        <v>2016</v>
      </c>
      <c r="C5692" t="str">
        <f t="shared" si="179"/>
        <v>Sep</v>
      </c>
      <c r="D5692" t="s">
        <v>3277</v>
      </c>
      <c r="E5692" t="s">
        <v>31</v>
      </c>
      <c r="F5692" t="s">
        <v>12</v>
      </c>
      <c r="G5692" t="s">
        <v>18</v>
      </c>
      <c r="H5692" t="s">
        <v>1501</v>
      </c>
      <c r="I5692" s="4">
        <v>18.899999999999999</v>
      </c>
      <c r="J5692" s="5">
        <v>3</v>
      </c>
      <c r="K5692" s="4">
        <v>8.69</v>
      </c>
    </row>
    <row r="5693" spans="1:11" x14ac:dyDescent="0.2">
      <c r="A5693" t="s">
        <v>3427</v>
      </c>
      <c r="B5693" t="str">
        <f t="shared" si="178"/>
        <v>2016</v>
      </c>
      <c r="C5693" t="str">
        <f t="shared" si="179"/>
        <v>Sep</v>
      </c>
      <c r="D5693" t="s">
        <v>3181</v>
      </c>
      <c r="E5693" t="s">
        <v>169</v>
      </c>
      <c r="F5693" t="s">
        <v>12</v>
      </c>
      <c r="G5693" t="s">
        <v>22</v>
      </c>
      <c r="H5693" t="s">
        <v>76</v>
      </c>
      <c r="I5693" s="4">
        <v>10.53</v>
      </c>
      <c r="J5693" s="5">
        <v>7</v>
      </c>
      <c r="K5693" s="4">
        <v>3.68</v>
      </c>
    </row>
    <row r="5694" spans="1:11" x14ac:dyDescent="0.2">
      <c r="A5694" t="s">
        <v>3427</v>
      </c>
      <c r="B5694" t="str">
        <f t="shared" si="178"/>
        <v>2016</v>
      </c>
      <c r="C5694" t="str">
        <f t="shared" si="179"/>
        <v>Sep</v>
      </c>
      <c r="D5694" t="s">
        <v>697</v>
      </c>
      <c r="E5694" t="s">
        <v>87</v>
      </c>
      <c r="F5694" t="s">
        <v>12</v>
      </c>
      <c r="G5694" t="s">
        <v>13</v>
      </c>
      <c r="H5694" t="s">
        <v>1983</v>
      </c>
      <c r="I5694" s="4">
        <v>11.95</v>
      </c>
      <c r="J5694" s="5">
        <v>3</v>
      </c>
      <c r="K5694" s="4">
        <v>4.03</v>
      </c>
    </row>
    <row r="5695" spans="1:11" x14ac:dyDescent="0.2">
      <c r="A5695" t="s">
        <v>3427</v>
      </c>
      <c r="B5695" t="str">
        <f t="shared" si="178"/>
        <v>2016</v>
      </c>
      <c r="C5695" t="str">
        <f t="shared" si="179"/>
        <v>Sep</v>
      </c>
      <c r="D5695" t="s">
        <v>697</v>
      </c>
      <c r="E5695" t="s">
        <v>87</v>
      </c>
      <c r="F5695" t="s">
        <v>38</v>
      </c>
      <c r="G5695" t="s">
        <v>52</v>
      </c>
      <c r="H5695" t="s">
        <v>3428</v>
      </c>
      <c r="I5695" s="4">
        <v>28</v>
      </c>
      <c r="J5695" s="5">
        <v>4</v>
      </c>
      <c r="K5695" s="4">
        <v>7.7</v>
      </c>
    </row>
    <row r="5696" spans="1:11" x14ac:dyDescent="0.2">
      <c r="A5696" t="s">
        <v>3427</v>
      </c>
      <c r="B5696" t="str">
        <f t="shared" si="178"/>
        <v>2016</v>
      </c>
      <c r="C5696" t="str">
        <f t="shared" si="179"/>
        <v>Sep</v>
      </c>
      <c r="D5696" t="s">
        <v>697</v>
      </c>
      <c r="E5696" t="s">
        <v>87</v>
      </c>
      <c r="F5696" t="s">
        <v>12</v>
      </c>
      <c r="G5696" t="s">
        <v>22</v>
      </c>
      <c r="H5696" t="s">
        <v>491</v>
      </c>
      <c r="I5696" s="4">
        <v>12.2</v>
      </c>
      <c r="J5696" s="5">
        <v>7</v>
      </c>
      <c r="K5696" s="4">
        <v>-9.76</v>
      </c>
    </row>
    <row r="5697" spans="1:11" x14ac:dyDescent="0.2">
      <c r="A5697" t="s">
        <v>3427</v>
      </c>
      <c r="B5697" t="str">
        <f t="shared" si="178"/>
        <v>2016</v>
      </c>
      <c r="C5697" t="str">
        <f t="shared" si="179"/>
        <v>Sep</v>
      </c>
      <c r="D5697" t="s">
        <v>2684</v>
      </c>
      <c r="E5697" t="s">
        <v>189</v>
      </c>
      <c r="F5697" t="s">
        <v>12</v>
      </c>
      <c r="G5697" t="s">
        <v>22</v>
      </c>
      <c r="H5697" t="s">
        <v>643</v>
      </c>
      <c r="I5697" s="4">
        <v>13.22</v>
      </c>
      <c r="J5697" s="5">
        <v>4</v>
      </c>
      <c r="K5697" s="4">
        <v>4.46</v>
      </c>
    </row>
    <row r="5698" spans="1:11" x14ac:dyDescent="0.2">
      <c r="A5698" t="s">
        <v>3427</v>
      </c>
      <c r="B5698" t="str">
        <f t="shared" si="178"/>
        <v>2016</v>
      </c>
      <c r="C5698" t="str">
        <f t="shared" si="179"/>
        <v>Sep</v>
      </c>
      <c r="D5698" t="s">
        <v>2684</v>
      </c>
      <c r="E5698" t="s">
        <v>189</v>
      </c>
      <c r="F5698" t="s">
        <v>38</v>
      </c>
      <c r="G5698" t="s">
        <v>39</v>
      </c>
      <c r="H5698" t="s">
        <v>808</v>
      </c>
      <c r="I5698" s="4">
        <v>184.75</v>
      </c>
      <c r="J5698" s="5">
        <v>3</v>
      </c>
      <c r="K5698" s="4">
        <v>-20.78</v>
      </c>
    </row>
    <row r="5699" spans="1:11" x14ac:dyDescent="0.2">
      <c r="A5699" t="s">
        <v>3429</v>
      </c>
      <c r="B5699" t="str">
        <f t="shared" ref="B5699:B5762" si="180">TEXT(A5699,"YYYY")</f>
        <v>2016</v>
      </c>
      <c r="C5699" t="str">
        <f t="shared" ref="C5699:C5762" si="181">TEXT(A5699,"MMM")</f>
        <v>Sep</v>
      </c>
      <c r="D5699" t="s">
        <v>1852</v>
      </c>
      <c r="E5699" t="s">
        <v>87</v>
      </c>
      <c r="F5699" t="s">
        <v>38</v>
      </c>
      <c r="G5699" t="s">
        <v>39</v>
      </c>
      <c r="H5699" t="s">
        <v>2570</v>
      </c>
      <c r="I5699" s="4">
        <v>155.37</v>
      </c>
      <c r="J5699" s="5">
        <v>2</v>
      </c>
      <c r="K5699" s="4">
        <v>-13.32</v>
      </c>
    </row>
    <row r="5700" spans="1:11" x14ac:dyDescent="0.2">
      <c r="A5700" t="s">
        <v>3429</v>
      </c>
      <c r="B5700" t="str">
        <f t="shared" si="180"/>
        <v>2016</v>
      </c>
      <c r="C5700" t="str">
        <f t="shared" si="181"/>
        <v>Sep</v>
      </c>
      <c r="D5700" t="s">
        <v>682</v>
      </c>
      <c r="E5700" t="s">
        <v>31</v>
      </c>
      <c r="F5700" t="s">
        <v>12</v>
      </c>
      <c r="G5700" t="s">
        <v>20</v>
      </c>
      <c r="H5700" t="s">
        <v>1664</v>
      </c>
      <c r="I5700" s="4">
        <v>41.96</v>
      </c>
      <c r="J5700" s="5">
        <v>2</v>
      </c>
      <c r="K5700" s="4">
        <v>2.94</v>
      </c>
    </row>
    <row r="5701" spans="1:11" x14ac:dyDescent="0.2">
      <c r="A5701" t="s">
        <v>3429</v>
      </c>
      <c r="B5701" t="str">
        <f t="shared" si="180"/>
        <v>2016</v>
      </c>
      <c r="C5701" t="str">
        <f t="shared" si="181"/>
        <v>Sep</v>
      </c>
      <c r="D5701" t="s">
        <v>682</v>
      </c>
      <c r="E5701" t="s">
        <v>31</v>
      </c>
      <c r="F5701" t="s">
        <v>12</v>
      </c>
      <c r="G5701" t="s">
        <v>13</v>
      </c>
      <c r="H5701" t="s">
        <v>153</v>
      </c>
      <c r="I5701" s="4">
        <v>41.7</v>
      </c>
      <c r="J5701" s="5">
        <v>5</v>
      </c>
      <c r="K5701" s="4">
        <v>20.85</v>
      </c>
    </row>
    <row r="5702" spans="1:11" x14ac:dyDescent="0.2">
      <c r="A5702" t="s">
        <v>3429</v>
      </c>
      <c r="B5702" t="str">
        <f t="shared" si="180"/>
        <v>2016</v>
      </c>
      <c r="C5702" t="str">
        <f t="shared" si="181"/>
        <v>Sep</v>
      </c>
      <c r="D5702" t="s">
        <v>2295</v>
      </c>
      <c r="E5702" t="s">
        <v>31</v>
      </c>
      <c r="F5702" t="s">
        <v>38</v>
      </c>
      <c r="G5702" t="s">
        <v>52</v>
      </c>
      <c r="H5702" t="s">
        <v>1468</v>
      </c>
      <c r="I5702" s="4">
        <v>63.2</v>
      </c>
      <c r="J5702" s="5">
        <v>5</v>
      </c>
      <c r="K5702" s="4">
        <v>23.38</v>
      </c>
    </row>
    <row r="5703" spans="1:11" x14ac:dyDescent="0.2">
      <c r="A5703" t="s">
        <v>3429</v>
      </c>
      <c r="B5703" t="str">
        <f t="shared" si="180"/>
        <v>2016</v>
      </c>
      <c r="C5703" t="str">
        <f t="shared" si="181"/>
        <v>Sep</v>
      </c>
      <c r="D5703" t="s">
        <v>3191</v>
      </c>
      <c r="E5703" t="s">
        <v>327</v>
      </c>
      <c r="F5703" t="s">
        <v>38</v>
      </c>
      <c r="G5703" t="s">
        <v>52</v>
      </c>
      <c r="H5703" t="s">
        <v>2457</v>
      </c>
      <c r="I5703" s="4">
        <v>21.44</v>
      </c>
      <c r="J5703" s="5">
        <v>2</v>
      </c>
      <c r="K5703" s="4">
        <v>7.5</v>
      </c>
    </row>
    <row r="5704" spans="1:11" x14ac:dyDescent="0.2">
      <c r="A5704" t="s">
        <v>3429</v>
      </c>
      <c r="B5704" t="str">
        <f t="shared" si="180"/>
        <v>2016</v>
      </c>
      <c r="C5704" t="str">
        <f t="shared" si="181"/>
        <v>Sep</v>
      </c>
      <c r="D5704" t="s">
        <v>3191</v>
      </c>
      <c r="E5704" t="s">
        <v>327</v>
      </c>
      <c r="F5704" t="s">
        <v>12</v>
      </c>
      <c r="G5704" t="s">
        <v>20</v>
      </c>
      <c r="H5704" t="s">
        <v>303</v>
      </c>
      <c r="I5704" s="4">
        <v>511.06</v>
      </c>
      <c r="J5704" s="5">
        <v>9</v>
      </c>
      <c r="K5704" s="4">
        <v>-95.82</v>
      </c>
    </row>
    <row r="5705" spans="1:11" x14ac:dyDescent="0.2">
      <c r="A5705" t="s">
        <v>3429</v>
      </c>
      <c r="B5705" t="str">
        <f t="shared" si="180"/>
        <v>2016</v>
      </c>
      <c r="C5705" t="str">
        <f t="shared" si="181"/>
        <v>Sep</v>
      </c>
      <c r="D5705" t="s">
        <v>634</v>
      </c>
      <c r="E5705" t="s">
        <v>974</v>
      </c>
      <c r="F5705" t="s">
        <v>12</v>
      </c>
      <c r="G5705" t="s">
        <v>22</v>
      </c>
      <c r="H5705" t="s">
        <v>789</v>
      </c>
      <c r="I5705" s="4">
        <v>6.38</v>
      </c>
      <c r="J5705" s="5">
        <v>1</v>
      </c>
      <c r="K5705" s="4">
        <v>2.93</v>
      </c>
    </row>
    <row r="5706" spans="1:11" x14ac:dyDescent="0.2">
      <c r="A5706" t="s">
        <v>3429</v>
      </c>
      <c r="B5706" t="str">
        <f t="shared" si="180"/>
        <v>2016</v>
      </c>
      <c r="C5706" t="str">
        <f t="shared" si="181"/>
        <v>Sep</v>
      </c>
      <c r="D5706" t="s">
        <v>634</v>
      </c>
      <c r="E5706" t="s">
        <v>974</v>
      </c>
      <c r="F5706" t="s">
        <v>12</v>
      </c>
      <c r="G5706" t="s">
        <v>13</v>
      </c>
      <c r="H5706" t="s">
        <v>630</v>
      </c>
      <c r="I5706" s="4">
        <v>6.48</v>
      </c>
      <c r="J5706" s="5">
        <v>1</v>
      </c>
      <c r="K5706" s="4">
        <v>3.11</v>
      </c>
    </row>
    <row r="5707" spans="1:11" x14ac:dyDescent="0.2">
      <c r="A5707" t="s">
        <v>3429</v>
      </c>
      <c r="B5707" t="str">
        <f t="shared" si="180"/>
        <v>2016</v>
      </c>
      <c r="C5707" t="str">
        <f t="shared" si="181"/>
        <v>Sep</v>
      </c>
      <c r="D5707" t="s">
        <v>536</v>
      </c>
      <c r="E5707" t="s">
        <v>146</v>
      </c>
      <c r="F5707" t="s">
        <v>38</v>
      </c>
      <c r="G5707" t="s">
        <v>52</v>
      </c>
      <c r="H5707" t="s">
        <v>1477</v>
      </c>
      <c r="I5707" s="4">
        <v>127.95</v>
      </c>
      <c r="J5707" s="5">
        <v>3</v>
      </c>
      <c r="K5707" s="4">
        <v>21.75</v>
      </c>
    </row>
    <row r="5708" spans="1:11" x14ac:dyDescent="0.2">
      <c r="A5708" t="s">
        <v>3429</v>
      </c>
      <c r="B5708" t="str">
        <f t="shared" si="180"/>
        <v>2016</v>
      </c>
      <c r="C5708" t="str">
        <f t="shared" si="181"/>
        <v>Sep</v>
      </c>
      <c r="D5708" t="s">
        <v>1922</v>
      </c>
      <c r="E5708" t="s">
        <v>17</v>
      </c>
      <c r="F5708" t="s">
        <v>12</v>
      </c>
      <c r="G5708" t="s">
        <v>22</v>
      </c>
      <c r="H5708" t="s">
        <v>3170</v>
      </c>
      <c r="I5708" s="4">
        <v>442.37</v>
      </c>
      <c r="J5708" s="5">
        <v>7</v>
      </c>
      <c r="K5708" s="4">
        <v>-729.91</v>
      </c>
    </row>
    <row r="5709" spans="1:11" x14ac:dyDescent="0.2">
      <c r="A5709" t="s">
        <v>3429</v>
      </c>
      <c r="B5709" t="str">
        <f t="shared" si="180"/>
        <v>2016</v>
      </c>
      <c r="C5709" t="str">
        <f t="shared" si="181"/>
        <v>Sep</v>
      </c>
      <c r="D5709" t="s">
        <v>601</v>
      </c>
      <c r="E5709" t="s">
        <v>31</v>
      </c>
      <c r="F5709" t="s">
        <v>12</v>
      </c>
      <c r="G5709" t="s">
        <v>72</v>
      </c>
      <c r="H5709" t="s">
        <v>1526</v>
      </c>
      <c r="I5709" s="4">
        <v>304.89999999999998</v>
      </c>
      <c r="J5709" s="5">
        <v>5</v>
      </c>
      <c r="K5709" s="4">
        <v>143.30000000000001</v>
      </c>
    </row>
    <row r="5710" spans="1:11" x14ac:dyDescent="0.2">
      <c r="A5710" t="s">
        <v>3429</v>
      </c>
      <c r="B5710" t="str">
        <f t="shared" si="180"/>
        <v>2016</v>
      </c>
      <c r="C5710" t="str">
        <f t="shared" si="181"/>
        <v>Sep</v>
      </c>
      <c r="D5710" t="s">
        <v>601</v>
      </c>
      <c r="E5710" t="s">
        <v>31</v>
      </c>
      <c r="F5710" t="s">
        <v>38</v>
      </c>
      <c r="G5710" t="s">
        <v>39</v>
      </c>
      <c r="H5710" t="s">
        <v>837</v>
      </c>
      <c r="I5710" s="4">
        <v>563.24</v>
      </c>
      <c r="J5710" s="5">
        <v>5</v>
      </c>
      <c r="K5710" s="4">
        <v>56.32</v>
      </c>
    </row>
    <row r="5711" spans="1:11" x14ac:dyDescent="0.2">
      <c r="A5711" t="s">
        <v>3430</v>
      </c>
      <c r="B5711" t="str">
        <f t="shared" si="180"/>
        <v>2016</v>
      </c>
      <c r="C5711" t="str">
        <f t="shared" si="181"/>
        <v>Sep</v>
      </c>
      <c r="D5711" t="s">
        <v>2112</v>
      </c>
      <c r="E5711" t="s">
        <v>109</v>
      </c>
      <c r="F5711" t="s">
        <v>38</v>
      </c>
      <c r="G5711" t="s">
        <v>164</v>
      </c>
      <c r="H5711" t="s">
        <v>1873</v>
      </c>
      <c r="I5711" s="4">
        <v>393.17</v>
      </c>
      <c r="J5711" s="5">
        <v>3</v>
      </c>
      <c r="K5711" s="4">
        <v>-204.45</v>
      </c>
    </row>
    <row r="5712" spans="1:11" x14ac:dyDescent="0.2">
      <c r="A5712" t="s">
        <v>3430</v>
      </c>
      <c r="B5712" t="str">
        <f t="shared" si="180"/>
        <v>2016</v>
      </c>
      <c r="C5712" t="str">
        <f t="shared" si="181"/>
        <v>Sep</v>
      </c>
      <c r="D5712" t="s">
        <v>285</v>
      </c>
      <c r="E5712" t="s">
        <v>11</v>
      </c>
      <c r="F5712" t="s">
        <v>12</v>
      </c>
      <c r="G5712" t="s">
        <v>18</v>
      </c>
      <c r="H5712" t="s">
        <v>1545</v>
      </c>
      <c r="I5712" s="4">
        <v>15.94</v>
      </c>
      <c r="J5712" s="5">
        <v>4</v>
      </c>
      <c r="K5712" s="4">
        <v>5.18</v>
      </c>
    </row>
    <row r="5713" spans="1:11" x14ac:dyDescent="0.2">
      <c r="A5713" t="s">
        <v>3430</v>
      </c>
      <c r="B5713" t="str">
        <f t="shared" si="180"/>
        <v>2016</v>
      </c>
      <c r="C5713" t="str">
        <f t="shared" si="181"/>
        <v>Sep</v>
      </c>
      <c r="D5713" t="s">
        <v>514</v>
      </c>
      <c r="E5713" t="s">
        <v>104</v>
      </c>
      <c r="F5713" t="s">
        <v>12</v>
      </c>
      <c r="G5713" t="s">
        <v>13</v>
      </c>
      <c r="H5713" t="s">
        <v>153</v>
      </c>
      <c r="I5713" s="4">
        <v>60.05</v>
      </c>
      <c r="J5713" s="5">
        <v>9</v>
      </c>
      <c r="K5713" s="4">
        <v>22.52</v>
      </c>
    </row>
    <row r="5714" spans="1:11" x14ac:dyDescent="0.2">
      <c r="A5714" t="s">
        <v>3430</v>
      </c>
      <c r="B5714" t="str">
        <f t="shared" si="180"/>
        <v>2016</v>
      </c>
      <c r="C5714" t="str">
        <f t="shared" si="181"/>
        <v>Sep</v>
      </c>
      <c r="D5714" t="s">
        <v>514</v>
      </c>
      <c r="E5714" t="s">
        <v>104</v>
      </c>
      <c r="F5714" t="s">
        <v>12</v>
      </c>
      <c r="G5714" t="s">
        <v>22</v>
      </c>
      <c r="H5714" t="s">
        <v>700</v>
      </c>
      <c r="I5714" s="4">
        <v>5.0199999999999996</v>
      </c>
      <c r="J5714" s="5">
        <v>1</v>
      </c>
      <c r="K5714" s="4">
        <v>-3.52</v>
      </c>
    </row>
    <row r="5715" spans="1:11" x14ac:dyDescent="0.2">
      <c r="A5715" t="s">
        <v>3430</v>
      </c>
      <c r="B5715" t="str">
        <f t="shared" si="180"/>
        <v>2016</v>
      </c>
      <c r="C5715" t="str">
        <f t="shared" si="181"/>
        <v>Sep</v>
      </c>
      <c r="D5715" t="s">
        <v>2323</v>
      </c>
      <c r="E5715" t="s">
        <v>31</v>
      </c>
      <c r="F5715" t="s">
        <v>12</v>
      </c>
      <c r="G5715" t="s">
        <v>27</v>
      </c>
      <c r="H5715" t="s">
        <v>1433</v>
      </c>
      <c r="I5715" s="4">
        <v>16.559999999999999</v>
      </c>
      <c r="J5715" s="5">
        <v>4</v>
      </c>
      <c r="K5715" s="4">
        <v>6.96</v>
      </c>
    </row>
    <row r="5716" spans="1:11" x14ac:dyDescent="0.2">
      <c r="A5716" t="s">
        <v>3430</v>
      </c>
      <c r="B5716" t="str">
        <f t="shared" si="180"/>
        <v>2016</v>
      </c>
      <c r="C5716" t="str">
        <f t="shared" si="181"/>
        <v>Sep</v>
      </c>
      <c r="D5716" t="s">
        <v>2089</v>
      </c>
      <c r="E5716" t="s">
        <v>180</v>
      </c>
      <c r="F5716" t="s">
        <v>43</v>
      </c>
      <c r="G5716" t="s">
        <v>58</v>
      </c>
      <c r="H5716" t="s">
        <v>576</v>
      </c>
      <c r="I5716" s="4">
        <v>499.95</v>
      </c>
      <c r="J5716" s="5">
        <v>5</v>
      </c>
      <c r="K5716" s="4">
        <v>174.98</v>
      </c>
    </row>
    <row r="5717" spans="1:11" x14ac:dyDescent="0.2">
      <c r="A5717" t="s">
        <v>3430</v>
      </c>
      <c r="B5717" t="str">
        <f t="shared" si="180"/>
        <v>2016</v>
      </c>
      <c r="C5717" t="str">
        <f t="shared" si="181"/>
        <v>Sep</v>
      </c>
      <c r="D5717" t="s">
        <v>2089</v>
      </c>
      <c r="E5717" t="s">
        <v>180</v>
      </c>
      <c r="F5717" t="s">
        <v>12</v>
      </c>
      <c r="G5717" t="s">
        <v>27</v>
      </c>
      <c r="H5717" t="s">
        <v>2727</v>
      </c>
      <c r="I5717" s="4">
        <v>3.04</v>
      </c>
      <c r="J5717" s="5">
        <v>1</v>
      </c>
      <c r="K5717" s="4">
        <v>1.03</v>
      </c>
    </row>
    <row r="5718" spans="1:11" x14ac:dyDescent="0.2">
      <c r="A5718" t="s">
        <v>3430</v>
      </c>
      <c r="B5718" t="str">
        <f t="shared" si="180"/>
        <v>2016</v>
      </c>
      <c r="C5718" t="str">
        <f t="shared" si="181"/>
        <v>Sep</v>
      </c>
      <c r="D5718" t="s">
        <v>2089</v>
      </c>
      <c r="E5718" t="s">
        <v>180</v>
      </c>
      <c r="F5718" t="s">
        <v>38</v>
      </c>
      <c r="G5718" t="s">
        <v>39</v>
      </c>
      <c r="H5718" t="s">
        <v>2181</v>
      </c>
      <c r="I5718" s="4">
        <v>201.96</v>
      </c>
      <c r="J5718" s="5">
        <v>2</v>
      </c>
      <c r="K5718" s="4">
        <v>50.49</v>
      </c>
    </row>
    <row r="5719" spans="1:11" x14ac:dyDescent="0.2">
      <c r="A5719" t="s">
        <v>3430</v>
      </c>
      <c r="B5719" t="str">
        <f t="shared" si="180"/>
        <v>2016</v>
      </c>
      <c r="C5719" t="str">
        <f t="shared" si="181"/>
        <v>Sep</v>
      </c>
      <c r="D5719" t="s">
        <v>2089</v>
      </c>
      <c r="E5719" t="s">
        <v>180</v>
      </c>
      <c r="F5719" t="s">
        <v>38</v>
      </c>
      <c r="G5719" t="s">
        <v>52</v>
      </c>
      <c r="H5719" t="s">
        <v>3248</v>
      </c>
      <c r="I5719" s="4">
        <v>68.64</v>
      </c>
      <c r="J5719" s="5">
        <v>11</v>
      </c>
      <c r="K5719" s="4">
        <v>17.16</v>
      </c>
    </row>
    <row r="5720" spans="1:11" x14ac:dyDescent="0.2">
      <c r="A5720" t="s">
        <v>3430</v>
      </c>
      <c r="B5720" t="str">
        <f t="shared" si="180"/>
        <v>2016</v>
      </c>
      <c r="C5720" t="str">
        <f t="shared" si="181"/>
        <v>Sep</v>
      </c>
      <c r="D5720" t="s">
        <v>2108</v>
      </c>
      <c r="E5720" t="s">
        <v>87</v>
      </c>
      <c r="F5720" t="s">
        <v>12</v>
      </c>
      <c r="G5720" t="s">
        <v>105</v>
      </c>
      <c r="H5720" t="s">
        <v>2365</v>
      </c>
      <c r="I5720" s="4">
        <v>286.26</v>
      </c>
      <c r="J5720" s="5">
        <v>1</v>
      </c>
      <c r="K5720" s="4">
        <v>17.89</v>
      </c>
    </row>
    <row r="5721" spans="1:11" x14ac:dyDescent="0.2">
      <c r="A5721" t="s">
        <v>3430</v>
      </c>
      <c r="B5721" t="str">
        <f t="shared" si="180"/>
        <v>2016</v>
      </c>
      <c r="C5721" t="str">
        <f t="shared" si="181"/>
        <v>Sep</v>
      </c>
      <c r="D5721" t="s">
        <v>2108</v>
      </c>
      <c r="E5721" t="s">
        <v>87</v>
      </c>
      <c r="F5721" t="s">
        <v>12</v>
      </c>
      <c r="G5721" t="s">
        <v>20</v>
      </c>
      <c r="H5721" t="s">
        <v>1523</v>
      </c>
      <c r="I5721" s="4">
        <v>24.22</v>
      </c>
      <c r="J5721" s="5">
        <v>2</v>
      </c>
      <c r="K5721" s="4">
        <v>-4.84</v>
      </c>
    </row>
    <row r="5722" spans="1:11" x14ac:dyDescent="0.2">
      <c r="A5722" t="s">
        <v>3430</v>
      </c>
      <c r="B5722" t="str">
        <f t="shared" si="180"/>
        <v>2016</v>
      </c>
      <c r="C5722" t="str">
        <f t="shared" si="181"/>
        <v>Sep</v>
      </c>
      <c r="D5722" t="s">
        <v>2108</v>
      </c>
      <c r="E5722" t="s">
        <v>87</v>
      </c>
      <c r="F5722" t="s">
        <v>12</v>
      </c>
      <c r="G5722" t="s">
        <v>20</v>
      </c>
      <c r="H5722" t="s">
        <v>640</v>
      </c>
      <c r="I5722" s="4">
        <v>331.54</v>
      </c>
      <c r="J5722" s="5">
        <v>3</v>
      </c>
      <c r="K5722" s="4">
        <v>-82.88</v>
      </c>
    </row>
    <row r="5723" spans="1:11" x14ac:dyDescent="0.2">
      <c r="A5723" t="s">
        <v>3430</v>
      </c>
      <c r="B5723" t="str">
        <f t="shared" si="180"/>
        <v>2016</v>
      </c>
      <c r="C5723" t="str">
        <f t="shared" si="181"/>
        <v>Sep</v>
      </c>
      <c r="D5723" t="s">
        <v>1198</v>
      </c>
      <c r="E5723" t="s">
        <v>31</v>
      </c>
      <c r="F5723" t="s">
        <v>38</v>
      </c>
      <c r="G5723" t="s">
        <v>83</v>
      </c>
      <c r="H5723" t="s">
        <v>2177</v>
      </c>
      <c r="I5723" s="4">
        <v>477.67</v>
      </c>
      <c r="J5723" s="5">
        <v>2</v>
      </c>
      <c r="K5723" s="4">
        <v>84.29</v>
      </c>
    </row>
    <row r="5724" spans="1:11" x14ac:dyDescent="0.2">
      <c r="A5724" t="s">
        <v>3430</v>
      </c>
      <c r="B5724" t="str">
        <f t="shared" si="180"/>
        <v>2016</v>
      </c>
      <c r="C5724" t="str">
        <f t="shared" si="181"/>
        <v>Sep</v>
      </c>
      <c r="D5724" t="s">
        <v>1026</v>
      </c>
      <c r="E5724" t="s">
        <v>31</v>
      </c>
      <c r="F5724" t="s">
        <v>12</v>
      </c>
      <c r="G5724" t="s">
        <v>13</v>
      </c>
      <c r="H5724" t="s">
        <v>1803</v>
      </c>
      <c r="I5724" s="4">
        <v>10.9</v>
      </c>
      <c r="J5724" s="5">
        <v>5</v>
      </c>
      <c r="K5724" s="4">
        <v>5.12</v>
      </c>
    </row>
    <row r="5725" spans="1:11" x14ac:dyDescent="0.2">
      <c r="A5725" t="s">
        <v>3430</v>
      </c>
      <c r="B5725" t="str">
        <f t="shared" si="180"/>
        <v>2016</v>
      </c>
      <c r="C5725" t="str">
        <f t="shared" si="181"/>
        <v>Sep</v>
      </c>
      <c r="D5725" t="s">
        <v>1026</v>
      </c>
      <c r="E5725" t="s">
        <v>31</v>
      </c>
      <c r="F5725" t="s">
        <v>12</v>
      </c>
      <c r="G5725" t="s">
        <v>18</v>
      </c>
      <c r="H5725" t="s">
        <v>1458</v>
      </c>
      <c r="I5725" s="4">
        <v>29.6</v>
      </c>
      <c r="J5725" s="5">
        <v>2</v>
      </c>
      <c r="K5725" s="4">
        <v>14.8</v>
      </c>
    </row>
    <row r="5726" spans="1:11" x14ac:dyDescent="0.2">
      <c r="A5726" t="s">
        <v>3430</v>
      </c>
      <c r="B5726" t="str">
        <f t="shared" si="180"/>
        <v>2016</v>
      </c>
      <c r="C5726" t="str">
        <f t="shared" si="181"/>
        <v>Sep</v>
      </c>
      <c r="D5726" t="s">
        <v>1026</v>
      </c>
      <c r="E5726" t="s">
        <v>31</v>
      </c>
      <c r="F5726" t="s">
        <v>12</v>
      </c>
      <c r="G5726" t="s">
        <v>18</v>
      </c>
      <c r="H5726" t="s">
        <v>893</v>
      </c>
      <c r="I5726" s="4">
        <v>4.9800000000000004</v>
      </c>
      <c r="J5726" s="5">
        <v>1</v>
      </c>
      <c r="K5726" s="4">
        <v>2.29</v>
      </c>
    </row>
    <row r="5727" spans="1:11" x14ac:dyDescent="0.2">
      <c r="A5727" t="s">
        <v>3430</v>
      </c>
      <c r="B5727" t="str">
        <f t="shared" si="180"/>
        <v>2016</v>
      </c>
      <c r="C5727" t="str">
        <f t="shared" si="181"/>
        <v>Sep</v>
      </c>
      <c r="D5727" t="s">
        <v>1026</v>
      </c>
      <c r="E5727" t="s">
        <v>31</v>
      </c>
      <c r="F5727" t="s">
        <v>43</v>
      </c>
      <c r="G5727" t="s">
        <v>694</v>
      </c>
      <c r="H5727" t="s">
        <v>2384</v>
      </c>
      <c r="I5727" s="4">
        <v>479.98</v>
      </c>
      <c r="J5727" s="5">
        <v>3</v>
      </c>
      <c r="K5727" s="4">
        <v>161.99</v>
      </c>
    </row>
    <row r="5728" spans="1:11" x14ac:dyDescent="0.2">
      <c r="A5728" t="s">
        <v>3430</v>
      </c>
      <c r="B5728" t="str">
        <f t="shared" si="180"/>
        <v>2016</v>
      </c>
      <c r="C5728" t="str">
        <f t="shared" si="181"/>
        <v>Sep</v>
      </c>
      <c r="D5728" t="s">
        <v>1026</v>
      </c>
      <c r="E5728" t="s">
        <v>31</v>
      </c>
      <c r="F5728" t="s">
        <v>43</v>
      </c>
      <c r="G5728" t="s">
        <v>44</v>
      </c>
      <c r="H5728" t="s">
        <v>2299</v>
      </c>
      <c r="I5728" s="4">
        <v>44.74</v>
      </c>
      <c r="J5728" s="5">
        <v>8</v>
      </c>
      <c r="K5728" s="4">
        <v>4.47</v>
      </c>
    </row>
    <row r="5729" spans="1:11" x14ac:dyDescent="0.2">
      <c r="A5729" t="s">
        <v>3430</v>
      </c>
      <c r="B5729" t="str">
        <f t="shared" si="180"/>
        <v>2016</v>
      </c>
      <c r="C5729" t="str">
        <f t="shared" si="181"/>
        <v>Sep</v>
      </c>
      <c r="D5729" t="s">
        <v>1026</v>
      </c>
      <c r="E5729" t="s">
        <v>31</v>
      </c>
      <c r="F5729" t="s">
        <v>12</v>
      </c>
      <c r="G5729" t="s">
        <v>27</v>
      </c>
      <c r="H5729" t="s">
        <v>2668</v>
      </c>
      <c r="I5729" s="4">
        <v>5.76</v>
      </c>
      <c r="J5729" s="5">
        <v>2</v>
      </c>
      <c r="K5729" s="4">
        <v>1.67</v>
      </c>
    </row>
    <row r="5730" spans="1:11" x14ac:dyDescent="0.2">
      <c r="A5730" t="s">
        <v>3430</v>
      </c>
      <c r="B5730" t="str">
        <f t="shared" si="180"/>
        <v>2016</v>
      </c>
      <c r="C5730" t="str">
        <f t="shared" si="181"/>
        <v>Sep</v>
      </c>
      <c r="D5730" t="s">
        <v>1026</v>
      </c>
      <c r="E5730" t="s">
        <v>31</v>
      </c>
      <c r="F5730" t="s">
        <v>38</v>
      </c>
      <c r="G5730" t="s">
        <v>39</v>
      </c>
      <c r="H5730" t="s">
        <v>1856</v>
      </c>
      <c r="I5730" s="4">
        <v>483.14</v>
      </c>
      <c r="J5730" s="5">
        <v>4</v>
      </c>
      <c r="K5730" s="4">
        <v>60.39</v>
      </c>
    </row>
    <row r="5731" spans="1:11" x14ac:dyDescent="0.2">
      <c r="A5731" t="s">
        <v>3431</v>
      </c>
      <c r="B5731" t="str">
        <f t="shared" si="180"/>
        <v>2016</v>
      </c>
      <c r="C5731" t="str">
        <f t="shared" si="181"/>
        <v>Sep</v>
      </c>
      <c r="D5731" t="s">
        <v>212</v>
      </c>
      <c r="E5731" t="s">
        <v>17</v>
      </c>
      <c r="F5731" t="s">
        <v>38</v>
      </c>
      <c r="G5731" t="s">
        <v>39</v>
      </c>
      <c r="H5731" t="s">
        <v>121</v>
      </c>
      <c r="I5731" s="4">
        <v>747.56</v>
      </c>
      <c r="J5731" s="5">
        <v>3</v>
      </c>
      <c r="K5731" s="4">
        <v>-96.11</v>
      </c>
    </row>
    <row r="5732" spans="1:11" x14ac:dyDescent="0.2">
      <c r="A5732" t="s">
        <v>3431</v>
      </c>
      <c r="B5732" t="str">
        <f t="shared" si="180"/>
        <v>2016</v>
      </c>
      <c r="C5732" t="str">
        <f t="shared" si="181"/>
        <v>Sep</v>
      </c>
      <c r="D5732" t="s">
        <v>212</v>
      </c>
      <c r="E5732" t="s">
        <v>17</v>
      </c>
      <c r="F5732" t="s">
        <v>12</v>
      </c>
      <c r="G5732" t="s">
        <v>72</v>
      </c>
      <c r="H5732" t="s">
        <v>73</v>
      </c>
      <c r="I5732" s="4">
        <v>8.93</v>
      </c>
      <c r="J5732" s="5">
        <v>2</v>
      </c>
      <c r="K5732" s="4">
        <v>3.35</v>
      </c>
    </row>
    <row r="5733" spans="1:11" x14ac:dyDescent="0.2">
      <c r="A5733" t="s">
        <v>3431</v>
      </c>
      <c r="B5733" t="str">
        <f t="shared" si="180"/>
        <v>2016</v>
      </c>
      <c r="C5733" t="str">
        <f t="shared" si="181"/>
        <v>Sep</v>
      </c>
      <c r="D5733" t="s">
        <v>2058</v>
      </c>
      <c r="E5733" t="s">
        <v>31</v>
      </c>
      <c r="F5733" t="s">
        <v>38</v>
      </c>
      <c r="G5733" t="s">
        <v>83</v>
      </c>
      <c r="H5733" t="s">
        <v>743</v>
      </c>
      <c r="I5733" s="4">
        <v>424.96</v>
      </c>
      <c r="J5733" s="5">
        <v>5</v>
      </c>
      <c r="K5733" s="4">
        <v>20</v>
      </c>
    </row>
    <row r="5734" spans="1:11" x14ac:dyDescent="0.2">
      <c r="A5734" t="s">
        <v>3431</v>
      </c>
      <c r="B5734" t="str">
        <f t="shared" si="180"/>
        <v>2016</v>
      </c>
      <c r="C5734" t="str">
        <f t="shared" si="181"/>
        <v>Sep</v>
      </c>
      <c r="D5734" t="s">
        <v>723</v>
      </c>
      <c r="E5734" t="s">
        <v>189</v>
      </c>
      <c r="F5734" t="s">
        <v>12</v>
      </c>
      <c r="G5734" t="s">
        <v>105</v>
      </c>
      <c r="H5734" t="s">
        <v>1113</v>
      </c>
      <c r="I5734" s="4">
        <v>236.88</v>
      </c>
      <c r="J5734" s="5">
        <v>6</v>
      </c>
      <c r="K5734" s="4">
        <v>66.33</v>
      </c>
    </row>
    <row r="5735" spans="1:11" x14ac:dyDescent="0.2">
      <c r="A5735" t="s">
        <v>3431</v>
      </c>
      <c r="B5735" t="str">
        <f t="shared" si="180"/>
        <v>2016</v>
      </c>
      <c r="C5735" t="str">
        <f t="shared" si="181"/>
        <v>Sep</v>
      </c>
      <c r="D5735" t="s">
        <v>723</v>
      </c>
      <c r="E5735" t="s">
        <v>189</v>
      </c>
      <c r="F5735" t="s">
        <v>12</v>
      </c>
      <c r="G5735" t="s">
        <v>13</v>
      </c>
      <c r="H5735" t="s">
        <v>2571</v>
      </c>
      <c r="I5735" s="4">
        <v>29.9</v>
      </c>
      <c r="J5735" s="5">
        <v>5</v>
      </c>
      <c r="K5735" s="4">
        <v>14.65</v>
      </c>
    </row>
    <row r="5736" spans="1:11" x14ac:dyDescent="0.2">
      <c r="A5736" t="s">
        <v>3431</v>
      </c>
      <c r="B5736" t="str">
        <f t="shared" si="180"/>
        <v>2016</v>
      </c>
      <c r="C5736" t="str">
        <f t="shared" si="181"/>
        <v>Sep</v>
      </c>
      <c r="D5736" t="s">
        <v>723</v>
      </c>
      <c r="E5736" t="s">
        <v>189</v>
      </c>
      <c r="F5736" t="s">
        <v>43</v>
      </c>
      <c r="G5736" t="s">
        <v>58</v>
      </c>
      <c r="H5736" t="s">
        <v>2976</v>
      </c>
      <c r="I5736" s="4">
        <v>100</v>
      </c>
      <c r="J5736" s="5">
        <v>4</v>
      </c>
      <c r="K5736" s="4">
        <v>21</v>
      </c>
    </row>
    <row r="5737" spans="1:11" x14ac:dyDescent="0.2">
      <c r="A5737" t="s">
        <v>3431</v>
      </c>
      <c r="B5737" t="str">
        <f t="shared" si="180"/>
        <v>2016</v>
      </c>
      <c r="C5737" t="str">
        <f t="shared" si="181"/>
        <v>Sep</v>
      </c>
      <c r="D5737" t="s">
        <v>1288</v>
      </c>
      <c r="E5737" t="s">
        <v>458</v>
      </c>
      <c r="F5737" t="s">
        <v>12</v>
      </c>
      <c r="G5737" t="s">
        <v>13</v>
      </c>
      <c r="H5737" t="s">
        <v>3109</v>
      </c>
      <c r="I5737" s="4">
        <v>9.99</v>
      </c>
      <c r="J5737" s="5">
        <v>1</v>
      </c>
      <c r="K5737" s="4">
        <v>4.5</v>
      </c>
    </row>
    <row r="5738" spans="1:11" x14ac:dyDescent="0.2">
      <c r="A5738" t="s">
        <v>3431</v>
      </c>
      <c r="B5738" t="str">
        <f t="shared" si="180"/>
        <v>2016</v>
      </c>
      <c r="C5738" t="str">
        <f t="shared" si="181"/>
        <v>Sep</v>
      </c>
      <c r="D5738" t="s">
        <v>932</v>
      </c>
      <c r="E5738" t="s">
        <v>31</v>
      </c>
      <c r="F5738" t="s">
        <v>12</v>
      </c>
      <c r="G5738" t="s">
        <v>20</v>
      </c>
      <c r="H5738" t="s">
        <v>2148</v>
      </c>
      <c r="I5738" s="4">
        <v>51.45</v>
      </c>
      <c r="J5738" s="5">
        <v>3</v>
      </c>
      <c r="K5738" s="4">
        <v>13.89</v>
      </c>
    </row>
    <row r="5739" spans="1:11" x14ac:dyDescent="0.2">
      <c r="A5739" t="s">
        <v>3431</v>
      </c>
      <c r="B5739" t="str">
        <f t="shared" si="180"/>
        <v>2016</v>
      </c>
      <c r="C5739" t="str">
        <f t="shared" si="181"/>
        <v>Sep</v>
      </c>
      <c r="D5739" t="s">
        <v>932</v>
      </c>
      <c r="E5739" t="s">
        <v>31</v>
      </c>
      <c r="F5739" t="s">
        <v>12</v>
      </c>
      <c r="G5739" t="s">
        <v>18</v>
      </c>
      <c r="H5739" t="s">
        <v>1273</v>
      </c>
      <c r="I5739" s="4">
        <v>7.83</v>
      </c>
      <c r="J5739" s="5">
        <v>3</v>
      </c>
      <c r="K5739" s="4">
        <v>3.6</v>
      </c>
    </row>
    <row r="5740" spans="1:11" x14ac:dyDescent="0.2">
      <c r="A5740" t="s">
        <v>3431</v>
      </c>
      <c r="B5740" t="str">
        <f t="shared" si="180"/>
        <v>2016</v>
      </c>
      <c r="C5740" t="str">
        <f t="shared" si="181"/>
        <v>Sep</v>
      </c>
      <c r="D5740" t="s">
        <v>932</v>
      </c>
      <c r="E5740" t="s">
        <v>31</v>
      </c>
      <c r="F5740" t="s">
        <v>12</v>
      </c>
      <c r="G5740" t="s">
        <v>27</v>
      </c>
      <c r="H5740" t="s">
        <v>1399</v>
      </c>
      <c r="I5740" s="4">
        <v>35.4</v>
      </c>
      <c r="J5740" s="5">
        <v>5</v>
      </c>
      <c r="K5740" s="4">
        <v>13.45</v>
      </c>
    </row>
    <row r="5741" spans="1:11" x14ac:dyDescent="0.2">
      <c r="A5741" t="s">
        <v>3431</v>
      </c>
      <c r="B5741" t="str">
        <f t="shared" si="180"/>
        <v>2016</v>
      </c>
      <c r="C5741" t="str">
        <f t="shared" si="181"/>
        <v>Sep</v>
      </c>
      <c r="D5741" t="s">
        <v>932</v>
      </c>
      <c r="E5741" t="s">
        <v>31</v>
      </c>
      <c r="F5741" t="s">
        <v>12</v>
      </c>
      <c r="G5741" t="s">
        <v>13</v>
      </c>
      <c r="H5741" t="s">
        <v>1280</v>
      </c>
      <c r="I5741" s="4">
        <v>29.9</v>
      </c>
      <c r="J5741" s="5">
        <v>5</v>
      </c>
      <c r="K5741" s="4">
        <v>13.46</v>
      </c>
    </row>
    <row r="5742" spans="1:11" x14ac:dyDescent="0.2">
      <c r="A5742" t="s">
        <v>3431</v>
      </c>
      <c r="B5742" t="str">
        <f t="shared" si="180"/>
        <v>2016</v>
      </c>
      <c r="C5742" t="str">
        <f t="shared" si="181"/>
        <v>Sep</v>
      </c>
      <c r="D5742" t="s">
        <v>1348</v>
      </c>
      <c r="E5742" t="s">
        <v>31</v>
      </c>
      <c r="F5742" t="s">
        <v>12</v>
      </c>
      <c r="G5742" t="s">
        <v>13</v>
      </c>
      <c r="H5742" t="s">
        <v>3432</v>
      </c>
      <c r="I5742" s="4">
        <v>12.96</v>
      </c>
      <c r="J5742" s="5">
        <v>2</v>
      </c>
      <c r="K5742" s="4">
        <v>6.22</v>
      </c>
    </row>
    <row r="5743" spans="1:11" x14ac:dyDescent="0.2">
      <c r="A5743" t="s">
        <v>3431</v>
      </c>
      <c r="B5743" t="str">
        <f t="shared" si="180"/>
        <v>2016</v>
      </c>
      <c r="C5743" t="str">
        <f t="shared" si="181"/>
        <v>Sep</v>
      </c>
      <c r="D5743" t="s">
        <v>1672</v>
      </c>
      <c r="E5743" t="s">
        <v>139</v>
      </c>
      <c r="F5743" t="s">
        <v>43</v>
      </c>
      <c r="G5743" t="s">
        <v>58</v>
      </c>
      <c r="H5743" t="s">
        <v>2876</v>
      </c>
      <c r="I5743" s="4">
        <v>431.98</v>
      </c>
      <c r="J5743" s="5">
        <v>3</v>
      </c>
      <c r="K5743" s="4">
        <v>-75.599999999999994</v>
      </c>
    </row>
    <row r="5744" spans="1:11" x14ac:dyDescent="0.2">
      <c r="A5744" t="s">
        <v>3431</v>
      </c>
      <c r="B5744" t="str">
        <f t="shared" si="180"/>
        <v>2016</v>
      </c>
      <c r="C5744" t="str">
        <f t="shared" si="181"/>
        <v>Sep</v>
      </c>
      <c r="D5744" t="s">
        <v>276</v>
      </c>
      <c r="E5744" t="s">
        <v>11</v>
      </c>
      <c r="F5744" t="s">
        <v>12</v>
      </c>
      <c r="G5744" t="s">
        <v>22</v>
      </c>
      <c r="H5744" t="s">
        <v>2455</v>
      </c>
      <c r="I5744" s="4">
        <v>15.62</v>
      </c>
      <c r="J5744" s="5">
        <v>2</v>
      </c>
      <c r="K5744" s="4">
        <v>-25</v>
      </c>
    </row>
    <row r="5745" spans="1:11" x14ac:dyDescent="0.2">
      <c r="A5745" t="s">
        <v>3431</v>
      </c>
      <c r="B5745" t="str">
        <f t="shared" si="180"/>
        <v>2016</v>
      </c>
      <c r="C5745" t="str">
        <f t="shared" si="181"/>
        <v>Sep</v>
      </c>
      <c r="D5745" t="s">
        <v>1427</v>
      </c>
      <c r="E5745" t="s">
        <v>11</v>
      </c>
      <c r="F5745" t="s">
        <v>12</v>
      </c>
      <c r="G5745" t="s">
        <v>105</v>
      </c>
      <c r="H5745" t="s">
        <v>3433</v>
      </c>
      <c r="I5745" s="4">
        <v>93.03</v>
      </c>
      <c r="J5745" s="5">
        <v>2</v>
      </c>
      <c r="K5745" s="4">
        <v>-251.19</v>
      </c>
    </row>
    <row r="5746" spans="1:11" x14ac:dyDescent="0.2">
      <c r="A5746" t="s">
        <v>3431</v>
      </c>
      <c r="B5746" t="str">
        <f t="shared" si="180"/>
        <v>2016</v>
      </c>
      <c r="C5746" t="str">
        <f t="shared" si="181"/>
        <v>Sep</v>
      </c>
      <c r="D5746" t="s">
        <v>1427</v>
      </c>
      <c r="E5746" t="s">
        <v>11</v>
      </c>
      <c r="F5746" t="s">
        <v>38</v>
      </c>
      <c r="G5746" t="s">
        <v>39</v>
      </c>
      <c r="H5746" t="s">
        <v>2099</v>
      </c>
      <c r="I5746" s="4">
        <v>454.97</v>
      </c>
      <c r="J5746" s="5">
        <v>5</v>
      </c>
      <c r="K5746" s="4">
        <v>-136.49</v>
      </c>
    </row>
    <row r="5747" spans="1:11" x14ac:dyDescent="0.2">
      <c r="A5747" t="s">
        <v>3431</v>
      </c>
      <c r="B5747" t="str">
        <f t="shared" si="180"/>
        <v>2016</v>
      </c>
      <c r="C5747" t="str">
        <f t="shared" si="181"/>
        <v>Sep</v>
      </c>
      <c r="D5747" t="s">
        <v>2949</v>
      </c>
      <c r="E5747" t="s">
        <v>11</v>
      </c>
      <c r="F5747" t="s">
        <v>12</v>
      </c>
      <c r="G5747" t="s">
        <v>22</v>
      </c>
      <c r="H5747" t="s">
        <v>1781</v>
      </c>
      <c r="I5747" s="4">
        <v>6.82</v>
      </c>
      <c r="J5747" s="5">
        <v>2</v>
      </c>
      <c r="K5747" s="4">
        <v>-11.59</v>
      </c>
    </row>
    <row r="5748" spans="1:11" x14ac:dyDescent="0.2">
      <c r="A5748" t="s">
        <v>3434</v>
      </c>
      <c r="B5748" t="str">
        <f t="shared" si="180"/>
        <v>2016</v>
      </c>
      <c r="C5748" t="str">
        <f t="shared" si="181"/>
        <v>Sep</v>
      </c>
      <c r="D5748" t="s">
        <v>1152</v>
      </c>
      <c r="E5748" t="s">
        <v>11</v>
      </c>
      <c r="F5748" t="s">
        <v>38</v>
      </c>
      <c r="G5748" t="s">
        <v>83</v>
      </c>
      <c r="H5748" t="s">
        <v>2674</v>
      </c>
      <c r="I5748" s="4">
        <v>956.66</v>
      </c>
      <c r="J5748" s="5">
        <v>7</v>
      </c>
      <c r="K5748" s="4">
        <v>-225.1</v>
      </c>
    </row>
    <row r="5749" spans="1:11" x14ac:dyDescent="0.2">
      <c r="A5749" t="s">
        <v>3434</v>
      </c>
      <c r="B5749" t="str">
        <f t="shared" si="180"/>
        <v>2016</v>
      </c>
      <c r="C5749" t="str">
        <f t="shared" si="181"/>
        <v>Sep</v>
      </c>
      <c r="D5749" t="s">
        <v>1074</v>
      </c>
      <c r="E5749" t="s">
        <v>87</v>
      </c>
      <c r="F5749" t="s">
        <v>12</v>
      </c>
      <c r="G5749" t="s">
        <v>22</v>
      </c>
      <c r="H5749" t="s">
        <v>598</v>
      </c>
      <c r="I5749" s="4">
        <v>2.91</v>
      </c>
      <c r="J5749" s="5">
        <v>3</v>
      </c>
      <c r="K5749" s="4">
        <v>-2.0299999999999998</v>
      </c>
    </row>
    <row r="5750" spans="1:11" x14ac:dyDescent="0.2">
      <c r="A5750" t="s">
        <v>3434</v>
      </c>
      <c r="B5750" t="str">
        <f t="shared" si="180"/>
        <v>2016</v>
      </c>
      <c r="C5750" t="str">
        <f t="shared" si="181"/>
        <v>Sep</v>
      </c>
      <c r="D5750" t="s">
        <v>2561</v>
      </c>
      <c r="E5750" t="s">
        <v>189</v>
      </c>
      <c r="F5750" t="s">
        <v>43</v>
      </c>
      <c r="G5750" t="s">
        <v>44</v>
      </c>
      <c r="H5750" t="s">
        <v>1966</v>
      </c>
      <c r="I5750" s="4">
        <v>1001.58</v>
      </c>
      <c r="J5750" s="5">
        <v>2</v>
      </c>
      <c r="K5750" s="4">
        <v>125.2</v>
      </c>
    </row>
    <row r="5751" spans="1:11" x14ac:dyDescent="0.2">
      <c r="A5751" t="s">
        <v>3434</v>
      </c>
      <c r="B5751" t="str">
        <f t="shared" si="180"/>
        <v>2016</v>
      </c>
      <c r="C5751" t="str">
        <f t="shared" si="181"/>
        <v>Sep</v>
      </c>
      <c r="D5751" t="s">
        <v>859</v>
      </c>
      <c r="E5751" t="s">
        <v>34</v>
      </c>
      <c r="F5751" t="s">
        <v>12</v>
      </c>
      <c r="G5751" t="s">
        <v>13</v>
      </c>
      <c r="H5751" t="s">
        <v>1146</v>
      </c>
      <c r="I5751" s="4">
        <v>17.940000000000001</v>
      </c>
      <c r="J5751" s="5">
        <v>3</v>
      </c>
      <c r="K5751" s="4">
        <v>8.7899999999999991</v>
      </c>
    </row>
    <row r="5752" spans="1:11" x14ac:dyDescent="0.2">
      <c r="A5752" t="s">
        <v>3434</v>
      </c>
      <c r="B5752" t="str">
        <f t="shared" si="180"/>
        <v>2016</v>
      </c>
      <c r="C5752" t="str">
        <f t="shared" si="181"/>
        <v>Sep</v>
      </c>
      <c r="D5752" t="s">
        <v>859</v>
      </c>
      <c r="E5752" t="s">
        <v>34</v>
      </c>
      <c r="F5752" t="s">
        <v>12</v>
      </c>
      <c r="G5752" t="s">
        <v>27</v>
      </c>
      <c r="H5752" t="s">
        <v>410</v>
      </c>
      <c r="I5752" s="4">
        <v>13.89</v>
      </c>
      <c r="J5752" s="5">
        <v>3</v>
      </c>
      <c r="K5752" s="4">
        <v>4.58</v>
      </c>
    </row>
    <row r="5753" spans="1:11" x14ac:dyDescent="0.2">
      <c r="A5753" t="s">
        <v>3435</v>
      </c>
      <c r="B5753" t="str">
        <f t="shared" si="180"/>
        <v>2016</v>
      </c>
      <c r="C5753" t="str">
        <f t="shared" si="181"/>
        <v>Sep</v>
      </c>
      <c r="D5753" t="s">
        <v>134</v>
      </c>
      <c r="E5753" t="s">
        <v>17</v>
      </c>
      <c r="F5753" t="s">
        <v>12</v>
      </c>
      <c r="G5753" t="s">
        <v>13</v>
      </c>
      <c r="H5753" t="s">
        <v>1531</v>
      </c>
      <c r="I5753" s="4">
        <v>99.14</v>
      </c>
      <c r="J5753" s="5">
        <v>4</v>
      </c>
      <c r="K5753" s="4">
        <v>30.98</v>
      </c>
    </row>
    <row r="5754" spans="1:11" x14ac:dyDescent="0.2">
      <c r="A5754" t="s">
        <v>3436</v>
      </c>
      <c r="B5754" t="str">
        <f t="shared" si="180"/>
        <v>2016</v>
      </c>
      <c r="C5754" t="str">
        <f t="shared" si="181"/>
        <v>Sep</v>
      </c>
      <c r="D5754" t="s">
        <v>2428</v>
      </c>
      <c r="E5754" t="s">
        <v>26</v>
      </c>
      <c r="F5754" t="s">
        <v>12</v>
      </c>
      <c r="G5754" t="s">
        <v>18</v>
      </c>
      <c r="H5754" t="s">
        <v>218</v>
      </c>
      <c r="I5754" s="4">
        <v>15.94</v>
      </c>
      <c r="J5754" s="5">
        <v>4</v>
      </c>
      <c r="K5754" s="4">
        <v>5.18</v>
      </c>
    </row>
    <row r="5755" spans="1:11" x14ac:dyDescent="0.2">
      <c r="A5755" t="s">
        <v>3436</v>
      </c>
      <c r="B5755" t="str">
        <f t="shared" si="180"/>
        <v>2016</v>
      </c>
      <c r="C5755" t="str">
        <f t="shared" si="181"/>
        <v>Sep</v>
      </c>
      <c r="D5755" t="s">
        <v>2085</v>
      </c>
      <c r="E5755" t="s">
        <v>146</v>
      </c>
      <c r="F5755" t="s">
        <v>12</v>
      </c>
      <c r="G5755" t="s">
        <v>27</v>
      </c>
      <c r="H5755" t="s">
        <v>3437</v>
      </c>
      <c r="I5755" s="4">
        <v>40.880000000000003</v>
      </c>
      <c r="J5755" s="5">
        <v>7</v>
      </c>
      <c r="K5755" s="4">
        <v>10.63</v>
      </c>
    </row>
    <row r="5756" spans="1:11" x14ac:dyDescent="0.2">
      <c r="A5756" t="s">
        <v>3436</v>
      </c>
      <c r="B5756" t="str">
        <f t="shared" si="180"/>
        <v>2016</v>
      </c>
      <c r="C5756" t="str">
        <f t="shared" si="181"/>
        <v>Sep</v>
      </c>
      <c r="D5756" t="s">
        <v>950</v>
      </c>
      <c r="E5756" t="s">
        <v>31</v>
      </c>
      <c r="F5756" t="s">
        <v>12</v>
      </c>
      <c r="G5756" t="s">
        <v>13</v>
      </c>
      <c r="H5756" t="s">
        <v>357</v>
      </c>
      <c r="I5756" s="4">
        <v>18.97</v>
      </c>
      <c r="J5756" s="5">
        <v>1</v>
      </c>
      <c r="K5756" s="4">
        <v>9.11</v>
      </c>
    </row>
    <row r="5757" spans="1:11" x14ac:dyDescent="0.2">
      <c r="A5757" t="s">
        <v>3436</v>
      </c>
      <c r="B5757" t="str">
        <f t="shared" si="180"/>
        <v>2016</v>
      </c>
      <c r="C5757" t="str">
        <f t="shared" si="181"/>
        <v>Sep</v>
      </c>
      <c r="D5757" t="s">
        <v>1917</v>
      </c>
      <c r="E5757" t="s">
        <v>561</v>
      </c>
      <c r="F5757" t="s">
        <v>43</v>
      </c>
      <c r="G5757" t="s">
        <v>58</v>
      </c>
      <c r="H5757" t="s">
        <v>3030</v>
      </c>
      <c r="I5757" s="4">
        <v>209.97</v>
      </c>
      <c r="J5757" s="5">
        <v>3</v>
      </c>
      <c r="K5757" s="4">
        <v>71.39</v>
      </c>
    </row>
    <row r="5758" spans="1:11" x14ac:dyDescent="0.2">
      <c r="A5758" t="s">
        <v>3436</v>
      </c>
      <c r="B5758" t="str">
        <f t="shared" si="180"/>
        <v>2016</v>
      </c>
      <c r="C5758" t="str">
        <f t="shared" si="181"/>
        <v>Sep</v>
      </c>
      <c r="D5758" t="s">
        <v>1917</v>
      </c>
      <c r="E5758" t="s">
        <v>561</v>
      </c>
      <c r="F5758" t="s">
        <v>12</v>
      </c>
      <c r="G5758" t="s">
        <v>22</v>
      </c>
      <c r="H5758" t="s">
        <v>1301</v>
      </c>
      <c r="I5758" s="4">
        <v>62.94</v>
      </c>
      <c r="J5758" s="5">
        <v>3</v>
      </c>
      <c r="K5758" s="4">
        <v>30.21</v>
      </c>
    </row>
    <row r="5759" spans="1:11" x14ac:dyDescent="0.2">
      <c r="A5759" t="s">
        <v>3436</v>
      </c>
      <c r="B5759" t="str">
        <f t="shared" si="180"/>
        <v>2016</v>
      </c>
      <c r="C5759" t="str">
        <f t="shared" si="181"/>
        <v>Sep</v>
      </c>
      <c r="D5759" t="s">
        <v>1917</v>
      </c>
      <c r="E5759" t="s">
        <v>561</v>
      </c>
      <c r="F5759" t="s">
        <v>12</v>
      </c>
      <c r="G5759" t="s">
        <v>27</v>
      </c>
      <c r="H5759" t="s">
        <v>2242</v>
      </c>
      <c r="I5759" s="4">
        <v>25.92</v>
      </c>
      <c r="J5759" s="5">
        <v>9</v>
      </c>
      <c r="K5759" s="4">
        <v>7.78</v>
      </c>
    </row>
    <row r="5760" spans="1:11" x14ac:dyDescent="0.2">
      <c r="A5760" t="s">
        <v>3436</v>
      </c>
      <c r="B5760" t="str">
        <f t="shared" si="180"/>
        <v>2016</v>
      </c>
      <c r="C5760" t="str">
        <f t="shared" si="181"/>
        <v>Sep</v>
      </c>
      <c r="D5760" t="s">
        <v>1977</v>
      </c>
      <c r="E5760" t="s">
        <v>31</v>
      </c>
      <c r="F5760" t="s">
        <v>12</v>
      </c>
      <c r="G5760" t="s">
        <v>22</v>
      </c>
      <c r="H5760" t="s">
        <v>1591</v>
      </c>
      <c r="I5760" s="4">
        <v>27.24</v>
      </c>
      <c r="J5760" s="5">
        <v>5</v>
      </c>
      <c r="K5760" s="4">
        <v>9.5299999999999994</v>
      </c>
    </row>
    <row r="5761" spans="1:11" x14ac:dyDescent="0.2">
      <c r="A5761" t="s">
        <v>3436</v>
      </c>
      <c r="B5761" t="str">
        <f t="shared" si="180"/>
        <v>2016</v>
      </c>
      <c r="C5761" t="str">
        <f t="shared" si="181"/>
        <v>Sep</v>
      </c>
      <c r="D5761" t="s">
        <v>1633</v>
      </c>
      <c r="E5761" t="s">
        <v>109</v>
      </c>
      <c r="F5761" t="s">
        <v>12</v>
      </c>
      <c r="G5761" t="s">
        <v>27</v>
      </c>
      <c r="H5761" t="s">
        <v>118</v>
      </c>
      <c r="I5761" s="4">
        <v>10.5</v>
      </c>
      <c r="J5761" s="5">
        <v>4</v>
      </c>
      <c r="K5761" s="4">
        <v>1.18</v>
      </c>
    </row>
    <row r="5762" spans="1:11" x14ac:dyDescent="0.2">
      <c r="A5762" t="s">
        <v>3436</v>
      </c>
      <c r="B5762" t="str">
        <f t="shared" si="180"/>
        <v>2016</v>
      </c>
      <c r="C5762" t="str">
        <f t="shared" si="181"/>
        <v>Sep</v>
      </c>
      <c r="D5762" t="s">
        <v>1638</v>
      </c>
      <c r="E5762" t="s">
        <v>104</v>
      </c>
      <c r="F5762" t="s">
        <v>43</v>
      </c>
      <c r="G5762" t="s">
        <v>44</v>
      </c>
      <c r="H5762" t="s">
        <v>747</v>
      </c>
      <c r="I5762" s="4">
        <v>859.2</v>
      </c>
      <c r="J5762" s="5">
        <v>3</v>
      </c>
      <c r="K5762" s="4">
        <v>75.180000000000007</v>
      </c>
    </row>
    <row r="5763" spans="1:11" x14ac:dyDescent="0.2">
      <c r="A5763" t="s">
        <v>3436</v>
      </c>
      <c r="B5763" t="str">
        <f t="shared" ref="B5763:B5826" si="182">TEXT(A5763,"YYYY")</f>
        <v>2016</v>
      </c>
      <c r="C5763" t="str">
        <f t="shared" ref="C5763:C5826" si="183">TEXT(A5763,"MMM")</f>
        <v>Sep</v>
      </c>
      <c r="D5763" t="s">
        <v>1877</v>
      </c>
      <c r="E5763" t="s">
        <v>31</v>
      </c>
      <c r="F5763" t="s">
        <v>43</v>
      </c>
      <c r="G5763" t="s">
        <v>58</v>
      </c>
      <c r="H5763" t="s">
        <v>593</v>
      </c>
      <c r="I5763" s="4">
        <v>36.24</v>
      </c>
      <c r="J5763" s="5">
        <v>1</v>
      </c>
      <c r="K5763" s="4">
        <v>15.22</v>
      </c>
    </row>
    <row r="5764" spans="1:11" x14ac:dyDescent="0.2">
      <c r="A5764" t="s">
        <v>3438</v>
      </c>
      <c r="B5764" t="str">
        <f t="shared" si="182"/>
        <v>2016</v>
      </c>
      <c r="C5764" t="str">
        <f t="shared" si="183"/>
        <v>Sep</v>
      </c>
      <c r="D5764" t="s">
        <v>2244</v>
      </c>
      <c r="E5764" t="s">
        <v>17</v>
      </c>
      <c r="F5764" t="s">
        <v>12</v>
      </c>
      <c r="G5764" t="s">
        <v>22</v>
      </c>
      <c r="H5764" t="s">
        <v>170</v>
      </c>
      <c r="I5764" s="4">
        <v>1.96</v>
      </c>
      <c r="J5764" s="5">
        <v>2</v>
      </c>
      <c r="K5764" s="4">
        <v>-3.24</v>
      </c>
    </row>
    <row r="5765" spans="1:11" x14ac:dyDescent="0.2">
      <c r="A5765" t="s">
        <v>3438</v>
      </c>
      <c r="B5765" t="str">
        <f t="shared" si="182"/>
        <v>2016</v>
      </c>
      <c r="C5765" t="str">
        <f t="shared" si="183"/>
        <v>Sep</v>
      </c>
      <c r="D5765" t="s">
        <v>745</v>
      </c>
      <c r="E5765" t="s">
        <v>169</v>
      </c>
      <c r="F5765" t="s">
        <v>38</v>
      </c>
      <c r="G5765" t="s">
        <v>83</v>
      </c>
      <c r="H5765" t="s">
        <v>84</v>
      </c>
      <c r="I5765" s="4">
        <v>523.91999999999996</v>
      </c>
      <c r="J5765" s="5">
        <v>5</v>
      </c>
      <c r="K5765" s="4">
        <v>-26.2</v>
      </c>
    </row>
    <row r="5766" spans="1:11" x14ac:dyDescent="0.2">
      <c r="A5766" t="s">
        <v>3439</v>
      </c>
      <c r="B5766" t="str">
        <f t="shared" si="182"/>
        <v>2016</v>
      </c>
      <c r="C5766" t="str">
        <f t="shared" si="183"/>
        <v>Oct</v>
      </c>
      <c r="D5766" t="s">
        <v>1038</v>
      </c>
      <c r="E5766" t="s">
        <v>31</v>
      </c>
      <c r="F5766" t="s">
        <v>38</v>
      </c>
      <c r="G5766" t="s">
        <v>39</v>
      </c>
      <c r="H5766" t="s">
        <v>217</v>
      </c>
      <c r="I5766" s="4">
        <v>194.85</v>
      </c>
      <c r="J5766" s="5">
        <v>4</v>
      </c>
      <c r="K5766" s="4">
        <v>12.18</v>
      </c>
    </row>
    <row r="5767" spans="1:11" x14ac:dyDescent="0.2">
      <c r="A5767" t="s">
        <v>3439</v>
      </c>
      <c r="B5767" t="str">
        <f t="shared" si="182"/>
        <v>2016</v>
      </c>
      <c r="C5767" t="str">
        <f t="shared" si="183"/>
        <v>Oct</v>
      </c>
      <c r="D5767" t="s">
        <v>1470</v>
      </c>
      <c r="E5767" t="s">
        <v>146</v>
      </c>
      <c r="F5767" t="s">
        <v>43</v>
      </c>
      <c r="G5767" t="s">
        <v>44</v>
      </c>
      <c r="H5767" t="s">
        <v>965</v>
      </c>
      <c r="I5767" s="4">
        <v>69.900000000000006</v>
      </c>
      <c r="J5767" s="5">
        <v>2</v>
      </c>
      <c r="K5767" s="4">
        <v>18.87</v>
      </c>
    </row>
    <row r="5768" spans="1:11" x14ac:dyDescent="0.2">
      <c r="A5768" t="s">
        <v>3439</v>
      </c>
      <c r="B5768" t="str">
        <f t="shared" si="182"/>
        <v>2016</v>
      </c>
      <c r="C5768" t="str">
        <f t="shared" si="183"/>
        <v>Oct</v>
      </c>
      <c r="D5768" t="s">
        <v>1470</v>
      </c>
      <c r="E5768" t="s">
        <v>146</v>
      </c>
      <c r="F5768" t="s">
        <v>38</v>
      </c>
      <c r="G5768" t="s">
        <v>52</v>
      </c>
      <c r="H5768" t="s">
        <v>1134</v>
      </c>
      <c r="I5768" s="4">
        <v>41.85</v>
      </c>
      <c r="J5768" s="5">
        <v>5</v>
      </c>
      <c r="K5768" s="4">
        <v>10.88</v>
      </c>
    </row>
    <row r="5769" spans="1:11" x14ac:dyDescent="0.2">
      <c r="A5769" t="s">
        <v>3439</v>
      </c>
      <c r="B5769" t="str">
        <f t="shared" si="182"/>
        <v>2016</v>
      </c>
      <c r="C5769" t="str">
        <f t="shared" si="183"/>
        <v>Oct</v>
      </c>
      <c r="D5769" t="s">
        <v>745</v>
      </c>
      <c r="E5769" t="s">
        <v>169</v>
      </c>
      <c r="F5769" t="s">
        <v>38</v>
      </c>
      <c r="G5769" t="s">
        <v>164</v>
      </c>
      <c r="H5769" t="s">
        <v>906</v>
      </c>
      <c r="I5769" s="4">
        <v>330.59</v>
      </c>
      <c r="J5769" s="5">
        <v>1</v>
      </c>
      <c r="K5769" s="4">
        <v>-115.71</v>
      </c>
    </row>
    <row r="5770" spans="1:11" x14ac:dyDescent="0.2">
      <c r="A5770" t="s">
        <v>3439</v>
      </c>
      <c r="B5770" t="str">
        <f t="shared" si="182"/>
        <v>2016</v>
      </c>
      <c r="C5770" t="str">
        <f t="shared" si="183"/>
        <v>Oct</v>
      </c>
      <c r="D5770" t="s">
        <v>1700</v>
      </c>
      <c r="E5770" t="s">
        <v>11</v>
      </c>
      <c r="F5770" t="s">
        <v>43</v>
      </c>
      <c r="G5770" t="s">
        <v>58</v>
      </c>
      <c r="H5770" t="s">
        <v>1875</v>
      </c>
      <c r="I5770" s="4">
        <v>79.510000000000005</v>
      </c>
      <c r="J5770" s="5">
        <v>3</v>
      </c>
      <c r="K5770" s="4">
        <v>20.87</v>
      </c>
    </row>
    <row r="5771" spans="1:11" x14ac:dyDescent="0.2">
      <c r="A5771" t="s">
        <v>3439</v>
      </c>
      <c r="B5771" t="str">
        <f t="shared" si="182"/>
        <v>2016</v>
      </c>
      <c r="C5771" t="str">
        <f t="shared" si="183"/>
        <v>Oct</v>
      </c>
      <c r="D5771" t="s">
        <v>1700</v>
      </c>
      <c r="E5771" t="s">
        <v>11</v>
      </c>
      <c r="F5771" t="s">
        <v>12</v>
      </c>
      <c r="G5771" t="s">
        <v>13</v>
      </c>
      <c r="H5771" t="s">
        <v>719</v>
      </c>
      <c r="I5771" s="4">
        <v>28.35</v>
      </c>
      <c r="J5771" s="5">
        <v>1</v>
      </c>
      <c r="K5771" s="4">
        <v>9.57</v>
      </c>
    </row>
    <row r="5772" spans="1:11" x14ac:dyDescent="0.2">
      <c r="A5772" t="s">
        <v>3439</v>
      </c>
      <c r="B5772" t="str">
        <f t="shared" si="182"/>
        <v>2016</v>
      </c>
      <c r="C5772" t="str">
        <f t="shared" si="183"/>
        <v>Oct</v>
      </c>
      <c r="D5772" t="s">
        <v>1090</v>
      </c>
      <c r="E5772" t="s">
        <v>139</v>
      </c>
      <c r="F5772" t="s">
        <v>12</v>
      </c>
      <c r="G5772" t="s">
        <v>22</v>
      </c>
      <c r="H5772" t="s">
        <v>521</v>
      </c>
      <c r="I5772" s="4">
        <v>5.39</v>
      </c>
      <c r="J5772" s="5">
        <v>4</v>
      </c>
      <c r="K5772" s="4">
        <v>-4.49</v>
      </c>
    </row>
    <row r="5773" spans="1:11" x14ac:dyDescent="0.2">
      <c r="A5773" t="s">
        <v>3439</v>
      </c>
      <c r="B5773" t="str">
        <f t="shared" si="182"/>
        <v>2016</v>
      </c>
      <c r="C5773" t="str">
        <f t="shared" si="183"/>
        <v>Oct</v>
      </c>
      <c r="D5773" t="s">
        <v>1090</v>
      </c>
      <c r="E5773" t="s">
        <v>139</v>
      </c>
      <c r="F5773" t="s">
        <v>12</v>
      </c>
      <c r="G5773" t="s">
        <v>27</v>
      </c>
      <c r="H5773" t="s">
        <v>242</v>
      </c>
      <c r="I5773" s="4">
        <v>30.98</v>
      </c>
      <c r="J5773" s="5">
        <v>8</v>
      </c>
      <c r="K5773" s="4">
        <v>5.03</v>
      </c>
    </row>
    <row r="5774" spans="1:11" x14ac:dyDescent="0.2">
      <c r="A5774" t="s">
        <v>3440</v>
      </c>
      <c r="B5774" t="str">
        <f t="shared" si="182"/>
        <v>2016</v>
      </c>
      <c r="C5774" t="str">
        <f t="shared" si="183"/>
        <v>Oct</v>
      </c>
      <c r="D5774" t="s">
        <v>2665</v>
      </c>
      <c r="E5774" t="s">
        <v>169</v>
      </c>
      <c r="F5774" t="s">
        <v>12</v>
      </c>
      <c r="G5774" t="s">
        <v>105</v>
      </c>
      <c r="H5774" t="s">
        <v>1474</v>
      </c>
      <c r="I5774" s="4">
        <v>61.44</v>
      </c>
      <c r="J5774" s="5">
        <v>3</v>
      </c>
      <c r="K5774" s="4">
        <v>16.59</v>
      </c>
    </row>
    <row r="5775" spans="1:11" x14ac:dyDescent="0.2">
      <c r="A5775" t="s">
        <v>3440</v>
      </c>
      <c r="B5775" t="str">
        <f t="shared" si="182"/>
        <v>2016</v>
      </c>
      <c r="C5775" t="str">
        <f t="shared" si="183"/>
        <v>Oct</v>
      </c>
      <c r="D5775" t="s">
        <v>3268</v>
      </c>
      <c r="E5775" t="s">
        <v>109</v>
      </c>
      <c r="F5775" t="s">
        <v>12</v>
      </c>
      <c r="G5775" t="s">
        <v>22</v>
      </c>
      <c r="H5775" t="s">
        <v>1483</v>
      </c>
      <c r="I5775" s="4">
        <v>54.79</v>
      </c>
      <c r="J5775" s="5">
        <v>6</v>
      </c>
      <c r="K5775" s="4">
        <v>-40.18</v>
      </c>
    </row>
    <row r="5776" spans="1:11" x14ac:dyDescent="0.2">
      <c r="A5776" t="s">
        <v>3440</v>
      </c>
      <c r="B5776" t="str">
        <f t="shared" si="182"/>
        <v>2016</v>
      </c>
      <c r="C5776" t="str">
        <f t="shared" si="183"/>
        <v>Oct</v>
      </c>
      <c r="D5776" t="s">
        <v>1831</v>
      </c>
      <c r="E5776" t="s">
        <v>146</v>
      </c>
      <c r="F5776" t="s">
        <v>12</v>
      </c>
      <c r="G5776" t="s">
        <v>20</v>
      </c>
      <c r="H5776" t="s">
        <v>207</v>
      </c>
      <c r="I5776" s="4">
        <v>32.479999999999997</v>
      </c>
      <c r="J5776" s="5">
        <v>2</v>
      </c>
      <c r="K5776" s="4">
        <v>4.87</v>
      </c>
    </row>
    <row r="5777" spans="1:11" x14ac:dyDescent="0.2">
      <c r="A5777" t="s">
        <v>3440</v>
      </c>
      <c r="B5777" t="str">
        <f t="shared" si="182"/>
        <v>2016</v>
      </c>
      <c r="C5777" t="str">
        <f t="shared" si="183"/>
        <v>Oct</v>
      </c>
      <c r="D5777" t="s">
        <v>1831</v>
      </c>
      <c r="E5777" t="s">
        <v>146</v>
      </c>
      <c r="F5777" t="s">
        <v>43</v>
      </c>
      <c r="G5777" t="s">
        <v>694</v>
      </c>
      <c r="H5777" t="s">
        <v>3244</v>
      </c>
      <c r="I5777" s="4">
        <v>17499.95</v>
      </c>
      <c r="J5777" s="5">
        <v>5</v>
      </c>
      <c r="K5777" s="4">
        <v>8399.98</v>
      </c>
    </row>
    <row r="5778" spans="1:11" x14ac:dyDescent="0.2">
      <c r="A5778" t="s">
        <v>3440</v>
      </c>
      <c r="B5778" t="str">
        <f t="shared" si="182"/>
        <v>2016</v>
      </c>
      <c r="C5778" t="str">
        <f t="shared" si="183"/>
        <v>Oct</v>
      </c>
      <c r="D5778" t="s">
        <v>1831</v>
      </c>
      <c r="E5778" t="s">
        <v>146</v>
      </c>
      <c r="F5778" t="s">
        <v>12</v>
      </c>
      <c r="G5778" t="s">
        <v>22</v>
      </c>
      <c r="H5778" t="s">
        <v>1278</v>
      </c>
      <c r="I5778" s="4">
        <v>735.98</v>
      </c>
      <c r="J5778" s="5">
        <v>2</v>
      </c>
      <c r="K5778" s="4">
        <v>331.19</v>
      </c>
    </row>
    <row r="5779" spans="1:11" x14ac:dyDescent="0.2">
      <c r="A5779" t="s">
        <v>3440</v>
      </c>
      <c r="B5779" t="str">
        <f t="shared" si="182"/>
        <v>2016</v>
      </c>
      <c r="C5779" t="str">
        <f t="shared" si="183"/>
        <v>Oct</v>
      </c>
      <c r="D5779" t="s">
        <v>1831</v>
      </c>
      <c r="E5779" t="s">
        <v>146</v>
      </c>
      <c r="F5779" t="s">
        <v>12</v>
      </c>
      <c r="G5779" t="s">
        <v>22</v>
      </c>
      <c r="H5779" t="s">
        <v>1520</v>
      </c>
      <c r="I5779" s="4">
        <v>34.369999999999997</v>
      </c>
      <c r="J5779" s="5">
        <v>7</v>
      </c>
      <c r="K5779" s="4">
        <v>16.84</v>
      </c>
    </row>
    <row r="5780" spans="1:11" x14ac:dyDescent="0.2">
      <c r="A5780" t="s">
        <v>3440</v>
      </c>
      <c r="B5780" t="str">
        <f t="shared" si="182"/>
        <v>2016</v>
      </c>
      <c r="C5780" t="str">
        <f t="shared" si="183"/>
        <v>Oct</v>
      </c>
      <c r="D5780" t="s">
        <v>1831</v>
      </c>
      <c r="E5780" t="s">
        <v>146</v>
      </c>
      <c r="F5780" t="s">
        <v>12</v>
      </c>
      <c r="G5780" t="s">
        <v>27</v>
      </c>
      <c r="H5780" t="s">
        <v>2998</v>
      </c>
      <c r="I5780" s="4">
        <v>33.96</v>
      </c>
      <c r="J5780" s="5">
        <v>2</v>
      </c>
      <c r="K5780" s="4">
        <v>9.51</v>
      </c>
    </row>
    <row r="5781" spans="1:11" x14ac:dyDescent="0.2">
      <c r="A5781" t="s">
        <v>3441</v>
      </c>
      <c r="B5781" t="str">
        <f t="shared" si="182"/>
        <v>2016</v>
      </c>
      <c r="C5781" t="str">
        <f t="shared" si="183"/>
        <v>Oct</v>
      </c>
      <c r="D5781" t="s">
        <v>115</v>
      </c>
      <c r="E5781" t="s">
        <v>11</v>
      </c>
      <c r="F5781" t="s">
        <v>12</v>
      </c>
      <c r="G5781" t="s">
        <v>72</v>
      </c>
      <c r="H5781" t="s">
        <v>73</v>
      </c>
      <c r="I5781" s="4">
        <v>15.65</v>
      </c>
      <c r="J5781" s="5">
        <v>2</v>
      </c>
      <c r="K5781" s="4">
        <v>5.09</v>
      </c>
    </row>
    <row r="5782" spans="1:11" x14ac:dyDescent="0.2">
      <c r="A5782" t="s">
        <v>3441</v>
      </c>
      <c r="B5782" t="str">
        <f t="shared" si="182"/>
        <v>2016</v>
      </c>
      <c r="C5782" t="str">
        <f t="shared" si="183"/>
        <v>Oct</v>
      </c>
      <c r="D5782" t="s">
        <v>716</v>
      </c>
      <c r="E5782" t="s">
        <v>169</v>
      </c>
      <c r="F5782" t="s">
        <v>38</v>
      </c>
      <c r="G5782" t="s">
        <v>39</v>
      </c>
      <c r="H5782" t="s">
        <v>2570</v>
      </c>
      <c r="I5782" s="4">
        <v>599.29</v>
      </c>
      <c r="J5782" s="5">
        <v>6</v>
      </c>
      <c r="K5782" s="4">
        <v>93.22</v>
      </c>
    </row>
    <row r="5783" spans="1:11" x14ac:dyDescent="0.2">
      <c r="A5783" t="s">
        <v>3441</v>
      </c>
      <c r="B5783" t="str">
        <f t="shared" si="182"/>
        <v>2016</v>
      </c>
      <c r="C5783" t="str">
        <f t="shared" si="183"/>
        <v>Oct</v>
      </c>
      <c r="D5783" t="s">
        <v>2272</v>
      </c>
      <c r="E5783" t="s">
        <v>11</v>
      </c>
      <c r="F5783" t="s">
        <v>38</v>
      </c>
      <c r="G5783" t="s">
        <v>52</v>
      </c>
      <c r="H5783" t="s">
        <v>361</v>
      </c>
      <c r="I5783" s="4">
        <v>38.08</v>
      </c>
      <c r="J5783" s="5">
        <v>5</v>
      </c>
      <c r="K5783" s="4">
        <v>-29.51</v>
      </c>
    </row>
    <row r="5784" spans="1:11" x14ac:dyDescent="0.2">
      <c r="A5784" t="s">
        <v>3441</v>
      </c>
      <c r="B5784" t="str">
        <f t="shared" si="182"/>
        <v>2016</v>
      </c>
      <c r="C5784" t="str">
        <f t="shared" si="183"/>
        <v>Oct</v>
      </c>
      <c r="D5784" t="s">
        <v>1749</v>
      </c>
      <c r="E5784" t="s">
        <v>31</v>
      </c>
      <c r="F5784" t="s">
        <v>12</v>
      </c>
      <c r="G5784" t="s">
        <v>18</v>
      </c>
      <c r="H5784" t="s">
        <v>1652</v>
      </c>
      <c r="I5784" s="4">
        <v>6.16</v>
      </c>
      <c r="J5784" s="5">
        <v>2</v>
      </c>
      <c r="K5784" s="4">
        <v>2.96</v>
      </c>
    </row>
    <row r="5785" spans="1:11" x14ac:dyDescent="0.2">
      <c r="A5785" t="s">
        <v>3441</v>
      </c>
      <c r="B5785" t="str">
        <f t="shared" si="182"/>
        <v>2016</v>
      </c>
      <c r="C5785" t="str">
        <f t="shared" si="183"/>
        <v>Oct</v>
      </c>
      <c r="D5785" t="s">
        <v>1749</v>
      </c>
      <c r="E5785" t="s">
        <v>31</v>
      </c>
      <c r="F5785" t="s">
        <v>38</v>
      </c>
      <c r="G5785" t="s">
        <v>39</v>
      </c>
      <c r="H5785" t="s">
        <v>40</v>
      </c>
      <c r="I5785" s="4">
        <v>915.14</v>
      </c>
      <c r="J5785" s="5">
        <v>4</v>
      </c>
      <c r="K5785" s="4">
        <v>102.95</v>
      </c>
    </row>
    <row r="5786" spans="1:11" x14ac:dyDescent="0.2">
      <c r="A5786" t="s">
        <v>3441</v>
      </c>
      <c r="B5786" t="str">
        <f t="shared" si="182"/>
        <v>2016</v>
      </c>
      <c r="C5786" t="str">
        <f t="shared" si="183"/>
        <v>Oct</v>
      </c>
      <c r="D5786" t="s">
        <v>1749</v>
      </c>
      <c r="E5786" t="s">
        <v>31</v>
      </c>
      <c r="F5786" t="s">
        <v>12</v>
      </c>
      <c r="G5786" t="s">
        <v>13</v>
      </c>
      <c r="H5786" t="s">
        <v>1512</v>
      </c>
      <c r="I5786" s="4">
        <v>8.56</v>
      </c>
      <c r="J5786" s="5">
        <v>2</v>
      </c>
      <c r="K5786" s="4">
        <v>3.85</v>
      </c>
    </row>
    <row r="5787" spans="1:11" x14ac:dyDescent="0.2">
      <c r="A5787" t="s">
        <v>3441</v>
      </c>
      <c r="B5787" t="str">
        <f t="shared" si="182"/>
        <v>2016</v>
      </c>
      <c r="C5787" t="str">
        <f t="shared" si="183"/>
        <v>Oct</v>
      </c>
      <c r="D5787" t="s">
        <v>1749</v>
      </c>
      <c r="E5787" t="s">
        <v>31</v>
      </c>
      <c r="F5787" t="s">
        <v>12</v>
      </c>
      <c r="G5787" t="s">
        <v>13</v>
      </c>
      <c r="H5787" t="s">
        <v>311</v>
      </c>
      <c r="I5787" s="4">
        <v>97.82</v>
      </c>
      <c r="J5787" s="5">
        <v>2</v>
      </c>
      <c r="K5787" s="4">
        <v>45.98</v>
      </c>
    </row>
    <row r="5788" spans="1:11" x14ac:dyDescent="0.2">
      <c r="A5788" t="s">
        <v>3442</v>
      </c>
      <c r="B5788" t="str">
        <f t="shared" si="182"/>
        <v>2016</v>
      </c>
      <c r="C5788" t="str">
        <f t="shared" si="183"/>
        <v>Oct</v>
      </c>
      <c r="D5788" t="s">
        <v>1989</v>
      </c>
      <c r="E5788" t="s">
        <v>11</v>
      </c>
      <c r="F5788" t="s">
        <v>12</v>
      </c>
      <c r="G5788" t="s">
        <v>72</v>
      </c>
      <c r="H5788" t="s">
        <v>1996</v>
      </c>
      <c r="I5788" s="4">
        <v>59.75</v>
      </c>
      <c r="J5788" s="5">
        <v>7</v>
      </c>
      <c r="K5788" s="4">
        <v>19.420000000000002</v>
      </c>
    </row>
    <row r="5789" spans="1:11" x14ac:dyDescent="0.2">
      <c r="A5789" t="s">
        <v>3442</v>
      </c>
      <c r="B5789" t="str">
        <f t="shared" si="182"/>
        <v>2016</v>
      </c>
      <c r="C5789" t="str">
        <f t="shared" si="183"/>
        <v>Oct</v>
      </c>
      <c r="D5789" t="s">
        <v>461</v>
      </c>
      <c r="E5789" t="s">
        <v>1777</v>
      </c>
      <c r="F5789" t="s">
        <v>12</v>
      </c>
      <c r="G5789" t="s">
        <v>22</v>
      </c>
      <c r="H5789" t="s">
        <v>810</v>
      </c>
      <c r="I5789" s="4">
        <v>30.4</v>
      </c>
      <c r="J5789" s="5">
        <v>1</v>
      </c>
      <c r="K5789" s="4">
        <v>13.98</v>
      </c>
    </row>
    <row r="5790" spans="1:11" x14ac:dyDescent="0.2">
      <c r="A5790" t="s">
        <v>3442</v>
      </c>
      <c r="B5790" t="str">
        <f t="shared" si="182"/>
        <v>2016</v>
      </c>
      <c r="C5790" t="str">
        <f t="shared" si="183"/>
        <v>Oct</v>
      </c>
      <c r="D5790" t="s">
        <v>461</v>
      </c>
      <c r="E5790" t="s">
        <v>1777</v>
      </c>
      <c r="F5790" t="s">
        <v>43</v>
      </c>
      <c r="G5790" t="s">
        <v>694</v>
      </c>
      <c r="H5790" t="s">
        <v>731</v>
      </c>
      <c r="I5790" s="4">
        <v>5399.91</v>
      </c>
      <c r="J5790" s="5">
        <v>9</v>
      </c>
      <c r="K5790" s="4">
        <v>2591.96</v>
      </c>
    </row>
    <row r="5791" spans="1:11" x14ac:dyDescent="0.2">
      <c r="A5791" t="s">
        <v>3442</v>
      </c>
      <c r="B5791" t="str">
        <f t="shared" si="182"/>
        <v>2016</v>
      </c>
      <c r="C5791" t="str">
        <f t="shared" si="183"/>
        <v>Oct</v>
      </c>
      <c r="D5791" t="s">
        <v>461</v>
      </c>
      <c r="E5791" t="s">
        <v>1777</v>
      </c>
      <c r="F5791" t="s">
        <v>12</v>
      </c>
      <c r="G5791" t="s">
        <v>20</v>
      </c>
      <c r="H5791" t="s">
        <v>3443</v>
      </c>
      <c r="I5791" s="4">
        <v>119.1</v>
      </c>
      <c r="J5791" s="5">
        <v>3</v>
      </c>
      <c r="K5791" s="4">
        <v>34.54</v>
      </c>
    </row>
    <row r="5792" spans="1:11" x14ac:dyDescent="0.2">
      <c r="A5792" t="s">
        <v>3442</v>
      </c>
      <c r="B5792" t="str">
        <f t="shared" si="182"/>
        <v>2016</v>
      </c>
      <c r="C5792" t="str">
        <f t="shared" si="183"/>
        <v>Oct</v>
      </c>
      <c r="D5792" t="s">
        <v>56</v>
      </c>
      <c r="E5792" t="s">
        <v>608</v>
      </c>
      <c r="F5792" t="s">
        <v>38</v>
      </c>
      <c r="G5792" t="s">
        <v>164</v>
      </c>
      <c r="H5792" t="s">
        <v>2978</v>
      </c>
      <c r="I5792" s="4">
        <v>239.37</v>
      </c>
      <c r="J5792" s="5">
        <v>2</v>
      </c>
      <c r="K5792" s="4">
        <v>-23.94</v>
      </c>
    </row>
    <row r="5793" spans="1:11" x14ac:dyDescent="0.2">
      <c r="A5793" t="s">
        <v>3442</v>
      </c>
      <c r="B5793" t="str">
        <f t="shared" si="182"/>
        <v>2016</v>
      </c>
      <c r="C5793" t="str">
        <f t="shared" si="183"/>
        <v>Oct</v>
      </c>
      <c r="D5793" t="s">
        <v>511</v>
      </c>
      <c r="E5793" t="s">
        <v>139</v>
      </c>
      <c r="F5793" t="s">
        <v>43</v>
      </c>
      <c r="G5793" t="s">
        <v>44</v>
      </c>
      <c r="H5793" t="s">
        <v>2049</v>
      </c>
      <c r="I5793" s="4">
        <v>52.68</v>
      </c>
      <c r="J5793" s="5">
        <v>3</v>
      </c>
      <c r="K5793" s="4">
        <v>19.760000000000002</v>
      </c>
    </row>
    <row r="5794" spans="1:11" x14ac:dyDescent="0.2">
      <c r="A5794" t="s">
        <v>3442</v>
      </c>
      <c r="B5794" t="str">
        <f t="shared" si="182"/>
        <v>2016</v>
      </c>
      <c r="C5794" t="str">
        <f t="shared" si="183"/>
        <v>Oct</v>
      </c>
      <c r="D5794" t="s">
        <v>511</v>
      </c>
      <c r="E5794" t="s">
        <v>139</v>
      </c>
      <c r="F5794" t="s">
        <v>38</v>
      </c>
      <c r="G5794" t="s">
        <v>52</v>
      </c>
      <c r="H5794" t="s">
        <v>2836</v>
      </c>
      <c r="I5794" s="4">
        <v>11.57</v>
      </c>
      <c r="J5794" s="5">
        <v>3</v>
      </c>
      <c r="K5794" s="4">
        <v>2.6</v>
      </c>
    </row>
    <row r="5795" spans="1:11" x14ac:dyDescent="0.2">
      <c r="A5795" t="s">
        <v>3444</v>
      </c>
      <c r="B5795" t="str">
        <f t="shared" si="182"/>
        <v>2016</v>
      </c>
      <c r="C5795" t="str">
        <f t="shared" si="183"/>
        <v>Oct</v>
      </c>
      <c r="D5795" t="s">
        <v>2538</v>
      </c>
      <c r="E5795" t="s">
        <v>974</v>
      </c>
      <c r="F5795" t="s">
        <v>12</v>
      </c>
      <c r="G5795" t="s">
        <v>22</v>
      </c>
      <c r="H5795" t="s">
        <v>1582</v>
      </c>
      <c r="I5795" s="4">
        <v>28.85</v>
      </c>
      <c r="J5795" s="5">
        <v>5</v>
      </c>
      <c r="K5795" s="4">
        <v>14.43</v>
      </c>
    </row>
    <row r="5796" spans="1:11" x14ac:dyDescent="0.2">
      <c r="A5796" t="s">
        <v>3444</v>
      </c>
      <c r="B5796" t="str">
        <f t="shared" si="182"/>
        <v>2016</v>
      </c>
      <c r="C5796" t="str">
        <f t="shared" si="183"/>
        <v>Oct</v>
      </c>
      <c r="D5796" t="s">
        <v>647</v>
      </c>
      <c r="E5796" t="s">
        <v>327</v>
      </c>
      <c r="F5796" t="s">
        <v>43</v>
      </c>
      <c r="G5796" t="s">
        <v>353</v>
      </c>
      <c r="H5796" t="s">
        <v>3445</v>
      </c>
      <c r="I5796" s="4">
        <v>703.71</v>
      </c>
      <c r="J5796" s="5">
        <v>6</v>
      </c>
      <c r="K5796" s="4">
        <v>-938.28</v>
      </c>
    </row>
    <row r="5797" spans="1:11" x14ac:dyDescent="0.2">
      <c r="A5797" t="s">
        <v>3444</v>
      </c>
      <c r="B5797" t="str">
        <f t="shared" si="182"/>
        <v>2016</v>
      </c>
      <c r="C5797" t="str">
        <f t="shared" si="183"/>
        <v>Oct</v>
      </c>
      <c r="D5797" t="s">
        <v>647</v>
      </c>
      <c r="E5797" t="s">
        <v>327</v>
      </c>
      <c r="F5797" t="s">
        <v>12</v>
      </c>
      <c r="G5797" t="s">
        <v>22</v>
      </c>
      <c r="H5797" t="s">
        <v>2122</v>
      </c>
      <c r="I5797" s="4">
        <v>17.899999999999999</v>
      </c>
      <c r="J5797" s="5">
        <v>4</v>
      </c>
      <c r="K5797" s="4">
        <v>-14.92</v>
      </c>
    </row>
    <row r="5798" spans="1:11" x14ac:dyDescent="0.2">
      <c r="A5798" t="s">
        <v>3444</v>
      </c>
      <c r="B5798" t="str">
        <f t="shared" si="182"/>
        <v>2016</v>
      </c>
      <c r="C5798" t="str">
        <f t="shared" si="183"/>
        <v>Oct</v>
      </c>
      <c r="D5798" t="s">
        <v>647</v>
      </c>
      <c r="E5798" t="s">
        <v>327</v>
      </c>
      <c r="F5798" t="s">
        <v>12</v>
      </c>
      <c r="G5798" t="s">
        <v>22</v>
      </c>
      <c r="H5798" t="s">
        <v>1771</v>
      </c>
      <c r="I5798" s="4">
        <v>11.98</v>
      </c>
      <c r="J5798" s="5">
        <v>4</v>
      </c>
      <c r="K5798" s="4">
        <v>-9.18</v>
      </c>
    </row>
    <row r="5799" spans="1:11" x14ac:dyDescent="0.2">
      <c r="A5799" t="s">
        <v>3444</v>
      </c>
      <c r="B5799" t="str">
        <f t="shared" si="182"/>
        <v>2016</v>
      </c>
      <c r="C5799" t="str">
        <f t="shared" si="183"/>
        <v>Oct</v>
      </c>
      <c r="D5799" t="s">
        <v>647</v>
      </c>
      <c r="E5799" t="s">
        <v>327</v>
      </c>
      <c r="F5799" t="s">
        <v>43</v>
      </c>
      <c r="G5799" t="s">
        <v>58</v>
      </c>
      <c r="H5799" t="s">
        <v>1753</v>
      </c>
      <c r="I5799" s="4">
        <v>67.959999999999994</v>
      </c>
      <c r="J5799" s="5">
        <v>5</v>
      </c>
      <c r="K5799" s="4">
        <v>0.85</v>
      </c>
    </row>
    <row r="5800" spans="1:11" x14ac:dyDescent="0.2">
      <c r="A5800" t="s">
        <v>3446</v>
      </c>
      <c r="B5800" t="str">
        <f t="shared" si="182"/>
        <v>2016</v>
      </c>
      <c r="C5800" t="str">
        <f t="shared" si="183"/>
        <v>Oct</v>
      </c>
      <c r="D5800" t="s">
        <v>2047</v>
      </c>
      <c r="E5800" t="s">
        <v>31</v>
      </c>
      <c r="F5800" t="s">
        <v>12</v>
      </c>
      <c r="G5800" t="s">
        <v>22</v>
      </c>
      <c r="H5800" t="s">
        <v>1781</v>
      </c>
      <c r="I5800" s="4">
        <v>27.26</v>
      </c>
      <c r="J5800" s="5">
        <v>2</v>
      </c>
      <c r="K5800" s="4">
        <v>8.86</v>
      </c>
    </row>
    <row r="5801" spans="1:11" x14ac:dyDescent="0.2">
      <c r="A5801" t="s">
        <v>3446</v>
      </c>
      <c r="B5801" t="str">
        <f t="shared" si="182"/>
        <v>2016</v>
      </c>
      <c r="C5801" t="str">
        <f t="shared" si="183"/>
        <v>Oct</v>
      </c>
      <c r="D5801" t="s">
        <v>3001</v>
      </c>
      <c r="E5801" t="s">
        <v>189</v>
      </c>
      <c r="F5801" t="s">
        <v>43</v>
      </c>
      <c r="G5801" t="s">
        <v>353</v>
      </c>
      <c r="H5801" t="s">
        <v>971</v>
      </c>
      <c r="I5801" s="4">
        <v>837.6</v>
      </c>
      <c r="J5801" s="5">
        <v>3</v>
      </c>
      <c r="K5801" s="4">
        <v>62.82</v>
      </c>
    </row>
    <row r="5802" spans="1:11" x14ac:dyDescent="0.2">
      <c r="A5802" t="s">
        <v>3446</v>
      </c>
      <c r="B5802" t="str">
        <f t="shared" si="182"/>
        <v>2016</v>
      </c>
      <c r="C5802" t="str">
        <f t="shared" si="183"/>
        <v>Oct</v>
      </c>
      <c r="D5802" t="s">
        <v>776</v>
      </c>
      <c r="E5802" t="s">
        <v>31</v>
      </c>
      <c r="F5802" t="s">
        <v>12</v>
      </c>
      <c r="G5802" t="s">
        <v>13</v>
      </c>
      <c r="H5802" t="s">
        <v>2054</v>
      </c>
      <c r="I5802" s="4">
        <v>10.56</v>
      </c>
      <c r="J5802" s="5">
        <v>2</v>
      </c>
      <c r="K5802" s="4">
        <v>5.07</v>
      </c>
    </row>
    <row r="5803" spans="1:11" x14ac:dyDescent="0.2">
      <c r="A5803" t="s">
        <v>3446</v>
      </c>
      <c r="B5803" t="str">
        <f t="shared" si="182"/>
        <v>2016</v>
      </c>
      <c r="C5803" t="str">
        <f t="shared" si="183"/>
        <v>Oct</v>
      </c>
      <c r="D5803" t="s">
        <v>1106</v>
      </c>
      <c r="E5803" t="s">
        <v>26</v>
      </c>
      <c r="F5803" t="s">
        <v>12</v>
      </c>
      <c r="G5803" t="s">
        <v>18</v>
      </c>
      <c r="H5803" t="s">
        <v>2699</v>
      </c>
      <c r="I5803" s="4">
        <v>4.93</v>
      </c>
      <c r="J5803" s="5">
        <v>2</v>
      </c>
      <c r="K5803" s="4">
        <v>1.72</v>
      </c>
    </row>
    <row r="5804" spans="1:11" x14ac:dyDescent="0.2">
      <c r="A5804" t="s">
        <v>3446</v>
      </c>
      <c r="B5804" t="str">
        <f t="shared" si="182"/>
        <v>2016</v>
      </c>
      <c r="C5804" t="str">
        <f t="shared" si="183"/>
        <v>Oct</v>
      </c>
      <c r="D5804" t="s">
        <v>964</v>
      </c>
      <c r="E5804" t="s">
        <v>189</v>
      </c>
      <c r="F5804" t="s">
        <v>12</v>
      </c>
      <c r="G5804" t="s">
        <v>47</v>
      </c>
      <c r="H5804" t="s">
        <v>48</v>
      </c>
      <c r="I5804" s="4">
        <v>93.36</v>
      </c>
      <c r="J5804" s="5">
        <v>12</v>
      </c>
      <c r="K5804" s="4">
        <v>0.93</v>
      </c>
    </row>
    <row r="5805" spans="1:11" x14ac:dyDescent="0.2">
      <c r="A5805" t="s">
        <v>3447</v>
      </c>
      <c r="B5805" t="str">
        <f t="shared" si="182"/>
        <v>2016</v>
      </c>
      <c r="C5805" t="str">
        <f t="shared" si="183"/>
        <v>Oct</v>
      </c>
      <c r="D5805" t="s">
        <v>2319</v>
      </c>
      <c r="E5805" t="s">
        <v>11</v>
      </c>
      <c r="F5805" t="s">
        <v>38</v>
      </c>
      <c r="G5805" t="s">
        <v>52</v>
      </c>
      <c r="H5805" t="s">
        <v>2849</v>
      </c>
      <c r="I5805" s="4">
        <v>51.71</v>
      </c>
      <c r="J5805" s="5">
        <v>8</v>
      </c>
      <c r="K5805" s="4">
        <v>-32.32</v>
      </c>
    </row>
    <row r="5806" spans="1:11" x14ac:dyDescent="0.2">
      <c r="A5806" t="s">
        <v>3447</v>
      </c>
      <c r="B5806" t="str">
        <f t="shared" si="182"/>
        <v>2016</v>
      </c>
      <c r="C5806" t="str">
        <f t="shared" si="183"/>
        <v>Oct</v>
      </c>
      <c r="D5806" t="s">
        <v>993</v>
      </c>
      <c r="E5806" t="s">
        <v>31</v>
      </c>
      <c r="F5806" t="s">
        <v>12</v>
      </c>
      <c r="G5806" t="s">
        <v>13</v>
      </c>
      <c r="H5806" t="s">
        <v>1304</v>
      </c>
      <c r="I5806" s="4">
        <v>61.96</v>
      </c>
      <c r="J5806" s="5">
        <v>2</v>
      </c>
      <c r="K5806" s="4">
        <v>27.88</v>
      </c>
    </row>
    <row r="5807" spans="1:11" x14ac:dyDescent="0.2">
      <c r="A5807" t="s">
        <v>3447</v>
      </c>
      <c r="B5807" t="str">
        <f t="shared" si="182"/>
        <v>2016</v>
      </c>
      <c r="C5807" t="str">
        <f t="shared" si="183"/>
        <v>Oct</v>
      </c>
      <c r="D5807" t="s">
        <v>2988</v>
      </c>
      <c r="E5807" t="s">
        <v>11</v>
      </c>
      <c r="F5807" t="s">
        <v>12</v>
      </c>
      <c r="G5807" t="s">
        <v>18</v>
      </c>
      <c r="H5807" t="s">
        <v>2650</v>
      </c>
      <c r="I5807" s="4">
        <v>60.14</v>
      </c>
      <c r="J5807" s="5">
        <v>6</v>
      </c>
      <c r="K5807" s="4">
        <v>20.3</v>
      </c>
    </row>
    <row r="5808" spans="1:11" x14ac:dyDescent="0.2">
      <c r="A5808" t="s">
        <v>3447</v>
      </c>
      <c r="B5808" t="str">
        <f t="shared" si="182"/>
        <v>2016</v>
      </c>
      <c r="C5808" t="str">
        <f t="shared" si="183"/>
        <v>Oct</v>
      </c>
      <c r="D5808" t="s">
        <v>1632</v>
      </c>
      <c r="E5808" t="s">
        <v>290</v>
      </c>
      <c r="F5808" t="s">
        <v>12</v>
      </c>
      <c r="G5808" t="s">
        <v>20</v>
      </c>
      <c r="H5808" t="s">
        <v>3448</v>
      </c>
      <c r="I5808" s="4">
        <v>387.72</v>
      </c>
      <c r="J5808" s="5">
        <v>5</v>
      </c>
      <c r="K5808" s="4">
        <v>-67.849999999999994</v>
      </c>
    </row>
    <row r="5809" spans="1:11" x14ac:dyDescent="0.2">
      <c r="A5809" t="s">
        <v>3449</v>
      </c>
      <c r="B5809" t="str">
        <f t="shared" si="182"/>
        <v>2016</v>
      </c>
      <c r="C5809" t="str">
        <f t="shared" si="183"/>
        <v>Oct</v>
      </c>
      <c r="D5809" t="s">
        <v>2413</v>
      </c>
      <c r="E5809" t="s">
        <v>87</v>
      </c>
      <c r="F5809" t="s">
        <v>43</v>
      </c>
      <c r="G5809" t="s">
        <v>44</v>
      </c>
      <c r="H5809" t="s">
        <v>2165</v>
      </c>
      <c r="I5809" s="4">
        <v>23.98</v>
      </c>
      <c r="J5809" s="5">
        <v>4</v>
      </c>
      <c r="K5809" s="4">
        <v>-15.58</v>
      </c>
    </row>
    <row r="5810" spans="1:11" x14ac:dyDescent="0.2">
      <c r="A5810" t="s">
        <v>3449</v>
      </c>
      <c r="B5810" t="str">
        <f t="shared" si="182"/>
        <v>2016</v>
      </c>
      <c r="C5810" t="str">
        <f t="shared" si="183"/>
        <v>Oct</v>
      </c>
      <c r="D5810" t="s">
        <v>1695</v>
      </c>
      <c r="E5810" t="s">
        <v>26</v>
      </c>
      <c r="F5810" t="s">
        <v>12</v>
      </c>
      <c r="G5810" t="s">
        <v>13</v>
      </c>
      <c r="H5810" t="s">
        <v>510</v>
      </c>
      <c r="I5810" s="4">
        <v>19.14</v>
      </c>
      <c r="J5810" s="5">
        <v>4</v>
      </c>
      <c r="K5810" s="4">
        <v>5.98</v>
      </c>
    </row>
    <row r="5811" spans="1:11" x14ac:dyDescent="0.2">
      <c r="A5811" t="s">
        <v>3449</v>
      </c>
      <c r="B5811" t="str">
        <f t="shared" si="182"/>
        <v>2016</v>
      </c>
      <c r="C5811" t="str">
        <f t="shared" si="183"/>
        <v>Oct</v>
      </c>
      <c r="D5811" t="s">
        <v>1695</v>
      </c>
      <c r="E5811" t="s">
        <v>26</v>
      </c>
      <c r="F5811" t="s">
        <v>38</v>
      </c>
      <c r="G5811" t="s">
        <v>52</v>
      </c>
      <c r="H5811" t="s">
        <v>977</v>
      </c>
      <c r="I5811" s="4">
        <v>332.83</v>
      </c>
      <c r="J5811" s="5">
        <v>4</v>
      </c>
      <c r="K5811" s="4">
        <v>-24.96</v>
      </c>
    </row>
    <row r="5812" spans="1:11" x14ac:dyDescent="0.2">
      <c r="A5812" t="s">
        <v>3449</v>
      </c>
      <c r="B5812" t="str">
        <f t="shared" si="182"/>
        <v>2016</v>
      </c>
      <c r="C5812" t="str">
        <f t="shared" si="183"/>
        <v>Oct</v>
      </c>
      <c r="D5812" t="s">
        <v>2870</v>
      </c>
      <c r="E5812" t="s">
        <v>109</v>
      </c>
      <c r="F5812" t="s">
        <v>12</v>
      </c>
      <c r="G5812" t="s">
        <v>27</v>
      </c>
      <c r="H5812" t="s">
        <v>1886</v>
      </c>
      <c r="I5812" s="4">
        <v>1.41</v>
      </c>
      <c r="J5812" s="5">
        <v>1</v>
      </c>
      <c r="K5812" s="4">
        <v>0.16</v>
      </c>
    </row>
    <row r="5813" spans="1:11" x14ac:dyDescent="0.2">
      <c r="A5813" t="s">
        <v>3449</v>
      </c>
      <c r="B5813" t="str">
        <f t="shared" si="182"/>
        <v>2016</v>
      </c>
      <c r="C5813" t="str">
        <f t="shared" si="183"/>
        <v>Oct</v>
      </c>
      <c r="D5813" t="s">
        <v>2870</v>
      </c>
      <c r="E5813" t="s">
        <v>109</v>
      </c>
      <c r="F5813" t="s">
        <v>38</v>
      </c>
      <c r="G5813" t="s">
        <v>52</v>
      </c>
      <c r="H5813" t="s">
        <v>2672</v>
      </c>
      <c r="I5813" s="4">
        <v>169.57</v>
      </c>
      <c r="J5813" s="5">
        <v>2</v>
      </c>
      <c r="K5813" s="4">
        <v>0</v>
      </c>
    </row>
    <row r="5814" spans="1:11" x14ac:dyDescent="0.2">
      <c r="A5814" t="s">
        <v>3450</v>
      </c>
      <c r="B5814" t="str">
        <f t="shared" si="182"/>
        <v>2016</v>
      </c>
      <c r="C5814" t="str">
        <f t="shared" si="183"/>
        <v>Oct</v>
      </c>
      <c r="D5814" t="s">
        <v>3022</v>
      </c>
      <c r="E5814" t="s">
        <v>290</v>
      </c>
      <c r="F5814" t="s">
        <v>12</v>
      </c>
      <c r="G5814" t="s">
        <v>232</v>
      </c>
      <c r="H5814" t="s">
        <v>544</v>
      </c>
      <c r="I5814" s="4">
        <v>20.61</v>
      </c>
      <c r="J5814" s="5">
        <v>2</v>
      </c>
      <c r="K5814" s="4">
        <v>-4.38</v>
      </c>
    </row>
    <row r="5815" spans="1:11" x14ac:dyDescent="0.2">
      <c r="A5815" t="s">
        <v>3450</v>
      </c>
      <c r="B5815" t="str">
        <f t="shared" si="182"/>
        <v>2016</v>
      </c>
      <c r="C5815" t="str">
        <f t="shared" si="183"/>
        <v>Oct</v>
      </c>
      <c r="D5815" t="s">
        <v>3022</v>
      </c>
      <c r="E5815" t="s">
        <v>290</v>
      </c>
      <c r="F5815" t="s">
        <v>12</v>
      </c>
      <c r="G5815" t="s">
        <v>22</v>
      </c>
      <c r="H5815" t="s">
        <v>910</v>
      </c>
      <c r="I5815" s="4">
        <v>4.0999999999999996</v>
      </c>
      <c r="J5815" s="5">
        <v>3</v>
      </c>
      <c r="K5815" s="4">
        <v>-2.73</v>
      </c>
    </row>
    <row r="5816" spans="1:11" x14ac:dyDescent="0.2">
      <c r="A5816" t="s">
        <v>3450</v>
      </c>
      <c r="B5816" t="str">
        <f t="shared" si="182"/>
        <v>2016</v>
      </c>
      <c r="C5816" t="str">
        <f t="shared" si="183"/>
        <v>Oct</v>
      </c>
      <c r="D5816" t="s">
        <v>1374</v>
      </c>
      <c r="E5816" t="s">
        <v>327</v>
      </c>
      <c r="F5816" t="s">
        <v>38</v>
      </c>
      <c r="G5816" t="s">
        <v>83</v>
      </c>
      <c r="H5816" t="s">
        <v>3451</v>
      </c>
      <c r="I5816" s="4">
        <v>90.88</v>
      </c>
      <c r="J5816" s="5">
        <v>3</v>
      </c>
      <c r="K5816" s="4">
        <v>-190.85</v>
      </c>
    </row>
    <row r="5817" spans="1:11" x14ac:dyDescent="0.2">
      <c r="A5817" t="s">
        <v>3450</v>
      </c>
      <c r="B5817" t="str">
        <f t="shared" si="182"/>
        <v>2016</v>
      </c>
      <c r="C5817" t="str">
        <f t="shared" si="183"/>
        <v>Oct</v>
      </c>
      <c r="D5817" t="s">
        <v>1374</v>
      </c>
      <c r="E5817" t="s">
        <v>327</v>
      </c>
      <c r="F5817" t="s">
        <v>43</v>
      </c>
      <c r="G5817" t="s">
        <v>44</v>
      </c>
      <c r="H5817" t="s">
        <v>1110</v>
      </c>
      <c r="I5817" s="4">
        <v>15.99</v>
      </c>
      <c r="J5817" s="5">
        <v>1</v>
      </c>
      <c r="K5817" s="4">
        <v>-3</v>
      </c>
    </row>
    <row r="5818" spans="1:11" x14ac:dyDescent="0.2">
      <c r="A5818" t="s">
        <v>3450</v>
      </c>
      <c r="B5818" t="str">
        <f t="shared" si="182"/>
        <v>2016</v>
      </c>
      <c r="C5818" t="str">
        <f t="shared" si="183"/>
        <v>Oct</v>
      </c>
      <c r="D5818" t="s">
        <v>1374</v>
      </c>
      <c r="E5818" t="s">
        <v>327</v>
      </c>
      <c r="F5818" t="s">
        <v>38</v>
      </c>
      <c r="G5818" t="s">
        <v>39</v>
      </c>
      <c r="H5818" t="s">
        <v>2612</v>
      </c>
      <c r="I5818" s="4">
        <v>120.78</v>
      </c>
      <c r="J5818" s="5">
        <v>1</v>
      </c>
      <c r="K5818" s="4">
        <v>13.59</v>
      </c>
    </row>
    <row r="5819" spans="1:11" x14ac:dyDescent="0.2">
      <c r="A5819" t="s">
        <v>3450</v>
      </c>
      <c r="B5819" t="str">
        <f t="shared" si="182"/>
        <v>2016</v>
      </c>
      <c r="C5819" t="str">
        <f t="shared" si="183"/>
        <v>Oct</v>
      </c>
      <c r="D5819" t="s">
        <v>1815</v>
      </c>
      <c r="E5819" t="s">
        <v>11</v>
      </c>
      <c r="F5819" t="s">
        <v>38</v>
      </c>
      <c r="G5819" t="s">
        <v>52</v>
      </c>
      <c r="H5819" t="s">
        <v>3428</v>
      </c>
      <c r="I5819" s="4">
        <v>14</v>
      </c>
      <c r="J5819" s="5">
        <v>4</v>
      </c>
      <c r="K5819" s="4">
        <v>-6.3</v>
      </c>
    </row>
    <row r="5820" spans="1:11" x14ac:dyDescent="0.2">
      <c r="A5820" t="s">
        <v>3450</v>
      </c>
      <c r="B5820" t="str">
        <f t="shared" si="182"/>
        <v>2016</v>
      </c>
      <c r="C5820" t="str">
        <f t="shared" si="183"/>
        <v>Oct</v>
      </c>
      <c r="D5820" t="s">
        <v>1815</v>
      </c>
      <c r="E5820" t="s">
        <v>11</v>
      </c>
      <c r="F5820" t="s">
        <v>12</v>
      </c>
      <c r="G5820" t="s">
        <v>22</v>
      </c>
      <c r="H5820" t="s">
        <v>419</v>
      </c>
      <c r="I5820" s="4">
        <v>16.39</v>
      </c>
      <c r="J5820" s="5">
        <v>2</v>
      </c>
      <c r="K5820" s="4">
        <v>-26.23</v>
      </c>
    </row>
    <row r="5821" spans="1:11" x14ac:dyDescent="0.2">
      <c r="A5821" t="s">
        <v>3452</v>
      </c>
      <c r="B5821" t="str">
        <f t="shared" si="182"/>
        <v>2016</v>
      </c>
      <c r="C5821" t="str">
        <f t="shared" si="183"/>
        <v>Oct</v>
      </c>
      <c r="D5821" t="s">
        <v>1063</v>
      </c>
      <c r="E5821" t="s">
        <v>17</v>
      </c>
      <c r="F5821" t="s">
        <v>12</v>
      </c>
      <c r="G5821" t="s">
        <v>27</v>
      </c>
      <c r="H5821" t="s">
        <v>393</v>
      </c>
      <c r="I5821" s="4">
        <v>5.34</v>
      </c>
      <c r="J5821" s="5">
        <v>2</v>
      </c>
      <c r="K5821" s="4">
        <v>0.67</v>
      </c>
    </row>
    <row r="5822" spans="1:11" x14ac:dyDescent="0.2">
      <c r="A5822" t="s">
        <v>3452</v>
      </c>
      <c r="B5822" t="str">
        <f t="shared" si="182"/>
        <v>2016</v>
      </c>
      <c r="C5822" t="str">
        <f t="shared" si="183"/>
        <v>Oct</v>
      </c>
      <c r="D5822" t="s">
        <v>1063</v>
      </c>
      <c r="E5822" t="s">
        <v>17</v>
      </c>
      <c r="F5822" t="s">
        <v>12</v>
      </c>
      <c r="G5822" t="s">
        <v>27</v>
      </c>
      <c r="H5822" t="s">
        <v>2663</v>
      </c>
      <c r="I5822" s="4">
        <v>27.72</v>
      </c>
      <c r="J5822" s="5">
        <v>3</v>
      </c>
      <c r="K5822" s="4">
        <v>3.47</v>
      </c>
    </row>
    <row r="5823" spans="1:11" x14ac:dyDescent="0.2">
      <c r="A5823" t="s">
        <v>3453</v>
      </c>
      <c r="B5823" t="str">
        <f t="shared" si="182"/>
        <v>2016</v>
      </c>
      <c r="C5823" t="str">
        <f t="shared" si="183"/>
        <v>Oct</v>
      </c>
      <c r="D5823" t="s">
        <v>653</v>
      </c>
      <c r="E5823" t="s">
        <v>31</v>
      </c>
      <c r="F5823" t="s">
        <v>12</v>
      </c>
      <c r="G5823" t="s">
        <v>13</v>
      </c>
      <c r="H5823" t="s">
        <v>144</v>
      </c>
      <c r="I5823" s="4">
        <v>20.04</v>
      </c>
      <c r="J5823" s="5">
        <v>3</v>
      </c>
      <c r="K5823" s="4">
        <v>9.6199999999999992</v>
      </c>
    </row>
    <row r="5824" spans="1:11" x14ac:dyDescent="0.2">
      <c r="A5824" t="s">
        <v>3453</v>
      </c>
      <c r="B5824" t="str">
        <f t="shared" si="182"/>
        <v>2016</v>
      </c>
      <c r="C5824" t="str">
        <f t="shared" si="183"/>
        <v>Oct</v>
      </c>
      <c r="D5824" t="s">
        <v>653</v>
      </c>
      <c r="E5824" t="s">
        <v>31</v>
      </c>
      <c r="F5824" t="s">
        <v>12</v>
      </c>
      <c r="G5824" t="s">
        <v>13</v>
      </c>
      <c r="H5824" t="s">
        <v>2348</v>
      </c>
      <c r="I5824" s="4">
        <v>35.44</v>
      </c>
      <c r="J5824" s="5">
        <v>1</v>
      </c>
      <c r="K5824" s="4">
        <v>16.66</v>
      </c>
    </row>
    <row r="5825" spans="1:11" x14ac:dyDescent="0.2">
      <c r="A5825" t="s">
        <v>3453</v>
      </c>
      <c r="B5825" t="str">
        <f t="shared" si="182"/>
        <v>2016</v>
      </c>
      <c r="C5825" t="str">
        <f t="shared" si="183"/>
        <v>Oct</v>
      </c>
      <c r="D5825" t="s">
        <v>653</v>
      </c>
      <c r="E5825" t="s">
        <v>31</v>
      </c>
      <c r="F5825" t="s">
        <v>12</v>
      </c>
      <c r="G5825" t="s">
        <v>27</v>
      </c>
      <c r="H5825" t="s">
        <v>2242</v>
      </c>
      <c r="I5825" s="4">
        <v>11.52</v>
      </c>
      <c r="J5825" s="5">
        <v>4</v>
      </c>
      <c r="K5825" s="4">
        <v>3.46</v>
      </c>
    </row>
    <row r="5826" spans="1:11" x14ac:dyDescent="0.2">
      <c r="A5826" t="s">
        <v>3453</v>
      </c>
      <c r="B5826" t="str">
        <f t="shared" si="182"/>
        <v>2016</v>
      </c>
      <c r="C5826" t="str">
        <f t="shared" si="183"/>
        <v>Oct</v>
      </c>
      <c r="D5826" t="s">
        <v>653</v>
      </c>
      <c r="E5826" t="s">
        <v>31</v>
      </c>
      <c r="F5826" t="s">
        <v>12</v>
      </c>
      <c r="G5826" t="s">
        <v>47</v>
      </c>
      <c r="H5826" t="s">
        <v>1444</v>
      </c>
      <c r="I5826" s="4">
        <v>4.0199999999999996</v>
      </c>
      <c r="J5826" s="5">
        <v>2</v>
      </c>
      <c r="K5826" s="4">
        <v>1.97</v>
      </c>
    </row>
    <row r="5827" spans="1:11" x14ac:dyDescent="0.2">
      <c r="A5827" t="s">
        <v>3453</v>
      </c>
      <c r="B5827" t="str">
        <f t="shared" ref="B5827:B5890" si="184">TEXT(A5827,"YYYY")</f>
        <v>2016</v>
      </c>
      <c r="C5827" t="str">
        <f t="shared" ref="C5827:C5890" si="185">TEXT(A5827,"MMM")</f>
        <v>Oct</v>
      </c>
      <c r="D5827" t="s">
        <v>653</v>
      </c>
      <c r="E5827" t="s">
        <v>31</v>
      </c>
      <c r="F5827" t="s">
        <v>12</v>
      </c>
      <c r="G5827" t="s">
        <v>22</v>
      </c>
      <c r="H5827" t="s">
        <v>2720</v>
      </c>
      <c r="I5827" s="4">
        <v>76.180000000000007</v>
      </c>
      <c r="J5827" s="5">
        <v>3</v>
      </c>
      <c r="K5827" s="4">
        <v>26.66</v>
      </c>
    </row>
    <row r="5828" spans="1:11" x14ac:dyDescent="0.2">
      <c r="A5828" t="s">
        <v>3453</v>
      </c>
      <c r="B5828" t="str">
        <f t="shared" si="184"/>
        <v>2016</v>
      </c>
      <c r="C5828" t="str">
        <f t="shared" si="185"/>
        <v>Oct</v>
      </c>
      <c r="D5828" t="s">
        <v>653</v>
      </c>
      <c r="E5828" t="s">
        <v>31</v>
      </c>
      <c r="F5828" t="s">
        <v>12</v>
      </c>
      <c r="G5828" t="s">
        <v>232</v>
      </c>
      <c r="H5828" t="s">
        <v>2698</v>
      </c>
      <c r="I5828" s="4">
        <v>65.88</v>
      </c>
      <c r="J5828" s="5">
        <v>6</v>
      </c>
      <c r="K5828" s="4">
        <v>18.45</v>
      </c>
    </row>
    <row r="5829" spans="1:11" x14ac:dyDescent="0.2">
      <c r="A5829" t="s">
        <v>3453</v>
      </c>
      <c r="B5829" t="str">
        <f t="shared" si="184"/>
        <v>2016</v>
      </c>
      <c r="C5829" t="str">
        <f t="shared" si="185"/>
        <v>Oct</v>
      </c>
      <c r="D5829" t="s">
        <v>653</v>
      </c>
      <c r="E5829" t="s">
        <v>31</v>
      </c>
      <c r="F5829" t="s">
        <v>38</v>
      </c>
      <c r="G5829" t="s">
        <v>52</v>
      </c>
      <c r="H5829" t="s">
        <v>1622</v>
      </c>
      <c r="I5829" s="4">
        <v>43.12</v>
      </c>
      <c r="J5829" s="5">
        <v>14</v>
      </c>
      <c r="K5829" s="4">
        <v>20.7</v>
      </c>
    </row>
    <row r="5830" spans="1:11" x14ac:dyDescent="0.2">
      <c r="A5830" t="s">
        <v>3453</v>
      </c>
      <c r="B5830" t="str">
        <f t="shared" si="184"/>
        <v>2016</v>
      </c>
      <c r="C5830" t="str">
        <f t="shared" si="185"/>
        <v>Oct</v>
      </c>
      <c r="D5830" t="s">
        <v>1766</v>
      </c>
      <c r="E5830" t="s">
        <v>327</v>
      </c>
      <c r="F5830" t="s">
        <v>38</v>
      </c>
      <c r="G5830" t="s">
        <v>164</v>
      </c>
      <c r="H5830" t="s">
        <v>1095</v>
      </c>
      <c r="I5830" s="4">
        <v>727.45</v>
      </c>
      <c r="J5830" s="5">
        <v>5</v>
      </c>
      <c r="K5830" s="4">
        <v>-465.57</v>
      </c>
    </row>
    <row r="5831" spans="1:11" x14ac:dyDescent="0.2">
      <c r="A5831" t="s">
        <v>3453</v>
      </c>
      <c r="B5831" t="str">
        <f t="shared" si="184"/>
        <v>2016</v>
      </c>
      <c r="C5831" t="str">
        <f t="shared" si="185"/>
        <v>Oct</v>
      </c>
      <c r="D5831" t="s">
        <v>1766</v>
      </c>
      <c r="E5831" t="s">
        <v>327</v>
      </c>
      <c r="F5831" t="s">
        <v>38</v>
      </c>
      <c r="G5831" t="s">
        <v>52</v>
      </c>
      <c r="H5831" t="s">
        <v>3213</v>
      </c>
      <c r="I5831" s="4">
        <v>24.96</v>
      </c>
      <c r="J5831" s="5">
        <v>3</v>
      </c>
      <c r="K5831" s="4">
        <v>4.37</v>
      </c>
    </row>
    <row r="5832" spans="1:11" x14ac:dyDescent="0.2">
      <c r="A5832" t="s">
        <v>3453</v>
      </c>
      <c r="B5832" t="str">
        <f t="shared" si="184"/>
        <v>2016</v>
      </c>
      <c r="C5832" t="str">
        <f t="shared" si="185"/>
        <v>Oct</v>
      </c>
      <c r="D5832" t="s">
        <v>1682</v>
      </c>
      <c r="E5832" t="s">
        <v>11</v>
      </c>
      <c r="F5832" t="s">
        <v>43</v>
      </c>
      <c r="G5832" t="s">
        <v>58</v>
      </c>
      <c r="H5832" t="s">
        <v>2373</v>
      </c>
      <c r="I5832" s="4">
        <v>191.98</v>
      </c>
      <c r="J5832" s="5">
        <v>3</v>
      </c>
      <c r="K5832" s="4">
        <v>24</v>
      </c>
    </row>
    <row r="5833" spans="1:11" x14ac:dyDescent="0.2">
      <c r="A5833" t="s">
        <v>3453</v>
      </c>
      <c r="B5833" t="str">
        <f t="shared" si="184"/>
        <v>2016</v>
      </c>
      <c r="C5833" t="str">
        <f t="shared" si="185"/>
        <v>Oct</v>
      </c>
      <c r="D5833" t="s">
        <v>1682</v>
      </c>
      <c r="E5833" t="s">
        <v>11</v>
      </c>
      <c r="F5833" t="s">
        <v>12</v>
      </c>
      <c r="G5833" t="s">
        <v>13</v>
      </c>
      <c r="H5833" t="s">
        <v>3370</v>
      </c>
      <c r="I5833" s="4">
        <v>8.2899999999999991</v>
      </c>
      <c r="J5833" s="5">
        <v>2</v>
      </c>
      <c r="K5833" s="4">
        <v>3</v>
      </c>
    </row>
    <row r="5834" spans="1:11" x14ac:dyDescent="0.2">
      <c r="A5834" t="s">
        <v>3453</v>
      </c>
      <c r="B5834" t="str">
        <f t="shared" si="184"/>
        <v>2016</v>
      </c>
      <c r="C5834" t="str">
        <f t="shared" si="185"/>
        <v>Oct</v>
      </c>
      <c r="D5834" t="s">
        <v>1682</v>
      </c>
      <c r="E5834" t="s">
        <v>11</v>
      </c>
      <c r="F5834" t="s">
        <v>38</v>
      </c>
      <c r="G5834" t="s">
        <v>52</v>
      </c>
      <c r="H5834" t="s">
        <v>2423</v>
      </c>
      <c r="I5834" s="4">
        <v>139.91999999999999</v>
      </c>
      <c r="J5834" s="5">
        <v>5</v>
      </c>
      <c r="K5834" s="4">
        <v>-150.41</v>
      </c>
    </row>
    <row r="5835" spans="1:11" x14ac:dyDescent="0.2">
      <c r="A5835" t="s">
        <v>3453</v>
      </c>
      <c r="B5835" t="str">
        <f t="shared" si="184"/>
        <v>2016</v>
      </c>
      <c r="C5835" t="str">
        <f t="shared" si="185"/>
        <v>Oct</v>
      </c>
      <c r="D5835" t="s">
        <v>1682</v>
      </c>
      <c r="E5835" t="s">
        <v>11</v>
      </c>
      <c r="F5835" t="s">
        <v>12</v>
      </c>
      <c r="G5835" t="s">
        <v>27</v>
      </c>
      <c r="H5835" t="s">
        <v>1150</v>
      </c>
      <c r="I5835" s="4">
        <v>15.87</v>
      </c>
      <c r="J5835" s="5">
        <v>1</v>
      </c>
      <c r="K5835" s="4">
        <v>1.19</v>
      </c>
    </row>
    <row r="5836" spans="1:11" x14ac:dyDescent="0.2">
      <c r="A5836" t="s">
        <v>3453</v>
      </c>
      <c r="B5836" t="str">
        <f t="shared" si="184"/>
        <v>2016</v>
      </c>
      <c r="C5836" t="str">
        <f t="shared" si="185"/>
        <v>Oct</v>
      </c>
      <c r="D5836" t="s">
        <v>1682</v>
      </c>
      <c r="E5836" t="s">
        <v>11</v>
      </c>
      <c r="F5836" t="s">
        <v>12</v>
      </c>
      <c r="G5836" t="s">
        <v>22</v>
      </c>
      <c r="H5836" t="s">
        <v>521</v>
      </c>
      <c r="I5836" s="4">
        <v>6.29</v>
      </c>
      <c r="J5836" s="5">
        <v>7</v>
      </c>
      <c r="K5836" s="4">
        <v>-11</v>
      </c>
    </row>
    <row r="5837" spans="1:11" x14ac:dyDescent="0.2">
      <c r="A5837" t="s">
        <v>3453</v>
      </c>
      <c r="B5837" t="str">
        <f t="shared" si="184"/>
        <v>2016</v>
      </c>
      <c r="C5837" t="str">
        <f t="shared" si="185"/>
        <v>Oct</v>
      </c>
      <c r="D5837" t="s">
        <v>2319</v>
      </c>
      <c r="E5837" t="s">
        <v>169</v>
      </c>
      <c r="F5837" t="s">
        <v>12</v>
      </c>
      <c r="G5837" t="s">
        <v>27</v>
      </c>
      <c r="H5837" t="s">
        <v>3246</v>
      </c>
      <c r="I5837" s="4">
        <v>34.700000000000003</v>
      </c>
      <c r="J5837" s="5">
        <v>5</v>
      </c>
      <c r="K5837" s="4">
        <v>12.49</v>
      </c>
    </row>
    <row r="5838" spans="1:11" x14ac:dyDescent="0.2">
      <c r="A5838" t="s">
        <v>3453</v>
      </c>
      <c r="B5838" t="str">
        <f t="shared" si="184"/>
        <v>2016</v>
      </c>
      <c r="C5838" t="str">
        <f t="shared" si="185"/>
        <v>Oct</v>
      </c>
      <c r="D5838" t="s">
        <v>2319</v>
      </c>
      <c r="E5838" t="s">
        <v>169</v>
      </c>
      <c r="F5838" t="s">
        <v>12</v>
      </c>
      <c r="G5838" t="s">
        <v>20</v>
      </c>
      <c r="H5838" t="s">
        <v>130</v>
      </c>
      <c r="I5838" s="4">
        <v>99.87</v>
      </c>
      <c r="J5838" s="5">
        <v>3</v>
      </c>
      <c r="K5838" s="4">
        <v>23.97</v>
      </c>
    </row>
    <row r="5839" spans="1:11" x14ac:dyDescent="0.2">
      <c r="A5839" t="s">
        <v>3453</v>
      </c>
      <c r="B5839" t="str">
        <f t="shared" si="184"/>
        <v>2016</v>
      </c>
      <c r="C5839" t="str">
        <f t="shared" si="185"/>
        <v>Oct</v>
      </c>
      <c r="D5839" t="s">
        <v>2319</v>
      </c>
      <c r="E5839" t="s">
        <v>169</v>
      </c>
      <c r="F5839" t="s">
        <v>12</v>
      </c>
      <c r="G5839" t="s">
        <v>13</v>
      </c>
      <c r="H5839" t="s">
        <v>2130</v>
      </c>
      <c r="I5839" s="4">
        <v>37.94</v>
      </c>
      <c r="J5839" s="5">
        <v>2</v>
      </c>
      <c r="K5839" s="4">
        <v>18.21</v>
      </c>
    </row>
    <row r="5840" spans="1:11" x14ac:dyDescent="0.2">
      <c r="A5840" t="s">
        <v>3453</v>
      </c>
      <c r="B5840" t="str">
        <f t="shared" si="184"/>
        <v>2016</v>
      </c>
      <c r="C5840" t="str">
        <f t="shared" si="185"/>
        <v>Oct</v>
      </c>
      <c r="D5840" t="s">
        <v>2319</v>
      </c>
      <c r="E5840" t="s">
        <v>169</v>
      </c>
      <c r="F5840" t="s">
        <v>12</v>
      </c>
      <c r="G5840" t="s">
        <v>18</v>
      </c>
      <c r="H5840" t="s">
        <v>1846</v>
      </c>
      <c r="I5840" s="4">
        <v>24.9</v>
      </c>
      <c r="J5840" s="5">
        <v>5</v>
      </c>
      <c r="K5840" s="4">
        <v>11.45</v>
      </c>
    </row>
    <row r="5841" spans="1:11" x14ac:dyDescent="0.2">
      <c r="A5841" t="s">
        <v>3453</v>
      </c>
      <c r="B5841" t="str">
        <f t="shared" si="184"/>
        <v>2016</v>
      </c>
      <c r="C5841" t="str">
        <f t="shared" si="185"/>
        <v>Oct</v>
      </c>
      <c r="D5841" t="s">
        <v>2319</v>
      </c>
      <c r="E5841" t="s">
        <v>169</v>
      </c>
      <c r="F5841" t="s">
        <v>38</v>
      </c>
      <c r="G5841" t="s">
        <v>52</v>
      </c>
      <c r="H5841" t="s">
        <v>2750</v>
      </c>
      <c r="I5841" s="4">
        <v>82.26</v>
      </c>
      <c r="J5841" s="5">
        <v>3</v>
      </c>
      <c r="K5841" s="4">
        <v>33.729999999999997</v>
      </c>
    </row>
    <row r="5842" spans="1:11" x14ac:dyDescent="0.2">
      <c r="A5842" t="s">
        <v>3454</v>
      </c>
      <c r="B5842" t="str">
        <f t="shared" si="184"/>
        <v>2016</v>
      </c>
      <c r="C5842" t="str">
        <f t="shared" si="185"/>
        <v>Oct</v>
      </c>
      <c r="D5842" t="s">
        <v>373</v>
      </c>
      <c r="E5842" t="s">
        <v>189</v>
      </c>
      <c r="F5842" t="s">
        <v>43</v>
      </c>
      <c r="G5842" t="s">
        <v>58</v>
      </c>
      <c r="H5842" t="s">
        <v>1496</v>
      </c>
      <c r="I5842" s="4">
        <v>177</v>
      </c>
      <c r="J5842" s="5">
        <v>3</v>
      </c>
      <c r="K5842" s="4">
        <v>30.09</v>
      </c>
    </row>
    <row r="5843" spans="1:11" x14ac:dyDescent="0.2">
      <c r="A5843" t="s">
        <v>3454</v>
      </c>
      <c r="B5843" t="str">
        <f t="shared" si="184"/>
        <v>2016</v>
      </c>
      <c r="C5843" t="str">
        <f t="shared" si="185"/>
        <v>Oct</v>
      </c>
      <c r="D5843" t="s">
        <v>699</v>
      </c>
      <c r="E5843" t="s">
        <v>290</v>
      </c>
      <c r="F5843" t="s">
        <v>38</v>
      </c>
      <c r="G5843" t="s">
        <v>39</v>
      </c>
      <c r="H5843" t="s">
        <v>3455</v>
      </c>
      <c r="I5843" s="4">
        <v>102.59</v>
      </c>
      <c r="J5843" s="5">
        <v>1</v>
      </c>
      <c r="K5843" s="4">
        <v>10.26</v>
      </c>
    </row>
    <row r="5844" spans="1:11" x14ac:dyDescent="0.2">
      <c r="A5844" t="s">
        <v>3454</v>
      </c>
      <c r="B5844" t="str">
        <f t="shared" si="184"/>
        <v>2016</v>
      </c>
      <c r="C5844" t="str">
        <f t="shared" si="185"/>
        <v>Oct</v>
      </c>
      <c r="D5844" t="s">
        <v>699</v>
      </c>
      <c r="E5844" t="s">
        <v>290</v>
      </c>
      <c r="F5844" t="s">
        <v>43</v>
      </c>
      <c r="G5844" t="s">
        <v>58</v>
      </c>
      <c r="H5844" t="s">
        <v>1234</v>
      </c>
      <c r="I5844" s="4">
        <v>22.7</v>
      </c>
      <c r="J5844" s="5">
        <v>1</v>
      </c>
      <c r="K5844" s="4">
        <v>5.96</v>
      </c>
    </row>
    <row r="5845" spans="1:11" x14ac:dyDescent="0.2">
      <c r="A5845" t="s">
        <v>3454</v>
      </c>
      <c r="B5845" t="str">
        <f t="shared" si="184"/>
        <v>2016</v>
      </c>
      <c r="C5845" t="str">
        <f t="shared" si="185"/>
        <v>Oct</v>
      </c>
      <c r="D5845" t="s">
        <v>699</v>
      </c>
      <c r="E5845" t="s">
        <v>290</v>
      </c>
      <c r="F5845" t="s">
        <v>12</v>
      </c>
      <c r="G5845" t="s">
        <v>13</v>
      </c>
      <c r="H5845" t="s">
        <v>825</v>
      </c>
      <c r="I5845" s="4">
        <v>93.02</v>
      </c>
      <c r="J5845" s="5">
        <v>3</v>
      </c>
      <c r="K5845" s="4">
        <v>33.72</v>
      </c>
    </row>
    <row r="5846" spans="1:11" x14ac:dyDescent="0.2">
      <c r="A5846" t="s">
        <v>3454</v>
      </c>
      <c r="B5846" t="str">
        <f t="shared" si="184"/>
        <v>2016</v>
      </c>
      <c r="C5846" t="str">
        <f t="shared" si="185"/>
        <v>Oct</v>
      </c>
      <c r="D5846" t="s">
        <v>699</v>
      </c>
      <c r="E5846" t="s">
        <v>290</v>
      </c>
      <c r="F5846" t="s">
        <v>12</v>
      </c>
      <c r="G5846" t="s">
        <v>232</v>
      </c>
      <c r="H5846" t="s">
        <v>933</v>
      </c>
      <c r="I5846" s="4">
        <v>12.77</v>
      </c>
      <c r="J5846" s="5">
        <v>2</v>
      </c>
      <c r="K5846" s="4">
        <v>1.44</v>
      </c>
    </row>
    <row r="5847" spans="1:11" x14ac:dyDescent="0.2">
      <c r="A5847" t="s">
        <v>3454</v>
      </c>
      <c r="B5847" t="str">
        <f t="shared" si="184"/>
        <v>2016</v>
      </c>
      <c r="C5847" t="str">
        <f t="shared" si="185"/>
        <v>Oct</v>
      </c>
      <c r="D5847" t="s">
        <v>699</v>
      </c>
      <c r="E5847" t="s">
        <v>290</v>
      </c>
      <c r="F5847" t="s">
        <v>12</v>
      </c>
      <c r="G5847" t="s">
        <v>72</v>
      </c>
      <c r="H5847" t="s">
        <v>1718</v>
      </c>
      <c r="I5847" s="4">
        <v>35.01</v>
      </c>
      <c r="J5847" s="5">
        <v>4</v>
      </c>
      <c r="K5847" s="4">
        <v>13.13</v>
      </c>
    </row>
    <row r="5848" spans="1:11" x14ac:dyDescent="0.2">
      <c r="A5848" t="s">
        <v>3454</v>
      </c>
      <c r="B5848" t="str">
        <f t="shared" si="184"/>
        <v>2016</v>
      </c>
      <c r="C5848" t="str">
        <f t="shared" si="185"/>
        <v>Oct</v>
      </c>
      <c r="D5848" t="s">
        <v>699</v>
      </c>
      <c r="E5848" t="s">
        <v>290</v>
      </c>
      <c r="F5848" t="s">
        <v>12</v>
      </c>
      <c r="G5848" t="s">
        <v>13</v>
      </c>
      <c r="H5848" t="s">
        <v>1209</v>
      </c>
      <c r="I5848" s="4">
        <v>39.15</v>
      </c>
      <c r="J5848" s="5">
        <v>1</v>
      </c>
      <c r="K5848" s="4">
        <v>14.68</v>
      </c>
    </row>
    <row r="5849" spans="1:11" x14ac:dyDescent="0.2">
      <c r="A5849" t="s">
        <v>3454</v>
      </c>
      <c r="B5849" t="str">
        <f t="shared" si="184"/>
        <v>2016</v>
      </c>
      <c r="C5849" t="str">
        <f t="shared" si="185"/>
        <v>Oct</v>
      </c>
      <c r="D5849" t="s">
        <v>775</v>
      </c>
      <c r="E5849" t="s">
        <v>169</v>
      </c>
      <c r="F5849" t="s">
        <v>43</v>
      </c>
      <c r="G5849" t="s">
        <v>44</v>
      </c>
      <c r="H5849" t="s">
        <v>2631</v>
      </c>
      <c r="I5849" s="4">
        <v>1091.93</v>
      </c>
      <c r="J5849" s="5">
        <v>7</v>
      </c>
      <c r="K5849" s="4">
        <v>272.98</v>
      </c>
    </row>
    <row r="5850" spans="1:11" x14ac:dyDescent="0.2">
      <c r="A5850" t="s">
        <v>3454</v>
      </c>
      <c r="B5850" t="str">
        <f t="shared" si="184"/>
        <v>2016</v>
      </c>
      <c r="C5850" t="str">
        <f t="shared" si="185"/>
        <v>Oct</v>
      </c>
      <c r="D5850" t="s">
        <v>775</v>
      </c>
      <c r="E5850" t="s">
        <v>169</v>
      </c>
      <c r="F5850" t="s">
        <v>12</v>
      </c>
      <c r="G5850" t="s">
        <v>13</v>
      </c>
      <c r="H5850" t="s">
        <v>2709</v>
      </c>
      <c r="I5850" s="4">
        <v>111.96</v>
      </c>
      <c r="J5850" s="5">
        <v>2</v>
      </c>
      <c r="K5850" s="4">
        <v>54.86</v>
      </c>
    </row>
    <row r="5851" spans="1:11" x14ac:dyDescent="0.2">
      <c r="A5851" t="s">
        <v>3454</v>
      </c>
      <c r="B5851" t="str">
        <f t="shared" si="184"/>
        <v>2016</v>
      </c>
      <c r="C5851" t="str">
        <f t="shared" si="185"/>
        <v>Oct</v>
      </c>
      <c r="D5851" t="s">
        <v>3067</v>
      </c>
      <c r="E5851" t="s">
        <v>180</v>
      </c>
      <c r="F5851" t="s">
        <v>43</v>
      </c>
      <c r="G5851" t="s">
        <v>58</v>
      </c>
      <c r="H5851" t="s">
        <v>2077</v>
      </c>
      <c r="I5851" s="4">
        <v>1649.75</v>
      </c>
      <c r="J5851" s="5">
        <v>5</v>
      </c>
      <c r="K5851" s="4">
        <v>544.41999999999996</v>
      </c>
    </row>
    <row r="5852" spans="1:11" x14ac:dyDescent="0.2">
      <c r="A5852" t="s">
        <v>3456</v>
      </c>
      <c r="B5852" t="str">
        <f t="shared" si="184"/>
        <v>2016</v>
      </c>
      <c r="C5852" t="str">
        <f t="shared" si="185"/>
        <v>Oct</v>
      </c>
      <c r="D5852" t="s">
        <v>2901</v>
      </c>
      <c r="E5852" t="s">
        <v>347</v>
      </c>
      <c r="F5852" t="s">
        <v>12</v>
      </c>
      <c r="G5852" t="s">
        <v>13</v>
      </c>
      <c r="H5852" t="s">
        <v>3457</v>
      </c>
      <c r="I5852" s="4">
        <v>45.68</v>
      </c>
      <c r="J5852" s="5">
        <v>2</v>
      </c>
      <c r="K5852" s="4">
        <v>21.01</v>
      </c>
    </row>
    <row r="5853" spans="1:11" x14ac:dyDescent="0.2">
      <c r="A5853" t="s">
        <v>3456</v>
      </c>
      <c r="B5853" t="str">
        <f t="shared" si="184"/>
        <v>2016</v>
      </c>
      <c r="C5853" t="str">
        <f t="shared" si="185"/>
        <v>Oct</v>
      </c>
      <c r="D5853" t="s">
        <v>2901</v>
      </c>
      <c r="E5853" t="s">
        <v>347</v>
      </c>
      <c r="F5853" t="s">
        <v>12</v>
      </c>
      <c r="G5853" t="s">
        <v>13</v>
      </c>
      <c r="H5853" t="s">
        <v>1381</v>
      </c>
      <c r="I5853" s="4">
        <v>60.12</v>
      </c>
      <c r="J5853" s="5">
        <v>9</v>
      </c>
      <c r="K5853" s="4">
        <v>28.86</v>
      </c>
    </row>
    <row r="5854" spans="1:11" x14ac:dyDescent="0.2">
      <c r="A5854" t="s">
        <v>3456</v>
      </c>
      <c r="B5854" t="str">
        <f t="shared" si="184"/>
        <v>2016</v>
      </c>
      <c r="C5854" t="str">
        <f t="shared" si="185"/>
        <v>Oct</v>
      </c>
      <c r="D5854" t="s">
        <v>2901</v>
      </c>
      <c r="E5854" t="s">
        <v>347</v>
      </c>
      <c r="F5854" t="s">
        <v>12</v>
      </c>
      <c r="G5854" t="s">
        <v>22</v>
      </c>
      <c r="H5854" t="s">
        <v>667</v>
      </c>
      <c r="I5854" s="4">
        <v>41.72</v>
      </c>
      <c r="J5854" s="5">
        <v>5</v>
      </c>
      <c r="K5854" s="4">
        <v>13.04</v>
      </c>
    </row>
    <row r="5855" spans="1:11" x14ac:dyDescent="0.2">
      <c r="A5855" t="s">
        <v>3456</v>
      </c>
      <c r="B5855" t="str">
        <f t="shared" si="184"/>
        <v>2016</v>
      </c>
      <c r="C5855" t="str">
        <f t="shared" si="185"/>
        <v>Oct</v>
      </c>
      <c r="D5855" t="s">
        <v>2901</v>
      </c>
      <c r="E5855" t="s">
        <v>347</v>
      </c>
      <c r="F5855" t="s">
        <v>12</v>
      </c>
      <c r="G5855" t="s">
        <v>13</v>
      </c>
      <c r="H5855" t="s">
        <v>1839</v>
      </c>
      <c r="I5855" s="4">
        <v>71.599999999999994</v>
      </c>
      <c r="J5855" s="5">
        <v>8</v>
      </c>
      <c r="K5855" s="4">
        <v>32.94</v>
      </c>
    </row>
    <row r="5856" spans="1:11" x14ac:dyDescent="0.2">
      <c r="A5856" t="s">
        <v>3456</v>
      </c>
      <c r="B5856" t="str">
        <f t="shared" si="184"/>
        <v>2016</v>
      </c>
      <c r="C5856" t="str">
        <f t="shared" si="185"/>
        <v>Oct</v>
      </c>
      <c r="D5856" t="s">
        <v>183</v>
      </c>
      <c r="E5856" t="s">
        <v>974</v>
      </c>
      <c r="F5856" t="s">
        <v>12</v>
      </c>
      <c r="G5856" t="s">
        <v>18</v>
      </c>
      <c r="H5856" t="s">
        <v>1077</v>
      </c>
      <c r="I5856" s="4">
        <v>20.16</v>
      </c>
      <c r="J5856" s="5">
        <v>7</v>
      </c>
      <c r="K5856" s="4">
        <v>9.8800000000000008</v>
      </c>
    </row>
    <row r="5857" spans="1:11" x14ac:dyDescent="0.2">
      <c r="A5857" t="s">
        <v>3456</v>
      </c>
      <c r="B5857" t="str">
        <f t="shared" si="184"/>
        <v>2016</v>
      </c>
      <c r="C5857" t="str">
        <f t="shared" si="185"/>
        <v>Oct</v>
      </c>
      <c r="D5857" t="s">
        <v>183</v>
      </c>
      <c r="E5857" t="s">
        <v>974</v>
      </c>
      <c r="F5857" t="s">
        <v>12</v>
      </c>
      <c r="G5857" t="s">
        <v>18</v>
      </c>
      <c r="H5857" t="s">
        <v>19</v>
      </c>
      <c r="I5857" s="4">
        <v>29.46</v>
      </c>
      <c r="J5857" s="5">
        <v>6</v>
      </c>
      <c r="K5857" s="4">
        <v>14.44</v>
      </c>
    </row>
    <row r="5858" spans="1:11" x14ac:dyDescent="0.2">
      <c r="A5858" t="s">
        <v>3456</v>
      </c>
      <c r="B5858" t="str">
        <f t="shared" si="184"/>
        <v>2016</v>
      </c>
      <c r="C5858" t="str">
        <f t="shared" si="185"/>
        <v>Oct</v>
      </c>
      <c r="D5858" t="s">
        <v>183</v>
      </c>
      <c r="E5858" t="s">
        <v>974</v>
      </c>
      <c r="F5858" t="s">
        <v>12</v>
      </c>
      <c r="G5858" t="s">
        <v>105</v>
      </c>
      <c r="H5858" t="s">
        <v>2155</v>
      </c>
      <c r="I5858" s="4">
        <v>868.59</v>
      </c>
      <c r="J5858" s="5">
        <v>3</v>
      </c>
      <c r="K5858" s="4">
        <v>251.89</v>
      </c>
    </row>
    <row r="5859" spans="1:11" x14ac:dyDescent="0.2">
      <c r="A5859" t="s">
        <v>3456</v>
      </c>
      <c r="B5859" t="str">
        <f t="shared" si="184"/>
        <v>2016</v>
      </c>
      <c r="C5859" t="str">
        <f t="shared" si="185"/>
        <v>Oct</v>
      </c>
      <c r="D5859" t="s">
        <v>183</v>
      </c>
      <c r="E5859" t="s">
        <v>974</v>
      </c>
      <c r="F5859" t="s">
        <v>12</v>
      </c>
      <c r="G5859" t="s">
        <v>13</v>
      </c>
      <c r="H5859" t="s">
        <v>819</v>
      </c>
      <c r="I5859" s="4">
        <v>12.96</v>
      </c>
      <c r="J5859" s="5">
        <v>2</v>
      </c>
      <c r="K5859" s="4">
        <v>6.22</v>
      </c>
    </row>
    <row r="5860" spans="1:11" x14ac:dyDescent="0.2">
      <c r="A5860" t="s">
        <v>3456</v>
      </c>
      <c r="B5860" t="str">
        <f t="shared" si="184"/>
        <v>2016</v>
      </c>
      <c r="C5860" t="str">
        <f t="shared" si="185"/>
        <v>Oct</v>
      </c>
      <c r="D5860" t="s">
        <v>183</v>
      </c>
      <c r="E5860" t="s">
        <v>974</v>
      </c>
      <c r="F5860" t="s">
        <v>43</v>
      </c>
      <c r="G5860" t="s">
        <v>44</v>
      </c>
      <c r="H5860" t="s">
        <v>3386</v>
      </c>
      <c r="I5860" s="4">
        <v>5.5</v>
      </c>
      <c r="J5860" s="5">
        <v>1</v>
      </c>
      <c r="K5860" s="4">
        <v>1.38</v>
      </c>
    </row>
    <row r="5861" spans="1:11" x14ac:dyDescent="0.2">
      <c r="A5861" t="s">
        <v>3456</v>
      </c>
      <c r="B5861" t="str">
        <f t="shared" si="184"/>
        <v>2016</v>
      </c>
      <c r="C5861" t="str">
        <f t="shared" si="185"/>
        <v>Oct</v>
      </c>
      <c r="D5861" t="s">
        <v>183</v>
      </c>
      <c r="E5861" t="s">
        <v>974</v>
      </c>
      <c r="F5861" t="s">
        <v>12</v>
      </c>
      <c r="G5861" t="s">
        <v>22</v>
      </c>
      <c r="H5861" t="s">
        <v>810</v>
      </c>
      <c r="I5861" s="4">
        <v>121.6</v>
      </c>
      <c r="J5861" s="5">
        <v>4</v>
      </c>
      <c r="K5861" s="4">
        <v>55.94</v>
      </c>
    </row>
    <row r="5862" spans="1:11" x14ac:dyDescent="0.2">
      <c r="A5862" t="s">
        <v>3456</v>
      </c>
      <c r="B5862" t="str">
        <f t="shared" si="184"/>
        <v>2016</v>
      </c>
      <c r="C5862" t="str">
        <f t="shared" si="185"/>
        <v>Oct</v>
      </c>
      <c r="D5862" t="s">
        <v>388</v>
      </c>
      <c r="E5862" t="s">
        <v>62</v>
      </c>
      <c r="F5862" t="s">
        <v>12</v>
      </c>
      <c r="G5862" t="s">
        <v>22</v>
      </c>
      <c r="H5862" t="s">
        <v>2481</v>
      </c>
      <c r="I5862" s="4">
        <v>232.96</v>
      </c>
      <c r="J5862" s="5">
        <v>7</v>
      </c>
      <c r="K5862" s="4">
        <v>116.48</v>
      </c>
    </row>
    <row r="5863" spans="1:11" x14ac:dyDescent="0.2">
      <c r="A5863" t="s">
        <v>3456</v>
      </c>
      <c r="B5863" t="str">
        <f t="shared" si="184"/>
        <v>2016</v>
      </c>
      <c r="C5863" t="str">
        <f t="shared" si="185"/>
        <v>Oct</v>
      </c>
      <c r="D5863" t="s">
        <v>388</v>
      </c>
      <c r="E5863" t="s">
        <v>62</v>
      </c>
      <c r="F5863" t="s">
        <v>12</v>
      </c>
      <c r="G5863" t="s">
        <v>72</v>
      </c>
      <c r="H5863" t="s">
        <v>3155</v>
      </c>
      <c r="I5863" s="4">
        <v>66.540000000000006</v>
      </c>
      <c r="J5863" s="5">
        <v>6</v>
      </c>
      <c r="K5863" s="4">
        <v>32.6</v>
      </c>
    </row>
    <row r="5864" spans="1:11" x14ac:dyDescent="0.2">
      <c r="A5864" t="s">
        <v>3456</v>
      </c>
      <c r="B5864" t="str">
        <f t="shared" si="184"/>
        <v>2016</v>
      </c>
      <c r="C5864" t="str">
        <f t="shared" si="185"/>
        <v>Oct</v>
      </c>
      <c r="D5864" t="s">
        <v>388</v>
      </c>
      <c r="E5864" t="s">
        <v>62</v>
      </c>
      <c r="F5864" t="s">
        <v>12</v>
      </c>
      <c r="G5864" t="s">
        <v>105</v>
      </c>
      <c r="H5864" t="s">
        <v>710</v>
      </c>
      <c r="I5864" s="4">
        <v>43.26</v>
      </c>
      <c r="J5864" s="5">
        <v>3</v>
      </c>
      <c r="K5864" s="4">
        <v>14.28</v>
      </c>
    </row>
    <row r="5865" spans="1:11" x14ac:dyDescent="0.2">
      <c r="A5865" t="s">
        <v>3458</v>
      </c>
      <c r="B5865" t="str">
        <f t="shared" si="184"/>
        <v>2016</v>
      </c>
      <c r="C5865" t="str">
        <f t="shared" si="185"/>
        <v>Oct</v>
      </c>
      <c r="D5865" t="s">
        <v>2030</v>
      </c>
      <c r="E5865" t="s">
        <v>169</v>
      </c>
      <c r="F5865" t="s">
        <v>38</v>
      </c>
      <c r="G5865" t="s">
        <v>164</v>
      </c>
      <c r="H5865" t="s">
        <v>858</v>
      </c>
      <c r="I5865" s="4">
        <v>142.18</v>
      </c>
      <c r="J5865" s="5">
        <v>1</v>
      </c>
      <c r="K5865" s="4">
        <v>-37.92</v>
      </c>
    </row>
    <row r="5866" spans="1:11" x14ac:dyDescent="0.2">
      <c r="A5866" t="s">
        <v>3459</v>
      </c>
      <c r="B5866" t="str">
        <f t="shared" si="184"/>
        <v>2016</v>
      </c>
      <c r="C5866" t="str">
        <f t="shared" si="185"/>
        <v>Oct</v>
      </c>
      <c r="D5866" t="s">
        <v>2498</v>
      </c>
      <c r="E5866" t="s">
        <v>31</v>
      </c>
      <c r="F5866" t="s">
        <v>12</v>
      </c>
      <c r="G5866" t="s">
        <v>22</v>
      </c>
      <c r="H5866" t="s">
        <v>701</v>
      </c>
      <c r="I5866" s="4">
        <v>18.16</v>
      </c>
      <c r="J5866" s="5">
        <v>5</v>
      </c>
      <c r="K5866" s="4">
        <v>6.58</v>
      </c>
    </row>
    <row r="5867" spans="1:11" x14ac:dyDescent="0.2">
      <c r="A5867" t="s">
        <v>3459</v>
      </c>
      <c r="B5867" t="str">
        <f t="shared" si="184"/>
        <v>2016</v>
      </c>
      <c r="C5867" t="str">
        <f t="shared" si="185"/>
        <v>Oct</v>
      </c>
      <c r="D5867" t="s">
        <v>2166</v>
      </c>
      <c r="E5867" t="s">
        <v>31</v>
      </c>
      <c r="F5867" t="s">
        <v>38</v>
      </c>
      <c r="G5867" t="s">
        <v>83</v>
      </c>
      <c r="H5867" t="s">
        <v>3398</v>
      </c>
      <c r="I5867" s="4">
        <v>120.67</v>
      </c>
      <c r="J5867" s="5">
        <v>2</v>
      </c>
      <c r="K5867" s="4">
        <v>21.29</v>
      </c>
    </row>
    <row r="5868" spans="1:11" x14ac:dyDescent="0.2">
      <c r="A5868" t="s">
        <v>3459</v>
      </c>
      <c r="B5868" t="str">
        <f t="shared" si="184"/>
        <v>2016</v>
      </c>
      <c r="C5868" t="str">
        <f t="shared" si="185"/>
        <v>Oct</v>
      </c>
      <c r="D5868" t="s">
        <v>2542</v>
      </c>
      <c r="E5868" t="s">
        <v>216</v>
      </c>
      <c r="F5868" t="s">
        <v>43</v>
      </c>
      <c r="G5868" t="s">
        <v>44</v>
      </c>
      <c r="H5868" t="s">
        <v>1554</v>
      </c>
      <c r="I5868" s="4">
        <v>449.97</v>
      </c>
      <c r="J5868" s="5">
        <v>3</v>
      </c>
      <c r="K5868" s="4">
        <v>220.49</v>
      </c>
    </row>
    <row r="5869" spans="1:11" x14ac:dyDescent="0.2">
      <c r="A5869" t="s">
        <v>3459</v>
      </c>
      <c r="B5869" t="str">
        <f t="shared" si="184"/>
        <v>2016</v>
      </c>
      <c r="C5869" t="str">
        <f t="shared" si="185"/>
        <v>Oct</v>
      </c>
      <c r="D5869" t="s">
        <v>2542</v>
      </c>
      <c r="E5869" t="s">
        <v>216</v>
      </c>
      <c r="F5869" t="s">
        <v>12</v>
      </c>
      <c r="G5869" t="s">
        <v>105</v>
      </c>
      <c r="H5869" t="s">
        <v>2886</v>
      </c>
      <c r="I5869" s="4">
        <v>1927.59</v>
      </c>
      <c r="J5869" s="5">
        <v>7</v>
      </c>
      <c r="K5869" s="4">
        <v>751.76</v>
      </c>
    </row>
    <row r="5870" spans="1:11" x14ac:dyDescent="0.2">
      <c r="A5870" t="s">
        <v>3459</v>
      </c>
      <c r="B5870" t="str">
        <f t="shared" si="184"/>
        <v>2016</v>
      </c>
      <c r="C5870" t="str">
        <f t="shared" si="185"/>
        <v>Oct</v>
      </c>
      <c r="D5870" t="s">
        <v>913</v>
      </c>
      <c r="E5870" t="s">
        <v>205</v>
      </c>
      <c r="F5870" t="s">
        <v>38</v>
      </c>
      <c r="G5870" t="s">
        <v>83</v>
      </c>
      <c r="H5870" t="s">
        <v>477</v>
      </c>
      <c r="I5870" s="4">
        <v>120.98</v>
      </c>
      <c r="J5870" s="5">
        <v>1</v>
      </c>
      <c r="K5870" s="4">
        <v>12.1</v>
      </c>
    </row>
    <row r="5871" spans="1:11" x14ac:dyDescent="0.2">
      <c r="A5871" t="s">
        <v>3459</v>
      </c>
      <c r="B5871" t="str">
        <f t="shared" si="184"/>
        <v>2016</v>
      </c>
      <c r="C5871" t="str">
        <f t="shared" si="185"/>
        <v>Oct</v>
      </c>
      <c r="D5871" t="s">
        <v>913</v>
      </c>
      <c r="E5871" t="s">
        <v>205</v>
      </c>
      <c r="F5871" t="s">
        <v>12</v>
      </c>
      <c r="G5871" t="s">
        <v>22</v>
      </c>
      <c r="H5871" t="s">
        <v>3170</v>
      </c>
      <c r="I5871" s="4">
        <v>315.98</v>
      </c>
      <c r="J5871" s="5">
        <v>1</v>
      </c>
      <c r="K5871" s="4">
        <v>148.51</v>
      </c>
    </row>
    <row r="5872" spans="1:11" x14ac:dyDescent="0.2">
      <c r="A5872" t="s">
        <v>3460</v>
      </c>
      <c r="B5872" t="str">
        <f t="shared" si="184"/>
        <v>2016</v>
      </c>
      <c r="C5872" t="str">
        <f t="shared" si="185"/>
        <v>Oct</v>
      </c>
      <c r="D5872" t="s">
        <v>1063</v>
      </c>
      <c r="E5872" t="s">
        <v>109</v>
      </c>
      <c r="F5872" t="s">
        <v>38</v>
      </c>
      <c r="G5872" t="s">
        <v>39</v>
      </c>
      <c r="H5872" t="s">
        <v>808</v>
      </c>
      <c r="I5872" s="4">
        <v>307.92</v>
      </c>
      <c r="J5872" s="5">
        <v>5</v>
      </c>
      <c r="K5872" s="4">
        <v>-34.64</v>
      </c>
    </row>
    <row r="5873" spans="1:11" x14ac:dyDescent="0.2">
      <c r="A5873" t="s">
        <v>3461</v>
      </c>
      <c r="B5873" t="str">
        <f t="shared" si="184"/>
        <v>2016</v>
      </c>
      <c r="C5873" t="str">
        <f t="shared" si="185"/>
        <v>Oct</v>
      </c>
      <c r="D5873" t="s">
        <v>1191</v>
      </c>
      <c r="E5873" t="s">
        <v>87</v>
      </c>
      <c r="F5873" t="s">
        <v>12</v>
      </c>
      <c r="G5873" t="s">
        <v>27</v>
      </c>
      <c r="H5873" t="s">
        <v>1159</v>
      </c>
      <c r="I5873" s="4">
        <v>7.15</v>
      </c>
      <c r="J5873" s="5">
        <v>3</v>
      </c>
      <c r="K5873" s="4">
        <v>0.72</v>
      </c>
    </row>
    <row r="5874" spans="1:11" x14ac:dyDescent="0.2">
      <c r="A5874" t="s">
        <v>3461</v>
      </c>
      <c r="B5874" t="str">
        <f t="shared" si="184"/>
        <v>2016</v>
      </c>
      <c r="C5874" t="str">
        <f t="shared" si="185"/>
        <v>Oct</v>
      </c>
      <c r="D5874" t="s">
        <v>932</v>
      </c>
      <c r="E5874" t="s">
        <v>11</v>
      </c>
      <c r="F5874" t="s">
        <v>12</v>
      </c>
      <c r="G5874" t="s">
        <v>13</v>
      </c>
      <c r="H5874" t="s">
        <v>2883</v>
      </c>
      <c r="I5874" s="4">
        <v>51.02</v>
      </c>
      <c r="J5874" s="5">
        <v>7</v>
      </c>
      <c r="K5874" s="4">
        <v>15.94</v>
      </c>
    </row>
    <row r="5875" spans="1:11" x14ac:dyDescent="0.2">
      <c r="A5875" t="s">
        <v>3461</v>
      </c>
      <c r="B5875" t="str">
        <f t="shared" si="184"/>
        <v>2016</v>
      </c>
      <c r="C5875" t="str">
        <f t="shared" si="185"/>
        <v>Oct</v>
      </c>
      <c r="D5875" t="s">
        <v>932</v>
      </c>
      <c r="E5875" t="s">
        <v>11</v>
      </c>
      <c r="F5875" t="s">
        <v>12</v>
      </c>
      <c r="G5875" t="s">
        <v>47</v>
      </c>
      <c r="H5875" t="s">
        <v>184</v>
      </c>
      <c r="I5875" s="4">
        <v>25.25</v>
      </c>
      <c r="J5875" s="5">
        <v>4</v>
      </c>
      <c r="K5875" s="4">
        <v>7.89</v>
      </c>
    </row>
    <row r="5876" spans="1:11" x14ac:dyDescent="0.2">
      <c r="A5876" t="s">
        <v>3461</v>
      </c>
      <c r="B5876" t="str">
        <f t="shared" si="184"/>
        <v>2016</v>
      </c>
      <c r="C5876" t="str">
        <f t="shared" si="185"/>
        <v>Oct</v>
      </c>
      <c r="D5876" t="s">
        <v>932</v>
      </c>
      <c r="E5876" t="s">
        <v>11</v>
      </c>
      <c r="F5876" t="s">
        <v>38</v>
      </c>
      <c r="G5876" t="s">
        <v>39</v>
      </c>
      <c r="H5876" t="s">
        <v>1121</v>
      </c>
      <c r="I5876" s="4">
        <v>56.69</v>
      </c>
      <c r="J5876" s="5">
        <v>1</v>
      </c>
      <c r="K5876" s="4">
        <v>-14.58</v>
      </c>
    </row>
    <row r="5877" spans="1:11" x14ac:dyDescent="0.2">
      <c r="A5877" t="s">
        <v>3461</v>
      </c>
      <c r="B5877" t="str">
        <f t="shared" si="184"/>
        <v>2016</v>
      </c>
      <c r="C5877" t="str">
        <f t="shared" si="185"/>
        <v>Oct</v>
      </c>
      <c r="D5877" t="s">
        <v>267</v>
      </c>
      <c r="E5877" t="s">
        <v>125</v>
      </c>
      <c r="F5877" t="s">
        <v>43</v>
      </c>
      <c r="G5877" t="s">
        <v>44</v>
      </c>
      <c r="H5877" t="s">
        <v>2441</v>
      </c>
      <c r="I5877" s="4">
        <v>125.7</v>
      </c>
      <c r="J5877" s="5">
        <v>6</v>
      </c>
      <c r="K5877" s="4">
        <v>35.200000000000003</v>
      </c>
    </row>
    <row r="5878" spans="1:11" x14ac:dyDescent="0.2">
      <c r="A5878" t="s">
        <v>3461</v>
      </c>
      <c r="B5878" t="str">
        <f t="shared" si="184"/>
        <v>2016</v>
      </c>
      <c r="C5878" t="str">
        <f t="shared" si="185"/>
        <v>Oct</v>
      </c>
      <c r="D5878" t="s">
        <v>267</v>
      </c>
      <c r="E5878" t="s">
        <v>125</v>
      </c>
      <c r="F5878" t="s">
        <v>43</v>
      </c>
      <c r="G5878" t="s">
        <v>44</v>
      </c>
      <c r="H5878" t="s">
        <v>596</v>
      </c>
      <c r="I5878" s="4">
        <v>191.98</v>
      </c>
      <c r="J5878" s="5">
        <v>2</v>
      </c>
      <c r="K5878" s="4">
        <v>51.83</v>
      </c>
    </row>
    <row r="5879" spans="1:11" x14ac:dyDescent="0.2">
      <c r="A5879" t="s">
        <v>3461</v>
      </c>
      <c r="B5879" t="str">
        <f t="shared" si="184"/>
        <v>2016</v>
      </c>
      <c r="C5879" t="str">
        <f t="shared" si="185"/>
        <v>Oct</v>
      </c>
      <c r="D5879" t="s">
        <v>267</v>
      </c>
      <c r="E5879" t="s">
        <v>125</v>
      </c>
      <c r="F5879" t="s">
        <v>12</v>
      </c>
      <c r="G5879" t="s">
        <v>20</v>
      </c>
      <c r="H5879" t="s">
        <v>2068</v>
      </c>
      <c r="I5879" s="4">
        <v>20.86</v>
      </c>
      <c r="J5879" s="5">
        <v>7</v>
      </c>
      <c r="K5879" s="4">
        <v>1.46</v>
      </c>
    </row>
    <row r="5880" spans="1:11" x14ac:dyDescent="0.2">
      <c r="A5880" t="s">
        <v>3461</v>
      </c>
      <c r="B5880" t="str">
        <f t="shared" si="184"/>
        <v>2016</v>
      </c>
      <c r="C5880" t="str">
        <f t="shared" si="185"/>
        <v>Oct</v>
      </c>
      <c r="D5880" t="s">
        <v>2194</v>
      </c>
      <c r="E5880" t="s">
        <v>31</v>
      </c>
      <c r="F5880" t="s">
        <v>12</v>
      </c>
      <c r="G5880" t="s">
        <v>22</v>
      </c>
      <c r="H5880" t="s">
        <v>538</v>
      </c>
      <c r="I5880" s="4">
        <v>19.3</v>
      </c>
      <c r="J5880" s="5">
        <v>3</v>
      </c>
      <c r="K5880" s="4">
        <v>6.03</v>
      </c>
    </row>
    <row r="5881" spans="1:11" x14ac:dyDescent="0.2">
      <c r="A5881" t="s">
        <v>3461</v>
      </c>
      <c r="B5881" t="str">
        <f t="shared" si="184"/>
        <v>2016</v>
      </c>
      <c r="C5881" t="str">
        <f t="shared" si="185"/>
        <v>Oct</v>
      </c>
      <c r="D5881" t="s">
        <v>2259</v>
      </c>
      <c r="E5881" t="s">
        <v>62</v>
      </c>
      <c r="F5881" t="s">
        <v>38</v>
      </c>
      <c r="G5881" t="s">
        <v>52</v>
      </c>
      <c r="H5881" t="s">
        <v>886</v>
      </c>
      <c r="I5881" s="4">
        <v>61.1</v>
      </c>
      <c r="J5881" s="5">
        <v>5</v>
      </c>
      <c r="K5881" s="4">
        <v>18.329999999999998</v>
      </c>
    </row>
    <row r="5882" spans="1:11" x14ac:dyDescent="0.2">
      <c r="A5882" t="s">
        <v>3461</v>
      </c>
      <c r="B5882" t="str">
        <f t="shared" si="184"/>
        <v>2016</v>
      </c>
      <c r="C5882" t="str">
        <f t="shared" si="185"/>
        <v>Oct</v>
      </c>
      <c r="D5882" t="s">
        <v>666</v>
      </c>
      <c r="E5882" t="s">
        <v>31</v>
      </c>
      <c r="F5882" t="s">
        <v>38</v>
      </c>
      <c r="G5882" t="s">
        <v>39</v>
      </c>
      <c r="H5882" t="s">
        <v>3077</v>
      </c>
      <c r="I5882" s="4">
        <v>387.14</v>
      </c>
      <c r="J5882" s="5">
        <v>4</v>
      </c>
      <c r="K5882" s="4">
        <v>4.84</v>
      </c>
    </row>
    <row r="5883" spans="1:11" x14ac:dyDescent="0.2">
      <c r="A5883" t="s">
        <v>3462</v>
      </c>
      <c r="B5883" t="str">
        <f t="shared" si="184"/>
        <v>2016</v>
      </c>
      <c r="C5883" t="str">
        <f t="shared" si="185"/>
        <v>Oct</v>
      </c>
      <c r="D5883" t="s">
        <v>1922</v>
      </c>
      <c r="E5883" t="s">
        <v>706</v>
      </c>
      <c r="F5883" t="s">
        <v>12</v>
      </c>
      <c r="G5883" t="s">
        <v>22</v>
      </c>
      <c r="H5883" t="s">
        <v>2677</v>
      </c>
      <c r="I5883" s="4">
        <v>23.2</v>
      </c>
      <c r="J5883" s="5">
        <v>4</v>
      </c>
      <c r="K5883" s="4">
        <v>10.44</v>
      </c>
    </row>
    <row r="5884" spans="1:11" x14ac:dyDescent="0.2">
      <c r="A5884" t="s">
        <v>3462</v>
      </c>
      <c r="B5884" t="str">
        <f t="shared" si="184"/>
        <v>2016</v>
      </c>
      <c r="C5884" t="str">
        <f t="shared" si="185"/>
        <v>Oct</v>
      </c>
      <c r="D5884" t="s">
        <v>1922</v>
      </c>
      <c r="E5884" t="s">
        <v>706</v>
      </c>
      <c r="F5884" t="s">
        <v>12</v>
      </c>
      <c r="G5884" t="s">
        <v>232</v>
      </c>
      <c r="H5884" t="s">
        <v>933</v>
      </c>
      <c r="I5884" s="4">
        <v>7.36</v>
      </c>
      <c r="J5884" s="5">
        <v>2</v>
      </c>
      <c r="K5884" s="4">
        <v>0.15</v>
      </c>
    </row>
    <row r="5885" spans="1:11" x14ac:dyDescent="0.2">
      <c r="A5885" t="s">
        <v>3462</v>
      </c>
      <c r="B5885" t="str">
        <f t="shared" si="184"/>
        <v>2016</v>
      </c>
      <c r="C5885" t="str">
        <f t="shared" si="185"/>
        <v>Oct</v>
      </c>
      <c r="D5885" t="s">
        <v>1922</v>
      </c>
      <c r="E5885" t="s">
        <v>706</v>
      </c>
      <c r="F5885" t="s">
        <v>12</v>
      </c>
      <c r="G5885" t="s">
        <v>20</v>
      </c>
      <c r="H5885" t="s">
        <v>1443</v>
      </c>
      <c r="I5885" s="4">
        <v>104.79</v>
      </c>
      <c r="J5885" s="5">
        <v>7</v>
      </c>
      <c r="K5885" s="4">
        <v>29.34</v>
      </c>
    </row>
    <row r="5886" spans="1:11" x14ac:dyDescent="0.2">
      <c r="A5886" t="s">
        <v>3462</v>
      </c>
      <c r="B5886" t="str">
        <f t="shared" si="184"/>
        <v>2016</v>
      </c>
      <c r="C5886" t="str">
        <f t="shared" si="185"/>
        <v>Oct</v>
      </c>
      <c r="D5886" t="s">
        <v>1922</v>
      </c>
      <c r="E5886" t="s">
        <v>706</v>
      </c>
      <c r="F5886" t="s">
        <v>38</v>
      </c>
      <c r="G5886" t="s">
        <v>83</v>
      </c>
      <c r="H5886" t="s">
        <v>1863</v>
      </c>
      <c r="I5886" s="4">
        <v>1043.92</v>
      </c>
      <c r="J5886" s="5">
        <v>4</v>
      </c>
      <c r="K5886" s="4">
        <v>271.42</v>
      </c>
    </row>
    <row r="5887" spans="1:11" x14ac:dyDescent="0.2">
      <c r="A5887" t="s">
        <v>3462</v>
      </c>
      <c r="B5887" t="str">
        <f t="shared" si="184"/>
        <v>2016</v>
      </c>
      <c r="C5887" t="str">
        <f t="shared" si="185"/>
        <v>Oct</v>
      </c>
      <c r="D5887" t="s">
        <v>2723</v>
      </c>
      <c r="E5887" t="s">
        <v>31</v>
      </c>
      <c r="F5887" t="s">
        <v>12</v>
      </c>
      <c r="G5887" t="s">
        <v>13</v>
      </c>
      <c r="H5887" t="s">
        <v>3093</v>
      </c>
      <c r="I5887" s="4">
        <v>22.92</v>
      </c>
      <c r="J5887" s="5">
        <v>3</v>
      </c>
      <c r="K5887" s="4">
        <v>11.23</v>
      </c>
    </row>
    <row r="5888" spans="1:11" x14ac:dyDescent="0.2">
      <c r="A5888" t="s">
        <v>3462</v>
      </c>
      <c r="B5888" t="str">
        <f t="shared" si="184"/>
        <v>2016</v>
      </c>
      <c r="C5888" t="str">
        <f t="shared" si="185"/>
        <v>Oct</v>
      </c>
      <c r="D5888" t="s">
        <v>993</v>
      </c>
      <c r="E5888" t="s">
        <v>31</v>
      </c>
      <c r="F5888" t="s">
        <v>12</v>
      </c>
      <c r="G5888" t="s">
        <v>20</v>
      </c>
      <c r="H5888" t="s">
        <v>1181</v>
      </c>
      <c r="I5888" s="4">
        <v>154.44</v>
      </c>
      <c r="J5888" s="5">
        <v>3</v>
      </c>
      <c r="K5888" s="4">
        <v>1.54</v>
      </c>
    </row>
    <row r="5889" spans="1:11" x14ac:dyDescent="0.2">
      <c r="A5889" t="s">
        <v>3462</v>
      </c>
      <c r="B5889" t="str">
        <f t="shared" si="184"/>
        <v>2016</v>
      </c>
      <c r="C5889" t="str">
        <f t="shared" si="185"/>
        <v>Oct</v>
      </c>
      <c r="D5889" t="s">
        <v>666</v>
      </c>
      <c r="E5889" t="s">
        <v>67</v>
      </c>
      <c r="F5889" t="s">
        <v>12</v>
      </c>
      <c r="G5889" t="s">
        <v>22</v>
      </c>
      <c r="H5889" t="s">
        <v>2810</v>
      </c>
      <c r="I5889" s="4">
        <v>7.92</v>
      </c>
      <c r="J5889" s="5">
        <v>4</v>
      </c>
      <c r="K5889" s="4">
        <v>3.56</v>
      </c>
    </row>
    <row r="5890" spans="1:11" x14ac:dyDescent="0.2">
      <c r="A5890" t="s">
        <v>3462</v>
      </c>
      <c r="B5890" t="str">
        <f t="shared" si="184"/>
        <v>2016</v>
      </c>
      <c r="C5890" t="str">
        <f t="shared" si="185"/>
        <v>Oct</v>
      </c>
      <c r="D5890" t="s">
        <v>3463</v>
      </c>
      <c r="E5890" t="s">
        <v>608</v>
      </c>
      <c r="F5890" t="s">
        <v>43</v>
      </c>
      <c r="G5890" t="s">
        <v>58</v>
      </c>
      <c r="H5890" t="s">
        <v>1240</v>
      </c>
      <c r="I5890" s="4">
        <v>98.16</v>
      </c>
      <c r="J5890" s="5">
        <v>6</v>
      </c>
      <c r="K5890" s="4">
        <v>9.82</v>
      </c>
    </row>
    <row r="5891" spans="1:11" x14ac:dyDescent="0.2">
      <c r="A5891" t="s">
        <v>3462</v>
      </c>
      <c r="B5891" t="str">
        <f t="shared" ref="B5891:B5954" si="186">TEXT(A5891,"YYYY")</f>
        <v>2016</v>
      </c>
      <c r="C5891" t="str">
        <f t="shared" ref="C5891:C5954" si="187">TEXT(A5891,"MMM")</f>
        <v>Oct</v>
      </c>
      <c r="D5891" t="s">
        <v>3123</v>
      </c>
      <c r="E5891" t="s">
        <v>87</v>
      </c>
      <c r="F5891" t="s">
        <v>43</v>
      </c>
      <c r="G5891" t="s">
        <v>44</v>
      </c>
      <c r="H5891" t="s">
        <v>1731</v>
      </c>
      <c r="I5891" s="4">
        <v>235.15</v>
      </c>
      <c r="J5891" s="5">
        <v>8</v>
      </c>
      <c r="K5891" s="4">
        <v>-47.03</v>
      </c>
    </row>
    <row r="5892" spans="1:11" x14ac:dyDescent="0.2">
      <c r="A5892" t="s">
        <v>3462</v>
      </c>
      <c r="B5892" t="str">
        <f t="shared" si="186"/>
        <v>2016</v>
      </c>
      <c r="C5892" t="str">
        <f t="shared" si="187"/>
        <v>Oct</v>
      </c>
      <c r="D5892" t="s">
        <v>759</v>
      </c>
      <c r="E5892" t="s">
        <v>87</v>
      </c>
      <c r="F5892" t="s">
        <v>38</v>
      </c>
      <c r="G5892" t="s">
        <v>164</v>
      </c>
      <c r="H5892" t="s">
        <v>906</v>
      </c>
      <c r="I5892" s="4">
        <v>661.18</v>
      </c>
      <c r="J5892" s="5">
        <v>2</v>
      </c>
      <c r="K5892" s="4">
        <v>-231.41</v>
      </c>
    </row>
    <row r="5893" spans="1:11" x14ac:dyDescent="0.2">
      <c r="A5893" t="s">
        <v>3462</v>
      </c>
      <c r="B5893" t="str">
        <f t="shared" si="186"/>
        <v>2016</v>
      </c>
      <c r="C5893" t="str">
        <f t="shared" si="187"/>
        <v>Oct</v>
      </c>
      <c r="D5893" t="s">
        <v>1057</v>
      </c>
      <c r="E5893" t="s">
        <v>143</v>
      </c>
      <c r="F5893" t="s">
        <v>12</v>
      </c>
      <c r="G5893" t="s">
        <v>27</v>
      </c>
      <c r="H5893" t="s">
        <v>1834</v>
      </c>
      <c r="I5893" s="4">
        <v>113.22</v>
      </c>
      <c r="J5893" s="5">
        <v>3</v>
      </c>
      <c r="K5893" s="4">
        <v>29.44</v>
      </c>
    </row>
    <row r="5894" spans="1:11" x14ac:dyDescent="0.2">
      <c r="A5894" t="s">
        <v>3462</v>
      </c>
      <c r="B5894" t="str">
        <f t="shared" si="186"/>
        <v>2016</v>
      </c>
      <c r="C5894" t="str">
        <f t="shared" si="187"/>
        <v>Oct</v>
      </c>
      <c r="D5894" t="s">
        <v>1057</v>
      </c>
      <c r="E5894" t="s">
        <v>143</v>
      </c>
      <c r="F5894" t="s">
        <v>12</v>
      </c>
      <c r="G5894" t="s">
        <v>13</v>
      </c>
      <c r="H5894" t="s">
        <v>2763</v>
      </c>
      <c r="I5894" s="4">
        <v>35.880000000000003</v>
      </c>
      <c r="J5894" s="5">
        <v>6</v>
      </c>
      <c r="K5894" s="4">
        <v>17.579999999999998</v>
      </c>
    </row>
    <row r="5895" spans="1:11" x14ac:dyDescent="0.2">
      <c r="A5895" t="s">
        <v>3462</v>
      </c>
      <c r="B5895" t="str">
        <f t="shared" si="186"/>
        <v>2016</v>
      </c>
      <c r="C5895" t="str">
        <f t="shared" si="187"/>
        <v>Oct</v>
      </c>
      <c r="D5895" t="s">
        <v>1057</v>
      </c>
      <c r="E5895" t="s">
        <v>143</v>
      </c>
      <c r="F5895" t="s">
        <v>12</v>
      </c>
      <c r="G5895" t="s">
        <v>22</v>
      </c>
      <c r="H5895" t="s">
        <v>1578</v>
      </c>
      <c r="I5895" s="4">
        <v>4535.9799999999996</v>
      </c>
      <c r="J5895" s="5">
        <v>3</v>
      </c>
      <c r="K5895" s="4">
        <v>1644.29</v>
      </c>
    </row>
    <row r="5896" spans="1:11" x14ac:dyDescent="0.2">
      <c r="A5896" t="s">
        <v>3462</v>
      </c>
      <c r="B5896" t="str">
        <f t="shared" si="186"/>
        <v>2016</v>
      </c>
      <c r="C5896" t="str">
        <f t="shared" si="187"/>
        <v>Oct</v>
      </c>
      <c r="D5896" t="s">
        <v>280</v>
      </c>
      <c r="E5896" t="s">
        <v>135</v>
      </c>
      <c r="F5896" t="s">
        <v>12</v>
      </c>
      <c r="G5896" t="s">
        <v>20</v>
      </c>
      <c r="H5896" t="s">
        <v>3014</v>
      </c>
      <c r="I5896" s="4">
        <v>111.67</v>
      </c>
      <c r="J5896" s="5">
        <v>9</v>
      </c>
      <c r="K5896" s="4">
        <v>6.98</v>
      </c>
    </row>
    <row r="5897" spans="1:11" x14ac:dyDescent="0.2">
      <c r="A5897" t="s">
        <v>3462</v>
      </c>
      <c r="B5897" t="str">
        <f t="shared" si="186"/>
        <v>2016</v>
      </c>
      <c r="C5897" t="str">
        <f t="shared" si="187"/>
        <v>Oct</v>
      </c>
      <c r="D5897" t="s">
        <v>1678</v>
      </c>
      <c r="E5897" t="s">
        <v>11</v>
      </c>
      <c r="F5897" t="s">
        <v>43</v>
      </c>
      <c r="G5897" t="s">
        <v>58</v>
      </c>
      <c r="H5897" t="s">
        <v>450</v>
      </c>
      <c r="I5897" s="4">
        <v>106.08</v>
      </c>
      <c r="J5897" s="5">
        <v>6</v>
      </c>
      <c r="K5897" s="4">
        <v>-9.2799999999999994</v>
      </c>
    </row>
    <row r="5898" spans="1:11" x14ac:dyDescent="0.2">
      <c r="A5898" t="s">
        <v>3462</v>
      </c>
      <c r="B5898" t="str">
        <f t="shared" si="186"/>
        <v>2016</v>
      </c>
      <c r="C5898" t="str">
        <f t="shared" si="187"/>
        <v>Oct</v>
      </c>
      <c r="D5898" t="s">
        <v>916</v>
      </c>
      <c r="E5898" t="s">
        <v>31</v>
      </c>
      <c r="F5898" t="s">
        <v>38</v>
      </c>
      <c r="G5898" t="s">
        <v>39</v>
      </c>
      <c r="H5898" t="s">
        <v>1721</v>
      </c>
      <c r="I5898" s="4">
        <v>242.14</v>
      </c>
      <c r="J5898" s="5">
        <v>3</v>
      </c>
      <c r="K5898" s="4">
        <v>12.11</v>
      </c>
    </row>
    <row r="5899" spans="1:11" x14ac:dyDescent="0.2">
      <c r="A5899" t="s">
        <v>3462</v>
      </c>
      <c r="B5899" t="str">
        <f t="shared" si="186"/>
        <v>2016</v>
      </c>
      <c r="C5899" t="str">
        <f t="shared" si="187"/>
        <v>Oct</v>
      </c>
      <c r="D5899" t="s">
        <v>916</v>
      </c>
      <c r="E5899" t="s">
        <v>31</v>
      </c>
      <c r="F5899" t="s">
        <v>12</v>
      </c>
      <c r="G5899" t="s">
        <v>27</v>
      </c>
      <c r="H5899" t="s">
        <v>319</v>
      </c>
      <c r="I5899" s="4">
        <v>12.39</v>
      </c>
      <c r="J5899" s="5">
        <v>3</v>
      </c>
      <c r="K5899" s="4">
        <v>5.7</v>
      </c>
    </row>
    <row r="5900" spans="1:11" x14ac:dyDescent="0.2">
      <c r="A5900" t="s">
        <v>3462</v>
      </c>
      <c r="B5900" t="str">
        <f t="shared" si="186"/>
        <v>2016</v>
      </c>
      <c r="C5900" t="str">
        <f t="shared" si="187"/>
        <v>Oct</v>
      </c>
      <c r="D5900" t="s">
        <v>916</v>
      </c>
      <c r="E5900" t="s">
        <v>31</v>
      </c>
      <c r="F5900" t="s">
        <v>38</v>
      </c>
      <c r="G5900" t="s">
        <v>52</v>
      </c>
      <c r="H5900" t="s">
        <v>3135</v>
      </c>
      <c r="I5900" s="4">
        <v>19.96</v>
      </c>
      <c r="J5900" s="5">
        <v>2</v>
      </c>
      <c r="K5900" s="4">
        <v>5.59</v>
      </c>
    </row>
    <row r="5901" spans="1:11" x14ac:dyDescent="0.2">
      <c r="A5901" t="s">
        <v>3462</v>
      </c>
      <c r="B5901" t="str">
        <f t="shared" si="186"/>
        <v>2016</v>
      </c>
      <c r="C5901" t="str">
        <f t="shared" si="187"/>
        <v>Oct</v>
      </c>
      <c r="D5901" t="s">
        <v>916</v>
      </c>
      <c r="E5901" t="s">
        <v>31</v>
      </c>
      <c r="F5901" t="s">
        <v>12</v>
      </c>
      <c r="G5901" t="s">
        <v>20</v>
      </c>
      <c r="H5901" t="s">
        <v>21</v>
      </c>
      <c r="I5901" s="4">
        <v>340.92</v>
      </c>
      <c r="J5901" s="5">
        <v>3</v>
      </c>
      <c r="K5901" s="4">
        <v>3.41</v>
      </c>
    </row>
    <row r="5902" spans="1:11" x14ac:dyDescent="0.2">
      <c r="A5902" t="s">
        <v>3462</v>
      </c>
      <c r="B5902" t="str">
        <f t="shared" si="186"/>
        <v>2016</v>
      </c>
      <c r="C5902" t="str">
        <f t="shared" si="187"/>
        <v>Oct</v>
      </c>
      <c r="D5902" t="s">
        <v>291</v>
      </c>
      <c r="E5902" t="s">
        <v>139</v>
      </c>
      <c r="F5902" t="s">
        <v>38</v>
      </c>
      <c r="G5902" t="s">
        <v>52</v>
      </c>
      <c r="H5902" t="s">
        <v>897</v>
      </c>
      <c r="I5902" s="4">
        <v>45.57</v>
      </c>
      <c r="J5902" s="5">
        <v>2</v>
      </c>
      <c r="K5902" s="4">
        <v>9.68</v>
      </c>
    </row>
    <row r="5903" spans="1:11" x14ac:dyDescent="0.2">
      <c r="A5903" t="s">
        <v>3462</v>
      </c>
      <c r="B5903" t="str">
        <f t="shared" si="186"/>
        <v>2016</v>
      </c>
      <c r="C5903" t="str">
        <f t="shared" si="187"/>
        <v>Oct</v>
      </c>
      <c r="D5903" t="s">
        <v>291</v>
      </c>
      <c r="E5903" t="s">
        <v>139</v>
      </c>
      <c r="F5903" t="s">
        <v>12</v>
      </c>
      <c r="G5903" t="s">
        <v>22</v>
      </c>
      <c r="H5903" t="s">
        <v>586</v>
      </c>
      <c r="I5903" s="4">
        <v>28.75</v>
      </c>
      <c r="J5903" s="5">
        <v>8</v>
      </c>
      <c r="K5903" s="4">
        <v>-21.08</v>
      </c>
    </row>
    <row r="5904" spans="1:11" x14ac:dyDescent="0.2">
      <c r="A5904" t="s">
        <v>3464</v>
      </c>
      <c r="B5904" t="str">
        <f t="shared" si="186"/>
        <v>2016</v>
      </c>
      <c r="C5904" t="str">
        <f t="shared" si="187"/>
        <v>Oct</v>
      </c>
      <c r="D5904" t="s">
        <v>2988</v>
      </c>
      <c r="E5904" t="s">
        <v>125</v>
      </c>
      <c r="F5904" t="s">
        <v>38</v>
      </c>
      <c r="G5904" t="s">
        <v>52</v>
      </c>
      <c r="H5904" t="s">
        <v>2553</v>
      </c>
      <c r="I5904" s="4">
        <v>31.4</v>
      </c>
      <c r="J5904" s="5">
        <v>5</v>
      </c>
      <c r="K5904" s="4">
        <v>10.050000000000001</v>
      </c>
    </row>
    <row r="5905" spans="1:11" x14ac:dyDescent="0.2">
      <c r="A5905" t="s">
        <v>3464</v>
      </c>
      <c r="B5905" t="str">
        <f t="shared" si="186"/>
        <v>2016</v>
      </c>
      <c r="C5905" t="str">
        <f t="shared" si="187"/>
        <v>Oct</v>
      </c>
      <c r="D5905" t="s">
        <v>185</v>
      </c>
      <c r="E5905" t="s">
        <v>62</v>
      </c>
      <c r="F5905" t="s">
        <v>38</v>
      </c>
      <c r="G5905" t="s">
        <v>52</v>
      </c>
      <c r="H5905" t="s">
        <v>3135</v>
      </c>
      <c r="I5905" s="4">
        <v>39.92</v>
      </c>
      <c r="J5905" s="5">
        <v>4</v>
      </c>
      <c r="K5905" s="4">
        <v>11.18</v>
      </c>
    </row>
    <row r="5906" spans="1:11" x14ac:dyDescent="0.2">
      <c r="A5906" t="s">
        <v>3464</v>
      </c>
      <c r="B5906" t="str">
        <f t="shared" si="186"/>
        <v>2016</v>
      </c>
      <c r="C5906" t="str">
        <f t="shared" si="187"/>
        <v>Oct</v>
      </c>
      <c r="D5906" t="s">
        <v>1814</v>
      </c>
      <c r="E5906" t="s">
        <v>189</v>
      </c>
      <c r="F5906" t="s">
        <v>12</v>
      </c>
      <c r="G5906" t="s">
        <v>13</v>
      </c>
      <c r="H5906" t="s">
        <v>1381</v>
      </c>
      <c r="I5906" s="4">
        <v>6.68</v>
      </c>
      <c r="J5906" s="5">
        <v>1</v>
      </c>
      <c r="K5906" s="4">
        <v>3.21</v>
      </c>
    </row>
    <row r="5907" spans="1:11" x14ac:dyDescent="0.2">
      <c r="A5907" t="s">
        <v>3464</v>
      </c>
      <c r="B5907" t="str">
        <f t="shared" si="186"/>
        <v>2016</v>
      </c>
      <c r="C5907" t="str">
        <f t="shared" si="187"/>
        <v>Oct</v>
      </c>
      <c r="D5907" t="s">
        <v>1814</v>
      </c>
      <c r="E5907" t="s">
        <v>189</v>
      </c>
      <c r="F5907" t="s">
        <v>12</v>
      </c>
      <c r="G5907" t="s">
        <v>27</v>
      </c>
      <c r="H5907" t="s">
        <v>1006</v>
      </c>
      <c r="I5907" s="4">
        <v>8.34</v>
      </c>
      <c r="J5907" s="5">
        <v>3</v>
      </c>
      <c r="K5907" s="4">
        <v>2.25</v>
      </c>
    </row>
    <row r="5908" spans="1:11" x14ac:dyDescent="0.2">
      <c r="A5908" t="s">
        <v>3464</v>
      </c>
      <c r="B5908" t="str">
        <f t="shared" si="186"/>
        <v>2016</v>
      </c>
      <c r="C5908" t="str">
        <f t="shared" si="187"/>
        <v>Oct</v>
      </c>
      <c r="D5908" t="s">
        <v>1814</v>
      </c>
      <c r="E5908" t="s">
        <v>189</v>
      </c>
      <c r="F5908" t="s">
        <v>38</v>
      </c>
      <c r="G5908" t="s">
        <v>52</v>
      </c>
      <c r="H5908" t="s">
        <v>3465</v>
      </c>
      <c r="I5908" s="4">
        <v>101.94</v>
      </c>
      <c r="J5908" s="5">
        <v>3</v>
      </c>
      <c r="K5908" s="4">
        <v>30.58</v>
      </c>
    </row>
    <row r="5909" spans="1:11" x14ac:dyDescent="0.2">
      <c r="A5909" t="s">
        <v>3466</v>
      </c>
      <c r="B5909" t="str">
        <f t="shared" si="186"/>
        <v>2016</v>
      </c>
      <c r="C5909" t="str">
        <f t="shared" si="187"/>
        <v>Oct</v>
      </c>
      <c r="D5909" t="s">
        <v>252</v>
      </c>
      <c r="E5909" t="s">
        <v>169</v>
      </c>
      <c r="F5909" t="s">
        <v>12</v>
      </c>
      <c r="G5909" t="s">
        <v>13</v>
      </c>
      <c r="H5909" t="s">
        <v>1453</v>
      </c>
      <c r="I5909" s="4">
        <v>379.4</v>
      </c>
      <c r="J5909" s="5">
        <v>10</v>
      </c>
      <c r="K5909" s="4">
        <v>178.32</v>
      </c>
    </row>
    <row r="5910" spans="1:11" x14ac:dyDescent="0.2">
      <c r="A5910" t="s">
        <v>3466</v>
      </c>
      <c r="B5910" t="str">
        <f t="shared" si="186"/>
        <v>2016</v>
      </c>
      <c r="C5910" t="str">
        <f t="shared" si="187"/>
        <v>Oct</v>
      </c>
      <c r="D5910" t="s">
        <v>940</v>
      </c>
      <c r="E5910" t="s">
        <v>17</v>
      </c>
      <c r="F5910" t="s">
        <v>38</v>
      </c>
      <c r="G5910" t="s">
        <v>52</v>
      </c>
      <c r="H5910" t="s">
        <v>1680</v>
      </c>
      <c r="I5910" s="4">
        <v>16.16</v>
      </c>
      <c r="J5910" s="5">
        <v>7</v>
      </c>
      <c r="K5910" s="4">
        <v>-12.12</v>
      </c>
    </row>
    <row r="5911" spans="1:11" x14ac:dyDescent="0.2">
      <c r="A5911" t="s">
        <v>3466</v>
      </c>
      <c r="B5911" t="str">
        <f t="shared" si="186"/>
        <v>2016</v>
      </c>
      <c r="C5911" t="str">
        <f t="shared" si="187"/>
        <v>Oct</v>
      </c>
      <c r="D5911" t="s">
        <v>940</v>
      </c>
      <c r="E5911" t="s">
        <v>17</v>
      </c>
      <c r="F5911" t="s">
        <v>12</v>
      </c>
      <c r="G5911" t="s">
        <v>13</v>
      </c>
      <c r="H5911" t="s">
        <v>1312</v>
      </c>
      <c r="I5911" s="4">
        <v>54.82</v>
      </c>
      <c r="J5911" s="5">
        <v>3</v>
      </c>
      <c r="K5911" s="4">
        <v>17.82</v>
      </c>
    </row>
    <row r="5912" spans="1:11" x14ac:dyDescent="0.2">
      <c r="A5912" t="s">
        <v>3466</v>
      </c>
      <c r="B5912" t="str">
        <f t="shared" si="186"/>
        <v>2016</v>
      </c>
      <c r="C5912" t="str">
        <f t="shared" si="187"/>
        <v>Oct</v>
      </c>
      <c r="D5912" t="s">
        <v>1164</v>
      </c>
      <c r="E5912" t="s">
        <v>189</v>
      </c>
      <c r="F5912" t="s">
        <v>12</v>
      </c>
      <c r="G5912" t="s">
        <v>47</v>
      </c>
      <c r="H5912" t="s">
        <v>3385</v>
      </c>
      <c r="I5912" s="4">
        <v>17.05</v>
      </c>
      <c r="J5912" s="5">
        <v>5</v>
      </c>
      <c r="K5912" s="4">
        <v>8.18</v>
      </c>
    </row>
    <row r="5913" spans="1:11" x14ac:dyDescent="0.2">
      <c r="A5913" t="s">
        <v>3467</v>
      </c>
      <c r="B5913" t="str">
        <f t="shared" si="186"/>
        <v>2016</v>
      </c>
      <c r="C5913" t="str">
        <f t="shared" si="187"/>
        <v>Oct</v>
      </c>
      <c r="D5913" t="s">
        <v>759</v>
      </c>
      <c r="E5913" t="s">
        <v>31</v>
      </c>
      <c r="F5913" t="s">
        <v>43</v>
      </c>
      <c r="G5913" t="s">
        <v>58</v>
      </c>
      <c r="H5913" t="s">
        <v>2976</v>
      </c>
      <c r="I5913" s="4">
        <v>100</v>
      </c>
      <c r="J5913" s="5">
        <v>4</v>
      </c>
      <c r="K5913" s="4">
        <v>21</v>
      </c>
    </row>
    <row r="5914" spans="1:11" x14ac:dyDescent="0.2">
      <c r="A5914" t="s">
        <v>3467</v>
      </c>
      <c r="B5914" t="str">
        <f t="shared" si="186"/>
        <v>2016</v>
      </c>
      <c r="C5914" t="str">
        <f t="shared" si="187"/>
        <v>Oct</v>
      </c>
      <c r="D5914" t="s">
        <v>759</v>
      </c>
      <c r="E5914" t="s">
        <v>31</v>
      </c>
      <c r="F5914" t="s">
        <v>43</v>
      </c>
      <c r="G5914" t="s">
        <v>58</v>
      </c>
      <c r="H5914" t="s">
        <v>2876</v>
      </c>
      <c r="I5914" s="4">
        <v>359.98</v>
      </c>
      <c r="J5914" s="5">
        <v>2</v>
      </c>
      <c r="K5914" s="4">
        <v>21.6</v>
      </c>
    </row>
    <row r="5915" spans="1:11" x14ac:dyDescent="0.2">
      <c r="A5915" t="s">
        <v>3467</v>
      </c>
      <c r="B5915" t="str">
        <f t="shared" si="186"/>
        <v>2016</v>
      </c>
      <c r="C5915" t="str">
        <f t="shared" si="187"/>
        <v>Oct</v>
      </c>
      <c r="D5915" t="s">
        <v>2519</v>
      </c>
      <c r="E5915" t="s">
        <v>135</v>
      </c>
      <c r="F5915" t="s">
        <v>43</v>
      </c>
      <c r="G5915" t="s">
        <v>44</v>
      </c>
      <c r="H5915" t="s">
        <v>117</v>
      </c>
      <c r="I5915" s="4">
        <v>239.98</v>
      </c>
      <c r="J5915" s="5">
        <v>3</v>
      </c>
      <c r="K5915" s="4">
        <v>18</v>
      </c>
    </row>
    <row r="5916" spans="1:11" x14ac:dyDescent="0.2">
      <c r="A5916" t="s">
        <v>3467</v>
      </c>
      <c r="B5916" t="str">
        <f t="shared" si="186"/>
        <v>2016</v>
      </c>
      <c r="C5916" t="str">
        <f t="shared" si="187"/>
        <v>Oct</v>
      </c>
      <c r="D5916" t="s">
        <v>1239</v>
      </c>
      <c r="E5916" t="s">
        <v>31</v>
      </c>
      <c r="F5916" t="s">
        <v>43</v>
      </c>
      <c r="G5916" t="s">
        <v>58</v>
      </c>
      <c r="H5916" t="s">
        <v>2558</v>
      </c>
      <c r="I5916" s="4">
        <v>199.99</v>
      </c>
      <c r="J5916" s="5">
        <v>1</v>
      </c>
      <c r="K5916" s="4">
        <v>86</v>
      </c>
    </row>
    <row r="5917" spans="1:11" x14ac:dyDescent="0.2">
      <c r="A5917" t="s">
        <v>3467</v>
      </c>
      <c r="B5917" t="str">
        <f t="shared" si="186"/>
        <v>2016</v>
      </c>
      <c r="C5917" t="str">
        <f t="shared" si="187"/>
        <v>Oct</v>
      </c>
      <c r="D5917" t="s">
        <v>1346</v>
      </c>
      <c r="E5917" t="s">
        <v>11</v>
      </c>
      <c r="F5917" t="s">
        <v>12</v>
      </c>
      <c r="G5917" t="s">
        <v>13</v>
      </c>
      <c r="H5917" t="s">
        <v>152</v>
      </c>
      <c r="I5917" s="4">
        <v>15.55</v>
      </c>
      <c r="J5917" s="5">
        <v>3</v>
      </c>
      <c r="K5917" s="4">
        <v>5.44</v>
      </c>
    </row>
    <row r="5918" spans="1:11" x14ac:dyDescent="0.2">
      <c r="A5918" t="s">
        <v>3467</v>
      </c>
      <c r="B5918" t="str">
        <f t="shared" si="186"/>
        <v>2016</v>
      </c>
      <c r="C5918" t="str">
        <f t="shared" si="187"/>
        <v>Oct</v>
      </c>
      <c r="D5918" t="s">
        <v>1272</v>
      </c>
      <c r="E5918" t="s">
        <v>31</v>
      </c>
      <c r="F5918" t="s">
        <v>43</v>
      </c>
      <c r="G5918" t="s">
        <v>58</v>
      </c>
      <c r="H5918" t="s">
        <v>1811</v>
      </c>
      <c r="I5918" s="4">
        <v>450</v>
      </c>
      <c r="J5918" s="5">
        <v>5</v>
      </c>
      <c r="K5918" s="4">
        <v>162</v>
      </c>
    </row>
    <row r="5919" spans="1:11" x14ac:dyDescent="0.2">
      <c r="A5919" t="s">
        <v>3468</v>
      </c>
      <c r="B5919" t="str">
        <f t="shared" si="186"/>
        <v>2016</v>
      </c>
      <c r="C5919" t="str">
        <f t="shared" si="187"/>
        <v>Oct</v>
      </c>
      <c r="D5919" t="s">
        <v>294</v>
      </c>
      <c r="E5919" t="s">
        <v>139</v>
      </c>
      <c r="F5919" t="s">
        <v>43</v>
      </c>
      <c r="G5919" t="s">
        <v>44</v>
      </c>
      <c r="H5919" t="s">
        <v>337</v>
      </c>
      <c r="I5919" s="4">
        <v>783.96</v>
      </c>
      <c r="J5919" s="5">
        <v>5</v>
      </c>
      <c r="K5919" s="4">
        <v>78.400000000000006</v>
      </c>
    </row>
    <row r="5920" spans="1:11" x14ac:dyDescent="0.2">
      <c r="A5920" t="s">
        <v>3469</v>
      </c>
      <c r="B5920" t="str">
        <f t="shared" si="186"/>
        <v>2016</v>
      </c>
      <c r="C5920" t="str">
        <f t="shared" si="187"/>
        <v>Oct</v>
      </c>
      <c r="D5920" t="s">
        <v>2304</v>
      </c>
      <c r="E5920" t="s">
        <v>169</v>
      </c>
      <c r="F5920" t="s">
        <v>38</v>
      </c>
      <c r="G5920" t="s">
        <v>52</v>
      </c>
      <c r="H5920" t="s">
        <v>2457</v>
      </c>
      <c r="I5920" s="4">
        <v>40.200000000000003</v>
      </c>
      <c r="J5920" s="5">
        <v>3</v>
      </c>
      <c r="K5920" s="4">
        <v>19.3</v>
      </c>
    </row>
    <row r="5921" spans="1:11" x14ac:dyDescent="0.2">
      <c r="A5921" t="s">
        <v>3469</v>
      </c>
      <c r="B5921" t="str">
        <f t="shared" si="186"/>
        <v>2016</v>
      </c>
      <c r="C5921" t="str">
        <f t="shared" si="187"/>
        <v>Oct</v>
      </c>
      <c r="D5921" t="s">
        <v>912</v>
      </c>
      <c r="E5921" t="s">
        <v>31</v>
      </c>
      <c r="F5921" t="s">
        <v>12</v>
      </c>
      <c r="G5921" t="s">
        <v>105</v>
      </c>
      <c r="H5921" t="s">
        <v>758</v>
      </c>
      <c r="I5921" s="4">
        <v>43.92</v>
      </c>
      <c r="J5921" s="5">
        <v>4</v>
      </c>
      <c r="K5921" s="4">
        <v>11.86</v>
      </c>
    </row>
    <row r="5922" spans="1:11" x14ac:dyDescent="0.2">
      <c r="A5922" t="s">
        <v>3469</v>
      </c>
      <c r="B5922" t="str">
        <f t="shared" si="186"/>
        <v>2016</v>
      </c>
      <c r="C5922" t="str">
        <f t="shared" si="187"/>
        <v>Oct</v>
      </c>
      <c r="D5922" t="s">
        <v>912</v>
      </c>
      <c r="E5922" t="s">
        <v>31</v>
      </c>
      <c r="F5922" t="s">
        <v>12</v>
      </c>
      <c r="G5922" t="s">
        <v>22</v>
      </c>
      <c r="H5922" t="s">
        <v>667</v>
      </c>
      <c r="I5922" s="4">
        <v>25.03</v>
      </c>
      <c r="J5922" s="5">
        <v>3</v>
      </c>
      <c r="K5922" s="4">
        <v>7.82</v>
      </c>
    </row>
    <row r="5923" spans="1:11" x14ac:dyDescent="0.2">
      <c r="A5923" t="s">
        <v>3469</v>
      </c>
      <c r="B5923" t="str">
        <f t="shared" si="186"/>
        <v>2016</v>
      </c>
      <c r="C5923" t="str">
        <f t="shared" si="187"/>
        <v>Oct</v>
      </c>
      <c r="D5923" t="s">
        <v>1290</v>
      </c>
      <c r="E5923" t="s">
        <v>62</v>
      </c>
      <c r="F5923" t="s">
        <v>38</v>
      </c>
      <c r="G5923" t="s">
        <v>39</v>
      </c>
      <c r="H5923" t="s">
        <v>1963</v>
      </c>
      <c r="I5923" s="4">
        <v>290.98</v>
      </c>
      <c r="J5923" s="5">
        <v>1</v>
      </c>
      <c r="K5923" s="4">
        <v>75.650000000000006</v>
      </c>
    </row>
    <row r="5924" spans="1:11" x14ac:dyDescent="0.2">
      <c r="A5924" t="s">
        <v>3469</v>
      </c>
      <c r="B5924" t="str">
        <f t="shared" si="186"/>
        <v>2016</v>
      </c>
      <c r="C5924" t="str">
        <f t="shared" si="187"/>
        <v>Oct</v>
      </c>
      <c r="D5924" t="s">
        <v>779</v>
      </c>
      <c r="E5924" t="s">
        <v>31</v>
      </c>
      <c r="F5924" t="s">
        <v>12</v>
      </c>
      <c r="G5924" t="s">
        <v>22</v>
      </c>
      <c r="H5924" t="s">
        <v>1429</v>
      </c>
      <c r="I5924" s="4">
        <v>67.14</v>
      </c>
      <c r="J5924" s="5">
        <v>4</v>
      </c>
      <c r="K5924" s="4">
        <v>25.18</v>
      </c>
    </row>
    <row r="5925" spans="1:11" x14ac:dyDescent="0.2">
      <c r="A5925" t="s">
        <v>3469</v>
      </c>
      <c r="B5925" t="str">
        <f t="shared" si="186"/>
        <v>2016</v>
      </c>
      <c r="C5925" t="str">
        <f t="shared" si="187"/>
        <v>Oct</v>
      </c>
      <c r="D5925" t="s">
        <v>1290</v>
      </c>
      <c r="E5925" t="s">
        <v>169</v>
      </c>
      <c r="F5925" t="s">
        <v>38</v>
      </c>
      <c r="G5925" t="s">
        <v>39</v>
      </c>
      <c r="H5925" t="s">
        <v>1188</v>
      </c>
      <c r="I5925" s="4">
        <v>427.64</v>
      </c>
      <c r="J5925" s="5">
        <v>14</v>
      </c>
      <c r="K5925" s="4">
        <v>80.78</v>
      </c>
    </row>
    <row r="5926" spans="1:11" x14ac:dyDescent="0.2">
      <c r="A5926" t="s">
        <v>3469</v>
      </c>
      <c r="B5926" t="str">
        <f t="shared" si="186"/>
        <v>2016</v>
      </c>
      <c r="C5926" t="str">
        <f t="shared" si="187"/>
        <v>Oct</v>
      </c>
      <c r="D5926" t="s">
        <v>1290</v>
      </c>
      <c r="E5926" t="s">
        <v>169</v>
      </c>
      <c r="F5926" t="s">
        <v>12</v>
      </c>
      <c r="G5926" t="s">
        <v>47</v>
      </c>
      <c r="H5926" t="s">
        <v>620</v>
      </c>
      <c r="I5926" s="4">
        <v>40.67</v>
      </c>
      <c r="J5926" s="5">
        <v>7</v>
      </c>
      <c r="K5926" s="4">
        <v>12.61</v>
      </c>
    </row>
    <row r="5927" spans="1:11" x14ac:dyDescent="0.2">
      <c r="A5927" t="s">
        <v>3469</v>
      </c>
      <c r="B5927" t="str">
        <f t="shared" si="186"/>
        <v>2016</v>
      </c>
      <c r="C5927" t="str">
        <f t="shared" si="187"/>
        <v>Oct</v>
      </c>
      <c r="D5927" t="s">
        <v>1290</v>
      </c>
      <c r="E5927" t="s">
        <v>169</v>
      </c>
      <c r="F5927" t="s">
        <v>12</v>
      </c>
      <c r="G5927" t="s">
        <v>20</v>
      </c>
      <c r="H5927" t="s">
        <v>502</v>
      </c>
      <c r="I5927" s="4">
        <v>33.479999999999997</v>
      </c>
      <c r="J5927" s="5">
        <v>2</v>
      </c>
      <c r="K5927" s="4">
        <v>1.34</v>
      </c>
    </row>
    <row r="5928" spans="1:11" x14ac:dyDescent="0.2">
      <c r="A5928" t="s">
        <v>3469</v>
      </c>
      <c r="B5928" t="str">
        <f t="shared" si="186"/>
        <v>2016</v>
      </c>
      <c r="C5928" t="str">
        <f t="shared" si="187"/>
        <v>Oct</v>
      </c>
      <c r="D5928" t="s">
        <v>1290</v>
      </c>
      <c r="E5928" t="s">
        <v>169</v>
      </c>
      <c r="F5928" t="s">
        <v>12</v>
      </c>
      <c r="G5928" t="s">
        <v>22</v>
      </c>
      <c r="H5928" t="s">
        <v>1394</v>
      </c>
      <c r="I5928" s="4">
        <v>9.73</v>
      </c>
      <c r="J5928" s="5">
        <v>2</v>
      </c>
      <c r="K5928" s="4">
        <v>3.28</v>
      </c>
    </row>
    <row r="5929" spans="1:11" x14ac:dyDescent="0.2">
      <c r="A5929" t="s">
        <v>3470</v>
      </c>
      <c r="B5929" t="str">
        <f t="shared" si="186"/>
        <v>2016</v>
      </c>
      <c r="C5929" t="str">
        <f t="shared" si="187"/>
        <v>Oct</v>
      </c>
      <c r="D5929" t="s">
        <v>2538</v>
      </c>
      <c r="E5929" t="s">
        <v>31</v>
      </c>
      <c r="F5929" t="s">
        <v>12</v>
      </c>
      <c r="G5929" t="s">
        <v>20</v>
      </c>
      <c r="H5929" t="s">
        <v>1871</v>
      </c>
      <c r="I5929" s="4">
        <v>93.06</v>
      </c>
      <c r="J5929" s="5">
        <v>6</v>
      </c>
      <c r="K5929" s="4">
        <v>26.06</v>
      </c>
    </row>
    <row r="5930" spans="1:11" x14ac:dyDescent="0.2">
      <c r="A5930" t="s">
        <v>3470</v>
      </c>
      <c r="B5930" t="str">
        <f t="shared" si="186"/>
        <v>2016</v>
      </c>
      <c r="C5930" t="str">
        <f t="shared" si="187"/>
        <v>Oct</v>
      </c>
      <c r="D5930" t="s">
        <v>2538</v>
      </c>
      <c r="E5930" t="s">
        <v>31</v>
      </c>
      <c r="F5930" t="s">
        <v>43</v>
      </c>
      <c r="G5930" t="s">
        <v>44</v>
      </c>
      <c r="H5930" t="s">
        <v>881</v>
      </c>
      <c r="I5930" s="4">
        <v>302.38</v>
      </c>
      <c r="J5930" s="5">
        <v>3</v>
      </c>
      <c r="K5930" s="4">
        <v>22.68</v>
      </c>
    </row>
    <row r="5931" spans="1:11" x14ac:dyDescent="0.2">
      <c r="A5931" t="s">
        <v>3470</v>
      </c>
      <c r="B5931" t="str">
        <f t="shared" si="186"/>
        <v>2016</v>
      </c>
      <c r="C5931" t="str">
        <f t="shared" si="187"/>
        <v>Oct</v>
      </c>
      <c r="D5931" t="s">
        <v>449</v>
      </c>
      <c r="E5931" t="s">
        <v>205</v>
      </c>
      <c r="F5931" t="s">
        <v>12</v>
      </c>
      <c r="G5931" t="s">
        <v>13</v>
      </c>
      <c r="H5931" t="s">
        <v>1616</v>
      </c>
      <c r="I5931" s="4">
        <v>32.4</v>
      </c>
      <c r="J5931" s="5">
        <v>5</v>
      </c>
      <c r="K5931" s="4">
        <v>15.55</v>
      </c>
    </row>
    <row r="5932" spans="1:11" x14ac:dyDescent="0.2">
      <c r="A5932" t="s">
        <v>3470</v>
      </c>
      <c r="B5932" t="str">
        <f t="shared" si="186"/>
        <v>2016</v>
      </c>
      <c r="C5932" t="str">
        <f t="shared" si="187"/>
        <v>Oct</v>
      </c>
      <c r="D5932" t="s">
        <v>449</v>
      </c>
      <c r="E5932" t="s">
        <v>205</v>
      </c>
      <c r="F5932" t="s">
        <v>12</v>
      </c>
      <c r="G5932" t="s">
        <v>20</v>
      </c>
      <c r="H5932" t="s">
        <v>2411</v>
      </c>
      <c r="I5932" s="4">
        <v>1082.48</v>
      </c>
      <c r="J5932" s="5">
        <v>8</v>
      </c>
      <c r="K5932" s="4">
        <v>10.82</v>
      </c>
    </row>
    <row r="5933" spans="1:11" x14ac:dyDescent="0.2">
      <c r="A5933" t="s">
        <v>3470</v>
      </c>
      <c r="B5933" t="str">
        <f t="shared" si="186"/>
        <v>2016</v>
      </c>
      <c r="C5933" t="str">
        <f t="shared" si="187"/>
        <v>Oct</v>
      </c>
      <c r="D5933" t="s">
        <v>449</v>
      </c>
      <c r="E5933" t="s">
        <v>205</v>
      </c>
      <c r="F5933" t="s">
        <v>12</v>
      </c>
      <c r="G5933" t="s">
        <v>13</v>
      </c>
      <c r="H5933" t="s">
        <v>3152</v>
      </c>
      <c r="I5933" s="4">
        <v>56.91</v>
      </c>
      <c r="J5933" s="5">
        <v>3</v>
      </c>
      <c r="K5933" s="4">
        <v>27.32</v>
      </c>
    </row>
    <row r="5934" spans="1:11" x14ac:dyDescent="0.2">
      <c r="A5934" t="s">
        <v>3470</v>
      </c>
      <c r="B5934" t="str">
        <f t="shared" si="186"/>
        <v>2016</v>
      </c>
      <c r="C5934" t="str">
        <f t="shared" si="187"/>
        <v>Oct</v>
      </c>
      <c r="D5934" t="s">
        <v>449</v>
      </c>
      <c r="E5934" t="s">
        <v>205</v>
      </c>
      <c r="F5934" t="s">
        <v>38</v>
      </c>
      <c r="G5934" t="s">
        <v>52</v>
      </c>
      <c r="H5934" t="s">
        <v>2006</v>
      </c>
      <c r="I5934" s="4">
        <v>77.599999999999994</v>
      </c>
      <c r="J5934" s="5">
        <v>4</v>
      </c>
      <c r="K5934" s="4">
        <v>38.020000000000003</v>
      </c>
    </row>
    <row r="5935" spans="1:11" x14ac:dyDescent="0.2">
      <c r="A5935" t="s">
        <v>3470</v>
      </c>
      <c r="B5935" t="str">
        <f t="shared" si="186"/>
        <v>2016</v>
      </c>
      <c r="C5935" t="str">
        <f t="shared" si="187"/>
        <v>Oct</v>
      </c>
      <c r="D5935" t="s">
        <v>449</v>
      </c>
      <c r="E5935" t="s">
        <v>205</v>
      </c>
      <c r="F5935" t="s">
        <v>12</v>
      </c>
      <c r="G5935" t="s">
        <v>22</v>
      </c>
      <c r="H5935" t="s">
        <v>949</v>
      </c>
      <c r="I5935" s="4">
        <v>14.28</v>
      </c>
      <c r="J5935" s="5">
        <v>1</v>
      </c>
      <c r="K5935" s="4">
        <v>6.57</v>
      </c>
    </row>
    <row r="5936" spans="1:11" x14ac:dyDescent="0.2">
      <c r="A5936" t="s">
        <v>3470</v>
      </c>
      <c r="B5936" t="str">
        <f t="shared" si="186"/>
        <v>2016</v>
      </c>
      <c r="C5936" t="str">
        <f t="shared" si="187"/>
        <v>Oct</v>
      </c>
      <c r="D5936" t="s">
        <v>3239</v>
      </c>
      <c r="E5936" t="s">
        <v>31</v>
      </c>
      <c r="F5936" t="s">
        <v>12</v>
      </c>
      <c r="G5936" t="s">
        <v>13</v>
      </c>
      <c r="H5936" t="s">
        <v>1049</v>
      </c>
      <c r="I5936" s="4">
        <v>50.96</v>
      </c>
      <c r="J5936" s="5">
        <v>7</v>
      </c>
      <c r="K5936" s="4">
        <v>25.48</v>
      </c>
    </row>
    <row r="5937" spans="1:11" x14ac:dyDescent="0.2">
      <c r="A5937" t="s">
        <v>3470</v>
      </c>
      <c r="B5937" t="str">
        <f t="shared" si="186"/>
        <v>2016</v>
      </c>
      <c r="C5937" t="str">
        <f t="shared" si="187"/>
        <v>Oct</v>
      </c>
      <c r="D5937" t="s">
        <v>3239</v>
      </c>
      <c r="E5937" t="s">
        <v>31</v>
      </c>
      <c r="F5937" t="s">
        <v>12</v>
      </c>
      <c r="G5937" t="s">
        <v>22</v>
      </c>
      <c r="H5937" t="s">
        <v>1361</v>
      </c>
      <c r="I5937" s="4">
        <v>49.54</v>
      </c>
      <c r="J5937" s="5">
        <v>3</v>
      </c>
      <c r="K5937" s="4">
        <v>17.34</v>
      </c>
    </row>
    <row r="5938" spans="1:11" x14ac:dyDescent="0.2">
      <c r="A5938" t="s">
        <v>3470</v>
      </c>
      <c r="B5938" t="str">
        <f t="shared" si="186"/>
        <v>2016</v>
      </c>
      <c r="C5938" t="str">
        <f t="shared" si="187"/>
        <v>Oct</v>
      </c>
      <c r="D5938" t="s">
        <v>733</v>
      </c>
      <c r="E5938" t="s">
        <v>139</v>
      </c>
      <c r="F5938" t="s">
        <v>38</v>
      </c>
      <c r="G5938" t="s">
        <v>52</v>
      </c>
      <c r="H5938" t="s">
        <v>796</v>
      </c>
      <c r="I5938" s="4">
        <v>47.95</v>
      </c>
      <c r="J5938" s="5">
        <v>3</v>
      </c>
      <c r="K5938" s="4">
        <v>13.79</v>
      </c>
    </row>
    <row r="5939" spans="1:11" x14ac:dyDescent="0.2">
      <c r="A5939" t="s">
        <v>3470</v>
      </c>
      <c r="B5939" t="str">
        <f t="shared" si="186"/>
        <v>2016</v>
      </c>
      <c r="C5939" t="str">
        <f t="shared" si="187"/>
        <v>Oct</v>
      </c>
      <c r="D5939" t="s">
        <v>733</v>
      </c>
      <c r="E5939" t="s">
        <v>139</v>
      </c>
      <c r="F5939" t="s">
        <v>12</v>
      </c>
      <c r="G5939" t="s">
        <v>22</v>
      </c>
      <c r="H5939" t="s">
        <v>543</v>
      </c>
      <c r="I5939" s="4">
        <v>37.43</v>
      </c>
      <c r="J5939" s="5">
        <v>5</v>
      </c>
      <c r="K5939" s="4">
        <v>-29.94</v>
      </c>
    </row>
    <row r="5940" spans="1:11" x14ac:dyDescent="0.2">
      <c r="A5940" t="s">
        <v>3470</v>
      </c>
      <c r="B5940" t="str">
        <f t="shared" si="186"/>
        <v>2016</v>
      </c>
      <c r="C5940" t="str">
        <f t="shared" si="187"/>
        <v>Oct</v>
      </c>
      <c r="D5940" t="s">
        <v>733</v>
      </c>
      <c r="E5940" t="s">
        <v>139</v>
      </c>
      <c r="F5940" t="s">
        <v>38</v>
      </c>
      <c r="G5940" t="s">
        <v>52</v>
      </c>
      <c r="H5940" t="s">
        <v>1985</v>
      </c>
      <c r="I5940" s="4">
        <v>63.97</v>
      </c>
      <c r="J5940" s="5">
        <v>2</v>
      </c>
      <c r="K5940" s="4">
        <v>0</v>
      </c>
    </row>
    <row r="5941" spans="1:11" x14ac:dyDescent="0.2">
      <c r="A5941" t="s">
        <v>3470</v>
      </c>
      <c r="B5941" t="str">
        <f t="shared" si="186"/>
        <v>2016</v>
      </c>
      <c r="C5941" t="str">
        <f t="shared" si="187"/>
        <v>Oct</v>
      </c>
      <c r="D5941" t="s">
        <v>733</v>
      </c>
      <c r="E5941" t="s">
        <v>139</v>
      </c>
      <c r="F5941" t="s">
        <v>38</v>
      </c>
      <c r="G5941" t="s">
        <v>52</v>
      </c>
      <c r="H5941" t="s">
        <v>1923</v>
      </c>
      <c r="I5941" s="4">
        <v>165.05</v>
      </c>
      <c r="J5941" s="5">
        <v>3</v>
      </c>
      <c r="K5941" s="4">
        <v>41.26</v>
      </c>
    </row>
    <row r="5942" spans="1:11" x14ac:dyDescent="0.2">
      <c r="A5942" t="s">
        <v>3470</v>
      </c>
      <c r="B5942" t="str">
        <f t="shared" si="186"/>
        <v>2016</v>
      </c>
      <c r="C5942" t="str">
        <f t="shared" si="187"/>
        <v>Oct</v>
      </c>
      <c r="D5942" t="s">
        <v>1619</v>
      </c>
      <c r="E5942" t="s">
        <v>290</v>
      </c>
      <c r="F5942" t="s">
        <v>12</v>
      </c>
      <c r="G5942" t="s">
        <v>22</v>
      </c>
      <c r="H5942" t="s">
        <v>2268</v>
      </c>
      <c r="I5942" s="4">
        <v>17.62</v>
      </c>
      <c r="J5942" s="5">
        <v>4</v>
      </c>
      <c r="K5942" s="4">
        <v>-14.09</v>
      </c>
    </row>
    <row r="5943" spans="1:11" x14ac:dyDescent="0.2">
      <c r="A5943" t="s">
        <v>3470</v>
      </c>
      <c r="B5943" t="str">
        <f t="shared" si="186"/>
        <v>2016</v>
      </c>
      <c r="C5943" t="str">
        <f t="shared" si="187"/>
        <v>Oct</v>
      </c>
      <c r="D5943" t="s">
        <v>1063</v>
      </c>
      <c r="E5943" t="s">
        <v>139</v>
      </c>
      <c r="F5943" t="s">
        <v>12</v>
      </c>
      <c r="G5943" t="s">
        <v>22</v>
      </c>
      <c r="H5943" t="s">
        <v>2098</v>
      </c>
      <c r="I5943" s="4">
        <v>38.19</v>
      </c>
      <c r="J5943" s="5">
        <v>5</v>
      </c>
      <c r="K5943" s="4">
        <v>-26.73</v>
      </c>
    </row>
    <row r="5944" spans="1:11" x14ac:dyDescent="0.2">
      <c r="A5944" t="s">
        <v>3470</v>
      </c>
      <c r="B5944" t="str">
        <f t="shared" si="186"/>
        <v>2016</v>
      </c>
      <c r="C5944" t="str">
        <f t="shared" si="187"/>
        <v>Oct</v>
      </c>
      <c r="D5944" t="s">
        <v>1005</v>
      </c>
      <c r="E5944" t="s">
        <v>169</v>
      </c>
      <c r="F5944" t="s">
        <v>12</v>
      </c>
      <c r="G5944" t="s">
        <v>27</v>
      </c>
      <c r="H5944" t="s">
        <v>1433</v>
      </c>
      <c r="I5944" s="4">
        <v>12.42</v>
      </c>
      <c r="J5944" s="5">
        <v>3</v>
      </c>
      <c r="K5944" s="4">
        <v>5.22</v>
      </c>
    </row>
    <row r="5945" spans="1:11" x14ac:dyDescent="0.2">
      <c r="A5945" t="s">
        <v>3470</v>
      </c>
      <c r="B5945" t="str">
        <f t="shared" si="186"/>
        <v>2016</v>
      </c>
      <c r="C5945" t="str">
        <f t="shared" si="187"/>
        <v>Oct</v>
      </c>
      <c r="D5945" t="s">
        <v>2616</v>
      </c>
      <c r="E5945" t="s">
        <v>169</v>
      </c>
      <c r="F5945" t="s">
        <v>38</v>
      </c>
      <c r="G5945" t="s">
        <v>52</v>
      </c>
      <c r="H5945" t="s">
        <v>3346</v>
      </c>
      <c r="I5945" s="4">
        <v>756.8</v>
      </c>
      <c r="J5945" s="5">
        <v>5</v>
      </c>
      <c r="K5945" s="4">
        <v>75.680000000000007</v>
      </c>
    </row>
    <row r="5946" spans="1:11" x14ac:dyDescent="0.2">
      <c r="A5946" t="s">
        <v>3471</v>
      </c>
      <c r="B5946" t="str">
        <f t="shared" si="186"/>
        <v>2016</v>
      </c>
      <c r="C5946" t="str">
        <f t="shared" si="187"/>
        <v>Oct</v>
      </c>
      <c r="D5946" t="s">
        <v>569</v>
      </c>
      <c r="E5946" t="s">
        <v>205</v>
      </c>
      <c r="F5946" t="s">
        <v>12</v>
      </c>
      <c r="G5946" t="s">
        <v>20</v>
      </c>
      <c r="H5946" t="s">
        <v>2104</v>
      </c>
      <c r="I5946" s="4">
        <v>40.74</v>
      </c>
      <c r="J5946" s="5">
        <v>3</v>
      </c>
      <c r="K5946" s="4">
        <v>0.41</v>
      </c>
    </row>
    <row r="5947" spans="1:11" x14ac:dyDescent="0.2">
      <c r="A5947" t="s">
        <v>3471</v>
      </c>
      <c r="B5947" t="str">
        <f t="shared" si="186"/>
        <v>2016</v>
      </c>
      <c r="C5947" t="str">
        <f t="shared" si="187"/>
        <v>Oct</v>
      </c>
      <c r="D5947" t="s">
        <v>569</v>
      </c>
      <c r="E5947" t="s">
        <v>205</v>
      </c>
      <c r="F5947" t="s">
        <v>12</v>
      </c>
      <c r="G5947" t="s">
        <v>105</v>
      </c>
      <c r="H5947" t="s">
        <v>898</v>
      </c>
      <c r="I5947" s="4">
        <v>11.67</v>
      </c>
      <c r="J5947" s="5">
        <v>3</v>
      </c>
      <c r="K5947" s="4">
        <v>3.03</v>
      </c>
    </row>
    <row r="5948" spans="1:11" x14ac:dyDescent="0.2">
      <c r="A5948" t="s">
        <v>3471</v>
      </c>
      <c r="B5948" t="str">
        <f t="shared" si="186"/>
        <v>2016</v>
      </c>
      <c r="C5948" t="str">
        <f t="shared" si="187"/>
        <v>Oct</v>
      </c>
      <c r="D5948" t="s">
        <v>2693</v>
      </c>
      <c r="E5948" t="s">
        <v>125</v>
      </c>
      <c r="F5948" t="s">
        <v>38</v>
      </c>
      <c r="G5948" t="s">
        <v>52</v>
      </c>
      <c r="H5948" t="s">
        <v>2457</v>
      </c>
      <c r="I5948" s="4">
        <v>67</v>
      </c>
      <c r="J5948" s="5">
        <v>5</v>
      </c>
      <c r="K5948" s="4">
        <v>32.159999999999997</v>
      </c>
    </row>
    <row r="5949" spans="1:11" x14ac:dyDescent="0.2">
      <c r="A5949" t="s">
        <v>3471</v>
      </c>
      <c r="B5949" t="str">
        <f t="shared" si="186"/>
        <v>2016</v>
      </c>
      <c r="C5949" t="str">
        <f t="shared" si="187"/>
        <v>Oct</v>
      </c>
      <c r="D5949" t="s">
        <v>2066</v>
      </c>
      <c r="E5949" t="s">
        <v>31</v>
      </c>
      <c r="F5949" t="s">
        <v>12</v>
      </c>
      <c r="G5949" t="s">
        <v>22</v>
      </c>
      <c r="H5949" t="s">
        <v>2268</v>
      </c>
      <c r="I5949" s="4">
        <v>11.74</v>
      </c>
      <c r="J5949" s="5">
        <v>1</v>
      </c>
      <c r="K5949" s="4">
        <v>3.82</v>
      </c>
    </row>
    <row r="5950" spans="1:11" x14ac:dyDescent="0.2">
      <c r="A5950" t="s">
        <v>3472</v>
      </c>
      <c r="B5950" t="str">
        <f t="shared" si="186"/>
        <v>2016</v>
      </c>
      <c r="C5950" t="str">
        <f t="shared" si="187"/>
        <v>Oct</v>
      </c>
      <c r="D5950" t="s">
        <v>346</v>
      </c>
      <c r="E5950" t="s">
        <v>125</v>
      </c>
      <c r="F5950" t="s">
        <v>12</v>
      </c>
      <c r="G5950" t="s">
        <v>27</v>
      </c>
      <c r="H5950" t="s">
        <v>57</v>
      </c>
      <c r="I5950" s="4">
        <v>11.68</v>
      </c>
      <c r="J5950" s="5">
        <v>2</v>
      </c>
      <c r="K5950" s="4">
        <v>3.5</v>
      </c>
    </row>
    <row r="5951" spans="1:11" x14ac:dyDescent="0.2">
      <c r="A5951" t="s">
        <v>3472</v>
      </c>
      <c r="B5951" t="str">
        <f t="shared" si="186"/>
        <v>2016</v>
      </c>
      <c r="C5951" t="str">
        <f t="shared" si="187"/>
        <v>Oct</v>
      </c>
      <c r="D5951" t="s">
        <v>601</v>
      </c>
      <c r="E5951" t="s">
        <v>169</v>
      </c>
      <c r="F5951" t="s">
        <v>12</v>
      </c>
      <c r="G5951" t="s">
        <v>22</v>
      </c>
      <c r="H5951" t="s">
        <v>586</v>
      </c>
      <c r="I5951" s="4">
        <v>28.75</v>
      </c>
      <c r="J5951" s="5">
        <v>3</v>
      </c>
      <c r="K5951" s="4">
        <v>10.06</v>
      </c>
    </row>
    <row r="5952" spans="1:11" x14ac:dyDescent="0.2">
      <c r="A5952" t="s">
        <v>3472</v>
      </c>
      <c r="B5952" t="str">
        <f t="shared" si="186"/>
        <v>2016</v>
      </c>
      <c r="C5952" t="str">
        <f t="shared" si="187"/>
        <v>Oct</v>
      </c>
      <c r="D5952" t="s">
        <v>601</v>
      </c>
      <c r="E5952" t="s">
        <v>169</v>
      </c>
      <c r="F5952" t="s">
        <v>12</v>
      </c>
      <c r="G5952" t="s">
        <v>27</v>
      </c>
      <c r="H5952" t="s">
        <v>1241</v>
      </c>
      <c r="I5952" s="4">
        <v>114.95</v>
      </c>
      <c r="J5952" s="5">
        <v>5</v>
      </c>
      <c r="K5952" s="4">
        <v>32.19</v>
      </c>
    </row>
    <row r="5953" spans="1:11" x14ac:dyDescent="0.2">
      <c r="A5953" t="s">
        <v>3472</v>
      </c>
      <c r="B5953" t="str">
        <f t="shared" si="186"/>
        <v>2016</v>
      </c>
      <c r="C5953" t="str">
        <f t="shared" si="187"/>
        <v>Oct</v>
      </c>
      <c r="D5953" t="s">
        <v>1946</v>
      </c>
      <c r="E5953" t="s">
        <v>31</v>
      </c>
      <c r="F5953" t="s">
        <v>12</v>
      </c>
      <c r="G5953" t="s">
        <v>47</v>
      </c>
      <c r="H5953" t="s">
        <v>2074</v>
      </c>
      <c r="I5953" s="4">
        <v>3.62</v>
      </c>
      <c r="J5953" s="5">
        <v>2</v>
      </c>
      <c r="K5953" s="4">
        <v>1.19</v>
      </c>
    </row>
    <row r="5954" spans="1:11" x14ac:dyDescent="0.2">
      <c r="A5954" t="s">
        <v>3473</v>
      </c>
      <c r="B5954" t="str">
        <f t="shared" si="186"/>
        <v>2016</v>
      </c>
      <c r="C5954" t="str">
        <f t="shared" si="187"/>
        <v>Oct</v>
      </c>
      <c r="D5954" t="s">
        <v>2512</v>
      </c>
      <c r="E5954" t="s">
        <v>26</v>
      </c>
      <c r="F5954" t="s">
        <v>38</v>
      </c>
      <c r="G5954" t="s">
        <v>39</v>
      </c>
      <c r="H5954" t="s">
        <v>837</v>
      </c>
      <c r="I5954" s="4">
        <v>492.84</v>
      </c>
      <c r="J5954" s="5">
        <v>5</v>
      </c>
      <c r="K5954" s="4">
        <v>-14.08</v>
      </c>
    </row>
    <row r="5955" spans="1:11" x14ac:dyDescent="0.2">
      <c r="A5955" t="s">
        <v>3473</v>
      </c>
      <c r="B5955" t="str">
        <f t="shared" ref="B5955:B6018" si="188">TEXT(A5955,"YYYY")</f>
        <v>2016</v>
      </c>
      <c r="C5955" t="str">
        <f t="shared" ref="C5955:C6018" si="189">TEXT(A5955,"MMM")</f>
        <v>Oct</v>
      </c>
      <c r="D5955" t="s">
        <v>449</v>
      </c>
      <c r="E5955" t="s">
        <v>31</v>
      </c>
      <c r="F5955" t="s">
        <v>12</v>
      </c>
      <c r="G5955" t="s">
        <v>20</v>
      </c>
      <c r="H5955" t="s">
        <v>1599</v>
      </c>
      <c r="I5955" s="4">
        <v>1085.42</v>
      </c>
      <c r="J5955" s="5">
        <v>7</v>
      </c>
      <c r="K5955" s="4">
        <v>282.20999999999998</v>
      </c>
    </row>
    <row r="5956" spans="1:11" x14ac:dyDescent="0.2">
      <c r="A5956" t="s">
        <v>3473</v>
      </c>
      <c r="B5956" t="str">
        <f t="shared" si="188"/>
        <v>2016</v>
      </c>
      <c r="C5956" t="str">
        <f t="shared" si="189"/>
        <v>Oct</v>
      </c>
      <c r="D5956" t="s">
        <v>935</v>
      </c>
      <c r="E5956" t="s">
        <v>139</v>
      </c>
      <c r="F5956" t="s">
        <v>12</v>
      </c>
      <c r="G5956" t="s">
        <v>13</v>
      </c>
      <c r="H5956" t="s">
        <v>509</v>
      </c>
      <c r="I5956" s="4">
        <v>32.06</v>
      </c>
      <c r="J5956" s="5">
        <v>6</v>
      </c>
      <c r="K5956" s="4">
        <v>11.22</v>
      </c>
    </row>
    <row r="5957" spans="1:11" x14ac:dyDescent="0.2">
      <c r="A5957" t="s">
        <v>3473</v>
      </c>
      <c r="B5957" t="str">
        <f t="shared" si="188"/>
        <v>2016</v>
      </c>
      <c r="C5957" t="str">
        <f t="shared" si="189"/>
        <v>Oct</v>
      </c>
      <c r="D5957" t="s">
        <v>2781</v>
      </c>
      <c r="E5957" t="s">
        <v>974</v>
      </c>
      <c r="F5957" t="s">
        <v>12</v>
      </c>
      <c r="G5957" t="s">
        <v>232</v>
      </c>
      <c r="H5957" t="s">
        <v>2698</v>
      </c>
      <c r="I5957" s="4">
        <v>21.96</v>
      </c>
      <c r="J5957" s="5">
        <v>2</v>
      </c>
      <c r="K5957" s="4">
        <v>6.15</v>
      </c>
    </row>
    <row r="5958" spans="1:11" x14ac:dyDescent="0.2">
      <c r="A5958" t="s">
        <v>3473</v>
      </c>
      <c r="B5958" t="str">
        <f t="shared" si="188"/>
        <v>2016</v>
      </c>
      <c r="C5958" t="str">
        <f t="shared" si="189"/>
        <v>Oct</v>
      </c>
      <c r="D5958" t="s">
        <v>2781</v>
      </c>
      <c r="E5958" t="s">
        <v>974</v>
      </c>
      <c r="F5958" t="s">
        <v>38</v>
      </c>
      <c r="G5958" t="s">
        <v>39</v>
      </c>
      <c r="H5958" t="s">
        <v>2288</v>
      </c>
      <c r="I5958" s="4">
        <v>368.97</v>
      </c>
      <c r="J5958" s="5">
        <v>3</v>
      </c>
      <c r="K5958" s="4">
        <v>81.17</v>
      </c>
    </row>
    <row r="5959" spans="1:11" x14ac:dyDescent="0.2">
      <c r="A5959" t="s">
        <v>3473</v>
      </c>
      <c r="B5959" t="str">
        <f t="shared" si="188"/>
        <v>2016</v>
      </c>
      <c r="C5959" t="str">
        <f t="shared" si="189"/>
        <v>Oct</v>
      </c>
      <c r="D5959" t="s">
        <v>2781</v>
      </c>
      <c r="E5959" t="s">
        <v>974</v>
      </c>
      <c r="F5959" t="s">
        <v>12</v>
      </c>
      <c r="G5959" t="s">
        <v>27</v>
      </c>
      <c r="H5959" t="s">
        <v>2110</v>
      </c>
      <c r="I5959" s="4">
        <v>12.39</v>
      </c>
      <c r="J5959" s="5">
        <v>3</v>
      </c>
      <c r="K5959" s="4">
        <v>3.47</v>
      </c>
    </row>
    <row r="5960" spans="1:11" x14ac:dyDescent="0.2">
      <c r="A5960" t="s">
        <v>3473</v>
      </c>
      <c r="B5960" t="str">
        <f t="shared" si="188"/>
        <v>2016</v>
      </c>
      <c r="C5960" t="str">
        <f t="shared" si="189"/>
        <v>Oct</v>
      </c>
      <c r="D5960" t="s">
        <v>2781</v>
      </c>
      <c r="E5960" t="s">
        <v>974</v>
      </c>
      <c r="F5960" t="s">
        <v>12</v>
      </c>
      <c r="G5960" t="s">
        <v>20</v>
      </c>
      <c r="H5960" t="s">
        <v>674</v>
      </c>
      <c r="I5960" s="4">
        <v>332.94</v>
      </c>
      <c r="J5960" s="5">
        <v>3</v>
      </c>
      <c r="K5960" s="4">
        <v>9.99</v>
      </c>
    </row>
    <row r="5961" spans="1:11" x14ac:dyDescent="0.2">
      <c r="A5961" t="s">
        <v>3473</v>
      </c>
      <c r="B5961" t="str">
        <f t="shared" si="188"/>
        <v>2016</v>
      </c>
      <c r="C5961" t="str">
        <f t="shared" si="189"/>
        <v>Oct</v>
      </c>
      <c r="D5961" t="s">
        <v>1742</v>
      </c>
      <c r="E5961" t="s">
        <v>31</v>
      </c>
      <c r="F5961" t="s">
        <v>38</v>
      </c>
      <c r="G5961" t="s">
        <v>39</v>
      </c>
      <c r="H5961" t="s">
        <v>2004</v>
      </c>
      <c r="I5961" s="4">
        <v>1403.92</v>
      </c>
      <c r="J5961" s="5">
        <v>5</v>
      </c>
      <c r="K5961" s="4">
        <v>70.2</v>
      </c>
    </row>
    <row r="5962" spans="1:11" x14ac:dyDescent="0.2">
      <c r="A5962" t="s">
        <v>3474</v>
      </c>
      <c r="B5962" t="str">
        <f t="shared" si="188"/>
        <v>2016</v>
      </c>
      <c r="C5962" t="str">
        <f t="shared" si="189"/>
        <v>Nov</v>
      </c>
      <c r="D5962" t="s">
        <v>1132</v>
      </c>
      <c r="E5962" t="s">
        <v>62</v>
      </c>
      <c r="F5962" t="s">
        <v>43</v>
      </c>
      <c r="G5962" t="s">
        <v>44</v>
      </c>
      <c r="H5962" t="s">
        <v>741</v>
      </c>
      <c r="I5962" s="4">
        <v>21.8</v>
      </c>
      <c r="J5962" s="5">
        <v>2</v>
      </c>
      <c r="K5962" s="4">
        <v>6.1</v>
      </c>
    </row>
    <row r="5963" spans="1:11" x14ac:dyDescent="0.2">
      <c r="A5963" t="s">
        <v>3474</v>
      </c>
      <c r="B5963" t="str">
        <f t="shared" si="188"/>
        <v>2016</v>
      </c>
      <c r="C5963" t="str">
        <f t="shared" si="189"/>
        <v>Nov</v>
      </c>
      <c r="D5963" t="s">
        <v>1132</v>
      </c>
      <c r="E5963" t="s">
        <v>62</v>
      </c>
      <c r="F5963" t="s">
        <v>12</v>
      </c>
      <c r="G5963" t="s">
        <v>72</v>
      </c>
      <c r="H5963" t="s">
        <v>479</v>
      </c>
      <c r="I5963" s="4">
        <v>251.79</v>
      </c>
      <c r="J5963" s="5">
        <v>3</v>
      </c>
      <c r="K5963" s="4">
        <v>118.34</v>
      </c>
    </row>
    <row r="5964" spans="1:11" x14ac:dyDescent="0.2">
      <c r="A5964" t="s">
        <v>3474</v>
      </c>
      <c r="B5964" t="str">
        <f t="shared" si="188"/>
        <v>2016</v>
      </c>
      <c r="C5964" t="str">
        <f t="shared" si="189"/>
        <v>Nov</v>
      </c>
      <c r="D5964" t="s">
        <v>2205</v>
      </c>
      <c r="E5964" t="s">
        <v>11</v>
      </c>
      <c r="F5964" t="s">
        <v>12</v>
      </c>
      <c r="G5964" t="s">
        <v>20</v>
      </c>
      <c r="H5964" t="s">
        <v>3014</v>
      </c>
      <c r="I5964" s="4">
        <v>111.67</v>
      </c>
      <c r="J5964" s="5">
        <v>9</v>
      </c>
      <c r="K5964" s="4">
        <v>6.98</v>
      </c>
    </row>
    <row r="5965" spans="1:11" x14ac:dyDescent="0.2">
      <c r="A5965" t="s">
        <v>3474</v>
      </c>
      <c r="B5965" t="str">
        <f t="shared" si="188"/>
        <v>2016</v>
      </c>
      <c r="C5965" t="str">
        <f t="shared" si="189"/>
        <v>Nov</v>
      </c>
      <c r="D5965" t="s">
        <v>124</v>
      </c>
      <c r="E5965" t="s">
        <v>17</v>
      </c>
      <c r="F5965" t="s">
        <v>43</v>
      </c>
      <c r="G5965" t="s">
        <v>58</v>
      </c>
      <c r="H5965" t="s">
        <v>1234</v>
      </c>
      <c r="I5965" s="4">
        <v>68.11</v>
      </c>
      <c r="J5965" s="5">
        <v>3</v>
      </c>
      <c r="K5965" s="4">
        <v>17.88</v>
      </c>
    </row>
    <row r="5966" spans="1:11" x14ac:dyDescent="0.2">
      <c r="A5966" t="s">
        <v>3475</v>
      </c>
      <c r="B5966" t="str">
        <f t="shared" si="188"/>
        <v>2016</v>
      </c>
      <c r="C5966" t="str">
        <f t="shared" si="189"/>
        <v>Nov</v>
      </c>
      <c r="D5966" t="s">
        <v>302</v>
      </c>
      <c r="E5966" t="s">
        <v>458</v>
      </c>
      <c r="F5966" t="s">
        <v>12</v>
      </c>
      <c r="G5966" t="s">
        <v>27</v>
      </c>
      <c r="H5966" t="s">
        <v>1451</v>
      </c>
      <c r="I5966" s="4">
        <v>75.959999999999994</v>
      </c>
      <c r="J5966" s="5">
        <v>2</v>
      </c>
      <c r="K5966" s="4">
        <v>22.79</v>
      </c>
    </row>
    <row r="5967" spans="1:11" x14ac:dyDescent="0.2">
      <c r="A5967" t="s">
        <v>3475</v>
      </c>
      <c r="B5967" t="str">
        <f t="shared" si="188"/>
        <v>2016</v>
      </c>
      <c r="C5967" t="str">
        <f t="shared" si="189"/>
        <v>Nov</v>
      </c>
      <c r="D5967" t="s">
        <v>302</v>
      </c>
      <c r="E5967" t="s">
        <v>458</v>
      </c>
      <c r="F5967" t="s">
        <v>12</v>
      </c>
      <c r="G5967" t="s">
        <v>22</v>
      </c>
      <c r="H5967" t="s">
        <v>701</v>
      </c>
      <c r="I5967" s="4">
        <v>27.24</v>
      </c>
      <c r="J5967" s="5">
        <v>6</v>
      </c>
      <c r="K5967" s="4">
        <v>13.35</v>
      </c>
    </row>
    <row r="5968" spans="1:11" x14ac:dyDescent="0.2">
      <c r="A5968" t="s">
        <v>3475</v>
      </c>
      <c r="B5968" t="str">
        <f t="shared" si="188"/>
        <v>2016</v>
      </c>
      <c r="C5968" t="str">
        <f t="shared" si="189"/>
        <v>Nov</v>
      </c>
      <c r="D5968" t="s">
        <v>2126</v>
      </c>
      <c r="E5968" t="s">
        <v>189</v>
      </c>
      <c r="F5968" t="s">
        <v>12</v>
      </c>
      <c r="G5968" t="s">
        <v>27</v>
      </c>
      <c r="H5968" t="s">
        <v>2120</v>
      </c>
      <c r="I5968" s="4">
        <v>8.82</v>
      </c>
      <c r="J5968" s="5">
        <v>3</v>
      </c>
      <c r="K5968" s="4">
        <v>2.38</v>
      </c>
    </row>
    <row r="5969" spans="1:11" x14ac:dyDescent="0.2">
      <c r="A5969" t="s">
        <v>3475</v>
      </c>
      <c r="B5969" t="str">
        <f t="shared" si="188"/>
        <v>2016</v>
      </c>
      <c r="C5969" t="str">
        <f t="shared" si="189"/>
        <v>Nov</v>
      </c>
      <c r="D5969" t="s">
        <v>3304</v>
      </c>
      <c r="E5969" t="s">
        <v>31</v>
      </c>
      <c r="F5969" t="s">
        <v>38</v>
      </c>
      <c r="G5969" t="s">
        <v>39</v>
      </c>
      <c r="H5969" t="s">
        <v>3053</v>
      </c>
      <c r="I5969" s="4">
        <v>217.58</v>
      </c>
      <c r="J5969" s="5">
        <v>2</v>
      </c>
      <c r="K5969" s="4">
        <v>-29.92</v>
      </c>
    </row>
    <row r="5970" spans="1:11" x14ac:dyDescent="0.2">
      <c r="A5970" t="s">
        <v>3475</v>
      </c>
      <c r="B5970" t="str">
        <f t="shared" si="188"/>
        <v>2016</v>
      </c>
      <c r="C5970" t="str">
        <f t="shared" si="189"/>
        <v>Nov</v>
      </c>
      <c r="D5970" t="s">
        <v>3304</v>
      </c>
      <c r="E5970" t="s">
        <v>31</v>
      </c>
      <c r="F5970" t="s">
        <v>43</v>
      </c>
      <c r="G5970" t="s">
        <v>58</v>
      </c>
      <c r="H5970" t="s">
        <v>2758</v>
      </c>
      <c r="I5970" s="4">
        <v>82.95</v>
      </c>
      <c r="J5970" s="5">
        <v>5</v>
      </c>
      <c r="K5970" s="4">
        <v>29.03</v>
      </c>
    </row>
    <row r="5971" spans="1:11" x14ac:dyDescent="0.2">
      <c r="A5971" t="s">
        <v>3475</v>
      </c>
      <c r="B5971" t="str">
        <f t="shared" si="188"/>
        <v>2016</v>
      </c>
      <c r="C5971" t="str">
        <f t="shared" si="189"/>
        <v>Nov</v>
      </c>
      <c r="D5971" t="s">
        <v>3304</v>
      </c>
      <c r="E5971" t="s">
        <v>31</v>
      </c>
      <c r="F5971" t="s">
        <v>12</v>
      </c>
      <c r="G5971" t="s">
        <v>18</v>
      </c>
      <c r="H5971" t="s">
        <v>2650</v>
      </c>
      <c r="I5971" s="4">
        <v>87.71</v>
      </c>
      <c r="J5971" s="5">
        <v>7</v>
      </c>
      <c r="K5971" s="4">
        <v>41.22</v>
      </c>
    </row>
    <row r="5972" spans="1:11" x14ac:dyDescent="0.2">
      <c r="A5972" t="s">
        <v>3475</v>
      </c>
      <c r="B5972" t="str">
        <f t="shared" si="188"/>
        <v>2016</v>
      </c>
      <c r="C5972" t="str">
        <f t="shared" si="189"/>
        <v>Nov</v>
      </c>
      <c r="D5972" t="s">
        <v>3304</v>
      </c>
      <c r="E5972" t="s">
        <v>31</v>
      </c>
      <c r="F5972" t="s">
        <v>12</v>
      </c>
      <c r="G5972" t="s">
        <v>105</v>
      </c>
      <c r="H5972" t="s">
        <v>2886</v>
      </c>
      <c r="I5972" s="4">
        <v>1101.48</v>
      </c>
      <c r="J5972" s="5">
        <v>4</v>
      </c>
      <c r="K5972" s="4">
        <v>429.58</v>
      </c>
    </row>
    <row r="5973" spans="1:11" x14ac:dyDescent="0.2">
      <c r="A5973" t="s">
        <v>3475</v>
      </c>
      <c r="B5973" t="str">
        <f t="shared" si="188"/>
        <v>2016</v>
      </c>
      <c r="C5973" t="str">
        <f t="shared" si="189"/>
        <v>Nov</v>
      </c>
      <c r="D5973" t="s">
        <v>1336</v>
      </c>
      <c r="E5973" t="s">
        <v>37</v>
      </c>
      <c r="F5973" t="s">
        <v>12</v>
      </c>
      <c r="G5973" t="s">
        <v>47</v>
      </c>
      <c r="H5973" t="s">
        <v>1445</v>
      </c>
      <c r="I5973" s="4">
        <v>20</v>
      </c>
      <c r="J5973" s="5">
        <v>4</v>
      </c>
      <c r="K5973" s="4">
        <v>9.6</v>
      </c>
    </row>
    <row r="5974" spans="1:11" x14ac:dyDescent="0.2">
      <c r="A5974" t="s">
        <v>3475</v>
      </c>
      <c r="B5974" t="str">
        <f t="shared" si="188"/>
        <v>2016</v>
      </c>
      <c r="C5974" t="str">
        <f t="shared" si="189"/>
        <v>Nov</v>
      </c>
      <c r="D5974" t="s">
        <v>1336</v>
      </c>
      <c r="E5974" t="s">
        <v>37</v>
      </c>
      <c r="F5974" t="s">
        <v>12</v>
      </c>
      <c r="G5974" t="s">
        <v>27</v>
      </c>
      <c r="H5974" t="s">
        <v>340</v>
      </c>
      <c r="I5974" s="4">
        <v>7.98</v>
      </c>
      <c r="J5974" s="5">
        <v>3</v>
      </c>
      <c r="K5974" s="4">
        <v>2.0699999999999998</v>
      </c>
    </row>
    <row r="5975" spans="1:11" x14ac:dyDescent="0.2">
      <c r="A5975" t="s">
        <v>3475</v>
      </c>
      <c r="B5975" t="str">
        <f t="shared" si="188"/>
        <v>2016</v>
      </c>
      <c r="C5975" t="str">
        <f t="shared" si="189"/>
        <v>Nov</v>
      </c>
      <c r="D5975" t="s">
        <v>1336</v>
      </c>
      <c r="E5975" t="s">
        <v>37</v>
      </c>
      <c r="F5975" t="s">
        <v>38</v>
      </c>
      <c r="G5975" t="s">
        <v>52</v>
      </c>
      <c r="H5975" t="s">
        <v>2836</v>
      </c>
      <c r="I5975" s="4">
        <v>24.1</v>
      </c>
      <c r="J5975" s="5">
        <v>5</v>
      </c>
      <c r="K5975" s="4">
        <v>9.16</v>
      </c>
    </row>
    <row r="5976" spans="1:11" x14ac:dyDescent="0.2">
      <c r="A5976" t="s">
        <v>3475</v>
      </c>
      <c r="B5976" t="str">
        <f t="shared" si="188"/>
        <v>2016</v>
      </c>
      <c r="C5976" t="str">
        <f t="shared" si="189"/>
        <v>Nov</v>
      </c>
      <c r="D5976" t="s">
        <v>1336</v>
      </c>
      <c r="E5976" t="s">
        <v>37</v>
      </c>
      <c r="F5976" t="s">
        <v>12</v>
      </c>
      <c r="G5976" t="s">
        <v>27</v>
      </c>
      <c r="H5976" t="s">
        <v>954</v>
      </c>
      <c r="I5976" s="4">
        <v>8.75</v>
      </c>
      <c r="J5976" s="5">
        <v>1</v>
      </c>
      <c r="K5976" s="4">
        <v>2.63</v>
      </c>
    </row>
    <row r="5977" spans="1:11" x14ac:dyDescent="0.2">
      <c r="A5977" t="s">
        <v>3475</v>
      </c>
      <c r="B5977" t="str">
        <f t="shared" si="188"/>
        <v>2016</v>
      </c>
      <c r="C5977" t="str">
        <f t="shared" si="189"/>
        <v>Nov</v>
      </c>
      <c r="D5977" t="s">
        <v>1336</v>
      </c>
      <c r="E5977" t="s">
        <v>37</v>
      </c>
      <c r="F5977" t="s">
        <v>38</v>
      </c>
      <c r="G5977" t="s">
        <v>164</v>
      </c>
      <c r="H5977" t="s">
        <v>3209</v>
      </c>
      <c r="I5977" s="4">
        <v>842.94</v>
      </c>
      <c r="J5977" s="5">
        <v>3</v>
      </c>
      <c r="K5977" s="4">
        <v>160.16</v>
      </c>
    </row>
    <row r="5978" spans="1:11" x14ac:dyDescent="0.2">
      <c r="A5978" t="s">
        <v>3475</v>
      </c>
      <c r="B5978" t="str">
        <f t="shared" si="188"/>
        <v>2016</v>
      </c>
      <c r="C5978" t="str">
        <f t="shared" si="189"/>
        <v>Nov</v>
      </c>
      <c r="D5978" t="s">
        <v>124</v>
      </c>
      <c r="E5978" t="s">
        <v>31</v>
      </c>
      <c r="F5978" t="s">
        <v>12</v>
      </c>
      <c r="G5978" t="s">
        <v>47</v>
      </c>
      <c r="H5978" t="s">
        <v>332</v>
      </c>
      <c r="I5978" s="4">
        <v>15.26</v>
      </c>
      <c r="J5978" s="5">
        <v>7</v>
      </c>
      <c r="K5978" s="4">
        <v>5.04</v>
      </c>
    </row>
    <row r="5979" spans="1:11" x14ac:dyDescent="0.2">
      <c r="A5979" t="s">
        <v>3475</v>
      </c>
      <c r="B5979" t="str">
        <f t="shared" si="188"/>
        <v>2016</v>
      </c>
      <c r="C5979" t="str">
        <f t="shared" si="189"/>
        <v>Nov</v>
      </c>
      <c r="D5979" t="s">
        <v>124</v>
      </c>
      <c r="E5979" t="s">
        <v>31</v>
      </c>
      <c r="F5979" t="s">
        <v>12</v>
      </c>
      <c r="G5979" t="s">
        <v>105</v>
      </c>
      <c r="H5979" t="s">
        <v>2143</v>
      </c>
      <c r="I5979" s="4">
        <v>43.32</v>
      </c>
      <c r="J5979" s="5">
        <v>2</v>
      </c>
      <c r="K5979" s="4">
        <v>14.3</v>
      </c>
    </row>
    <row r="5980" spans="1:11" x14ac:dyDescent="0.2">
      <c r="A5980" t="s">
        <v>3475</v>
      </c>
      <c r="B5980" t="str">
        <f t="shared" si="188"/>
        <v>2016</v>
      </c>
      <c r="C5980" t="str">
        <f t="shared" si="189"/>
        <v>Nov</v>
      </c>
      <c r="D5980" t="s">
        <v>124</v>
      </c>
      <c r="E5980" t="s">
        <v>31</v>
      </c>
      <c r="F5980" t="s">
        <v>12</v>
      </c>
      <c r="G5980" t="s">
        <v>22</v>
      </c>
      <c r="H5980" t="s">
        <v>701</v>
      </c>
      <c r="I5980" s="4">
        <v>43.58</v>
      </c>
      <c r="J5980" s="5">
        <v>12</v>
      </c>
      <c r="K5980" s="4">
        <v>15.8</v>
      </c>
    </row>
    <row r="5981" spans="1:11" x14ac:dyDescent="0.2">
      <c r="A5981" t="s">
        <v>3475</v>
      </c>
      <c r="B5981" t="str">
        <f t="shared" si="188"/>
        <v>2016</v>
      </c>
      <c r="C5981" t="str">
        <f t="shared" si="189"/>
        <v>Nov</v>
      </c>
      <c r="D5981" t="s">
        <v>124</v>
      </c>
      <c r="E5981" t="s">
        <v>31</v>
      </c>
      <c r="F5981" t="s">
        <v>12</v>
      </c>
      <c r="G5981" t="s">
        <v>13</v>
      </c>
      <c r="H5981" t="s">
        <v>962</v>
      </c>
      <c r="I5981" s="4">
        <v>116.28</v>
      </c>
      <c r="J5981" s="5">
        <v>3</v>
      </c>
      <c r="K5981" s="4">
        <v>56.98</v>
      </c>
    </row>
    <row r="5982" spans="1:11" x14ac:dyDescent="0.2">
      <c r="A5982" t="s">
        <v>3475</v>
      </c>
      <c r="B5982" t="str">
        <f t="shared" si="188"/>
        <v>2016</v>
      </c>
      <c r="C5982" t="str">
        <f t="shared" si="189"/>
        <v>Nov</v>
      </c>
      <c r="D5982" t="s">
        <v>124</v>
      </c>
      <c r="E5982" t="s">
        <v>31</v>
      </c>
      <c r="F5982" t="s">
        <v>12</v>
      </c>
      <c r="G5982" t="s">
        <v>22</v>
      </c>
      <c r="H5982" t="s">
        <v>491</v>
      </c>
      <c r="I5982" s="4">
        <v>9.3000000000000007</v>
      </c>
      <c r="J5982" s="5">
        <v>2</v>
      </c>
      <c r="K5982" s="4">
        <v>3.02</v>
      </c>
    </row>
    <row r="5983" spans="1:11" x14ac:dyDescent="0.2">
      <c r="A5983" t="s">
        <v>3475</v>
      </c>
      <c r="B5983" t="str">
        <f t="shared" si="188"/>
        <v>2016</v>
      </c>
      <c r="C5983" t="str">
        <f t="shared" si="189"/>
        <v>Nov</v>
      </c>
      <c r="D5983" t="s">
        <v>124</v>
      </c>
      <c r="E5983" t="s">
        <v>31</v>
      </c>
      <c r="F5983" t="s">
        <v>12</v>
      </c>
      <c r="G5983" t="s">
        <v>13</v>
      </c>
      <c r="H5983" t="s">
        <v>2250</v>
      </c>
      <c r="I5983" s="4">
        <v>19.440000000000001</v>
      </c>
      <c r="J5983" s="5">
        <v>3</v>
      </c>
      <c r="K5983" s="4">
        <v>9.33</v>
      </c>
    </row>
    <row r="5984" spans="1:11" x14ac:dyDescent="0.2">
      <c r="A5984" t="s">
        <v>3475</v>
      </c>
      <c r="B5984" t="str">
        <f t="shared" si="188"/>
        <v>2016</v>
      </c>
      <c r="C5984" t="str">
        <f t="shared" si="189"/>
        <v>Nov</v>
      </c>
      <c r="D5984" t="s">
        <v>124</v>
      </c>
      <c r="E5984" t="s">
        <v>31</v>
      </c>
      <c r="F5984" t="s">
        <v>12</v>
      </c>
      <c r="G5984" t="s">
        <v>13</v>
      </c>
      <c r="H5984" t="s">
        <v>1938</v>
      </c>
      <c r="I5984" s="4">
        <v>314.55</v>
      </c>
      <c r="J5984" s="5">
        <v>3</v>
      </c>
      <c r="K5984" s="4">
        <v>150.97999999999999</v>
      </c>
    </row>
    <row r="5985" spans="1:11" x14ac:dyDescent="0.2">
      <c r="A5985" t="s">
        <v>3475</v>
      </c>
      <c r="B5985" t="str">
        <f t="shared" si="188"/>
        <v>2016</v>
      </c>
      <c r="C5985" t="str">
        <f t="shared" si="189"/>
        <v>Nov</v>
      </c>
      <c r="D5985" t="s">
        <v>850</v>
      </c>
      <c r="E5985" t="s">
        <v>11</v>
      </c>
      <c r="F5985" t="s">
        <v>12</v>
      </c>
      <c r="G5985" t="s">
        <v>13</v>
      </c>
      <c r="H5985" t="s">
        <v>1366</v>
      </c>
      <c r="I5985" s="4">
        <v>9.25</v>
      </c>
      <c r="J5985" s="5">
        <v>2</v>
      </c>
      <c r="K5985" s="4">
        <v>3.35</v>
      </c>
    </row>
    <row r="5986" spans="1:11" x14ac:dyDescent="0.2">
      <c r="A5986" t="s">
        <v>3475</v>
      </c>
      <c r="B5986" t="str">
        <f t="shared" si="188"/>
        <v>2016</v>
      </c>
      <c r="C5986" t="str">
        <f t="shared" si="189"/>
        <v>Nov</v>
      </c>
      <c r="D5986" t="s">
        <v>983</v>
      </c>
      <c r="E5986" t="s">
        <v>104</v>
      </c>
      <c r="F5986" t="s">
        <v>12</v>
      </c>
      <c r="G5986" t="s">
        <v>22</v>
      </c>
      <c r="H5986" t="s">
        <v>2810</v>
      </c>
      <c r="I5986" s="4">
        <v>4.16</v>
      </c>
      <c r="J5986" s="5">
        <v>7</v>
      </c>
      <c r="K5986" s="4">
        <v>-3.47</v>
      </c>
    </row>
    <row r="5987" spans="1:11" x14ac:dyDescent="0.2">
      <c r="A5987" t="s">
        <v>3475</v>
      </c>
      <c r="B5987" t="str">
        <f t="shared" si="188"/>
        <v>2016</v>
      </c>
      <c r="C5987" t="str">
        <f t="shared" si="189"/>
        <v>Nov</v>
      </c>
      <c r="D5987" t="s">
        <v>983</v>
      </c>
      <c r="E5987" t="s">
        <v>104</v>
      </c>
      <c r="F5987" t="s">
        <v>43</v>
      </c>
      <c r="G5987" t="s">
        <v>353</v>
      </c>
      <c r="H5987" t="s">
        <v>3476</v>
      </c>
      <c r="I5987" s="4">
        <v>179.99</v>
      </c>
      <c r="J5987" s="5">
        <v>3</v>
      </c>
      <c r="K5987" s="4">
        <v>-251.99</v>
      </c>
    </row>
    <row r="5988" spans="1:11" x14ac:dyDescent="0.2">
      <c r="A5988" t="s">
        <v>3475</v>
      </c>
      <c r="B5988" t="str">
        <f t="shared" si="188"/>
        <v>2016</v>
      </c>
      <c r="C5988" t="str">
        <f t="shared" si="189"/>
        <v>Nov</v>
      </c>
      <c r="D5988" t="s">
        <v>1581</v>
      </c>
      <c r="E5988" t="s">
        <v>26</v>
      </c>
      <c r="F5988" t="s">
        <v>43</v>
      </c>
      <c r="G5988" t="s">
        <v>58</v>
      </c>
      <c r="H5988" t="s">
        <v>1811</v>
      </c>
      <c r="I5988" s="4">
        <v>72</v>
      </c>
      <c r="J5988" s="5">
        <v>1</v>
      </c>
      <c r="K5988" s="4">
        <v>14.4</v>
      </c>
    </row>
    <row r="5989" spans="1:11" x14ac:dyDescent="0.2">
      <c r="A5989" t="s">
        <v>3475</v>
      </c>
      <c r="B5989" t="str">
        <f t="shared" si="188"/>
        <v>2016</v>
      </c>
      <c r="C5989" t="str">
        <f t="shared" si="189"/>
        <v>Nov</v>
      </c>
      <c r="D5989" t="s">
        <v>1581</v>
      </c>
      <c r="E5989" t="s">
        <v>26</v>
      </c>
      <c r="F5989" t="s">
        <v>38</v>
      </c>
      <c r="G5989" t="s">
        <v>39</v>
      </c>
      <c r="H5989" t="s">
        <v>661</v>
      </c>
      <c r="I5989" s="4">
        <v>470.16</v>
      </c>
      <c r="J5989" s="5">
        <v>7</v>
      </c>
      <c r="K5989" s="4">
        <v>-13.43</v>
      </c>
    </row>
    <row r="5990" spans="1:11" x14ac:dyDescent="0.2">
      <c r="A5990" t="s">
        <v>3477</v>
      </c>
      <c r="B5990" t="str">
        <f t="shared" si="188"/>
        <v>2016</v>
      </c>
      <c r="C5990" t="str">
        <f t="shared" si="189"/>
        <v>Nov</v>
      </c>
      <c r="D5990" t="s">
        <v>2029</v>
      </c>
      <c r="E5990" t="s">
        <v>37</v>
      </c>
      <c r="F5990" t="s">
        <v>12</v>
      </c>
      <c r="G5990" t="s">
        <v>47</v>
      </c>
      <c r="H5990" t="s">
        <v>1202</v>
      </c>
      <c r="I5990" s="4">
        <v>10.74</v>
      </c>
      <c r="J5990" s="5">
        <v>3</v>
      </c>
      <c r="K5990" s="4">
        <v>5.26</v>
      </c>
    </row>
    <row r="5991" spans="1:11" x14ac:dyDescent="0.2">
      <c r="A5991" t="s">
        <v>3477</v>
      </c>
      <c r="B5991" t="str">
        <f t="shared" si="188"/>
        <v>2016</v>
      </c>
      <c r="C5991" t="str">
        <f t="shared" si="189"/>
        <v>Nov</v>
      </c>
      <c r="D5991" t="s">
        <v>3239</v>
      </c>
      <c r="E5991" t="s">
        <v>189</v>
      </c>
      <c r="F5991" t="s">
        <v>38</v>
      </c>
      <c r="G5991" t="s">
        <v>52</v>
      </c>
      <c r="H5991" t="s">
        <v>2423</v>
      </c>
      <c r="I5991" s="4">
        <v>209.88</v>
      </c>
      <c r="J5991" s="5">
        <v>3</v>
      </c>
      <c r="K5991" s="4">
        <v>35.68</v>
      </c>
    </row>
    <row r="5992" spans="1:11" x14ac:dyDescent="0.2">
      <c r="A5992" t="s">
        <v>3477</v>
      </c>
      <c r="B5992" t="str">
        <f t="shared" si="188"/>
        <v>2016</v>
      </c>
      <c r="C5992" t="str">
        <f t="shared" si="189"/>
        <v>Nov</v>
      </c>
      <c r="D5992" t="s">
        <v>1439</v>
      </c>
      <c r="E5992" t="s">
        <v>31</v>
      </c>
      <c r="F5992" t="s">
        <v>38</v>
      </c>
      <c r="G5992" t="s">
        <v>52</v>
      </c>
      <c r="H5992" t="s">
        <v>518</v>
      </c>
      <c r="I5992" s="4">
        <v>38.29</v>
      </c>
      <c r="J5992" s="5">
        <v>7</v>
      </c>
      <c r="K5992" s="4">
        <v>16.46</v>
      </c>
    </row>
    <row r="5993" spans="1:11" x14ac:dyDescent="0.2">
      <c r="A5993" t="s">
        <v>3477</v>
      </c>
      <c r="B5993" t="str">
        <f t="shared" si="188"/>
        <v>2016</v>
      </c>
      <c r="C5993" t="str">
        <f t="shared" si="189"/>
        <v>Nov</v>
      </c>
      <c r="D5993" t="s">
        <v>1583</v>
      </c>
      <c r="E5993" t="s">
        <v>31</v>
      </c>
      <c r="F5993" t="s">
        <v>12</v>
      </c>
      <c r="G5993" t="s">
        <v>27</v>
      </c>
      <c r="H5993" t="s">
        <v>878</v>
      </c>
      <c r="I5993" s="4">
        <v>192.8</v>
      </c>
      <c r="J5993" s="5">
        <v>4</v>
      </c>
      <c r="K5993" s="4">
        <v>55.91</v>
      </c>
    </row>
    <row r="5994" spans="1:11" x14ac:dyDescent="0.2">
      <c r="A5994" t="s">
        <v>3477</v>
      </c>
      <c r="B5994" t="str">
        <f t="shared" si="188"/>
        <v>2016</v>
      </c>
      <c r="C5994" t="str">
        <f t="shared" si="189"/>
        <v>Nov</v>
      </c>
      <c r="D5994" t="s">
        <v>2272</v>
      </c>
      <c r="E5994" t="s">
        <v>104</v>
      </c>
      <c r="F5994" t="s">
        <v>12</v>
      </c>
      <c r="G5994" t="s">
        <v>232</v>
      </c>
      <c r="H5994" t="s">
        <v>1761</v>
      </c>
      <c r="I5994" s="4">
        <v>17.579999999999998</v>
      </c>
      <c r="J5994" s="5">
        <v>7</v>
      </c>
      <c r="K5994" s="4">
        <v>-4.18</v>
      </c>
    </row>
    <row r="5995" spans="1:11" x14ac:dyDescent="0.2">
      <c r="A5995" t="s">
        <v>3477</v>
      </c>
      <c r="B5995" t="str">
        <f t="shared" si="188"/>
        <v>2016</v>
      </c>
      <c r="C5995" t="str">
        <f t="shared" si="189"/>
        <v>Nov</v>
      </c>
      <c r="D5995" t="s">
        <v>2272</v>
      </c>
      <c r="E5995" t="s">
        <v>104</v>
      </c>
      <c r="F5995" t="s">
        <v>38</v>
      </c>
      <c r="G5995" t="s">
        <v>39</v>
      </c>
      <c r="H5995" t="s">
        <v>1658</v>
      </c>
      <c r="I5995" s="4">
        <v>104.78</v>
      </c>
      <c r="J5995" s="5">
        <v>1</v>
      </c>
      <c r="K5995" s="4">
        <v>-14.41</v>
      </c>
    </row>
    <row r="5996" spans="1:11" x14ac:dyDescent="0.2">
      <c r="A5996" t="s">
        <v>3477</v>
      </c>
      <c r="B5996" t="str">
        <f t="shared" si="188"/>
        <v>2016</v>
      </c>
      <c r="C5996" t="str">
        <f t="shared" si="189"/>
        <v>Nov</v>
      </c>
      <c r="D5996" t="s">
        <v>2272</v>
      </c>
      <c r="E5996" t="s">
        <v>104</v>
      </c>
      <c r="F5996" t="s">
        <v>12</v>
      </c>
      <c r="G5996" t="s">
        <v>13</v>
      </c>
      <c r="H5996" t="s">
        <v>746</v>
      </c>
      <c r="I5996" s="4">
        <v>47.95</v>
      </c>
      <c r="J5996" s="5">
        <v>3</v>
      </c>
      <c r="K5996" s="4">
        <v>16.78</v>
      </c>
    </row>
    <row r="5997" spans="1:11" x14ac:dyDescent="0.2">
      <c r="A5997" t="s">
        <v>3477</v>
      </c>
      <c r="B5997" t="str">
        <f t="shared" si="188"/>
        <v>2016</v>
      </c>
      <c r="C5997" t="str">
        <f t="shared" si="189"/>
        <v>Nov</v>
      </c>
      <c r="D5997" t="s">
        <v>2272</v>
      </c>
      <c r="E5997" t="s">
        <v>104</v>
      </c>
      <c r="F5997" t="s">
        <v>38</v>
      </c>
      <c r="G5997" t="s">
        <v>39</v>
      </c>
      <c r="H5997" t="s">
        <v>1684</v>
      </c>
      <c r="I5997" s="4">
        <v>650.35</v>
      </c>
      <c r="J5997" s="5">
        <v>3</v>
      </c>
      <c r="K5997" s="4">
        <v>-97.55</v>
      </c>
    </row>
    <row r="5998" spans="1:11" x14ac:dyDescent="0.2">
      <c r="A5998" t="s">
        <v>3477</v>
      </c>
      <c r="B5998" t="str">
        <f t="shared" si="188"/>
        <v>2016</v>
      </c>
      <c r="C5998" t="str">
        <f t="shared" si="189"/>
        <v>Nov</v>
      </c>
      <c r="D5998" t="s">
        <v>2272</v>
      </c>
      <c r="E5998" t="s">
        <v>104</v>
      </c>
      <c r="F5998" t="s">
        <v>12</v>
      </c>
      <c r="G5998" t="s">
        <v>18</v>
      </c>
      <c r="H5998" t="s">
        <v>941</v>
      </c>
      <c r="I5998" s="4">
        <v>629.17999999999995</v>
      </c>
      <c r="J5998" s="5">
        <v>8</v>
      </c>
      <c r="K5998" s="4">
        <v>228.08</v>
      </c>
    </row>
    <row r="5999" spans="1:11" x14ac:dyDescent="0.2">
      <c r="A5999" t="s">
        <v>3477</v>
      </c>
      <c r="B5999" t="str">
        <f t="shared" si="188"/>
        <v>2016</v>
      </c>
      <c r="C5999" t="str">
        <f t="shared" si="189"/>
        <v>Nov</v>
      </c>
      <c r="D5999" t="s">
        <v>2272</v>
      </c>
      <c r="E5999" t="s">
        <v>104</v>
      </c>
      <c r="F5999" t="s">
        <v>12</v>
      </c>
      <c r="G5999" t="s">
        <v>13</v>
      </c>
      <c r="H5999" t="s">
        <v>357</v>
      </c>
      <c r="I5999" s="4">
        <v>15.18</v>
      </c>
      <c r="J5999" s="5">
        <v>1</v>
      </c>
      <c r="K5999" s="4">
        <v>5.31</v>
      </c>
    </row>
    <row r="6000" spans="1:11" x14ac:dyDescent="0.2">
      <c r="A6000" t="s">
        <v>3477</v>
      </c>
      <c r="B6000" t="str">
        <f t="shared" si="188"/>
        <v>2016</v>
      </c>
      <c r="C6000" t="str">
        <f t="shared" si="189"/>
        <v>Nov</v>
      </c>
      <c r="D6000" t="s">
        <v>2171</v>
      </c>
      <c r="E6000" t="s">
        <v>139</v>
      </c>
      <c r="F6000" t="s">
        <v>38</v>
      </c>
      <c r="G6000" t="s">
        <v>52</v>
      </c>
      <c r="H6000" t="s">
        <v>140</v>
      </c>
      <c r="I6000" s="4">
        <v>50.5</v>
      </c>
      <c r="J6000" s="5">
        <v>6</v>
      </c>
      <c r="K6000" s="4">
        <v>8.2100000000000009</v>
      </c>
    </row>
    <row r="6001" spans="1:11" x14ac:dyDescent="0.2">
      <c r="A6001" t="s">
        <v>3477</v>
      </c>
      <c r="B6001" t="str">
        <f t="shared" si="188"/>
        <v>2016</v>
      </c>
      <c r="C6001" t="str">
        <f t="shared" si="189"/>
        <v>Nov</v>
      </c>
      <c r="D6001" t="s">
        <v>929</v>
      </c>
      <c r="E6001" t="s">
        <v>31</v>
      </c>
      <c r="F6001" t="s">
        <v>12</v>
      </c>
      <c r="G6001" t="s">
        <v>22</v>
      </c>
      <c r="H6001" t="s">
        <v>1094</v>
      </c>
      <c r="I6001" s="4">
        <v>7.71</v>
      </c>
      <c r="J6001" s="5">
        <v>2</v>
      </c>
      <c r="K6001" s="4">
        <v>2.8</v>
      </c>
    </row>
    <row r="6002" spans="1:11" x14ac:dyDescent="0.2">
      <c r="A6002" t="s">
        <v>3477</v>
      </c>
      <c r="B6002" t="str">
        <f t="shared" si="188"/>
        <v>2016</v>
      </c>
      <c r="C6002" t="str">
        <f t="shared" si="189"/>
        <v>Nov</v>
      </c>
      <c r="D6002" t="s">
        <v>929</v>
      </c>
      <c r="E6002" t="s">
        <v>31</v>
      </c>
      <c r="F6002" t="s">
        <v>12</v>
      </c>
      <c r="G6002" t="s">
        <v>22</v>
      </c>
      <c r="H6002" t="s">
        <v>1155</v>
      </c>
      <c r="I6002" s="4">
        <v>4.18</v>
      </c>
      <c r="J6002" s="5">
        <v>1</v>
      </c>
      <c r="K6002" s="4">
        <v>1.31</v>
      </c>
    </row>
    <row r="6003" spans="1:11" x14ac:dyDescent="0.2">
      <c r="A6003" t="s">
        <v>3477</v>
      </c>
      <c r="B6003" t="str">
        <f t="shared" si="188"/>
        <v>2016</v>
      </c>
      <c r="C6003" t="str">
        <f t="shared" si="189"/>
        <v>Nov</v>
      </c>
      <c r="D6003" t="s">
        <v>929</v>
      </c>
      <c r="E6003" t="s">
        <v>31</v>
      </c>
      <c r="F6003" t="s">
        <v>12</v>
      </c>
      <c r="G6003" t="s">
        <v>13</v>
      </c>
      <c r="H6003" t="s">
        <v>1293</v>
      </c>
      <c r="I6003" s="4">
        <v>38.880000000000003</v>
      </c>
      <c r="J6003" s="5">
        <v>6</v>
      </c>
      <c r="K6003" s="4">
        <v>18.66</v>
      </c>
    </row>
    <row r="6004" spans="1:11" x14ac:dyDescent="0.2">
      <c r="A6004" t="s">
        <v>3477</v>
      </c>
      <c r="B6004" t="str">
        <f t="shared" si="188"/>
        <v>2016</v>
      </c>
      <c r="C6004" t="str">
        <f t="shared" si="189"/>
        <v>Nov</v>
      </c>
      <c r="D6004" t="s">
        <v>2992</v>
      </c>
      <c r="E6004" t="s">
        <v>290</v>
      </c>
      <c r="F6004" t="s">
        <v>12</v>
      </c>
      <c r="G6004" t="s">
        <v>20</v>
      </c>
      <c r="H6004" t="s">
        <v>717</v>
      </c>
      <c r="I6004" s="4">
        <v>45.25</v>
      </c>
      <c r="J6004" s="5">
        <v>2</v>
      </c>
      <c r="K6004" s="4">
        <v>3.96</v>
      </c>
    </row>
    <row r="6005" spans="1:11" x14ac:dyDescent="0.2">
      <c r="A6005" t="s">
        <v>3477</v>
      </c>
      <c r="B6005" t="str">
        <f t="shared" si="188"/>
        <v>2016</v>
      </c>
      <c r="C6005" t="str">
        <f t="shared" si="189"/>
        <v>Nov</v>
      </c>
      <c r="D6005" t="s">
        <v>2992</v>
      </c>
      <c r="E6005" t="s">
        <v>290</v>
      </c>
      <c r="F6005" t="s">
        <v>38</v>
      </c>
      <c r="G6005" t="s">
        <v>164</v>
      </c>
      <c r="H6005" t="s">
        <v>1918</v>
      </c>
      <c r="I6005" s="4">
        <v>876.3</v>
      </c>
      <c r="J6005" s="5">
        <v>10</v>
      </c>
      <c r="K6005" s="4">
        <v>-292.10000000000002</v>
      </c>
    </row>
    <row r="6006" spans="1:11" x14ac:dyDescent="0.2">
      <c r="A6006" t="s">
        <v>3477</v>
      </c>
      <c r="B6006" t="str">
        <f t="shared" si="188"/>
        <v>2016</v>
      </c>
      <c r="C6006" t="str">
        <f t="shared" si="189"/>
        <v>Nov</v>
      </c>
      <c r="D6006" t="s">
        <v>2992</v>
      </c>
      <c r="E6006" t="s">
        <v>290</v>
      </c>
      <c r="F6006" t="s">
        <v>12</v>
      </c>
      <c r="G6006" t="s">
        <v>232</v>
      </c>
      <c r="H6006" t="s">
        <v>3185</v>
      </c>
      <c r="I6006" s="4">
        <v>185.38</v>
      </c>
      <c r="J6006" s="5">
        <v>2</v>
      </c>
      <c r="K6006" s="4">
        <v>-34.76</v>
      </c>
    </row>
    <row r="6007" spans="1:11" x14ac:dyDescent="0.2">
      <c r="A6007" t="s">
        <v>3477</v>
      </c>
      <c r="B6007" t="str">
        <f t="shared" si="188"/>
        <v>2016</v>
      </c>
      <c r="C6007" t="str">
        <f t="shared" si="189"/>
        <v>Nov</v>
      </c>
      <c r="D6007" t="s">
        <v>776</v>
      </c>
      <c r="E6007" t="s">
        <v>31</v>
      </c>
      <c r="F6007" t="s">
        <v>43</v>
      </c>
      <c r="G6007" t="s">
        <v>353</v>
      </c>
      <c r="H6007" t="s">
        <v>3478</v>
      </c>
      <c r="I6007" s="4">
        <v>686.4</v>
      </c>
      <c r="J6007" s="5">
        <v>2</v>
      </c>
      <c r="K6007" s="4">
        <v>77.22</v>
      </c>
    </row>
    <row r="6008" spans="1:11" x14ac:dyDescent="0.2">
      <c r="A6008" t="s">
        <v>3477</v>
      </c>
      <c r="B6008" t="str">
        <f t="shared" si="188"/>
        <v>2016</v>
      </c>
      <c r="C6008" t="str">
        <f t="shared" si="189"/>
        <v>Nov</v>
      </c>
      <c r="D6008" t="s">
        <v>1954</v>
      </c>
      <c r="E6008" t="s">
        <v>11</v>
      </c>
      <c r="F6008" t="s">
        <v>38</v>
      </c>
      <c r="G6008" t="s">
        <v>52</v>
      </c>
      <c r="H6008" t="s">
        <v>2440</v>
      </c>
      <c r="I6008" s="4">
        <v>11.38</v>
      </c>
      <c r="J6008" s="5">
        <v>3</v>
      </c>
      <c r="K6008" s="4">
        <v>-5.69</v>
      </c>
    </row>
    <row r="6009" spans="1:11" x14ac:dyDescent="0.2">
      <c r="A6009" t="s">
        <v>3477</v>
      </c>
      <c r="B6009" t="str">
        <f t="shared" si="188"/>
        <v>2016</v>
      </c>
      <c r="C6009" t="str">
        <f t="shared" si="189"/>
        <v>Nov</v>
      </c>
      <c r="D6009" t="s">
        <v>1954</v>
      </c>
      <c r="E6009" t="s">
        <v>11</v>
      </c>
      <c r="F6009" t="s">
        <v>38</v>
      </c>
      <c r="G6009" t="s">
        <v>52</v>
      </c>
      <c r="H6009" t="s">
        <v>754</v>
      </c>
      <c r="I6009" s="4">
        <v>66.11</v>
      </c>
      <c r="J6009" s="5">
        <v>4</v>
      </c>
      <c r="K6009" s="4">
        <v>-84.29</v>
      </c>
    </row>
    <row r="6010" spans="1:11" x14ac:dyDescent="0.2">
      <c r="A6010" t="s">
        <v>3479</v>
      </c>
      <c r="B6010" t="str">
        <f t="shared" si="188"/>
        <v>2016</v>
      </c>
      <c r="C6010" t="str">
        <f t="shared" si="189"/>
        <v>Nov</v>
      </c>
      <c r="D6010" t="s">
        <v>1598</v>
      </c>
      <c r="E6010" t="s">
        <v>31</v>
      </c>
      <c r="F6010" t="s">
        <v>12</v>
      </c>
      <c r="G6010" t="s">
        <v>22</v>
      </c>
      <c r="H6010" t="s">
        <v>2890</v>
      </c>
      <c r="I6010" s="4">
        <v>29.12</v>
      </c>
      <c r="J6010" s="5">
        <v>5</v>
      </c>
      <c r="K6010" s="4">
        <v>9.83</v>
      </c>
    </row>
    <row r="6011" spans="1:11" x14ac:dyDescent="0.2">
      <c r="A6011" t="s">
        <v>3479</v>
      </c>
      <c r="B6011" t="str">
        <f t="shared" si="188"/>
        <v>2016</v>
      </c>
      <c r="C6011" t="str">
        <f t="shared" si="189"/>
        <v>Nov</v>
      </c>
      <c r="D6011" t="s">
        <v>3239</v>
      </c>
      <c r="E6011" t="s">
        <v>26</v>
      </c>
      <c r="F6011" t="s">
        <v>43</v>
      </c>
      <c r="G6011" t="s">
        <v>44</v>
      </c>
      <c r="H6011" t="s">
        <v>2744</v>
      </c>
      <c r="I6011" s="4">
        <v>23.99</v>
      </c>
      <c r="J6011" s="5">
        <v>2</v>
      </c>
      <c r="K6011" s="4">
        <v>-15.99</v>
      </c>
    </row>
    <row r="6012" spans="1:11" x14ac:dyDescent="0.2">
      <c r="A6012" t="s">
        <v>3479</v>
      </c>
      <c r="B6012" t="str">
        <f t="shared" si="188"/>
        <v>2016</v>
      </c>
      <c r="C6012" t="str">
        <f t="shared" si="189"/>
        <v>Nov</v>
      </c>
      <c r="D6012" t="s">
        <v>1063</v>
      </c>
      <c r="E6012" t="s">
        <v>11</v>
      </c>
      <c r="F6012" t="s">
        <v>38</v>
      </c>
      <c r="G6012" t="s">
        <v>164</v>
      </c>
      <c r="H6012" t="s">
        <v>2375</v>
      </c>
      <c r="I6012" s="4">
        <v>863.13</v>
      </c>
      <c r="J6012" s="5">
        <v>8</v>
      </c>
      <c r="K6012" s="4">
        <v>-160.30000000000001</v>
      </c>
    </row>
    <row r="6013" spans="1:11" x14ac:dyDescent="0.2">
      <c r="A6013" t="s">
        <v>3479</v>
      </c>
      <c r="B6013" t="str">
        <f t="shared" si="188"/>
        <v>2016</v>
      </c>
      <c r="C6013" t="str">
        <f t="shared" si="189"/>
        <v>Nov</v>
      </c>
      <c r="D6013" t="s">
        <v>1063</v>
      </c>
      <c r="E6013" t="s">
        <v>11</v>
      </c>
      <c r="F6013" t="s">
        <v>12</v>
      </c>
      <c r="G6013" t="s">
        <v>22</v>
      </c>
      <c r="H6013" t="s">
        <v>133</v>
      </c>
      <c r="I6013" s="4">
        <v>3.56</v>
      </c>
      <c r="J6013" s="5">
        <v>3</v>
      </c>
      <c r="K6013" s="4">
        <v>-6.24</v>
      </c>
    </row>
    <row r="6014" spans="1:11" x14ac:dyDescent="0.2">
      <c r="A6014" t="s">
        <v>3479</v>
      </c>
      <c r="B6014" t="str">
        <f t="shared" si="188"/>
        <v>2016</v>
      </c>
      <c r="C6014" t="str">
        <f t="shared" si="189"/>
        <v>Nov</v>
      </c>
      <c r="D6014" t="s">
        <v>1063</v>
      </c>
      <c r="E6014" t="s">
        <v>11</v>
      </c>
      <c r="F6014" t="s">
        <v>38</v>
      </c>
      <c r="G6014" t="s">
        <v>83</v>
      </c>
      <c r="H6014" t="s">
        <v>2674</v>
      </c>
      <c r="I6014" s="4">
        <v>956.66</v>
      </c>
      <c r="J6014" s="5">
        <v>7</v>
      </c>
      <c r="K6014" s="4">
        <v>-225.1</v>
      </c>
    </row>
    <row r="6015" spans="1:11" x14ac:dyDescent="0.2">
      <c r="A6015" t="s">
        <v>3479</v>
      </c>
      <c r="B6015" t="str">
        <f t="shared" si="188"/>
        <v>2016</v>
      </c>
      <c r="C6015" t="str">
        <f t="shared" si="189"/>
        <v>Nov</v>
      </c>
      <c r="D6015" t="s">
        <v>1063</v>
      </c>
      <c r="E6015" t="s">
        <v>11</v>
      </c>
      <c r="F6015" t="s">
        <v>12</v>
      </c>
      <c r="G6015" t="s">
        <v>22</v>
      </c>
      <c r="H6015" t="s">
        <v>1301</v>
      </c>
      <c r="I6015" s="4">
        <v>12.59</v>
      </c>
      <c r="J6015" s="5">
        <v>3</v>
      </c>
      <c r="K6015" s="4">
        <v>-20.14</v>
      </c>
    </row>
    <row r="6016" spans="1:11" x14ac:dyDescent="0.2">
      <c r="A6016" t="s">
        <v>3479</v>
      </c>
      <c r="B6016" t="str">
        <f t="shared" si="188"/>
        <v>2016</v>
      </c>
      <c r="C6016" t="str">
        <f t="shared" si="189"/>
        <v>Nov</v>
      </c>
      <c r="D6016" t="s">
        <v>1063</v>
      </c>
      <c r="E6016" t="s">
        <v>11</v>
      </c>
      <c r="F6016" t="s">
        <v>43</v>
      </c>
      <c r="G6016" t="s">
        <v>58</v>
      </c>
      <c r="H6016" t="s">
        <v>3480</v>
      </c>
      <c r="I6016" s="4">
        <v>171.96</v>
      </c>
      <c r="J6016" s="5">
        <v>5</v>
      </c>
      <c r="K6016" s="4">
        <v>45.14</v>
      </c>
    </row>
    <row r="6017" spans="1:11" x14ac:dyDescent="0.2">
      <c r="A6017" t="s">
        <v>3479</v>
      </c>
      <c r="B6017" t="str">
        <f t="shared" si="188"/>
        <v>2016</v>
      </c>
      <c r="C6017" t="str">
        <f t="shared" si="189"/>
        <v>Nov</v>
      </c>
      <c r="D6017" t="s">
        <v>1547</v>
      </c>
      <c r="E6017" t="s">
        <v>146</v>
      </c>
      <c r="F6017" t="s">
        <v>12</v>
      </c>
      <c r="G6017" t="s">
        <v>22</v>
      </c>
      <c r="H6017" t="s">
        <v>1301</v>
      </c>
      <c r="I6017" s="4">
        <v>104.9</v>
      </c>
      <c r="J6017" s="5">
        <v>5</v>
      </c>
      <c r="K6017" s="4">
        <v>50.35</v>
      </c>
    </row>
    <row r="6018" spans="1:11" x14ac:dyDescent="0.2">
      <c r="A6018" t="s">
        <v>3479</v>
      </c>
      <c r="B6018" t="str">
        <f t="shared" si="188"/>
        <v>2016</v>
      </c>
      <c r="C6018" t="str">
        <f t="shared" si="189"/>
        <v>Nov</v>
      </c>
      <c r="D6018" t="s">
        <v>1547</v>
      </c>
      <c r="E6018" t="s">
        <v>146</v>
      </c>
      <c r="F6018" t="s">
        <v>12</v>
      </c>
      <c r="G6018" t="s">
        <v>27</v>
      </c>
      <c r="H6018" t="s">
        <v>602</v>
      </c>
      <c r="I6018" s="4">
        <v>39.68</v>
      </c>
      <c r="J6018" s="5">
        <v>2</v>
      </c>
      <c r="K6018" s="4">
        <v>16.27</v>
      </c>
    </row>
    <row r="6019" spans="1:11" x14ac:dyDescent="0.2">
      <c r="A6019" t="s">
        <v>3479</v>
      </c>
      <c r="B6019" t="str">
        <f t="shared" ref="B6019:B6082" si="190">TEXT(A6019,"YYYY")</f>
        <v>2016</v>
      </c>
      <c r="C6019" t="str">
        <f t="shared" ref="C6019:C6082" si="191">TEXT(A6019,"MMM")</f>
        <v>Nov</v>
      </c>
      <c r="D6019" t="s">
        <v>1547</v>
      </c>
      <c r="E6019" t="s">
        <v>146</v>
      </c>
      <c r="F6019" t="s">
        <v>12</v>
      </c>
      <c r="G6019" t="s">
        <v>18</v>
      </c>
      <c r="H6019" t="s">
        <v>2732</v>
      </c>
      <c r="I6019" s="4">
        <v>51.75</v>
      </c>
      <c r="J6019" s="5">
        <v>5</v>
      </c>
      <c r="K6019" s="4">
        <v>24.84</v>
      </c>
    </row>
    <row r="6020" spans="1:11" x14ac:dyDescent="0.2">
      <c r="A6020" t="s">
        <v>3479</v>
      </c>
      <c r="B6020" t="str">
        <f t="shared" si="190"/>
        <v>2016</v>
      </c>
      <c r="C6020" t="str">
        <f t="shared" si="191"/>
        <v>Nov</v>
      </c>
      <c r="D6020" t="s">
        <v>1277</v>
      </c>
      <c r="E6020" t="s">
        <v>31</v>
      </c>
      <c r="F6020" t="s">
        <v>12</v>
      </c>
      <c r="G6020" t="s">
        <v>22</v>
      </c>
      <c r="H6020" t="s">
        <v>2481</v>
      </c>
      <c r="I6020" s="4">
        <v>53.25</v>
      </c>
      <c r="J6020" s="5">
        <v>2</v>
      </c>
      <c r="K6020" s="4">
        <v>19.97</v>
      </c>
    </row>
    <row r="6021" spans="1:11" x14ac:dyDescent="0.2">
      <c r="A6021" t="s">
        <v>3479</v>
      </c>
      <c r="B6021" t="str">
        <f t="shared" si="190"/>
        <v>2016</v>
      </c>
      <c r="C6021" t="str">
        <f t="shared" si="191"/>
        <v>Nov</v>
      </c>
      <c r="D6021" t="s">
        <v>1626</v>
      </c>
      <c r="E6021" t="s">
        <v>11</v>
      </c>
      <c r="F6021" t="s">
        <v>12</v>
      </c>
      <c r="G6021" t="s">
        <v>18</v>
      </c>
      <c r="H6021" t="s">
        <v>474</v>
      </c>
      <c r="I6021" s="4">
        <v>11.84</v>
      </c>
      <c r="J6021" s="5">
        <v>1</v>
      </c>
      <c r="K6021" s="4">
        <v>4.4400000000000004</v>
      </c>
    </row>
    <row r="6022" spans="1:11" x14ac:dyDescent="0.2">
      <c r="A6022" t="s">
        <v>3479</v>
      </c>
      <c r="B6022" t="str">
        <f t="shared" si="190"/>
        <v>2016</v>
      </c>
      <c r="C6022" t="str">
        <f t="shared" si="191"/>
        <v>Nov</v>
      </c>
      <c r="D6022" t="s">
        <v>1406</v>
      </c>
      <c r="E6022" t="s">
        <v>189</v>
      </c>
      <c r="F6022" t="s">
        <v>43</v>
      </c>
      <c r="G6022" t="s">
        <v>58</v>
      </c>
      <c r="H6022" t="s">
        <v>3481</v>
      </c>
      <c r="I6022" s="4">
        <v>479.72</v>
      </c>
      <c r="J6022" s="5">
        <v>4</v>
      </c>
      <c r="K6022" s="4">
        <v>52.77</v>
      </c>
    </row>
    <row r="6023" spans="1:11" x14ac:dyDescent="0.2">
      <c r="A6023" t="s">
        <v>3479</v>
      </c>
      <c r="B6023" t="str">
        <f t="shared" si="190"/>
        <v>2016</v>
      </c>
      <c r="C6023" t="str">
        <f t="shared" si="191"/>
        <v>Nov</v>
      </c>
      <c r="D6023" t="s">
        <v>2066</v>
      </c>
      <c r="E6023" t="s">
        <v>31</v>
      </c>
      <c r="F6023" t="s">
        <v>43</v>
      </c>
      <c r="G6023" t="s">
        <v>58</v>
      </c>
      <c r="H6023" t="s">
        <v>2721</v>
      </c>
      <c r="I6023" s="4">
        <v>72</v>
      </c>
      <c r="J6023" s="5">
        <v>4</v>
      </c>
      <c r="K6023" s="4">
        <v>12.96</v>
      </c>
    </row>
    <row r="6024" spans="1:11" x14ac:dyDescent="0.2">
      <c r="A6024" t="s">
        <v>3479</v>
      </c>
      <c r="B6024" t="str">
        <f t="shared" si="190"/>
        <v>2016</v>
      </c>
      <c r="C6024" t="str">
        <f t="shared" si="191"/>
        <v>Nov</v>
      </c>
      <c r="D6024" t="s">
        <v>2066</v>
      </c>
      <c r="E6024" t="s">
        <v>31</v>
      </c>
      <c r="F6024" t="s">
        <v>38</v>
      </c>
      <c r="G6024" t="s">
        <v>39</v>
      </c>
      <c r="H6024" t="s">
        <v>2116</v>
      </c>
      <c r="I6024" s="4">
        <v>113.89</v>
      </c>
      <c r="J6024" s="5">
        <v>2</v>
      </c>
      <c r="K6024" s="4">
        <v>9.9700000000000006</v>
      </c>
    </row>
    <row r="6025" spans="1:11" x14ac:dyDescent="0.2">
      <c r="A6025" t="s">
        <v>3479</v>
      </c>
      <c r="B6025" t="str">
        <f t="shared" si="190"/>
        <v>2016</v>
      </c>
      <c r="C6025" t="str">
        <f t="shared" si="191"/>
        <v>Nov</v>
      </c>
      <c r="D6025" t="s">
        <v>2066</v>
      </c>
      <c r="E6025" t="s">
        <v>31</v>
      </c>
      <c r="F6025" t="s">
        <v>12</v>
      </c>
      <c r="G6025" t="s">
        <v>72</v>
      </c>
      <c r="H6025" t="s">
        <v>740</v>
      </c>
      <c r="I6025" s="4">
        <v>158.13</v>
      </c>
      <c r="J6025" s="5">
        <v>3</v>
      </c>
      <c r="K6025" s="4">
        <v>77.48</v>
      </c>
    </row>
    <row r="6026" spans="1:11" x14ac:dyDescent="0.2">
      <c r="A6026" t="s">
        <v>3479</v>
      </c>
      <c r="B6026" t="str">
        <f t="shared" si="190"/>
        <v>2016</v>
      </c>
      <c r="C6026" t="str">
        <f t="shared" si="191"/>
        <v>Nov</v>
      </c>
      <c r="D6026" t="s">
        <v>1476</v>
      </c>
      <c r="E6026" t="s">
        <v>62</v>
      </c>
      <c r="F6026" t="s">
        <v>38</v>
      </c>
      <c r="G6026" t="s">
        <v>52</v>
      </c>
      <c r="H6026" t="s">
        <v>1417</v>
      </c>
      <c r="I6026" s="4">
        <v>273.95999999999998</v>
      </c>
      <c r="J6026" s="5">
        <v>2</v>
      </c>
      <c r="K6026" s="4">
        <v>71.23</v>
      </c>
    </row>
    <row r="6027" spans="1:11" x14ac:dyDescent="0.2">
      <c r="A6027" t="s">
        <v>3479</v>
      </c>
      <c r="B6027" t="str">
        <f t="shared" si="190"/>
        <v>2016</v>
      </c>
      <c r="C6027" t="str">
        <f t="shared" si="191"/>
        <v>Nov</v>
      </c>
      <c r="D6027" t="s">
        <v>1476</v>
      </c>
      <c r="E6027" t="s">
        <v>62</v>
      </c>
      <c r="F6027" t="s">
        <v>43</v>
      </c>
      <c r="G6027" t="s">
        <v>58</v>
      </c>
      <c r="H6027" t="s">
        <v>2792</v>
      </c>
      <c r="I6027" s="4">
        <v>89.97</v>
      </c>
      <c r="J6027" s="5">
        <v>3</v>
      </c>
      <c r="K6027" s="4">
        <v>18.89</v>
      </c>
    </row>
    <row r="6028" spans="1:11" x14ac:dyDescent="0.2">
      <c r="A6028" t="s">
        <v>3479</v>
      </c>
      <c r="B6028" t="str">
        <f t="shared" si="190"/>
        <v>2016</v>
      </c>
      <c r="C6028" t="str">
        <f t="shared" si="191"/>
        <v>Nov</v>
      </c>
      <c r="D6028" t="s">
        <v>1476</v>
      </c>
      <c r="E6028" t="s">
        <v>62</v>
      </c>
      <c r="F6028" t="s">
        <v>38</v>
      </c>
      <c r="G6028" t="s">
        <v>52</v>
      </c>
      <c r="H6028" t="s">
        <v>3346</v>
      </c>
      <c r="I6028" s="4">
        <v>756.8</v>
      </c>
      <c r="J6028" s="5">
        <v>5</v>
      </c>
      <c r="K6028" s="4">
        <v>75.680000000000007</v>
      </c>
    </row>
    <row r="6029" spans="1:11" x14ac:dyDescent="0.2">
      <c r="A6029" t="s">
        <v>3482</v>
      </c>
      <c r="B6029" t="str">
        <f t="shared" si="190"/>
        <v>2016</v>
      </c>
      <c r="C6029" t="str">
        <f t="shared" si="191"/>
        <v>Nov</v>
      </c>
      <c r="D6029" t="s">
        <v>1736</v>
      </c>
      <c r="E6029" t="s">
        <v>31</v>
      </c>
      <c r="F6029" t="s">
        <v>38</v>
      </c>
      <c r="G6029" t="s">
        <v>39</v>
      </c>
      <c r="H6029" t="s">
        <v>3404</v>
      </c>
      <c r="I6029" s="4">
        <v>81.42</v>
      </c>
      <c r="J6029" s="5">
        <v>2</v>
      </c>
      <c r="K6029" s="4">
        <v>-9.16</v>
      </c>
    </row>
    <row r="6030" spans="1:11" x14ac:dyDescent="0.2">
      <c r="A6030" t="s">
        <v>3482</v>
      </c>
      <c r="B6030" t="str">
        <f t="shared" si="190"/>
        <v>2016</v>
      </c>
      <c r="C6030" t="str">
        <f t="shared" si="191"/>
        <v>Nov</v>
      </c>
      <c r="D6030" t="s">
        <v>1736</v>
      </c>
      <c r="E6030" t="s">
        <v>31</v>
      </c>
      <c r="F6030" t="s">
        <v>38</v>
      </c>
      <c r="G6030" t="s">
        <v>52</v>
      </c>
      <c r="H6030" t="s">
        <v>1990</v>
      </c>
      <c r="I6030" s="4">
        <v>238.56</v>
      </c>
      <c r="J6030" s="5">
        <v>3</v>
      </c>
      <c r="K6030" s="4">
        <v>26.24</v>
      </c>
    </row>
    <row r="6031" spans="1:11" x14ac:dyDescent="0.2">
      <c r="A6031" t="s">
        <v>3482</v>
      </c>
      <c r="B6031" t="str">
        <f t="shared" si="190"/>
        <v>2016</v>
      </c>
      <c r="C6031" t="str">
        <f t="shared" si="191"/>
        <v>Nov</v>
      </c>
      <c r="D6031" t="s">
        <v>947</v>
      </c>
      <c r="E6031" t="s">
        <v>139</v>
      </c>
      <c r="F6031" t="s">
        <v>38</v>
      </c>
      <c r="G6031" t="s">
        <v>39</v>
      </c>
      <c r="H6031" t="s">
        <v>2099</v>
      </c>
      <c r="I6031" s="4">
        <v>207.98</v>
      </c>
      <c r="J6031" s="5">
        <v>2</v>
      </c>
      <c r="K6031" s="4">
        <v>-28.6</v>
      </c>
    </row>
    <row r="6032" spans="1:11" x14ac:dyDescent="0.2">
      <c r="A6032" t="s">
        <v>3482</v>
      </c>
      <c r="B6032" t="str">
        <f t="shared" si="190"/>
        <v>2016</v>
      </c>
      <c r="C6032" t="str">
        <f t="shared" si="191"/>
        <v>Nov</v>
      </c>
      <c r="D6032" t="s">
        <v>947</v>
      </c>
      <c r="E6032" t="s">
        <v>139</v>
      </c>
      <c r="F6032" t="s">
        <v>12</v>
      </c>
      <c r="G6032" t="s">
        <v>13</v>
      </c>
      <c r="H6032" t="s">
        <v>3189</v>
      </c>
      <c r="I6032" s="4">
        <v>36.11</v>
      </c>
      <c r="J6032" s="5">
        <v>2</v>
      </c>
      <c r="K6032" s="4">
        <v>12.64</v>
      </c>
    </row>
    <row r="6033" spans="1:11" x14ac:dyDescent="0.2">
      <c r="A6033" t="s">
        <v>3482</v>
      </c>
      <c r="B6033" t="str">
        <f t="shared" si="190"/>
        <v>2016</v>
      </c>
      <c r="C6033" t="str">
        <f t="shared" si="191"/>
        <v>Nov</v>
      </c>
      <c r="D6033" t="s">
        <v>947</v>
      </c>
      <c r="E6033" t="s">
        <v>139</v>
      </c>
      <c r="F6033" t="s">
        <v>38</v>
      </c>
      <c r="G6033" t="s">
        <v>52</v>
      </c>
      <c r="H6033" t="s">
        <v>2086</v>
      </c>
      <c r="I6033" s="4">
        <v>35.57</v>
      </c>
      <c r="J6033" s="5">
        <v>2</v>
      </c>
      <c r="K6033" s="4">
        <v>5.78</v>
      </c>
    </row>
    <row r="6034" spans="1:11" x14ac:dyDescent="0.2">
      <c r="A6034" t="s">
        <v>3482</v>
      </c>
      <c r="B6034" t="str">
        <f t="shared" si="190"/>
        <v>2016</v>
      </c>
      <c r="C6034" t="str">
        <f t="shared" si="191"/>
        <v>Nov</v>
      </c>
      <c r="D6034" t="s">
        <v>947</v>
      </c>
      <c r="E6034" t="s">
        <v>139</v>
      </c>
      <c r="F6034" t="s">
        <v>12</v>
      </c>
      <c r="G6034" t="s">
        <v>13</v>
      </c>
      <c r="H6034" t="s">
        <v>528</v>
      </c>
      <c r="I6034" s="4">
        <v>88.77</v>
      </c>
      <c r="J6034" s="5">
        <v>2</v>
      </c>
      <c r="K6034" s="4">
        <v>31.07</v>
      </c>
    </row>
    <row r="6035" spans="1:11" x14ac:dyDescent="0.2">
      <c r="A6035" t="s">
        <v>3482</v>
      </c>
      <c r="B6035" t="str">
        <f t="shared" si="190"/>
        <v>2016</v>
      </c>
      <c r="C6035" t="str">
        <f t="shared" si="191"/>
        <v>Nov</v>
      </c>
      <c r="D6035" t="s">
        <v>2097</v>
      </c>
      <c r="E6035" t="s">
        <v>31</v>
      </c>
      <c r="F6035" t="s">
        <v>12</v>
      </c>
      <c r="G6035" t="s">
        <v>20</v>
      </c>
      <c r="H6035" t="s">
        <v>717</v>
      </c>
      <c r="I6035" s="4">
        <v>84.84</v>
      </c>
      <c r="J6035" s="5">
        <v>3</v>
      </c>
      <c r="K6035" s="4">
        <v>22.91</v>
      </c>
    </row>
    <row r="6036" spans="1:11" x14ac:dyDescent="0.2">
      <c r="A6036" t="s">
        <v>3483</v>
      </c>
      <c r="B6036" t="str">
        <f t="shared" si="190"/>
        <v>2016</v>
      </c>
      <c r="C6036" t="str">
        <f t="shared" si="191"/>
        <v>Nov</v>
      </c>
      <c r="D6036" t="s">
        <v>2531</v>
      </c>
      <c r="E6036" t="s">
        <v>189</v>
      </c>
      <c r="F6036" t="s">
        <v>12</v>
      </c>
      <c r="G6036" t="s">
        <v>22</v>
      </c>
      <c r="H6036" t="s">
        <v>2550</v>
      </c>
      <c r="I6036" s="4">
        <v>27.68</v>
      </c>
      <c r="J6036" s="5">
        <v>2</v>
      </c>
      <c r="K6036" s="4">
        <v>9.69</v>
      </c>
    </row>
    <row r="6037" spans="1:11" x14ac:dyDescent="0.2">
      <c r="A6037" t="s">
        <v>3483</v>
      </c>
      <c r="B6037" t="str">
        <f t="shared" si="190"/>
        <v>2016</v>
      </c>
      <c r="C6037" t="str">
        <f t="shared" si="191"/>
        <v>Nov</v>
      </c>
      <c r="D6037" t="s">
        <v>2648</v>
      </c>
      <c r="E6037" t="s">
        <v>31</v>
      </c>
      <c r="F6037" t="s">
        <v>12</v>
      </c>
      <c r="G6037" t="s">
        <v>22</v>
      </c>
      <c r="H6037" t="s">
        <v>704</v>
      </c>
      <c r="I6037" s="4">
        <v>37.44</v>
      </c>
      <c r="J6037" s="5">
        <v>4</v>
      </c>
      <c r="K6037" s="4">
        <v>11.7</v>
      </c>
    </row>
    <row r="6038" spans="1:11" x14ac:dyDescent="0.2">
      <c r="A6038" t="s">
        <v>3483</v>
      </c>
      <c r="B6038" t="str">
        <f t="shared" si="190"/>
        <v>2016</v>
      </c>
      <c r="C6038" t="str">
        <f t="shared" si="191"/>
        <v>Nov</v>
      </c>
      <c r="D6038" t="s">
        <v>2648</v>
      </c>
      <c r="E6038" t="s">
        <v>31</v>
      </c>
      <c r="F6038" t="s">
        <v>12</v>
      </c>
      <c r="G6038" t="s">
        <v>22</v>
      </c>
      <c r="H6038" t="s">
        <v>497</v>
      </c>
      <c r="I6038" s="4">
        <v>26.98</v>
      </c>
      <c r="J6038" s="5">
        <v>4</v>
      </c>
      <c r="K6038" s="4">
        <v>8.77</v>
      </c>
    </row>
    <row r="6039" spans="1:11" x14ac:dyDescent="0.2">
      <c r="A6039" t="s">
        <v>3483</v>
      </c>
      <c r="B6039" t="str">
        <f t="shared" si="190"/>
        <v>2016</v>
      </c>
      <c r="C6039" t="str">
        <f t="shared" si="191"/>
        <v>Nov</v>
      </c>
      <c r="D6039" t="s">
        <v>2648</v>
      </c>
      <c r="E6039" t="s">
        <v>31</v>
      </c>
      <c r="F6039" t="s">
        <v>12</v>
      </c>
      <c r="G6039" t="s">
        <v>232</v>
      </c>
      <c r="H6039" t="s">
        <v>3400</v>
      </c>
      <c r="I6039" s="4">
        <v>11.36</v>
      </c>
      <c r="J6039" s="5">
        <v>2</v>
      </c>
      <c r="K6039" s="4">
        <v>3.29</v>
      </c>
    </row>
    <row r="6040" spans="1:11" x14ac:dyDescent="0.2">
      <c r="A6040" t="s">
        <v>3483</v>
      </c>
      <c r="B6040" t="str">
        <f t="shared" si="190"/>
        <v>2016</v>
      </c>
      <c r="C6040" t="str">
        <f t="shared" si="191"/>
        <v>Nov</v>
      </c>
      <c r="D6040" t="s">
        <v>2648</v>
      </c>
      <c r="E6040" t="s">
        <v>31</v>
      </c>
      <c r="F6040" t="s">
        <v>12</v>
      </c>
      <c r="G6040" t="s">
        <v>18</v>
      </c>
      <c r="H6040" t="s">
        <v>2410</v>
      </c>
      <c r="I6040" s="4">
        <v>14.62</v>
      </c>
      <c r="J6040" s="5">
        <v>2</v>
      </c>
      <c r="K6040" s="4">
        <v>6.87</v>
      </c>
    </row>
    <row r="6041" spans="1:11" x14ac:dyDescent="0.2">
      <c r="A6041" t="s">
        <v>3483</v>
      </c>
      <c r="B6041" t="str">
        <f t="shared" si="190"/>
        <v>2016</v>
      </c>
      <c r="C6041" t="str">
        <f t="shared" si="191"/>
        <v>Nov</v>
      </c>
      <c r="D6041" t="s">
        <v>2189</v>
      </c>
      <c r="E6041" t="s">
        <v>31</v>
      </c>
      <c r="F6041" t="s">
        <v>38</v>
      </c>
      <c r="G6041" t="s">
        <v>52</v>
      </c>
      <c r="H6041" t="s">
        <v>3156</v>
      </c>
      <c r="I6041" s="4">
        <v>14.82</v>
      </c>
      <c r="J6041" s="5">
        <v>3</v>
      </c>
      <c r="K6041" s="4">
        <v>6.22</v>
      </c>
    </row>
    <row r="6042" spans="1:11" x14ac:dyDescent="0.2">
      <c r="A6042" t="s">
        <v>3483</v>
      </c>
      <c r="B6042" t="str">
        <f t="shared" si="190"/>
        <v>2016</v>
      </c>
      <c r="C6042" t="str">
        <f t="shared" si="191"/>
        <v>Nov</v>
      </c>
      <c r="D6042" t="s">
        <v>1806</v>
      </c>
      <c r="E6042" t="s">
        <v>87</v>
      </c>
      <c r="F6042" t="s">
        <v>43</v>
      </c>
      <c r="G6042" t="s">
        <v>58</v>
      </c>
      <c r="H6042" t="s">
        <v>770</v>
      </c>
      <c r="I6042" s="4">
        <v>119.98</v>
      </c>
      <c r="J6042" s="5">
        <v>3</v>
      </c>
      <c r="K6042" s="4">
        <v>22.5</v>
      </c>
    </row>
    <row r="6043" spans="1:11" x14ac:dyDescent="0.2">
      <c r="A6043" t="s">
        <v>3483</v>
      </c>
      <c r="B6043" t="str">
        <f t="shared" si="190"/>
        <v>2016</v>
      </c>
      <c r="C6043" t="str">
        <f t="shared" si="191"/>
        <v>Nov</v>
      </c>
      <c r="D6043" t="s">
        <v>776</v>
      </c>
      <c r="E6043" t="s">
        <v>205</v>
      </c>
      <c r="F6043" t="s">
        <v>12</v>
      </c>
      <c r="G6043" t="s">
        <v>47</v>
      </c>
      <c r="H6043" t="s">
        <v>2863</v>
      </c>
      <c r="I6043" s="4">
        <v>14.96</v>
      </c>
      <c r="J6043" s="5">
        <v>4</v>
      </c>
      <c r="K6043" s="4">
        <v>0.3</v>
      </c>
    </row>
    <row r="6044" spans="1:11" x14ac:dyDescent="0.2">
      <c r="A6044" t="s">
        <v>3483</v>
      </c>
      <c r="B6044" t="str">
        <f t="shared" si="190"/>
        <v>2016</v>
      </c>
      <c r="C6044" t="str">
        <f t="shared" si="191"/>
        <v>Nov</v>
      </c>
      <c r="D6044" t="s">
        <v>2106</v>
      </c>
      <c r="E6044" t="s">
        <v>31</v>
      </c>
      <c r="F6044" t="s">
        <v>12</v>
      </c>
      <c r="G6044" t="s">
        <v>13</v>
      </c>
      <c r="H6044" t="s">
        <v>1563</v>
      </c>
      <c r="I6044" s="4">
        <v>12.9</v>
      </c>
      <c r="J6044" s="5">
        <v>2</v>
      </c>
      <c r="K6044" s="4">
        <v>6.32</v>
      </c>
    </row>
    <row r="6045" spans="1:11" x14ac:dyDescent="0.2">
      <c r="A6045" t="s">
        <v>3483</v>
      </c>
      <c r="B6045" t="str">
        <f t="shared" si="190"/>
        <v>2016</v>
      </c>
      <c r="C6045" t="str">
        <f t="shared" si="191"/>
        <v>Nov</v>
      </c>
      <c r="D6045" t="s">
        <v>1547</v>
      </c>
      <c r="E6045" t="s">
        <v>3484</v>
      </c>
      <c r="F6045" t="s">
        <v>38</v>
      </c>
      <c r="G6045" t="s">
        <v>39</v>
      </c>
      <c r="H6045" t="s">
        <v>1151</v>
      </c>
      <c r="I6045" s="4">
        <v>1603.14</v>
      </c>
      <c r="J6045" s="5">
        <v>4</v>
      </c>
      <c r="K6045" s="4">
        <v>100.2</v>
      </c>
    </row>
    <row r="6046" spans="1:11" x14ac:dyDescent="0.2">
      <c r="A6046" t="s">
        <v>3483</v>
      </c>
      <c r="B6046" t="str">
        <f t="shared" si="190"/>
        <v>2016</v>
      </c>
      <c r="C6046" t="str">
        <f t="shared" si="191"/>
        <v>Nov</v>
      </c>
      <c r="D6046" t="s">
        <v>1488</v>
      </c>
      <c r="E6046" t="s">
        <v>169</v>
      </c>
      <c r="F6046" t="s">
        <v>43</v>
      </c>
      <c r="G6046" t="s">
        <v>44</v>
      </c>
      <c r="H6046" t="s">
        <v>592</v>
      </c>
      <c r="I6046" s="4">
        <v>263.95999999999998</v>
      </c>
      <c r="J6046" s="5">
        <v>4</v>
      </c>
      <c r="K6046" s="4">
        <v>71.27</v>
      </c>
    </row>
    <row r="6047" spans="1:11" x14ac:dyDescent="0.2">
      <c r="A6047" t="s">
        <v>3483</v>
      </c>
      <c r="B6047" t="str">
        <f t="shared" si="190"/>
        <v>2016</v>
      </c>
      <c r="C6047" t="str">
        <f t="shared" si="191"/>
        <v>Nov</v>
      </c>
      <c r="D6047" t="s">
        <v>1488</v>
      </c>
      <c r="E6047" t="s">
        <v>169</v>
      </c>
      <c r="F6047" t="s">
        <v>43</v>
      </c>
      <c r="G6047" t="s">
        <v>44</v>
      </c>
      <c r="H6047" t="s">
        <v>2023</v>
      </c>
      <c r="I6047" s="4">
        <v>359.97</v>
      </c>
      <c r="J6047" s="5">
        <v>3</v>
      </c>
      <c r="K6047" s="4">
        <v>100.79</v>
      </c>
    </row>
    <row r="6048" spans="1:11" x14ac:dyDescent="0.2">
      <c r="A6048" t="s">
        <v>3483</v>
      </c>
      <c r="B6048" t="str">
        <f t="shared" si="190"/>
        <v>2016</v>
      </c>
      <c r="C6048" t="str">
        <f t="shared" si="191"/>
        <v>Nov</v>
      </c>
      <c r="D6048" t="s">
        <v>1488</v>
      </c>
      <c r="E6048" t="s">
        <v>169</v>
      </c>
      <c r="F6048" t="s">
        <v>12</v>
      </c>
      <c r="G6048" t="s">
        <v>13</v>
      </c>
      <c r="H6048" t="s">
        <v>1356</v>
      </c>
      <c r="I6048" s="4">
        <v>12.96</v>
      </c>
      <c r="J6048" s="5">
        <v>2</v>
      </c>
      <c r="K6048" s="4">
        <v>6.22</v>
      </c>
    </row>
    <row r="6049" spans="1:11" x14ac:dyDescent="0.2">
      <c r="A6049" t="s">
        <v>3483</v>
      </c>
      <c r="B6049" t="str">
        <f t="shared" si="190"/>
        <v>2016</v>
      </c>
      <c r="C6049" t="str">
        <f t="shared" si="191"/>
        <v>Nov</v>
      </c>
      <c r="D6049" t="s">
        <v>1488</v>
      </c>
      <c r="E6049" t="s">
        <v>169</v>
      </c>
      <c r="F6049" t="s">
        <v>12</v>
      </c>
      <c r="G6049" t="s">
        <v>20</v>
      </c>
      <c r="H6049" t="s">
        <v>1719</v>
      </c>
      <c r="I6049" s="4">
        <v>116.82</v>
      </c>
      <c r="J6049" s="5">
        <v>3</v>
      </c>
      <c r="K6049" s="4">
        <v>5.84</v>
      </c>
    </row>
    <row r="6050" spans="1:11" x14ac:dyDescent="0.2">
      <c r="A6050" t="s">
        <v>3483</v>
      </c>
      <c r="B6050" t="str">
        <f t="shared" si="190"/>
        <v>2016</v>
      </c>
      <c r="C6050" t="str">
        <f t="shared" si="191"/>
        <v>Nov</v>
      </c>
      <c r="D6050" t="s">
        <v>1488</v>
      </c>
      <c r="E6050" t="s">
        <v>169</v>
      </c>
      <c r="F6050" t="s">
        <v>12</v>
      </c>
      <c r="G6050" t="s">
        <v>22</v>
      </c>
      <c r="H6050" t="s">
        <v>3113</v>
      </c>
      <c r="I6050" s="4">
        <v>276.77999999999997</v>
      </c>
      <c r="J6050" s="5">
        <v>2</v>
      </c>
      <c r="K6050" s="4">
        <v>89.95</v>
      </c>
    </row>
    <row r="6051" spans="1:11" x14ac:dyDescent="0.2">
      <c r="A6051" t="s">
        <v>3483</v>
      </c>
      <c r="B6051" t="str">
        <f t="shared" si="190"/>
        <v>2016</v>
      </c>
      <c r="C6051" t="str">
        <f t="shared" si="191"/>
        <v>Nov</v>
      </c>
      <c r="D6051" t="s">
        <v>1051</v>
      </c>
      <c r="E6051" t="s">
        <v>11</v>
      </c>
      <c r="F6051" t="s">
        <v>38</v>
      </c>
      <c r="G6051" t="s">
        <v>52</v>
      </c>
      <c r="H6051" t="s">
        <v>3011</v>
      </c>
      <c r="I6051" s="4">
        <v>44.46</v>
      </c>
      <c r="J6051" s="5">
        <v>5</v>
      </c>
      <c r="K6051" s="4">
        <v>-17.78</v>
      </c>
    </row>
    <row r="6052" spans="1:11" x14ac:dyDescent="0.2">
      <c r="A6052" t="s">
        <v>3483</v>
      </c>
      <c r="B6052" t="str">
        <f t="shared" si="190"/>
        <v>2016</v>
      </c>
      <c r="C6052" t="str">
        <f t="shared" si="191"/>
        <v>Nov</v>
      </c>
      <c r="D6052" t="s">
        <v>1051</v>
      </c>
      <c r="E6052" t="s">
        <v>11</v>
      </c>
      <c r="F6052" t="s">
        <v>12</v>
      </c>
      <c r="G6052" t="s">
        <v>20</v>
      </c>
      <c r="H6052" t="s">
        <v>2932</v>
      </c>
      <c r="I6052" s="4">
        <v>314.08999999999997</v>
      </c>
      <c r="J6052" s="5">
        <v>3</v>
      </c>
      <c r="K6052" s="4">
        <v>19.63</v>
      </c>
    </row>
    <row r="6053" spans="1:11" x14ac:dyDescent="0.2">
      <c r="A6053" t="s">
        <v>3483</v>
      </c>
      <c r="B6053" t="str">
        <f t="shared" si="190"/>
        <v>2016</v>
      </c>
      <c r="C6053" t="str">
        <f t="shared" si="191"/>
        <v>Nov</v>
      </c>
      <c r="D6053" t="s">
        <v>229</v>
      </c>
      <c r="E6053" t="s">
        <v>31</v>
      </c>
      <c r="F6053" t="s">
        <v>43</v>
      </c>
      <c r="G6053" t="s">
        <v>58</v>
      </c>
      <c r="H6053" t="s">
        <v>1052</v>
      </c>
      <c r="I6053" s="4">
        <v>479.97</v>
      </c>
      <c r="J6053" s="5">
        <v>3</v>
      </c>
      <c r="K6053" s="4">
        <v>163.19</v>
      </c>
    </row>
    <row r="6054" spans="1:11" x14ac:dyDescent="0.2">
      <c r="A6054" t="s">
        <v>3483</v>
      </c>
      <c r="B6054" t="str">
        <f t="shared" si="190"/>
        <v>2016</v>
      </c>
      <c r="C6054" t="str">
        <f t="shared" si="191"/>
        <v>Nov</v>
      </c>
      <c r="D6054" t="s">
        <v>1623</v>
      </c>
      <c r="E6054" t="s">
        <v>31</v>
      </c>
      <c r="F6054" t="s">
        <v>12</v>
      </c>
      <c r="G6054" t="s">
        <v>22</v>
      </c>
      <c r="H6054" t="s">
        <v>363</v>
      </c>
      <c r="I6054" s="4">
        <v>57.58</v>
      </c>
      <c r="J6054" s="5">
        <v>2</v>
      </c>
      <c r="K6054" s="4">
        <v>20.149999999999999</v>
      </c>
    </row>
    <row r="6055" spans="1:11" x14ac:dyDescent="0.2">
      <c r="A6055" t="s">
        <v>3485</v>
      </c>
      <c r="B6055" t="str">
        <f t="shared" si="190"/>
        <v>2016</v>
      </c>
      <c r="C6055" t="str">
        <f t="shared" si="191"/>
        <v>Nov</v>
      </c>
      <c r="D6055" t="s">
        <v>2809</v>
      </c>
      <c r="E6055" t="s">
        <v>37</v>
      </c>
      <c r="F6055" t="s">
        <v>38</v>
      </c>
      <c r="G6055" t="s">
        <v>83</v>
      </c>
      <c r="H6055" t="s">
        <v>3161</v>
      </c>
      <c r="I6055" s="4">
        <v>261.95999999999998</v>
      </c>
      <c r="J6055" s="5">
        <v>2</v>
      </c>
      <c r="K6055" s="4">
        <v>41.91</v>
      </c>
    </row>
    <row r="6056" spans="1:11" x14ac:dyDescent="0.2">
      <c r="A6056" t="s">
        <v>3485</v>
      </c>
      <c r="B6056" t="str">
        <f t="shared" si="190"/>
        <v>2016</v>
      </c>
      <c r="C6056" t="str">
        <f t="shared" si="191"/>
        <v>Nov</v>
      </c>
      <c r="D6056" t="s">
        <v>2809</v>
      </c>
      <c r="E6056" t="s">
        <v>37</v>
      </c>
      <c r="F6056" t="s">
        <v>38</v>
      </c>
      <c r="G6056" t="s">
        <v>39</v>
      </c>
      <c r="H6056" t="s">
        <v>1000</v>
      </c>
      <c r="I6056" s="4">
        <v>731.94</v>
      </c>
      <c r="J6056" s="5">
        <v>3</v>
      </c>
      <c r="K6056" s="4">
        <v>219.58</v>
      </c>
    </row>
    <row r="6057" spans="1:11" x14ac:dyDescent="0.2">
      <c r="A6057" t="s">
        <v>3486</v>
      </c>
      <c r="B6057" t="str">
        <f t="shared" si="190"/>
        <v>2016</v>
      </c>
      <c r="C6057" t="str">
        <f t="shared" si="191"/>
        <v>Nov</v>
      </c>
      <c r="D6057" t="s">
        <v>1543</v>
      </c>
      <c r="E6057" t="s">
        <v>31</v>
      </c>
      <c r="F6057" t="s">
        <v>43</v>
      </c>
      <c r="G6057" t="s">
        <v>58</v>
      </c>
      <c r="H6057" t="s">
        <v>308</v>
      </c>
      <c r="I6057" s="4">
        <v>479.97</v>
      </c>
      <c r="J6057" s="5">
        <v>3</v>
      </c>
      <c r="K6057" s="4">
        <v>177.59</v>
      </c>
    </row>
    <row r="6058" spans="1:11" x14ac:dyDescent="0.2">
      <c r="A6058" t="s">
        <v>3487</v>
      </c>
      <c r="B6058" t="str">
        <f t="shared" si="190"/>
        <v>2016</v>
      </c>
      <c r="C6058" t="str">
        <f t="shared" si="191"/>
        <v>Nov</v>
      </c>
      <c r="D6058" t="s">
        <v>2176</v>
      </c>
      <c r="E6058" t="s">
        <v>31</v>
      </c>
      <c r="F6058" t="s">
        <v>12</v>
      </c>
      <c r="G6058" t="s">
        <v>20</v>
      </c>
      <c r="H6058" t="s">
        <v>2036</v>
      </c>
      <c r="I6058" s="4">
        <v>155.82</v>
      </c>
      <c r="J6058" s="5">
        <v>7</v>
      </c>
      <c r="K6058" s="4">
        <v>42.07</v>
      </c>
    </row>
    <row r="6059" spans="1:11" x14ac:dyDescent="0.2">
      <c r="A6059" t="s">
        <v>3487</v>
      </c>
      <c r="B6059" t="str">
        <f t="shared" si="190"/>
        <v>2016</v>
      </c>
      <c r="C6059" t="str">
        <f t="shared" si="191"/>
        <v>Nov</v>
      </c>
      <c r="D6059" t="s">
        <v>2176</v>
      </c>
      <c r="E6059" t="s">
        <v>31</v>
      </c>
      <c r="F6059" t="s">
        <v>12</v>
      </c>
      <c r="G6059" t="s">
        <v>22</v>
      </c>
      <c r="H6059" t="s">
        <v>2210</v>
      </c>
      <c r="I6059" s="4">
        <v>70.010000000000005</v>
      </c>
      <c r="J6059" s="5">
        <v>3</v>
      </c>
      <c r="K6059" s="4">
        <v>24.5</v>
      </c>
    </row>
    <row r="6060" spans="1:11" x14ac:dyDescent="0.2">
      <c r="A6060" t="s">
        <v>3487</v>
      </c>
      <c r="B6060" t="str">
        <f t="shared" si="190"/>
        <v>2016</v>
      </c>
      <c r="C6060" t="str">
        <f t="shared" si="191"/>
        <v>Nov</v>
      </c>
      <c r="D6060" t="s">
        <v>2716</v>
      </c>
      <c r="E6060" t="s">
        <v>31</v>
      </c>
      <c r="F6060" t="s">
        <v>12</v>
      </c>
      <c r="G6060" t="s">
        <v>22</v>
      </c>
      <c r="H6060" t="s">
        <v>643</v>
      </c>
      <c r="I6060" s="4">
        <v>13.22</v>
      </c>
      <c r="J6060" s="5">
        <v>4</v>
      </c>
      <c r="K6060" s="4">
        <v>4.46</v>
      </c>
    </row>
    <row r="6061" spans="1:11" x14ac:dyDescent="0.2">
      <c r="A6061" t="s">
        <v>3487</v>
      </c>
      <c r="B6061" t="str">
        <f t="shared" si="190"/>
        <v>2016</v>
      </c>
      <c r="C6061" t="str">
        <f t="shared" si="191"/>
        <v>Nov</v>
      </c>
      <c r="D6061" t="s">
        <v>2716</v>
      </c>
      <c r="E6061" t="s">
        <v>31</v>
      </c>
      <c r="F6061" t="s">
        <v>12</v>
      </c>
      <c r="G6061" t="s">
        <v>13</v>
      </c>
      <c r="H6061" t="s">
        <v>2782</v>
      </c>
      <c r="I6061" s="4">
        <v>32.4</v>
      </c>
      <c r="J6061" s="5">
        <v>5</v>
      </c>
      <c r="K6061" s="4">
        <v>15.55</v>
      </c>
    </row>
    <row r="6062" spans="1:11" x14ac:dyDescent="0.2">
      <c r="A6062" t="s">
        <v>3487</v>
      </c>
      <c r="B6062" t="str">
        <f t="shared" si="190"/>
        <v>2016</v>
      </c>
      <c r="C6062" t="str">
        <f t="shared" si="191"/>
        <v>Nov</v>
      </c>
      <c r="D6062" t="s">
        <v>2159</v>
      </c>
      <c r="E6062" t="s">
        <v>34</v>
      </c>
      <c r="F6062" t="s">
        <v>12</v>
      </c>
      <c r="G6062" t="s">
        <v>27</v>
      </c>
      <c r="H6062" t="s">
        <v>1115</v>
      </c>
      <c r="I6062" s="4">
        <v>41.86</v>
      </c>
      <c r="J6062" s="5">
        <v>7</v>
      </c>
      <c r="K6062" s="4">
        <v>10.47</v>
      </c>
    </row>
    <row r="6063" spans="1:11" x14ac:dyDescent="0.2">
      <c r="A6063" t="s">
        <v>3487</v>
      </c>
      <c r="B6063" t="str">
        <f t="shared" si="190"/>
        <v>2016</v>
      </c>
      <c r="C6063" t="str">
        <f t="shared" si="191"/>
        <v>Nov</v>
      </c>
      <c r="D6063" t="s">
        <v>742</v>
      </c>
      <c r="E6063" t="s">
        <v>87</v>
      </c>
      <c r="F6063" t="s">
        <v>12</v>
      </c>
      <c r="G6063" t="s">
        <v>232</v>
      </c>
      <c r="H6063" t="s">
        <v>933</v>
      </c>
      <c r="I6063" s="4">
        <v>14.72</v>
      </c>
      <c r="J6063" s="5">
        <v>5</v>
      </c>
      <c r="K6063" s="4">
        <v>-3.31</v>
      </c>
    </row>
    <row r="6064" spans="1:11" x14ac:dyDescent="0.2">
      <c r="A6064" t="s">
        <v>3487</v>
      </c>
      <c r="B6064" t="str">
        <f t="shared" si="190"/>
        <v>2016</v>
      </c>
      <c r="C6064" t="str">
        <f t="shared" si="191"/>
        <v>Nov</v>
      </c>
      <c r="D6064" t="s">
        <v>742</v>
      </c>
      <c r="E6064" t="s">
        <v>87</v>
      </c>
      <c r="F6064" t="s">
        <v>12</v>
      </c>
      <c r="G6064" t="s">
        <v>20</v>
      </c>
      <c r="H6064" t="s">
        <v>207</v>
      </c>
      <c r="I6064" s="4">
        <v>38.979999999999997</v>
      </c>
      <c r="J6064" s="5">
        <v>3</v>
      </c>
      <c r="K6064" s="4">
        <v>-2.44</v>
      </c>
    </row>
    <row r="6065" spans="1:11" x14ac:dyDescent="0.2">
      <c r="A6065" t="s">
        <v>3487</v>
      </c>
      <c r="B6065" t="str">
        <f t="shared" si="190"/>
        <v>2016</v>
      </c>
      <c r="C6065" t="str">
        <f t="shared" si="191"/>
        <v>Nov</v>
      </c>
      <c r="D6065" t="s">
        <v>1368</v>
      </c>
      <c r="E6065" t="s">
        <v>87</v>
      </c>
      <c r="F6065" t="s">
        <v>12</v>
      </c>
      <c r="G6065" t="s">
        <v>18</v>
      </c>
      <c r="H6065" t="s">
        <v>672</v>
      </c>
      <c r="I6065" s="4">
        <v>9.2200000000000006</v>
      </c>
      <c r="J6065" s="5">
        <v>4</v>
      </c>
      <c r="K6065" s="4">
        <v>3.34</v>
      </c>
    </row>
    <row r="6066" spans="1:11" x14ac:dyDescent="0.2">
      <c r="A6066" t="s">
        <v>3487</v>
      </c>
      <c r="B6066" t="str">
        <f t="shared" si="190"/>
        <v>2016</v>
      </c>
      <c r="C6066" t="str">
        <f t="shared" si="191"/>
        <v>Nov</v>
      </c>
      <c r="D6066" t="s">
        <v>1368</v>
      </c>
      <c r="E6066" t="s">
        <v>87</v>
      </c>
      <c r="F6066" t="s">
        <v>43</v>
      </c>
      <c r="G6066" t="s">
        <v>44</v>
      </c>
      <c r="H6066" t="s">
        <v>686</v>
      </c>
      <c r="I6066" s="4">
        <v>41.96</v>
      </c>
      <c r="J6066" s="5">
        <v>7</v>
      </c>
      <c r="K6066" s="4">
        <v>-9.7899999999999991</v>
      </c>
    </row>
    <row r="6067" spans="1:11" x14ac:dyDescent="0.2">
      <c r="A6067" t="s">
        <v>3487</v>
      </c>
      <c r="B6067" t="str">
        <f t="shared" si="190"/>
        <v>2016</v>
      </c>
      <c r="C6067" t="str">
        <f t="shared" si="191"/>
        <v>Nov</v>
      </c>
      <c r="D6067" t="s">
        <v>1368</v>
      </c>
      <c r="E6067" t="s">
        <v>87</v>
      </c>
      <c r="F6067" t="s">
        <v>12</v>
      </c>
      <c r="G6067" t="s">
        <v>13</v>
      </c>
      <c r="H6067" t="s">
        <v>1868</v>
      </c>
      <c r="I6067" s="4">
        <v>89.57</v>
      </c>
      <c r="J6067" s="5">
        <v>2</v>
      </c>
      <c r="K6067" s="4">
        <v>32.47</v>
      </c>
    </row>
    <row r="6068" spans="1:11" x14ac:dyDescent="0.2">
      <c r="A6068" t="s">
        <v>3487</v>
      </c>
      <c r="B6068" t="str">
        <f t="shared" si="190"/>
        <v>2016</v>
      </c>
      <c r="C6068" t="str">
        <f t="shared" si="191"/>
        <v>Nov</v>
      </c>
      <c r="D6068" t="s">
        <v>1368</v>
      </c>
      <c r="E6068" t="s">
        <v>87</v>
      </c>
      <c r="F6068" t="s">
        <v>12</v>
      </c>
      <c r="G6068" t="s">
        <v>13</v>
      </c>
      <c r="H6068" t="s">
        <v>1867</v>
      </c>
      <c r="I6068" s="4">
        <v>22.25</v>
      </c>
      <c r="J6068" s="5">
        <v>3</v>
      </c>
      <c r="K6068" s="4">
        <v>7.51</v>
      </c>
    </row>
    <row r="6069" spans="1:11" x14ac:dyDescent="0.2">
      <c r="A6069" t="s">
        <v>3487</v>
      </c>
      <c r="B6069" t="str">
        <f t="shared" si="190"/>
        <v>2016</v>
      </c>
      <c r="C6069" t="str">
        <f t="shared" si="191"/>
        <v>Nov</v>
      </c>
      <c r="D6069" t="s">
        <v>1368</v>
      </c>
      <c r="E6069" t="s">
        <v>87</v>
      </c>
      <c r="F6069" t="s">
        <v>12</v>
      </c>
      <c r="G6069" t="s">
        <v>105</v>
      </c>
      <c r="H6069" t="s">
        <v>2892</v>
      </c>
      <c r="I6069" s="4">
        <v>334.88</v>
      </c>
      <c r="J6069" s="5">
        <v>4</v>
      </c>
      <c r="K6069" s="4">
        <v>29.3</v>
      </c>
    </row>
    <row r="6070" spans="1:11" x14ac:dyDescent="0.2">
      <c r="A6070" t="s">
        <v>3487</v>
      </c>
      <c r="B6070" t="str">
        <f t="shared" si="190"/>
        <v>2016</v>
      </c>
      <c r="C6070" t="str">
        <f t="shared" si="191"/>
        <v>Nov</v>
      </c>
      <c r="D6070" t="s">
        <v>1368</v>
      </c>
      <c r="E6070" t="s">
        <v>87</v>
      </c>
      <c r="F6070" t="s">
        <v>38</v>
      </c>
      <c r="G6070" t="s">
        <v>52</v>
      </c>
      <c r="H6070" t="s">
        <v>1413</v>
      </c>
      <c r="I6070" s="4">
        <v>148.29</v>
      </c>
      <c r="J6070" s="5">
        <v>7</v>
      </c>
      <c r="K6070" s="4">
        <v>29.66</v>
      </c>
    </row>
    <row r="6071" spans="1:11" x14ac:dyDescent="0.2">
      <c r="A6071" t="s">
        <v>3487</v>
      </c>
      <c r="B6071" t="str">
        <f t="shared" si="190"/>
        <v>2016</v>
      </c>
      <c r="C6071" t="str">
        <f t="shared" si="191"/>
        <v>Nov</v>
      </c>
      <c r="D6071" t="s">
        <v>1368</v>
      </c>
      <c r="E6071" t="s">
        <v>87</v>
      </c>
      <c r="F6071" t="s">
        <v>12</v>
      </c>
      <c r="G6071" t="s">
        <v>13</v>
      </c>
      <c r="H6071" t="s">
        <v>1522</v>
      </c>
      <c r="I6071" s="4">
        <v>4.62</v>
      </c>
      <c r="J6071" s="5">
        <v>1</v>
      </c>
      <c r="K6071" s="4">
        <v>1.68</v>
      </c>
    </row>
    <row r="6072" spans="1:11" x14ac:dyDescent="0.2">
      <c r="A6072" t="s">
        <v>3487</v>
      </c>
      <c r="B6072" t="str">
        <f t="shared" si="190"/>
        <v>2016</v>
      </c>
      <c r="C6072" t="str">
        <f t="shared" si="191"/>
        <v>Nov</v>
      </c>
      <c r="D6072" t="s">
        <v>1368</v>
      </c>
      <c r="E6072" t="s">
        <v>87</v>
      </c>
      <c r="F6072" t="s">
        <v>43</v>
      </c>
      <c r="G6072" t="s">
        <v>58</v>
      </c>
      <c r="H6072" t="s">
        <v>2002</v>
      </c>
      <c r="I6072" s="4">
        <v>178.92</v>
      </c>
      <c r="J6072" s="5">
        <v>7</v>
      </c>
      <c r="K6072" s="4">
        <v>-29.07</v>
      </c>
    </row>
    <row r="6073" spans="1:11" x14ac:dyDescent="0.2">
      <c r="A6073" t="s">
        <v>3487</v>
      </c>
      <c r="B6073" t="str">
        <f t="shared" si="190"/>
        <v>2016</v>
      </c>
      <c r="C6073" t="str">
        <f t="shared" si="191"/>
        <v>Nov</v>
      </c>
      <c r="D6073" t="s">
        <v>1368</v>
      </c>
      <c r="E6073" t="s">
        <v>87</v>
      </c>
      <c r="F6073" t="s">
        <v>12</v>
      </c>
      <c r="G6073" t="s">
        <v>22</v>
      </c>
      <c r="H6073" t="s">
        <v>2481</v>
      </c>
      <c r="I6073" s="4">
        <v>69.89</v>
      </c>
      <c r="J6073" s="5">
        <v>7</v>
      </c>
      <c r="K6073" s="4">
        <v>-46.59</v>
      </c>
    </row>
    <row r="6074" spans="1:11" x14ac:dyDescent="0.2">
      <c r="A6074" t="s">
        <v>3487</v>
      </c>
      <c r="B6074" t="str">
        <f t="shared" si="190"/>
        <v>2016</v>
      </c>
      <c r="C6074" t="str">
        <f t="shared" si="191"/>
        <v>Nov</v>
      </c>
      <c r="D6074" t="s">
        <v>1048</v>
      </c>
      <c r="E6074" t="s">
        <v>11</v>
      </c>
      <c r="F6074" t="s">
        <v>43</v>
      </c>
      <c r="G6074" t="s">
        <v>58</v>
      </c>
      <c r="H6074" t="s">
        <v>492</v>
      </c>
      <c r="I6074" s="4">
        <v>279.94</v>
      </c>
      <c r="J6074" s="5">
        <v>7</v>
      </c>
      <c r="K6074" s="4">
        <v>48.99</v>
      </c>
    </row>
    <row r="6075" spans="1:11" x14ac:dyDescent="0.2">
      <c r="A6075" t="s">
        <v>3487</v>
      </c>
      <c r="B6075" t="str">
        <f t="shared" si="190"/>
        <v>2016</v>
      </c>
      <c r="C6075" t="str">
        <f t="shared" si="191"/>
        <v>Nov</v>
      </c>
      <c r="D6075" t="s">
        <v>2592</v>
      </c>
      <c r="E6075" t="s">
        <v>216</v>
      </c>
      <c r="F6075" t="s">
        <v>38</v>
      </c>
      <c r="G6075" t="s">
        <v>52</v>
      </c>
      <c r="H6075" t="s">
        <v>2356</v>
      </c>
      <c r="I6075" s="4">
        <v>37.299999999999997</v>
      </c>
      <c r="J6075" s="5">
        <v>2</v>
      </c>
      <c r="K6075" s="4">
        <v>17.16</v>
      </c>
    </row>
    <row r="6076" spans="1:11" x14ac:dyDescent="0.2">
      <c r="A6076" t="s">
        <v>3487</v>
      </c>
      <c r="B6076" t="str">
        <f t="shared" si="190"/>
        <v>2016</v>
      </c>
      <c r="C6076" t="str">
        <f t="shared" si="191"/>
        <v>Nov</v>
      </c>
      <c r="D6076" t="s">
        <v>2592</v>
      </c>
      <c r="E6076" t="s">
        <v>216</v>
      </c>
      <c r="F6076" t="s">
        <v>12</v>
      </c>
      <c r="G6076" t="s">
        <v>22</v>
      </c>
      <c r="H6076" t="s">
        <v>419</v>
      </c>
      <c r="I6076" s="4">
        <v>81.96</v>
      </c>
      <c r="J6076" s="5">
        <v>2</v>
      </c>
      <c r="K6076" s="4">
        <v>39.340000000000003</v>
      </c>
    </row>
    <row r="6077" spans="1:11" x14ac:dyDescent="0.2">
      <c r="A6077" t="s">
        <v>3487</v>
      </c>
      <c r="B6077" t="str">
        <f t="shared" si="190"/>
        <v>2016</v>
      </c>
      <c r="C6077" t="str">
        <f t="shared" si="191"/>
        <v>Nov</v>
      </c>
      <c r="D6077" t="s">
        <v>2058</v>
      </c>
      <c r="E6077" t="s">
        <v>169</v>
      </c>
      <c r="F6077" t="s">
        <v>12</v>
      </c>
      <c r="G6077" t="s">
        <v>22</v>
      </c>
      <c r="H6077" t="s">
        <v>2098</v>
      </c>
      <c r="I6077" s="4">
        <v>20.37</v>
      </c>
      <c r="J6077" s="5">
        <v>1</v>
      </c>
      <c r="K6077" s="4">
        <v>7.38</v>
      </c>
    </row>
    <row r="6078" spans="1:11" x14ac:dyDescent="0.2">
      <c r="A6078" t="s">
        <v>3487</v>
      </c>
      <c r="B6078" t="str">
        <f t="shared" si="190"/>
        <v>2016</v>
      </c>
      <c r="C6078" t="str">
        <f t="shared" si="191"/>
        <v>Nov</v>
      </c>
      <c r="D6078" t="s">
        <v>2058</v>
      </c>
      <c r="E6078" t="s">
        <v>169</v>
      </c>
      <c r="F6078" t="s">
        <v>12</v>
      </c>
      <c r="G6078" t="s">
        <v>22</v>
      </c>
      <c r="H6078" t="s">
        <v>904</v>
      </c>
      <c r="I6078" s="4">
        <v>49.85</v>
      </c>
      <c r="J6078" s="5">
        <v>3</v>
      </c>
      <c r="K6078" s="4">
        <v>16.82</v>
      </c>
    </row>
    <row r="6079" spans="1:11" x14ac:dyDescent="0.2">
      <c r="A6079" t="s">
        <v>3487</v>
      </c>
      <c r="B6079" t="str">
        <f t="shared" si="190"/>
        <v>2016</v>
      </c>
      <c r="C6079" t="str">
        <f t="shared" si="191"/>
        <v>Nov</v>
      </c>
      <c r="D6079" t="s">
        <v>675</v>
      </c>
      <c r="E6079" t="s">
        <v>31</v>
      </c>
      <c r="F6079" t="s">
        <v>12</v>
      </c>
      <c r="G6079" t="s">
        <v>13</v>
      </c>
      <c r="H6079" t="s">
        <v>3189</v>
      </c>
      <c r="I6079" s="4">
        <v>67.709999999999994</v>
      </c>
      <c r="J6079" s="5">
        <v>3</v>
      </c>
      <c r="K6079" s="4">
        <v>32.5</v>
      </c>
    </row>
    <row r="6080" spans="1:11" x14ac:dyDescent="0.2">
      <c r="A6080" t="s">
        <v>3487</v>
      </c>
      <c r="B6080" t="str">
        <f t="shared" si="190"/>
        <v>2016</v>
      </c>
      <c r="C6080" t="str">
        <f t="shared" si="191"/>
        <v>Nov</v>
      </c>
      <c r="D6080" t="s">
        <v>675</v>
      </c>
      <c r="E6080" t="s">
        <v>31</v>
      </c>
      <c r="F6080" t="s">
        <v>12</v>
      </c>
      <c r="G6080" t="s">
        <v>105</v>
      </c>
      <c r="H6080" t="s">
        <v>3488</v>
      </c>
      <c r="I6080" s="4">
        <v>129.91999999999999</v>
      </c>
      <c r="J6080" s="5">
        <v>4</v>
      </c>
      <c r="K6080" s="4">
        <v>38.979999999999997</v>
      </c>
    </row>
    <row r="6081" spans="1:11" x14ac:dyDescent="0.2">
      <c r="A6081" t="s">
        <v>3487</v>
      </c>
      <c r="B6081" t="str">
        <f t="shared" si="190"/>
        <v>2016</v>
      </c>
      <c r="C6081" t="str">
        <f t="shared" si="191"/>
        <v>Nov</v>
      </c>
      <c r="D6081" t="s">
        <v>675</v>
      </c>
      <c r="E6081" t="s">
        <v>31</v>
      </c>
      <c r="F6081" t="s">
        <v>38</v>
      </c>
      <c r="G6081" t="s">
        <v>52</v>
      </c>
      <c r="H6081" t="s">
        <v>64</v>
      </c>
      <c r="I6081" s="4">
        <v>467.46</v>
      </c>
      <c r="J6081" s="5">
        <v>9</v>
      </c>
      <c r="K6081" s="4">
        <v>191.66</v>
      </c>
    </row>
    <row r="6082" spans="1:11" x14ac:dyDescent="0.2">
      <c r="A6082" t="s">
        <v>3487</v>
      </c>
      <c r="B6082" t="str">
        <f t="shared" si="190"/>
        <v>2016</v>
      </c>
      <c r="C6082" t="str">
        <f t="shared" si="191"/>
        <v>Nov</v>
      </c>
      <c r="D6082" t="s">
        <v>675</v>
      </c>
      <c r="E6082" t="s">
        <v>31</v>
      </c>
      <c r="F6082" t="s">
        <v>12</v>
      </c>
      <c r="G6082" t="s">
        <v>13</v>
      </c>
      <c r="H6082" t="s">
        <v>715</v>
      </c>
      <c r="I6082" s="4">
        <v>61.4</v>
      </c>
      <c r="J6082" s="5">
        <v>5</v>
      </c>
      <c r="K6082" s="4">
        <v>28.86</v>
      </c>
    </row>
    <row r="6083" spans="1:11" x14ac:dyDescent="0.2">
      <c r="A6083" t="s">
        <v>3487</v>
      </c>
      <c r="B6083" t="str">
        <f t="shared" ref="B6083:B6146" si="192">TEXT(A6083,"YYYY")</f>
        <v>2016</v>
      </c>
      <c r="C6083" t="str">
        <f t="shared" ref="C6083:C6146" si="193">TEXT(A6083,"MMM")</f>
        <v>Nov</v>
      </c>
      <c r="D6083" t="s">
        <v>675</v>
      </c>
      <c r="E6083" t="s">
        <v>31</v>
      </c>
      <c r="F6083" t="s">
        <v>12</v>
      </c>
      <c r="G6083" t="s">
        <v>20</v>
      </c>
      <c r="H6083" t="s">
        <v>2040</v>
      </c>
      <c r="I6083" s="4">
        <v>720.76</v>
      </c>
      <c r="J6083" s="5">
        <v>4</v>
      </c>
      <c r="K6083" s="4">
        <v>187.4</v>
      </c>
    </row>
    <row r="6084" spans="1:11" x14ac:dyDescent="0.2">
      <c r="A6084" t="s">
        <v>3487</v>
      </c>
      <c r="B6084" t="str">
        <f t="shared" si="192"/>
        <v>2016</v>
      </c>
      <c r="C6084" t="str">
        <f t="shared" si="193"/>
        <v>Nov</v>
      </c>
      <c r="D6084" t="s">
        <v>675</v>
      </c>
      <c r="E6084" t="s">
        <v>31</v>
      </c>
      <c r="F6084" t="s">
        <v>12</v>
      </c>
      <c r="G6084" t="s">
        <v>22</v>
      </c>
      <c r="H6084" t="s">
        <v>1912</v>
      </c>
      <c r="I6084" s="4">
        <v>5.18</v>
      </c>
      <c r="J6084" s="5">
        <v>3</v>
      </c>
      <c r="K6084" s="4">
        <v>1.81</v>
      </c>
    </row>
    <row r="6085" spans="1:11" x14ac:dyDescent="0.2">
      <c r="A6085" t="s">
        <v>3487</v>
      </c>
      <c r="B6085" t="str">
        <f t="shared" si="192"/>
        <v>2016</v>
      </c>
      <c r="C6085" t="str">
        <f t="shared" si="193"/>
        <v>Nov</v>
      </c>
      <c r="D6085" t="s">
        <v>675</v>
      </c>
      <c r="E6085" t="s">
        <v>31</v>
      </c>
      <c r="F6085" t="s">
        <v>12</v>
      </c>
      <c r="G6085" t="s">
        <v>27</v>
      </c>
      <c r="H6085" t="s">
        <v>3489</v>
      </c>
      <c r="I6085" s="4">
        <v>14.7</v>
      </c>
      <c r="J6085" s="5">
        <v>5</v>
      </c>
      <c r="K6085" s="4">
        <v>3.97</v>
      </c>
    </row>
    <row r="6086" spans="1:11" x14ac:dyDescent="0.2">
      <c r="A6086" t="s">
        <v>3487</v>
      </c>
      <c r="B6086" t="str">
        <f t="shared" si="192"/>
        <v>2016</v>
      </c>
      <c r="C6086" t="str">
        <f t="shared" si="193"/>
        <v>Nov</v>
      </c>
      <c r="D6086" t="s">
        <v>607</v>
      </c>
      <c r="E6086" t="s">
        <v>31</v>
      </c>
      <c r="F6086" t="s">
        <v>38</v>
      </c>
      <c r="G6086" t="s">
        <v>52</v>
      </c>
      <c r="H6086" t="s">
        <v>3135</v>
      </c>
      <c r="I6086" s="4">
        <v>9.98</v>
      </c>
      <c r="J6086" s="5">
        <v>1</v>
      </c>
      <c r="K6086" s="4">
        <v>2.79</v>
      </c>
    </row>
    <row r="6087" spans="1:11" x14ac:dyDescent="0.2">
      <c r="A6087" t="s">
        <v>3487</v>
      </c>
      <c r="B6087" t="str">
        <f t="shared" si="192"/>
        <v>2016</v>
      </c>
      <c r="C6087" t="str">
        <f t="shared" si="193"/>
        <v>Nov</v>
      </c>
      <c r="D6087" t="s">
        <v>2472</v>
      </c>
      <c r="E6087" t="s">
        <v>31</v>
      </c>
      <c r="F6087" t="s">
        <v>12</v>
      </c>
      <c r="G6087" t="s">
        <v>20</v>
      </c>
      <c r="H6087" t="s">
        <v>3410</v>
      </c>
      <c r="I6087" s="4">
        <v>29.74</v>
      </c>
      <c r="J6087" s="5">
        <v>1</v>
      </c>
      <c r="K6087" s="4">
        <v>4.46</v>
      </c>
    </row>
    <row r="6088" spans="1:11" x14ac:dyDescent="0.2">
      <c r="A6088" t="s">
        <v>3487</v>
      </c>
      <c r="B6088" t="str">
        <f t="shared" si="192"/>
        <v>2016</v>
      </c>
      <c r="C6088" t="str">
        <f t="shared" si="193"/>
        <v>Nov</v>
      </c>
      <c r="D6088" t="s">
        <v>66</v>
      </c>
      <c r="E6088" t="s">
        <v>87</v>
      </c>
      <c r="F6088" t="s">
        <v>12</v>
      </c>
      <c r="G6088" t="s">
        <v>13</v>
      </c>
      <c r="H6088" t="s">
        <v>2671</v>
      </c>
      <c r="I6088" s="4">
        <v>31.1</v>
      </c>
      <c r="J6088" s="5">
        <v>6</v>
      </c>
      <c r="K6088" s="4">
        <v>10.89</v>
      </c>
    </row>
    <row r="6089" spans="1:11" x14ac:dyDescent="0.2">
      <c r="A6089" t="s">
        <v>3487</v>
      </c>
      <c r="B6089" t="str">
        <f t="shared" si="192"/>
        <v>2016</v>
      </c>
      <c r="C6089" t="str">
        <f t="shared" si="193"/>
        <v>Nov</v>
      </c>
      <c r="D6089" t="s">
        <v>246</v>
      </c>
      <c r="E6089" t="s">
        <v>974</v>
      </c>
      <c r="F6089" t="s">
        <v>43</v>
      </c>
      <c r="G6089" t="s">
        <v>44</v>
      </c>
      <c r="H6089" t="s">
        <v>2277</v>
      </c>
      <c r="I6089" s="4">
        <v>221.98</v>
      </c>
      <c r="J6089" s="5">
        <v>2</v>
      </c>
      <c r="K6089" s="4">
        <v>62.15</v>
      </c>
    </row>
    <row r="6090" spans="1:11" x14ac:dyDescent="0.2">
      <c r="A6090" t="s">
        <v>3487</v>
      </c>
      <c r="B6090" t="str">
        <f t="shared" si="192"/>
        <v>2016</v>
      </c>
      <c r="C6090" t="str">
        <f t="shared" si="193"/>
        <v>Nov</v>
      </c>
      <c r="D6090" t="s">
        <v>246</v>
      </c>
      <c r="E6090" t="s">
        <v>974</v>
      </c>
      <c r="F6090" t="s">
        <v>38</v>
      </c>
      <c r="G6090" t="s">
        <v>83</v>
      </c>
      <c r="H6090" t="s">
        <v>177</v>
      </c>
      <c r="I6090" s="4">
        <v>341.96</v>
      </c>
      <c r="J6090" s="5">
        <v>2</v>
      </c>
      <c r="K6090" s="4">
        <v>54.71</v>
      </c>
    </row>
    <row r="6091" spans="1:11" x14ac:dyDescent="0.2">
      <c r="A6091" t="s">
        <v>3487</v>
      </c>
      <c r="B6091" t="str">
        <f t="shared" si="192"/>
        <v>2016</v>
      </c>
      <c r="C6091" t="str">
        <f t="shared" si="193"/>
        <v>Nov</v>
      </c>
      <c r="D6091" t="s">
        <v>324</v>
      </c>
      <c r="E6091" t="s">
        <v>169</v>
      </c>
      <c r="F6091" t="s">
        <v>12</v>
      </c>
      <c r="G6091" t="s">
        <v>22</v>
      </c>
      <c r="H6091" t="s">
        <v>910</v>
      </c>
      <c r="I6091" s="4">
        <v>3.64</v>
      </c>
      <c r="J6091" s="5">
        <v>1</v>
      </c>
      <c r="K6091" s="4">
        <v>1.37</v>
      </c>
    </row>
    <row r="6092" spans="1:11" x14ac:dyDescent="0.2">
      <c r="A6092" t="s">
        <v>3487</v>
      </c>
      <c r="B6092" t="str">
        <f t="shared" si="192"/>
        <v>2016</v>
      </c>
      <c r="C6092" t="str">
        <f t="shared" si="193"/>
        <v>Nov</v>
      </c>
      <c r="D6092" t="s">
        <v>324</v>
      </c>
      <c r="E6092" t="s">
        <v>169</v>
      </c>
      <c r="F6092" t="s">
        <v>43</v>
      </c>
      <c r="G6092" t="s">
        <v>44</v>
      </c>
      <c r="H6092" t="s">
        <v>1291</v>
      </c>
      <c r="I6092" s="4">
        <v>881.93</v>
      </c>
      <c r="J6092" s="5">
        <v>7</v>
      </c>
      <c r="K6092" s="4">
        <v>220.48</v>
      </c>
    </row>
    <row r="6093" spans="1:11" x14ac:dyDescent="0.2">
      <c r="A6093" t="s">
        <v>3490</v>
      </c>
      <c r="B6093" t="str">
        <f t="shared" si="192"/>
        <v>2016</v>
      </c>
      <c r="C6093" t="str">
        <f t="shared" si="193"/>
        <v>Nov</v>
      </c>
      <c r="D6093" t="s">
        <v>3105</v>
      </c>
      <c r="E6093" t="s">
        <v>169</v>
      </c>
      <c r="F6093" t="s">
        <v>43</v>
      </c>
      <c r="G6093" t="s">
        <v>58</v>
      </c>
      <c r="H6093" t="s">
        <v>1993</v>
      </c>
      <c r="I6093" s="4">
        <v>59.97</v>
      </c>
      <c r="J6093" s="5">
        <v>3</v>
      </c>
      <c r="K6093" s="4">
        <v>14.99</v>
      </c>
    </row>
    <row r="6094" spans="1:11" x14ac:dyDescent="0.2">
      <c r="A6094" t="s">
        <v>3490</v>
      </c>
      <c r="B6094" t="str">
        <f t="shared" si="192"/>
        <v>2016</v>
      </c>
      <c r="C6094" t="str">
        <f t="shared" si="193"/>
        <v>Nov</v>
      </c>
      <c r="D6094" t="s">
        <v>3105</v>
      </c>
      <c r="E6094" t="s">
        <v>169</v>
      </c>
      <c r="F6094" t="s">
        <v>12</v>
      </c>
      <c r="G6094" t="s">
        <v>20</v>
      </c>
      <c r="H6094" t="s">
        <v>872</v>
      </c>
      <c r="I6094" s="4">
        <v>83.36</v>
      </c>
      <c r="J6094" s="5">
        <v>1</v>
      </c>
      <c r="K6094" s="4">
        <v>20.84</v>
      </c>
    </row>
    <row r="6095" spans="1:11" x14ac:dyDescent="0.2">
      <c r="A6095" t="s">
        <v>3490</v>
      </c>
      <c r="B6095" t="str">
        <f t="shared" si="192"/>
        <v>2016</v>
      </c>
      <c r="C6095" t="str">
        <f t="shared" si="193"/>
        <v>Nov</v>
      </c>
      <c r="D6095" t="s">
        <v>2524</v>
      </c>
      <c r="E6095" t="s">
        <v>17</v>
      </c>
      <c r="F6095" t="s">
        <v>43</v>
      </c>
      <c r="G6095" t="s">
        <v>58</v>
      </c>
      <c r="H6095" t="s">
        <v>1807</v>
      </c>
      <c r="I6095" s="4">
        <v>95.97</v>
      </c>
      <c r="J6095" s="5">
        <v>4</v>
      </c>
      <c r="K6095" s="4">
        <v>1.2</v>
      </c>
    </row>
    <row r="6096" spans="1:11" x14ac:dyDescent="0.2">
      <c r="A6096" t="s">
        <v>3490</v>
      </c>
      <c r="B6096" t="str">
        <f t="shared" si="192"/>
        <v>2016</v>
      </c>
      <c r="C6096" t="str">
        <f t="shared" si="193"/>
        <v>Nov</v>
      </c>
      <c r="D6096" t="s">
        <v>2524</v>
      </c>
      <c r="E6096" t="s">
        <v>17</v>
      </c>
      <c r="F6096" t="s">
        <v>38</v>
      </c>
      <c r="G6096" t="s">
        <v>39</v>
      </c>
      <c r="H6096" t="s">
        <v>2468</v>
      </c>
      <c r="I6096" s="4">
        <v>47.99</v>
      </c>
      <c r="J6096" s="5">
        <v>2</v>
      </c>
      <c r="K6096" s="4">
        <v>-2.06</v>
      </c>
    </row>
    <row r="6097" spans="1:11" x14ac:dyDescent="0.2">
      <c r="A6097" t="s">
        <v>3490</v>
      </c>
      <c r="B6097" t="str">
        <f t="shared" si="192"/>
        <v>2016</v>
      </c>
      <c r="C6097" t="str">
        <f t="shared" si="193"/>
        <v>Nov</v>
      </c>
      <c r="D6097" t="s">
        <v>1623</v>
      </c>
      <c r="E6097" t="s">
        <v>125</v>
      </c>
      <c r="F6097" t="s">
        <v>43</v>
      </c>
      <c r="G6097" t="s">
        <v>44</v>
      </c>
      <c r="H6097" t="s">
        <v>1764</v>
      </c>
      <c r="I6097" s="4">
        <v>257.98</v>
      </c>
      <c r="J6097" s="5">
        <v>2</v>
      </c>
      <c r="K6097" s="4">
        <v>74.81</v>
      </c>
    </row>
    <row r="6098" spans="1:11" x14ac:dyDescent="0.2">
      <c r="A6098" t="s">
        <v>3490</v>
      </c>
      <c r="B6098" t="str">
        <f t="shared" si="192"/>
        <v>2016</v>
      </c>
      <c r="C6098" t="str">
        <f t="shared" si="193"/>
        <v>Nov</v>
      </c>
      <c r="D6098" t="s">
        <v>1221</v>
      </c>
      <c r="E6098" t="s">
        <v>31</v>
      </c>
      <c r="F6098" t="s">
        <v>38</v>
      </c>
      <c r="G6098" t="s">
        <v>52</v>
      </c>
      <c r="H6098" t="s">
        <v>709</v>
      </c>
      <c r="I6098" s="4">
        <v>6.96</v>
      </c>
      <c r="J6098" s="5">
        <v>4</v>
      </c>
      <c r="K6098" s="4">
        <v>2.23</v>
      </c>
    </row>
    <row r="6099" spans="1:11" x14ac:dyDescent="0.2">
      <c r="A6099" t="s">
        <v>3490</v>
      </c>
      <c r="B6099" t="str">
        <f t="shared" si="192"/>
        <v>2016</v>
      </c>
      <c r="C6099" t="str">
        <f t="shared" si="193"/>
        <v>Nov</v>
      </c>
      <c r="D6099" t="s">
        <v>647</v>
      </c>
      <c r="E6099" t="s">
        <v>139</v>
      </c>
      <c r="F6099" t="s">
        <v>12</v>
      </c>
      <c r="G6099" t="s">
        <v>22</v>
      </c>
      <c r="H6099" t="s">
        <v>540</v>
      </c>
      <c r="I6099" s="4">
        <v>9.89</v>
      </c>
      <c r="J6099" s="5">
        <v>2</v>
      </c>
      <c r="K6099" s="4">
        <v>-6.92</v>
      </c>
    </row>
    <row r="6100" spans="1:11" x14ac:dyDescent="0.2">
      <c r="A6100" t="s">
        <v>3490</v>
      </c>
      <c r="B6100" t="str">
        <f t="shared" si="192"/>
        <v>2016</v>
      </c>
      <c r="C6100" t="str">
        <f t="shared" si="193"/>
        <v>Nov</v>
      </c>
      <c r="D6100" t="s">
        <v>647</v>
      </c>
      <c r="E6100" t="s">
        <v>139</v>
      </c>
      <c r="F6100" t="s">
        <v>12</v>
      </c>
      <c r="G6100" t="s">
        <v>105</v>
      </c>
      <c r="H6100" t="s">
        <v>3293</v>
      </c>
      <c r="I6100" s="4">
        <v>671.54</v>
      </c>
      <c r="J6100" s="5">
        <v>3</v>
      </c>
      <c r="K6100" s="4">
        <v>50.37</v>
      </c>
    </row>
    <row r="6101" spans="1:11" x14ac:dyDescent="0.2">
      <c r="A6101" t="s">
        <v>3490</v>
      </c>
      <c r="B6101" t="str">
        <f t="shared" si="192"/>
        <v>2016</v>
      </c>
      <c r="C6101" t="str">
        <f t="shared" si="193"/>
        <v>Nov</v>
      </c>
      <c r="D6101" t="s">
        <v>2295</v>
      </c>
      <c r="E6101" t="s">
        <v>169</v>
      </c>
      <c r="F6101" t="s">
        <v>12</v>
      </c>
      <c r="G6101" t="s">
        <v>20</v>
      </c>
      <c r="H6101" t="s">
        <v>350</v>
      </c>
      <c r="I6101" s="4">
        <v>28.14</v>
      </c>
      <c r="J6101" s="5">
        <v>3</v>
      </c>
      <c r="K6101" s="4">
        <v>7.88</v>
      </c>
    </row>
    <row r="6102" spans="1:11" x14ac:dyDescent="0.2">
      <c r="A6102" t="s">
        <v>3490</v>
      </c>
      <c r="B6102" t="str">
        <f t="shared" si="192"/>
        <v>2016</v>
      </c>
      <c r="C6102" t="str">
        <f t="shared" si="193"/>
        <v>Nov</v>
      </c>
      <c r="D6102" t="s">
        <v>2295</v>
      </c>
      <c r="E6102" t="s">
        <v>169</v>
      </c>
      <c r="F6102" t="s">
        <v>43</v>
      </c>
      <c r="G6102" t="s">
        <v>58</v>
      </c>
      <c r="H6102" t="s">
        <v>2721</v>
      </c>
      <c r="I6102" s="4">
        <v>36</v>
      </c>
      <c r="J6102" s="5">
        <v>2</v>
      </c>
      <c r="K6102" s="4">
        <v>6.48</v>
      </c>
    </row>
    <row r="6103" spans="1:11" x14ac:dyDescent="0.2">
      <c r="A6103" t="s">
        <v>3490</v>
      </c>
      <c r="B6103" t="str">
        <f t="shared" si="192"/>
        <v>2016</v>
      </c>
      <c r="C6103" t="str">
        <f t="shared" si="193"/>
        <v>Nov</v>
      </c>
      <c r="D6103" t="s">
        <v>2295</v>
      </c>
      <c r="E6103" t="s">
        <v>169</v>
      </c>
      <c r="F6103" t="s">
        <v>12</v>
      </c>
      <c r="G6103" t="s">
        <v>27</v>
      </c>
      <c r="H6103" t="s">
        <v>2154</v>
      </c>
      <c r="I6103" s="4">
        <v>92.94</v>
      </c>
      <c r="J6103" s="5">
        <v>3</v>
      </c>
      <c r="K6103" s="4">
        <v>25.09</v>
      </c>
    </row>
    <row r="6104" spans="1:11" x14ac:dyDescent="0.2">
      <c r="A6104" t="s">
        <v>3490</v>
      </c>
      <c r="B6104" t="str">
        <f t="shared" si="192"/>
        <v>2016</v>
      </c>
      <c r="C6104" t="str">
        <f t="shared" si="193"/>
        <v>Nov</v>
      </c>
      <c r="D6104" t="s">
        <v>2295</v>
      </c>
      <c r="E6104" t="s">
        <v>169</v>
      </c>
      <c r="F6104" t="s">
        <v>38</v>
      </c>
      <c r="G6104" t="s">
        <v>39</v>
      </c>
      <c r="H6104" t="s">
        <v>1717</v>
      </c>
      <c r="I6104" s="4">
        <v>245.65</v>
      </c>
      <c r="J6104" s="5">
        <v>3</v>
      </c>
      <c r="K6104" s="4">
        <v>8.19</v>
      </c>
    </row>
    <row r="6105" spans="1:11" x14ac:dyDescent="0.2">
      <c r="A6105" t="s">
        <v>3490</v>
      </c>
      <c r="B6105" t="str">
        <f t="shared" si="192"/>
        <v>2016</v>
      </c>
      <c r="C6105" t="str">
        <f t="shared" si="193"/>
        <v>Nov</v>
      </c>
      <c r="D6105" t="s">
        <v>2295</v>
      </c>
      <c r="E6105" t="s">
        <v>169</v>
      </c>
      <c r="F6105" t="s">
        <v>12</v>
      </c>
      <c r="G6105" t="s">
        <v>22</v>
      </c>
      <c r="H6105" t="s">
        <v>2705</v>
      </c>
      <c r="I6105" s="4">
        <v>55.01</v>
      </c>
      <c r="J6105" s="5">
        <v>3</v>
      </c>
      <c r="K6105" s="4">
        <v>17.190000000000001</v>
      </c>
    </row>
    <row r="6106" spans="1:11" x14ac:dyDescent="0.2">
      <c r="A6106" t="s">
        <v>3490</v>
      </c>
      <c r="B6106" t="str">
        <f t="shared" si="192"/>
        <v>2016</v>
      </c>
      <c r="C6106" t="str">
        <f t="shared" si="193"/>
        <v>Nov</v>
      </c>
      <c r="D6106" t="s">
        <v>2295</v>
      </c>
      <c r="E6106" t="s">
        <v>169</v>
      </c>
      <c r="F6106" t="s">
        <v>12</v>
      </c>
      <c r="G6106" t="s">
        <v>22</v>
      </c>
      <c r="H6106" t="s">
        <v>2268</v>
      </c>
      <c r="I6106" s="4">
        <v>35.229999999999997</v>
      </c>
      <c r="J6106" s="5">
        <v>3</v>
      </c>
      <c r="K6106" s="4">
        <v>11.45</v>
      </c>
    </row>
    <row r="6107" spans="1:11" x14ac:dyDescent="0.2">
      <c r="A6107" t="s">
        <v>3490</v>
      </c>
      <c r="B6107" t="str">
        <f t="shared" si="192"/>
        <v>2016</v>
      </c>
      <c r="C6107" t="str">
        <f t="shared" si="193"/>
        <v>Nov</v>
      </c>
      <c r="D6107" t="s">
        <v>1009</v>
      </c>
      <c r="E6107" t="s">
        <v>31</v>
      </c>
      <c r="F6107" t="s">
        <v>38</v>
      </c>
      <c r="G6107" t="s">
        <v>52</v>
      </c>
      <c r="H6107" t="s">
        <v>3491</v>
      </c>
      <c r="I6107" s="4">
        <v>41.96</v>
      </c>
      <c r="J6107" s="5">
        <v>2</v>
      </c>
      <c r="K6107" s="4">
        <v>10.91</v>
      </c>
    </row>
    <row r="6108" spans="1:11" x14ac:dyDescent="0.2">
      <c r="A6108" t="s">
        <v>3490</v>
      </c>
      <c r="B6108" t="str">
        <f t="shared" si="192"/>
        <v>2016</v>
      </c>
      <c r="C6108" t="str">
        <f t="shared" si="193"/>
        <v>Nov</v>
      </c>
      <c r="D6108" t="s">
        <v>1009</v>
      </c>
      <c r="E6108" t="s">
        <v>31</v>
      </c>
      <c r="F6108" t="s">
        <v>38</v>
      </c>
      <c r="G6108" t="s">
        <v>39</v>
      </c>
      <c r="H6108" t="s">
        <v>1154</v>
      </c>
      <c r="I6108" s="4">
        <v>451.15</v>
      </c>
      <c r="J6108" s="5">
        <v>3</v>
      </c>
      <c r="K6108" s="4">
        <v>0</v>
      </c>
    </row>
    <row r="6109" spans="1:11" x14ac:dyDescent="0.2">
      <c r="A6109" t="s">
        <v>3490</v>
      </c>
      <c r="B6109" t="str">
        <f t="shared" si="192"/>
        <v>2016</v>
      </c>
      <c r="C6109" t="str">
        <f t="shared" si="193"/>
        <v>Nov</v>
      </c>
      <c r="D6109" t="s">
        <v>1009</v>
      </c>
      <c r="E6109" t="s">
        <v>31</v>
      </c>
      <c r="F6109" t="s">
        <v>12</v>
      </c>
      <c r="G6109" t="s">
        <v>22</v>
      </c>
      <c r="H6109" t="s">
        <v>1506</v>
      </c>
      <c r="I6109" s="4">
        <v>31.5</v>
      </c>
      <c r="J6109" s="5">
        <v>11</v>
      </c>
      <c r="K6109" s="4">
        <v>11.03</v>
      </c>
    </row>
    <row r="6110" spans="1:11" x14ac:dyDescent="0.2">
      <c r="A6110" t="s">
        <v>3490</v>
      </c>
      <c r="B6110" t="str">
        <f t="shared" si="192"/>
        <v>2016</v>
      </c>
      <c r="C6110" t="str">
        <f t="shared" si="193"/>
        <v>Nov</v>
      </c>
      <c r="D6110" t="s">
        <v>3239</v>
      </c>
      <c r="E6110" t="s">
        <v>146</v>
      </c>
      <c r="F6110" t="s">
        <v>38</v>
      </c>
      <c r="G6110" t="s">
        <v>164</v>
      </c>
      <c r="H6110" t="s">
        <v>375</v>
      </c>
      <c r="I6110" s="4">
        <v>2678.94</v>
      </c>
      <c r="J6110" s="5">
        <v>6</v>
      </c>
      <c r="K6110" s="4">
        <v>241.1</v>
      </c>
    </row>
    <row r="6111" spans="1:11" x14ac:dyDescent="0.2">
      <c r="A6111" t="s">
        <v>3490</v>
      </c>
      <c r="B6111" t="str">
        <f t="shared" si="192"/>
        <v>2016</v>
      </c>
      <c r="C6111" t="str">
        <f t="shared" si="193"/>
        <v>Nov</v>
      </c>
      <c r="D6111" t="s">
        <v>3492</v>
      </c>
      <c r="E6111" t="s">
        <v>17</v>
      </c>
      <c r="F6111" t="s">
        <v>12</v>
      </c>
      <c r="G6111" t="s">
        <v>27</v>
      </c>
      <c r="H6111" t="s">
        <v>2120</v>
      </c>
      <c r="I6111" s="4">
        <v>14.11</v>
      </c>
      <c r="J6111" s="5">
        <v>6</v>
      </c>
      <c r="K6111" s="4">
        <v>1.23</v>
      </c>
    </row>
    <row r="6112" spans="1:11" x14ac:dyDescent="0.2">
      <c r="A6112" t="s">
        <v>3493</v>
      </c>
      <c r="B6112" t="str">
        <f t="shared" si="192"/>
        <v>2016</v>
      </c>
      <c r="C6112" t="str">
        <f t="shared" si="193"/>
        <v>Nov</v>
      </c>
      <c r="D6112" t="s">
        <v>440</v>
      </c>
      <c r="E6112" t="s">
        <v>109</v>
      </c>
      <c r="F6112" t="s">
        <v>12</v>
      </c>
      <c r="G6112" t="s">
        <v>22</v>
      </c>
      <c r="H6112" t="s">
        <v>1729</v>
      </c>
      <c r="I6112" s="4">
        <v>6.27</v>
      </c>
      <c r="J6112" s="5">
        <v>5</v>
      </c>
      <c r="K6112" s="4">
        <v>-4.5999999999999996</v>
      </c>
    </row>
    <row r="6113" spans="1:11" x14ac:dyDescent="0.2">
      <c r="A6113" t="s">
        <v>3493</v>
      </c>
      <c r="B6113" t="str">
        <f t="shared" si="192"/>
        <v>2016</v>
      </c>
      <c r="C6113" t="str">
        <f t="shared" si="193"/>
        <v>Nov</v>
      </c>
      <c r="D6113" t="s">
        <v>440</v>
      </c>
      <c r="E6113" t="s">
        <v>109</v>
      </c>
      <c r="F6113" t="s">
        <v>12</v>
      </c>
      <c r="G6113" t="s">
        <v>22</v>
      </c>
      <c r="H6113" t="s">
        <v>2776</v>
      </c>
      <c r="I6113" s="4">
        <v>4.37</v>
      </c>
      <c r="J6113" s="5">
        <v>7</v>
      </c>
      <c r="K6113" s="4">
        <v>-3.35</v>
      </c>
    </row>
    <row r="6114" spans="1:11" x14ac:dyDescent="0.2">
      <c r="A6114" t="s">
        <v>3493</v>
      </c>
      <c r="B6114" t="str">
        <f t="shared" si="192"/>
        <v>2016</v>
      </c>
      <c r="C6114" t="str">
        <f t="shared" si="193"/>
        <v>Nov</v>
      </c>
      <c r="D6114" t="s">
        <v>440</v>
      </c>
      <c r="E6114" t="s">
        <v>109</v>
      </c>
      <c r="F6114" t="s">
        <v>43</v>
      </c>
      <c r="G6114" t="s">
        <v>58</v>
      </c>
      <c r="H6114" t="s">
        <v>1993</v>
      </c>
      <c r="I6114" s="4">
        <v>31.98</v>
      </c>
      <c r="J6114" s="5">
        <v>2</v>
      </c>
      <c r="K6114" s="4">
        <v>2</v>
      </c>
    </row>
    <row r="6115" spans="1:11" x14ac:dyDescent="0.2">
      <c r="A6115" t="s">
        <v>3493</v>
      </c>
      <c r="B6115" t="str">
        <f t="shared" si="192"/>
        <v>2016</v>
      </c>
      <c r="C6115" t="str">
        <f t="shared" si="193"/>
        <v>Nov</v>
      </c>
      <c r="D6115" t="s">
        <v>555</v>
      </c>
      <c r="E6115" t="s">
        <v>146</v>
      </c>
      <c r="F6115" t="s">
        <v>12</v>
      </c>
      <c r="G6115" t="s">
        <v>72</v>
      </c>
      <c r="H6115" t="s">
        <v>2935</v>
      </c>
      <c r="I6115" s="4">
        <v>287.52</v>
      </c>
      <c r="J6115" s="5">
        <v>8</v>
      </c>
      <c r="K6115" s="4">
        <v>129.38</v>
      </c>
    </row>
    <row r="6116" spans="1:11" x14ac:dyDescent="0.2">
      <c r="A6116" t="s">
        <v>3493</v>
      </c>
      <c r="B6116" t="str">
        <f t="shared" si="192"/>
        <v>2016</v>
      </c>
      <c r="C6116" t="str">
        <f t="shared" si="193"/>
        <v>Nov</v>
      </c>
      <c r="D6116" t="s">
        <v>555</v>
      </c>
      <c r="E6116" t="s">
        <v>146</v>
      </c>
      <c r="F6116" t="s">
        <v>12</v>
      </c>
      <c r="G6116" t="s">
        <v>105</v>
      </c>
      <c r="H6116" t="s">
        <v>2127</v>
      </c>
      <c r="I6116" s="4">
        <v>37.68</v>
      </c>
      <c r="J6116" s="5">
        <v>2</v>
      </c>
      <c r="K6116" s="4">
        <v>10.55</v>
      </c>
    </row>
    <row r="6117" spans="1:11" x14ac:dyDescent="0.2">
      <c r="A6117" t="s">
        <v>3493</v>
      </c>
      <c r="B6117" t="str">
        <f t="shared" si="192"/>
        <v>2016</v>
      </c>
      <c r="C6117" t="str">
        <f t="shared" si="193"/>
        <v>Nov</v>
      </c>
      <c r="D6117" t="s">
        <v>555</v>
      </c>
      <c r="E6117" t="s">
        <v>146</v>
      </c>
      <c r="F6117" t="s">
        <v>12</v>
      </c>
      <c r="G6117" t="s">
        <v>13</v>
      </c>
      <c r="H6117" t="s">
        <v>2603</v>
      </c>
      <c r="I6117" s="4">
        <v>19.98</v>
      </c>
      <c r="J6117" s="5">
        <v>2</v>
      </c>
      <c r="K6117" s="4">
        <v>8.99</v>
      </c>
    </row>
    <row r="6118" spans="1:11" x14ac:dyDescent="0.2">
      <c r="A6118" t="s">
        <v>3493</v>
      </c>
      <c r="B6118" t="str">
        <f t="shared" si="192"/>
        <v>2016</v>
      </c>
      <c r="C6118" t="str">
        <f t="shared" si="193"/>
        <v>Nov</v>
      </c>
      <c r="D6118" t="s">
        <v>555</v>
      </c>
      <c r="E6118" t="s">
        <v>146</v>
      </c>
      <c r="F6118" t="s">
        <v>12</v>
      </c>
      <c r="G6118" t="s">
        <v>27</v>
      </c>
      <c r="H6118" t="s">
        <v>2120</v>
      </c>
      <c r="I6118" s="4">
        <v>20.58</v>
      </c>
      <c r="J6118" s="5">
        <v>7</v>
      </c>
      <c r="K6118" s="4">
        <v>5.56</v>
      </c>
    </row>
    <row r="6119" spans="1:11" x14ac:dyDescent="0.2">
      <c r="A6119" t="s">
        <v>3493</v>
      </c>
      <c r="B6119" t="str">
        <f t="shared" si="192"/>
        <v>2016</v>
      </c>
      <c r="C6119" t="str">
        <f t="shared" si="193"/>
        <v>Nov</v>
      </c>
      <c r="D6119" t="s">
        <v>555</v>
      </c>
      <c r="E6119" t="s">
        <v>146</v>
      </c>
      <c r="F6119" t="s">
        <v>12</v>
      </c>
      <c r="G6119" t="s">
        <v>22</v>
      </c>
      <c r="H6119" t="s">
        <v>2367</v>
      </c>
      <c r="I6119" s="4">
        <v>17.38</v>
      </c>
      <c r="J6119" s="5">
        <v>2</v>
      </c>
      <c r="K6119" s="4">
        <v>8.69</v>
      </c>
    </row>
    <row r="6120" spans="1:11" x14ac:dyDescent="0.2">
      <c r="A6120" t="s">
        <v>3493</v>
      </c>
      <c r="B6120" t="str">
        <f t="shared" si="192"/>
        <v>2016</v>
      </c>
      <c r="C6120" t="str">
        <f t="shared" si="193"/>
        <v>Nov</v>
      </c>
      <c r="D6120" t="s">
        <v>1946</v>
      </c>
      <c r="E6120" t="s">
        <v>87</v>
      </c>
      <c r="F6120" t="s">
        <v>38</v>
      </c>
      <c r="G6120" t="s">
        <v>39</v>
      </c>
      <c r="H6120" t="s">
        <v>322</v>
      </c>
      <c r="I6120" s="4">
        <v>1474.8</v>
      </c>
      <c r="J6120" s="5">
        <v>7</v>
      </c>
      <c r="K6120" s="4">
        <v>-21.07</v>
      </c>
    </row>
    <row r="6121" spans="1:11" x14ac:dyDescent="0.2">
      <c r="A6121" t="s">
        <v>3493</v>
      </c>
      <c r="B6121" t="str">
        <f t="shared" si="192"/>
        <v>2016</v>
      </c>
      <c r="C6121" t="str">
        <f t="shared" si="193"/>
        <v>Nov</v>
      </c>
      <c r="D6121" t="s">
        <v>1946</v>
      </c>
      <c r="E6121" t="s">
        <v>87</v>
      </c>
      <c r="F6121" t="s">
        <v>12</v>
      </c>
      <c r="G6121" t="s">
        <v>105</v>
      </c>
      <c r="H6121" t="s">
        <v>129</v>
      </c>
      <c r="I6121" s="4">
        <v>110.1</v>
      </c>
      <c r="J6121" s="5">
        <v>2</v>
      </c>
      <c r="K6121" s="4">
        <v>33.03</v>
      </c>
    </row>
    <row r="6122" spans="1:11" x14ac:dyDescent="0.2">
      <c r="A6122" t="s">
        <v>3493</v>
      </c>
      <c r="B6122" t="str">
        <f t="shared" si="192"/>
        <v>2016</v>
      </c>
      <c r="C6122" t="str">
        <f t="shared" si="193"/>
        <v>Nov</v>
      </c>
      <c r="D6122" t="s">
        <v>1946</v>
      </c>
      <c r="E6122" t="s">
        <v>87</v>
      </c>
      <c r="F6122" t="s">
        <v>12</v>
      </c>
      <c r="G6122" t="s">
        <v>47</v>
      </c>
      <c r="H6122" t="s">
        <v>1813</v>
      </c>
      <c r="I6122" s="4">
        <v>16.75</v>
      </c>
      <c r="J6122" s="5">
        <v>6</v>
      </c>
      <c r="K6122" s="4">
        <v>5.44</v>
      </c>
    </row>
    <row r="6123" spans="1:11" x14ac:dyDescent="0.2">
      <c r="A6123" t="s">
        <v>3493</v>
      </c>
      <c r="B6123" t="str">
        <f t="shared" si="192"/>
        <v>2016</v>
      </c>
      <c r="C6123" t="str">
        <f t="shared" si="193"/>
        <v>Nov</v>
      </c>
      <c r="D6123" t="s">
        <v>1946</v>
      </c>
      <c r="E6123" t="s">
        <v>87</v>
      </c>
      <c r="F6123" t="s">
        <v>38</v>
      </c>
      <c r="G6123" t="s">
        <v>39</v>
      </c>
      <c r="H6123" t="s">
        <v>1000</v>
      </c>
      <c r="I6123" s="4">
        <v>1537.07</v>
      </c>
      <c r="J6123" s="5">
        <v>9</v>
      </c>
      <c r="K6123" s="4">
        <v>0</v>
      </c>
    </row>
    <row r="6124" spans="1:11" x14ac:dyDescent="0.2">
      <c r="A6124" t="s">
        <v>3493</v>
      </c>
      <c r="B6124" t="str">
        <f t="shared" si="192"/>
        <v>2016</v>
      </c>
      <c r="C6124" t="str">
        <f t="shared" si="193"/>
        <v>Nov</v>
      </c>
      <c r="D6124" t="s">
        <v>1946</v>
      </c>
      <c r="E6124" t="s">
        <v>87</v>
      </c>
      <c r="F6124" t="s">
        <v>38</v>
      </c>
      <c r="G6124" t="s">
        <v>39</v>
      </c>
      <c r="H6124" t="s">
        <v>2009</v>
      </c>
      <c r="I6124" s="4">
        <v>449.37</v>
      </c>
      <c r="J6124" s="5">
        <v>2</v>
      </c>
      <c r="K6124" s="4">
        <v>-12.84</v>
      </c>
    </row>
    <row r="6125" spans="1:11" x14ac:dyDescent="0.2">
      <c r="A6125" t="s">
        <v>3493</v>
      </c>
      <c r="B6125" t="str">
        <f t="shared" si="192"/>
        <v>2016</v>
      </c>
      <c r="C6125" t="str">
        <f t="shared" si="193"/>
        <v>Nov</v>
      </c>
      <c r="D6125" t="s">
        <v>871</v>
      </c>
      <c r="E6125" t="s">
        <v>31</v>
      </c>
      <c r="F6125" t="s">
        <v>43</v>
      </c>
      <c r="G6125" t="s">
        <v>44</v>
      </c>
      <c r="H6125" t="s">
        <v>2183</v>
      </c>
      <c r="I6125" s="4">
        <v>203.98</v>
      </c>
      <c r="J6125" s="5">
        <v>3</v>
      </c>
      <c r="K6125" s="4">
        <v>25.5</v>
      </c>
    </row>
    <row r="6126" spans="1:11" x14ac:dyDescent="0.2">
      <c r="A6126" t="s">
        <v>3493</v>
      </c>
      <c r="B6126" t="str">
        <f t="shared" si="192"/>
        <v>2016</v>
      </c>
      <c r="C6126" t="str">
        <f t="shared" si="193"/>
        <v>Nov</v>
      </c>
      <c r="D6126" t="s">
        <v>871</v>
      </c>
      <c r="E6126" t="s">
        <v>31</v>
      </c>
      <c r="F6126" t="s">
        <v>38</v>
      </c>
      <c r="G6126" t="s">
        <v>164</v>
      </c>
      <c r="H6126" t="s">
        <v>3209</v>
      </c>
      <c r="I6126" s="4">
        <v>674.35</v>
      </c>
      <c r="J6126" s="5">
        <v>3</v>
      </c>
      <c r="K6126" s="4">
        <v>-8.43</v>
      </c>
    </row>
    <row r="6127" spans="1:11" x14ac:dyDescent="0.2">
      <c r="A6127" t="s">
        <v>3493</v>
      </c>
      <c r="B6127" t="str">
        <f t="shared" si="192"/>
        <v>2016</v>
      </c>
      <c r="C6127" t="str">
        <f t="shared" si="193"/>
        <v>Nov</v>
      </c>
      <c r="D6127" t="s">
        <v>615</v>
      </c>
      <c r="E6127" t="s">
        <v>17</v>
      </c>
      <c r="F6127" t="s">
        <v>38</v>
      </c>
      <c r="G6127" t="s">
        <v>52</v>
      </c>
      <c r="H6127" t="s">
        <v>2369</v>
      </c>
      <c r="I6127" s="4">
        <v>22.75</v>
      </c>
      <c r="J6127" s="5">
        <v>6</v>
      </c>
      <c r="K6127" s="4">
        <v>-8.5299999999999994</v>
      </c>
    </row>
    <row r="6128" spans="1:11" x14ac:dyDescent="0.2">
      <c r="A6128" t="s">
        <v>3494</v>
      </c>
      <c r="B6128" t="str">
        <f t="shared" si="192"/>
        <v>2016</v>
      </c>
      <c r="C6128" t="str">
        <f t="shared" si="193"/>
        <v>Nov</v>
      </c>
      <c r="D6128" t="s">
        <v>1364</v>
      </c>
      <c r="E6128" t="s">
        <v>189</v>
      </c>
      <c r="F6128" t="s">
        <v>12</v>
      </c>
      <c r="G6128" t="s">
        <v>27</v>
      </c>
      <c r="H6128" t="s">
        <v>1568</v>
      </c>
      <c r="I6128" s="4">
        <v>44.02</v>
      </c>
      <c r="J6128" s="5">
        <v>2</v>
      </c>
      <c r="K6128" s="4">
        <v>11.45</v>
      </c>
    </row>
    <row r="6129" spans="1:11" x14ac:dyDescent="0.2">
      <c r="A6129" t="s">
        <v>3494</v>
      </c>
      <c r="B6129" t="str">
        <f t="shared" si="192"/>
        <v>2016</v>
      </c>
      <c r="C6129" t="str">
        <f t="shared" si="193"/>
        <v>Nov</v>
      </c>
      <c r="D6129" t="s">
        <v>454</v>
      </c>
      <c r="E6129" t="s">
        <v>290</v>
      </c>
      <c r="F6129" t="s">
        <v>12</v>
      </c>
      <c r="G6129" t="s">
        <v>232</v>
      </c>
      <c r="H6129" t="s">
        <v>309</v>
      </c>
      <c r="I6129" s="4">
        <v>52.14</v>
      </c>
      <c r="J6129" s="5">
        <v>7</v>
      </c>
      <c r="K6129" s="4">
        <v>5.87</v>
      </c>
    </row>
    <row r="6130" spans="1:11" x14ac:dyDescent="0.2">
      <c r="A6130" t="s">
        <v>3494</v>
      </c>
      <c r="B6130" t="str">
        <f t="shared" si="192"/>
        <v>2016</v>
      </c>
      <c r="C6130" t="str">
        <f t="shared" si="193"/>
        <v>Nov</v>
      </c>
      <c r="D6130" t="s">
        <v>3495</v>
      </c>
      <c r="E6130" t="s">
        <v>189</v>
      </c>
      <c r="F6130" t="s">
        <v>38</v>
      </c>
      <c r="G6130" t="s">
        <v>52</v>
      </c>
      <c r="H6130" t="s">
        <v>2067</v>
      </c>
      <c r="I6130" s="4">
        <v>4.18</v>
      </c>
      <c r="J6130" s="5">
        <v>1</v>
      </c>
      <c r="K6130" s="4">
        <v>1.5</v>
      </c>
    </row>
    <row r="6131" spans="1:11" x14ac:dyDescent="0.2">
      <c r="A6131" t="s">
        <v>3494</v>
      </c>
      <c r="B6131" t="str">
        <f t="shared" si="192"/>
        <v>2016</v>
      </c>
      <c r="C6131" t="str">
        <f t="shared" si="193"/>
        <v>Nov</v>
      </c>
      <c r="D6131" t="s">
        <v>2716</v>
      </c>
      <c r="E6131" t="s">
        <v>26</v>
      </c>
      <c r="F6131" t="s">
        <v>12</v>
      </c>
      <c r="G6131" t="s">
        <v>13</v>
      </c>
      <c r="H6131" t="s">
        <v>1224</v>
      </c>
      <c r="I6131" s="4">
        <v>217.06</v>
      </c>
      <c r="J6131" s="5">
        <v>7</v>
      </c>
      <c r="K6131" s="4">
        <v>78.680000000000007</v>
      </c>
    </row>
    <row r="6132" spans="1:11" x14ac:dyDescent="0.2">
      <c r="A6132" t="s">
        <v>3494</v>
      </c>
      <c r="B6132" t="str">
        <f t="shared" si="192"/>
        <v>2016</v>
      </c>
      <c r="C6132" t="str">
        <f t="shared" si="193"/>
        <v>Nov</v>
      </c>
      <c r="D6132" t="s">
        <v>647</v>
      </c>
      <c r="E6132" t="s">
        <v>17</v>
      </c>
      <c r="F6132" t="s">
        <v>12</v>
      </c>
      <c r="G6132" t="s">
        <v>22</v>
      </c>
      <c r="H6132" t="s">
        <v>2328</v>
      </c>
      <c r="I6132" s="4">
        <v>3.14</v>
      </c>
      <c r="J6132" s="5">
        <v>2</v>
      </c>
      <c r="K6132" s="4">
        <v>-4.7</v>
      </c>
    </row>
    <row r="6133" spans="1:11" x14ac:dyDescent="0.2">
      <c r="A6133" t="s">
        <v>3494</v>
      </c>
      <c r="B6133" t="str">
        <f t="shared" si="192"/>
        <v>2016</v>
      </c>
      <c r="C6133" t="str">
        <f t="shared" si="193"/>
        <v>Nov</v>
      </c>
      <c r="D6133" t="s">
        <v>204</v>
      </c>
      <c r="E6133" t="s">
        <v>169</v>
      </c>
      <c r="F6133" t="s">
        <v>12</v>
      </c>
      <c r="G6133" t="s">
        <v>20</v>
      </c>
      <c r="H6133" t="s">
        <v>534</v>
      </c>
      <c r="I6133" s="4">
        <v>77.55</v>
      </c>
      <c r="J6133" s="5">
        <v>5</v>
      </c>
      <c r="K6133" s="4">
        <v>20.16</v>
      </c>
    </row>
    <row r="6134" spans="1:11" x14ac:dyDescent="0.2">
      <c r="A6134" t="s">
        <v>3494</v>
      </c>
      <c r="B6134" t="str">
        <f t="shared" si="192"/>
        <v>2016</v>
      </c>
      <c r="C6134" t="str">
        <f t="shared" si="193"/>
        <v>Nov</v>
      </c>
      <c r="D6134" t="s">
        <v>204</v>
      </c>
      <c r="E6134" t="s">
        <v>169</v>
      </c>
      <c r="F6134" t="s">
        <v>12</v>
      </c>
      <c r="G6134" t="s">
        <v>20</v>
      </c>
      <c r="H6134" t="s">
        <v>591</v>
      </c>
      <c r="I6134" s="4">
        <v>24.88</v>
      </c>
      <c r="J6134" s="5">
        <v>2</v>
      </c>
      <c r="K6134" s="4">
        <v>6.97</v>
      </c>
    </row>
    <row r="6135" spans="1:11" x14ac:dyDescent="0.2">
      <c r="A6135" t="s">
        <v>3494</v>
      </c>
      <c r="B6135" t="str">
        <f t="shared" si="192"/>
        <v>2016</v>
      </c>
      <c r="C6135" t="str">
        <f t="shared" si="193"/>
        <v>Nov</v>
      </c>
      <c r="D6135" t="s">
        <v>204</v>
      </c>
      <c r="E6135" t="s">
        <v>169</v>
      </c>
      <c r="F6135" t="s">
        <v>12</v>
      </c>
      <c r="G6135" t="s">
        <v>27</v>
      </c>
      <c r="H6135" t="s">
        <v>1859</v>
      </c>
      <c r="I6135" s="4">
        <v>140.75</v>
      </c>
      <c r="J6135" s="5">
        <v>5</v>
      </c>
      <c r="K6135" s="4">
        <v>39.409999999999997</v>
      </c>
    </row>
    <row r="6136" spans="1:11" x14ac:dyDescent="0.2">
      <c r="A6136" t="s">
        <v>3494</v>
      </c>
      <c r="B6136" t="str">
        <f t="shared" si="192"/>
        <v>2016</v>
      </c>
      <c r="C6136" t="str">
        <f t="shared" si="193"/>
        <v>Nov</v>
      </c>
      <c r="D6136" t="s">
        <v>204</v>
      </c>
      <c r="E6136" t="s">
        <v>169</v>
      </c>
      <c r="F6136" t="s">
        <v>12</v>
      </c>
      <c r="G6136" t="s">
        <v>20</v>
      </c>
      <c r="H6136" t="s">
        <v>1357</v>
      </c>
      <c r="I6136" s="4">
        <v>36.630000000000003</v>
      </c>
      <c r="J6136" s="5">
        <v>3</v>
      </c>
      <c r="K6136" s="4">
        <v>9.89</v>
      </c>
    </row>
    <row r="6137" spans="1:11" x14ac:dyDescent="0.2">
      <c r="A6137" t="s">
        <v>3494</v>
      </c>
      <c r="B6137" t="str">
        <f t="shared" si="192"/>
        <v>2016</v>
      </c>
      <c r="C6137" t="str">
        <f t="shared" si="193"/>
        <v>Nov</v>
      </c>
      <c r="D6137" t="s">
        <v>1205</v>
      </c>
      <c r="E6137" t="s">
        <v>974</v>
      </c>
      <c r="F6137" t="s">
        <v>38</v>
      </c>
      <c r="G6137" t="s">
        <v>52</v>
      </c>
      <c r="H6137" t="s">
        <v>2132</v>
      </c>
      <c r="I6137" s="4">
        <v>30.36</v>
      </c>
      <c r="J6137" s="5">
        <v>4</v>
      </c>
      <c r="K6137" s="4">
        <v>13.05</v>
      </c>
    </row>
    <row r="6138" spans="1:11" x14ac:dyDescent="0.2">
      <c r="A6138" t="s">
        <v>3494</v>
      </c>
      <c r="B6138" t="str">
        <f t="shared" si="192"/>
        <v>2016</v>
      </c>
      <c r="C6138" t="str">
        <f t="shared" si="193"/>
        <v>Nov</v>
      </c>
      <c r="D6138" t="s">
        <v>2317</v>
      </c>
      <c r="E6138" t="s">
        <v>169</v>
      </c>
      <c r="F6138" t="s">
        <v>43</v>
      </c>
      <c r="G6138" t="s">
        <v>44</v>
      </c>
      <c r="H6138" t="s">
        <v>3496</v>
      </c>
      <c r="I6138" s="4">
        <v>2279.96</v>
      </c>
      <c r="J6138" s="5">
        <v>4</v>
      </c>
      <c r="K6138" s="4">
        <v>592.79</v>
      </c>
    </row>
    <row r="6139" spans="1:11" x14ac:dyDescent="0.2">
      <c r="A6139" t="s">
        <v>3494</v>
      </c>
      <c r="B6139" t="str">
        <f t="shared" si="192"/>
        <v>2016</v>
      </c>
      <c r="C6139" t="str">
        <f t="shared" si="193"/>
        <v>Nov</v>
      </c>
      <c r="D6139" t="s">
        <v>2317</v>
      </c>
      <c r="E6139" t="s">
        <v>169</v>
      </c>
      <c r="F6139" t="s">
        <v>12</v>
      </c>
      <c r="G6139" t="s">
        <v>18</v>
      </c>
      <c r="H6139" t="s">
        <v>1545</v>
      </c>
      <c r="I6139" s="4">
        <v>14.94</v>
      </c>
      <c r="J6139" s="5">
        <v>3</v>
      </c>
      <c r="K6139" s="4">
        <v>6.87</v>
      </c>
    </row>
    <row r="6140" spans="1:11" x14ac:dyDescent="0.2">
      <c r="A6140" t="s">
        <v>3494</v>
      </c>
      <c r="B6140" t="str">
        <f t="shared" si="192"/>
        <v>2016</v>
      </c>
      <c r="C6140" t="str">
        <f t="shared" si="193"/>
        <v>Nov</v>
      </c>
      <c r="D6140" t="s">
        <v>2661</v>
      </c>
      <c r="E6140" t="s">
        <v>189</v>
      </c>
      <c r="F6140" t="s">
        <v>38</v>
      </c>
      <c r="G6140" t="s">
        <v>52</v>
      </c>
      <c r="H6140" t="s">
        <v>3212</v>
      </c>
      <c r="I6140" s="4">
        <v>19.54</v>
      </c>
      <c r="J6140" s="5">
        <v>2</v>
      </c>
      <c r="K6140" s="4">
        <v>7.23</v>
      </c>
    </row>
    <row r="6141" spans="1:11" x14ac:dyDescent="0.2">
      <c r="A6141" t="s">
        <v>3497</v>
      </c>
      <c r="B6141" t="str">
        <f t="shared" si="192"/>
        <v>2016</v>
      </c>
      <c r="C6141" t="str">
        <f t="shared" si="193"/>
        <v>Nov</v>
      </c>
      <c r="D6141" t="s">
        <v>637</v>
      </c>
      <c r="E6141" t="s">
        <v>34</v>
      </c>
      <c r="F6141" t="s">
        <v>43</v>
      </c>
      <c r="G6141" t="s">
        <v>58</v>
      </c>
      <c r="H6141" t="s">
        <v>2893</v>
      </c>
      <c r="I6141" s="4">
        <v>499.98</v>
      </c>
      <c r="J6141" s="5">
        <v>2</v>
      </c>
      <c r="K6141" s="4">
        <v>115</v>
      </c>
    </row>
    <row r="6142" spans="1:11" x14ac:dyDescent="0.2">
      <c r="A6142" t="s">
        <v>3497</v>
      </c>
      <c r="B6142" t="str">
        <f t="shared" si="192"/>
        <v>2016</v>
      </c>
      <c r="C6142" t="str">
        <f t="shared" si="193"/>
        <v>Nov</v>
      </c>
      <c r="D6142" t="s">
        <v>637</v>
      </c>
      <c r="E6142" t="s">
        <v>34</v>
      </c>
      <c r="F6142" t="s">
        <v>12</v>
      </c>
      <c r="G6142" t="s">
        <v>13</v>
      </c>
      <c r="H6142" t="s">
        <v>1849</v>
      </c>
      <c r="I6142" s="4">
        <v>5.28</v>
      </c>
      <c r="J6142" s="5">
        <v>1</v>
      </c>
      <c r="K6142" s="4">
        <v>2.38</v>
      </c>
    </row>
    <row r="6143" spans="1:11" x14ac:dyDescent="0.2">
      <c r="A6143" t="s">
        <v>3497</v>
      </c>
      <c r="B6143" t="str">
        <f t="shared" si="192"/>
        <v>2016</v>
      </c>
      <c r="C6143" t="str">
        <f t="shared" si="193"/>
        <v>Nov</v>
      </c>
      <c r="D6143" t="s">
        <v>637</v>
      </c>
      <c r="E6143" t="s">
        <v>34</v>
      </c>
      <c r="F6143" t="s">
        <v>12</v>
      </c>
      <c r="G6143" t="s">
        <v>22</v>
      </c>
      <c r="H6143" t="s">
        <v>643</v>
      </c>
      <c r="I6143" s="4">
        <v>8.26</v>
      </c>
      <c r="J6143" s="5">
        <v>2</v>
      </c>
      <c r="K6143" s="4">
        <v>3.88</v>
      </c>
    </row>
    <row r="6144" spans="1:11" x14ac:dyDescent="0.2">
      <c r="A6144" t="s">
        <v>3497</v>
      </c>
      <c r="B6144" t="str">
        <f t="shared" si="192"/>
        <v>2016</v>
      </c>
      <c r="C6144" t="str">
        <f t="shared" si="193"/>
        <v>Nov</v>
      </c>
      <c r="D6144" t="s">
        <v>3498</v>
      </c>
      <c r="E6144" t="s">
        <v>31</v>
      </c>
      <c r="F6144" t="s">
        <v>12</v>
      </c>
      <c r="G6144" t="s">
        <v>18</v>
      </c>
      <c r="H6144" t="s">
        <v>1976</v>
      </c>
      <c r="I6144" s="4">
        <v>7.38</v>
      </c>
      <c r="J6144" s="5">
        <v>2</v>
      </c>
      <c r="K6144" s="4">
        <v>3.47</v>
      </c>
    </row>
    <row r="6145" spans="1:11" x14ac:dyDescent="0.2">
      <c r="A6145" t="s">
        <v>3497</v>
      </c>
      <c r="B6145" t="str">
        <f t="shared" si="192"/>
        <v>2016</v>
      </c>
      <c r="C6145" t="str">
        <f t="shared" si="193"/>
        <v>Nov</v>
      </c>
      <c r="D6145" t="s">
        <v>2847</v>
      </c>
      <c r="E6145" t="s">
        <v>11</v>
      </c>
      <c r="F6145" t="s">
        <v>12</v>
      </c>
      <c r="G6145" t="s">
        <v>22</v>
      </c>
      <c r="H6145" t="s">
        <v>2874</v>
      </c>
      <c r="I6145" s="4">
        <v>2.2999999999999998</v>
      </c>
      <c r="J6145" s="5">
        <v>2</v>
      </c>
      <c r="K6145" s="4">
        <v>-3.9</v>
      </c>
    </row>
    <row r="6146" spans="1:11" x14ac:dyDescent="0.2">
      <c r="A6146" t="s">
        <v>3497</v>
      </c>
      <c r="B6146" t="str">
        <f t="shared" si="192"/>
        <v>2016</v>
      </c>
      <c r="C6146" t="str">
        <f t="shared" si="193"/>
        <v>Nov</v>
      </c>
      <c r="D6146" t="s">
        <v>1258</v>
      </c>
      <c r="E6146" t="s">
        <v>169</v>
      </c>
      <c r="F6146" t="s">
        <v>38</v>
      </c>
      <c r="G6146" t="s">
        <v>39</v>
      </c>
      <c r="H6146" t="s">
        <v>1244</v>
      </c>
      <c r="I6146" s="4">
        <v>408.01</v>
      </c>
      <c r="J6146" s="5">
        <v>2</v>
      </c>
      <c r="K6146" s="4">
        <v>72.53</v>
      </c>
    </row>
    <row r="6147" spans="1:11" x14ac:dyDescent="0.2">
      <c r="A6147" t="s">
        <v>3497</v>
      </c>
      <c r="B6147" t="str">
        <f t="shared" ref="B6147:B6210" si="194">TEXT(A6147,"YYYY")</f>
        <v>2016</v>
      </c>
      <c r="C6147" t="str">
        <f t="shared" ref="C6147:C6210" si="195">TEXT(A6147,"MMM")</f>
        <v>Nov</v>
      </c>
      <c r="D6147" t="s">
        <v>1258</v>
      </c>
      <c r="E6147" t="s">
        <v>169</v>
      </c>
      <c r="F6147" t="s">
        <v>12</v>
      </c>
      <c r="G6147" t="s">
        <v>20</v>
      </c>
      <c r="H6147" t="s">
        <v>2510</v>
      </c>
      <c r="I6147" s="4">
        <v>40.44</v>
      </c>
      <c r="J6147" s="5">
        <v>3</v>
      </c>
      <c r="K6147" s="4">
        <v>10.51</v>
      </c>
    </row>
    <row r="6148" spans="1:11" x14ac:dyDescent="0.2">
      <c r="A6148" t="s">
        <v>3497</v>
      </c>
      <c r="B6148" t="str">
        <f t="shared" si="194"/>
        <v>2016</v>
      </c>
      <c r="C6148" t="str">
        <f t="shared" si="195"/>
        <v>Nov</v>
      </c>
      <c r="D6148" t="s">
        <v>2393</v>
      </c>
      <c r="E6148" t="s">
        <v>26</v>
      </c>
      <c r="F6148" t="s">
        <v>38</v>
      </c>
      <c r="G6148" t="s">
        <v>39</v>
      </c>
      <c r="H6148" t="s">
        <v>2652</v>
      </c>
      <c r="I6148" s="4">
        <v>380.06</v>
      </c>
      <c r="J6148" s="5">
        <v>3</v>
      </c>
      <c r="K6148" s="4">
        <v>-21.72</v>
      </c>
    </row>
    <row r="6149" spans="1:11" x14ac:dyDescent="0.2">
      <c r="A6149" t="s">
        <v>3497</v>
      </c>
      <c r="B6149" t="str">
        <f t="shared" si="194"/>
        <v>2016</v>
      </c>
      <c r="C6149" t="str">
        <f t="shared" si="195"/>
        <v>Nov</v>
      </c>
      <c r="D6149" t="s">
        <v>2393</v>
      </c>
      <c r="E6149" t="s">
        <v>26</v>
      </c>
      <c r="F6149" t="s">
        <v>43</v>
      </c>
      <c r="G6149" t="s">
        <v>694</v>
      </c>
      <c r="H6149" t="s">
        <v>1255</v>
      </c>
      <c r="I6149" s="4">
        <v>1199.98</v>
      </c>
      <c r="J6149" s="5">
        <v>4</v>
      </c>
      <c r="K6149" s="4">
        <v>180</v>
      </c>
    </row>
    <row r="6150" spans="1:11" x14ac:dyDescent="0.2">
      <c r="A6150" t="s">
        <v>3497</v>
      </c>
      <c r="B6150" t="str">
        <f t="shared" si="194"/>
        <v>2016</v>
      </c>
      <c r="C6150" t="str">
        <f t="shared" si="195"/>
        <v>Nov</v>
      </c>
      <c r="D6150" t="s">
        <v>2393</v>
      </c>
      <c r="E6150" t="s">
        <v>26</v>
      </c>
      <c r="F6150" t="s">
        <v>38</v>
      </c>
      <c r="G6150" t="s">
        <v>52</v>
      </c>
      <c r="H6150" t="s">
        <v>441</v>
      </c>
      <c r="I6150" s="4">
        <v>48.58</v>
      </c>
      <c r="J6150" s="5">
        <v>3</v>
      </c>
      <c r="K6150" s="4">
        <v>9.7200000000000006</v>
      </c>
    </row>
    <row r="6151" spans="1:11" x14ac:dyDescent="0.2">
      <c r="A6151" t="s">
        <v>3497</v>
      </c>
      <c r="B6151" t="str">
        <f t="shared" si="194"/>
        <v>2016</v>
      </c>
      <c r="C6151" t="str">
        <f t="shared" si="195"/>
        <v>Nov</v>
      </c>
      <c r="D6151" t="s">
        <v>2047</v>
      </c>
      <c r="E6151" t="s">
        <v>31</v>
      </c>
      <c r="F6151" t="s">
        <v>12</v>
      </c>
      <c r="G6151" t="s">
        <v>27</v>
      </c>
      <c r="H6151" t="s">
        <v>371</v>
      </c>
      <c r="I6151" s="4">
        <v>9.84</v>
      </c>
      <c r="J6151" s="5">
        <v>3</v>
      </c>
      <c r="K6151" s="4">
        <v>2.85</v>
      </c>
    </row>
    <row r="6152" spans="1:11" x14ac:dyDescent="0.2">
      <c r="A6152" t="s">
        <v>3497</v>
      </c>
      <c r="B6152" t="str">
        <f t="shared" si="194"/>
        <v>2016</v>
      </c>
      <c r="C6152" t="str">
        <f t="shared" si="195"/>
        <v>Nov</v>
      </c>
      <c r="D6152" t="s">
        <v>689</v>
      </c>
      <c r="E6152" t="s">
        <v>67</v>
      </c>
      <c r="F6152" t="s">
        <v>12</v>
      </c>
      <c r="G6152" t="s">
        <v>13</v>
      </c>
      <c r="H6152" t="s">
        <v>1941</v>
      </c>
      <c r="I6152" s="4">
        <v>16.45</v>
      </c>
      <c r="J6152" s="5">
        <v>5</v>
      </c>
      <c r="K6152" s="4">
        <v>7.57</v>
      </c>
    </row>
    <row r="6153" spans="1:11" x14ac:dyDescent="0.2">
      <c r="A6153" t="s">
        <v>3497</v>
      </c>
      <c r="B6153" t="str">
        <f t="shared" si="194"/>
        <v>2016</v>
      </c>
      <c r="C6153" t="str">
        <f t="shared" si="195"/>
        <v>Nov</v>
      </c>
      <c r="D6153" t="s">
        <v>689</v>
      </c>
      <c r="E6153" t="s">
        <v>67</v>
      </c>
      <c r="F6153" t="s">
        <v>38</v>
      </c>
      <c r="G6153" t="s">
        <v>52</v>
      </c>
      <c r="H6153" t="s">
        <v>984</v>
      </c>
      <c r="I6153" s="4">
        <v>19.920000000000002</v>
      </c>
      <c r="J6153" s="5">
        <v>4</v>
      </c>
      <c r="K6153" s="4">
        <v>6.57</v>
      </c>
    </row>
    <row r="6154" spans="1:11" x14ac:dyDescent="0.2">
      <c r="A6154" t="s">
        <v>3497</v>
      </c>
      <c r="B6154" t="str">
        <f t="shared" si="194"/>
        <v>2016</v>
      </c>
      <c r="C6154" t="str">
        <f t="shared" si="195"/>
        <v>Nov</v>
      </c>
      <c r="D6154" t="s">
        <v>1350</v>
      </c>
      <c r="E6154" t="s">
        <v>608</v>
      </c>
      <c r="F6154" t="s">
        <v>43</v>
      </c>
      <c r="G6154" t="s">
        <v>44</v>
      </c>
      <c r="H6154" t="s">
        <v>2007</v>
      </c>
      <c r="I6154" s="4">
        <v>89.97</v>
      </c>
      <c r="J6154" s="5">
        <v>3</v>
      </c>
      <c r="K6154" s="4">
        <v>25.19</v>
      </c>
    </row>
    <row r="6155" spans="1:11" x14ac:dyDescent="0.2">
      <c r="A6155" t="s">
        <v>3497</v>
      </c>
      <c r="B6155" t="str">
        <f t="shared" si="194"/>
        <v>2016</v>
      </c>
      <c r="C6155" t="str">
        <f t="shared" si="195"/>
        <v>Nov</v>
      </c>
      <c r="D6155" t="s">
        <v>10</v>
      </c>
      <c r="E6155" t="s">
        <v>169</v>
      </c>
      <c r="F6155" t="s">
        <v>43</v>
      </c>
      <c r="G6155" t="s">
        <v>44</v>
      </c>
      <c r="H6155" t="s">
        <v>2299</v>
      </c>
      <c r="I6155" s="4">
        <v>13.98</v>
      </c>
      <c r="J6155" s="5">
        <v>2</v>
      </c>
      <c r="K6155" s="4">
        <v>3.91</v>
      </c>
    </row>
    <row r="6156" spans="1:11" x14ac:dyDescent="0.2">
      <c r="A6156" t="s">
        <v>3497</v>
      </c>
      <c r="B6156" t="str">
        <f t="shared" si="194"/>
        <v>2016</v>
      </c>
      <c r="C6156" t="str">
        <f t="shared" si="195"/>
        <v>Nov</v>
      </c>
      <c r="D6156" t="s">
        <v>10</v>
      </c>
      <c r="E6156" t="s">
        <v>169</v>
      </c>
      <c r="F6156" t="s">
        <v>12</v>
      </c>
      <c r="G6156" t="s">
        <v>27</v>
      </c>
      <c r="H6156" t="s">
        <v>556</v>
      </c>
      <c r="I6156" s="4">
        <v>23.65</v>
      </c>
      <c r="J6156" s="5">
        <v>1</v>
      </c>
      <c r="K6156" s="4">
        <v>6.15</v>
      </c>
    </row>
    <row r="6157" spans="1:11" x14ac:dyDescent="0.2">
      <c r="A6157" t="s">
        <v>3499</v>
      </c>
      <c r="B6157" t="str">
        <f t="shared" si="194"/>
        <v>2016</v>
      </c>
      <c r="C6157" t="str">
        <f t="shared" si="195"/>
        <v>Nov</v>
      </c>
      <c r="D6157" t="s">
        <v>2557</v>
      </c>
      <c r="E6157" t="s">
        <v>31</v>
      </c>
      <c r="F6157" t="s">
        <v>43</v>
      </c>
      <c r="G6157" t="s">
        <v>58</v>
      </c>
      <c r="H6157" t="s">
        <v>1875</v>
      </c>
      <c r="I6157" s="4">
        <v>99.39</v>
      </c>
      <c r="J6157" s="5">
        <v>3</v>
      </c>
      <c r="K6157" s="4">
        <v>40.75</v>
      </c>
    </row>
    <row r="6158" spans="1:11" x14ac:dyDescent="0.2">
      <c r="A6158" t="s">
        <v>3499</v>
      </c>
      <c r="B6158" t="str">
        <f t="shared" si="194"/>
        <v>2016</v>
      </c>
      <c r="C6158" t="str">
        <f t="shared" si="195"/>
        <v>Nov</v>
      </c>
      <c r="D6158" t="s">
        <v>2292</v>
      </c>
      <c r="E6158" t="s">
        <v>31</v>
      </c>
      <c r="F6158" t="s">
        <v>12</v>
      </c>
      <c r="G6158" t="s">
        <v>22</v>
      </c>
      <c r="H6158" t="s">
        <v>1865</v>
      </c>
      <c r="I6158" s="4">
        <v>1016.79</v>
      </c>
      <c r="J6158" s="5">
        <v>1</v>
      </c>
      <c r="K6158" s="4">
        <v>381.3</v>
      </c>
    </row>
    <row r="6159" spans="1:11" x14ac:dyDescent="0.2">
      <c r="A6159" t="s">
        <v>3499</v>
      </c>
      <c r="B6159" t="str">
        <f t="shared" si="194"/>
        <v>2016</v>
      </c>
      <c r="C6159" t="str">
        <f t="shared" si="195"/>
        <v>Nov</v>
      </c>
      <c r="D6159" t="s">
        <v>2292</v>
      </c>
      <c r="E6159" t="s">
        <v>31</v>
      </c>
      <c r="F6159" t="s">
        <v>12</v>
      </c>
      <c r="G6159" t="s">
        <v>22</v>
      </c>
      <c r="H6159" t="s">
        <v>1591</v>
      </c>
      <c r="I6159" s="4">
        <v>38.14</v>
      </c>
      <c r="J6159" s="5">
        <v>7</v>
      </c>
      <c r="K6159" s="4">
        <v>13.35</v>
      </c>
    </row>
    <row r="6160" spans="1:11" x14ac:dyDescent="0.2">
      <c r="A6160" t="s">
        <v>3499</v>
      </c>
      <c r="B6160" t="str">
        <f t="shared" si="194"/>
        <v>2016</v>
      </c>
      <c r="C6160" t="str">
        <f t="shared" si="195"/>
        <v>Nov</v>
      </c>
      <c r="D6160" t="s">
        <v>511</v>
      </c>
      <c r="E6160" t="s">
        <v>31</v>
      </c>
      <c r="F6160" t="s">
        <v>43</v>
      </c>
      <c r="G6160" t="s">
        <v>44</v>
      </c>
      <c r="H6160" t="s">
        <v>1465</v>
      </c>
      <c r="I6160" s="4">
        <v>361.38</v>
      </c>
      <c r="J6160" s="5">
        <v>2</v>
      </c>
      <c r="K6160" s="4">
        <v>27.1</v>
      </c>
    </row>
    <row r="6161" spans="1:11" x14ac:dyDescent="0.2">
      <c r="A6161" t="s">
        <v>3499</v>
      </c>
      <c r="B6161" t="str">
        <f t="shared" si="194"/>
        <v>2016</v>
      </c>
      <c r="C6161" t="str">
        <f t="shared" si="195"/>
        <v>Nov</v>
      </c>
      <c r="D6161" t="s">
        <v>1492</v>
      </c>
      <c r="E6161" t="s">
        <v>290</v>
      </c>
      <c r="F6161" t="s">
        <v>38</v>
      </c>
      <c r="G6161" t="s">
        <v>164</v>
      </c>
      <c r="H6161" t="s">
        <v>1804</v>
      </c>
      <c r="I6161" s="4">
        <v>630.02</v>
      </c>
      <c r="J6161" s="5">
        <v>4</v>
      </c>
      <c r="K6161" s="4">
        <v>-199.51</v>
      </c>
    </row>
    <row r="6162" spans="1:11" x14ac:dyDescent="0.2">
      <c r="A6162" t="s">
        <v>3500</v>
      </c>
      <c r="B6162" t="str">
        <f t="shared" si="194"/>
        <v>2016</v>
      </c>
      <c r="C6162" t="str">
        <f t="shared" si="195"/>
        <v>Nov</v>
      </c>
      <c r="D6162" t="s">
        <v>536</v>
      </c>
      <c r="E6162" t="s">
        <v>462</v>
      </c>
      <c r="F6162" t="s">
        <v>12</v>
      </c>
      <c r="G6162" t="s">
        <v>72</v>
      </c>
      <c r="H6162" t="s">
        <v>73</v>
      </c>
      <c r="I6162" s="4">
        <v>28.4</v>
      </c>
      <c r="J6162" s="5">
        <v>5</v>
      </c>
      <c r="K6162" s="4">
        <v>13.35</v>
      </c>
    </row>
    <row r="6163" spans="1:11" x14ac:dyDescent="0.2">
      <c r="A6163" t="s">
        <v>3500</v>
      </c>
      <c r="B6163" t="str">
        <f t="shared" si="194"/>
        <v>2016</v>
      </c>
      <c r="C6163" t="str">
        <f t="shared" si="195"/>
        <v>Nov</v>
      </c>
      <c r="D6163" t="s">
        <v>142</v>
      </c>
      <c r="E6163" t="s">
        <v>31</v>
      </c>
      <c r="F6163" t="s">
        <v>12</v>
      </c>
      <c r="G6163" t="s">
        <v>22</v>
      </c>
      <c r="H6163" t="s">
        <v>2776</v>
      </c>
      <c r="I6163" s="4">
        <v>8.32</v>
      </c>
      <c r="J6163" s="5">
        <v>5</v>
      </c>
      <c r="K6163" s="4">
        <v>2.81</v>
      </c>
    </row>
    <row r="6164" spans="1:11" x14ac:dyDescent="0.2">
      <c r="A6164" t="s">
        <v>3501</v>
      </c>
      <c r="B6164" t="str">
        <f t="shared" si="194"/>
        <v>2016</v>
      </c>
      <c r="C6164" t="str">
        <f t="shared" si="195"/>
        <v>Nov</v>
      </c>
      <c r="D6164" t="s">
        <v>1457</v>
      </c>
      <c r="E6164" t="s">
        <v>462</v>
      </c>
      <c r="F6164" t="s">
        <v>12</v>
      </c>
      <c r="G6164" t="s">
        <v>22</v>
      </c>
      <c r="H6164" t="s">
        <v>521</v>
      </c>
      <c r="I6164" s="4">
        <v>10.78</v>
      </c>
      <c r="J6164" s="5">
        <v>3</v>
      </c>
      <c r="K6164" s="4">
        <v>3.37</v>
      </c>
    </row>
    <row r="6165" spans="1:11" x14ac:dyDescent="0.2">
      <c r="A6165" t="s">
        <v>3501</v>
      </c>
      <c r="B6165" t="str">
        <f t="shared" si="194"/>
        <v>2016</v>
      </c>
      <c r="C6165" t="str">
        <f t="shared" si="195"/>
        <v>Nov</v>
      </c>
      <c r="D6165" t="s">
        <v>1827</v>
      </c>
      <c r="E6165" t="s">
        <v>11</v>
      </c>
      <c r="F6165" t="s">
        <v>43</v>
      </c>
      <c r="G6165" t="s">
        <v>44</v>
      </c>
      <c r="H6165" t="s">
        <v>2924</v>
      </c>
      <c r="I6165" s="4">
        <v>67.180000000000007</v>
      </c>
      <c r="J6165" s="5">
        <v>3</v>
      </c>
      <c r="K6165" s="4">
        <v>6.72</v>
      </c>
    </row>
    <row r="6166" spans="1:11" x14ac:dyDescent="0.2">
      <c r="A6166" t="s">
        <v>3501</v>
      </c>
      <c r="B6166" t="str">
        <f t="shared" si="194"/>
        <v>2016</v>
      </c>
      <c r="C6166" t="str">
        <f t="shared" si="195"/>
        <v>Nov</v>
      </c>
      <c r="D6166" t="s">
        <v>1827</v>
      </c>
      <c r="E6166" t="s">
        <v>11</v>
      </c>
      <c r="F6166" t="s">
        <v>12</v>
      </c>
      <c r="G6166" t="s">
        <v>13</v>
      </c>
      <c r="H6166" t="s">
        <v>3230</v>
      </c>
      <c r="I6166" s="4">
        <v>15.23</v>
      </c>
      <c r="J6166" s="5">
        <v>4</v>
      </c>
      <c r="K6166" s="4">
        <v>5.52</v>
      </c>
    </row>
    <row r="6167" spans="1:11" x14ac:dyDescent="0.2">
      <c r="A6167" t="s">
        <v>3501</v>
      </c>
      <c r="B6167" t="str">
        <f t="shared" si="194"/>
        <v>2016</v>
      </c>
      <c r="C6167" t="str">
        <f t="shared" si="195"/>
        <v>Nov</v>
      </c>
      <c r="D6167" t="s">
        <v>2389</v>
      </c>
      <c r="E6167" t="s">
        <v>31</v>
      </c>
      <c r="F6167" t="s">
        <v>12</v>
      </c>
      <c r="G6167" t="s">
        <v>232</v>
      </c>
      <c r="H6167" t="s">
        <v>2687</v>
      </c>
      <c r="I6167" s="4">
        <v>49.5</v>
      </c>
      <c r="J6167" s="5">
        <v>5</v>
      </c>
      <c r="K6167" s="4">
        <v>13.37</v>
      </c>
    </row>
    <row r="6168" spans="1:11" x14ac:dyDescent="0.2">
      <c r="A6168" t="s">
        <v>3502</v>
      </c>
      <c r="B6168" t="str">
        <f t="shared" si="194"/>
        <v>2016</v>
      </c>
      <c r="C6168" t="str">
        <f t="shared" si="195"/>
        <v>Nov</v>
      </c>
      <c r="D6168" t="s">
        <v>1106</v>
      </c>
      <c r="E6168" t="s">
        <v>974</v>
      </c>
      <c r="F6168" t="s">
        <v>12</v>
      </c>
      <c r="G6168" t="s">
        <v>20</v>
      </c>
      <c r="H6168" t="s">
        <v>920</v>
      </c>
      <c r="I6168" s="4">
        <v>1117.92</v>
      </c>
      <c r="J6168" s="5">
        <v>4</v>
      </c>
      <c r="K6168" s="4">
        <v>55.9</v>
      </c>
    </row>
    <row r="6169" spans="1:11" x14ac:dyDescent="0.2">
      <c r="A6169" t="s">
        <v>3502</v>
      </c>
      <c r="B6169" t="str">
        <f t="shared" si="194"/>
        <v>2016</v>
      </c>
      <c r="C6169" t="str">
        <f t="shared" si="195"/>
        <v>Nov</v>
      </c>
      <c r="D6169" t="s">
        <v>723</v>
      </c>
      <c r="E6169" t="s">
        <v>11</v>
      </c>
      <c r="F6169" t="s">
        <v>12</v>
      </c>
      <c r="G6169" t="s">
        <v>27</v>
      </c>
      <c r="H6169" t="s">
        <v>85</v>
      </c>
      <c r="I6169" s="4">
        <v>6.37</v>
      </c>
      <c r="J6169" s="5">
        <v>2</v>
      </c>
      <c r="K6169" s="4">
        <v>1.03</v>
      </c>
    </row>
    <row r="6170" spans="1:11" x14ac:dyDescent="0.2">
      <c r="A6170" t="s">
        <v>3502</v>
      </c>
      <c r="B6170" t="str">
        <f t="shared" si="194"/>
        <v>2016</v>
      </c>
      <c r="C6170" t="str">
        <f t="shared" si="195"/>
        <v>Nov</v>
      </c>
      <c r="D6170" t="s">
        <v>723</v>
      </c>
      <c r="E6170" t="s">
        <v>11</v>
      </c>
      <c r="F6170" t="s">
        <v>12</v>
      </c>
      <c r="G6170" t="s">
        <v>18</v>
      </c>
      <c r="H6170" t="s">
        <v>1739</v>
      </c>
      <c r="I6170" s="4">
        <v>48.85</v>
      </c>
      <c r="J6170" s="5">
        <v>2</v>
      </c>
      <c r="K6170" s="4">
        <v>15.88</v>
      </c>
    </row>
    <row r="6171" spans="1:11" x14ac:dyDescent="0.2">
      <c r="A6171" t="s">
        <v>3502</v>
      </c>
      <c r="B6171" t="str">
        <f t="shared" si="194"/>
        <v>2016</v>
      </c>
      <c r="C6171" t="str">
        <f t="shared" si="195"/>
        <v>Nov</v>
      </c>
      <c r="D6171" t="s">
        <v>723</v>
      </c>
      <c r="E6171" t="s">
        <v>11</v>
      </c>
      <c r="F6171" t="s">
        <v>12</v>
      </c>
      <c r="G6171" t="s">
        <v>13</v>
      </c>
      <c r="H6171" t="s">
        <v>1088</v>
      </c>
      <c r="I6171" s="4">
        <v>19.649999999999999</v>
      </c>
      <c r="J6171" s="5">
        <v>2</v>
      </c>
      <c r="K6171" s="4">
        <v>6.63</v>
      </c>
    </row>
    <row r="6172" spans="1:11" x14ac:dyDescent="0.2">
      <c r="A6172" t="s">
        <v>3502</v>
      </c>
      <c r="B6172" t="str">
        <f t="shared" si="194"/>
        <v>2016</v>
      </c>
      <c r="C6172" t="str">
        <f t="shared" si="195"/>
        <v>Nov</v>
      </c>
      <c r="D6172" t="s">
        <v>723</v>
      </c>
      <c r="E6172" t="s">
        <v>11</v>
      </c>
      <c r="F6172" t="s">
        <v>38</v>
      </c>
      <c r="G6172" t="s">
        <v>39</v>
      </c>
      <c r="H6172" t="s">
        <v>1238</v>
      </c>
      <c r="I6172" s="4">
        <v>255.11</v>
      </c>
      <c r="J6172" s="5">
        <v>6</v>
      </c>
      <c r="K6172" s="4">
        <v>-18.22</v>
      </c>
    </row>
    <row r="6173" spans="1:11" x14ac:dyDescent="0.2">
      <c r="A6173" t="s">
        <v>3502</v>
      </c>
      <c r="B6173" t="str">
        <f t="shared" si="194"/>
        <v>2016</v>
      </c>
      <c r="C6173" t="str">
        <f t="shared" si="195"/>
        <v>Nov</v>
      </c>
      <c r="D6173" t="s">
        <v>735</v>
      </c>
      <c r="E6173" t="s">
        <v>87</v>
      </c>
      <c r="F6173" t="s">
        <v>12</v>
      </c>
      <c r="G6173" t="s">
        <v>105</v>
      </c>
      <c r="H6173" t="s">
        <v>2143</v>
      </c>
      <c r="I6173" s="4">
        <v>103.97</v>
      </c>
      <c r="J6173" s="5">
        <v>6</v>
      </c>
      <c r="K6173" s="4">
        <v>16.89</v>
      </c>
    </row>
    <row r="6174" spans="1:11" x14ac:dyDescent="0.2">
      <c r="A6174" t="s">
        <v>3502</v>
      </c>
      <c r="B6174" t="str">
        <f t="shared" si="194"/>
        <v>2016</v>
      </c>
      <c r="C6174" t="str">
        <f t="shared" si="195"/>
        <v>Nov</v>
      </c>
      <c r="D6174" t="s">
        <v>1808</v>
      </c>
      <c r="E6174" t="s">
        <v>31</v>
      </c>
      <c r="F6174" t="s">
        <v>43</v>
      </c>
      <c r="G6174" t="s">
        <v>44</v>
      </c>
      <c r="H6174" t="s">
        <v>2415</v>
      </c>
      <c r="I6174" s="4">
        <v>61.19</v>
      </c>
      <c r="J6174" s="5">
        <v>1</v>
      </c>
      <c r="K6174" s="4">
        <v>6.12</v>
      </c>
    </row>
    <row r="6175" spans="1:11" x14ac:dyDescent="0.2">
      <c r="A6175" t="s">
        <v>3502</v>
      </c>
      <c r="B6175" t="str">
        <f t="shared" si="194"/>
        <v>2016</v>
      </c>
      <c r="C6175" t="str">
        <f t="shared" si="195"/>
        <v>Nov</v>
      </c>
      <c r="D6175" t="s">
        <v>1808</v>
      </c>
      <c r="E6175" t="s">
        <v>31</v>
      </c>
      <c r="F6175" t="s">
        <v>12</v>
      </c>
      <c r="G6175" t="s">
        <v>105</v>
      </c>
      <c r="H6175" t="s">
        <v>2910</v>
      </c>
      <c r="I6175" s="4">
        <v>67.84</v>
      </c>
      <c r="J6175" s="5">
        <v>1</v>
      </c>
      <c r="K6175" s="4">
        <v>18.32</v>
      </c>
    </row>
    <row r="6176" spans="1:11" x14ac:dyDescent="0.2">
      <c r="A6176" t="s">
        <v>3502</v>
      </c>
      <c r="B6176" t="str">
        <f t="shared" si="194"/>
        <v>2016</v>
      </c>
      <c r="C6176" t="str">
        <f t="shared" si="195"/>
        <v>Nov</v>
      </c>
      <c r="D6176" t="s">
        <v>289</v>
      </c>
      <c r="E6176" t="s">
        <v>125</v>
      </c>
      <c r="F6176" t="s">
        <v>38</v>
      </c>
      <c r="G6176" t="s">
        <v>39</v>
      </c>
      <c r="H6176" t="s">
        <v>274</v>
      </c>
      <c r="I6176" s="4">
        <v>301.95999999999998</v>
      </c>
      <c r="J6176" s="5">
        <v>2</v>
      </c>
      <c r="K6176" s="4">
        <v>33.22</v>
      </c>
    </row>
    <row r="6177" spans="1:11" x14ac:dyDescent="0.2">
      <c r="A6177" t="s">
        <v>3502</v>
      </c>
      <c r="B6177" t="str">
        <f t="shared" si="194"/>
        <v>2016</v>
      </c>
      <c r="C6177" t="str">
        <f t="shared" si="195"/>
        <v>Nov</v>
      </c>
      <c r="D6177" t="s">
        <v>1440</v>
      </c>
      <c r="E6177" t="s">
        <v>561</v>
      </c>
      <c r="F6177" t="s">
        <v>43</v>
      </c>
      <c r="G6177" t="s">
        <v>58</v>
      </c>
      <c r="H6177" t="s">
        <v>2522</v>
      </c>
      <c r="I6177" s="4">
        <v>1319.96</v>
      </c>
      <c r="J6177" s="5">
        <v>4</v>
      </c>
      <c r="K6177" s="4">
        <v>527.98</v>
      </c>
    </row>
    <row r="6178" spans="1:11" x14ac:dyDescent="0.2">
      <c r="A6178" t="s">
        <v>3502</v>
      </c>
      <c r="B6178" t="str">
        <f t="shared" si="194"/>
        <v>2016</v>
      </c>
      <c r="C6178" t="str">
        <f t="shared" si="195"/>
        <v>Nov</v>
      </c>
      <c r="D6178" t="s">
        <v>733</v>
      </c>
      <c r="E6178" t="s">
        <v>31</v>
      </c>
      <c r="F6178" t="s">
        <v>43</v>
      </c>
      <c r="G6178" t="s">
        <v>58</v>
      </c>
      <c r="H6178" t="s">
        <v>1197</v>
      </c>
      <c r="I6178" s="4">
        <v>595</v>
      </c>
      <c r="J6178" s="5">
        <v>5</v>
      </c>
      <c r="K6178" s="4">
        <v>95.2</v>
      </c>
    </row>
    <row r="6179" spans="1:11" x14ac:dyDescent="0.2">
      <c r="A6179" t="s">
        <v>3502</v>
      </c>
      <c r="B6179" t="str">
        <f t="shared" si="194"/>
        <v>2016</v>
      </c>
      <c r="C6179" t="str">
        <f t="shared" si="195"/>
        <v>Nov</v>
      </c>
      <c r="D6179" t="s">
        <v>3067</v>
      </c>
      <c r="E6179" t="s">
        <v>31</v>
      </c>
      <c r="F6179" t="s">
        <v>12</v>
      </c>
      <c r="G6179" t="s">
        <v>22</v>
      </c>
      <c r="H6179" t="s">
        <v>2761</v>
      </c>
      <c r="I6179" s="4">
        <v>61.12</v>
      </c>
      <c r="J6179" s="5">
        <v>5</v>
      </c>
      <c r="K6179" s="4">
        <v>22.16</v>
      </c>
    </row>
    <row r="6180" spans="1:11" x14ac:dyDescent="0.2">
      <c r="A6180" t="s">
        <v>3503</v>
      </c>
      <c r="B6180" t="str">
        <f t="shared" si="194"/>
        <v>2016</v>
      </c>
      <c r="C6180" t="str">
        <f t="shared" si="195"/>
        <v>Nov</v>
      </c>
      <c r="D6180" t="s">
        <v>2974</v>
      </c>
      <c r="E6180" t="s">
        <v>169</v>
      </c>
      <c r="F6180" t="s">
        <v>12</v>
      </c>
      <c r="G6180" t="s">
        <v>22</v>
      </c>
      <c r="H6180" t="s">
        <v>2162</v>
      </c>
      <c r="I6180" s="4">
        <v>14.35</v>
      </c>
      <c r="J6180" s="5">
        <v>3</v>
      </c>
      <c r="K6180" s="4">
        <v>4.66</v>
      </c>
    </row>
    <row r="6181" spans="1:11" x14ac:dyDescent="0.2">
      <c r="A6181" t="s">
        <v>3503</v>
      </c>
      <c r="B6181" t="str">
        <f t="shared" si="194"/>
        <v>2016</v>
      </c>
      <c r="C6181" t="str">
        <f t="shared" si="195"/>
        <v>Nov</v>
      </c>
      <c r="D6181" t="s">
        <v>2974</v>
      </c>
      <c r="E6181" t="s">
        <v>169</v>
      </c>
      <c r="F6181" t="s">
        <v>12</v>
      </c>
      <c r="G6181" t="s">
        <v>20</v>
      </c>
      <c r="H6181" t="s">
        <v>222</v>
      </c>
      <c r="I6181" s="4">
        <v>64.959999999999994</v>
      </c>
      <c r="J6181" s="5">
        <v>2</v>
      </c>
      <c r="K6181" s="4">
        <v>2.6</v>
      </c>
    </row>
    <row r="6182" spans="1:11" x14ac:dyDescent="0.2">
      <c r="A6182" t="s">
        <v>3503</v>
      </c>
      <c r="B6182" t="str">
        <f t="shared" si="194"/>
        <v>2016</v>
      </c>
      <c r="C6182" t="str">
        <f t="shared" si="195"/>
        <v>Nov</v>
      </c>
      <c r="D6182" t="s">
        <v>2974</v>
      </c>
      <c r="E6182" t="s">
        <v>169</v>
      </c>
      <c r="F6182" t="s">
        <v>12</v>
      </c>
      <c r="G6182" t="s">
        <v>20</v>
      </c>
      <c r="H6182" t="s">
        <v>2148</v>
      </c>
      <c r="I6182" s="4">
        <v>68.599999999999994</v>
      </c>
      <c r="J6182" s="5">
        <v>4</v>
      </c>
      <c r="K6182" s="4">
        <v>18.52</v>
      </c>
    </row>
    <row r="6183" spans="1:11" x14ac:dyDescent="0.2">
      <c r="A6183" t="s">
        <v>3503</v>
      </c>
      <c r="B6183" t="str">
        <f t="shared" si="194"/>
        <v>2016</v>
      </c>
      <c r="C6183" t="str">
        <f t="shared" si="195"/>
        <v>Nov</v>
      </c>
      <c r="D6183" t="s">
        <v>1045</v>
      </c>
      <c r="E6183" t="s">
        <v>11</v>
      </c>
      <c r="F6183" t="s">
        <v>12</v>
      </c>
      <c r="G6183" t="s">
        <v>20</v>
      </c>
      <c r="H6183" t="s">
        <v>1664</v>
      </c>
      <c r="I6183" s="4">
        <v>100.7</v>
      </c>
      <c r="J6183" s="5">
        <v>6</v>
      </c>
      <c r="K6183" s="4">
        <v>-16.36</v>
      </c>
    </row>
    <row r="6184" spans="1:11" x14ac:dyDescent="0.2">
      <c r="A6184" t="s">
        <v>3503</v>
      </c>
      <c r="B6184" t="str">
        <f t="shared" si="194"/>
        <v>2016</v>
      </c>
      <c r="C6184" t="str">
        <f t="shared" si="195"/>
        <v>Nov</v>
      </c>
      <c r="D6184" t="s">
        <v>1045</v>
      </c>
      <c r="E6184" t="s">
        <v>11</v>
      </c>
      <c r="F6184" t="s">
        <v>38</v>
      </c>
      <c r="G6184" t="s">
        <v>52</v>
      </c>
      <c r="H6184" t="s">
        <v>3177</v>
      </c>
      <c r="I6184" s="4">
        <v>2.33</v>
      </c>
      <c r="J6184" s="5">
        <v>2</v>
      </c>
      <c r="K6184" s="4">
        <v>-0.76</v>
      </c>
    </row>
    <row r="6185" spans="1:11" x14ac:dyDescent="0.2">
      <c r="A6185" t="s">
        <v>3503</v>
      </c>
      <c r="B6185" t="str">
        <f t="shared" si="194"/>
        <v>2016</v>
      </c>
      <c r="C6185" t="str">
        <f t="shared" si="195"/>
        <v>Nov</v>
      </c>
      <c r="D6185" t="s">
        <v>1045</v>
      </c>
      <c r="E6185" t="s">
        <v>11</v>
      </c>
      <c r="F6185" t="s">
        <v>12</v>
      </c>
      <c r="G6185" t="s">
        <v>22</v>
      </c>
      <c r="H6185" t="s">
        <v>110</v>
      </c>
      <c r="I6185" s="4">
        <v>10.78</v>
      </c>
      <c r="J6185" s="5">
        <v>5</v>
      </c>
      <c r="K6185" s="4">
        <v>-17.25</v>
      </c>
    </row>
    <row r="6186" spans="1:11" x14ac:dyDescent="0.2">
      <c r="A6186" t="s">
        <v>3503</v>
      </c>
      <c r="B6186" t="str">
        <f t="shared" si="194"/>
        <v>2016</v>
      </c>
      <c r="C6186" t="str">
        <f t="shared" si="195"/>
        <v>Nov</v>
      </c>
      <c r="D6186" t="s">
        <v>1045</v>
      </c>
      <c r="E6186" t="s">
        <v>11</v>
      </c>
      <c r="F6186" t="s">
        <v>12</v>
      </c>
      <c r="G6186" t="s">
        <v>47</v>
      </c>
      <c r="H6186" t="s">
        <v>184</v>
      </c>
      <c r="I6186" s="4">
        <v>58.37</v>
      </c>
      <c r="J6186" s="5">
        <v>12</v>
      </c>
      <c r="K6186" s="4">
        <v>21.89</v>
      </c>
    </row>
    <row r="6187" spans="1:11" x14ac:dyDescent="0.2">
      <c r="A6187" t="s">
        <v>3503</v>
      </c>
      <c r="B6187" t="str">
        <f t="shared" si="194"/>
        <v>2016</v>
      </c>
      <c r="C6187" t="str">
        <f t="shared" si="195"/>
        <v>Nov</v>
      </c>
      <c r="D6187" t="s">
        <v>1045</v>
      </c>
      <c r="E6187" t="s">
        <v>11</v>
      </c>
      <c r="F6187" t="s">
        <v>12</v>
      </c>
      <c r="G6187" t="s">
        <v>72</v>
      </c>
      <c r="H6187" t="s">
        <v>2994</v>
      </c>
      <c r="I6187" s="4">
        <v>40.97</v>
      </c>
      <c r="J6187" s="5">
        <v>3</v>
      </c>
      <c r="K6187" s="4">
        <v>13.83</v>
      </c>
    </row>
    <row r="6188" spans="1:11" x14ac:dyDescent="0.2">
      <c r="A6188" t="s">
        <v>3503</v>
      </c>
      <c r="B6188" t="str">
        <f t="shared" si="194"/>
        <v>2016</v>
      </c>
      <c r="C6188" t="str">
        <f t="shared" si="195"/>
        <v>Nov</v>
      </c>
      <c r="D6188" t="s">
        <v>1045</v>
      </c>
      <c r="E6188" t="s">
        <v>11</v>
      </c>
      <c r="F6188" t="s">
        <v>43</v>
      </c>
      <c r="G6188" t="s">
        <v>44</v>
      </c>
      <c r="H6188" t="s">
        <v>1412</v>
      </c>
      <c r="I6188" s="4">
        <v>71.959999999999994</v>
      </c>
      <c r="J6188" s="5">
        <v>5</v>
      </c>
      <c r="K6188" s="4">
        <v>25.19</v>
      </c>
    </row>
    <row r="6189" spans="1:11" x14ac:dyDescent="0.2">
      <c r="A6189" t="s">
        <v>3503</v>
      </c>
      <c r="B6189" t="str">
        <f t="shared" si="194"/>
        <v>2016</v>
      </c>
      <c r="C6189" t="str">
        <f t="shared" si="195"/>
        <v>Nov</v>
      </c>
      <c r="D6189" t="s">
        <v>1045</v>
      </c>
      <c r="E6189" t="s">
        <v>11</v>
      </c>
      <c r="F6189" t="s">
        <v>12</v>
      </c>
      <c r="G6189" t="s">
        <v>13</v>
      </c>
      <c r="H6189" t="s">
        <v>3432</v>
      </c>
      <c r="I6189" s="4">
        <v>10.37</v>
      </c>
      <c r="J6189" s="5">
        <v>2</v>
      </c>
      <c r="K6189" s="4">
        <v>3.63</v>
      </c>
    </row>
    <row r="6190" spans="1:11" x14ac:dyDescent="0.2">
      <c r="A6190" t="s">
        <v>3503</v>
      </c>
      <c r="B6190" t="str">
        <f t="shared" si="194"/>
        <v>2016</v>
      </c>
      <c r="C6190" t="str">
        <f t="shared" si="195"/>
        <v>Nov</v>
      </c>
      <c r="D6190" t="s">
        <v>1045</v>
      </c>
      <c r="E6190" t="s">
        <v>11</v>
      </c>
      <c r="F6190" t="s">
        <v>12</v>
      </c>
      <c r="G6190" t="s">
        <v>22</v>
      </c>
      <c r="H6190" t="s">
        <v>1080</v>
      </c>
      <c r="I6190" s="4">
        <v>1.19</v>
      </c>
      <c r="J6190" s="5">
        <v>2</v>
      </c>
      <c r="K6190" s="4">
        <v>-2.0299999999999998</v>
      </c>
    </row>
    <row r="6191" spans="1:11" x14ac:dyDescent="0.2">
      <c r="A6191" t="s">
        <v>3503</v>
      </c>
      <c r="B6191" t="str">
        <f t="shared" si="194"/>
        <v>2016</v>
      </c>
      <c r="C6191" t="str">
        <f t="shared" si="195"/>
        <v>Nov</v>
      </c>
      <c r="D6191" t="s">
        <v>316</v>
      </c>
      <c r="E6191" t="s">
        <v>169</v>
      </c>
      <c r="F6191" t="s">
        <v>12</v>
      </c>
      <c r="G6191" t="s">
        <v>27</v>
      </c>
      <c r="H6191" t="s">
        <v>1369</v>
      </c>
      <c r="I6191" s="4">
        <v>17.28</v>
      </c>
      <c r="J6191" s="5">
        <v>6</v>
      </c>
      <c r="K6191" s="4">
        <v>5.01</v>
      </c>
    </row>
    <row r="6192" spans="1:11" x14ac:dyDescent="0.2">
      <c r="A6192" t="s">
        <v>3503</v>
      </c>
      <c r="B6192" t="str">
        <f t="shared" si="194"/>
        <v>2016</v>
      </c>
      <c r="C6192" t="str">
        <f t="shared" si="195"/>
        <v>Nov</v>
      </c>
      <c r="D6192" t="s">
        <v>316</v>
      </c>
      <c r="E6192" t="s">
        <v>169</v>
      </c>
      <c r="F6192" t="s">
        <v>12</v>
      </c>
      <c r="G6192" t="s">
        <v>22</v>
      </c>
      <c r="H6192" t="s">
        <v>262</v>
      </c>
      <c r="I6192" s="4">
        <v>17.71</v>
      </c>
      <c r="J6192" s="5">
        <v>3</v>
      </c>
      <c r="K6192" s="4">
        <v>6.42</v>
      </c>
    </row>
    <row r="6193" spans="1:11" x14ac:dyDescent="0.2">
      <c r="A6193" t="s">
        <v>3503</v>
      </c>
      <c r="B6193" t="str">
        <f t="shared" si="194"/>
        <v>2016</v>
      </c>
      <c r="C6193" t="str">
        <f t="shared" si="195"/>
        <v>Nov</v>
      </c>
      <c r="D6193" t="s">
        <v>2665</v>
      </c>
      <c r="E6193" t="s">
        <v>146</v>
      </c>
      <c r="F6193" t="s">
        <v>12</v>
      </c>
      <c r="G6193" t="s">
        <v>105</v>
      </c>
      <c r="H6193" t="s">
        <v>2347</v>
      </c>
      <c r="I6193" s="4">
        <v>54.96</v>
      </c>
      <c r="J6193" s="5">
        <v>3</v>
      </c>
      <c r="K6193" s="4">
        <v>15.94</v>
      </c>
    </row>
    <row r="6194" spans="1:11" x14ac:dyDescent="0.2">
      <c r="A6194" t="s">
        <v>3503</v>
      </c>
      <c r="B6194" t="str">
        <f t="shared" si="194"/>
        <v>2016</v>
      </c>
      <c r="C6194" t="str">
        <f t="shared" si="195"/>
        <v>Nov</v>
      </c>
      <c r="D6194" t="s">
        <v>879</v>
      </c>
      <c r="E6194" t="s">
        <v>290</v>
      </c>
      <c r="F6194" t="s">
        <v>12</v>
      </c>
      <c r="G6194" t="s">
        <v>27</v>
      </c>
      <c r="H6194" t="s">
        <v>934</v>
      </c>
      <c r="I6194" s="4">
        <v>18.48</v>
      </c>
      <c r="J6194" s="5">
        <v>2</v>
      </c>
      <c r="K6194" s="4">
        <v>6.01</v>
      </c>
    </row>
    <row r="6195" spans="1:11" x14ac:dyDescent="0.2">
      <c r="A6195" t="s">
        <v>3503</v>
      </c>
      <c r="B6195" t="str">
        <f t="shared" si="194"/>
        <v>2016</v>
      </c>
      <c r="C6195" t="str">
        <f t="shared" si="195"/>
        <v>Nov</v>
      </c>
      <c r="D6195" t="s">
        <v>78</v>
      </c>
      <c r="E6195" t="s">
        <v>169</v>
      </c>
      <c r="F6195" t="s">
        <v>12</v>
      </c>
      <c r="G6195" t="s">
        <v>105</v>
      </c>
      <c r="H6195" t="s">
        <v>2340</v>
      </c>
      <c r="I6195" s="4">
        <v>8.74</v>
      </c>
      <c r="J6195" s="5">
        <v>2</v>
      </c>
      <c r="K6195" s="4">
        <v>2.27</v>
      </c>
    </row>
    <row r="6196" spans="1:11" x14ac:dyDescent="0.2">
      <c r="A6196" t="s">
        <v>3503</v>
      </c>
      <c r="B6196" t="str">
        <f t="shared" si="194"/>
        <v>2016</v>
      </c>
      <c r="C6196" t="str">
        <f t="shared" si="195"/>
        <v>Nov</v>
      </c>
      <c r="D6196" t="s">
        <v>78</v>
      </c>
      <c r="E6196" t="s">
        <v>169</v>
      </c>
      <c r="F6196" t="s">
        <v>12</v>
      </c>
      <c r="G6196" t="s">
        <v>13</v>
      </c>
      <c r="H6196" t="s">
        <v>1839</v>
      </c>
      <c r="I6196" s="4">
        <v>44.75</v>
      </c>
      <c r="J6196" s="5">
        <v>5</v>
      </c>
      <c r="K6196" s="4">
        <v>20.59</v>
      </c>
    </row>
    <row r="6197" spans="1:11" x14ac:dyDescent="0.2">
      <c r="A6197" t="s">
        <v>3503</v>
      </c>
      <c r="B6197" t="str">
        <f t="shared" si="194"/>
        <v>2016</v>
      </c>
      <c r="C6197" t="str">
        <f t="shared" si="195"/>
        <v>Nov</v>
      </c>
      <c r="D6197" t="s">
        <v>1353</v>
      </c>
      <c r="E6197" t="s">
        <v>189</v>
      </c>
      <c r="F6197" t="s">
        <v>38</v>
      </c>
      <c r="G6197" t="s">
        <v>52</v>
      </c>
      <c r="H6197" t="s">
        <v>1756</v>
      </c>
      <c r="I6197" s="4">
        <v>31.96</v>
      </c>
      <c r="J6197" s="5">
        <v>2</v>
      </c>
      <c r="K6197" s="4">
        <v>1.6</v>
      </c>
    </row>
    <row r="6198" spans="1:11" x14ac:dyDescent="0.2">
      <c r="A6198" t="s">
        <v>3504</v>
      </c>
      <c r="B6198" t="str">
        <f t="shared" si="194"/>
        <v>2016</v>
      </c>
      <c r="C6198" t="str">
        <f t="shared" si="195"/>
        <v>Nov</v>
      </c>
      <c r="D6198" t="s">
        <v>2265</v>
      </c>
      <c r="E6198" t="s">
        <v>974</v>
      </c>
      <c r="F6198" t="s">
        <v>12</v>
      </c>
      <c r="G6198" t="s">
        <v>18</v>
      </c>
      <c r="H6198" t="s">
        <v>1657</v>
      </c>
      <c r="I6198" s="4">
        <v>14.62</v>
      </c>
      <c r="J6198" s="5">
        <v>2</v>
      </c>
      <c r="K6198" s="4">
        <v>6.87</v>
      </c>
    </row>
    <row r="6199" spans="1:11" x14ac:dyDescent="0.2">
      <c r="A6199" t="s">
        <v>3504</v>
      </c>
      <c r="B6199" t="str">
        <f t="shared" si="194"/>
        <v>2016</v>
      </c>
      <c r="C6199" t="str">
        <f t="shared" si="195"/>
        <v>Nov</v>
      </c>
      <c r="D6199" t="s">
        <v>2265</v>
      </c>
      <c r="E6199" t="s">
        <v>974</v>
      </c>
      <c r="F6199" t="s">
        <v>43</v>
      </c>
      <c r="G6199" t="s">
        <v>44</v>
      </c>
      <c r="H6199" t="s">
        <v>3505</v>
      </c>
      <c r="I6199" s="4">
        <v>944.93</v>
      </c>
      <c r="J6199" s="5">
        <v>7</v>
      </c>
      <c r="K6199" s="4">
        <v>236.23</v>
      </c>
    </row>
    <row r="6200" spans="1:11" x14ac:dyDescent="0.2">
      <c r="A6200" t="s">
        <v>3504</v>
      </c>
      <c r="B6200" t="str">
        <f t="shared" si="194"/>
        <v>2016</v>
      </c>
      <c r="C6200" t="str">
        <f t="shared" si="195"/>
        <v>Nov</v>
      </c>
      <c r="D6200" t="s">
        <v>1215</v>
      </c>
      <c r="E6200" t="s">
        <v>87</v>
      </c>
      <c r="F6200" t="s">
        <v>12</v>
      </c>
      <c r="G6200" t="s">
        <v>47</v>
      </c>
      <c r="H6200" t="s">
        <v>3385</v>
      </c>
      <c r="I6200" s="4">
        <v>19.100000000000001</v>
      </c>
      <c r="J6200" s="5">
        <v>7</v>
      </c>
      <c r="K6200" s="4">
        <v>6.68</v>
      </c>
    </row>
    <row r="6201" spans="1:11" x14ac:dyDescent="0.2">
      <c r="A6201" t="s">
        <v>3504</v>
      </c>
      <c r="B6201" t="str">
        <f t="shared" si="194"/>
        <v>2016</v>
      </c>
      <c r="C6201" t="str">
        <f t="shared" si="195"/>
        <v>Nov</v>
      </c>
      <c r="D6201" t="s">
        <v>1215</v>
      </c>
      <c r="E6201" t="s">
        <v>87</v>
      </c>
      <c r="F6201" t="s">
        <v>12</v>
      </c>
      <c r="G6201" t="s">
        <v>18</v>
      </c>
      <c r="H6201" t="s">
        <v>1655</v>
      </c>
      <c r="I6201" s="4">
        <v>18.5</v>
      </c>
      <c r="J6201" s="5">
        <v>8</v>
      </c>
      <c r="K6201" s="4">
        <v>6.24</v>
      </c>
    </row>
    <row r="6202" spans="1:11" x14ac:dyDescent="0.2">
      <c r="A6202" t="s">
        <v>3504</v>
      </c>
      <c r="B6202" t="str">
        <f t="shared" si="194"/>
        <v>2016</v>
      </c>
      <c r="C6202" t="str">
        <f t="shared" si="195"/>
        <v>Nov</v>
      </c>
      <c r="D6202" t="s">
        <v>1215</v>
      </c>
      <c r="E6202" t="s">
        <v>87</v>
      </c>
      <c r="F6202" t="s">
        <v>43</v>
      </c>
      <c r="G6202" t="s">
        <v>58</v>
      </c>
      <c r="H6202" t="s">
        <v>308</v>
      </c>
      <c r="I6202" s="4">
        <v>255.98</v>
      </c>
      <c r="J6202" s="5">
        <v>2</v>
      </c>
      <c r="K6202" s="4">
        <v>54.4</v>
      </c>
    </row>
    <row r="6203" spans="1:11" x14ac:dyDescent="0.2">
      <c r="A6203" t="s">
        <v>3504</v>
      </c>
      <c r="B6203" t="str">
        <f t="shared" si="194"/>
        <v>2016</v>
      </c>
      <c r="C6203" t="str">
        <f t="shared" si="195"/>
        <v>Nov</v>
      </c>
      <c r="D6203" t="s">
        <v>1215</v>
      </c>
      <c r="E6203" t="s">
        <v>87</v>
      </c>
      <c r="F6203" t="s">
        <v>38</v>
      </c>
      <c r="G6203" t="s">
        <v>83</v>
      </c>
      <c r="H6203" t="s">
        <v>2615</v>
      </c>
      <c r="I6203" s="4">
        <v>86.97</v>
      </c>
      <c r="J6203" s="5">
        <v>3</v>
      </c>
      <c r="K6203" s="4">
        <v>-48.7</v>
      </c>
    </row>
    <row r="6204" spans="1:11" x14ac:dyDescent="0.2">
      <c r="A6204" t="s">
        <v>3504</v>
      </c>
      <c r="B6204" t="str">
        <f t="shared" si="194"/>
        <v>2016</v>
      </c>
      <c r="C6204" t="str">
        <f t="shared" si="195"/>
        <v>Nov</v>
      </c>
      <c r="D6204" t="s">
        <v>628</v>
      </c>
      <c r="E6204" t="s">
        <v>87</v>
      </c>
      <c r="F6204" t="s">
        <v>12</v>
      </c>
      <c r="G6204" t="s">
        <v>13</v>
      </c>
      <c r="H6204" t="s">
        <v>49</v>
      </c>
      <c r="I6204" s="4">
        <v>15.7</v>
      </c>
      <c r="J6204" s="5">
        <v>3</v>
      </c>
      <c r="K6204" s="4">
        <v>5.0999999999999996</v>
      </c>
    </row>
    <row r="6205" spans="1:11" x14ac:dyDescent="0.2">
      <c r="A6205" t="s">
        <v>3504</v>
      </c>
      <c r="B6205" t="str">
        <f t="shared" si="194"/>
        <v>2016</v>
      </c>
      <c r="C6205" t="str">
        <f t="shared" si="195"/>
        <v>Nov</v>
      </c>
      <c r="D6205" t="s">
        <v>628</v>
      </c>
      <c r="E6205" t="s">
        <v>87</v>
      </c>
      <c r="F6205" t="s">
        <v>12</v>
      </c>
      <c r="G6205" t="s">
        <v>22</v>
      </c>
      <c r="H6205" t="s">
        <v>1595</v>
      </c>
      <c r="I6205" s="4">
        <v>2.63</v>
      </c>
      <c r="J6205" s="5">
        <v>2</v>
      </c>
      <c r="K6205" s="4">
        <v>-1.93</v>
      </c>
    </row>
    <row r="6206" spans="1:11" x14ac:dyDescent="0.2">
      <c r="A6206" t="s">
        <v>3504</v>
      </c>
      <c r="B6206" t="str">
        <f t="shared" si="194"/>
        <v>2016</v>
      </c>
      <c r="C6206" t="str">
        <f t="shared" si="195"/>
        <v>Nov</v>
      </c>
      <c r="D6206" t="s">
        <v>628</v>
      </c>
      <c r="E6206" t="s">
        <v>87</v>
      </c>
      <c r="F6206" t="s">
        <v>12</v>
      </c>
      <c r="G6206" t="s">
        <v>22</v>
      </c>
      <c r="H6206" t="s">
        <v>1425</v>
      </c>
      <c r="I6206" s="4">
        <v>14.43</v>
      </c>
      <c r="J6206" s="5">
        <v>3</v>
      </c>
      <c r="K6206" s="4">
        <v>-10.58</v>
      </c>
    </row>
    <row r="6207" spans="1:11" x14ac:dyDescent="0.2">
      <c r="A6207" t="s">
        <v>3504</v>
      </c>
      <c r="B6207" t="str">
        <f t="shared" si="194"/>
        <v>2016</v>
      </c>
      <c r="C6207" t="str">
        <f t="shared" si="195"/>
        <v>Nov</v>
      </c>
      <c r="D6207" t="s">
        <v>103</v>
      </c>
      <c r="E6207" t="s">
        <v>11</v>
      </c>
      <c r="F6207" t="s">
        <v>38</v>
      </c>
      <c r="G6207" t="s">
        <v>39</v>
      </c>
      <c r="H6207" t="s">
        <v>1717</v>
      </c>
      <c r="I6207" s="4">
        <v>318.43</v>
      </c>
      <c r="J6207" s="5">
        <v>5</v>
      </c>
      <c r="K6207" s="4">
        <v>-77.33</v>
      </c>
    </row>
    <row r="6208" spans="1:11" x14ac:dyDescent="0.2">
      <c r="A6208" t="s">
        <v>3504</v>
      </c>
      <c r="B6208" t="str">
        <f t="shared" si="194"/>
        <v>2016</v>
      </c>
      <c r="C6208" t="str">
        <f t="shared" si="195"/>
        <v>Nov</v>
      </c>
      <c r="D6208" t="s">
        <v>103</v>
      </c>
      <c r="E6208" t="s">
        <v>11</v>
      </c>
      <c r="F6208" t="s">
        <v>43</v>
      </c>
      <c r="G6208" t="s">
        <v>44</v>
      </c>
      <c r="H6208" t="s">
        <v>2049</v>
      </c>
      <c r="I6208" s="4">
        <v>122.92</v>
      </c>
      <c r="J6208" s="5">
        <v>7</v>
      </c>
      <c r="K6208" s="4">
        <v>46.1</v>
      </c>
    </row>
    <row r="6209" spans="1:11" x14ac:dyDescent="0.2">
      <c r="A6209" t="s">
        <v>3504</v>
      </c>
      <c r="B6209" t="str">
        <f t="shared" si="194"/>
        <v>2016</v>
      </c>
      <c r="C6209" t="str">
        <f t="shared" si="195"/>
        <v>Nov</v>
      </c>
      <c r="D6209" t="s">
        <v>103</v>
      </c>
      <c r="E6209" t="s">
        <v>11</v>
      </c>
      <c r="F6209" t="s">
        <v>38</v>
      </c>
      <c r="G6209" t="s">
        <v>52</v>
      </c>
      <c r="H6209" t="s">
        <v>331</v>
      </c>
      <c r="I6209" s="4">
        <v>7.07</v>
      </c>
      <c r="J6209" s="5">
        <v>3</v>
      </c>
      <c r="K6209" s="4">
        <v>-2.83</v>
      </c>
    </row>
    <row r="6210" spans="1:11" x14ac:dyDescent="0.2">
      <c r="A6210" t="s">
        <v>3504</v>
      </c>
      <c r="B6210" t="str">
        <f t="shared" si="194"/>
        <v>2016</v>
      </c>
      <c r="C6210" t="str">
        <f t="shared" si="195"/>
        <v>Nov</v>
      </c>
      <c r="D6210" t="s">
        <v>1114</v>
      </c>
      <c r="E6210" t="s">
        <v>146</v>
      </c>
      <c r="F6210" t="s">
        <v>12</v>
      </c>
      <c r="G6210" t="s">
        <v>13</v>
      </c>
      <c r="H6210" t="s">
        <v>856</v>
      </c>
      <c r="I6210" s="4">
        <v>9.08</v>
      </c>
      <c r="J6210" s="5">
        <v>2</v>
      </c>
      <c r="K6210" s="4">
        <v>4.09</v>
      </c>
    </row>
    <row r="6211" spans="1:11" x14ac:dyDescent="0.2">
      <c r="A6211" t="s">
        <v>3504</v>
      </c>
      <c r="B6211" t="str">
        <f t="shared" ref="B6211:B6274" si="196">TEXT(A6211,"YYYY")</f>
        <v>2016</v>
      </c>
      <c r="C6211" t="str">
        <f t="shared" ref="C6211:C6274" si="197">TEXT(A6211,"MMM")</f>
        <v>Nov</v>
      </c>
      <c r="D6211" t="s">
        <v>1114</v>
      </c>
      <c r="E6211" t="s">
        <v>146</v>
      </c>
      <c r="F6211" t="s">
        <v>12</v>
      </c>
      <c r="G6211" t="s">
        <v>13</v>
      </c>
      <c r="H6211" t="s">
        <v>1138</v>
      </c>
      <c r="I6211" s="4">
        <v>314.55</v>
      </c>
      <c r="J6211" s="5">
        <v>3</v>
      </c>
      <c r="K6211" s="4">
        <v>150.97999999999999</v>
      </c>
    </row>
    <row r="6212" spans="1:11" x14ac:dyDescent="0.2">
      <c r="A6212" t="s">
        <v>3504</v>
      </c>
      <c r="B6212" t="str">
        <f t="shared" si="196"/>
        <v>2016</v>
      </c>
      <c r="C6212" t="str">
        <f t="shared" si="197"/>
        <v>Nov</v>
      </c>
      <c r="D6212" t="s">
        <v>1114</v>
      </c>
      <c r="E6212" t="s">
        <v>146</v>
      </c>
      <c r="F6212" t="s">
        <v>12</v>
      </c>
      <c r="G6212" t="s">
        <v>22</v>
      </c>
      <c r="H6212" t="s">
        <v>170</v>
      </c>
      <c r="I6212" s="4">
        <v>4.91</v>
      </c>
      <c r="J6212" s="5">
        <v>1</v>
      </c>
      <c r="K6212" s="4">
        <v>2.31</v>
      </c>
    </row>
    <row r="6213" spans="1:11" x14ac:dyDescent="0.2">
      <c r="A6213" t="s">
        <v>3504</v>
      </c>
      <c r="B6213" t="str">
        <f t="shared" si="196"/>
        <v>2016</v>
      </c>
      <c r="C6213" t="str">
        <f t="shared" si="197"/>
        <v>Nov</v>
      </c>
      <c r="D6213" t="s">
        <v>94</v>
      </c>
      <c r="E6213" t="s">
        <v>11</v>
      </c>
      <c r="F6213" t="s">
        <v>43</v>
      </c>
      <c r="G6213" t="s">
        <v>44</v>
      </c>
      <c r="H6213" t="s">
        <v>46</v>
      </c>
      <c r="I6213" s="4">
        <v>151.19</v>
      </c>
      <c r="J6213" s="5">
        <v>1</v>
      </c>
      <c r="K6213" s="4">
        <v>13.23</v>
      </c>
    </row>
    <row r="6214" spans="1:11" x14ac:dyDescent="0.2">
      <c r="A6214" t="s">
        <v>3504</v>
      </c>
      <c r="B6214" t="str">
        <f t="shared" si="196"/>
        <v>2016</v>
      </c>
      <c r="C6214" t="str">
        <f t="shared" si="197"/>
        <v>Nov</v>
      </c>
      <c r="D6214" t="s">
        <v>402</v>
      </c>
      <c r="E6214" t="s">
        <v>31</v>
      </c>
      <c r="F6214" t="s">
        <v>12</v>
      </c>
      <c r="G6214" t="s">
        <v>105</v>
      </c>
      <c r="H6214" t="s">
        <v>1220</v>
      </c>
      <c r="I6214" s="4">
        <v>39</v>
      </c>
      <c r="J6214" s="5">
        <v>12</v>
      </c>
      <c r="K6214" s="4">
        <v>11.31</v>
      </c>
    </row>
    <row r="6215" spans="1:11" x14ac:dyDescent="0.2">
      <c r="A6215" t="s">
        <v>3504</v>
      </c>
      <c r="B6215" t="str">
        <f t="shared" si="196"/>
        <v>2016</v>
      </c>
      <c r="C6215" t="str">
        <f t="shared" si="197"/>
        <v>Nov</v>
      </c>
      <c r="D6215" t="s">
        <v>1389</v>
      </c>
      <c r="E6215" t="s">
        <v>67</v>
      </c>
      <c r="F6215" t="s">
        <v>12</v>
      </c>
      <c r="G6215" t="s">
        <v>22</v>
      </c>
      <c r="H6215" t="s">
        <v>1360</v>
      </c>
      <c r="I6215" s="4">
        <v>128.4</v>
      </c>
      <c r="J6215" s="5">
        <v>3</v>
      </c>
      <c r="K6215" s="4">
        <v>62.92</v>
      </c>
    </row>
    <row r="6216" spans="1:11" x14ac:dyDescent="0.2">
      <c r="A6216" t="s">
        <v>3504</v>
      </c>
      <c r="B6216" t="str">
        <f t="shared" si="196"/>
        <v>2016</v>
      </c>
      <c r="C6216" t="str">
        <f t="shared" si="197"/>
        <v>Nov</v>
      </c>
      <c r="D6216" t="s">
        <v>1535</v>
      </c>
      <c r="E6216" t="s">
        <v>139</v>
      </c>
      <c r="F6216" t="s">
        <v>38</v>
      </c>
      <c r="G6216" t="s">
        <v>83</v>
      </c>
      <c r="H6216" t="s">
        <v>2186</v>
      </c>
      <c r="I6216" s="4">
        <v>289.57</v>
      </c>
      <c r="J6216" s="5">
        <v>2</v>
      </c>
      <c r="K6216" s="4">
        <v>10.86</v>
      </c>
    </row>
    <row r="6217" spans="1:11" x14ac:dyDescent="0.2">
      <c r="A6217" t="s">
        <v>3504</v>
      </c>
      <c r="B6217" t="str">
        <f t="shared" si="196"/>
        <v>2016</v>
      </c>
      <c r="C6217" t="str">
        <f t="shared" si="197"/>
        <v>Nov</v>
      </c>
      <c r="D6217" t="s">
        <v>1535</v>
      </c>
      <c r="E6217" t="s">
        <v>139</v>
      </c>
      <c r="F6217" t="s">
        <v>12</v>
      </c>
      <c r="G6217" t="s">
        <v>20</v>
      </c>
      <c r="H6217" t="s">
        <v>1426</v>
      </c>
      <c r="I6217" s="4">
        <v>39.72</v>
      </c>
      <c r="J6217" s="5">
        <v>5</v>
      </c>
      <c r="K6217" s="4">
        <v>4.47</v>
      </c>
    </row>
    <row r="6218" spans="1:11" x14ac:dyDescent="0.2">
      <c r="A6218" t="s">
        <v>3504</v>
      </c>
      <c r="B6218" t="str">
        <f t="shared" si="196"/>
        <v>2016</v>
      </c>
      <c r="C6218" t="str">
        <f t="shared" si="197"/>
        <v>Nov</v>
      </c>
      <c r="D6218" t="s">
        <v>1535</v>
      </c>
      <c r="E6218" t="s">
        <v>139</v>
      </c>
      <c r="F6218" t="s">
        <v>43</v>
      </c>
      <c r="G6218" t="s">
        <v>44</v>
      </c>
      <c r="H6218" t="s">
        <v>2415</v>
      </c>
      <c r="I6218" s="4">
        <v>244.77</v>
      </c>
      <c r="J6218" s="5">
        <v>4</v>
      </c>
      <c r="K6218" s="4">
        <v>24.48</v>
      </c>
    </row>
    <row r="6219" spans="1:11" x14ac:dyDescent="0.2">
      <c r="A6219" t="s">
        <v>3504</v>
      </c>
      <c r="B6219" t="str">
        <f t="shared" si="196"/>
        <v>2016</v>
      </c>
      <c r="C6219" t="str">
        <f t="shared" si="197"/>
        <v>Nov</v>
      </c>
      <c r="D6219" t="s">
        <v>2743</v>
      </c>
      <c r="E6219" t="s">
        <v>31</v>
      </c>
      <c r="F6219" t="s">
        <v>43</v>
      </c>
      <c r="G6219" t="s">
        <v>58</v>
      </c>
      <c r="H6219" t="s">
        <v>3357</v>
      </c>
      <c r="I6219" s="4">
        <v>27.88</v>
      </c>
      <c r="J6219" s="5">
        <v>2</v>
      </c>
      <c r="K6219" s="4">
        <v>3.9</v>
      </c>
    </row>
    <row r="6220" spans="1:11" x14ac:dyDescent="0.2">
      <c r="A6220" t="s">
        <v>3506</v>
      </c>
      <c r="B6220" t="str">
        <f t="shared" si="196"/>
        <v>2016</v>
      </c>
      <c r="C6220" t="str">
        <f t="shared" si="197"/>
        <v>Nov</v>
      </c>
      <c r="D6220" t="s">
        <v>2492</v>
      </c>
      <c r="E6220" t="s">
        <v>104</v>
      </c>
      <c r="F6220" t="s">
        <v>38</v>
      </c>
      <c r="G6220" t="s">
        <v>39</v>
      </c>
      <c r="H6220" t="s">
        <v>1306</v>
      </c>
      <c r="I6220" s="4">
        <v>195.14</v>
      </c>
      <c r="J6220" s="5">
        <v>4</v>
      </c>
      <c r="K6220" s="4">
        <v>-12.2</v>
      </c>
    </row>
    <row r="6221" spans="1:11" x14ac:dyDescent="0.2">
      <c r="A6221" t="s">
        <v>3506</v>
      </c>
      <c r="B6221" t="str">
        <f t="shared" si="196"/>
        <v>2016</v>
      </c>
      <c r="C6221" t="str">
        <f t="shared" si="197"/>
        <v>Nov</v>
      </c>
      <c r="D6221" t="s">
        <v>1806</v>
      </c>
      <c r="E6221" t="s">
        <v>458</v>
      </c>
      <c r="F6221" t="s">
        <v>12</v>
      </c>
      <c r="G6221" t="s">
        <v>13</v>
      </c>
      <c r="H6221" t="s">
        <v>2053</v>
      </c>
      <c r="I6221" s="4">
        <v>40.46</v>
      </c>
      <c r="J6221" s="5">
        <v>7</v>
      </c>
      <c r="K6221" s="4">
        <v>19.829999999999998</v>
      </c>
    </row>
    <row r="6222" spans="1:11" x14ac:dyDescent="0.2">
      <c r="A6222" t="s">
        <v>3506</v>
      </c>
      <c r="B6222" t="str">
        <f t="shared" si="196"/>
        <v>2016</v>
      </c>
      <c r="C6222" t="str">
        <f t="shared" si="197"/>
        <v>Nov</v>
      </c>
      <c r="D6222" t="s">
        <v>1806</v>
      </c>
      <c r="E6222" t="s">
        <v>458</v>
      </c>
      <c r="F6222" t="s">
        <v>43</v>
      </c>
      <c r="G6222" t="s">
        <v>44</v>
      </c>
      <c r="H6222" t="s">
        <v>1979</v>
      </c>
      <c r="I6222" s="4">
        <v>404.94</v>
      </c>
      <c r="J6222" s="5">
        <v>3</v>
      </c>
      <c r="K6222" s="4">
        <v>109.33</v>
      </c>
    </row>
    <row r="6223" spans="1:11" x14ac:dyDescent="0.2">
      <c r="A6223" t="s">
        <v>3506</v>
      </c>
      <c r="B6223" t="str">
        <f t="shared" si="196"/>
        <v>2016</v>
      </c>
      <c r="C6223" t="str">
        <f t="shared" si="197"/>
        <v>Nov</v>
      </c>
      <c r="D6223" t="s">
        <v>330</v>
      </c>
      <c r="E6223" t="s">
        <v>87</v>
      </c>
      <c r="F6223" t="s">
        <v>43</v>
      </c>
      <c r="G6223" t="s">
        <v>353</v>
      </c>
      <c r="H6223" t="s">
        <v>3507</v>
      </c>
      <c r="I6223" s="4">
        <v>30.35</v>
      </c>
      <c r="J6223" s="5">
        <v>7</v>
      </c>
      <c r="K6223" s="4">
        <v>-24.28</v>
      </c>
    </row>
    <row r="6224" spans="1:11" x14ac:dyDescent="0.2">
      <c r="A6224" t="s">
        <v>3506</v>
      </c>
      <c r="B6224" t="str">
        <f t="shared" si="196"/>
        <v>2016</v>
      </c>
      <c r="C6224" t="str">
        <f t="shared" si="197"/>
        <v>Nov</v>
      </c>
      <c r="D6224" t="s">
        <v>330</v>
      </c>
      <c r="E6224" t="s">
        <v>87</v>
      </c>
      <c r="F6224" t="s">
        <v>38</v>
      </c>
      <c r="G6224" t="s">
        <v>39</v>
      </c>
      <c r="H6224" t="s">
        <v>1238</v>
      </c>
      <c r="I6224" s="4">
        <v>127.55</v>
      </c>
      <c r="J6224" s="5">
        <v>3</v>
      </c>
      <c r="K6224" s="4">
        <v>-9.11</v>
      </c>
    </row>
    <row r="6225" spans="1:11" x14ac:dyDescent="0.2">
      <c r="A6225" t="s">
        <v>3506</v>
      </c>
      <c r="B6225" t="str">
        <f t="shared" si="196"/>
        <v>2016</v>
      </c>
      <c r="C6225" t="str">
        <f t="shared" si="197"/>
        <v>Nov</v>
      </c>
      <c r="D6225" t="s">
        <v>330</v>
      </c>
      <c r="E6225" t="s">
        <v>87</v>
      </c>
      <c r="F6225" t="s">
        <v>38</v>
      </c>
      <c r="G6225" t="s">
        <v>52</v>
      </c>
      <c r="H6225" t="s">
        <v>1573</v>
      </c>
      <c r="I6225" s="4">
        <v>77.95</v>
      </c>
      <c r="J6225" s="5">
        <v>3</v>
      </c>
      <c r="K6225" s="4">
        <v>15.59</v>
      </c>
    </row>
    <row r="6226" spans="1:11" x14ac:dyDescent="0.2">
      <c r="A6226" t="s">
        <v>3506</v>
      </c>
      <c r="B6226" t="str">
        <f t="shared" si="196"/>
        <v>2016</v>
      </c>
      <c r="C6226" t="str">
        <f t="shared" si="197"/>
        <v>Nov</v>
      </c>
      <c r="D6226" t="s">
        <v>1142</v>
      </c>
      <c r="E6226" t="s">
        <v>17</v>
      </c>
      <c r="F6226" t="s">
        <v>12</v>
      </c>
      <c r="G6226" t="s">
        <v>13</v>
      </c>
      <c r="H6226" t="s">
        <v>2882</v>
      </c>
      <c r="I6226" s="4">
        <v>38.43</v>
      </c>
      <c r="J6226" s="5">
        <v>1</v>
      </c>
      <c r="K6226" s="4">
        <v>13.45</v>
      </c>
    </row>
    <row r="6227" spans="1:11" x14ac:dyDescent="0.2">
      <c r="A6227" t="s">
        <v>3506</v>
      </c>
      <c r="B6227" t="str">
        <f t="shared" si="196"/>
        <v>2016</v>
      </c>
      <c r="C6227" t="str">
        <f t="shared" si="197"/>
        <v>Nov</v>
      </c>
      <c r="D6227" t="s">
        <v>1142</v>
      </c>
      <c r="E6227" t="s">
        <v>17</v>
      </c>
      <c r="F6227" t="s">
        <v>12</v>
      </c>
      <c r="G6227" t="s">
        <v>20</v>
      </c>
      <c r="H6227" t="s">
        <v>2510</v>
      </c>
      <c r="I6227" s="4">
        <v>21.57</v>
      </c>
      <c r="J6227" s="5">
        <v>2</v>
      </c>
      <c r="K6227" s="4">
        <v>1.62</v>
      </c>
    </row>
    <row r="6228" spans="1:11" x14ac:dyDescent="0.2">
      <c r="A6228" t="s">
        <v>3506</v>
      </c>
      <c r="B6228" t="str">
        <f t="shared" si="196"/>
        <v>2016</v>
      </c>
      <c r="C6228" t="str">
        <f t="shared" si="197"/>
        <v>Nov</v>
      </c>
      <c r="D6228" t="s">
        <v>1142</v>
      </c>
      <c r="E6228" t="s">
        <v>17</v>
      </c>
      <c r="F6228" t="s">
        <v>43</v>
      </c>
      <c r="G6228" t="s">
        <v>58</v>
      </c>
      <c r="H6228" t="s">
        <v>2540</v>
      </c>
      <c r="I6228" s="4">
        <v>81.58</v>
      </c>
      <c r="J6228" s="5">
        <v>3</v>
      </c>
      <c r="K6228" s="4">
        <v>2.04</v>
      </c>
    </row>
    <row r="6229" spans="1:11" x14ac:dyDescent="0.2">
      <c r="A6229" t="s">
        <v>3506</v>
      </c>
      <c r="B6229" t="str">
        <f t="shared" si="196"/>
        <v>2016</v>
      </c>
      <c r="C6229" t="str">
        <f t="shared" si="197"/>
        <v>Nov</v>
      </c>
      <c r="D6229" t="s">
        <v>172</v>
      </c>
      <c r="E6229" t="s">
        <v>169</v>
      </c>
      <c r="F6229" t="s">
        <v>12</v>
      </c>
      <c r="G6229" t="s">
        <v>13</v>
      </c>
      <c r="H6229" t="s">
        <v>3280</v>
      </c>
      <c r="I6229" s="4">
        <v>12.96</v>
      </c>
      <c r="J6229" s="5">
        <v>2</v>
      </c>
      <c r="K6229" s="4">
        <v>6.35</v>
      </c>
    </row>
    <row r="6230" spans="1:11" x14ac:dyDescent="0.2">
      <c r="A6230" t="s">
        <v>3506</v>
      </c>
      <c r="B6230" t="str">
        <f t="shared" si="196"/>
        <v>2016</v>
      </c>
      <c r="C6230" t="str">
        <f t="shared" si="197"/>
        <v>Nov</v>
      </c>
      <c r="D6230" t="s">
        <v>1797</v>
      </c>
      <c r="E6230" t="s">
        <v>169</v>
      </c>
      <c r="F6230" t="s">
        <v>38</v>
      </c>
      <c r="G6230" t="s">
        <v>83</v>
      </c>
      <c r="H6230" t="s">
        <v>2234</v>
      </c>
      <c r="I6230" s="4">
        <v>113.57</v>
      </c>
      <c r="J6230" s="5">
        <v>2</v>
      </c>
      <c r="K6230" s="4">
        <v>12.78</v>
      </c>
    </row>
    <row r="6231" spans="1:11" x14ac:dyDescent="0.2">
      <c r="A6231" t="s">
        <v>3506</v>
      </c>
      <c r="B6231" t="str">
        <f t="shared" si="196"/>
        <v>2016</v>
      </c>
      <c r="C6231" t="str">
        <f t="shared" si="197"/>
        <v>Nov</v>
      </c>
      <c r="D6231" t="s">
        <v>1820</v>
      </c>
      <c r="E6231" t="s">
        <v>31</v>
      </c>
      <c r="F6231" t="s">
        <v>12</v>
      </c>
      <c r="G6231" t="s">
        <v>13</v>
      </c>
      <c r="H6231" t="s">
        <v>2533</v>
      </c>
      <c r="I6231" s="4">
        <v>32.4</v>
      </c>
      <c r="J6231" s="5">
        <v>5</v>
      </c>
      <c r="K6231" s="4">
        <v>15.55</v>
      </c>
    </row>
    <row r="6232" spans="1:11" x14ac:dyDescent="0.2">
      <c r="A6232" t="s">
        <v>3508</v>
      </c>
      <c r="B6232" t="str">
        <f t="shared" si="196"/>
        <v>2016</v>
      </c>
      <c r="C6232" t="str">
        <f t="shared" si="197"/>
        <v>Nov</v>
      </c>
      <c r="D6232" t="s">
        <v>3048</v>
      </c>
      <c r="E6232" t="s">
        <v>169</v>
      </c>
      <c r="F6232" t="s">
        <v>38</v>
      </c>
      <c r="G6232" t="s">
        <v>52</v>
      </c>
      <c r="H6232" t="s">
        <v>1844</v>
      </c>
      <c r="I6232" s="4">
        <v>39.880000000000003</v>
      </c>
      <c r="J6232" s="5">
        <v>2</v>
      </c>
      <c r="K6232" s="4">
        <v>11.17</v>
      </c>
    </row>
    <row r="6233" spans="1:11" x14ac:dyDescent="0.2">
      <c r="A6233" t="s">
        <v>3508</v>
      </c>
      <c r="B6233" t="str">
        <f t="shared" si="196"/>
        <v>2016</v>
      </c>
      <c r="C6233" t="str">
        <f t="shared" si="197"/>
        <v>Nov</v>
      </c>
      <c r="D6233" t="s">
        <v>3048</v>
      </c>
      <c r="E6233" t="s">
        <v>169</v>
      </c>
      <c r="F6233" t="s">
        <v>12</v>
      </c>
      <c r="G6233" t="s">
        <v>22</v>
      </c>
      <c r="H6233" t="s">
        <v>128</v>
      </c>
      <c r="I6233" s="4">
        <v>12.19</v>
      </c>
      <c r="J6233" s="5">
        <v>4</v>
      </c>
      <c r="K6233" s="4">
        <v>4.1100000000000003</v>
      </c>
    </row>
    <row r="6234" spans="1:11" x14ac:dyDescent="0.2">
      <c r="A6234" t="s">
        <v>3508</v>
      </c>
      <c r="B6234" t="str">
        <f t="shared" si="196"/>
        <v>2016</v>
      </c>
      <c r="C6234" t="str">
        <f t="shared" si="197"/>
        <v>Nov</v>
      </c>
      <c r="D6234" t="s">
        <v>3048</v>
      </c>
      <c r="E6234" t="s">
        <v>169</v>
      </c>
      <c r="F6234" t="s">
        <v>12</v>
      </c>
      <c r="G6234" t="s">
        <v>27</v>
      </c>
      <c r="H6234" t="s">
        <v>3246</v>
      </c>
      <c r="I6234" s="4">
        <v>20.82</v>
      </c>
      <c r="J6234" s="5">
        <v>3</v>
      </c>
      <c r="K6234" s="4">
        <v>7.5</v>
      </c>
    </row>
    <row r="6235" spans="1:11" x14ac:dyDescent="0.2">
      <c r="A6235" t="s">
        <v>3508</v>
      </c>
      <c r="B6235" t="str">
        <f t="shared" si="196"/>
        <v>2016</v>
      </c>
      <c r="C6235" t="str">
        <f t="shared" si="197"/>
        <v>Nov</v>
      </c>
      <c r="D6235" t="s">
        <v>505</v>
      </c>
      <c r="E6235" t="s">
        <v>125</v>
      </c>
      <c r="F6235" t="s">
        <v>12</v>
      </c>
      <c r="G6235" t="s">
        <v>22</v>
      </c>
      <c r="H6235" t="s">
        <v>540</v>
      </c>
      <c r="I6235" s="4">
        <v>49.44</v>
      </c>
      <c r="J6235" s="5">
        <v>3</v>
      </c>
      <c r="K6235" s="4">
        <v>24.23</v>
      </c>
    </row>
    <row r="6236" spans="1:11" x14ac:dyDescent="0.2">
      <c r="A6236" t="s">
        <v>3508</v>
      </c>
      <c r="B6236" t="str">
        <f t="shared" si="196"/>
        <v>2016</v>
      </c>
      <c r="C6236" t="str">
        <f t="shared" si="197"/>
        <v>Nov</v>
      </c>
      <c r="D6236" t="s">
        <v>2304</v>
      </c>
      <c r="E6236" t="s">
        <v>11</v>
      </c>
      <c r="F6236" t="s">
        <v>12</v>
      </c>
      <c r="G6236" t="s">
        <v>22</v>
      </c>
      <c r="H6236" t="s">
        <v>1482</v>
      </c>
      <c r="I6236" s="4">
        <v>6.22</v>
      </c>
      <c r="J6236" s="5">
        <v>6</v>
      </c>
      <c r="K6236" s="4">
        <v>-9.6300000000000008</v>
      </c>
    </row>
    <row r="6237" spans="1:11" x14ac:dyDescent="0.2">
      <c r="A6237" t="s">
        <v>3508</v>
      </c>
      <c r="B6237" t="str">
        <f t="shared" si="196"/>
        <v>2016</v>
      </c>
      <c r="C6237" t="str">
        <f t="shared" si="197"/>
        <v>Nov</v>
      </c>
      <c r="D6237" t="s">
        <v>2304</v>
      </c>
      <c r="E6237" t="s">
        <v>11</v>
      </c>
      <c r="F6237" t="s">
        <v>12</v>
      </c>
      <c r="G6237" t="s">
        <v>27</v>
      </c>
      <c r="H6237" t="s">
        <v>1147</v>
      </c>
      <c r="I6237" s="4">
        <v>23.62</v>
      </c>
      <c r="J6237" s="5">
        <v>9</v>
      </c>
      <c r="K6237" s="4">
        <v>2.66</v>
      </c>
    </row>
    <row r="6238" spans="1:11" x14ac:dyDescent="0.2">
      <c r="A6238" t="s">
        <v>3508</v>
      </c>
      <c r="B6238" t="str">
        <f t="shared" si="196"/>
        <v>2016</v>
      </c>
      <c r="C6238" t="str">
        <f t="shared" si="197"/>
        <v>Nov</v>
      </c>
      <c r="D6238" t="s">
        <v>2304</v>
      </c>
      <c r="E6238" t="s">
        <v>11</v>
      </c>
      <c r="F6238" t="s">
        <v>43</v>
      </c>
      <c r="G6238" t="s">
        <v>58</v>
      </c>
      <c r="H6238" t="s">
        <v>2309</v>
      </c>
      <c r="I6238" s="4">
        <v>24.03</v>
      </c>
      <c r="J6238" s="5">
        <v>2</v>
      </c>
      <c r="K6238" s="4">
        <v>-0.6</v>
      </c>
    </row>
    <row r="6239" spans="1:11" x14ac:dyDescent="0.2">
      <c r="A6239" t="s">
        <v>3508</v>
      </c>
      <c r="B6239" t="str">
        <f t="shared" si="196"/>
        <v>2016</v>
      </c>
      <c r="C6239" t="str">
        <f t="shared" si="197"/>
        <v>Nov</v>
      </c>
      <c r="D6239" t="s">
        <v>2304</v>
      </c>
      <c r="E6239" t="s">
        <v>11</v>
      </c>
      <c r="F6239" t="s">
        <v>12</v>
      </c>
      <c r="G6239" t="s">
        <v>18</v>
      </c>
      <c r="H6239" t="s">
        <v>1273</v>
      </c>
      <c r="I6239" s="4">
        <v>2.09</v>
      </c>
      <c r="J6239" s="5">
        <v>1</v>
      </c>
      <c r="K6239" s="4">
        <v>0.68</v>
      </c>
    </row>
    <row r="6240" spans="1:11" x14ac:dyDescent="0.2">
      <c r="A6240" t="s">
        <v>3508</v>
      </c>
      <c r="B6240" t="str">
        <f t="shared" si="196"/>
        <v>2016</v>
      </c>
      <c r="C6240" t="str">
        <f t="shared" si="197"/>
        <v>Nov</v>
      </c>
      <c r="D6240" t="s">
        <v>2304</v>
      </c>
      <c r="E6240" t="s">
        <v>11</v>
      </c>
      <c r="F6240" t="s">
        <v>12</v>
      </c>
      <c r="G6240" t="s">
        <v>22</v>
      </c>
      <c r="H6240" t="s">
        <v>1728</v>
      </c>
      <c r="I6240" s="4">
        <v>4.49</v>
      </c>
      <c r="J6240" s="5">
        <v>6</v>
      </c>
      <c r="K6240" s="4">
        <v>-6.73</v>
      </c>
    </row>
    <row r="6241" spans="1:11" x14ac:dyDescent="0.2">
      <c r="A6241" t="s">
        <v>3508</v>
      </c>
      <c r="B6241" t="str">
        <f t="shared" si="196"/>
        <v>2016</v>
      </c>
      <c r="C6241" t="str">
        <f t="shared" si="197"/>
        <v>Nov</v>
      </c>
      <c r="D6241" t="s">
        <v>2712</v>
      </c>
      <c r="E6241" t="s">
        <v>169</v>
      </c>
      <c r="F6241" t="s">
        <v>12</v>
      </c>
      <c r="G6241" t="s">
        <v>22</v>
      </c>
      <c r="H6241" t="s">
        <v>1193</v>
      </c>
      <c r="I6241" s="4">
        <v>134.27000000000001</v>
      </c>
      <c r="J6241" s="5">
        <v>8</v>
      </c>
      <c r="K6241" s="4">
        <v>47</v>
      </c>
    </row>
    <row r="6242" spans="1:11" x14ac:dyDescent="0.2">
      <c r="A6242" t="s">
        <v>3509</v>
      </c>
      <c r="B6242" t="str">
        <f t="shared" si="196"/>
        <v>2016</v>
      </c>
      <c r="C6242" t="str">
        <f t="shared" si="197"/>
        <v>Nov</v>
      </c>
      <c r="D6242" t="s">
        <v>1720</v>
      </c>
      <c r="E6242" t="s">
        <v>26</v>
      </c>
      <c r="F6242" t="s">
        <v>12</v>
      </c>
      <c r="G6242" t="s">
        <v>47</v>
      </c>
      <c r="H6242" t="s">
        <v>1750</v>
      </c>
      <c r="I6242" s="4">
        <v>15.8</v>
      </c>
      <c r="J6242" s="5">
        <v>5</v>
      </c>
      <c r="K6242" s="4">
        <v>2.37</v>
      </c>
    </row>
    <row r="6243" spans="1:11" x14ac:dyDescent="0.2">
      <c r="A6243" t="s">
        <v>3509</v>
      </c>
      <c r="B6243" t="str">
        <f t="shared" si="196"/>
        <v>2016</v>
      </c>
      <c r="C6243" t="str">
        <f t="shared" si="197"/>
        <v>Nov</v>
      </c>
      <c r="D6243" t="s">
        <v>1720</v>
      </c>
      <c r="E6243" t="s">
        <v>26</v>
      </c>
      <c r="F6243" t="s">
        <v>38</v>
      </c>
      <c r="G6243" t="s">
        <v>52</v>
      </c>
      <c r="H6243" t="s">
        <v>1266</v>
      </c>
      <c r="I6243" s="4">
        <v>14.37</v>
      </c>
      <c r="J6243" s="5">
        <v>2</v>
      </c>
      <c r="K6243" s="4">
        <v>3.95</v>
      </c>
    </row>
    <row r="6244" spans="1:11" x14ac:dyDescent="0.2">
      <c r="A6244" t="s">
        <v>3509</v>
      </c>
      <c r="B6244" t="str">
        <f t="shared" si="196"/>
        <v>2016</v>
      </c>
      <c r="C6244" t="str">
        <f t="shared" si="197"/>
        <v>Nov</v>
      </c>
      <c r="D6244" t="s">
        <v>1720</v>
      </c>
      <c r="E6244" t="s">
        <v>26</v>
      </c>
      <c r="F6244" t="s">
        <v>38</v>
      </c>
      <c r="G6244" t="s">
        <v>52</v>
      </c>
      <c r="H6244" t="s">
        <v>3303</v>
      </c>
      <c r="I6244" s="4">
        <v>70.45</v>
      </c>
      <c r="J6244" s="5">
        <v>7</v>
      </c>
      <c r="K6244" s="4">
        <v>12.33</v>
      </c>
    </row>
    <row r="6245" spans="1:11" x14ac:dyDescent="0.2">
      <c r="A6245" t="s">
        <v>3510</v>
      </c>
      <c r="B6245" t="str">
        <f t="shared" si="196"/>
        <v>2016</v>
      </c>
      <c r="C6245" t="str">
        <f t="shared" si="197"/>
        <v>Nov</v>
      </c>
      <c r="D6245" t="s">
        <v>1274</v>
      </c>
      <c r="E6245" t="s">
        <v>26</v>
      </c>
      <c r="F6245" t="s">
        <v>12</v>
      </c>
      <c r="G6245" t="s">
        <v>47</v>
      </c>
      <c r="H6245" t="s">
        <v>3511</v>
      </c>
      <c r="I6245" s="4">
        <v>4.42</v>
      </c>
      <c r="J6245" s="5">
        <v>3</v>
      </c>
      <c r="K6245" s="4">
        <v>1.6</v>
      </c>
    </row>
    <row r="6246" spans="1:11" x14ac:dyDescent="0.2">
      <c r="A6246" t="s">
        <v>3510</v>
      </c>
      <c r="B6246" t="str">
        <f t="shared" si="196"/>
        <v>2016</v>
      </c>
      <c r="C6246" t="str">
        <f t="shared" si="197"/>
        <v>Nov</v>
      </c>
      <c r="D6246" t="s">
        <v>482</v>
      </c>
      <c r="E6246" t="s">
        <v>169</v>
      </c>
      <c r="F6246" t="s">
        <v>12</v>
      </c>
      <c r="G6246" t="s">
        <v>22</v>
      </c>
      <c r="H6246" t="s">
        <v>1455</v>
      </c>
      <c r="I6246" s="4">
        <v>17.22</v>
      </c>
      <c r="J6246" s="5">
        <v>4</v>
      </c>
      <c r="K6246" s="4">
        <v>6.03</v>
      </c>
    </row>
    <row r="6247" spans="1:11" x14ac:dyDescent="0.2">
      <c r="A6247" t="s">
        <v>3510</v>
      </c>
      <c r="B6247" t="str">
        <f t="shared" si="196"/>
        <v>2016</v>
      </c>
      <c r="C6247" t="str">
        <f t="shared" si="197"/>
        <v>Nov</v>
      </c>
      <c r="D6247" t="s">
        <v>482</v>
      </c>
      <c r="E6247" t="s">
        <v>169</v>
      </c>
      <c r="F6247" t="s">
        <v>12</v>
      </c>
      <c r="G6247" t="s">
        <v>13</v>
      </c>
      <c r="H6247" t="s">
        <v>2825</v>
      </c>
      <c r="I6247" s="4">
        <v>11.56</v>
      </c>
      <c r="J6247" s="5">
        <v>2</v>
      </c>
      <c r="K6247" s="4">
        <v>5.66</v>
      </c>
    </row>
    <row r="6248" spans="1:11" x14ac:dyDescent="0.2">
      <c r="A6248" t="s">
        <v>3510</v>
      </c>
      <c r="B6248" t="str">
        <f t="shared" si="196"/>
        <v>2016</v>
      </c>
      <c r="C6248" t="str">
        <f t="shared" si="197"/>
        <v>Nov</v>
      </c>
      <c r="D6248" t="s">
        <v>482</v>
      </c>
      <c r="E6248" t="s">
        <v>169</v>
      </c>
      <c r="F6248" t="s">
        <v>43</v>
      </c>
      <c r="G6248" t="s">
        <v>58</v>
      </c>
      <c r="H6248" t="s">
        <v>450</v>
      </c>
      <c r="I6248" s="4">
        <v>88.4</v>
      </c>
      <c r="J6248" s="5">
        <v>4</v>
      </c>
      <c r="K6248" s="4">
        <v>11.49</v>
      </c>
    </row>
    <row r="6249" spans="1:11" x14ac:dyDescent="0.2">
      <c r="A6249" t="s">
        <v>3510</v>
      </c>
      <c r="B6249" t="str">
        <f t="shared" si="196"/>
        <v>2016</v>
      </c>
      <c r="C6249" t="str">
        <f t="shared" si="197"/>
        <v>Nov</v>
      </c>
      <c r="D6249" t="s">
        <v>482</v>
      </c>
      <c r="E6249" t="s">
        <v>169</v>
      </c>
      <c r="F6249" t="s">
        <v>12</v>
      </c>
      <c r="G6249" t="s">
        <v>13</v>
      </c>
      <c r="H6249" t="s">
        <v>1577</v>
      </c>
      <c r="I6249" s="4">
        <v>6.48</v>
      </c>
      <c r="J6249" s="5">
        <v>1</v>
      </c>
      <c r="K6249" s="4">
        <v>3.11</v>
      </c>
    </row>
    <row r="6250" spans="1:11" x14ac:dyDescent="0.2">
      <c r="A6250" t="s">
        <v>3510</v>
      </c>
      <c r="B6250" t="str">
        <f t="shared" si="196"/>
        <v>2016</v>
      </c>
      <c r="C6250" t="str">
        <f t="shared" si="197"/>
        <v>Nov</v>
      </c>
      <c r="D6250" t="s">
        <v>1970</v>
      </c>
      <c r="E6250" t="s">
        <v>31</v>
      </c>
      <c r="F6250" t="s">
        <v>43</v>
      </c>
      <c r="G6250" t="s">
        <v>44</v>
      </c>
      <c r="H6250" t="s">
        <v>2441</v>
      </c>
      <c r="I6250" s="4">
        <v>33.520000000000003</v>
      </c>
      <c r="J6250" s="5">
        <v>2</v>
      </c>
      <c r="K6250" s="4">
        <v>3.35</v>
      </c>
    </row>
    <row r="6251" spans="1:11" x14ac:dyDescent="0.2">
      <c r="A6251" t="s">
        <v>3510</v>
      </c>
      <c r="B6251" t="str">
        <f t="shared" si="196"/>
        <v>2016</v>
      </c>
      <c r="C6251" t="str">
        <f t="shared" si="197"/>
        <v>Nov</v>
      </c>
      <c r="D6251" t="s">
        <v>1970</v>
      </c>
      <c r="E6251" t="s">
        <v>31</v>
      </c>
      <c r="F6251" t="s">
        <v>38</v>
      </c>
      <c r="G6251" t="s">
        <v>52</v>
      </c>
      <c r="H6251" t="s">
        <v>68</v>
      </c>
      <c r="I6251" s="4">
        <v>9.94</v>
      </c>
      <c r="J6251" s="5">
        <v>2</v>
      </c>
      <c r="K6251" s="4">
        <v>3.08</v>
      </c>
    </row>
    <row r="6252" spans="1:11" x14ac:dyDescent="0.2">
      <c r="A6252" t="s">
        <v>3510</v>
      </c>
      <c r="B6252" t="str">
        <f t="shared" si="196"/>
        <v>2016</v>
      </c>
      <c r="C6252" t="str">
        <f t="shared" si="197"/>
        <v>Nov</v>
      </c>
      <c r="D6252" t="s">
        <v>3512</v>
      </c>
      <c r="E6252" t="s">
        <v>11</v>
      </c>
      <c r="F6252" t="s">
        <v>12</v>
      </c>
      <c r="G6252" t="s">
        <v>20</v>
      </c>
      <c r="H6252" t="s">
        <v>2707</v>
      </c>
      <c r="I6252" s="4">
        <v>41.92</v>
      </c>
      <c r="J6252" s="5">
        <v>5</v>
      </c>
      <c r="K6252" s="4">
        <v>3.67</v>
      </c>
    </row>
    <row r="6253" spans="1:11" x14ac:dyDescent="0.2">
      <c r="A6253" t="s">
        <v>3510</v>
      </c>
      <c r="B6253" t="str">
        <f t="shared" si="196"/>
        <v>2016</v>
      </c>
      <c r="C6253" t="str">
        <f t="shared" si="197"/>
        <v>Nov</v>
      </c>
      <c r="D6253" t="s">
        <v>3512</v>
      </c>
      <c r="E6253" t="s">
        <v>11</v>
      </c>
      <c r="F6253" t="s">
        <v>43</v>
      </c>
      <c r="G6253" t="s">
        <v>58</v>
      </c>
      <c r="H6253" t="s">
        <v>2710</v>
      </c>
      <c r="I6253" s="4">
        <v>297.58</v>
      </c>
      <c r="J6253" s="5">
        <v>3</v>
      </c>
      <c r="K6253" s="4">
        <v>-7.44</v>
      </c>
    </row>
    <row r="6254" spans="1:11" x14ac:dyDescent="0.2">
      <c r="A6254" t="s">
        <v>3510</v>
      </c>
      <c r="B6254" t="str">
        <f t="shared" si="196"/>
        <v>2016</v>
      </c>
      <c r="C6254" t="str">
        <f t="shared" si="197"/>
        <v>Nov</v>
      </c>
      <c r="D6254" t="s">
        <v>3512</v>
      </c>
      <c r="E6254" t="s">
        <v>11</v>
      </c>
      <c r="F6254" t="s">
        <v>12</v>
      </c>
      <c r="G6254" t="s">
        <v>47</v>
      </c>
      <c r="H6254" t="s">
        <v>1313</v>
      </c>
      <c r="I6254" s="4">
        <v>4.34</v>
      </c>
      <c r="J6254" s="5">
        <v>3</v>
      </c>
      <c r="K6254" s="4">
        <v>0.87</v>
      </c>
    </row>
    <row r="6255" spans="1:11" x14ac:dyDescent="0.2">
      <c r="A6255" t="s">
        <v>3510</v>
      </c>
      <c r="B6255" t="str">
        <f t="shared" si="196"/>
        <v>2016</v>
      </c>
      <c r="C6255" t="str">
        <f t="shared" si="197"/>
        <v>Nov</v>
      </c>
      <c r="D6255" t="s">
        <v>3512</v>
      </c>
      <c r="E6255" t="s">
        <v>11</v>
      </c>
      <c r="F6255" t="s">
        <v>43</v>
      </c>
      <c r="G6255" t="s">
        <v>58</v>
      </c>
      <c r="H6255" t="s">
        <v>1650</v>
      </c>
      <c r="I6255" s="4">
        <v>94.99</v>
      </c>
      <c r="J6255" s="5">
        <v>2</v>
      </c>
      <c r="K6255" s="4">
        <v>-2.37</v>
      </c>
    </row>
    <row r="6256" spans="1:11" x14ac:dyDescent="0.2">
      <c r="A6256" t="s">
        <v>3510</v>
      </c>
      <c r="B6256" t="str">
        <f t="shared" si="196"/>
        <v>2016</v>
      </c>
      <c r="C6256" t="str">
        <f t="shared" si="197"/>
        <v>Nov</v>
      </c>
      <c r="D6256" t="s">
        <v>3512</v>
      </c>
      <c r="E6256" t="s">
        <v>11</v>
      </c>
      <c r="F6256" t="s">
        <v>12</v>
      </c>
      <c r="G6256" t="s">
        <v>13</v>
      </c>
      <c r="H6256" t="s">
        <v>1304</v>
      </c>
      <c r="I6256" s="4">
        <v>74.349999999999994</v>
      </c>
      <c r="J6256" s="5">
        <v>3</v>
      </c>
      <c r="K6256" s="4">
        <v>23.24</v>
      </c>
    </row>
    <row r="6257" spans="1:11" x14ac:dyDescent="0.2">
      <c r="A6257" t="s">
        <v>3510</v>
      </c>
      <c r="B6257" t="str">
        <f t="shared" si="196"/>
        <v>2016</v>
      </c>
      <c r="C6257" t="str">
        <f t="shared" si="197"/>
        <v>Nov</v>
      </c>
      <c r="D6257" t="s">
        <v>3512</v>
      </c>
      <c r="E6257" t="s">
        <v>11</v>
      </c>
      <c r="F6257" t="s">
        <v>12</v>
      </c>
      <c r="G6257" t="s">
        <v>27</v>
      </c>
      <c r="H6257" t="s">
        <v>1027</v>
      </c>
      <c r="I6257" s="4">
        <v>14.04</v>
      </c>
      <c r="J6257" s="5">
        <v>3</v>
      </c>
      <c r="K6257" s="4">
        <v>1.58</v>
      </c>
    </row>
    <row r="6258" spans="1:11" x14ac:dyDescent="0.2">
      <c r="A6258" t="s">
        <v>3510</v>
      </c>
      <c r="B6258" t="str">
        <f t="shared" si="196"/>
        <v>2016</v>
      </c>
      <c r="C6258" t="str">
        <f t="shared" si="197"/>
        <v>Nov</v>
      </c>
      <c r="D6258" t="s">
        <v>3513</v>
      </c>
      <c r="E6258" t="s">
        <v>104</v>
      </c>
      <c r="F6258" t="s">
        <v>12</v>
      </c>
      <c r="G6258" t="s">
        <v>13</v>
      </c>
      <c r="H6258" t="s">
        <v>3279</v>
      </c>
      <c r="I6258" s="4">
        <v>24.78</v>
      </c>
      <c r="J6258" s="5">
        <v>1</v>
      </c>
      <c r="K6258" s="4">
        <v>7.75</v>
      </c>
    </row>
    <row r="6259" spans="1:11" x14ac:dyDescent="0.2">
      <c r="A6259" t="s">
        <v>3510</v>
      </c>
      <c r="B6259" t="str">
        <f t="shared" si="196"/>
        <v>2016</v>
      </c>
      <c r="C6259" t="str">
        <f t="shared" si="197"/>
        <v>Nov</v>
      </c>
      <c r="D6259" t="s">
        <v>786</v>
      </c>
      <c r="E6259" t="s">
        <v>11</v>
      </c>
      <c r="F6259" t="s">
        <v>43</v>
      </c>
      <c r="G6259" t="s">
        <v>44</v>
      </c>
      <c r="H6259" t="s">
        <v>2768</v>
      </c>
      <c r="I6259" s="4">
        <v>657.55</v>
      </c>
      <c r="J6259" s="5">
        <v>6</v>
      </c>
      <c r="K6259" s="4">
        <v>49.32</v>
      </c>
    </row>
    <row r="6260" spans="1:11" x14ac:dyDescent="0.2">
      <c r="A6260" t="s">
        <v>3510</v>
      </c>
      <c r="B6260" t="str">
        <f t="shared" si="196"/>
        <v>2016</v>
      </c>
      <c r="C6260" t="str">
        <f t="shared" si="197"/>
        <v>Nov</v>
      </c>
      <c r="D6260" t="s">
        <v>2082</v>
      </c>
      <c r="E6260" t="s">
        <v>31</v>
      </c>
      <c r="F6260" t="s">
        <v>43</v>
      </c>
      <c r="G6260" t="s">
        <v>58</v>
      </c>
      <c r="H6260" t="s">
        <v>2077</v>
      </c>
      <c r="I6260" s="4">
        <v>659.9</v>
      </c>
      <c r="J6260" s="5">
        <v>2</v>
      </c>
      <c r="K6260" s="4">
        <v>217.77</v>
      </c>
    </row>
    <row r="6261" spans="1:11" x14ac:dyDescent="0.2">
      <c r="A6261" t="s">
        <v>3510</v>
      </c>
      <c r="B6261" t="str">
        <f t="shared" si="196"/>
        <v>2016</v>
      </c>
      <c r="C6261" t="str">
        <f t="shared" si="197"/>
        <v>Nov</v>
      </c>
      <c r="D6261" t="s">
        <v>2082</v>
      </c>
      <c r="E6261" t="s">
        <v>31</v>
      </c>
      <c r="F6261" t="s">
        <v>38</v>
      </c>
      <c r="G6261" t="s">
        <v>39</v>
      </c>
      <c r="H6261" t="s">
        <v>683</v>
      </c>
      <c r="I6261" s="4">
        <v>1684.75</v>
      </c>
      <c r="J6261" s="5">
        <v>6</v>
      </c>
      <c r="K6261" s="4">
        <v>210.59</v>
      </c>
    </row>
    <row r="6262" spans="1:11" x14ac:dyDescent="0.2">
      <c r="A6262" t="s">
        <v>3510</v>
      </c>
      <c r="B6262" t="str">
        <f t="shared" si="196"/>
        <v>2016</v>
      </c>
      <c r="C6262" t="str">
        <f t="shared" si="197"/>
        <v>Nov</v>
      </c>
      <c r="D6262" t="s">
        <v>2082</v>
      </c>
      <c r="E6262" t="s">
        <v>31</v>
      </c>
      <c r="F6262" t="s">
        <v>43</v>
      </c>
      <c r="G6262" t="s">
        <v>58</v>
      </c>
      <c r="H6262" t="s">
        <v>3030</v>
      </c>
      <c r="I6262" s="4">
        <v>559.91999999999996</v>
      </c>
      <c r="J6262" s="5">
        <v>8</v>
      </c>
      <c r="K6262" s="4">
        <v>190.37</v>
      </c>
    </row>
    <row r="6263" spans="1:11" x14ac:dyDescent="0.2">
      <c r="A6263" t="s">
        <v>3510</v>
      </c>
      <c r="B6263" t="str">
        <f t="shared" si="196"/>
        <v>2016</v>
      </c>
      <c r="C6263" t="str">
        <f t="shared" si="197"/>
        <v>Nov</v>
      </c>
      <c r="D6263" t="s">
        <v>1782</v>
      </c>
      <c r="E6263" t="s">
        <v>189</v>
      </c>
      <c r="F6263" t="s">
        <v>12</v>
      </c>
      <c r="G6263" t="s">
        <v>22</v>
      </c>
      <c r="H6263" t="s">
        <v>41</v>
      </c>
      <c r="I6263" s="4">
        <v>1219.96</v>
      </c>
      <c r="J6263" s="5">
        <v>5</v>
      </c>
      <c r="K6263" s="4">
        <v>381.24</v>
      </c>
    </row>
    <row r="6264" spans="1:11" x14ac:dyDescent="0.2">
      <c r="A6264" t="s">
        <v>3510</v>
      </c>
      <c r="B6264" t="str">
        <f t="shared" si="196"/>
        <v>2016</v>
      </c>
      <c r="C6264" t="str">
        <f t="shared" si="197"/>
        <v>Nov</v>
      </c>
      <c r="D6264" t="s">
        <v>682</v>
      </c>
      <c r="E6264" t="s">
        <v>608</v>
      </c>
      <c r="F6264" t="s">
        <v>38</v>
      </c>
      <c r="G6264" t="s">
        <v>52</v>
      </c>
      <c r="H6264" t="s">
        <v>64</v>
      </c>
      <c r="I6264" s="4">
        <v>207.76</v>
      </c>
      <c r="J6264" s="5">
        <v>4</v>
      </c>
      <c r="K6264" s="4">
        <v>85.18</v>
      </c>
    </row>
    <row r="6265" spans="1:11" x14ac:dyDescent="0.2">
      <c r="A6265" t="s">
        <v>3510</v>
      </c>
      <c r="B6265" t="str">
        <f t="shared" si="196"/>
        <v>2016</v>
      </c>
      <c r="C6265" t="str">
        <f t="shared" si="197"/>
        <v>Nov</v>
      </c>
      <c r="D6265" t="s">
        <v>2712</v>
      </c>
      <c r="E6265" t="s">
        <v>87</v>
      </c>
      <c r="F6265" t="s">
        <v>12</v>
      </c>
      <c r="G6265" t="s">
        <v>72</v>
      </c>
      <c r="H6265" t="s">
        <v>74</v>
      </c>
      <c r="I6265" s="4">
        <v>40.75</v>
      </c>
      <c r="J6265" s="5">
        <v>3</v>
      </c>
      <c r="K6265" s="4">
        <v>15.28</v>
      </c>
    </row>
    <row r="6266" spans="1:11" x14ac:dyDescent="0.2">
      <c r="A6266" t="s">
        <v>3510</v>
      </c>
      <c r="B6266" t="str">
        <f t="shared" si="196"/>
        <v>2016</v>
      </c>
      <c r="C6266" t="str">
        <f t="shared" si="197"/>
        <v>Nov</v>
      </c>
      <c r="D6266" t="s">
        <v>2712</v>
      </c>
      <c r="E6266" t="s">
        <v>87</v>
      </c>
      <c r="F6266" t="s">
        <v>43</v>
      </c>
      <c r="G6266" t="s">
        <v>58</v>
      </c>
      <c r="H6266" t="s">
        <v>3118</v>
      </c>
      <c r="I6266" s="4">
        <v>139.96</v>
      </c>
      <c r="J6266" s="5">
        <v>5</v>
      </c>
      <c r="K6266" s="4">
        <v>-22.74</v>
      </c>
    </row>
    <row r="6267" spans="1:11" x14ac:dyDescent="0.2">
      <c r="A6267" t="s">
        <v>3510</v>
      </c>
      <c r="B6267" t="str">
        <f t="shared" si="196"/>
        <v>2016</v>
      </c>
      <c r="C6267" t="str">
        <f t="shared" si="197"/>
        <v>Nov</v>
      </c>
      <c r="D6267" t="s">
        <v>3181</v>
      </c>
      <c r="E6267" t="s">
        <v>189</v>
      </c>
      <c r="F6267" t="s">
        <v>12</v>
      </c>
      <c r="G6267" t="s">
        <v>232</v>
      </c>
      <c r="H6267" t="s">
        <v>2753</v>
      </c>
      <c r="I6267" s="4">
        <v>25.35</v>
      </c>
      <c r="J6267" s="5">
        <v>3</v>
      </c>
      <c r="K6267" s="4">
        <v>7.61</v>
      </c>
    </row>
    <row r="6268" spans="1:11" x14ac:dyDescent="0.2">
      <c r="A6268" t="s">
        <v>3510</v>
      </c>
      <c r="B6268" t="str">
        <f t="shared" si="196"/>
        <v>2016</v>
      </c>
      <c r="C6268" t="str">
        <f t="shared" si="197"/>
        <v>Nov</v>
      </c>
      <c r="D6268" t="s">
        <v>1940</v>
      </c>
      <c r="E6268" t="s">
        <v>189</v>
      </c>
      <c r="F6268" t="s">
        <v>38</v>
      </c>
      <c r="G6268" t="s">
        <v>52</v>
      </c>
      <c r="H6268" t="s">
        <v>2750</v>
      </c>
      <c r="I6268" s="4">
        <v>82.26</v>
      </c>
      <c r="J6268" s="5">
        <v>3</v>
      </c>
      <c r="K6268" s="4">
        <v>33.729999999999997</v>
      </c>
    </row>
    <row r="6269" spans="1:11" x14ac:dyDescent="0.2">
      <c r="A6269" t="s">
        <v>3510</v>
      </c>
      <c r="B6269" t="str">
        <f t="shared" si="196"/>
        <v>2016</v>
      </c>
      <c r="C6269" t="str">
        <f t="shared" si="197"/>
        <v>Nov</v>
      </c>
      <c r="D6269" t="s">
        <v>398</v>
      </c>
      <c r="E6269" t="s">
        <v>139</v>
      </c>
      <c r="F6269" t="s">
        <v>38</v>
      </c>
      <c r="G6269" t="s">
        <v>83</v>
      </c>
      <c r="H6269" t="s">
        <v>3514</v>
      </c>
      <c r="I6269" s="4">
        <v>339.92</v>
      </c>
      <c r="J6269" s="5">
        <v>5</v>
      </c>
      <c r="K6269" s="4">
        <v>8.5</v>
      </c>
    </row>
    <row r="6270" spans="1:11" x14ac:dyDescent="0.2">
      <c r="A6270" t="s">
        <v>3510</v>
      </c>
      <c r="B6270" t="str">
        <f t="shared" si="196"/>
        <v>2016</v>
      </c>
      <c r="C6270" t="str">
        <f t="shared" si="197"/>
        <v>Nov</v>
      </c>
      <c r="D6270" t="s">
        <v>398</v>
      </c>
      <c r="E6270" t="s">
        <v>139</v>
      </c>
      <c r="F6270" t="s">
        <v>12</v>
      </c>
      <c r="G6270" t="s">
        <v>13</v>
      </c>
      <c r="H6270" t="s">
        <v>1941</v>
      </c>
      <c r="I6270" s="4">
        <v>10.53</v>
      </c>
      <c r="J6270" s="5">
        <v>4</v>
      </c>
      <c r="K6270" s="4">
        <v>3.42</v>
      </c>
    </row>
    <row r="6271" spans="1:11" x14ac:dyDescent="0.2">
      <c r="A6271" t="s">
        <v>3510</v>
      </c>
      <c r="B6271" t="str">
        <f t="shared" si="196"/>
        <v>2016</v>
      </c>
      <c r="C6271" t="str">
        <f t="shared" si="197"/>
        <v>Nov</v>
      </c>
      <c r="D6271" t="s">
        <v>398</v>
      </c>
      <c r="E6271" t="s">
        <v>139</v>
      </c>
      <c r="F6271" t="s">
        <v>12</v>
      </c>
      <c r="G6271" t="s">
        <v>105</v>
      </c>
      <c r="H6271" t="s">
        <v>487</v>
      </c>
      <c r="I6271" s="4">
        <v>42.38</v>
      </c>
      <c r="J6271" s="5">
        <v>2</v>
      </c>
      <c r="K6271" s="4">
        <v>4.24</v>
      </c>
    </row>
    <row r="6272" spans="1:11" x14ac:dyDescent="0.2">
      <c r="A6272" t="s">
        <v>3515</v>
      </c>
      <c r="B6272" t="str">
        <f t="shared" si="196"/>
        <v>2016</v>
      </c>
      <c r="C6272" t="str">
        <f t="shared" si="197"/>
        <v>Nov</v>
      </c>
      <c r="D6272" t="s">
        <v>2389</v>
      </c>
      <c r="E6272" t="s">
        <v>139</v>
      </c>
      <c r="F6272" t="s">
        <v>12</v>
      </c>
      <c r="G6272" t="s">
        <v>13</v>
      </c>
      <c r="H6272" t="s">
        <v>3251</v>
      </c>
      <c r="I6272" s="4">
        <v>5.08</v>
      </c>
      <c r="J6272" s="5">
        <v>1</v>
      </c>
      <c r="K6272" s="4">
        <v>1.65</v>
      </c>
    </row>
    <row r="6273" spans="1:11" x14ac:dyDescent="0.2">
      <c r="A6273" t="s">
        <v>3515</v>
      </c>
      <c r="B6273" t="str">
        <f t="shared" si="196"/>
        <v>2016</v>
      </c>
      <c r="C6273" t="str">
        <f t="shared" si="197"/>
        <v>Nov</v>
      </c>
      <c r="D6273" t="s">
        <v>1688</v>
      </c>
      <c r="E6273" t="s">
        <v>205</v>
      </c>
      <c r="F6273" t="s">
        <v>12</v>
      </c>
      <c r="G6273" t="s">
        <v>20</v>
      </c>
      <c r="H6273" t="s">
        <v>2156</v>
      </c>
      <c r="I6273" s="4">
        <v>563.4</v>
      </c>
      <c r="J6273" s="5">
        <v>4</v>
      </c>
      <c r="K6273" s="4">
        <v>67.61</v>
      </c>
    </row>
    <row r="6274" spans="1:11" x14ac:dyDescent="0.2">
      <c r="A6274" t="s">
        <v>3515</v>
      </c>
      <c r="B6274" t="str">
        <f t="shared" si="196"/>
        <v>2016</v>
      </c>
      <c r="C6274" t="str">
        <f t="shared" si="197"/>
        <v>Nov</v>
      </c>
      <c r="D6274" t="s">
        <v>1688</v>
      </c>
      <c r="E6274" t="s">
        <v>205</v>
      </c>
      <c r="F6274" t="s">
        <v>43</v>
      </c>
      <c r="G6274" t="s">
        <v>353</v>
      </c>
      <c r="H6274" t="s">
        <v>3516</v>
      </c>
      <c r="I6274" s="4">
        <v>319.92</v>
      </c>
      <c r="J6274" s="5">
        <v>8</v>
      </c>
      <c r="K6274" s="4">
        <v>118.37</v>
      </c>
    </row>
    <row r="6275" spans="1:11" x14ac:dyDescent="0.2">
      <c r="A6275" t="s">
        <v>3515</v>
      </c>
      <c r="B6275" t="str">
        <f t="shared" ref="B6275:B6338" si="198">TEXT(A6275,"YYYY")</f>
        <v>2016</v>
      </c>
      <c r="C6275" t="str">
        <f t="shared" ref="C6275:C6338" si="199">TEXT(A6275,"MMM")</f>
        <v>Nov</v>
      </c>
      <c r="D6275" t="s">
        <v>1063</v>
      </c>
      <c r="E6275" t="s">
        <v>116</v>
      </c>
      <c r="F6275" t="s">
        <v>43</v>
      </c>
      <c r="G6275" t="s">
        <v>44</v>
      </c>
      <c r="H6275" t="s">
        <v>2817</v>
      </c>
      <c r="I6275" s="4">
        <v>59.98</v>
      </c>
      <c r="J6275" s="5">
        <v>2</v>
      </c>
      <c r="K6275" s="4">
        <v>17.989999999999998</v>
      </c>
    </row>
    <row r="6276" spans="1:11" x14ac:dyDescent="0.2">
      <c r="A6276" t="s">
        <v>3515</v>
      </c>
      <c r="B6276" t="str">
        <f t="shared" si="198"/>
        <v>2016</v>
      </c>
      <c r="C6276" t="str">
        <f t="shared" si="199"/>
        <v>Nov</v>
      </c>
      <c r="D6276" t="s">
        <v>2524</v>
      </c>
      <c r="E6276" t="s">
        <v>125</v>
      </c>
      <c r="F6276" t="s">
        <v>38</v>
      </c>
      <c r="G6276" t="s">
        <v>164</v>
      </c>
      <c r="H6276" t="s">
        <v>2462</v>
      </c>
      <c r="I6276" s="4">
        <v>1568.61</v>
      </c>
      <c r="J6276" s="5">
        <v>9</v>
      </c>
      <c r="K6276" s="4">
        <v>329.41</v>
      </c>
    </row>
    <row r="6277" spans="1:11" x14ac:dyDescent="0.2">
      <c r="A6277" t="s">
        <v>3515</v>
      </c>
      <c r="B6277" t="str">
        <f t="shared" si="198"/>
        <v>2016</v>
      </c>
      <c r="C6277" t="str">
        <f t="shared" si="199"/>
        <v>Nov</v>
      </c>
      <c r="D6277" t="s">
        <v>2524</v>
      </c>
      <c r="E6277" t="s">
        <v>125</v>
      </c>
      <c r="F6277" t="s">
        <v>12</v>
      </c>
      <c r="G6277" t="s">
        <v>22</v>
      </c>
      <c r="H6277" t="s">
        <v>2550</v>
      </c>
      <c r="I6277" s="4">
        <v>17.3</v>
      </c>
      <c r="J6277" s="5">
        <v>1</v>
      </c>
      <c r="K6277" s="4">
        <v>8.3000000000000007</v>
      </c>
    </row>
    <row r="6278" spans="1:11" x14ac:dyDescent="0.2">
      <c r="A6278" t="s">
        <v>3515</v>
      </c>
      <c r="B6278" t="str">
        <f t="shared" si="198"/>
        <v>2016</v>
      </c>
      <c r="C6278" t="str">
        <f t="shared" si="199"/>
        <v>Nov</v>
      </c>
      <c r="D6278" t="s">
        <v>2524</v>
      </c>
      <c r="E6278" t="s">
        <v>125</v>
      </c>
      <c r="F6278" t="s">
        <v>43</v>
      </c>
      <c r="G6278" t="s">
        <v>58</v>
      </c>
      <c r="H6278" t="s">
        <v>3227</v>
      </c>
      <c r="I6278" s="4">
        <v>160</v>
      </c>
      <c r="J6278" s="5">
        <v>8</v>
      </c>
      <c r="K6278" s="4">
        <v>62.4</v>
      </c>
    </row>
    <row r="6279" spans="1:11" x14ac:dyDescent="0.2">
      <c r="A6279" t="s">
        <v>3515</v>
      </c>
      <c r="B6279" t="str">
        <f t="shared" si="198"/>
        <v>2016</v>
      </c>
      <c r="C6279" t="str">
        <f t="shared" si="199"/>
        <v>Nov</v>
      </c>
      <c r="D6279" t="s">
        <v>454</v>
      </c>
      <c r="E6279" t="s">
        <v>87</v>
      </c>
      <c r="F6279" t="s">
        <v>12</v>
      </c>
      <c r="G6279" t="s">
        <v>22</v>
      </c>
      <c r="H6279" t="s">
        <v>2562</v>
      </c>
      <c r="I6279" s="4">
        <v>456.59</v>
      </c>
      <c r="J6279" s="5">
        <v>2</v>
      </c>
      <c r="K6279" s="4">
        <v>-304.39</v>
      </c>
    </row>
    <row r="6280" spans="1:11" x14ac:dyDescent="0.2">
      <c r="A6280" t="s">
        <v>3515</v>
      </c>
      <c r="B6280" t="str">
        <f t="shared" si="198"/>
        <v>2016</v>
      </c>
      <c r="C6280" t="str">
        <f t="shared" si="199"/>
        <v>Nov</v>
      </c>
      <c r="D6280" t="s">
        <v>454</v>
      </c>
      <c r="E6280" t="s">
        <v>87</v>
      </c>
      <c r="F6280" t="s">
        <v>43</v>
      </c>
      <c r="G6280" t="s">
        <v>353</v>
      </c>
      <c r="H6280" t="s">
        <v>2981</v>
      </c>
      <c r="I6280" s="4">
        <v>4499.99</v>
      </c>
      <c r="J6280" s="5">
        <v>5</v>
      </c>
      <c r="K6280" s="4">
        <v>-6599.98</v>
      </c>
    </row>
    <row r="6281" spans="1:11" x14ac:dyDescent="0.2">
      <c r="A6281" t="s">
        <v>3515</v>
      </c>
      <c r="B6281" t="str">
        <f t="shared" si="198"/>
        <v>2016</v>
      </c>
      <c r="C6281" t="str">
        <f t="shared" si="199"/>
        <v>Nov</v>
      </c>
      <c r="D6281" t="s">
        <v>454</v>
      </c>
      <c r="E6281" t="s">
        <v>87</v>
      </c>
      <c r="F6281" t="s">
        <v>43</v>
      </c>
      <c r="G6281" t="s">
        <v>58</v>
      </c>
      <c r="H6281" t="s">
        <v>3517</v>
      </c>
      <c r="I6281" s="4">
        <v>59.98</v>
      </c>
      <c r="J6281" s="5">
        <v>3</v>
      </c>
      <c r="K6281" s="4">
        <v>12</v>
      </c>
    </row>
    <row r="6282" spans="1:11" x14ac:dyDescent="0.2">
      <c r="A6282" t="s">
        <v>3515</v>
      </c>
      <c r="B6282" t="str">
        <f t="shared" si="198"/>
        <v>2016</v>
      </c>
      <c r="C6282" t="str">
        <f t="shared" si="199"/>
        <v>Nov</v>
      </c>
      <c r="D6282" t="s">
        <v>580</v>
      </c>
      <c r="E6282" t="s">
        <v>561</v>
      </c>
      <c r="F6282" t="s">
        <v>12</v>
      </c>
      <c r="G6282" t="s">
        <v>20</v>
      </c>
      <c r="H6282" t="s">
        <v>2707</v>
      </c>
      <c r="I6282" s="4">
        <v>73.36</v>
      </c>
      <c r="J6282" s="5">
        <v>7</v>
      </c>
      <c r="K6282" s="4">
        <v>19.809999999999999</v>
      </c>
    </row>
    <row r="6283" spans="1:11" x14ac:dyDescent="0.2">
      <c r="A6283" t="s">
        <v>3515</v>
      </c>
      <c r="B6283" t="str">
        <f t="shared" si="198"/>
        <v>2016</v>
      </c>
      <c r="C6283" t="str">
        <f t="shared" si="199"/>
        <v>Nov</v>
      </c>
      <c r="D6283" t="s">
        <v>1087</v>
      </c>
      <c r="E6283" t="s">
        <v>31</v>
      </c>
      <c r="F6283" t="s">
        <v>38</v>
      </c>
      <c r="G6283" t="s">
        <v>39</v>
      </c>
      <c r="H6283" t="s">
        <v>998</v>
      </c>
      <c r="I6283" s="4">
        <v>194.35</v>
      </c>
      <c r="J6283" s="5">
        <v>3</v>
      </c>
      <c r="K6283" s="4">
        <v>19.440000000000001</v>
      </c>
    </row>
    <row r="6284" spans="1:11" x14ac:dyDescent="0.2">
      <c r="A6284" t="s">
        <v>3518</v>
      </c>
      <c r="B6284" t="str">
        <f t="shared" si="198"/>
        <v>2016</v>
      </c>
      <c r="C6284" t="str">
        <f t="shared" si="199"/>
        <v>Nov</v>
      </c>
      <c r="D6284" t="s">
        <v>865</v>
      </c>
      <c r="E6284" t="s">
        <v>561</v>
      </c>
      <c r="F6284" t="s">
        <v>12</v>
      </c>
      <c r="G6284" t="s">
        <v>13</v>
      </c>
      <c r="H6284" t="s">
        <v>719</v>
      </c>
      <c r="I6284" s="4">
        <v>70.98</v>
      </c>
      <c r="J6284" s="5">
        <v>7</v>
      </c>
      <c r="K6284" s="4">
        <v>34.78</v>
      </c>
    </row>
    <row r="6285" spans="1:11" x14ac:dyDescent="0.2">
      <c r="A6285" t="s">
        <v>3518</v>
      </c>
      <c r="B6285" t="str">
        <f t="shared" si="198"/>
        <v>2016</v>
      </c>
      <c r="C6285" t="str">
        <f t="shared" si="199"/>
        <v>Nov</v>
      </c>
      <c r="D6285" t="s">
        <v>865</v>
      </c>
      <c r="E6285" t="s">
        <v>561</v>
      </c>
      <c r="F6285" t="s">
        <v>12</v>
      </c>
      <c r="G6285" t="s">
        <v>22</v>
      </c>
      <c r="H6285" t="s">
        <v>186</v>
      </c>
      <c r="I6285" s="4">
        <v>91.68</v>
      </c>
      <c r="J6285" s="5">
        <v>3</v>
      </c>
      <c r="K6285" s="4">
        <v>45.84</v>
      </c>
    </row>
    <row r="6286" spans="1:11" x14ac:dyDescent="0.2">
      <c r="A6286" t="s">
        <v>3518</v>
      </c>
      <c r="B6286" t="str">
        <f t="shared" si="198"/>
        <v>2016</v>
      </c>
      <c r="C6286" t="str">
        <f t="shared" si="199"/>
        <v>Nov</v>
      </c>
      <c r="D6286" t="s">
        <v>865</v>
      </c>
      <c r="E6286" t="s">
        <v>561</v>
      </c>
      <c r="F6286" t="s">
        <v>12</v>
      </c>
      <c r="G6286" t="s">
        <v>22</v>
      </c>
      <c r="H6286" t="s">
        <v>2621</v>
      </c>
      <c r="I6286" s="4">
        <v>33.75</v>
      </c>
      <c r="J6286" s="5">
        <v>5</v>
      </c>
      <c r="K6286" s="4">
        <v>16.88</v>
      </c>
    </row>
    <row r="6287" spans="1:11" x14ac:dyDescent="0.2">
      <c r="A6287" t="s">
        <v>3518</v>
      </c>
      <c r="B6287" t="str">
        <f t="shared" si="198"/>
        <v>2016</v>
      </c>
      <c r="C6287" t="str">
        <f t="shared" si="199"/>
        <v>Nov</v>
      </c>
      <c r="D6287" t="s">
        <v>865</v>
      </c>
      <c r="E6287" t="s">
        <v>561</v>
      </c>
      <c r="F6287" t="s">
        <v>43</v>
      </c>
      <c r="G6287" t="s">
        <v>353</v>
      </c>
      <c r="H6287" t="s">
        <v>3519</v>
      </c>
      <c r="I6287" s="4">
        <v>3040</v>
      </c>
      <c r="J6287" s="5">
        <v>8</v>
      </c>
      <c r="K6287" s="4">
        <v>1459.2</v>
      </c>
    </row>
    <row r="6288" spans="1:11" x14ac:dyDescent="0.2">
      <c r="A6288" t="s">
        <v>3518</v>
      </c>
      <c r="B6288" t="str">
        <f t="shared" si="198"/>
        <v>2016</v>
      </c>
      <c r="C6288" t="str">
        <f t="shared" si="199"/>
        <v>Nov</v>
      </c>
      <c r="D6288" t="s">
        <v>1831</v>
      </c>
      <c r="E6288" t="s">
        <v>189</v>
      </c>
      <c r="F6288" t="s">
        <v>12</v>
      </c>
      <c r="G6288" t="s">
        <v>22</v>
      </c>
      <c r="H6288" t="s">
        <v>1089</v>
      </c>
      <c r="I6288" s="4">
        <v>7.31</v>
      </c>
      <c r="J6288" s="5">
        <v>2</v>
      </c>
      <c r="K6288" s="4">
        <v>2.56</v>
      </c>
    </row>
    <row r="6289" spans="1:11" x14ac:dyDescent="0.2">
      <c r="A6289" t="s">
        <v>3518</v>
      </c>
      <c r="B6289" t="str">
        <f t="shared" si="198"/>
        <v>2016</v>
      </c>
      <c r="C6289" t="str">
        <f t="shared" si="199"/>
        <v>Nov</v>
      </c>
      <c r="D6289" t="s">
        <v>726</v>
      </c>
      <c r="E6289" t="s">
        <v>26</v>
      </c>
      <c r="F6289" t="s">
        <v>43</v>
      </c>
      <c r="G6289" t="s">
        <v>44</v>
      </c>
      <c r="H6289" t="s">
        <v>2586</v>
      </c>
      <c r="I6289" s="4">
        <v>494.98</v>
      </c>
      <c r="J6289" s="5">
        <v>3</v>
      </c>
      <c r="K6289" s="4">
        <v>-115.5</v>
      </c>
    </row>
    <row r="6290" spans="1:11" x14ac:dyDescent="0.2">
      <c r="A6290" t="s">
        <v>3518</v>
      </c>
      <c r="B6290" t="str">
        <f t="shared" si="198"/>
        <v>2016</v>
      </c>
      <c r="C6290" t="str">
        <f t="shared" si="199"/>
        <v>Nov</v>
      </c>
      <c r="D6290" t="s">
        <v>779</v>
      </c>
      <c r="E6290" t="s">
        <v>139</v>
      </c>
      <c r="F6290" t="s">
        <v>12</v>
      </c>
      <c r="G6290" t="s">
        <v>22</v>
      </c>
      <c r="H6290" t="s">
        <v>503</v>
      </c>
      <c r="I6290" s="4">
        <v>3.74</v>
      </c>
      <c r="J6290" s="5">
        <v>4</v>
      </c>
      <c r="K6290" s="4">
        <v>-2.62</v>
      </c>
    </row>
    <row r="6291" spans="1:11" x14ac:dyDescent="0.2">
      <c r="A6291" t="s">
        <v>3518</v>
      </c>
      <c r="B6291" t="str">
        <f t="shared" si="198"/>
        <v>2016</v>
      </c>
      <c r="C6291" t="str">
        <f t="shared" si="199"/>
        <v>Nov</v>
      </c>
      <c r="D6291" t="s">
        <v>342</v>
      </c>
      <c r="E6291" t="s">
        <v>169</v>
      </c>
      <c r="F6291" t="s">
        <v>38</v>
      </c>
      <c r="G6291" t="s">
        <v>164</v>
      </c>
      <c r="H6291" t="s">
        <v>300</v>
      </c>
      <c r="I6291" s="4">
        <v>313.18</v>
      </c>
      <c r="J6291" s="5">
        <v>2</v>
      </c>
      <c r="K6291" s="4">
        <v>-120.05</v>
      </c>
    </row>
    <row r="6292" spans="1:11" x14ac:dyDescent="0.2">
      <c r="A6292" t="s">
        <v>3518</v>
      </c>
      <c r="B6292" t="str">
        <f t="shared" si="198"/>
        <v>2016</v>
      </c>
      <c r="C6292" t="str">
        <f t="shared" si="199"/>
        <v>Nov</v>
      </c>
      <c r="D6292" t="s">
        <v>786</v>
      </c>
      <c r="E6292" t="s">
        <v>11</v>
      </c>
      <c r="F6292" t="s">
        <v>12</v>
      </c>
      <c r="G6292" t="s">
        <v>27</v>
      </c>
      <c r="H6292" t="s">
        <v>744</v>
      </c>
      <c r="I6292" s="4">
        <v>17.86</v>
      </c>
      <c r="J6292" s="5">
        <v>4</v>
      </c>
      <c r="K6292" s="4">
        <v>4.24</v>
      </c>
    </row>
    <row r="6293" spans="1:11" x14ac:dyDescent="0.2">
      <c r="A6293" t="s">
        <v>3518</v>
      </c>
      <c r="B6293" t="str">
        <f t="shared" si="198"/>
        <v>2016</v>
      </c>
      <c r="C6293" t="str">
        <f t="shared" si="199"/>
        <v>Nov</v>
      </c>
      <c r="D6293" t="s">
        <v>183</v>
      </c>
      <c r="E6293" t="s">
        <v>706</v>
      </c>
      <c r="F6293" t="s">
        <v>43</v>
      </c>
      <c r="G6293" t="s">
        <v>58</v>
      </c>
      <c r="H6293" t="s">
        <v>1993</v>
      </c>
      <c r="I6293" s="4">
        <v>59.97</v>
      </c>
      <c r="J6293" s="5">
        <v>3</v>
      </c>
      <c r="K6293" s="4">
        <v>14.99</v>
      </c>
    </row>
    <row r="6294" spans="1:11" x14ac:dyDescent="0.2">
      <c r="A6294" t="s">
        <v>3518</v>
      </c>
      <c r="B6294" t="str">
        <f t="shared" si="198"/>
        <v>2016</v>
      </c>
      <c r="C6294" t="str">
        <f t="shared" si="199"/>
        <v>Nov</v>
      </c>
      <c r="D6294" t="s">
        <v>183</v>
      </c>
      <c r="E6294" t="s">
        <v>706</v>
      </c>
      <c r="F6294" t="s">
        <v>12</v>
      </c>
      <c r="G6294" t="s">
        <v>13</v>
      </c>
      <c r="H6294" t="s">
        <v>2190</v>
      </c>
      <c r="I6294" s="4">
        <v>13.36</v>
      </c>
      <c r="J6294" s="5">
        <v>2</v>
      </c>
      <c r="K6294" s="4">
        <v>6.41</v>
      </c>
    </row>
    <row r="6295" spans="1:11" x14ac:dyDescent="0.2">
      <c r="A6295" t="s">
        <v>3518</v>
      </c>
      <c r="B6295" t="str">
        <f t="shared" si="198"/>
        <v>2016</v>
      </c>
      <c r="C6295" t="str">
        <f t="shared" si="199"/>
        <v>Nov</v>
      </c>
      <c r="D6295" t="s">
        <v>1045</v>
      </c>
      <c r="E6295" t="s">
        <v>26</v>
      </c>
      <c r="F6295" t="s">
        <v>12</v>
      </c>
      <c r="G6295" t="s">
        <v>22</v>
      </c>
      <c r="H6295" t="s">
        <v>2210</v>
      </c>
      <c r="I6295" s="4">
        <v>78.760000000000005</v>
      </c>
      <c r="J6295" s="5">
        <v>9</v>
      </c>
      <c r="K6295" s="4">
        <v>-57.76</v>
      </c>
    </row>
    <row r="6296" spans="1:11" x14ac:dyDescent="0.2">
      <c r="A6296" t="s">
        <v>3518</v>
      </c>
      <c r="B6296" t="str">
        <f t="shared" si="198"/>
        <v>2016</v>
      </c>
      <c r="C6296" t="str">
        <f t="shared" si="199"/>
        <v>Nov</v>
      </c>
      <c r="D6296" t="s">
        <v>1457</v>
      </c>
      <c r="E6296" t="s">
        <v>31</v>
      </c>
      <c r="F6296" t="s">
        <v>38</v>
      </c>
      <c r="G6296" t="s">
        <v>83</v>
      </c>
      <c r="H6296" t="s">
        <v>1553</v>
      </c>
      <c r="I6296" s="4">
        <v>3406.66</v>
      </c>
      <c r="J6296" s="5">
        <v>8</v>
      </c>
      <c r="K6296" s="4">
        <v>160.31</v>
      </c>
    </row>
    <row r="6297" spans="1:11" x14ac:dyDescent="0.2">
      <c r="A6297" t="s">
        <v>3518</v>
      </c>
      <c r="B6297" t="str">
        <f t="shared" si="198"/>
        <v>2016</v>
      </c>
      <c r="C6297" t="str">
        <f t="shared" si="199"/>
        <v>Nov</v>
      </c>
      <c r="D6297" t="s">
        <v>1457</v>
      </c>
      <c r="E6297" t="s">
        <v>31</v>
      </c>
      <c r="F6297" t="s">
        <v>12</v>
      </c>
      <c r="G6297" t="s">
        <v>27</v>
      </c>
      <c r="H6297" t="s">
        <v>2110</v>
      </c>
      <c r="I6297" s="4">
        <v>37.17</v>
      </c>
      <c r="J6297" s="5">
        <v>9</v>
      </c>
      <c r="K6297" s="4">
        <v>10.41</v>
      </c>
    </row>
    <row r="6298" spans="1:11" x14ac:dyDescent="0.2">
      <c r="A6298" t="s">
        <v>3518</v>
      </c>
      <c r="B6298" t="str">
        <f t="shared" si="198"/>
        <v>2016</v>
      </c>
      <c r="C6298" t="str">
        <f t="shared" si="199"/>
        <v>Nov</v>
      </c>
      <c r="D6298" t="s">
        <v>1457</v>
      </c>
      <c r="E6298" t="s">
        <v>31</v>
      </c>
      <c r="F6298" t="s">
        <v>12</v>
      </c>
      <c r="G6298" t="s">
        <v>105</v>
      </c>
      <c r="H6298" t="s">
        <v>3488</v>
      </c>
      <c r="I6298" s="4">
        <v>64.959999999999994</v>
      </c>
      <c r="J6298" s="5">
        <v>2</v>
      </c>
      <c r="K6298" s="4">
        <v>19.489999999999998</v>
      </c>
    </row>
    <row r="6299" spans="1:11" x14ac:dyDescent="0.2">
      <c r="A6299" t="s">
        <v>3518</v>
      </c>
      <c r="B6299" t="str">
        <f t="shared" si="198"/>
        <v>2016</v>
      </c>
      <c r="C6299" t="str">
        <f t="shared" si="199"/>
        <v>Nov</v>
      </c>
      <c r="D6299" t="s">
        <v>1457</v>
      </c>
      <c r="E6299" t="s">
        <v>31</v>
      </c>
      <c r="F6299" t="s">
        <v>38</v>
      </c>
      <c r="G6299" t="s">
        <v>52</v>
      </c>
      <c r="H6299" t="s">
        <v>2418</v>
      </c>
      <c r="I6299" s="4">
        <v>595.38</v>
      </c>
      <c r="J6299" s="5">
        <v>6</v>
      </c>
      <c r="K6299" s="4">
        <v>297.69</v>
      </c>
    </row>
    <row r="6300" spans="1:11" x14ac:dyDescent="0.2">
      <c r="A6300" t="s">
        <v>3520</v>
      </c>
      <c r="B6300" t="str">
        <f t="shared" si="198"/>
        <v>2016</v>
      </c>
      <c r="C6300" t="str">
        <f t="shared" si="199"/>
        <v>Nov</v>
      </c>
      <c r="D6300" t="s">
        <v>1769</v>
      </c>
      <c r="E6300" t="s">
        <v>17</v>
      </c>
      <c r="F6300" t="s">
        <v>12</v>
      </c>
      <c r="G6300" t="s">
        <v>20</v>
      </c>
      <c r="H6300" t="s">
        <v>151</v>
      </c>
      <c r="I6300" s="4">
        <v>97.98</v>
      </c>
      <c r="J6300" s="5">
        <v>2</v>
      </c>
      <c r="K6300" s="4">
        <v>-24.5</v>
      </c>
    </row>
    <row r="6301" spans="1:11" x14ac:dyDescent="0.2">
      <c r="A6301" t="s">
        <v>3520</v>
      </c>
      <c r="B6301" t="str">
        <f t="shared" si="198"/>
        <v>2016</v>
      </c>
      <c r="C6301" t="str">
        <f t="shared" si="199"/>
        <v>Nov</v>
      </c>
      <c r="D6301" t="s">
        <v>1769</v>
      </c>
      <c r="E6301" t="s">
        <v>17</v>
      </c>
      <c r="F6301" t="s">
        <v>43</v>
      </c>
      <c r="G6301" t="s">
        <v>58</v>
      </c>
      <c r="H6301" t="s">
        <v>59</v>
      </c>
      <c r="I6301" s="4">
        <v>62.4</v>
      </c>
      <c r="J6301" s="5">
        <v>6</v>
      </c>
      <c r="K6301" s="4">
        <v>19.5</v>
      </c>
    </row>
    <row r="6302" spans="1:11" x14ac:dyDescent="0.2">
      <c r="A6302" t="s">
        <v>3520</v>
      </c>
      <c r="B6302" t="str">
        <f t="shared" si="198"/>
        <v>2016</v>
      </c>
      <c r="C6302" t="str">
        <f t="shared" si="199"/>
        <v>Nov</v>
      </c>
      <c r="D6302" t="s">
        <v>2129</v>
      </c>
      <c r="E6302" t="s">
        <v>109</v>
      </c>
      <c r="F6302" t="s">
        <v>43</v>
      </c>
      <c r="G6302" t="s">
        <v>44</v>
      </c>
      <c r="H6302" t="s">
        <v>3521</v>
      </c>
      <c r="I6302" s="4">
        <v>271.99</v>
      </c>
      <c r="J6302" s="5">
        <v>1</v>
      </c>
      <c r="K6302" s="4">
        <v>23.8</v>
      </c>
    </row>
    <row r="6303" spans="1:11" x14ac:dyDescent="0.2">
      <c r="A6303" t="s">
        <v>3520</v>
      </c>
      <c r="B6303" t="str">
        <f t="shared" si="198"/>
        <v>2016</v>
      </c>
      <c r="C6303" t="str">
        <f t="shared" si="199"/>
        <v>Nov</v>
      </c>
      <c r="D6303" t="s">
        <v>2616</v>
      </c>
      <c r="E6303" t="s">
        <v>125</v>
      </c>
      <c r="F6303" t="s">
        <v>12</v>
      </c>
      <c r="G6303" t="s">
        <v>105</v>
      </c>
      <c r="H6303" t="s">
        <v>508</v>
      </c>
      <c r="I6303" s="4">
        <v>167.29</v>
      </c>
      <c r="J6303" s="5">
        <v>6</v>
      </c>
      <c r="K6303" s="4">
        <v>29.74</v>
      </c>
    </row>
    <row r="6304" spans="1:11" x14ac:dyDescent="0.2">
      <c r="A6304" t="s">
        <v>3520</v>
      </c>
      <c r="B6304" t="str">
        <f t="shared" si="198"/>
        <v>2016</v>
      </c>
      <c r="C6304" t="str">
        <f t="shared" si="199"/>
        <v>Nov</v>
      </c>
      <c r="D6304" t="s">
        <v>1024</v>
      </c>
      <c r="E6304" t="s">
        <v>1485</v>
      </c>
      <c r="F6304" t="s">
        <v>43</v>
      </c>
      <c r="G6304" t="s">
        <v>58</v>
      </c>
      <c r="H6304" t="s">
        <v>1532</v>
      </c>
      <c r="I6304" s="4">
        <v>34.950000000000003</v>
      </c>
      <c r="J6304" s="5">
        <v>5</v>
      </c>
      <c r="K6304" s="4">
        <v>15.38</v>
      </c>
    </row>
    <row r="6305" spans="1:11" x14ac:dyDescent="0.2">
      <c r="A6305" t="s">
        <v>3520</v>
      </c>
      <c r="B6305" t="str">
        <f t="shared" si="198"/>
        <v>2016</v>
      </c>
      <c r="C6305" t="str">
        <f t="shared" si="199"/>
        <v>Nov</v>
      </c>
      <c r="D6305" t="s">
        <v>1024</v>
      </c>
      <c r="E6305" t="s">
        <v>1485</v>
      </c>
      <c r="F6305" t="s">
        <v>12</v>
      </c>
      <c r="G6305" t="s">
        <v>22</v>
      </c>
      <c r="H6305" t="s">
        <v>810</v>
      </c>
      <c r="I6305" s="4">
        <v>152</v>
      </c>
      <c r="J6305" s="5">
        <v>5</v>
      </c>
      <c r="K6305" s="4">
        <v>69.92</v>
      </c>
    </row>
    <row r="6306" spans="1:11" x14ac:dyDescent="0.2">
      <c r="A6306" t="s">
        <v>3520</v>
      </c>
      <c r="B6306" t="str">
        <f t="shared" si="198"/>
        <v>2016</v>
      </c>
      <c r="C6306" t="str">
        <f t="shared" si="199"/>
        <v>Nov</v>
      </c>
      <c r="D6306" t="s">
        <v>2176</v>
      </c>
      <c r="E6306" t="s">
        <v>205</v>
      </c>
      <c r="F6306" t="s">
        <v>38</v>
      </c>
      <c r="G6306" t="s">
        <v>52</v>
      </c>
      <c r="H6306" t="s">
        <v>140</v>
      </c>
      <c r="I6306" s="4">
        <v>31.56</v>
      </c>
      <c r="J6306" s="5">
        <v>3</v>
      </c>
      <c r="K6306" s="4">
        <v>10.41</v>
      </c>
    </row>
    <row r="6307" spans="1:11" x14ac:dyDescent="0.2">
      <c r="A6307" t="s">
        <v>3520</v>
      </c>
      <c r="B6307" t="str">
        <f t="shared" si="198"/>
        <v>2016</v>
      </c>
      <c r="C6307" t="str">
        <f t="shared" si="199"/>
        <v>Nov</v>
      </c>
      <c r="D6307" t="s">
        <v>836</v>
      </c>
      <c r="E6307" t="s">
        <v>139</v>
      </c>
      <c r="F6307" t="s">
        <v>43</v>
      </c>
      <c r="G6307" t="s">
        <v>44</v>
      </c>
      <c r="H6307" t="s">
        <v>2101</v>
      </c>
      <c r="I6307" s="4">
        <v>116.76</v>
      </c>
      <c r="J6307" s="5">
        <v>1</v>
      </c>
      <c r="K6307" s="4">
        <v>14.6</v>
      </c>
    </row>
    <row r="6308" spans="1:11" x14ac:dyDescent="0.2">
      <c r="A6308" t="s">
        <v>3520</v>
      </c>
      <c r="B6308" t="str">
        <f t="shared" si="198"/>
        <v>2016</v>
      </c>
      <c r="C6308" t="str">
        <f t="shared" si="199"/>
        <v>Nov</v>
      </c>
      <c r="D6308" t="s">
        <v>836</v>
      </c>
      <c r="E6308" t="s">
        <v>139</v>
      </c>
      <c r="F6308" t="s">
        <v>38</v>
      </c>
      <c r="G6308" t="s">
        <v>164</v>
      </c>
      <c r="H6308" t="s">
        <v>545</v>
      </c>
      <c r="I6308" s="4">
        <v>331.02</v>
      </c>
      <c r="J6308" s="5">
        <v>7</v>
      </c>
      <c r="K6308" s="4">
        <v>-114.35</v>
      </c>
    </row>
    <row r="6309" spans="1:11" x14ac:dyDescent="0.2">
      <c r="A6309" t="s">
        <v>3520</v>
      </c>
      <c r="B6309" t="str">
        <f t="shared" si="198"/>
        <v>2016</v>
      </c>
      <c r="C6309" t="str">
        <f t="shared" si="199"/>
        <v>Nov</v>
      </c>
      <c r="D6309" t="s">
        <v>3199</v>
      </c>
      <c r="E6309" t="s">
        <v>109</v>
      </c>
      <c r="F6309" t="s">
        <v>12</v>
      </c>
      <c r="G6309" t="s">
        <v>20</v>
      </c>
      <c r="H6309" t="s">
        <v>591</v>
      </c>
      <c r="I6309" s="4">
        <v>39.81</v>
      </c>
      <c r="J6309" s="5">
        <v>4</v>
      </c>
      <c r="K6309" s="4">
        <v>3.98</v>
      </c>
    </row>
    <row r="6310" spans="1:11" x14ac:dyDescent="0.2">
      <c r="A6310" t="s">
        <v>3520</v>
      </c>
      <c r="B6310" t="str">
        <f t="shared" si="198"/>
        <v>2016</v>
      </c>
      <c r="C6310" t="str">
        <f t="shared" si="199"/>
        <v>Nov</v>
      </c>
      <c r="D6310" t="s">
        <v>409</v>
      </c>
      <c r="E6310" t="s">
        <v>205</v>
      </c>
      <c r="F6310" t="s">
        <v>12</v>
      </c>
      <c r="G6310" t="s">
        <v>13</v>
      </c>
      <c r="H6310" t="s">
        <v>3522</v>
      </c>
      <c r="I6310" s="4">
        <v>25.92</v>
      </c>
      <c r="J6310" s="5">
        <v>4</v>
      </c>
      <c r="K6310" s="4">
        <v>12.44</v>
      </c>
    </row>
    <row r="6311" spans="1:11" x14ac:dyDescent="0.2">
      <c r="A6311" t="s">
        <v>3520</v>
      </c>
      <c r="B6311" t="str">
        <f t="shared" si="198"/>
        <v>2016</v>
      </c>
      <c r="C6311" t="str">
        <f t="shared" si="199"/>
        <v>Nov</v>
      </c>
      <c r="D6311" t="s">
        <v>409</v>
      </c>
      <c r="E6311" t="s">
        <v>205</v>
      </c>
      <c r="F6311" t="s">
        <v>12</v>
      </c>
      <c r="G6311" t="s">
        <v>27</v>
      </c>
      <c r="H6311" t="s">
        <v>1168</v>
      </c>
      <c r="I6311" s="4">
        <v>34.65</v>
      </c>
      <c r="J6311" s="5">
        <v>3</v>
      </c>
      <c r="K6311" s="4">
        <v>9.6999999999999993</v>
      </c>
    </row>
    <row r="6312" spans="1:11" x14ac:dyDescent="0.2">
      <c r="A6312" t="s">
        <v>3520</v>
      </c>
      <c r="B6312" t="str">
        <f t="shared" si="198"/>
        <v>2016</v>
      </c>
      <c r="C6312" t="str">
        <f t="shared" si="199"/>
        <v>Nov</v>
      </c>
      <c r="D6312" t="s">
        <v>409</v>
      </c>
      <c r="E6312" t="s">
        <v>205</v>
      </c>
      <c r="F6312" t="s">
        <v>12</v>
      </c>
      <c r="G6312" t="s">
        <v>13</v>
      </c>
      <c r="H6312" t="s">
        <v>564</v>
      </c>
      <c r="I6312" s="4">
        <v>204.95</v>
      </c>
      <c r="J6312" s="5">
        <v>5</v>
      </c>
      <c r="K6312" s="4">
        <v>100.43</v>
      </c>
    </row>
    <row r="6313" spans="1:11" x14ac:dyDescent="0.2">
      <c r="A6313" t="s">
        <v>3520</v>
      </c>
      <c r="B6313" t="str">
        <f t="shared" si="198"/>
        <v>2016</v>
      </c>
      <c r="C6313" t="str">
        <f t="shared" si="199"/>
        <v>Nov</v>
      </c>
      <c r="D6313" t="s">
        <v>409</v>
      </c>
      <c r="E6313" t="s">
        <v>205</v>
      </c>
      <c r="F6313" t="s">
        <v>12</v>
      </c>
      <c r="G6313" t="s">
        <v>22</v>
      </c>
      <c r="H6313" t="s">
        <v>861</v>
      </c>
      <c r="I6313" s="4">
        <v>79.95</v>
      </c>
      <c r="J6313" s="5">
        <v>5</v>
      </c>
      <c r="K6313" s="4">
        <v>38.380000000000003</v>
      </c>
    </row>
    <row r="6314" spans="1:11" x14ac:dyDescent="0.2">
      <c r="A6314" t="s">
        <v>3523</v>
      </c>
      <c r="B6314" t="str">
        <f t="shared" si="198"/>
        <v>2016</v>
      </c>
      <c r="C6314" t="str">
        <f t="shared" si="199"/>
        <v>Nov</v>
      </c>
      <c r="D6314" t="s">
        <v>3524</v>
      </c>
      <c r="E6314" t="s">
        <v>706</v>
      </c>
      <c r="F6314" t="s">
        <v>12</v>
      </c>
      <c r="G6314" t="s">
        <v>22</v>
      </c>
      <c r="H6314" t="s">
        <v>1506</v>
      </c>
      <c r="I6314" s="4">
        <v>7.16</v>
      </c>
      <c r="J6314" s="5">
        <v>2</v>
      </c>
      <c r="K6314" s="4">
        <v>3.44</v>
      </c>
    </row>
    <row r="6315" spans="1:11" x14ac:dyDescent="0.2">
      <c r="A6315" t="s">
        <v>3523</v>
      </c>
      <c r="B6315" t="str">
        <f t="shared" si="198"/>
        <v>2016</v>
      </c>
      <c r="C6315" t="str">
        <f t="shared" si="199"/>
        <v>Nov</v>
      </c>
      <c r="D6315" t="s">
        <v>61</v>
      </c>
      <c r="E6315" t="s">
        <v>139</v>
      </c>
      <c r="F6315" t="s">
        <v>12</v>
      </c>
      <c r="G6315" t="s">
        <v>22</v>
      </c>
      <c r="H6315" t="s">
        <v>638</v>
      </c>
      <c r="I6315" s="4">
        <v>7.43</v>
      </c>
      <c r="J6315" s="5">
        <v>6</v>
      </c>
      <c r="K6315" s="4">
        <v>-5.7</v>
      </c>
    </row>
    <row r="6316" spans="1:11" x14ac:dyDescent="0.2">
      <c r="A6316" t="s">
        <v>3523</v>
      </c>
      <c r="B6316" t="str">
        <f t="shared" si="198"/>
        <v>2016</v>
      </c>
      <c r="C6316" t="str">
        <f t="shared" si="199"/>
        <v>Nov</v>
      </c>
      <c r="D6316" t="s">
        <v>792</v>
      </c>
      <c r="E6316" t="s">
        <v>34</v>
      </c>
      <c r="F6316" t="s">
        <v>38</v>
      </c>
      <c r="G6316" t="s">
        <v>39</v>
      </c>
      <c r="H6316" t="s">
        <v>313</v>
      </c>
      <c r="I6316" s="4">
        <v>182.67</v>
      </c>
      <c r="J6316" s="5">
        <v>3</v>
      </c>
      <c r="K6316" s="4">
        <v>52.97</v>
      </c>
    </row>
    <row r="6317" spans="1:11" x14ac:dyDescent="0.2">
      <c r="A6317" t="s">
        <v>3523</v>
      </c>
      <c r="B6317" t="str">
        <f t="shared" si="198"/>
        <v>2016</v>
      </c>
      <c r="C6317" t="str">
        <f t="shared" si="199"/>
        <v>Nov</v>
      </c>
      <c r="D6317" t="s">
        <v>792</v>
      </c>
      <c r="E6317" t="s">
        <v>34</v>
      </c>
      <c r="F6317" t="s">
        <v>43</v>
      </c>
      <c r="G6317" t="s">
        <v>58</v>
      </c>
      <c r="H6317" t="s">
        <v>549</v>
      </c>
      <c r="I6317" s="4">
        <v>101.7</v>
      </c>
      <c r="J6317" s="5">
        <v>6</v>
      </c>
      <c r="K6317" s="4">
        <v>6.1</v>
      </c>
    </row>
    <row r="6318" spans="1:11" x14ac:dyDescent="0.2">
      <c r="A6318" t="s">
        <v>3523</v>
      </c>
      <c r="B6318" t="str">
        <f t="shared" si="198"/>
        <v>2016</v>
      </c>
      <c r="C6318" t="str">
        <f t="shared" si="199"/>
        <v>Nov</v>
      </c>
      <c r="D6318" t="s">
        <v>792</v>
      </c>
      <c r="E6318" t="s">
        <v>34</v>
      </c>
      <c r="F6318" t="s">
        <v>12</v>
      </c>
      <c r="G6318" t="s">
        <v>20</v>
      </c>
      <c r="H6318" t="s">
        <v>1286</v>
      </c>
      <c r="I6318" s="4">
        <v>1126.02</v>
      </c>
      <c r="J6318" s="5">
        <v>3</v>
      </c>
      <c r="K6318" s="4">
        <v>56.3</v>
      </c>
    </row>
    <row r="6319" spans="1:11" x14ac:dyDescent="0.2">
      <c r="A6319" t="s">
        <v>3523</v>
      </c>
      <c r="B6319" t="str">
        <f t="shared" si="198"/>
        <v>2016</v>
      </c>
      <c r="C6319" t="str">
        <f t="shared" si="199"/>
        <v>Nov</v>
      </c>
      <c r="D6319" t="s">
        <v>792</v>
      </c>
      <c r="E6319" t="s">
        <v>34</v>
      </c>
      <c r="F6319" t="s">
        <v>12</v>
      </c>
      <c r="G6319" t="s">
        <v>20</v>
      </c>
      <c r="H6319" t="s">
        <v>1737</v>
      </c>
      <c r="I6319" s="4">
        <v>1263.3</v>
      </c>
      <c r="J6319" s="5">
        <v>6</v>
      </c>
      <c r="K6319" s="4">
        <v>315.83</v>
      </c>
    </row>
    <row r="6320" spans="1:11" x14ac:dyDescent="0.2">
      <c r="A6320" t="s">
        <v>3523</v>
      </c>
      <c r="B6320" t="str">
        <f t="shared" si="198"/>
        <v>2016</v>
      </c>
      <c r="C6320" t="str">
        <f t="shared" si="199"/>
        <v>Nov</v>
      </c>
      <c r="D6320" t="s">
        <v>677</v>
      </c>
      <c r="E6320" t="s">
        <v>26</v>
      </c>
      <c r="F6320" t="s">
        <v>43</v>
      </c>
      <c r="G6320" t="s">
        <v>44</v>
      </c>
      <c r="H6320" t="s">
        <v>46</v>
      </c>
      <c r="I6320" s="4">
        <v>340.18</v>
      </c>
      <c r="J6320" s="5">
        <v>3</v>
      </c>
      <c r="K6320" s="4">
        <v>-73.709999999999994</v>
      </c>
    </row>
    <row r="6321" spans="1:11" x14ac:dyDescent="0.2">
      <c r="A6321" t="s">
        <v>3523</v>
      </c>
      <c r="B6321" t="str">
        <f t="shared" si="198"/>
        <v>2016</v>
      </c>
      <c r="C6321" t="str">
        <f t="shared" si="199"/>
        <v>Nov</v>
      </c>
      <c r="D6321" t="s">
        <v>677</v>
      </c>
      <c r="E6321" t="s">
        <v>26</v>
      </c>
      <c r="F6321" t="s">
        <v>12</v>
      </c>
      <c r="G6321" t="s">
        <v>47</v>
      </c>
      <c r="H6321" t="s">
        <v>3296</v>
      </c>
      <c r="I6321" s="4">
        <v>12.67</v>
      </c>
      <c r="J6321" s="5">
        <v>8</v>
      </c>
      <c r="K6321" s="4">
        <v>2.69</v>
      </c>
    </row>
    <row r="6322" spans="1:11" x14ac:dyDescent="0.2">
      <c r="A6322" t="s">
        <v>3523</v>
      </c>
      <c r="B6322" t="str">
        <f t="shared" si="198"/>
        <v>2016</v>
      </c>
      <c r="C6322" t="str">
        <f t="shared" si="199"/>
        <v>Nov</v>
      </c>
      <c r="D6322" t="s">
        <v>677</v>
      </c>
      <c r="E6322" t="s">
        <v>26</v>
      </c>
      <c r="F6322" t="s">
        <v>12</v>
      </c>
      <c r="G6322" t="s">
        <v>22</v>
      </c>
      <c r="H6322" t="s">
        <v>2717</v>
      </c>
      <c r="I6322" s="4">
        <v>6.89</v>
      </c>
      <c r="J6322" s="5">
        <v>2</v>
      </c>
      <c r="K6322" s="4">
        <v>-5.05</v>
      </c>
    </row>
    <row r="6323" spans="1:11" x14ac:dyDescent="0.2">
      <c r="A6323" t="s">
        <v>3523</v>
      </c>
      <c r="B6323" t="str">
        <f t="shared" si="198"/>
        <v>2016</v>
      </c>
      <c r="C6323" t="str">
        <f t="shared" si="199"/>
        <v>Nov</v>
      </c>
      <c r="D6323" t="s">
        <v>677</v>
      </c>
      <c r="E6323" t="s">
        <v>26</v>
      </c>
      <c r="F6323" t="s">
        <v>12</v>
      </c>
      <c r="G6323" t="s">
        <v>20</v>
      </c>
      <c r="H6323" t="s">
        <v>413</v>
      </c>
      <c r="I6323" s="4">
        <v>32.54</v>
      </c>
      <c r="J6323" s="5">
        <v>2</v>
      </c>
      <c r="K6323" s="4">
        <v>-7.73</v>
      </c>
    </row>
    <row r="6324" spans="1:11" x14ac:dyDescent="0.2">
      <c r="A6324" t="s">
        <v>3523</v>
      </c>
      <c r="B6324" t="str">
        <f t="shared" si="198"/>
        <v>2016</v>
      </c>
      <c r="C6324" t="str">
        <f t="shared" si="199"/>
        <v>Nov</v>
      </c>
      <c r="D6324" t="s">
        <v>677</v>
      </c>
      <c r="E6324" t="s">
        <v>26</v>
      </c>
      <c r="F6324" t="s">
        <v>38</v>
      </c>
      <c r="G6324" t="s">
        <v>39</v>
      </c>
      <c r="H6324" t="s">
        <v>918</v>
      </c>
      <c r="I6324" s="4">
        <v>347.8</v>
      </c>
      <c r="J6324" s="5">
        <v>7</v>
      </c>
      <c r="K6324" s="4">
        <v>-24.84</v>
      </c>
    </row>
    <row r="6325" spans="1:11" x14ac:dyDescent="0.2">
      <c r="A6325" t="s">
        <v>3525</v>
      </c>
      <c r="B6325" t="str">
        <f t="shared" si="198"/>
        <v>2016</v>
      </c>
      <c r="C6325" t="str">
        <f t="shared" si="199"/>
        <v>Nov</v>
      </c>
      <c r="D6325" t="s">
        <v>1171</v>
      </c>
      <c r="E6325" t="s">
        <v>11</v>
      </c>
      <c r="F6325" t="s">
        <v>43</v>
      </c>
      <c r="G6325" t="s">
        <v>58</v>
      </c>
      <c r="H6325" t="s">
        <v>1826</v>
      </c>
      <c r="I6325" s="4">
        <v>58.42</v>
      </c>
      <c r="J6325" s="5">
        <v>2</v>
      </c>
      <c r="K6325" s="4">
        <v>16.79</v>
      </c>
    </row>
    <row r="6326" spans="1:11" x14ac:dyDescent="0.2">
      <c r="A6326" t="s">
        <v>3525</v>
      </c>
      <c r="B6326" t="str">
        <f t="shared" si="198"/>
        <v>2016</v>
      </c>
      <c r="C6326" t="str">
        <f t="shared" si="199"/>
        <v>Nov</v>
      </c>
      <c r="D6326" t="s">
        <v>461</v>
      </c>
      <c r="E6326" t="s">
        <v>17</v>
      </c>
      <c r="F6326" t="s">
        <v>38</v>
      </c>
      <c r="G6326" t="s">
        <v>52</v>
      </c>
      <c r="H6326" t="s">
        <v>3346</v>
      </c>
      <c r="I6326" s="4">
        <v>242.18</v>
      </c>
      <c r="J6326" s="5">
        <v>4</v>
      </c>
      <c r="K6326" s="4">
        <v>-302.72000000000003</v>
      </c>
    </row>
    <row r="6327" spans="1:11" x14ac:dyDescent="0.2">
      <c r="A6327" t="s">
        <v>3526</v>
      </c>
      <c r="B6327" t="str">
        <f t="shared" si="198"/>
        <v>2016</v>
      </c>
      <c r="C6327" t="str">
        <f t="shared" si="199"/>
        <v>Nov</v>
      </c>
      <c r="D6327" t="s">
        <v>2326</v>
      </c>
      <c r="E6327" t="s">
        <v>290</v>
      </c>
      <c r="F6327" t="s">
        <v>43</v>
      </c>
      <c r="G6327" t="s">
        <v>44</v>
      </c>
      <c r="H6327" t="s">
        <v>187</v>
      </c>
      <c r="I6327" s="4">
        <v>36.19</v>
      </c>
      <c r="J6327" s="5">
        <v>1</v>
      </c>
      <c r="K6327" s="4">
        <v>2.71</v>
      </c>
    </row>
    <row r="6328" spans="1:11" x14ac:dyDescent="0.2">
      <c r="A6328" t="s">
        <v>3526</v>
      </c>
      <c r="B6328" t="str">
        <f t="shared" si="198"/>
        <v>2016</v>
      </c>
      <c r="C6328" t="str">
        <f t="shared" si="199"/>
        <v>Nov</v>
      </c>
      <c r="D6328" t="s">
        <v>781</v>
      </c>
      <c r="E6328" t="s">
        <v>125</v>
      </c>
      <c r="F6328" t="s">
        <v>12</v>
      </c>
      <c r="G6328" t="s">
        <v>13</v>
      </c>
      <c r="H6328" t="s">
        <v>153</v>
      </c>
      <c r="I6328" s="4">
        <v>33.36</v>
      </c>
      <c r="J6328" s="5">
        <v>4</v>
      </c>
      <c r="K6328" s="4">
        <v>16.68</v>
      </c>
    </row>
    <row r="6329" spans="1:11" x14ac:dyDescent="0.2">
      <c r="A6329" t="s">
        <v>3526</v>
      </c>
      <c r="B6329" t="str">
        <f t="shared" si="198"/>
        <v>2016</v>
      </c>
      <c r="C6329" t="str">
        <f t="shared" si="199"/>
        <v>Nov</v>
      </c>
      <c r="D6329" t="s">
        <v>781</v>
      </c>
      <c r="E6329" t="s">
        <v>125</v>
      </c>
      <c r="F6329" t="s">
        <v>12</v>
      </c>
      <c r="G6329" t="s">
        <v>13</v>
      </c>
      <c r="H6329" t="s">
        <v>2961</v>
      </c>
      <c r="I6329" s="4">
        <v>13.76</v>
      </c>
      <c r="J6329" s="5">
        <v>2</v>
      </c>
      <c r="K6329" s="4">
        <v>6.33</v>
      </c>
    </row>
    <row r="6330" spans="1:11" x14ac:dyDescent="0.2">
      <c r="A6330" t="s">
        <v>3526</v>
      </c>
      <c r="B6330" t="str">
        <f t="shared" si="198"/>
        <v>2016</v>
      </c>
      <c r="C6330" t="str">
        <f t="shared" si="199"/>
        <v>Nov</v>
      </c>
      <c r="D6330" t="s">
        <v>781</v>
      </c>
      <c r="E6330" t="s">
        <v>125</v>
      </c>
      <c r="F6330" t="s">
        <v>12</v>
      </c>
      <c r="G6330" t="s">
        <v>20</v>
      </c>
      <c r="H6330" t="s">
        <v>303</v>
      </c>
      <c r="I6330" s="4">
        <v>496.86</v>
      </c>
      <c r="J6330" s="5">
        <v>7</v>
      </c>
      <c r="K6330" s="4">
        <v>24.84</v>
      </c>
    </row>
    <row r="6331" spans="1:11" x14ac:dyDescent="0.2">
      <c r="A6331" t="s">
        <v>3526</v>
      </c>
      <c r="B6331" t="str">
        <f t="shared" si="198"/>
        <v>2016</v>
      </c>
      <c r="C6331" t="str">
        <f t="shared" si="199"/>
        <v>Nov</v>
      </c>
      <c r="D6331" t="s">
        <v>781</v>
      </c>
      <c r="E6331" t="s">
        <v>125</v>
      </c>
      <c r="F6331" t="s">
        <v>38</v>
      </c>
      <c r="G6331" t="s">
        <v>39</v>
      </c>
      <c r="H6331" t="s">
        <v>2099</v>
      </c>
      <c r="I6331" s="4">
        <v>389.97</v>
      </c>
      <c r="J6331" s="5">
        <v>3</v>
      </c>
      <c r="K6331" s="4">
        <v>35.1</v>
      </c>
    </row>
    <row r="6332" spans="1:11" x14ac:dyDescent="0.2">
      <c r="A6332" t="s">
        <v>3527</v>
      </c>
      <c r="B6332" t="str">
        <f t="shared" si="198"/>
        <v>2016</v>
      </c>
      <c r="C6332" t="str">
        <f t="shared" si="199"/>
        <v>Dec</v>
      </c>
      <c r="D6332" t="s">
        <v>1246</v>
      </c>
      <c r="E6332" t="s">
        <v>369</v>
      </c>
      <c r="F6332" t="s">
        <v>12</v>
      </c>
      <c r="G6332" t="s">
        <v>13</v>
      </c>
      <c r="H6332" t="s">
        <v>2571</v>
      </c>
      <c r="I6332" s="4">
        <v>23.92</v>
      </c>
      <c r="J6332" s="5">
        <v>4</v>
      </c>
      <c r="K6332" s="4">
        <v>11.72</v>
      </c>
    </row>
    <row r="6333" spans="1:11" x14ac:dyDescent="0.2">
      <c r="A6333" t="s">
        <v>3527</v>
      </c>
      <c r="B6333" t="str">
        <f t="shared" si="198"/>
        <v>2016</v>
      </c>
      <c r="C6333" t="str">
        <f t="shared" si="199"/>
        <v>Dec</v>
      </c>
      <c r="D6333" t="s">
        <v>993</v>
      </c>
      <c r="E6333" t="s">
        <v>608</v>
      </c>
      <c r="F6333" t="s">
        <v>38</v>
      </c>
      <c r="G6333" t="s">
        <v>39</v>
      </c>
      <c r="H6333" t="s">
        <v>278</v>
      </c>
      <c r="I6333" s="4">
        <v>172.5</v>
      </c>
      <c r="J6333" s="5">
        <v>2</v>
      </c>
      <c r="K6333" s="4">
        <v>51.75</v>
      </c>
    </row>
    <row r="6334" spans="1:11" x14ac:dyDescent="0.2">
      <c r="A6334" t="s">
        <v>3527</v>
      </c>
      <c r="B6334" t="str">
        <f t="shared" si="198"/>
        <v>2016</v>
      </c>
      <c r="C6334" t="str">
        <f t="shared" si="199"/>
        <v>Dec</v>
      </c>
      <c r="D6334" t="s">
        <v>993</v>
      </c>
      <c r="E6334" t="s">
        <v>608</v>
      </c>
      <c r="F6334" t="s">
        <v>43</v>
      </c>
      <c r="G6334" t="s">
        <v>44</v>
      </c>
      <c r="H6334" t="s">
        <v>1437</v>
      </c>
      <c r="I6334" s="4">
        <v>179.97</v>
      </c>
      <c r="J6334" s="5">
        <v>3</v>
      </c>
      <c r="K6334" s="4">
        <v>44.99</v>
      </c>
    </row>
    <row r="6335" spans="1:11" x14ac:dyDescent="0.2">
      <c r="A6335" t="s">
        <v>3527</v>
      </c>
      <c r="B6335" t="str">
        <f t="shared" si="198"/>
        <v>2016</v>
      </c>
      <c r="C6335" t="str">
        <f t="shared" si="199"/>
        <v>Dec</v>
      </c>
      <c r="D6335" t="s">
        <v>919</v>
      </c>
      <c r="E6335" t="s">
        <v>146</v>
      </c>
      <c r="F6335" t="s">
        <v>38</v>
      </c>
      <c r="G6335" t="s">
        <v>52</v>
      </c>
      <c r="H6335" t="s">
        <v>1680</v>
      </c>
      <c r="I6335" s="4">
        <v>17.309999999999999</v>
      </c>
      <c r="J6335" s="5">
        <v>3</v>
      </c>
      <c r="K6335" s="4">
        <v>5.19</v>
      </c>
    </row>
    <row r="6336" spans="1:11" x14ac:dyDescent="0.2">
      <c r="A6336" t="s">
        <v>3527</v>
      </c>
      <c r="B6336" t="str">
        <f t="shared" si="198"/>
        <v>2016</v>
      </c>
      <c r="C6336" t="str">
        <f t="shared" si="199"/>
        <v>Dec</v>
      </c>
      <c r="D6336" t="s">
        <v>628</v>
      </c>
      <c r="E6336" t="s">
        <v>135</v>
      </c>
      <c r="F6336" t="s">
        <v>12</v>
      </c>
      <c r="G6336" t="s">
        <v>27</v>
      </c>
      <c r="H6336" t="s">
        <v>1821</v>
      </c>
      <c r="I6336" s="4">
        <v>4.7</v>
      </c>
      <c r="J6336" s="5">
        <v>2</v>
      </c>
      <c r="K6336" s="4">
        <v>0.41</v>
      </c>
    </row>
    <row r="6337" spans="1:11" x14ac:dyDescent="0.2">
      <c r="A6337" t="s">
        <v>3527</v>
      </c>
      <c r="B6337" t="str">
        <f t="shared" si="198"/>
        <v>2016</v>
      </c>
      <c r="C6337" t="str">
        <f t="shared" si="199"/>
        <v>Dec</v>
      </c>
      <c r="D6337" t="s">
        <v>1180</v>
      </c>
      <c r="E6337" t="s">
        <v>31</v>
      </c>
      <c r="F6337" t="s">
        <v>38</v>
      </c>
      <c r="G6337" t="s">
        <v>52</v>
      </c>
      <c r="H6337" t="s">
        <v>1134</v>
      </c>
      <c r="I6337" s="4">
        <v>16.739999999999998</v>
      </c>
      <c r="J6337" s="5">
        <v>2</v>
      </c>
      <c r="K6337" s="4">
        <v>4.3499999999999996</v>
      </c>
    </row>
    <row r="6338" spans="1:11" x14ac:dyDescent="0.2">
      <c r="A6338" t="s">
        <v>3527</v>
      </c>
      <c r="B6338" t="str">
        <f t="shared" si="198"/>
        <v>2016</v>
      </c>
      <c r="C6338" t="str">
        <f t="shared" si="199"/>
        <v>Dec</v>
      </c>
      <c r="D6338" t="s">
        <v>1389</v>
      </c>
      <c r="E6338" t="s">
        <v>706</v>
      </c>
      <c r="F6338" t="s">
        <v>12</v>
      </c>
      <c r="G6338" t="s">
        <v>22</v>
      </c>
      <c r="H6338" t="s">
        <v>2268</v>
      </c>
      <c r="I6338" s="4">
        <v>88.08</v>
      </c>
      <c r="J6338" s="5">
        <v>6</v>
      </c>
      <c r="K6338" s="4">
        <v>40.520000000000003</v>
      </c>
    </row>
    <row r="6339" spans="1:11" x14ac:dyDescent="0.2">
      <c r="A6339" t="s">
        <v>3527</v>
      </c>
      <c r="B6339" t="str">
        <f t="shared" ref="B6339:B6402" si="200">TEXT(A6339,"YYYY")</f>
        <v>2016</v>
      </c>
      <c r="C6339" t="str">
        <f t="shared" ref="C6339:C6402" si="201">TEXT(A6339,"MMM")</f>
        <v>Dec</v>
      </c>
      <c r="D6339" t="s">
        <v>1389</v>
      </c>
      <c r="E6339" t="s">
        <v>706</v>
      </c>
      <c r="F6339" t="s">
        <v>38</v>
      </c>
      <c r="G6339" t="s">
        <v>39</v>
      </c>
      <c r="H6339" t="s">
        <v>1154</v>
      </c>
      <c r="I6339" s="4">
        <v>751.92</v>
      </c>
      <c r="J6339" s="5">
        <v>4</v>
      </c>
      <c r="K6339" s="4">
        <v>150.38</v>
      </c>
    </row>
    <row r="6340" spans="1:11" x14ac:dyDescent="0.2">
      <c r="A6340" t="s">
        <v>3527</v>
      </c>
      <c r="B6340" t="str">
        <f t="shared" si="200"/>
        <v>2016</v>
      </c>
      <c r="C6340" t="str">
        <f t="shared" si="201"/>
        <v>Dec</v>
      </c>
      <c r="D6340" t="s">
        <v>172</v>
      </c>
      <c r="E6340" t="s">
        <v>290</v>
      </c>
      <c r="F6340" t="s">
        <v>43</v>
      </c>
      <c r="G6340" t="s">
        <v>44</v>
      </c>
      <c r="H6340" t="s">
        <v>2023</v>
      </c>
      <c r="I6340" s="4">
        <v>863.93</v>
      </c>
      <c r="J6340" s="5">
        <v>9</v>
      </c>
      <c r="K6340" s="4">
        <v>86.39</v>
      </c>
    </row>
    <row r="6341" spans="1:11" x14ac:dyDescent="0.2">
      <c r="A6341" t="s">
        <v>3527</v>
      </c>
      <c r="B6341" t="str">
        <f t="shared" si="200"/>
        <v>2016</v>
      </c>
      <c r="C6341" t="str">
        <f t="shared" si="201"/>
        <v>Dec</v>
      </c>
      <c r="D6341" t="s">
        <v>1927</v>
      </c>
      <c r="E6341" t="s">
        <v>11</v>
      </c>
      <c r="F6341" t="s">
        <v>38</v>
      </c>
      <c r="G6341" t="s">
        <v>39</v>
      </c>
      <c r="H6341" t="s">
        <v>918</v>
      </c>
      <c r="I6341" s="4">
        <v>248.43</v>
      </c>
      <c r="J6341" s="5">
        <v>5</v>
      </c>
      <c r="K6341" s="4">
        <v>-17.75</v>
      </c>
    </row>
    <row r="6342" spans="1:11" x14ac:dyDescent="0.2">
      <c r="A6342" t="s">
        <v>3527</v>
      </c>
      <c r="B6342" t="str">
        <f t="shared" si="200"/>
        <v>2016</v>
      </c>
      <c r="C6342" t="str">
        <f t="shared" si="201"/>
        <v>Dec</v>
      </c>
      <c r="D6342" t="s">
        <v>1927</v>
      </c>
      <c r="E6342" t="s">
        <v>11</v>
      </c>
      <c r="F6342" t="s">
        <v>12</v>
      </c>
      <c r="G6342" t="s">
        <v>105</v>
      </c>
      <c r="H6342" t="s">
        <v>883</v>
      </c>
      <c r="I6342" s="4">
        <v>11.65</v>
      </c>
      <c r="J6342" s="5">
        <v>4</v>
      </c>
      <c r="K6342" s="4">
        <v>-30.87</v>
      </c>
    </row>
    <row r="6343" spans="1:11" x14ac:dyDescent="0.2">
      <c r="A6343" t="s">
        <v>3527</v>
      </c>
      <c r="B6343" t="str">
        <f t="shared" si="200"/>
        <v>2016</v>
      </c>
      <c r="C6343" t="str">
        <f t="shared" si="201"/>
        <v>Dec</v>
      </c>
      <c r="D6343" t="s">
        <v>1927</v>
      </c>
      <c r="E6343" t="s">
        <v>11</v>
      </c>
      <c r="F6343" t="s">
        <v>38</v>
      </c>
      <c r="G6343" t="s">
        <v>39</v>
      </c>
      <c r="H6343" t="s">
        <v>313</v>
      </c>
      <c r="I6343" s="4">
        <v>85.25</v>
      </c>
      <c r="J6343" s="5">
        <v>2</v>
      </c>
      <c r="K6343" s="4">
        <v>-1.22</v>
      </c>
    </row>
    <row r="6344" spans="1:11" x14ac:dyDescent="0.2">
      <c r="A6344" t="s">
        <v>3527</v>
      </c>
      <c r="B6344" t="str">
        <f t="shared" si="200"/>
        <v>2016</v>
      </c>
      <c r="C6344" t="str">
        <f t="shared" si="201"/>
        <v>Dec</v>
      </c>
      <c r="D6344" t="s">
        <v>299</v>
      </c>
      <c r="E6344" t="s">
        <v>501</v>
      </c>
      <c r="F6344" t="s">
        <v>43</v>
      </c>
      <c r="G6344" t="s">
        <v>44</v>
      </c>
      <c r="H6344" t="s">
        <v>2947</v>
      </c>
      <c r="I6344" s="4">
        <v>137.94</v>
      </c>
      <c r="J6344" s="5">
        <v>3</v>
      </c>
      <c r="K6344" s="4">
        <v>35.86</v>
      </c>
    </row>
    <row r="6345" spans="1:11" x14ac:dyDescent="0.2">
      <c r="A6345" t="s">
        <v>3527</v>
      </c>
      <c r="B6345" t="str">
        <f t="shared" si="200"/>
        <v>2016</v>
      </c>
      <c r="C6345" t="str">
        <f t="shared" si="201"/>
        <v>Dec</v>
      </c>
      <c r="D6345" t="s">
        <v>299</v>
      </c>
      <c r="E6345" t="s">
        <v>501</v>
      </c>
      <c r="F6345" t="s">
        <v>38</v>
      </c>
      <c r="G6345" t="s">
        <v>52</v>
      </c>
      <c r="H6345" t="s">
        <v>1969</v>
      </c>
      <c r="I6345" s="4">
        <v>111.15</v>
      </c>
      <c r="J6345" s="5">
        <v>5</v>
      </c>
      <c r="K6345" s="4">
        <v>48.91</v>
      </c>
    </row>
    <row r="6346" spans="1:11" x14ac:dyDescent="0.2">
      <c r="A6346" t="s">
        <v>3527</v>
      </c>
      <c r="B6346" t="str">
        <f t="shared" si="200"/>
        <v>2016</v>
      </c>
      <c r="C6346" t="str">
        <f t="shared" si="201"/>
        <v>Dec</v>
      </c>
      <c r="D6346" t="s">
        <v>299</v>
      </c>
      <c r="E6346" t="s">
        <v>501</v>
      </c>
      <c r="F6346" t="s">
        <v>12</v>
      </c>
      <c r="G6346" t="s">
        <v>105</v>
      </c>
      <c r="H6346" t="s">
        <v>874</v>
      </c>
      <c r="I6346" s="4">
        <v>901.95</v>
      </c>
      <c r="J6346" s="5">
        <v>3</v>
      </c>
      <c r="K6346" s="4">
        <v>297.64</v>
      </c>
    </row>
    <row r="6347" spans="1:11" x14ac:dyDescent="0.2">
      <c r="A6347" t="s">
        <v>3527</v>
      </c>
      <c r="B6347" t="str">
        <f t="shared" si="200"/>
        <v>2016</v>
      </c>
      <c r="C6347" t="str">
        <f t="shared" si="201"/>
        <v>Dec</v>
      </c>
      <c r="D6347" t="s">
        <v>299</v>
      </c>
      <c r="E6347" t="s">
        <v>501</v>
      </c>
      <c r="F6347" t="s">
        <v>38</v>
      </c>
      <c r="G6347" t="s">
        <v>164</v>
      </c>
      <c r="H6347" t="s">
        <v>2462</v>
      </c>
      <c r="I6347" s="4">
        <v>366.01</v>
      </c>
      <c r="J6347" s="5">
        <v>3</v>
      </c>
      <c r="K6347" s="4">
        <v>-47.06</v>
      </c>
    </row>
    <row r="6348" spans="1:11" x14ac:dyDescent="0.2">
      <c r="A6348" t="s">
        <v>3527</v>
      </c>
      <c r="B6348" t="str">
        <f t="shared" si="200"/>
        <v>2016</v>
      </c>
      <c r="C6348" t="str">
        <f t="shared" si="201"/>
        <v>Dec</v>
      </c>
      <c r="D6348" t="s">
        <v>449</v>
      </c>
      <c r="E6348" t="s">
        <v>62</v>
      </c>
      <c r="F6348" t="s">
        <v>12</v>
      </c>
      <c r="G6348" t="s">
        <v>105</v>
      </c>
      <c r="H6348" t="s">
        <v>874</v>
      </c>
      <c r="I6348" s="4">
        <v>2104.5500000000002</v>
      </c>
      <c r="J6348" s="5">
        <v>7</v>
      </c>
      <c r="K6348" s="4">
        <v>694.5</v>
      </c>
    </row>
    <row r="6349" spans="1:11" x14ac:dyDescent="0.2">
      <c r="A6349" t="s">
        <v>3527</v>
      </c>
      <c r="B6349" t="str">
        <f t="shared" si="200"/>
        <v>2016</v>
      </c>
      <c r="C6349" t="str">
        <f t="shared" si="201"/>
        <v>Dec</v>
      </c>
      <c r="D6349" t="s">
        <v>449</v>
      </c>
      <c r="E6349" t="s">
        <v>62</v>
      </c>
      <c r="F6349" t="s">
        <v>12</v>
      </c>
      <c r="G6349" t="s">
        <v>232</v>
      </c>
      <c r="H6349" t="s">
        <v>1172</v>
      </c>
      <c r="I6349" s="4">
        <v>40.700000000000003</v>
      </c>
      <c r="J6349" s="5">
        <v>5</v>
      </c>
      <c r="K6349" s="4">
        <v>11.8</v>
      </c>
    </row>
    <row r="6350" spans="1:11" x14ac:dyDescent="0.2">
      <c r="A6350" t="s">
        <v>3527</v>
      </c>
      <c r="B6350" t="str">
        <f t="shared" si="200"/>
        <v>2016</v>
      </c>
      <c r="C6350" t="str">
        <f t="shared" si="201"/>
        <v>Dec</v>
      </c>
      <c r="D6350" t="s">
        <v>647</v>
      </c>
      <c r="E6350" t="s">
        <v>31</v>
      </c>
      <c r="F6350" t="s">
        <v>38</v>
      </c>
      <c r="G6350" t="s">
        <v>52</v>
      </c>
      <c r="H6350" t="s">
        <v>1756</v>
      </c>
      <c r="I6350" s="4">
        <v>31.96</v>
      </c>
      <c r="J6350" s="5">
        <v>2</v>
      </c>
      <c r="K6350" s="4">
        <v>1.6</v>
      </c>
    </row>
    <row r="6351" spans="1:11" x14ac:dyDescent="0.2">
      <c r="A6351" t="s">
        <v>3527</v>
      </c>
      <c r="B6351" t="str">
        <f t="shared" si="200"/>
        <v>2016</v>
      </c>
      <c r="C6351" t="str">
        <f t="shared" si="201"/>
        <v>Dec</v>
      </c>
      <c r="D6351" t="s">
        <v>647</v>
      </c>
      <c r="E6351" t="s">
        <v>31</v>
      </c>
      <c r="F6351" t="s">
        <v>12</v>
      </c>
      <c r="G6351" t="s">
        <v>13</v>
      </c>
      <c r="H6351" t="s">
        <v>2657</v>
      </c>
      <c r="I6351" s="4">
        <v>47.9</v>
      </c>
      <c r="J6351" s="5">
        <v>1</v>
      </c>
      <c r="K6351" s="4">
        <v>22.99</v>
      </c>
    </row>
    <row r="6352" spans="1:11" x14ac:dyDescent="0.2">
      <c r="A6352" t="s">
        <v>3527</v>
      </c>
      <c r="B6352" t="str">
        <f t="shared" si="200"/>
        <v>2016</v>
      </c>
      <c r="C6352" t="str">
        <f t="shared" si="201"/>
        <v>Dec</v>
      </c>
      <c r="D6352" t="s">
        <v>647</v>
      </c>
      <c r="E6352" t="s">
        <v>31</v>
      </c>
      <c r="F6352" t="s">
        <v>12</v>
      </c>
      <c r="G6352" t="s">
        <v>20</v>
      </c>
      <c r="H6352" t="s">
        <v>3333</v>
      </c>
      <c r="I6352" s="4">
        <v>1112.94</v>
      </c>
      <c r="J6352" s="5">
        <v>3</v>
      </c>
      <c r="K6352" s="4">
        <v>222.59</v>
      </c>
    </row>
    <row r="6353" spans="1:11" x14ac:dyDescent="0.2">
      <c r="A6353" t="s">
        <v>3527</v>
      </c>
      <c r="B6353" t="str">
        <f t="shared" si="200"/>
        <v>2016</v>
      </c>
      <c r="C6353" t="str">
        <f t="shared" si="201"/>
        <v>Dec</v>
      </c>
      <c r="D6353" t="s">
        <v>647</v>
      </c>
      <c r="E6353" t="s">
        <v>31</v>
      </c>
      <c r="F6353" t="s">
        <v>12</v>
      </c>
      <c r="G6353" t="s">
        <v>72</v>
      </c>
      <c r="H6353" t="s">
        <v>1673</v>
      </c>
      <c r="I6353" s="4">
        <v>22.92</v>
      </c>
      <c r="J6353" s="5">
        <v>3</v>
      </c>
      <c r="K6353" s="4">
        <v>11.23</v>
      </c>
    </row>
    <row r="6354" spans="1:11" x14ac:dyDescent="0.2">
      <c r="A6354" t="s">
        <v>3527</v>
      </c>
      <c r="B6354" t="str">
        <f t="shared" si="200"/>
        <v>2016</v>
      </c>
      <c r="C6354" t="str">
        <f t="shared" si="201"/>
        <v>Dec</v>
      </c>
      <c r="D6354" t="s">
        <v>1734</v>
      </c>
      <c r="E6354" t="s">
        <v>31</v>
      </c>
      <c r="F6354" t="s">
        <v>12</v>
      </c>
      <c r="G6354" t="s">
        <v>27</v>
      </c>
      <c r="H6354" t="s">
        <v>2242</v>
      </c>
      <c r="I6354" s="4">
        <v>23.04</v>
      </c>
      <c r="J6354" s="5">
        <v>8</v>
      </c>
      <c r="K6354" s="4">
        <v>6.91</v>
      </c>
    </row>
    <row r="6355" spans="1:11" x14ac:dyDescent="0.2">
      <c r="A6355" t="s">
        <v>3528</v>
      </c>
      <c r="B6355" t="str">
        <f t="shared" si="200"/>
        <v>2016</v>
      </c>
      <c r="C6355" t="str">
        <f t="shared" si="201"/>
        <v>Dec</v>
      </c>
      <c r="D6355" t="s">
        <v>2095</v>
      </c>
      <c r="E6355" t="s">
        <v>31</v>
      </c>
      <c r="F6355" t="s">
        <v>12</v>
      </c>
      <c r="G6355" t="s">
        <v>13</v>
      </c>
      <c r="H6355" t="s">
        <v>1883</v>
      </c>
      <c r="I6355" s="4">
        <v>25.92</v>
      </c>
      <c r="J6355" s="5">
        <v>4</v>
      </c>
      <c r="K6355" s="4">
        <v>12.44</v>
      </c>
    </row>
    <row r="6356" spans="1:11" x14ac:dyDescent="0.2">
      <c r="A6356" t="s">
        <v>3528</v>
      </c>
      <c r="B6356" t="str">
        <f t="shared" si="200"/>
        <v>2016</v>
      </c>
      <c r="C6356" t="str">
        <f t="shared" si="201"/>
        <v>Dec</v>
      </c>
      <c r="D6356" t="s">
        <v>2095</v>
      </c>
      <c r="E6356" t="s">
        <v>31</v>
      </c>
      <c r="F6356" t="s">
        <v>12</v>
      </c>
      <c r="G6356" t="s">
        <v>13</v>
      </c>
      <c r="H6356" t="s">
        <v>2736</v>
      </c>
      <c r="I6356" s="4">
        <v>40.46</v>
      </c>
      <c r="J6356" s="5">
        <v>7</v>
      </c>
      <c r="K6356" s="4">
        <v>19.829999999999998</v>
      </c>
    </row>
    <row r="6357" spans="1:11" x14ac:dyDescent="0.2">
      <c r="A6357" t="s">
        <v>3528</v>
      </c>
      <c r="B6357" t="str">
        <f t="shared" si="200"/>
        <v>2016</v>
      </c>
      <c r="C6357" t="str">
        <f t="shared" si="201"/>
        <v>Dec</v>
      </c>
      <c r="D6357" t="s">
        <v>2095</v>
      </c>
      <c r="E6357" t="s">
        <v>31</v>
      </c>
      <c r="F6357" t="s">
        <v>12</v>
      </c>
      <c r="G6357" t="s">
        <v>20</v>
      </c>
      <c r="H6357" t="s">
        <v>673</v>
      </c>
      <c r="I6357" s="4">
        <v>33.869999999999997</v>
      </c>
      <c r="J6357" s="5">
        <v>3</v>
      </c>
      <c r="K6357" s="4">
        <v>8.81</v>
      </c>
    </row>
    <row r="6358" spans="1:11" x14ac:dyDescent="0.2">
      <c r="A6358" t="s">
        <v>3528</v>
      </c>
      <c r="B6358" t="str">
        <f t="shared" si="200"/>
        <v>2016</v>
      </c>
      <c r="C6358" t="str">
        <f t="shared" si="201"/>
        <v>Dec</v>
      </c>
      <c r="D6358" t="s">
        <v>1611</v>
      </c>
      <c r="E6358" t="s">
        <v>31</v>
      </c>
      <c r="F6358" t="s">
        <v>12</v>
      </c>
      <c r="G6358" t="s">
        <v>22</v>
      </c>
      <c r="H6358" t="s">
        <v>1752</v>
      </c>
      <c r="I6358" s="4">
        <v>24.7</v>
      </c>
      <c r="J6358" s="5">
        <v>2</v>
      </c>
      <c r="K6358" s="4">
        <v>9.26</v>
      </c>
    </row>
    <row r="6359" spans="1:11" x14ac:dyDescent="0.2">
      <c r="A6359" t="s">
        <v>3528</v>
      </c>
      <c r="B6359" t="str">
        <f t="shared" si="200"/>
        <v>2016</v>
      </c>
      <c r="C6359" t="str">
        <f t="shared" si="201"/>
        <v>Dec</v>
      </c>
      <c r="D6359" t="s">
        <v>1611</v>
      </c>
      <c r="E6359" t="s">
        <v>31</v>
      </c>
      <c r="F6359" t="s">
        <v>12</v>
      </c>
      <c r="G6359" t="s">
        <v>105</v>
      </c>
      <c r="H6359" t="s">
        <v>240</v>
      </c>
      <c r="I6359" s="4">
        <v>59.7</v>
      </c>
      <c r="J6359" s="5">
        <v>3</v>
      </c>
      <c r="K6359" s="4">
        <v>26.87</v>
      </c>
    </row>
    <row r="6360" spans="1:11" x14ac:dyDescent="0.2">
      <c r="A6360" t="s">
        <v>3528</v>
      </c>
      <c r="B6360" t="str">
        <f t="shared" si="200"/>
        <v>2016</v>
      </c>
      <c r="C6360" t="str">
        <f t="shared" si="201"/>
        <v>Dec</v>
      </c>
      <c r="D6360" t="s">
        <v>1611</v>
      </c>
      <c r="E6360" t="s">
        <v>31</v>
      </c>
      <c r="F6360" t="s">
        <v>38</v>
      </c>
      <c r="G6360" t="s">
        <v>52</v>
      </c>
      <c r="H6360" t="s">
        <v>2839</v>
      </c>
      <c r="I6360" s="4">
        <v>14.52</v>
      </c>
      <c r="J6360" s="5">
        <v>3</v>
      </c>
      <c r="K6360" s="4">
        <v>5.66</v>
      </c>
    </row>
    <row r="6361" spans="1:11" x14ac:dyDescent="0.2">
      <c r="A6361" t="s">
        <v>3528</v>
      </c>
      <c r="B6361" t="str">
        <f t="shared" si="200"/>
        <v>2016</v>
      </c>
      <c r="C6361" t="str">
        <f t="shared" si="201"/>
        <v>Dec</v>
      </c>
      <c r="D6361" t="s">
        <v>1611</v>
      </c>
      <c r="E6361" t="s">
        <v>31</v>
      </c>
      <c r="F6361" t="s">
        <v>12</v>
      </c>
      <c r="G6361" t="s">
        <v>22</v>
      </c>
      <c r="H6361" t="s">
        <v>1320</v>
      </c>
      <c r="I6361" s="4">
        <v>104.18</v>
      </c>
      <c r="J6361" s="5">
        <v>3</v>
      </c>
      <c r="K6361" s="4">
        <v>33.86</v>
      </c>
    </row>
    <row r="6362" spans="1:11" x14ac:dyDescent="0.2">
      <c r="A6362" t="s">
        <v>3528</v>
      </c>
      <c r="B6362" t="str">
        <f t="shared" si="200"/>
        <v>2016</v>
      </c>
      <c r="C6362" t="str">
        <f t="shared" si="201"/>
        <v>Dec</v>
      </c>
      <c r="D6362" t="s">
        <v>193</v>
      </c>
      <c r="E6362" t="s">
        <v>1777</v>
      </c>
      <c r="F6362" t="s">
        <v>12</v>
      </c>
      <c r="G6362" t="s">
        <v>20</v>
      </c>
      <c r="H6362" t="s">
        <v>2313</v>
      </c>
      <c r="I6362" s="4">
        <v>2079.4</v>
      </c>
      <c r="J6362" s="5">
        <v>5</v>
      </c>
      <c r="K6362" s="4">
        <v>582.23</v>
      </c>
    </row>
    <row r="6363" spans="1:11" x14ac:dyDescent="0.2">
      <c r="A6363" t="s">
        <v>3528</v>
      </c>
      <c r="B6363" t="str">
        <f t="shared" si="200"/>
        <v>2016</v>
      </c>
      <c r="C6363" t="str">
        <f t="shared" si="201"/>
        <v>Dec</v>
      </c>
      <c r="D6363" t="s">
        <v>193</v>
      </c>
      <c r="E6363" t="s">
        <v>1777</v>
      </c>
      <c r="F6363" t="s">
        <v>43</v>
      </c>
      <c r="G6363" t="s">
        <v>44</v>
      </c>
      <c r="H6363" t="s">
        <v>834</v>
      </c>
      <c r="I6363" s="4">
        <v>629.95000000000005</v>
      </c>
      <c r="J6363" s="5">
        <v>5</v>
      </c>
      <c r="K6363" s="4">
        <v>176.39</v>
      </c>
    </row>
    <row r="6364" spans="1:11" x14ac:dyDescent="0.2">
      <c r="A6364" t="s">
        <v>3528</v>
      </c>
      <c r="B6364" t="str">
        <f t="shared" si="200"/>
        <v>2016</v>
      </c>
      <c r="C6364" t="str">
        <f t="shared" si="201"/>
        <v>Dec</v>
      </c>
      <c r="D6364" t="s">
        <v>193</v>
      </c>
      <c r="E6364" t="s">
        <v>1777</v>
      </c>
      <c r="F6364" t="s">
        <v>38</v>
      </c>
      <c r="G6364" t="s">
        <v>52</v>
      </c>
      <c r="H6364" t="s">
        <v>3352</v>
      </c>
      <c r="I6364" s="4">
        <v>72.42</v>
      </c>
      <c r="J6364" s="5">
        <v>6</v>
      </c>
      <c r="K6364" s="4">
        <v>23.9</v>
      </c>
    </row>
    <row r="6365" spans="1:11" x14ac:dyDescent="0.2">
      <c r="A6365" t="s">
        <v>3528</v>
      </c>
      <c r="B6365" t="str">
        <f t="shared" si="200"/>
        <v>2016</v>
      </c>
      <c r="C6365" t="str">
        <f t="shared" si="201"/>
        <v>Dec</v>
      </c>
      <c r="D6365" t="s">
        <v>1885</v>
      </c>
      <c r="E6365" t="s">
        <v>169</v>
      </c>
      <c r="F6365" t="s">
        <v>12</v>
      </c>
      <c r="G6365" t="s">
        <v>22</v>
      </c>
      <c r="H6365" t="s">
        <v>3113</v>
      </c>
      <c r="I6365" s="4">
        <v>415.18</v>
      </c>
      <c r="J6365" s="5">
        <v>3</v>
      </c>
      <c r="K6365" s="4">
        <v>134.93</v>
      </c>
    </row>
    <row r="6366" spans="1:11" x14ac:dyDescent="0.2">
      <c r="A6366" t="s">
        <v>3528</v>
      </c>
      <c r="B6366" t="str">
        <f t="shared" si="200"/>
        <v>2016</v>
      </c>
      <c r="C6366" t="str">
        <f t="shared" si="201"/>
        <v>Dec</v>
      </c>
      <c r="D6366" t="s">
        <v>1885</v>
      </c>
      <c r="E6366" t="s">
        <v>169</v>
      </c>
      <c r="F6366" t="s">
        <v>12</v>
      </c>
      <c r="G6366" t="s">
        <v>22</v>
      </c>
      <c r="H6366" t="s">
        <v>2268</v>
      </c>
      <c r="I6366" s="4">
        <v>35.229999999999997</v>
      </c>
      <c r="J6366" s="5">
        <v>3</v>
      </c>
      <c r="K6366" s="4">
        <v>11.45</v>
      </c>
    </row>
    <row r="6367" spans="1:11" x14ac:dyDescent="0.2">
      <c r="A6367" t="s">
        <v>3528</v>
      </c>
      <c r="B6367" t="str">
        <f t="shared" si="200"/>
        <v>2016</v>
      </c>
      <c r="C6367" t="str">
        <f t="shared" si="201"/>
        <v>Dec</v>
      </c>
      <c r="D6367" t="s">
        <v>1885</v>
      </c>
      <c r="E6367" t="s">
        <v>169</v>
      </c>
      <c r="F6367" t="s">
        <v>12</v>
      </c>
      <c r="G6367" t="s">
        <v>13</v>
      </c>
      <c r="H6367" t="s">
        <v>2043</v>
      </c>
      <c r="I6367" s="4">
        <v>54.96</v>
      </c>
      <c r="J6367" s="5">
        <v>1</v>
      </c>
      <c r="K6367" s="4">
        <v>26.93</v>
      </c>
    </row>
    <row r="6368" spans="1:11" x14ac:dyDescent="0.2">
      <c r="A6368" t="s">
        <v>3528</v>
      </c>
      <c r="B6368" t="str">
        <f t="shared" si="200"/>
        <v>2016</v>
      </c>
      <c r="C6368" t="str">
        <f t="shared" si="201"/>
        <v>Dec</v>
      </c>
      <c r="D6368" t="s">
        <v>1715</v>
      </c>
      <c r="E6368" t="s">
        <v>327</v>
      </c>
      <c r="F6368" t="s">
        <v>43</v>
      </c>
      <c r="G6368" t="s">
        <v>58</v>
      </c>
      <c r="H6368" t="s">
        <v>1681</v>
      </c>
      <c r="I6368" s="4">
        <v>165.6</v>
      </c>
      <c r="J6368" s="5">
        <v>3</v>
      </c>
      <c r="K6368" s="4">
        <v>-6.21</v>
      </c>
    </row>
    <row r="6369" spans="1:11" x14ac:dyDescent="0.2">
      <c r="A6369" t="s">
        <v>3528</v>
      </c>
      <c r="B6369" t="str">
        <f t="shared" si="200"/>
        <v>2016</v>
      </c>
      <c r="C6369" t="str">
        <f t="shared" si="201"/>
        <v>Dec</v>
      </c>
      <c r="D6369" t="s">
        <v>775</v>
      </c>
      <c r="E6369" t="s">
        <v>458</v>
      </c>
      <c r="F6369" t="s">
        <v>12</v>
      </c>
      <c r="G6369" t="s">
        <v>22</v>
      </c>
      <c r="H6369" t="s">
        <v>1914</v>
      </c>
      <c r="I6369" s="4">
        <v>115.84</v>
      </c>
      <c r="J6369" s="5">
        <v>8</v>
      </c>
      <c r="K6369" s="4">
        <v>54.44</v>
      </c>
    </row>
    <row r="6370" spans="1:11" x14ac:dyDescent="0.2">
      <c r="A6370" t="s">
        <v>3528</v>
      </c>
      <c r="B6370" t="str">
        <f t="shared" si="200"/>
        <v>2016</v>
      </c>
      <c r="C6370" t="str">
        <f t="shared" si="201"/>
        <v>Dec</v>
      </c>
      <c r="D6370" t="s">
        <v>666</v>
      </c>
      <c r="E6370" t="s">
        <v>11</v>
      </c>
      <c r="F6370" t="s">
        <v>38</v>
      </c>
      <c r="G6370" t="s">
        <v>83</v>
      </c>
      <c r="H6370" t="s">
        <v>2681</v>
      </c>
      <c r="I6370" s="4">
        <v>781.86</v>
      </c>
      <c r="J6370" s="5">
        <v>10</v>
      </c>
      <c r="K6370" s="4">
        <v>-137.97999999999999</v>
      </c>
    </row>
    <row r="6371" spans="1:11" x14ac:dyDescent="0.2">
      <c r="A6371" t="s">
        <v>3528</v>
      </c>
      <c r="B6371" t="str">
        <f t="shared" si="200"/>
        <v>2016</v>
      </c>
      <c r="C6371" t="str">
        <f t="shared" si="201"/>
        <v>Dec</v>
      </c>
      <c r="D6371" t="s">
        <v>666</v>
      </c>
      <c r="E6371" t="s">
        <v>11</v>
      </c>
      <c r="F6371" t="s">
        <v>12</v>
      </c>
      <c r="G6371" t="s">
        <v>13</v>
      </c>
      <c r="H6371" t="s">
        <v>2470</v>
      </c>
      <c r="I6371" s="4">
        <v>30.82</v>
      </c>
      <c r="J6371" s="5">
        <v>9</v>
      </c>
      <c r="K6371" s="4">
        <v>9.6300000000000008</v>
      </c>
    </row>
    <row r="6372" spans="1:11" x14ac:dyDescent="0.2">
      <c r="A6372" t="s">
        <v>3529</v>
      </c>
      <c r="B6372" t="str">
        <f t="shared" si="200"/>
        <v>2016</v>
      </c>
      <c r="C6372" t="str">
        <f t="shared" si="201"/>
        <v>Dec</v>
      </c>
      <c r="D6372" t="s">
        <v>2852</v>
      </c>
      <c r="E6372" t="s">
        <v>169</v>
      </c>
      <c r="F6372" t="s">
        <v>12</v>
      </c>
      <c r="G6372" t="s">
        <v>13</v>
      </c>
      <c r="H6372" t="s">
        <v>2050</v>
      </c>
      <c r="I6372" s="4">
        <v>182.72</v>
      </c>
      <c r="J6372" s="5">
        <v>8</v>
      </c>
      <c r="K6372" s="4">
        <v>84.05</v>
      </c>
    </row>
    <row r="6373" spans="1:11" x14ac:dyDescent="0.2">
      <c r="A6373" t="s">
        <v>3529</v>
      </c>
      <c r="B6373" t="str">
        <f t="shared" si="200"/>
        <v>2016</v>
      </c>
      <c r="C6373" t="str">
        <f t="shared" si="201"/>
        <v>Dec</v>
      </c>
      <c r="D6373" t="s">
        <v>2852</v>
      </c>
      <c r="E6373" t="s">
        <v>169</v>
      </c>
      <c r="F6373" t="s">
        <v>38</v>
      </c>
      <c r="G6373" t="s">
        <v>164</v>
      </c>
      <c r="H6373" t="s">
        <v>764</v>
      </c>
      <c r="I6373" s="4">
        <v>400.03</v>
      </c>
      <c r="J6373" s="5">
        <v>2</v>
      </c>
      <c r="K6373" s="4">
        <v>-153.35</v>
      </c>
    </row>
    <row r="6374" spans="1:11" x14ac:dyDescent="0.2">
      <c r="A6374" t="s">
        <v>3529</v>
      </c>
      <c r="B6374" t="str">
        <f t="shared" si="200"/>
        <v>2016</v>
      </c>
      <c r="C6374" t="str">
        <f t="shared" si="201"/>
        <v>Dec</v>
      </c>
      <c r="D6374" t="s">
        <v>2852</v>
      </c>
      <c r="E6374" t="s">
        <v>169</v>
      </c>
      <c r="F6374" t="s">
        <v>12</v>
      </c>
      <c r="G6374" t="s">
        <v>20</v>
      </c>
      <c r="H6374" t="s">
        <v>633</v>
      </c>
      <c r="I6374" s="4">
        <v>33.630000000000003</v>
      </c>
      <c r="J6374" s="5">
        <v>3</v>
      </c>
      <c r="K6374" s="4">
        <v>10.09</v>
      </c>
    </row>
    <row r="6375" spans="1:11" x14ac:dyDescent="0.2">
      <c r="A6375" t="s">
        <v>3529</v>
      </c>
      <c r="B6375" t="str">
        <f t="shared" si="200"/>
        <v>2016</v>
      </c>
      <c r="C6375" t="str">
        <f t="shared" si="201"/>
        <v>Dec</v>
      </c>
      <c r="D6375" t="s">
        <v>2852</v>
      </c>
      <c r="E6375" t="s">
        <v>169</v>
      </c>
      <c r="F6375" t="s">
        <v>38</v>
      </c>
      <c r="G6375" t="s">
        <v>39</v>
      </c>
      <c r="H6375" t="s">
        <v>496</v>
      </c>
      <c r="I6375" s="4">
        <v>542.65</v>
      </c>
      <c r="J6375" s="5">
        <v>3</v>
      </c>
      <c r="K6375" s="4">
        <v>102.5</v>
      </c>
    </row>
    <row r="6376" spans="1:11" x14ac:dyDescent="0.2">
      <c r="A6376" t="s">
        <v>3529</v>
      </c>
      <c r="B6376" t="str">
        <f t="shared" si="200"/>
        <v>2016</v>
      </c>
      <c r="C6376" t="str">
        <f t="shared" si="201"/>
        <v>Dec</v>
      </c>
      <c r="D6376" t="s">
        <v>2852</v>
      </c>
      <c r="E6376" t="s">
        <v>169</v>
      </c>
      <c r="F6376" t="s">
        <v>12</v>
      </c>
      <c r="G6376" t="s">
        <v>18</v>
      </c>
      <c r="H6376" t="s">
        <v>1974</v>
      </c>
      <c r="I6376" s="4">
        <v>6.3</v>
      </c>
      <c r="J6376" s="5">
        <v>2</v>
      </c>
      <c r="K6376" s="4">
        <v>3.02</v>
      </c>
    </row>
    <row r="6377" spans="1:11" x14ac:dyDescent="0.2">
      <c r="A6377" t="s">
        <v>3529</v>
      </c>
      <c r="B6377" t="str">
        <f t="shared" si="200"/>
        <v>2016</v>
      </c>
      <c r="C6377" t="str">
        <f t="shared" si="201"/>
        <v>Dec</v>
      </c>
      <c r="D6377" t="s">
        <v>3104</v>
      </c>
      <c r="E6377" t="s">
        <v>26</v>
      </c>
      <c r="F6377" t="s">
        <v>12</v>
      </c>
      <c r="G6377" t="s">
        <v>105</v>
      </c>
      <c r="H6377" t="s">
        <v>2376</v>
      </c>
      <c r="I6377" s="4">
        <v>394.82</v>
      </c>
      <c r="J6377" s="5">
        <v>4</v>
      </c>
      <c r="K6377" s="4">
        <v>93.77</v>
      </c>
    </row>
    <row r="6378" spans="1:11" x14ac:dyDescent="0.2">
      <c r="A6378" t="s">
        <v>3529</v>
      </c>
      <c r="B6378" t="str">
        <f t="shared" si="200"/>
        <v>2016</v>
      </c>
      <c r="C6378" t="str">
        <f t="shared" si="201"/>
        <v>Dec</v>
      </c>
      <c r="D6378" t="s">
        <v>3104</v>
      </c>
      <c r="E6378" t="s">
        <v>26</v>
      </c>
      <c r="F6378" t="s">
        <v>12</v>
      </c>
      <c r="G6378" t="s">
        <v>22</v>
      </c>
      <c r="H6378" t="s">
        <v>877</v>
      </c>
      <c r="I6378" s="4">
        <v>18.190000000000001</v>
      </c>
      <c r="J6378" s="5">
        <v>4</v>
      </c>
      <c r="K6378" s="4">
        <v>-14.55</v>
      </c>
    </row>
    <row r="6379" spans="1:11" x14ac:dyDescent="0.2">
      <c r="A6379" t="s">
        <v>3529</v>
      </c>
      <c r="B6379" t="str">
        <f t="shared" si="200"/>
        <v>2016</v>
      </c>
      <c r="C6379" t="str">
        <f t="shared" si="201"/>
        <v>Dec</v>
      </c>
      <c r="D6379" t="s">
        <v>2723</v>
      </c>
      <c r="E6379" t="s">
        <v>31</v>
      </c>
      <c r="F6379" t="s">
        <v>43</v>
      </c>
      <c r="G6379" t="s">
        <v>58</v>
      </c>
      <c r="H6379" t="s">
        <v>2522</v>
      </c>
      <c r="I6379" s="4">
        <v>1649.95</v>
      </c>
      <c r="J6379" s="5">
        <v>5</v>
      </c>
      <c r="K6379" s="4">
        <v>659.98</v>
      </c>
    </row>
    <row r="6380" spans="1:11" x14ac:dyDescent="0.2">
      <c r="A6380" t="s">
        <v>3529</v>
      </c>
      <c r="B6380" t="str">
        <f t="shared" si="200"/>
        <v>2016</v>
      </c>
      <c r="C6380" t="str">
        <f t="shared" si="201"/>
        <v>Dec</v>
      </c>
      <c r="D6380" t="s">
        <v>2723</v>
      </c>
      <c r="E6380" t="s">
        <v>31</v>
      </c>
      <c r="F6380" t="s">
        <v>38</v>
      </c>
      <c r="G6380" t="s">
        <v>52</v>
      </c>
      <c r="H6380" t="s">
        <v>2356</v>
      </c>
      <c r="I6380" s="4">
        <v>111.9</v>
      </c>
      <c r="J6380" s="5">
        <v>6</v>
      </c>
      <c r="K6380" s="4">
        <v>51.47</v>
      </c>
    </row>
    <row r="6381" spans="1:11" x14ac:dyDescent="0.2">
      <c r="A6381" t="s">
        <v>3529</v>
      </c>
      <c r="B6381" t="str">
        <f t="shared" si="200"/>
        <v>2016</v>
      </c>
      <c r="C6381" t="str">
        <f t="shared" si="201"/>
        <v>Dec</v>
      </c>
      <c r="D6381" t="s">
        <v>86</v>
      </c>
      <c r="E6381" t="s">
        <v>146</v>
      </c>
      <c r="F6381" t="s">
        <v>38</v>
      </c>
      <c r="G6381" t="s">
        <v>164</v>
      </c>
      <c r="H6381" t="s">
        <v>1095</v>
      </c>
      <c r="I6381" s="4">
        <v>581.96</v>
      </c>
      <c r="J6381" s="5">
        <v>2</v>
      </c>
      <c r="K6381" s="4">
        <v>104.75</v>
      </c>
    </row>
    <row r="6382" spans="1:11" x14ac:dyDescent="0.2">
      <c r="A6382" t="s">
        <v>3529</v>
      </c>
      <c r="B6382" t="str">
        <f t="shared" si="200"/>
        <v>2016</v>
      </c>
      <c r="C6382" t="str">
        <f t="shared" si="201"/>
        <v>Dec</v>
      </c>
      <c r="D6382" t="s">
        <v>86</v>
      </c>
      <c r="E6382" t="s">
        <v>146</v>
      </c>
      <c r="F6382" t="s">
        <v>38</v>
      </c>
      <c r="G6382" t="s">
        <v>39</v>
      </c>
      <c r="H6382" t="s">
        <v>1828</v>
      </c>
      <c r="I6382" s="4">
        <v>29.98</v>
      </c>
      <c r="J6382" s="5">
        <v>1</v>
      </c>
      <c r="K6382" s="4">
        <v>8.09</v>
      </c>
    </row>
    <row r="6383" spans="1:11" x14ac:dyDescent="0.2">
      <c r="A6383" t="s">
        <v>3529</v>
      </c>
      <c r="B6383" t="str">
        <f t="shared" si="200"/>
        <v>2016</v>
      </c>
      <c r="C6383" t="str">
        <f t="shared" si="201"/>
        <v>Dec</v>
      </c>
      <c r="D6383" t="s">
        <v>420</v>
      </c>
      <c r="E6383" t="s">
        <v>31</v>
      </c>
      <c r="F6383" t="s">
        <v>12</v>
      </c>
      <c r="G6383" t="s">
        <v>20</v>
      </c>
      <c r="H6383" t="s">
        <v>1665</v>
      </c>
      <c r="I6383" s="4">
        <v>772.68</v>
      </c>
      <c r="J6383" s="5">
        <v>4</v>
      </c>
      <c r="K6383" s="4">
        <v>108.18</v>
      </c>
    </row>
    <row r="6384" spans="1:11" x14ac:dyDescent="0.2">
      <c r="A6384" t="s">
        <v>3529</v>
      </c>
      <c r="B6384" t="str">
        <f t="shared" si="200"/>
        <v>2016</v>
      </c>
      <c r="C6384" t="str">
        <f t="shared" si="201"/>
        <v>Dec</v>
      </c>
      <c r="D6384" t="s">
        <v>1142</v>
      </c>
      <c r="E6384" t="s">
        <v>31</v>
      </c>
      <c r="F6384" t="s">
        <v>38</v>
      </c>
      <c r="G6384" t="s">
        <v>164</v>
      </c>
      <c r="H6384" t="s">
        <v>1013</v>
      </c>
      <c r="I6384" s="4">
        <v>268.7</v>
      </c>
      <c r="J6384" s="5">
        <v>3</v>
      </c>
      <c r="K6384" s="4">
        <v>6.72</v>
      </c>
    </row>
    <row r="6385" spans="1:11" x14ac:dyDescent="0.2">
      <c r="A6385" t="s">
        <v>3529</v>
      </c>
      <c r="B6385" t="str">
        <f t="shared" si="200"/>
        <v>2016</v>
      </c>
      <c r="C6385" t="str">
        <f t="shared" si="201"/>
        <v>Dec</v>
      </c>
      <c r="D6385" t="s">
        <v>1142</v>
      </c>
      <c r="E6385" t="s">
        <v>31</v>
      </c>
      <c r="F6385" t="s">
        <v>12</v>
      </c>
      <c r="G6385" t="s">
        <v>27</v>
      </c>
      <c r="H6385" t="s">
        <v>42</v>
      </c>
      <c r="I6385" s="4">
        <v>21.92</v>
      </c>
      <c r="J6385" s="5">
        <v>8</v>
      </c>
      <c r="K6385" s="4">
        <v>5.92</v>
      </c>
    </row>
    <row r="6386" spans="1:11" x14ac:dyDescent="0.2">
      <c r="A6386" t="s">
        <v>3529</v>
      </c>
      <c r="B6386" t="str">
        <f t="shared" si="200"/>
        <v>2016</v>
      </c>
      <c r="C6386" t="str">
        <f t="shared" si="201"/>
        <v>Dec</v>
      </c>
      <c r="D6386" t="s">
        <v>1142</v>
      </c>
      <c r="E6386" t="s">
        <v>31</v>
      </c>
      <c r="F6386" t="s">
        <v>12</v>
      </c>
      <c r="G6386" t="s">
        <v>20</v>
      </c>
      <c r="H6386" t="s">
        <v>207</v>
      </c>
      <c r="I6386" s="4">
        <v>48.72</v>
      </c>
      <c r="J6386" s="5">
        <v>3</v>
      </c>
      <c r="K6386" s="4">
        <v>7.31</v>
      </c>
    </row>
    <row r="6387" spans="1:11" x14ac:dyDescent="0.2">
      <c r="A6387" t="s">
        <v>3529</v>
      </c>
      <c r="B6387" t="str">
        <f t="shared" si="200"/>
        <v>2016</v>
      </c>
      <c r="C6387" t="str">
        <f t="shared" si="201"/>
        <v>Dec</v>
      </c>
      <c r="D6387" t="s">
        <v>1142</v>
      </c>
      <c r="E6387" t="s">
        <v>31</v>
      </c>
      <c r="F6387" t="s">
        <v>38</v>
      </c>
      <c r="G6387" t="s">
        <v>83</v>
      </c>
      <c r="H6387" t="s">
        <v>477</v>
      </c>
      <c r="I6387" s="4">
        <v>205.67</v>
      </c>
      <c r="J6387" s="5">
        <v>2</v>
      </c>
      <c r="K6387" s="4">
        <v>-12.1</v>
      </c>
    </row>
    <row r="6388" spans="1:11" x14ac:dyDescent="0.2">
      <c r="A6388" t="s">
        <v>3530</v>
      </c>
      <c r="B6388" t="str">
        <f t="shared" si="200"/>
        <v>2016</v>
      </c>
      <c r="C6388" t="str">
        <f t="shared" si="201"/>
        <v>Dec</v>
      </c>
      <c r="D6388" t="s">
        <v>1432</v>
      </c>
      <c r="E6388" t="s">
        <v>169</v>
      </c>
      <c r="F6388" t="s">
        <v>38</v>
      </c>
      <c r="G6388" t="s">
        <v>52</v>
      </c>
      <c r="H6388" t="s">
        <v>1259</v>
      </c>
      <c r="I6388" s="4">
        <v>113.79</v>
      </c>
      <c r="J6388" s="5">
        <v>3</v>
      </c>
      <c r="K6388" s="4">
        <v>20.48</v>
      </c>
    </row>
    <row r="6389" spans="1:11" x14ac:dyDescent="0.2">
      <c r="A6389" t="s">
        <v>3530</v>
      </c>
      <c r="B6389" t="str">
        <f t="shared" si="200"/>
        <v>2016</v>
      </c>
      <c r="C6389" t="str">
        <f t="shared" si="201"/>
        <v>Dec</v>
      </c>
      <c r="D6389" t="s">
        <v>1432</v>
      </c>
      <c r="E6389" t="s">
        <v>169</v>
      </c>
      <c r="F6389" t="s">
        <v>43</v>
      </c>
      <c r="G6389" t="s">
        <v>58</v>
      </c>
      <c r="H6389" t="s">
        <v>181</v>
      </c>
      <c r="I6389" s="4">
        <v>78.150000000000006</v>
      </c>
      <c r="J6389" s="5">
        <v>1</v>
      </c>
      <c r="K6389" s="4">
        <v>34.39</v>
      </c>
    </row>
    <row r="6390" spans="1:11" x14ac:dyDescent="0.2">
      <c r="A6390" t="s">
        <v>3530</v>
      </c>
      <c r="B6390" t="str">
        <f t="shared" si="200"/>
        <v>2016</v>
      </c>
      <c r="C6390" t="str">
        <f t="shared" si="201"/>
        <v>Dec</v>
      </c>
      <c r="D6390" t="s">
        <v>1432</v>
      </c>
      <c r="E6390" t="s">
        <v>169</v>
      </c>
      <c r="F6390" t="s">
        <v>12</v>
      </c>
      <c r="G6390" t="s">
        <v>22</v>
      </c>
      <c r="H6390" t="s">
        <v>1912</v>
      </c>
      <c r="I6390" s="4">
        <v>1.73</v>
      </c>
      <c r="J6390" s="5">
        <v>1</v>
      </c>
      <c r="K6390" s="4">
        <v>0.6</v>
      </c>
    </row>
    <row r="6391" spans="1:11" x14ac:dyDescent="0.2">
      <c r="A6391" t="s">
        <v>3530</v>
      </c>
      <c r="B6391" t="str">
        <f t="shared" si="200"/>
        <v>2016</v>
      </c>
      <c r="C6391" t="str">
        <f t="shared" si="201"/>
        <v>Dec</v>
      </c>
      <c r="D6391" t="s">
        <v>1432</v>
      </c>
      <c r="E6391" t="s">
        <v>169</v>
      </c>
      <c r="F6391" t="s">
        <v>12</v>
      </c>
      <c r="G6391" t="s">
        <v>13</v>
      </c>
      <c r="H6391" t="s">
        <v>719</v>
      </c>
      <c r="I6391" s="4">
        <v>40.56</v>
      </c>
      <c r="J6391" s="5">
        <v>4</v>
      </c>
      <c r="K6391" s="4">
        <v>19.87</v>
      </c>
    </row>
    <row r="6392" spans="1:11" x14ac:dyDescent="0.2">
      <c r="A6392" t="s">
        <v>3530</v>
      </c>
      <c r="B6392" t="str">
        <f t="shared" si="200"/>
        <v>2016</v>
      </c>
      <c r="C6392" t="str">
        <f t="shared" si="201"/>
        <v>Dec</v>
      </c>
      <c r="D6392" t="s">
        <v>1432</v>
      </c>
      <c r="E6392" t="s">
        <v>169</v>
      </c>
      <c r="F6392" t="s">
        <v>12</v>
      </c>
      <c r="G6392" t="s">
        <v>20</v>
      </c>
      <c r="H6392" t="s">
        <v>2897</v>
      </c>
      <c r="I6392" s="4">
        <v>182.94</v>
      </c>
      <c r="J6392" s="5">
        <v>3</v>
      </c>
      <c r="K6392" s="4">
        <v>3.66</v>
      </c>
    </row>
    <row r="6393" spans="1:11" x14ac:dyDescent="0.2">
      <c r="A6393" t="s">
        <v>3530</v>
      </c>
      <c r="B6393" t="str">
        <f t="shared" si="200"/>
        <v>2016</v>
      </c>
      <c r="C6393" t="str">
        <f t="shared" si="201"/>
        <v>Dec</v>
      </c>
      <c r="D6393" t="s">
        <v>1432</v>
      </c>
      <c r="E6393" t="s">
        <v>169</v>
      </c>
      <c r="F6393" t="s">
        <v>12</v>
      </c>
      <c r="G6393" t="s">
        <v>20</v>
      </c>
      <c r="H6393" t="s">
        <v>3448</v>
      </c>
      <c r="I6393" s="4">
        <v>193.86</v>
      </c>
      <c r="J6393" s="5">
        <v>2</v>
      </c>
      <c r="K6393" s="4">
        <v>11.63</v>
      </c>
    </row>
    <row r="6394" spans="1:11" x14ac:dyDescent="0.2">
      <c r="A6394" t="s">
        <v>3530</v>
      </c>
      <c r="B6394" t="str">
        <f t="shared" si="200"/>
        <v>2016</v>
      </c>
      <c r="C6394" t="str">
        <f t="shared" si="201"/>
        <v>Dec</v>
      </c>
      <c r="D6394" t="s">
        <v>855</v>
      </c>
      <c r="E6394" t="s">
        <v>169</v>
      </c>
      <c r="F6394" t="s">
        <v>12</v>
      </c>
      <c r="G6394" t="s">
        <v>20</v>
      </c>
      <c r="H6394" t="s">
        <v>3531</v>
      </c>
      <c r="I6394" s="4">
        <v>212.88</v>
      </c>
      <c r="J6394" s="5">
        <v>6</v>
      </c>
      <c r="K6394" s="4">
        <v>0</v>
      </c>
    </row>
    <row r="6395" spans="1:11" x14ac:dyDescent="0.2">
      <c r="A6395" t="s">
        <v>3530</v>
      </c>
      <c r="B6395" t="str">
        <f t="shared" si="200"/>
        <v>2016</v>
      </c>
      <c r="C6395" t="str">
        <f t="shared" si="201"/>
        <v>Dec</v>
      </c>
      <c r="D6395" t="s">
        <v>1018</v>
      </c>
      <c r="E6395" t="s">
        <v>169</v>
      </c>
      <c r="F6395" t="s">
        <v>12</v>
      </c>
      <c r="G6395" t="s">
        <v>22</v>
      </c>
      <c r="H6395" t="s">
        <v>1579</v>
      </c>
      <c r="I6395" s="4">
        <v>15.53</v>
      </c>
      <c r="J6395" s="5">
        <v>3</v>
      </c>
      <c r="K6395" s="4">
        <v>5.82</v>
      </c>
    </row>
    <row r="6396" spans="1:11" x14ac:dyDescent="0.2">
      <c r="A6396" t="s">
        <v>3530</v>
      </c>
      <c r="B6396" t="str">
        <f t="shared" si="200"/>
        <v>2016</v>
      </c>
      <c r="C6396" t="str">
        <f t="shared" si="201"/>
        <v>Dec</v>
      </c>
      <c r="D6396" t="s">
        <v>1452</v>
      </c>
      <c r="E6396" t="s">
        <v>31</v>
      </c>
      <c r="F6396" t="s">
        <v>12</v>
      </c>
      <c r="G6396" t="s">
        <v>13</v>
      </c>
      <c r="H6396" t="s">
        <v>2740</v>
      </c>
      <c r="I6396" s="4">
        <v>104.85</v>
      </c>
      <c r="J6396" s="5">
        <v>1</v>
      </c>
      <c r="K6396" s="4">
        <v>50.33</v>
      </c>
    </row>
    <row r="6397" spans="1:11" x14ac:dyDescent="0.2">
      <c r="A6397" t="s">
        <v>3532</v>
      </c>
      <c r="B6397" t="str">
        <f t="shared" si="200"/>
        <v>2016</v>
      </c>
      <c r="C6397" t="str">
        <f t="shared" si="201"/>
        <v>Dec</v>
      </c>
      <c r="D6397" t="s">
        <v>2097</v>
      </c>
      <c r="E6397" t="s">
        <v>189</v>
      </c>
      <c r="F6397" t="s">
        <v>12</v>
      </c>
      <c r="G6397" t="s">
        <v>22</v>
      </c>
      <c r="H6397" t="s">
        <v>605</v>
      </c>
      <c r="I6397" s="4">
        <v>407.98</v>
      </c>
      <c r="J6397" s="5">
        <v>3</v>
      </c>
      <c r="K6397" s="4">
        <v>132.59</v>
      </c>
    </row>
    <row r="6398" spans="1:11" x14ac:dyDescent="0.2">
      <c r="A6398" t="s">
        <v>3532</v>
      </c>
      <c r="B6398" t="str">
        <f t="shared" si="200"/>
        <v>2016</v>
      </c>
      <c r="C6398" t="str">
        <f t="shared" si="201"/>
        <v>Dec</v>
      </c>
      <c r="D6398" t="s">
        <v>3533</v>
      </c>
      <c r="E6398" t="s">
        <v>180</v>
      </c>
      <c r="F6398" t="s">
        <v>43</v>
      </c>
      <c r="G6398" t="s">
        <v>44</v>
      </c>
      <c r="H6398" t="s">
        <v>965</v>
      </c>
      <c r="I6398" s="4">
        <v>384.45</v>
      </c>
      <c r="J6398" s="5">
        <v>11</v>
      </c>
      <c r="K6398" s="4">
        <v>103.8</v>
      </c>
    </row>
    <row r="6399" spans="1:11" x14ac:dyDescent="0.2">
      <c r="A6399" t="s">
        <v>3532</v>
      </c>
      <c r="B6399" t="str">
        <f t="shared" si="200"/>
        <v>2016</v>
      </c>
      <c r="C6399" t="str">
        <f t="shared" si="201"/>
        <v>Dec</v>
      </c>
      <c r="D6399" t="s">
        <v>3533</v>
      </c>
      <c r="E6399" t="s">
        <v>180</v>
      </c>
      <c r="F6399" t="s">
        <v>43</v>
      </c>
      <c r="G6399" t="s">
        <v>44</v>
      </c>
      <c r="H6399" t="s">
        <v>3064</v>
      </c>
      <c r="I6399" s="4">
        <v>149.97</v>
      </c>
      <c r="J6399" s="5">
        <v>3</v>
      </c>
      <c r="K6399" s="4">
        <v>6</v>
      </c>
    </row>
    <row r="6400" spans="1:11" x14ac:dyDescent="0.2">
      <c r="A6400" t="s">
        <v>3532</v>
      </c>
      <c r="B6400" t="str">
        <f t="shared" si="200"/>
        <v>2016</v>
      </c>
      <c r="C6400" t="str">
        <f t="shared" si="201"/>
        <v>Dec</v>
      </c>
      <c r="D6400" t="s">
        <v>3533</v>
      </c>
      <c r="E6400" t="s">
        <v>180</v>
      </c>
      <c r="F6400" t="s">
        <v>38</v>
      </c>
      <c r="G6400" t="s">
        <v>39</v>
      </c>
      <c r="H6400" t="s">
        <v>1000</v>
      </c>
      <c r="I6400" s="4">
        <v>1951.84</v>
      </c>
      <c r="J6400" s="5">
        <v>8</v>
      </c>
      <c r="K6400" s="4">
        <v>585.54999999999995</v>
      </c>
    </row>
    <row r="6401" spans="1:11" x14ac:dyDescent="0.2">
      <c r="A6401" t="s">
        <v>3532</v>
      </c>
      <c r="B6401" t="str">
        <f t="shared" si="200"/>
        <v>2016</v>
      </c>
      <c r="C6401" t="str">
        <f t="shared" si="201"/>
        <v>Dec</v>
      </c>
      <c r="D6401" t="s">
        <v>3533</v>
      </c>
      <c r="E6401" t="s">
        <v>180</v>
      </c>
      <c r="F6401" t="s">
        <v>12</v>
      </c>
      <c r="G6401" t="s">
        <v>22</v>
      </c>
      <c r="H6401" t="s">
        <v>426</v>
      </c>
      <c r="I6401" s="4">
        <v>171.55</v>
      </c>
      <c r="J6401" s="5">
        <v>5</v>
      </c>
      <c r="K6401" s="4">
        <v>80.63</v>
      </c>
    </row>
    <row r="6402" spans="1:11" x14ac:dyDescent="0.2">
      <c r="A6402" t="s">
        <v>3532</v>
      </c>
      <c r="B6402" t="str">
        <f t="shared" si="200"/>
        <v>2016</v>
      </c>
      <c r="C6402" t="str">
        <f t="shared" si="201"/>
        <v>Dec</v>
      </c>
      <c r="D6402" t="s">
        <v>859</v>
      </c>
      <c r="E6402" t="s">
        <v>37</v>
      </c>
      <c r="F6402" t="s">
        <v>38</v>
      </c>
      <c r="G6402" t="s">
        <v>52</v>
      </c>
      <c r="H6402" t="s">
        <v>2715</v>
      </c>
      <c r="I6402" s="4">
        <v>191.82</v>
      </c>
      <c r="J6402" s="5">
        <v>3</v>
      </c>
      <c r="K6402" s="4">
        <v>74.81</v>
      </c>
    </row>
    <row r="6403" spans="1:11" x14ac:dyDescent="0.2">
      <c r="A6403" t="s">
        <v>3532</v>
      </c>
      <c r="B6403" t="str">
        <f t="shared" ref="B6403:B6466" si="202">TEXT(A6403,"YYYY")</f>
        <v>2016</v>
      </c>
      <c r="C6403" t="str">
        <f t="shared" ref="C6403:C6466" si="203">TEXT(A6403,"MMM")</f>
        <v>Dec</v>
      </c>
      <c r="D6403" t="s">
        <v>859</v>
      </c>
      <c r="E6403" t="s">
        <v>169</v>
      </c>
      <c r="F6403" t="s">
        <v>12</v>
      </c>
      <c r="G6403" t="s">
        <v>20</v>
      </c>
      <c r="H6403" t="s">
        <v>1599</v>
      </c>
      <c r="I6403" s="4">
        <v>465.18</v>
      </c>
      <c r="J6403" s="5">
        <v>3</v>
      </c>
      <c r="K6403" s="4">
        <v>120.95</v>
      </c>
    </row>
    <row r="6404" spans="1:11" x14ac:dyDescent="0.2">
      <c r="A6404" t="s">
        <v>3532</v>
      </c>
      <c r="B6404" t="str">
        <f t="shared" si="202"/>
        <v>2016</v>
      </c>
      <c r="C6404" t="str">
        <f t="shared" si="203"/>
        <v>Dec</v>
      </c>
      <c r="D6404" t="s">
        <v>660</v>
      </c>
      <c r="E6404" t="s">
        <v>501</v>
      </c>
      <c r="F6404" t="s">
        <v>38</v>
      </c>
      <c r="G6404" t="s">
        <v>83</v>
      </c>
      <c r="H6404" t="s">
        <v>3012</v>
      </c>
      <c r="I6404" s="4">
        <v>81.94</v>
      </c>
      <c r="J6404" s="5">
        <v>1</v>
      </c>
      <c r="K6404" s="4">
        <v>20.49</v>
      </c>
    </row>
    <row r="6405" spans="1:11" x14ac:dyDescent="0.2">
      <c r="A6405" t="s">
        <v>3532</v>
      </c>
      <c r="B6405" t="str">
        <f t="shared" si="202"/>
        <v>2016</v>
      </c>
      <c r="C6405" t="str">
        <f t="shared" si="203"/>
        <v>Dec</v>
      </c>
      <c r="D6405" t="s">
        <v>1945</v>
      </c>
      <c r="E6405" t="s">
        <v>2432</v>
      </c>
      <c r="F6405" t="s">
        <v>12</v>
      </c>
      <c r="G6405" t="s">
        <v>27</v>
      </c>
      <c r="H6405" t="s">
        <v>447</v>
      </c>
      <c r="I6405" s="4">
        <v>33.92</v>
      </c>
      <c r="J6405" s="5">
        <v>8</v>
      </c>
      <c r="K6405" s="4">
        <v>13.23</v>
      </c>
    </row>
    <row r="6406" spans="1:11" x14ac:dyDescent="0.2">
      <c r="A6406" t="s">
        <v>3532</v>
      </c>
      <c r="B6406" t="str">
        <f t="shared" si="202"/>
        <v>2016</v>
      </c>
      <c r="C6406" t="str">
        <f t="shared" si="203"/>
        <v>Dec</v>
      </c>
      <c r="D6406" t="s">
        <v>2398</v>
      </c>
      <c r="E6406" t="s">
        <v>37</v>
      </c>
      <c r="F6406" t="s">
        <v>43</v>
      </c>
      <c r="G6406" t="s">
        <v>44</v>
      </c>
      <c r="H6406" t="s">
        <v>1855</v>
      </c>
      <c r="I6406" s="4">
        <v>699.98</v>
      </c>
      <c r="J6406" s="5">
        <v>2</v>
      </c>
      <c r="K6406" s="4">
        <v>195.99</v>
      </c>
    </row>
    <row r="6407" spans="1:11" x14ac:dyDescent="0.2">
      <c r="A6407" t="s">
        <v>3532</v>
      </c>
      <c r="B6407" t="str">
        <f t="shared" si="202"/>
        <v>2016</v>
      </c>
      <c r="C6407" t="str">
        <f t="shared" si="203"/>
        <v>Dec</v>
      </c>
      <c r="D6407" t="s">
        <v>2398</v>
      </c>
      <c r="E6407" t="s">
        <v>37</v>
      </c>
      <c r="F6407" t="s">
        <v>12</v>
      </c>
      <c r="G6407" t="s">
        <v>20</v>
      </c>
      <c r="H6407" t="s">
        <v>2918</v>
      </c>
      <c r="I6407" s="4">
        <v>584.82000000000005</v>
      </c>
      <c r="J6407" s="5">
        <v>9</v>
      </c>
      <c r="K6407" s="4">
        <v>70.180000000000007</v>
      </c>
    </row>
    <row r="6408" spans="1:11" x14ac:dyDescent="0.2">
      <c r="A6408" t="s">
        <v>3532</v>
      </c>
      <c r="B6408" t="str">
        <f t="shared" si="202"/>
        <v>2016</v>
      </c>
      <c r="C6408" t="str">
        <f t="shared" si="203"/>
        <v>Dec</v>
      </c>
      <c r="D6408" t="s">
        <v>792</v>
      </c>
      <c r="E6408" t="s">
        <v>17</v>
      </c>
      <c r="F6408" t="s">
        <v>12</v>
      </c>
      <c r="G6408" t="s">
        <v>18</v>
      </c>
      <c r="H6408" t="s">
        <v>218</v>
      </c>
      <c r="I6408" s="4">
        <v>11.95</v>
      </c>
      <c r="J6408" s="5">
        <v>3</v>
      </c>
      <c r="K6408" s="4">
        <v>3.88</v>
      </c>
    </row>
    <row r="6409" spans="1:11" x14ac:dyDescent="0.2">
      <c r="A6409" t="s">
        <v>3532</v>
      </c>
      <c r="B6409" t="str">
        <f t="shared" si="202"/>
        <v>2016</v>
      </c>
      <c r="C6409" t="str">
        <f t="shared" si="203"/>
        <v>Dec</v>
      </c>
      <c r="D6409" t="s">
        <v>464</v>
      </c>
      <c r="E6409" t="s">
        <v>17</v>
      </c>
      <c r="F6409" t="s">
        <v>12</v>
      </c>
      <c r="G6409" t="s">
        <v>27</v>
      </c>
      <c r="H6409" t="s">
        <v>2499</v>
      </c>
      <c r="I6409" s="4">
        <v>3.54</v>
      </c>
      <c r="J6409" s="5">
        <v>2</v>
      </c>
      <c r="K6409" s="4">
        <v>0.31</v>
      </c>
    </row>
    <row r="6410" spans="1:11" x14ac:dyDescent="0.2">
      <c r="A6410" t="s">
        <v>3532</v>
      </c>
      <c r="B6410" t="str">
        <f t="shared" si="202"/>
        <v>2016</v>
      </c>
      <c r="C6410" t="str">
        <f t="shared" si="203"/>
        <v>Dec</v>
      </c>
      <c r="D6410" t="s">
        <v>3054</v>
      </c>
      <c r="E6410" t="s">
        <v>67</v>
      </c>
      <c r="F6410" t="s">
        <v>38</v>
      </c>
      <c r="G6410" t="s">
        <v>52</v>
      </c>
      <c r="H6410" t="s">
        <v>2457</v>
      </c>
      <c r="I6410" s="4">
        <v>13.4</v>
      </c>
      <c r="J6410" s="5">
        <v>1</v>
      </c>
      <c r="K6410" s="4">
        <v>6.43</v>
      </c>
    </row>
    <row r="6411" spans="1:11" x14ac:dyDescent="0.2">
      <c r="A6411" t="s">
        <v>3532</v>
      </c>
      <c r="B6411" t="str">
        <f t="shared" si="202"/>
        <v>2016</v>
      </c>
      <c r="C6411" t="str">
        <f t="shared" si="203"/>
        <v>Dec</v>
      </c>
      <c r="D6411" t="s">
        <v>3054</v>
      </c>
      <c r="E6411" t="s">
        <v>67</v>
      </c>
      <c r="F6411" t="s">
        <v>12</v>
      </c>
      <c r="G6411" t="s">
        <v>13</v>
      </c>
      <c r="H6411" t="s">
        <v>719</v>
      </c>
      <c r="I6411" s="4">
        <v>4.9800000000000004</v>
      </c>
      <c r="J6411" s="5">
        <v>1</v>
      </c>
      <c r="K6411" s="4">
        <v>2.34</v>
      </c>
    </row>
    <row r="6412" spans="1:11" x14ac:dyDescent="0.2">
      <c r="A6412" t="s">
        <v>3532</v>
      </c>
      <c r="B6412" t="str">
        <f t="shared" si="202"/>
        <v>2016</v>
      </c>
      <c r="C6412" t="str">
        <f t="shared" si="203"/>
        <v>Dec</v>
      </c>
      <c r="D6412" t="s">
        <v>3054</v>
      </c>
      <c r="E6412" t="s">
        <v>67</v>
      </c>
      <c r="F6412" t="s">
        <v>12</v>
      </c>
      <c r="G6412" t="s">
        <v>72</v>
      </c>
      <c r="H6412" t="s">
        <v>1560</v>
      </c>
      <c r="I6412" s="4">
        <v>109.69</v>
      </c>
      <c r="J6412" s="5">
        <v>7</v>
      </c>
      <c r="K6412" s="4">
        <v>51.55</v>
      </c>
    </row>
    <row r="6413" spans="1:11" x14ac:dyDescent="0.2">
      <c r="A6413" t="s">
        <v>3534</v>
      </c>
      <c r="B6413" t="str">
        <f t="shared" si="202"/>
        <v>2016</v>
      </c>
      <c r="C6413" t="str">
        <f t="shared" si="203"/>
        <v>Dec</v>
      </c>
      <c r="D6413" t="s">
        <v>1769</v>
      </c>
      <c r="E6413" t="s">
        <v>31</v>
      </c>
      <c r="F6413" t="s">
        <v>12</v>
      </c>
      <c r="G6413" t="s">
        <v>13</v>
      </c>
      <c r="H6413" t="s">
        <v>1395</v>
      </c>
      <c r="I6413" s="4">
        <v>19.440000000000001</v>
      </c>
      <c r="J6413" s="5">
        <v>3</v>
      </c>
      <c r="K6413" s="4">
        <v>9.33</v>
      </c>
    </row>
    <row r="6414" spans="1:11" x14ac:dyDescent="0.2">
      <c r="A6414" t="s">
        <v>3534</v>
      </c>
      <c r="B6414" t="str">
        <f t="shared" si="202"/>
        <v>2016</v>
      </c>
      <c r="C6414" t="str">
        <f t="shared" si="203"/>
        <v>Dec</v>
      </c>
      <c r="D6414" t="s">
        <v>820</v>
      </c>
      <c r="E6414" t="s">
        <v>189</v>
      </c>
      <c r="F6414" t="s">
        <v>43</v>
      </c>
      <c r="G6414" t="s">
        <v>44</v>
      </c>
      <c r="H6414" t="s">
        <v>2405</v>
      </c>
      <c r="I6414" s="4">
        <v>156.79</v>
      </c>
      <c r="J6414" s="5">
        <v>1</v>
      </c>
      <c r="K6414" s="4">
        <v>13.72</v>
      </c>
    </row>
    <row r="6415" spans="1:11" x14ac:dyDescent="0.2">
      <c r="A6415" t="s">
        <v>3534</v>
      </c>
      <c r="B6415" t="str">
        <f t="shared" si="202"/>
        <v>2016</v>
      </c>
      <c r="C6415" t="str">
        <f t="shared" si="203"/>
        <v>Dec</v>
      </c>
      <c r="D6415" t="s">
        <v>820</v>
      </c>
      <c r="E6415" t="s">
        <v>189</v>
      </c>
      <c r="F6415" t="s">
        <v>43</v>
      </c>
      <c r="G6415" t="s">
        <v>44</v>
      </c>
      <c r="H6415" t="s">
        <v>2247</v>
      </c>
      <c r="I6415" s="4">
        <v>431.98</v>
      </c>
      <c r="J6415" s="5">
        <v>3</v>
      </c>
      <c r="K6415" s="4">
        <v>27</v>
      </c>
    </row>
    <row r="6416" spans="1:11" x14ac:dyDescent="0.2">
      <c r="A6416" t="s">
        <v>3534</v>
      </c>
      <c r="B6416" t="str">
        <f t="shared" si="202"/>
        <v>2016</v>
      </c>
      <c r="C6416" t="str">
        <f t="shared" si="203"/>
        <v>Dec</v>
      </c>
      <c r="D6416" t="s">
        <v>820</v>
      </c>
      <c r="E6416" t="s">
        <v>189</v>
      </c>
      <c r="F6416" t="s">
        <v>12</v>
      </c>
      <c r="G6416" t="s">
        <v>72</v>
      </c>
      <c r="H6416" t="s">
        <v>2475</v>
      </c>
      <c r="I6416" s="4">
        <v>35.89</v>
      </c>
      <c r="J6416" s="5">
        <v>1</v>
      </c>
      <c r="K6416" s="4">
        <v>16.149999999999999</v>
      </c>
    </row>
    <row r="6417" spans="1:11" x14ac:dyDescent="0.2">
      <c r="A6417" t="s">
        <v>3534</v>
      </c>
      <c r="B6417" t="str">
        <f t="shared" si="202"/>
        <v>2016</v>
      </c>
      <c r="C6417" t="str">
        <f t="shared" si="203"/>
        <v>Dec</v>
      </c>
      <c r="D6417" t="s">
        <v>820</v>
      </c>
      <c r="E6417" t="s">
        <v>189</v>
      </c>
      <c r="F6417" t="s">
        <v>12</v>
      </c>
      <c r="G6417" t="s">
        <v>22</v>
      </c>
      <c r="H6417" t="s">
        <v>497</v>
      </c>
      <c r="I6417" s="4">
        <v>47.21</v>
      </c>
      <c r="J6417" s="5">
        <v>7</v>
      </c>
      <c r="K6417" s="4">
        <v>15.34</v>
      </c>
    </row>
    <row r="6418" spans="1:11" x14ac:dyDescent="0.2">
      <c r="A6418" t="s">
        <v>3534</v>
      </c>
      <c r="B6418" t="str">
        <f t="shared" si="202"/>
        <v>2016</v>
      </c>
      <c r="C6418" t="str">
        <f t="shared" si="203"/>
        <v>Dec</v>
      </c>
      <c r="D6418" t="s">
        <v>820</v>
      </c>
      <c r="E6418" t="s">
        <v>189</v>
      </c>
      <c r="F6418" t="s">
        <v>12</v>
      </c>
      <c r="G6418" t="s">
        <v>13</v>
      </c>
      <c r="H6418" t="s">
        <v>2348</v>
      </c>
      <c r="I6418" s="4">
        <v>248.08</v>
      </c>
      <c r="J6418" s="5">
        <v>7</v>
      </c>
      <c r="K6418" s="4">
        <v>116.6</v>
      </c>
    </row>
    <row r="6419" spans="1:11" x14ac:dyDescent="0.2">
      <c r="A6419" t="s">
        <v>3534</v>
      </c>
      <c r="B6419" t="str">
        <f t="shared" si="202"/>
        <v>2016</v>
      </c>
      <c r="C6419" t="str">
        <f t="shared" si="203"/>
        <v>Dec</v>
      </c>
      <c r="D6419" t="s">
        <v>820</v>
      </c>
      <c r="E6419" t="s">
        <v>189</v>
      </c>
      <c r="F6419" t="s">
        <v>12</v>
      </c>
      <c r="G6419" t="s">
        <v>13</v>
      </c>
      <c r="H6419" t="s">
        <v>1453</v>
      </c>
      <c r="I6419" s="4">
        <v>189.7</v>
      </c>
      <c r="J6419" s="5">
        <v>5</v>
      </c>
      <c r="K6419" s="4">
        <v>89.16</v>
      </c>
    </row>
    <row r="6420" spans="1:11" x14ac:dyDescent="0.2">
      <c r="A6420" t="s">
        <v>3534</v>
      </c>
      <c r="B6420" t="str">
        <f t="shared" si="202"/>
        <v>2016</v>
      </c>
      <c r="C6420" t="str">
        <f t="shared" si="203"/>
        <v>Dec</v>
      </c>
      <c r="D6420" t="s">
        <v>820</v>
      </c>
      <c r="E6420" t="s">
        <v>189</v>
      </c>
      <c r="F6420" t="s">
        <v>12</v>
      </c>
      <c r="G6420" t="s">
        <v>22</v>
      </c>
      <c r="H6420" t="s">
        <v>885</v>
      </c>
      <c r="I6420" s="4">
        <v>59.81</v>
      </c>
      <c r="J6420" s="5">
        <v>3</v>
      </c>
      <c r="K6420" s="4">
        <v>19.440000000000001</v>
      </c>
    </row>
    <row r="6421" spans="1:11" x14ac:dyDescent="0.2">
      <c r="A6421" t="s">
        <v>3534</v>
      </c>
      <c r="B6421" t="str">
        <f t="shared" si="202"/>
        <v>2016</v>
      </c>
      <c r="C6421" t="str">
        <f t="shared" si="203"/>
        <v>Dec</v>
      </c>
      <c r="D6421" t="s">
        <v>2684</v>
      </c>
      <c r="E6421" t="s">
        <v>169</v>
      </c>
      <c r="F6421" t="s">
        <v>12</v>
      </c>
      <c r="G6421" t="s">
        <v>22</v>
      </c>
      <c r="H6421" t="s">
        <v>3113</v>
      </c>
      <c r="I6421" s="4">
        <v>968.74</v>
      </c>
      <c r="J6421" s="5">
        <v>7</v>
      </c>
      <c r="K6421" s="4">
        <v>314.83999999999997</v>
      </c>
    </row>
    <row r="6422" spans="1:11" x14ac:dyDescent="0.2">
      <c r="A6422" t="s">
        <v>3534</v>
      </c>
      <c r="B6422" t="str">
        <f t="shared" si="202"/>
        <v>2016</v>
      </c>
      <c r="C6422" t="str">
        <f t="shared" si="203"/>
        <v>Dec</v>
      </c>
      <c r="D6422" t="s">
        <v>2684</v>
      </c>
      <c r="E6422" t="s">
        <v>169</v>
      </c>
      <c r="F6422" t="s">
        <v>12</v>
      </c>
      <c r="G6422" t="s">
        <v>22</v>
      </c>
      <c r="H6422" t="s">
        <v>1513</v>
      </c>
      <c r="I6422" s="4">
        <v>222.35</v>
      </c>
      <c r="J6422" s="5">
        <v>13</v>
      </c>
      <c r="K6422" s="4">
        <v>77.819999999999993</v>
      </c>
    </row>
    <row r="6423" spans="1:11" x14ac:dyDescent="0.2">
      <c r="A6423" t="s">
        <v>3534</v>
      </c>
      <c r="B6423" t="str">
        <f t="shared" si="202"/>
        <v>2016</v>
      </c>
      <c r="C6423" t="str">
        <f t="shared" si="203"/>
        <v>Dec</v>
      </c>
      <c r="D6423" t="s">
        <v>2684</v>
      </c>
      <c r="E6423" t="s">
        <v>169</v>
      </c>
      <c r="F6423" t="s">
        <v>43</v>
      </c>
      <c r="G6423" t="s">
        <v>694</v>
      </c>
      <c r="H6423" t="s">
        <v>695</v>
      </c>
      <c r="I6423" s="4">
        <v>479.98</v>
      </c>
      <c r="J6423" s="5">
        <v>2</v>
      </c>
      <c r="K6423" s="4">
        <v>90</v>
      </c>
    </row>
    <row r="6424" spans="1:11" x14ac:dyDescent="0.2">
      <c r="A6424" t="s">
        <v>3534</v>
      </c>
      <c r="B6424" t="str">
        <f t="shared" si="202"/>
        <v>2016</v>
      </c>
      <c r="C6424" t="str">
        <f t="shared" si="203"/>
        <v>Dec</v>
      </c>
      <c r="D6424" t="s">
        <v>291</v>
      </c>
      <c r="E6424" t="s">
        <v>31</v>
      </c>
      <c r="F6424" t="s">
        <v>43</v>
      </c>
      <c r="G6424" t="s">
        <v>44</v>
      </c>
      <c r="H6424" t="s">
        <v>3028</v>
      </c>
      <c r="I6424" s="4">
        <v>271.95999999999998</v>
      </c>
      <c r="J6424" s="5">
        <v>5</v>
      </c>
      <c r="K6424" s="4">
        <v>27.2</v>
      </c>
    </row>
    <row r="6425" spans="1:11" x14ac:dyDescent="0.2">
      <c r="A6425" t="s">
        <v>3534</v>
      </c>
      <c r="B6425" t="str">
        <f t="shared" si="202"/>
        <v>2016</v>
      </c>
      <c r="C6425" t="str">
        <f t="shared" si="203"/>
        <v>Dec</v>
      </c>
      <c r="D6425" t="s">
        <v>291</v>
      </c>
      <c r="E6425" t="s">
        <v>31</v>
      </c>
      <c r="F6425" t="s">
        <v>12</v>
      </c>
      <c r="G6425" t="s">
        <v>27</v>
      </c>
      <c r="H6425" t="s">
        <v>669</v>
      </c>
      <c r="I6425" s="4">
        <v>18.690000000000001</v>
      </c>
      <c r="J6425" s="5">
        <v>7</v>
      </c>
      <c r="K6425" s="4">
        <v>5.23</v>
      </c>
    </row>
    <row r="6426" spans="1:11" x14ac:dyDescent="0.2">
      <c r="A6426" t="s">
        <v>3534</v>
      </c>
      <c r="B6426" t="str">
        <f t="shared" si="202"/>
        <v>2016</v>
      </c>
      <c r="C6426" t="str">
        <f t="shared" si="203"/>
        <v>Dec</v>
      </c>
      <c r="D6426" t="s">
        <v>291</v>
      </c>
      <c r="E6426" t="s">
        <v>31</v>
      </c>
      <c r="F6426" t="s">
        <v>12</v>
      </c>
      <c r="G6426" t="s">
        <v>13</v>
      </c>
      <c r="H6426" t="s">
        <v>2344</v>
      </c>
      <c r="I6426" s="4">
        <v>13.36</v>
      </c>
      <c r="J6426" s="5">
        <v>2</v>
      </c>
      <c r="K6426" s="4">
        <v>6.41</v>
      </c>
    </row>
    <row r="6427" spans="1:11" x14ac:dyDescent="0.2">
      <c r="A6427" t="s">
        <v>3534</v>
      </c>
      <c r="B6427" t="str">
        <f t="shared" si="202"/>
        <v>2016</v>
      </c>
      <c r="C6427" t="str">
        <f t="shared" si="203"/>
        <v>Dec</v>
      </c>
      <c r="D6427" t="s">
        <v>291</v>
      </c>
      <c r="E6427" t="s">
        <v>31</v>
      </c>
      <c r="F6427" t="s">
        <v>43</v>
      </c>
      <c r="G6427" t="s">
        <v>44</v>
      </c>
      <c r="H6427" t="s">
        <v>2534</v>
      </c>
      <c r="I6427" s="4">
        <v>249.58</v>
      </c>
      <c r="J6427" s="5">
        <v>2</v>
      </c>
      <c r="K6427" s="4">
        <v>31.2</v>
      </c>
    </row>
    <row r="6428" spans="1:11" x14ac:dyDescent="0.2">
      <c r="A6428" t="s">
        <v>3534</v>
      </c>
      <c r="B6428" t="str">
        <f t="shared" si="202"/>
        <v>2016</v>
      </c>
      <c r="C6428" t="str">
        <f t="shared" si="203"/>
        <v>Dec</v>
      </c>
      <c r="D6428" t="s">
        <v>291</v>
      </c>
      <c r="E6428" t="s">
        <v>31</v>
      </c>
      <c r="F6428" t="s">
        <v>12</v>
      </c>
      <c r="G6428" t="s">
        <v>47</v>
      </c>
      <c r="H6428" t="s">
        <v>147</v>
      </c>
      <c r="I6428" s="4">
        <v>13.86</v>
      </c>
      <c r="J6428" s="5">
        <v>7</v>
      </c>
      <c r="K6428" s="4">
        <v>0</v>
      </c>
    </row>
    <row r="6429" spans="1:11" x14ac:dyDescent="0.2">
      <c r="A6429" t="s">
        <v>3534</v>
      </c>
      <c r="B6429" t="str">
        <f t="shared" si="202"/>
        <v>2016</v>
      </c>
      <c r="C6429" t="str">
        <f t="shared" si="203"/>
        <v>Dec</v>
      </c>
      <c r="D6429" t="s">
        <v>291</v>
      </c>
      <c r="E6429" t="s">
        <v>31</v>
      </c>
      <c r="F6429" t="s">
        <v>12</v>
      </c>
      <c r="G6429" t="s">
        <v>22</v>
      </c>
      <c r="H6429" t="s">
        <v>1729</v>
      </c>
      <c r="I6429" s="4">
        <v>13.38</v>
      </c>
      <c r="J6429" s="5">
        <v>4</v>
      </c>
      <c r="K6429" s="4">
        <v>4.68</v>
      </c>
    </row>
    <row r="6430" spans="1:11" x14ac:dyDescent="0.2">
      <c r="A6430" t="s">
        <v>3534</v>
      </c>
      <c r="B6430" t="str">
        <f t="shared" si="202"/>
        <v>2016</v>
      </c>
      <c r="C6430" t="str">
        <f t="shared" si="203"/>
        <v>Dec</v>
      </c>
      <c r="D6430" t="s">
        <v>291</v>
      </c>
      <c r="E6430" t="s">
        <v>31</v>
      </c>
      <c r="F6430" t="s">
        <v>12</v>
      </c>
      <c r="G6430" t="s">
        <v>22</v>
      </c>
      <c r="H6430" t="s">
        <v>2455</v>
      </c>
      <c r="I6430" s="4">
        <v>437.47</v>
      </c>
      <c r="J6430" s="5">
        <v>14</v>
      </c>
      <c r="K6430" s="4">
        <v>153.12</v>
      </c>
    </row>
    <row r="6431" spans="1:11" x14ac:dyDescent="0.2">
      <c r="A6431" t="s">
        <v>3535</v>
      </c>
      <c r="B6431" t="str">
        <f t="shared" si="202"/>
        <v>2016</v>
      </c>
      <c r="C6431" t="str">
        <f t="shared" si="203"/>
        <v>Dec</v>
      </c>
      <c r="D6431" t="s">
        <v>2799</v>
      </c>
      <c r="E6431" t="s">
        <v>11</v>
      </c>
      <c r="F6431" t="s">
        <v>43</v>
      </c>
      <c r="G6431" t="s">
        <v>44</v>
      </c>
      <c r="H6431" t="s">
        <v>45</v>
      </c>
      <c r="I6431" s="4">
        <v>1097.54</v>
      </c>
      <c r="J6431" s="5">
        <v>7</v>
      </c>
      <c r="K6431" s="4">
        <v>123.47</v>
      </c>
    </row>
    <row r="6432" spans="1:11" x14ac:dyDescent="0.2">
      <c r="A6432" t="s">
        <v>3535</v>
      </c>
      <c r="B6432" t="str">
        <f t="shared" si="202"/>
        <v>2016</v>
      </c>
      <c r="C6432" t="str">
        <f t="shared" si="203"/>
        <v>Dec</v>
      </c>
      <c r="D6432" t="s">
        <v>2799</v>
      </c>
      <c r="E6432" t="s">
        <v>11</v>
      </c>
      <c r="F6432" t="s">
        <v>38</v>
      </c>
      <c r="G6432" t="s">
        <v>52</v>
      </c>
      <c r="H6432" t="s">
        <v>3414</v>
      </c>
      <c r="I6432" s="4">
        <v>190.92</v>
      </c>
      <c r="J6432" s="5">
        <v>5</v>
      </c>
      <c r="K6432" s="4">
        <v>-147.96</v>
      </c>
    </row>
    <row r="6433" spans="1:11" x14ac:dyDescent="0.2">
      <c r="A6433" t="s">
        <v>3535</v>
      </c>
      <c r="B6433" t="str">
        <f t="shared" si="202"/>
        <v>2016</v>
      </c>
      <c r="C6433" t="str">
        <f t="shared" si="203"/>
        <v>Dec</v>
      </c>
      <c r="D6433" t="s">
        <v>388</v>
      </c>
      <c r="E6433" t="s">
        <v>369</v>
      </c>
      <c r="F6433" t="s">
        <v>43</v>
      </c>
      <c r="G6433" t="s">
        <v>44</v>
      </c>
      <c r="H6433" t="s">
        <v>2786</v>
      </c>
      <c r="I6433" s="4">
        <v>114.95</v>
      </c>
      <c r="J6433" s="5">
        <v>5</v>
      </c>
      <c r="K6433" s="4">
        <v>2.2999999999999998</v>
      </c>
    </row>
    <row r="6434" spans="1:11" x14ac:dyDescent="0.2">
      <c r="A6434" t="s">
        <v>3535</v>
      </c>
      <c r="B6434" t="str">
        <f t="shared" si="202"/>
        <v>2016</v>
      </c>
      <c r="C6434" t="str">
        <f t="shared" si="203"/>
        <v>Dec</v>
      </c>
      <c r="D6434" t="s">
        <v>1581</v>
      </c>
      <c r="E6434" t="s">
        <v>87</v>
      </c>
      <c r="F6434" t="s">
        <v>12</v>
      </c>
      <c r="G6434" t="s">
        <v>22</v>
      </c>
      <c r="H6434" t="s">
        <v>1858</v>
      </c>
      <c r="I6434" s="4">
        <v>12.96</v>
      </c>
      <c r="J6434" s="5">
        <v>7</v>
      </c>
      <c r="K6434" s="4">
        <v>-9.5</v>
      </c>
    </row>
    <row r="6435" spans="1:11" x14ac:dyDescent="0.2">
      <c r="A6435" t="s">
        <v>3535</v>
      </c>
      <c r="B6435" t="str">
        <f t="shared" si="202"/>
        <v>2016</v>
      </c>
      <c r="C6435" t="str">
        <f t="shared" si="203"/>
        <v>Dec</v>
      </c>
      <c r="D6435" t="s">
        <v>1447</v>
      </c>
      <c r="E6435" t="s">
        <v>31</v>
      </c>
      <c r="F6435" t="s">
        <v>12</v>
      </c>
      <c r="G6435" t="s">
        <v>27</v>
      </c>
      <c r="H6435" t="s">
        <v>980</v>
      </c>
      <c r="I6435" s="4">
        <v>8.56</v>
      </c>
      <c r="J6435" s="5">
        <v>2</v>
      </c>
      <c r="K6435" s="4">
        <v>2.48</v>
      </c>
    </row>
    <row r="6436" spans="1:11" x14ac:dyDescent="0.2">
      <c r="A6436" t="s">
        <v>3535</v>
      </c>
      <c r="B6436" t="str">
        <f t="shared" si="202"/>
        <v>2016</v>
      </c>
      <c r="C6436" t="str">
        <f t="shared" si="203"/>
        <v>Dec</v>
      </c>
      <c r="D6436" t="s">
        <v>1447</v>
      </c>
      <c r="E6436" t="s">
        <v>31</v>
      </c>
      <c r="F6436" t="s">
        <v>12</v>
      </c>
      <c r="G6436" t="s">
        <v>13</v>
      </c>
      <c r="H6436" t="s">
        <v>253</v>
      </c>
      <c r="I6436" s="4">
        <v>45.36</v>
      </c>
      <c r="J6436" s="5">
        <v>7</v>
      </c>
      <c r="K6436" s="4">
        <v>21.77</v>
      </c>
    </row>
    <row r="6437" spans="1:11" x14ac:dyDescent="0.2">
      <c r="A6437" t="s">
        <v>3535</v>
      </c>
      <c r="B6437" t="str">
        <f t="shared" si="202"/>
        <v>2016</v>
      </c>
      <c r="C6437" t="str">
        <f t="shared" si="203"/>
        <v>Dec</v>
      </c>
      <c r="D6437" t="s">
        <v>1447</v>
      </c>
      <c r="E6437" t="s">
        <v>31</v>
      </c>
      <c r="F6437" t="s">
        <v>38</v>
      </c>
      <c r="G6437" t="s">
        <v>164</v>
      </c>
      <c r="H6437" t="s">
        <v>460</v>
      </c>
      <c r="I6437" s="4">
        <v>1421.66</v>
      </c>
      <c r="J6437" s="5">
        <v>6</v>
      </c>
      <c r="K6437" s="4">
        <v>-195.48</v>
      </c>
    </row>
    <row r="6438" spans="1:11" x14ac:dyDescent="0.2">
      <c r="A6438" t="s">
        <v>3535</v>
      </c>
      <c r="B6438" t="str">
        <f t="shared" si="202"/>
        <v>2016</v>
      </c>
      <c r="C6438" t="str">
        <f t="shared" si="203"/>
        <v>Dec</v>
      </c>
      <c r="D6438" t="s">
        <v>1632</v>
      </c>
      <c r="E6438" t="s">
        <v>31</v>
      </c>
      <c r="F6438" t="s">
        <v>12</v>
      </c>
      <c r="G6438" t="s">
        <v>20</v>
      </c>
      <c r="H6438" t="s">
        <v>1705</v>
      </c>
      <c r="I6438" s="4">
        <v>34.049999999999997</v>
      </c>
      <c r="J6438" s="5">
        <v>3</v>
      </c>
      <c r="K6438" s="4">
        <v>9.5299999999999994</v>
      </c>
    </row>
    <row r="6439" spans="1:11" x14ac:dyDescent="0.2">
      <c r="A6439" t="s">
        <v>3535</v>
      </c>
      <c r="B6439" t="str">
        <f t="shared" si="202"/>
        <v>2016</v>
      </c>
      <c r="C6439" t="str">
        <f t="shared" si="203"/>
        <v>Dec</v>
      </c>
      <c r="D6439" t="s">
        <v>1632</v>
      </c>
      <c r="E6439" t="s">
        <v>31</v>
      </c>
      <c r="F6439" t="s">
        <v>12</v>
      </c>
      <c r="G6439" t="s">
        <v>20</v>
      </c>
      <c r="H6439" t="s">
        <v>1679</v>
      </c>
      <c r="I6439" s="4">
        <v>352.38</v>
      </c>
      <c r="J6439" s="5">
        <v>2</v>
      </c>
      <c r="K6439" s="4">
        <v>81.05</v>
      </c>
    </row>
    <row r="6440" spans="1:11" x14ac:dyDescent="0.2">
      <c r="A6440" t="s">
        <v>3535</v>
      </c>
      <c r="B6440" t="str">
        <f t="shared" si="202"/>
        <v>2016</v>
      </c>
      <c r="C6440" t="str">
        <f t="shared" si="203"/>
        <v>Dec</v>
      </c>
      <c r="D6440" t="s">
        <v>1319</v>
      </c>
      <c r="E6440" t="s">
        <v>290</v>
      </c>
      <c r="F6440" t="s">
        <v>43</v>
      </c>
      <c r="G6440" t="s">
        <v>44</v>
      </c>
      <c r="H6440" t="s">
        <v>2534</v>
      </c>
      <c r="I6440" s="4">
        <v>249.58</v>
      </c>
      <c r="J6440" s="5">
        <v>2</v>
      </c>
      <c r="K6440" s="4">
        <v>31.2</v>
      </c>
    </row>
    <row r="6441" spans="1:11" x14ac:dyDescent="0.2">
      <c r="A6441" t="s">
        <v>3535</v>
      </c>
      <c r="B6441" t="str">
        <f t="shared" si="202"/>
        <v>2016</v>
      </c>
      <c r="C6441" t="str">
        <f t="shared" si="203"/>
        <v>Dec</v>
      </c>
      <c r="D6441" t="s">
        <v>1319</v>
      </c>
      <c r="E6441" t="s">
        <v>290</v>
      </c>
      <c r="F6441" t="s">
        <v>43</v>
      </c>
      <c r="G6441" t="s">
        <v>58</v>
      </c>
      <c r="H6441" t="s">
        <v>1234</v>
      </c>
      <c r="I6441" s="4">
        <v>68.11</v>
      </c>
      <c r="J6441" s="5">
        <v>3</v>
      </c>
      <c r="K6441" s="4">
        <v>17.88</v>
      </c>
    </row>
    <row r="6442" spans="1:11" x14ac:dyDescent="0.2">
      <c r="A6442" t="s">
        <v>3535</v>
      </c>
      <c r="B6442" t="str">
        <f t="shared" si="202"/>
        <v>2016</v>
      </c>
      <c r="C6442" t="str">
        <f t="shared" si="203"/>
        <v>Dec</v>
      </c>
      <c r="D6442" t="s">
        <v>1319</v>
      </c>
      <c r="E6442" t="s">
        <v>290</v>
      </c>
      <c r="F6442" t="s">
        <v>43</v>
      </c>
      <c r="G6442" t="s">
        <v>58</v>
      </c>
      <c r="H6442" t="s">
        <v>349</v>
      </c>
      <c r="I6442" s="4">
        <v>16.559999999999999</v>
      </c>
      <c r="J6442" s="5">
        <v>3</v>
      </c>
      <c r="K6442" s="4">
        <v>-2.48</v>
      </c>
    </row>
    <row r="6443" spans="1:11" x14ac:dyDescent="0.2">
      <c r="A6443" t="s">
        <v>3535</v>
      </c>
      <c r="B6443" t="str">
        <f t="shared" si="202"/>
        <v>2016</v>
      </c>
      <c r="C6443" t="str">
        <f t="shared" si="203"/>
        <v>Dec</v>
      </c>
      <c r="D6443" t="s">
        <v>2451</v>
      </c>
      <c r="E6443" t="s">
        <v>87</v>
      </c>
      <c r="F6443" t="s">
        <v>12</v>
      </c>
      <c r="G6443" t="s">
        <v>13</v>
      </c>
      <c r="H6443" t="s">
        <v>2351</v>
      </c>
      <c r="I6443" s="4">
        <v>10.58</v>
      </c>
      <c r="J6443" s="5">
        <v>3</v>
      </c>
      <c r="K6443" s="4">
        <v>3.44</v>
      </c>
    </row>
    <row r="6444" spans="1:11" x14ac:dyDescent="0.2">
      <c r="A6444" t="s">
        <v>3535</v>
      </c>
      <c r="B6444" t="str">
        <f t="shared" si="202"/>
        <v>2016</v>
      </c>
      <c r="C6444" t="str">
        <f t="shared" si="203"/>
        <v>Dec</v>
      </c>
      <c r="D6444" t="s">
        <v>1167</v>
      </c>
      <c r="E6444" t="s">
        <v>180</v>
      </c>
      <c r="F6444" t="s">
        <v>38</v>
      </c>
      <c r="G6444" t="s">
        <v>83</v>
      </c>
      <c r="H6444" t="s">
        <v>2964</v>
      </c>
      <c r="I6444" s="4">
        <v>405.86</v>
      </c>
      <c r="J6444" s="5">
        <v>7</v>
      </c>
      <c r="K6444" s="4">
        <v>32.47</v>
      </c>
    </row>
    <row r="6445" spans="1:11" x14ac:dyDescent="0.2">
      <c r="A6445" t="s">
        <v>3535</v>
      </c>
      <c r="B6445" t="str">
        <f t="shared" si="202"/>
        <v>2016</v>
      </c>
      <c r="C6445" t="str">
        <f t="shared" si="203"/>
        <v>Dec</v>
      </c>
      <c r="D6445" t="s">
        <v>1167</v>
      </c>
      <c r="E6445" t="s">
        <v>180</v>
      </c>
      <c r="F6445" t="s">
        <v>38</v>
      </c>
      <c r="G6445" t="s">
        <v>39</v>
      </c>
      <c r="H6445" t="s">
        <v>1244</v>
      </c>
      <c r="I6445" s="4">
        <v>680.01</v>
      </c>
      <c r="J6445" s="5">
        <v>3</v>
      </c>
      <c r="K6445" s="4">
        <v>176.8</v>
      </c>
    </row>
    <row r="6446" spans="1:11" x14ac:dyDescent="0.2">
      <c r="A6446" t="s">
        <v>3536</v>
      </c>
      <c r="B6446" t="str">
        <f t="shared" si="202"/>
        <v>2016</v>
      </c>
      <c r="C6446" t="str">
        <f t="shared" si="203"/>
        <v>Dec</v>
      </c>
      <c r="D6446" t="s">
        <v>522</v>
      </c>
      <c r="E6446" t="s">
        <v>1156</v>
      </c>
      <c r="F6446" t="s">
        <v>12</v>
      </c>
      <c r="G6446" t="s">
        <v>27</v>
      </c>
      <c r="H6446" t="s">
        <v>3537</v>
      </c>
      <c r="I6446" s="4">
        <v>19.46</v>
      </c>
      <c r="J6446" s="5">
        <v>7</v>
      </c>
      <c r="K6446" s="4">
        <v>5.0599999999999996</v>
      </c>
    </row>
    <row r="6447" spans="1:11" x14ac:dyDescent="0.2">
      <c r="A6447" t="s">
        <v>3536</v>
      </c>
      <c r="B6447" t="str">
        <f t="shared" si="202"/>
        <v>2016</v>
      </c>
      <c r="C6447" t="str">
        <f t="shared" si="203"/>
        <v>Dec</v>
      </c>
      <c r="D6447" t="s">
        <v>522</v>
      </c>
      <c r="E6447" t="s">
        <v>1156</v>
      </c>
      <c r="F6447" t="s">
        <v>12</v>
      </c>
      <c r="G6447" t="s">
        <v>105</v>
      </c>
      <c r="H6447" t="s">
        <v>1602</v>
      </c>
      <c r="I6447" s="4">
        <v>60.34</v>
      </c>
      <c r="J6447" s="5">
        <v>7</v>
      </c>
      <c r="K6447" s="4">
        <v>15.69</v>
      </c>
    </row>
    <row r="6448" spans="1:11" x14ac:dyDescent="0.2">
      <c r="A6448" t="s">
        <v>3536</v>
      </c>
      <c r="B6448" t="str">
        <f t="shared" si="202"/>
        <v>2016</v>
      </c>
      <c r="C6448" t="str">
        <f t="shared" si="203"/>
        <v>Dec</v>
      </c>
      <c r="D6448" t="s">
        <v>2606</v>
      </c>
      <c r="E6448" t="s">
        <v>501</v>
      </c>
      <c r="F6448" t="s">
        <v>12</v>
      </c>
      <c r="G6448" t="s">
        <v>18</v>
      </c>
      <c r="H6448" t="s">
        <v>3538</v>
      </c>
      <c r="I6448" s="4">
        <v>3.69</v>
      </c>
      <c r="J6448" s="5">
        <v>1</v>
      </c>
      <c r="K6448" s="4">
        <v>1.73</v>
      </c>
    </row>
    <row r="6449" spans="1:11" x14ac:dyDescent="0.2">
      <c r="A6449" t="s">
        <v>3536</v>
      </c>
      <c r="B6449" t="str">
        <f t="shared" si="202"/>
        <v>2016</v>
      </c>
      <c r="C6449" t="str">
        <f t="shared" si="203"/>
        <v>Dec</v>
      </c>
      <c r="D6449" t="s">
        <v>2606</v>
      </c>
      <c r="E6449" t="s">
        <v>501</v>
      </c>
      <c r="F6449" t="s">
        <v>12</v>
      </c>
      <c r="G6449" t="s">
        <v>18</v>
      </c>
      <c r="H6449" t="s">
        <v>2163</v>
      </c>
      <c r="I6449" s="4">
        <v>122.12</v>
      </c>
      <c r="J6449" s="5">
        <v>4</v>
      </c>
      <c r="K6449" s="4">
        <v>56.18</v>
      </c>
    </row>
    <row r="6450" spans="1:11" x14ac:dyDescent="0.2">
      <c r="A6450" t="s">
        <v>3536</v>
      </c>
      <c r="B6450" t="str">
        <f t="shared" si="202"/>
        <v>2016</v>
      </c>
      <c r="C6450" t="str">
        <f t="shared" si="203"/>
        <v>Dec</v>
      </c>
      <c r="D6450" t="s">
        <v>671</v>
      </c>
      <c r="E6450" t="s">
        <v>11</v>
      </c>
      <c r="F6450" t="s">
        <v>12</v>
      </c>
      <c r="G6450" t="s">
        <v>13</v>
      </c>
      <c r="H6450" t="s">
        <v>2482</v>
      </c>
      <c r="I6450" s="4">
        <v>9.39</v>
      </c>
      <c r="J6450" s="5">
        <v>2</v>
      </c>
      <c r="K6450" s="4">
        <v>3.29</v>
      </c>
    </row>
    <row r="6451" spans="1:11" x14ac:dyDescent="0.2">
      <c r="A6451" t="s">
        <v>3536</v>
      </c>
      <c r="B6451" t="str">
        <f t="shared" si="202"/>
        <v>2016</v>
      </c>
      <c r="C6451" t="str">
        <f t="shared" si="203"/>
        <v>Dec</v>
      </c>
      <c r="D6451" t="s">
        <v>671</v>
      </c>
      <c r="E6451" t="s">
        <v>11</v>
      </c>
      <c r="F6451" t="s">
        <v>12</v>
      </c>
      <c r="G6451" t="s">
        <v>27</v>
      </c>
      <c r="H6451" t="s">
        <v>1016</v>
      </c>
      <c r="I6451" s="4">
        <v>9.33</v>
      </c>
      <c r="J6451" s="5">
        <v>1</v>
      </c>
      <c r="K6451" s="4">
        <v>0.82</v>
      </c>
    </row>
    <row r="6452" spans="1:11" x14ac:dyDescent="0.2">
      <c r="A6452" t="s">
        <v>3536</v>
      </c>
      <c r="B6452" t="str">
        <f t="shared" si="202"/>
        <v>2016</v>
      </c>
      <c r="C6452" t="str">
        <f t="shared" si="203"/>
        <v>Dec</v>
      </c>
      <c r="D6452" t="s">
        <v>451</v>
      </c>
      <c r="E6452" t="s">
        <v>135</v>
      </c>
      <c r="F6452" t="s">
        <v>38</v>
      </c>
      <c r="G6452" t="s">
        <v>164</v>
      </c>
      <c r="H6452" t="s">
        <v>2128</v>
      </c>
      <c r="I6452" s="4">
        <v>79.97</v>
      </c>
      <c r="J6452" s="5">
        <v>3</v>
      </c>
      <c r="K6452" s="4">
        <v>-29.32</v>
      </c>
    </row>
    <row r="6453" spans="1:11" x14ac:dyDescent="0.2">
      <c r="A6453" t="s">
        <v>3536</v>
      </c>
      <c r="B6453" t="str">
        <f t="shared" si="202"/>
        <v>2016</v>
      </c>
      <c r="C6453" t="str">
        <f t="shared" si="203"/>
        <v>Dec</v>
      </c>
      <c r="D6453" t="s">
        <v>451</v>
      </c>
      <c r="E6453" t="s">
        <v>135</v>
      </c>
      <c r="F6453" t="s">
        <v>12</v>
      </c>
      <c r="G6453" t="s">
        <v>22</v>
      </c>
      <c r="H6453" t="s">
        <v>1520</v>
      </c>
      <c r="I6453" s="4">
        <v>2.95</v>
      </c>
      <c r="J6453" s="5">
        <v>2</v>
      </c>
      <c r="K6453" s="4">
        <v>-2.06</v>
      </c>
    </row>
    <row r="6454" spans="1:11" x14ac:dyDescent="0.2">
      <c r="A6454" t="s">
        <v>3536</v>
      </c>
      <c r="B6454" t="str">
        <f t="shared" si="202"/>
        <v>2016</v>
      </c>
      <c r="C6454" t="str">
        <f t="shared" si="203"/>
        <v>Dec</v>
      </c>
      <c r="D6454" t="s">
        <v>2066</v>
      </c>
      <c r="E6454" t="s">
        <v>125</v>
      </c>
      <c r="F6454" t="s">
        <v>43</v>
      </c>
      <c r="G6454" t="s">
        <v>44</v>
      </c>
      <c r="H6454" t="s">
        <v>741</v>
      </c>
      <c r="I6454" s="4">
        <v>10.9</v>
      </c>
      <c r="J6454" s="5">
        <v>1</v>
      </c>
      <c r="K6454" s="4">
        <v>3.05</v>
      </c>
    </row>
    <row r="6455" spans="1:11" x14ac:dyDescent="0.2">
      <c r="A6455" t="s">
        <v>3536</v>
      </c>
      <c r="B6455" t="str">
        <f t="shared" si="202"/>
        <v>2016</v>
      </c>
      <c r="C6455" t="str">
        <f t="shared" si="203"/>
        <v>Dec</v>
      </c>
      <c r="D6455" t="s">
        <v>2066</v>
      </c>
      <c r="E6455" t="s">
        <v>125</v>
      </c>
      <c r="F6455" t="s">
        <v>43</v>
      </c>
      <c r="G6455" t="s">
        <v>58</v>
      </c>
      <c r="H6455" t="s">
        <v>1521</v>
      </c>
      <c r="I6455" s="4">
        <v>59.98</v>
      </c>
      <c r="J6455" s="5">
        <v>2</v>
      </c>
      <c r="K6455" s="4">
        <v>25.19</v>
      </c>
    </row>
    <row r="6456" spans="1:11" x14ac:dyDescent="0.2">
      <c r="A6456" t="s">
        <v>3536</v>
      </c>
      <c r="B6456" t="str">
        <f t="shared" si="202"/>
        <v>2016</v>
      </c>
      <c r="C6456" t="str">
        <f t="shared" si="203"/>
        <v>Dec</v>
      </c>
      <c r="D6456" t="s">
        <v>2066</v>
      </c>
      <c r="E6456" t="s">
        <v>125</v>
      </c>
      <c r="F6456" t="s">
        <v>12</v>
      </c>
      <c r="G6456" t="s">
        <v>105</v>
      </c>
      <c r="H6456" t="s">
        <v>129</v>
      </c>
      <c r="I6456" s="4">
        <v>61.93</v>
      </c>
      <c r="J6456" s="5">
        <v>1</v>
      </c>
      <c r="K6456" s="4">
        <v>23.4</v>
      </c>
    </row>
    <row r="6457" spans="1:11" x14ac:dyDescent="0.2">
      <c r="A6457" t="s">
        <v>3536</v>
      </c>
      <c r="B6457" t="str">
        <f t="shared" si="202"/>
        <v>2016</v>
      </c>
      <c r="C6457" t="str">
        <f t="shared" si="203"/>
        <v>Dec</v>
      </c>
      <c r="D6457" t="s">
        <v>716</v>
      </c>
      <c r="E6457" t="s">
        <v>135</v>
      </c>
      <c r="F6457" t="s">
        <v>43</v>
      </c>
      <c r="G6457" t="s">
        <v>44</v>
      </c>
      <c r="H6457" t="s">
        <v>2080</v>
      </c>
      <c r="I6457" s="4">
        <v>40.68</v>
      </c>
      <c r="J6457" s="5">
        <v>3</v>
      </c>
      <c r="K6457" s="4">
        <v>-9.15</v>
      </c>
    </row>
    <row r="6458" spans="1:11" x14ac:dyDescent="0.2">
      <c r="A6458" t="s">
        <v>3536</v>
      </c>
      <c r="B6458" t="str">
        <f t="shared" si="202"/>
        <v>2016</v>
      </c>
      <c r="C6458" t="str">
        <f t="shared" si="203"/>
        <v>Dec</v>
      </c>
      <c r="D6458" t="s">
        <v>1024</v>
      </c>
      <c r="E6458" t="s">
        <v>17</v>
      </c>
      <c r="F6458" t="s">
        <v>12</v>
      </c>
      <c r="G6458" t="s">
        <v>232</v>
      </c>
      <c r="H6458" t="s">
        <v>905</v>
      </c>
      <c r="I6458" s="4">
        <v>20.57</v>
      </c>
      <c r="J6458" s="5">
        <v>3</v>
      </c>
      <c r="K6458" s="4">
        <v>1.54</v>
      </c>
    </row>
    <row r="6459" spans="1:11" x14ac:dyDescent="0.2">
      <c r="A6459" t="s">
        <v>3536</v>
      </c>
      <c r="B6459" t="str">
        <f t="shared" si="202"/>
        <v>2016</v>
      </c>
      <c r="C6459" t="str">
        <f t="shared" si="203"/>
        <v>Dec</v>
      </c>
      <c r="D6459" t="s">
        <v>1024</v>
      </c>
      <c r="E6459" t="s">
        <v>17</v>
      </c>
      <c r="F6459" t="s">
        <v>12</v>
      </c>
      <c r="G6459" t="s">
        <v>105</v>
      </c>
      <c r="H6459" t="s">
        <v>387</v>
      </c>
      <c r="I6459" s="4">
        <v>4.3600000000000003</v>
      </c>
      <c r="J6459" s="5">
        <v>2</v>
      </c>
      <c r="K6459" s="4">
        <v>-11.76</v>
      </c>
    </row>
    <row r="6460" spans="1:11" x14ac:dyDescent="0.2">
      <c r="A6460" t="s">
        <v>3536</v>
      </c>
      <c r="B6460" t="str">
        <f t="shared" si="202"/>
        <v>2016</v>
      </c>
      <c r="C6460" t="str">
        <f t="shared" si="203"/>
        <v>Dec</v>
      </c>
      <c r="D6460" t="s">
        <v>1024</v>
      </c>
      <c r="E6460" t="s">
        <v>17</v>
      </c>
      <c r="F6460" t="s">
        <v>43</v>
      </c>
      <c r="G6460" t="s">
        <v>58</v>
      </c>
      <c r="H6460" t="s">
        <v>2021</v>
      </c>
      <c r="I6460" s="4">
        <v>19.04</v>
      </c>
      <c r="J6460" s="5">
        <v>4</v>
      </c>
      <c r="K6460" s="4">
        <v>-1.43</v>
      </c>
    </row>
    <row r="6461" spans="1:11" x14ac:dyDescent="0.2">
      <c r="A6461" t="s">
        <v>3536</v>
      </c>
      <c r="B6461" t="str">
        <f t="shared" si="202"/>
        <v>2016</v>
      </c>
      <c r="C6461" t="str">
        <f t="shared" si="203"/>
        <v>Dec</v>
      </c>
      <c r="D6461" t="s">
        <v>615</v>
      </c>
      <c r="E6461" t="s">
        <v>31</v>
      </c>
      <c r="F6461" t="s">
        <v>12</v>
      </c>
      <c r="G6461" t="s">
        <v>22</v>
      </c>
      <c r="H6461" t="s">
        <v>1360</v>
      </c>
      <c r="I6461" s="4">
        <v>273.92</v>
      </c>
      <c r="J6461" s="5">
        <v>8</v>
      </c>
      <c r="K6461" s="4">
        <v>99.3</v>
      </c>
    </row>
    <row r="6462" spans="1:11" x14ac:dyDescent="0.2">
      <c r="A6462" t="s">
        <v>3536</v>
      </c>
      <c r="B6462" t="str">
        <f t="shared" si="202"/>
        <v>2016</v>
      </c>
      <c r="C6462" t="str">
        <f t="shared" si="203"/>
        <v>Dec</v>
      </c>
      <c r="D6462" t="s">
        <v>703</v>
      </c>
      <c r="E6462" t="s">
        <v>62</v>
      </c>
      <c r="F6462" t="s">
        <v>38</v>
      </c>
      <c r="G6462" t="s">
        <v>164</v>
      </c>
      <c r="H6462" t="s">
        <v>2394</v>
      </c>
      <c r="I6462" s="4">
        <v>1056.8599999999999</v>
      </c>
      <c r="J6462" s="5">
        <v>7</v>
      </c>
      <c r="K6462" s="4">
        <v>158.53</v>
      </c>
    </row>
    <row r="6463" spans="1:11" x14ac:dyDescent="0.2">
      <c r="A6463" t="s">
        <v>3539</v>
      </c>
      <c r="B6463" t="str">
        <f t="shared" si="202"/>
        <v>2016</v>
      </c>
      <c r="C6463" t="str">
        <f t="shared" si="203"/>
        <v>Dec</v>
      </c>
      <c r="D6463" t="s">
        <v>2066</v>
      </c>
      <c r="E6463" t="s">
        <v>31</v>
      </c>
      <c r="F6463" t="s">
        <v>38</v>
      </c>
      <c r="G6463" t="s">
        <v>39</v>
      </c>
      <c r="H6463" t="s">
        <v>496</v>
      </c>
      <c r="I6463" s="4">
        <v>321.57</v>
      </c>
      <c r="J6463" s="5">
        <v>2</v>
      </c>
      <c r="K6463" s="4">
        <v>28.14</v>
      </c>
    </row>
    <row r="6464" spans="1:11" x14ac:dyDescent="0.2">
      <c r="A6464" t="s">
        <v>3539</v>
      </c>
      <c r="B6464" t="str">
        <f t="shared" si="202"/>
        <v>2016</v>
      </c>
      <c r="C6464" t="str">
        <f t="shared" si="203"/>
        <v>Dec</v>
      </c>
      <c r="D6464" t="s">
        <v>97</v>
      </c>
      <c r="E6464" t="s">
        <v>169</v>
      </c>
      <c r="F6464" t="s">
        <v>12</v>
      </c>
      <c r="G6464" t="s">
        <v>20</v>
      </c>
      <c r="H6464" t="s">
        <v>1176</v>
      </c>
      <c r="I6464" s="4">
        <v>80.58</v>
      </c>
      <c r="J6464" s="5">
        <v>6</v>
      </c>
      <c r="K6464" s="4">
        <v>22.56</v>
      </c>
    </row>
    <row r="6465" spans="1:11" x14ac:dyDescent="0.2">
      <c r="A6465" t="s">
        <v>3539</v>
      </c>
      <c r="B6465" t="str">
        <f t="shared" si="202"/>
        <v>2016</v>
      </c>
      <c r="C6465" t="str">
        <f t="shared" si="203"/>
        <v>Dec</v>
      </c>
      <c r="D6465" t="s">
        <v>97</v>
      </c>
      <c r="E6465" t="s">
        <v>169</v>
      </c>
      <c r="F6465" t="s">
        <v>12</v>
      </c>
      <c r="G6465" t="s">
        <v>72</v>
      </c>
      <c r="H6465" t="s">
        <v>2420</v>
      </c>
      <c r="I6465" s="4">
        <v>361.92</v>
      </c>
      <c r="J6465" s="5">
        <v>4</v>
      </c>
      <c r="K6465" s="4">
        <v>162.86000000000001</v>
      </c>
    </row>
    <row r="6466" spans="1:11" x14ac:dyDescent="0.2">
      <c r="A6466" t="s">
        <v>3539</v>
      </c>
      <c r="B6466" t="str">
        <f t="shared" si="202"/>
        <v>2016</v>
      </c>
      <c r="C6466" t="str">
        <f t="shared" si="203"/>
        <v>Dec</v>
      </c>
      <c r="D6466" t="s">
        <v>1336</v>
      </c>
      <c r="E6466" t="s">
        <v>189</v>
      </c>
      <c r="F6466" t="s">
        <v>12</v>
      </c>
      <c r="G6466" t="s">
        <v>22</v>
      </c>
      <c r="H6466" t="s">
        <v>1317</v>
      </c>
      <c r="I6466" s="4">
        <v>153.55000000000001</v>
      </c>
      <c r="J6466" s="5">
        <v>3</v>
      </c>
      <c r="K6466" s="4">
        <v>51.82</v>
      </c>
    </row>
    <row r="6467" spans="1:11" x14ac:dyDescent="0.2">
      <c r="A6467" t="s">
        <v>3539</v>
      </c>
      <c r="B6467" t="str">
        <f t="shared" ref="B6467:B6530" si="204">TEXT(A6467,"YYYY")</f>
        <v>2016</v>
      </c>
      <c r="C6467" t="str">
        <f t="shared" ref="C6467:C6530" si="205">TEXT(A6467,"MMM")</f>
        <v>Dec</v>
      </c>
      <c r="D6467" t="s">
        <v>1336</v>
      </c>
      <c r="E6467" t="s">
        <v>189</v>
      </c>
      <c r="F6467" t="s">
        <v>12</v>
      </c>
      <c r="G6467" t="s">
        <v>105</v>
      </c>
      <c r="H6467" t="s">
        <v>2784</v>
      </c>
      <c r="I6467" s="4">
        <v>65.34</v>
      </c>
      <c r="J6467" s="5">
        <v>3</v>
      </c>
      <c r="K6467" s="4">
        <v>22.87</v>
      </c>
    </row>
    <row r="6468" spans="1:11" x14ac:dyDescent="0.2">
      <c r="A6468" t="s">
        <v>3539</v>
      </c>
      <c r="B6468" t="str">
        <f t="shared" si="204"/>
        <v>2016</v>
      </c>
      <c r="C6468" t="str">
        <f t="shared" si="205"/>
        <v>Dec</v>
      </c>
      <c r="D6468" t="s">
        <v>1336</v>
      </c>
      <c r="E6468" t="s">
        <v>189</v>
      </c>
      <c r="F6468" t="s">
        <v>12</v>
      </c>
      <c r="G6468" t="s">
        <v>13</v>
      </c>
      <c r="H6468" t="s">
        <v>1342</v>
      </c>
      <c r="I6468" s="4">
        <v>123.92</v>
      </c>
      <c r="J6468" s="5">
        <v>4</v>
      </c>
      <c r="K6468" s="4">
        <v>55.76</v>
      </c>
    </row>
    <row r="6469" spans="1:11" x14ac:dyDescent="0.2">
      <c r="A6469" t="s">
        <v>3539</v>
      </c>
      <c r="B6469" t="str">
        <f t="shared" si="204"/>
        <v>2016</v>
      </c>
      <c r="C6469" t="str">
        <f t="shared" si="205"/>
        <v>Dec</v>
      </c>
      <c r="D6469" t="s">
        <v>1336</v>
      </c>
      <c r="E6469" t="s">
        <v>189</v>
      </c>
      <c r="F6469" t="s">
        <v>12</v>
      </c>
      <c r="G6469" t="s">
        <v>105</v>
      </c>
      <c r="H6469" t="s">
        <v>3540</v>
      </c>
      <c r="I6469" s="4">
        <v>35.1</v>
      </c>
      <c r="J6469" s="5">
        <v>3</v>
      </c>
      <c r="K6469" s="4">
        <v>12.29</v>
      </c>
    </row>
    <row r="6470" spans="1:11" x14ac:dyDescent="0.2">
      <c r="A6470" t="s">
        <v>3539</v>
      </c>
      <c r="B6470" t="str">
        <f t="shared" si="204"/>
        <v>2016</v>
      </c>
      <c r="C6470" t="str">
        <f t="shared" si="205"/>
        <v>Dec</v>
      </c>
      <c r="D6470" t="s">
        <v>1336</v>
      </c>
      <c r="E6470" t="s">
        <v>189</v>
      </c>
      <c r="F6470" t="s">
        <v>43</v>
      </c>
      <c r="G6470" t="s">
        <v>58</v>
      </c>
      <c r="H6470" t="s">
        <v>1643</v>
      </c>
      <c r="I6470" s="4">
        <v>44.75</v>
      </c>
      <c r="J6470" s="5">
        <v>5</v>
      </c>
      <c r="K6470" s="4">
        <v>8.5</v>
      </c>
    </row>
    <row r="6471" spans="1:11" x14ac:dyDescent="0.2">
      <c r="A6471" t="s">
        <v>3539</v>
      </c>
      <c r="B6471" t="str">
        <f t="shared" si="204"/>
        <v>2016</v>
      </c>
      <c r="C6471" t="str">
        <f t="shared" si="205"/>
        <v>Dec</v>
      </c>
      <c r="D6471" t="s">
        <v>1087</v>
      </c>
      <c r="E6471" t="s">
        <v>146</v>
      </c>
      <c r="F6471" t="s">
        <v>38</v>
      </c>
      <c r="G6471" t="s">
        <v>39</v>
      </c>
      <c r="H6471" t="s">
        <v>345</v>
      </c>
      <c r="I6471" s="4">
        <v>1424.9</v>
      </c>
      <c r="J6471" s="5">
        <v>5</v>
      </c>
      <c r="K6471" s="4">
        <v>356.23</v>
      </c>
    </row>
    <row r="6472" spans="1:11" x14ac:dyDescent="0.2">
      <c r="A6472" t="s">
        <v>3539</v>
      </c>
      <c r="B6472" t="str">
        <f t="shared" si="204"/>
        <v>2016</v>
      </c>
      <c r="C6472" t="str">
        <f t="shared" si="205"/>
        <v>Dec</v>
      </c>
      <c r="D6472" t="s">
        <v>2765</v>
      </c>
      <c r="E6472" t="s">
        <v>31</v>
      </c>
      <c r="F6472" t="s">
        <v>12</v>
      </c>
      <c r="G6472" t="s">
        <v>13</v>
      </c>
      <c r="H6472" t="s">
        <v>1973</v>
      </c>
      <c r="I6472" s="4">
        <v>80.28</v>
      </c>
      <c r="J6472" s="5">
        <v>12</v>
      </c>
      <c r="K6472" s="4">
        <v>36.93</v>
      </c>
    </row>
    <row r="6473" spans="1:11" x14ac:dyDescent="0.2">
      <c r="A6473" t="s">
        <v>3539</v>
      </c>
      <c r="B6473" t="str">
        <f t="shared" si="204"/>
        <v>2016</v>
      </c>
      <c r="C6473" t="str">
        <f t="shared" si="205"/>
        <v>Dec</v>
      </c>
      <c r="D6473" t="s">
        <v>3199</v>
      </c>
      <c r="E6473" t="s">
        <v>169</v>
      </c>
      <c r="F6473" t="s">
        <v>12</v>
      </c>
      <c r="G6473" t="s">
        <v>13</v>
      </c>
      <c r="H6473" t="s">
        <v>1867</v>
      </c>
      <c r="I6473" s="4">
        <v>18.54</v>
      </c>
      <c r="J6473" s="5">
        <v>2</v>
      </c>
      <c r="K6473" s="4">
        <v>8.7100000000000009</v>
      </c>
    </row>
    <row r="6474" spans="1:11" x14ac:dyDescent="0.2">
      <c r="A6474" t="s">
        <v>3539</v>
      </c>
      <c r="B6474" t="str">
        <f t="shared" si="204"/>
        <v>2016</v>
      </c>
      <c r="C6474" t="str">
        <f t="shared" si="205"/>
        <v>Dec</v>
      </c>
      <c r="D6474" t="s">
        <v>3199</v>
      </c>
      <c r="E6474" t="s">
        <v>169</v>
      </c>
      <c r="F6474" t="s">
        <v>12</v>
      </c>
      <c r="G6474" t="s">
        <v>22</v>
      </c>
      <c r="H6474" t="s">
        <v>605</v>
      </c>
      <c r="I6474" s="4">
        <v>679.96</v>
      </c>
      <c r="J6474" s="5">
        <v>5</v>
      </c>
      <c r="K6474" s="4">
        <v>220.99</v>
      </c>
    </row>
    <row r="6475" spans="1:11" x14ac:dyDescent="0.2">
      <c r="A6475" t="s">
        <v>3539</v>
      </c>
      <c r="B6475" t="str">
        <f t="shared" si="204"/>
        <v>2016</v>
      </c>
      <c r="C6475" t="str">
        <f t="shared" si="205"/>
        <v>Dec</v>
      </c>
      <c r="D6475" t="s">
        <v>2319</v>
      </c>
      <c r="E6475" t="s">
        <v>169</v>
      </c>
      <c r="F6475" t="s">
        <v>12</v>
      </c>
      <c r="G6475" t="s">
        <v>13</v>
      </c>
      <c r="H6475" t="s">
        <v>1237</v>
      </c>
      <c r="I6475" s="4">
        <v>62.82</v>
      </c>
      <c r="J6475" s="5">
        <v>9</v>
      </c>
      <c r="K6475" s="4">
        <v>29.53</v>
      </c>
    </row>
    <row r="6476" spans="1:11" x14ac:dyDescent="0.2">
      <c r="A6476" t="s">
        <v>3539</v>
      </c>
      <c r="B6476" t="str">
        <f t="shared" si="204"/>
        <v>2016</v>
      </c>
      <c r="C6476" t="str">
        <f t="shared" si="205"/>
        <v>Dec</v>
      </c>
      <c r="D6476" t="s">
        <v>1567</v>
      </c>
      <c r="E6476" t="s">
        <v>169</v>
      </c>
      <c r="F6476" t="s">
        <v>12</v>
      </c>
      <c r="G6476" t="s">
        <v>13</v>
      </c>
      <c r="H6476" t="s">
        <v>1880</v>
      </c>
      <c r="I6476" s="4">
        <v>6.48</v>
      </c>
      <c r="J6476" s="5">
        <v>1</v>
      </c>
      <c r="K6476" s="4">
        <v>3.11</v>
      </c>
    </row>
    <row r="6477" spans="1:11" x14ac:dyDescent="0.2">
      <c r="A6477" t="s">
        <v>3541</v>
      </c>
      <c r="B6477" t="str">
        <f t="shared" si="204"/>
        <v>2016</v>
      </c>
      <c r="C6477" t="str">
        <f t="shared" si="205"/>
        <v>Dec</v>
      </c>
      <c r="D6477" t="s">
        <v>1353</v>
      </c>
      <c r="E6477" t="s">
        <v>169</v>
      </c>
      <c r="F6477" t="s">
        <v>12</v>
      </c>
      <c r="G6477" t="s">
        <v>47</v>
      </c>
      <c r="H6477" t="s">
        <v>1118</v>
      </c>
      <c r="I6477" s="4">
        <v>15.26</v>
      </c>
      <c r="J6477" s="5">
        <v>7</v>
      </c>
      <c r="K6477" s="4">
        <v>6.26</v>
      </c>
    </row>
    <row r="6478" spans="1:11" x14ac:dyDescent="0.2">
      <c r="A6478" t="s">
        <v>3541</v>
      </c>
      <c r="B6478" t="str">
        <f t="shared" si="204"/>
        <v>2016</v>
      </c>
      <c r="C6478" t="str">
        <f t="shared" si="205"/>
        <v>Dec</v>
      </c>
      <c r="D6478" t="s">
        <v>1353</v>
      </c>
      <c r="E6478" t="s">
        <v>169</v>
      </c>
      <c r="F6478" t="s">
        <v>43</v>
      </c>
      <c r="G6478" t="s">
        <v>44</v>
      </c>
      <c r="H6478" t="s">
        <v>3406</v>
      </c>
      <c r="I6478" s="4">
        <v>1029.95</v>
      </c>
      <c r="J6478" s="5">
        <v>5</v>
      </c>
      <c r="K6478" s="4">
        <v>298.69</v>
      </c>
    </row>
    <row r="6479" spans="1:11" x14ac:dyDescent="0.2">
      <c r="A6479" t="s">
        <v>3541</v>
      </c>
      <c r="B6479" t="str">
        <f t="shared" si="204"/>
        <v>2016</v>
      </c>
      <c r="C6479" t="str">
        <f t="shared" si="205"/>
        <v>Dec</v>
      </c>
      <c r="D6479" t="s">
        <v>2606</v>
      </c>
      <c r="E6479" t="s">
        <v>327</v>
      </c>
      <c r="F6479" t="s">
        <v>12</v>
      </c>
      <c r="G6479" t="s">
        <v>20</v>
      </c>
      <c r="H6479" t="s">
        <v>1773</v>
      </c>
      <c r="I6479" s="4">
        <v>243.38</v>
      </c>
      <c r="J6479" s="5">
        <v>3</v>
      </c>
      <c r="K6479" s="4">
        <v>-51.72</v>
      </c>
    </row>
    <row r="6480" spans="1:11" x14ac:dyDescent="0.2">
      <c r="A6480" t="s">
        <v>3541</v>
      </c>
      <c r="B6480" t="str">
        <f t="shared" si="204"/>
        <v>2016</v>
      </c>
      <c r="C6480" t="str">
        <f t="shared" si="205"/>
        <v>Dec</v>
      </c>
      <c r="D6480" t="s">
        <v>2606</v>
      </c>
      <c r="E6480" t="s">
        <v>327</v>
      </c>
      <c r="F6480" t="s">
        <v>43</v>
      </c>
      <c r="G6480" t="s">
        <v>58</v>
      </c>
      <c r="H6480" t="s">
        <v>2016</v>
      </c>
      <c r="I6480" s="4">
        <v>119.8</v>
      </c>
      <c r="J6480" s="5">
        <v>5</v>
      </c>
      <c r="K6480" s="4">
        <v>29.95</v>
      </c>
    </row>
    <row r="6481" spans="1:11" x14ac:dyDescent="0.2">
      <c r="A6481" t="s">
        <v>3541</v>
      </c>
      <c r="B6481" t="str">
        <f t="shared" si="204"/>
        <v>2016</v>
      </c>
      <c r="C6481" t="str">
        <f t="shared" si="205"/>
        <v>Dec</v>
      </c>
      <c r="D6481" t="s">
        <v>2606</v>
      </c>
      <c r="E6481" t="s">
        <v>327</v>
      </c>
      <c r="F6481" t="s">
        <v>43</v>
      </c>
      <c r="G6481" t="s">
        <v>44</v>
      </c>
      <c r="H6481" t="s">
        <v>156</v>
      </c>
      <c r="I6481" s="4">
        <v>300.77</v>
      </c>
      <c r="J6481" s="5">
        <v>4</v>
      </c>
      <c r="K6481" s="4">
        <v>30.08</v>
      </c>
    </row>
    <row r="6482" spans="1:11" x14ac:dyDescent="0.2">
      <c r="A6482" t="s">
        <v>3541</v>
      </c>
      <c r="B6482" t="str">
        <f t="shared" si="204"/>
        <v>2016</v>
      </c>
      <c r="C6482" t="str">
        <f t="shared" si="205"/>
        <v>Dec</v>
      </c>
      <c r="D6482" t="s">
        <v>1034</v>
      </c>
      <c r="E6482" t="s">
        <v>189</v>
      </c>
      <c r="F6482" t="s">
        <v>38</v>
      </c>
      <c r="G6482" t="s">
        <v>52</v>
      </c>
      <c r="H6482" t="s">
        <v>880</v>
      </c>
      <c r="I6482" s="4">
        <v>14.8</v>
      </c>
      <c r="J6482" s="5">
        <v>4</v>
      </c>
      <c r="K6482" s="4">
        <v>6.07</v>
      </c>
    </row>
    <row r="6483" spans="1:11" x14ac:dyDescent="0.2">
      <c r="A6483" t="s">
        <v>3541</v>
      </c>
      <c r="B6483" t="str">
        <f t="shared" si="204"/>
        <v>2016</v>
      </c>
      <c r="C6483" t="str">
        <f t="shared" si="205"/>
        <v>Dec</v>
      </c>
      <c r="D6483" t="s">
        <v>1034</v>
      </c>
      <c r="E6483" t="s">
        <v>189</v>
      </c>
      <c r="F6483" t="s">
        <v>43</v>
      </c>
      <c r="G6483" t="s">
        <v>44</v>
      </c>
      <c r="H6483" t="s">
        <v>463</v>
      </c>
      <c r="I6483" s="4">
        <v>302.38</v>
      </c>
      <c r="J6483" s="5">
        <v>3</v>
      </c>
      <c r="K6483" s="4">
        <v>22.68</v>
      </c>
    </row>
    <row r="6484" spans="1:11" x14ac:dyDescent="0.2">
      <c r="A6484" t="s">
        <v>3541</v>
      </c>
      <c r="B6484" t="str">
        <f t="shared" si="204"/>
        <v>2016</v>
      </c>
      <c r="C6484" t="str">
        <f t="shared" si="205"/>
        <v>Dec</v>
      </c>
      <c r="D6484" t="s">
        <v>1034</v>
      </c>
      <c r="E6484" t="s">
        <v>189</v>
      </c>
      <c r="F6484" t="s">
        <v>43</v>
      </c>
      <c r="G6484" t="s">
        <v>58</v>
      </c>
      <c r="H6484" t="s">
        <v>2087</v>
      </c>
      <c r="I6484" s="4">
        <v>316</v>
      </c>
      <c r="J6484" s="5">
        <v>4</v>
      </c>
      <c r="K6484" s="4">
        <v>31.6</v>
      </c>
    </row>
    <row r="6485" spans="1:11" x14ac:dyDescent="0.2">
      <c r="A6485" t="s">
        <v>3541</v>
      </c>
      <c r="B6485" t="str">
        <f t="shared" si="204"/>
        <v>2016</v>
      </c>
      <c r="C6485" t="str">
        <f t="shared" si="205"/>
        <v>Dec</v>
      </c>
      <c r="D6485" t="s">
        <v>1253</v>
      </c>
      <c r="E6485" t="s">
        <v>139</v>
      </c>
      <c r="F6485" t="s">
        <v>12</v>
      </c>
      <c r="G6485" t="s">
        <v>20</v>
      </c>
      <c r="H6485" t="s">
        <v>2378</v>
      </c>
      <c r="I6485" s="4">
        <v>85.22</v>
      </c>
      <c r="J6485" s="5">
        <v>3</v>
      </c>
      <c r="K6485" s="4">
        <v>7.46</v>
      </c>
    </row>
    <row r="6486" spans="1:11" x14ac:dyDescent="0.2">
      <c r="A6486" t="s">
        <v>3541</v>
      </c>
      <c r="B6486" t="str">
        <f t="shared" si="204"/>
        <v>2016</v>
      </c>
      <c r="C6486" t="str">
        <f t="shared" si="205"/>
        <v>Dec</v>
      </c>
      <c r="D6486" t="s">
        <v>1020</v>
      </c>
      <c r="E6486" t="s">
        <v>135</v>
      </c>
      <c r="F6486" t="s">
        <v>12</v>
      </c>
      <c r="G6486" t="s">
        <v>27</v>
      </c>
      <c r="H6486" t="s">
        <v>1006</v>
      </c>
      <c r="I6486" s="4">
        <v>6.67</v>
      </c>
      <c r="J6486" s="5">
        <v>3</v>
      </c>
      <c r="K6486" s="4">
        <v>1.67</v>
      </c>
    </row>
    <row r="6487" spans="1:11" x14ac:dyDescent="0.2">
      <c r="A6487" t="s">
        <v>3541</v>
      </c>
      <c r="B6487" t="str">
        <f t="shared" si="204"/>
        <v>2016</v>
      </c>
      <c r="C6487" t="str">
        <f t="shared" si="205"/>
        <v>Dec</v>
      </c>
      <c r="D6487" t="s">
        <v>1012</v>
      </c>
      <c r="E6487" t="s">
        <v>87</v>
      </c>
      <c r="F6487" t="s">
        <v>12</v>
      </c>
      <c r="G6487" t="s">
        <v>20</v>
      </c>
      <c r="H6487" t="s">
        <v>207</v>
      </c>
      <c r="I6487" s="4">
        <v>64.959999999999994</v>
      </c>
      <c r="J6487" s="5">
        <v>5</v>
      </c>
      <c r="K6487" s="4">
        <v>-4.0599999999999996</v>
      </c>
    </row>
    <row r="6488" spans="1:11" x14ac:dyDescent="0.2">
      <c r="A6488" t="s">
        <v>3541</v>
      </c>
      <c r="B6488" t="str">
        <f t="shared" si="204"/>
        <v>2016</v>
      </c>
      <c r="C6488" t="str">
        <f t="shared" si="205"/>
        <v>Dec</v>
      </c>
      <c r="D6488" t="s">
        <v>1012</v>
      </c>
      <c r="E6488" t="s">
        <v>87</v>
      </c>
      <c r="F6488" t="s">
        <v>12</v>
      </c>
      <c r="G6488" t="s">
        <v>232</v>
      </c>
      <c r="H6488" t="s">
        <v>2753</v>
      </c>
      <c r="I6488" s="4">
        <v>13.52</v>
      </c>
      <c r="J6488" s="5">
        <v>2</v>
      </c>
      <c r="K6488" s="4">
        <v>1.69</v>
      </c>
    </row>
    <row r="6489" spans="1:11" x14ac:dyDescent="0.2">
      <c r="A6489" t="s">
        <v>3541</v>
      </c>
      <c r="B6489" t="str">
        <f t="shared" si="204"/>
        <v>2016</v>
      </c>
      <c r="C6489" t="str">
        <f t="shared" si="205"/>
        <v>Dec</v>
      </c>
      <c r="D6489" t="s">
        <v>1012</v>
      </c>
      <c r="E6489" t="s">
        <v>87</v>
      </c>
      <c r="F6489" t="s">
        <v>38</v>
      </c>
      <c r="G6489" t="s">
        <v>39</v>
      </c>
      <c r="H6489" t="s">
        <v>1658</v>
      </c>
      <c r="I6489" s="4">
        <v>458.43</v>
      </c>
      <c r="J6489" s="5">
        <v>5</v>
      </c>
      <c r="K6489" s="4">
        <v>-137.53</v>
      </c>
    </row>
    <row r="6490" spans="1:11" x14ac:dyDescent="0.2">
      <c r="A6490" t="s">
        <v>3541</v>
      </c>
      <c r="B6490" t="str">
        <f t="shared" si="204"/>
        <v>2016</v>
      </c>
      <c r="C6490" t="str">
        <f t="shared" si="205"/>
        <v>Dec</v>
      </c>
      <c r="D6490" t="s">
        <v>1012</v>
      </c>
      <c r="E6490" t="s">
        <v>87</v>
      </c>
      <c r="F6490" t="s">
        <v>12</v>
      </c>
      <c r="G6490" t="s">
        <v>105</v>
      </c>
      <c r="H6490" t="s">
        <v>2857</v>
      </c>
      <c r="I6490" s="4">
        <v>387.14</v>
      </c>
      <c r="J6490" s="5">
        <v>4</v>
      </c>
      <c r="K6490" s="4">
        <v>24.2</v>
      </c>
    </row>
    <row r="6491" spans="1:11" x14ac:dyDescent="0.2">
      <c r="A6491" t="s">
        <v>3541</v>
      </c>
      <c r="B6491" t="str">
        <f t="shared" si="204"/>
        <v>2016</v>
      </c>
      <c r="C6491" t="str">
        <f t="shared" si="205"/>
        <v>Dec</v>
      </c>
      <c r="D6491" t="s">
        <v>1012</v>
      </c>
      <c r="E6491" t="s">
        <v>87</v>
      </c>
      <c r="F6491" t="s">
        <v>38</v>
      </c>
      <c r="G6491" t="s">
        <v>164</v>
      </c>
      <c r="H6491" t="s">
        <v>1735</v>
      </c>
      <c r="I6491" s="4">
        <v>328.59</v>
      </c>
      <c r="J6491" s="5">
        <v>3</v>
      </c>
      <c r="K6491" s="4">
        <v>-147.87</v>
      </c>
    </row>
    <row r="6492" spans="1:11" x14ac:dyDescent="0.2">
      <c r="A6492" t="s">
        <v>3541</v>
      </c>
      <c r="B6492" t="str">
        <f t="shared" si="204"/>
        <v>2016</v>
      </c>
      <c r="C6492" t="str">
        <f t="shared" si="205"/>
        <v>Dec</v>
      </c>
      <c r="D6492" t="s">
        <v>193</v>
      </c>
      <c r="E6492" t="s">
        <v>104</v>
      </c>
      <c r="F6492" t="s">
        <v>38</v>
      </c>
      <c r="G6492" t="s">
        <v>39</v>
      </c>
      <c r="H6492" t="s">
        <v>2181</v>
      </c>
      <c r="I6492" s="4">
        <v>403.92</v>
      </c>
      <c r="J6492" s="5">
        <v>5</v>
      </c>
      <c r="K6492" s="4">
        <v>25.25</v>
      </c>
    </row>
    <row r="6493" spans="1:11" x14ac:dyDescent="0.2">
      <c r="A6493" t="s">
        <v>3541</v>
      </c>
      <c r="B6493" t="str">
        <f t="shared" si="204"/>
        <v>2016</v>
      </c>
      <c r="C6493" t="str">
        <f t="shared" si="205"/>
        <v>Dec</v>
      </c>
      <c r="D6493" t="s">
        <v>1815</v>
      </c>
      <c r="E6493" t="s">
        <v>31</v>
      </c>
      <c r="F6493" t="s">
        <v>12</v>
      </c>
      <c r="G6493" t="s">
        <v>22</v>
      </c>
      <c r="H6493" t="s">
        <v>190</v>
      </c>
      <c r="I6493" s="4">
        <v>209.6</v>
      </c>
      <c r="J6493" s="5">
        <v>5</v>
      </c>
      <c r="K6493" s="4">
        <v>68.12</v>
      </c>
    </row>
    <row r="6494" spans="1:11" x14ac:dyDescent="0.2">
      <c r="A6494" t="s">
        <v>3541</v>
      </c>
      <c r="B6494" t="str">
        <f t="shared" si="204"/>
        <v>2016</v>
      </c>
      <c r="C6494" t="str">
        <f t="shared" si="205"/>
        <v>Dec</v>
      </c>
      <c r="D6494" t="s">
        <v>1815</v>
      </c>
      <c r="E6494" t="s">
        <v>31</v>
      </c>
      <c r="F6494" t="s">
        <v>12</v>
      </c>
      <c r="G6494" t="s">
        <v>27</v>
      </c>
      <c r="H6494" t="s">
        <v>3338</v>
      </c>
      <c r="I6494" s="4">
        <v>23.32</v>
      </c>
      <c r="J6494" s="5">
        <v>2</v>
      </c>
      <c r="K6494" s="4">
        <v>6.06</v>
      </c>
    </row>
    <row r="6495" spans="1:11" x14ac:dyDescent="0.2">
      <c r="A6495" t="s">
        <v>3541</v>
      </c>
      <c r="B6495" t="str">
        <f t="shared" si="204"/>
        <v>2016</v>
      </c>
      <c r="C6495" t="str">
        <f t="shared" si="205"/>
        <v>Dec</v>
      </c>
      <c r="D6495" t="s">
        <v>1815</v>
      </c>
      <c r="E6495" t="s">
        <v>31</v>
      </c>
      <c r="F6495" t="s">
        <v>12</v>
      </c>
      <c r="G6495" t="s">
        <v>13</v>
      </c>
      <c r="H6495" t="s">
        <v>3279</v>
      </c>
      <c r="I6495" s="4">
        <v>30.98</v>
      </c>
      <c r="J6495" s="5">
        <v>1</v>
      </c>
      <c r="K6495" s="4">
        <v>13.94</v>
      </c>
    </row>
    <row r="6496" spans="1:11" x14ac:dyDescent="0.2">
      <c r="A6496" t="s">
        <v>3541</v>
      </c>
      <c r="B6496" t="str">
        <f t="shared" si="204"/>
        <v>2016</v>
      </c>
      <c r="C6496" t="str">
        <f t="shared" si="205"/>
        <v>Dec</v>
      </c>
      <c r="D6496" t="s">
        <v>1815</v>
      </c>
      <c r="E6496" t="s">
        <v>31</v>
      </c>
      <c r="F6496" t="s">
        <v>43</v>
      </c>
      <c r="G6496" t="s">
        <v>58</v>
      </c>
      <c r="H6496" t="s">
        <v>2792</v>
      </c>
      <c r="I6496" s="4">
        <v>119.96</v>
      </c>
      <c r="J6496" s="5">
        <v>4</v>
      </c>
      <c r="K6496" s="4">
        <v>25.19</v>
      </c>
    </row>
    <row r="6497" spans="1:11" x14ac:dyDescent="0.2">
      <c r="A6497" t="s">
        <v>3541</v>
      </c>
      <c r="B6497" t="str">
        <f t="shared" si="204"/>
        <v>2016</v>
      </c>
      <c r="C6497" t="str">
        <f t="shared" si="205"/>
        <v>Dec</v>
      </c>
      <c r="D6497" t="s">
        <v>1815</v>
      </c>
      <c r="E6497" t="s">
        <v>31</v>
      </c>
      <c r="F6497" t="s">
        <v>38</v>
      </c>
      <c r="G6497" t="s">
        <v>39</v>
      </c>
      <c r="H6497" t="s">
        <v>1717</v>
      </c>
      <c r="I6497" s="4">
        <v>363.92</v>
      </c>
      <c r="J6497" s="5">
        <v>5</v>
      </c>
      <c r="K6497" s="4">
        <v>-31.84</v>
      </c>
    </row>
    <row r="6498" spans="1:11" x14ac:dyDescent="0.2">
      <c r="A6498" t="s">
        <v>3541</v>
      </c>
      <c r="B6498" t="str">
        <f t="shared" si="204"/>
        <v>2016</v>
      </c>
      <c r="C6498" t="str">
        <f t="shared" si="205"/>
        <v>Dec</v>
      </c>
      <c r="D6498" t="s">
        <v>1815</v>
      </c>
      <c r="E6498" t="s">
        <v>31</v>
      </c>
      <c r="F6498" t="s">
        <v>12</v>
      </c>
      <c r="G6498" t="s">
        <v>22</v>
      </c>
      <c r="H6498" t="s">
        <v>2122</v>
      </c>
      <c r="I6498" s="4">
        <v>35.81</v>
      </c>
      <c r="J6498" s="5">
        <v>3</v>
      </c>
      <c r="K6498" s="4">
        <v>11.19</v>
      </c>
    </row>
    <row r="6499" spans="1:11" x14ac:dyDescent="0.2">
      <c r="A6499" t="s">
        <v>3541</v>
      </c>
      <c r="B6499" t="str">
        <f t="shared" si="204"/>
        <v>2016</v>
      </c>
      <c r="C6499" t="str">
        <f t="shared" si="205"/>
        <v>Dec</v>
      </c>
      <c r="D6499" t="s">
        <v>1815</v>
      </c>
      <c r="E6499" t="s">
        <v>31</v>
      </c>
      <c r="F6499" t="s">
        <v>12</v>
      </c>
      <c r="G6499" t="s">
        <v>22</v>
      </c>
      <c r="H6499" t="s">
        <v>1781</v>
      </c>
      <c r="I6499" s="4">
        <v>122.69</v>
      </c>
      <c r="J6499" s="5">
        <v>9</v>
      </c>
      <c r="K6499" s="4">
        <v>39.869999999999997</v>
      </c>
    </row>
    <row r="6500" spans="1:11" x14ac:dyDescent="0.2">
      <c r="A6500" t="s">
        <v>3541</v>
      </c>
      <c r="B6500" t="str">
        <f t="shared" si="204"/>
        <v>2016</v>
      </c>
      <c r="C6500" t="str">
        <f t="shared" si="205"/>
        <v>Dec</v>
      </c>
      <c r="D6500" t="s">
        <v>1815</v>
      </c>
      <c r="E6500" t="s">
        <v>31</v>
      </c>
      <c r="F6500" t="s">
        <v>38</v>
      </c>
      <c r="G6500" t="s">
        <v>164</v>
      </c>
      <c r="H6500" t="s">
        <v>2062</v>
      </c>
      <c r="I6500" s="4">
        <v>892.14</v>
      </c>
      <c r="J6500" s="5">
        <v>7</v>
      </c>
      <c r="K6500" s="4">
        <v>111.52</v>
      </c>
    </row>
    <row r="6501" spans="1:11" x14ac:dyDescent="0.2">
      <c r="A6501" t="s">
        <v>3541</v>
      </c>
      <c r="B6501" t="str">
        <f t="shared" si="204"/>
        <v>2016</v>
      </c>
      <c r="C6501" t="str">
        <f t="shared" si="205"/>
        <v>Dec</v>
      </c>
      <c r="D6501" t="s">
        <v>1815</v>
      </c>
      <c r="E6501" t="s">
        <v>31</v>
      </c>
      <c r="F6501" t="s">
        <v>12</v>
      </c>
      <c r="G6501" t="s">
        <v>20</v>
      </c>
      <c r="H6501" t="s">
        <v>502</v>
      </c>
      <c r="I6501" s="4">
        <v>50.22</v>
      </c>
      <c r="J6501" s="5">
        <v>3</v>
      </c>
      <c r="K6501" s="4">
        <v>2.0099999999999998</v>
      </c>
    </row>
    <row r="6502" spans="1:11" x14ac:dyDescent="0.2">
      <c r="A6502" t="s">
        <v>3541</v>
      </c>
      <c r="B6502" t="str">
        <f t="shared" si="204"/>
        <v>2016</v>
      </c>
      <c r="C6502" t="str">
        <f t="shared" si="205"/>
        <v>Dec</v>
      </c>
      <c r="D6502" t="s">
        <v>1815</v>
      </c>
      <c r="E6502" t="s">
        <v>31</v>
      </c>
      <c r="F6502" t="s">
        <v>12</v>
      </c>
      <c r="G6502" t="s">
        <v>105</v>
      </c>
      <c r="H6502" t="s">
        <v>1480</v>
      </c>
      <c r="I6502" s="4">
        <v>83.42</v>
      </c>
      <c r="J6502" s="5">
        <v>2</v>
      </c>
      <c r="K6502" s="4">
        <v>24.19</v>
      </c>
    </row>
    <row r="6503" spans="1:11" x14ac:dyDescent="0.2">
      <c r="A6503" t="s">
        <v>3541</v>
      </c>
      <c r="B6503" t="str">
        <f t="shared" si="204"/>
        <v>2016</v>
      </c>
      <c r="C6503" t="str">
        <f t="shared" si="205"/>
        <v>Dec</v>
      </c>
      <c r="D6503" t="s">
        <v>1815</v>
      </c>
      <c r="E6503" t="s">
        <v>31</v>
      </c>
      <c r="F6503" t="s">
        <v>12</v>
      </c>
      <c r="G6503" t="s">
        <v>22</v>
      </c>
      <c r="H6503" t="s">
        <v>2248</v>
      </c>
      <c r="I6503" s="4">
        <v>5.87</v>
      </c>
      <c r="J6503" s="5">
        <v>2</v>
      </c>
      <c r="K6503" s="4">
        <v>2.13</v>
      </c>
    </row>
    <row r="6504" spans="1:11" x14ac:dyDescent="0.2">
      <c r="A6504" t="s">
        <v>3541</v>
      </c>
      <c r="B6504" t="str">
        <f t="shared" si="204"/>
        <v>2016</v>
      </c>
      <c r="C6504" t="str">
        <f t="shared" si="205"/>
        <v>Dec</v>
      </c>
      <c r="D6504" t="s">
        <v>2089</v>
      </c>
      <c r="E6504" t="s">
        <v>87</v>
      </c>
      <c r="F6504" t="s">
        <v>12</v>
      </c>
      <c r="G6504" t="s">
        <v>105</v>
      </c>
      <c r="H6504" t="s">
        <v>927</v>
      </c>
      <c r="I6504" s="4">
        <v>73.540000000000006</v>
      </c>
      <c r="J6504" s="5">
        <v>4</v>
      </c>
      <c r="K6504" s="4">
        <v>9.19</v>
      </c>
    </row>
    <row r="6505" spans="1:11" x14ac:dyDescent="0.2">
      <c r="A6505" t="s">
        <v>3542</v>
      </c>
      <c r="B6505" t="str">
        <f t="shared" si="204"/>
        <v>2016</v>
      </c>
      <c r="C6505" t="str">
        <f t="shared" si="205"/>
        <v>Dec</v>
      </c>
      <c r="D6505" t="s">
        <v>569</v>
      </c>
      <c r="E6505" t="s">
        <v>87</v>
      </c>
      <c r="F6505" t="s">
        <v>12</v>
      </c>
      <c r="G6505" t="s">
        <v>22</v>
      </c>
      <c r="H6505" t="s">
        <v>904</v>
      </c>
      <c r="I6505" s="4">
        <v>18.690000000000001</v>
      </c>
      <c r="J6505" s="5">
        <v>3</v>
      </c>
      <c r="K6505" s="4">
        <v>-14.33</v>
      </c>
    </row>
    <row r="6506" spans="1:11" x14ac:dyDescent="0.2">
      <c r="A6506" t="s">
        <v>3542</v>
      </c>
      <c r="B6506" t="str">
        <f t="shared" si="204"/>
        <v>2016</v>
      </c>
      <c r="C6506" t="str">
        <f t="shared" si="205"/>
        <v>Dec</v>
      </c>
      <c r="D6506" t="s">
        <v>569</v>
      </c>
      <c r="E6506" t="s">
        <v>87</v>
      </c>
      <c r="F6506" t="s">
        <v>43</v>
      </c>
      <c r="G6506" t="s">
        <v>58</v>
      </c>
      <c r="H6506" t="s">
        <v>1160</v>
      </c>
      <c r="I6506" s="4">
        <v>383.95</v>
      </c>
      <c r="J6506" s="5">
        <v>6</v>
      </c>
      <c r="K6506" s="4">
        <v>76.790000000000006</v>
      </c>
    </row>
    <row r="6507" spans="1:11" x14ac:dyDescent="0.2">
      <c r="A6507" t="s">
        <v>3542</v>
      </c>
      <c r="B6507" t="str">
        <f t="shared" si="204"/>
        <v>2016</v>
      </c>
      <c r="C6507" t="str">
        <f t="shared" si="205"/>
        <v>Dec</v>
      </c>
      <c r="D6507" t="s">
        <v>1274</v>
      </c>
      <c r="E6507" t="s">
        <v>125</v>
      </c>
      <c r="F6507" t="s">
        <v>43</v>
      </c>
      <c r="G6507" t="s">
        <v>44</v>
      </c>
      <c r="H6507" t="s">
        <v>156</v>
      </c>
      <c r="I6507" s="4">
        <v>657.93</v>
      </c>
      <c r="J6507" s="5">
        <v>7</v>
      </c>
      <c r="K6507" s="4">
        <v>184.22</v>
      </c>
    </row>
    <row r="6508" spans="1:11" x14ac:dyDescent="0.2">
      <c r="A6508" t="s">
        <v>3542</v>
      </c>
      <c r="B6508" t="str">
        <f t="shared" si="204"/>
        <v>2016</v>
      </c>
      <c r="C6508" t="str">
        <f t="shared" si="205"/>
        <v>Dec</v>
      </c>
      <c r="D6508" t="s">
        <v>1274</v>
      </c>
      <c r="E6508" t="s">
        <v>125</v>
      </c>
      <c r="F6508" t="s">
        <v>38</v>
      </c>
      <c r="G6508" t="s">
        <v>52</v>
      </c>
      <c r="H6508" t="s">
        <v>1134</v>
      </c>
      <c r="I6508" s="4">
        <v>33.479999999999997</v>
      </c>
      <c r="J6508" s="5">
        <v>4</v>
      </c>
      <c r="K6508" s="4">
        <v>8.6999999999999993</v>
      </c>
    </row>
    <row r="6509" spans="1:11" x14ac:dyDescent="0.2">
      <c r="A6509" t="s">
        <v>3542</v>
      </c>
      <c r="B6509" t="str">
        <f t="shared" si="204"/>
        <v>2016</v>
      </c>
      <c r="C6509" t="str">
        <f t="shared" si="205"/>
        <v>Dec</v>
      </c>
      <c r="D6509" t="s">
        <v>1274</v>
      </c>
      <c r="E6509" t="s">
        <v>125</v>
      </c>
      <c r="F6509" t="s">
        <v>12</v>
      </c>
      <c r="G6509" t="s">
        <v>27</v>
      </c>
      <c r="H6509" t="s">
        <v>380</v>
      </c>
      <c r="I6509" s="4">
        <v>13.9</v>
      </c>
      <c r="J6509" s="5">
        <v>5</v>
      </c>
      <c r="K6509" s="4">
        <v>3.61</v>
      </c>
    </row>
    <row r="6510" spans="1:11" x14ac:dyDescent="0.2">
      <c r="A6510" t="s">
        <v>3542</v>
      </c>
      <c r="B6510" t="str">
        <f t="shared" si="204"/>
        <v>2016</v>
      </c>
      <c r="C6510" t="str">
        <f t="shared" si="205"/>
        <v>Dec</v>
      </c>
      <c r="D6510" t="s">
        <v>1274</v>
      </c>
      <c r="E6510" t="s">
        <v>125</v>
      </c>
      <c r="F6510" t="s">
        <v>12</v>
      </c>
      <c r="G6510" t="s">
        <v>20</v>
      </c>
      <c r="H6510" t="s">
        <v>1921</v>
      </c>
      <c r="I6510" s="4">
        <v>26.86</v>
      </c>
      <c r="J6510" s="5">
        <v>2</v>
      </c>
      <c r="K6510" s="4">
        <v>6.72</v>
      </c>
    </row>
    <row r="6511" spans="1:11" x14ac:dyDescent="0.2">
      <c r="A6511" t="s">
        <v>3542</v>
      </c>
      <c r="B6511" t="str">
        <f t="shared" si="204"/>
        <v>2016</v>
      </c>
      <c r="C6511" t="str">
        <f t="shared" si="205"/>
        <v>Dec</v>
      </c>
      <c r="D6511" t="s">
        <v>2093</v>
      </c>
      <c r="E6511" t="s">
        <v>34</v>
      </c>
      <c r="F6511" t="s">
        <v>43</v>
      </c>
      <c r="G6511" t="s">
        <v>58</v>
      </c>
      <c r="H6511" t="s">
        <v>1170</v>
      </c>
      <c r="I6511" s="4">
        <v>249.95</v>
      </c>
      <c r="J6511" s="5">
        <v>5</v>
      </c>
      <c r="K6511" s="4">
        <v>20</v>
      </c>
    </row>
    <row r="6512" spans="1:11" x14ac:dyDescent="0.2">
      <c r="A6512" t="s">
        <v>3542</v>
      </c>
      <c r="B6512" t="str">
        <f t="shared" si="204"/>
        <v>2016</v>
      </c>
      <c r="C6512" t="str">
        <f t="shared" si="205"/>
        <v>Dec</v>
      </c>
      <c r="D6512" t="s">
        <v>2093</v>
      </c>
      <c r="E6512" t="s">
        <v>34</v>
      </c>
      <c r="F6512" t="s">
        <v>12</v>
      </c>
      <c r="G6512" t="s">
        <v>13</v>
      </c>
      <c r="H6512" t="s">
        <v>3543</v>
      </c>
      <c r="I6512" s="4">
        <v>49.12</v>
      </c>
      <c r="J6512" s="5">
        <v>4</v>
      </c>
      <c r="K6512" s="4">
        <v>23.09</v>
      </c>
    </row>
    <row r="6513" spans="1:11" x14ac:dyDescent="0.2">
      <c r="A6513" t="s">
        <v>3542</v>
      </c>
      <c r="B6513" t="str">
        <f t="shared" si="204"/>
        <v>2016</v>
      </c>
      <c r="C6513" t="str">
        <f t="shared" si="205"/>
        <v>Dec</v>
      </c>
      <c r="D6513" t="s">
        <v>1870</v>
      </c>
      <c r="E6513" t="s">
        <v>31</v>
      </c>
      <c r="F6513" t="s">
        <v>38</v>
      </c>
      <c r="G6513" t="s">
        <v>52</v>
      </c>
      <c r="H6513" t="s">
        <v>53</v>
      </c>
      <c r="I6513" s="4">
        <v>383.64</v>
      </c>
      <c r="J6513" s="5">
        <v>6</v>
      </c>
      <c r="K6513" s="4">
        <v>122.76</v>
      </c>
    </row>
    <row r="6514" spans="1:11" x14ac:dyDescent="0.2">
      <c r="A6514" t="s">
        <v>3542</v>
      </c>
      <c r="B6514" t="str">
        <f t="shared" si="204"/>
        <v>2016</v>
      </c>
      <c r="C6514" t="str">
        <f t="shared" si="205"/>
        <v>Dec</v>
      </c>
      <c r="D6514" t="s">
        <v>1870</v>
      </c>
      <c r="E6514" t="s">
        <v>31</v>
      </c>
      <c r="F6514" t="s">
        <v>12</v>
      </c>
      <c r="G6514" t="s">
        <v>105</v>
      </c>
      <c r="H6514" t="s">
        <v>2127</v>
      </c>
      <c r="I6514" s="4">
        <v>56.52</v>
      </c>
      <c r="J6514" s="5">
        <v>3</v>
      </c>
      <c r="K6514" s="4">
        <v>15.83</v>
      </c>
    </row>
    <row r="6515" spans="1:11" x14ac:dyDescent="0.2">
      <c r="A6515" t="s">
        <v>3542</v>
      </c>
      <c r="B6515" t="str">
        <f t="shared" si="204"/>
        <v>2016</v>
      </c>
      <c r="C6515" t="str">
        <f t="shared" si="205"/>
        <v>Dec</v>
      </c>
      <c r="D6515" t="s">
        <v>1012</v>
      </c>
      <c r="E6515" t="s">
        <v>169</v>
      </c>
      <c r="F6515" t="s">
        <v>38</v>
      </c>
      <c r="G6515" t="s">
        <v>52</v>
      </c>
      <c r="H6515" t="s">
        <v>3352</v>
      </c>
      <c r="I6515" s="4">
        <v>60.35</v>
      </c>
      <c r="J6515" s="5">
        <v>5</v>
      </c>
      <c r="K6515" s="4">
        <v>19.920000000000002</v>
      </c>
    </row>
    <row r="6516" spans="1:11" x14ac:dyDescent="0.2">
      <c r="A6516" t="s">
        <v>3542</v>
      </c>
      <c r="B6516" t="str">
        <f t="shared" si="204"/>
        <v>2016</v>
      </c>
      <c r="C6516" t="str">
        <f t="shared" si="205"/>
        <v>Dec</v>
      </c>
      <c r="D6516" t="s">
        <v>1012</v>
      </c>
      <c r="E6516" t="s">
        <v>169</v>
      </c>
      <c r="F6516" t="s">
        <v>12</v>
      </c>
      <c r="G6516" t="s">
        <v>232</v>
      </c>
      <c r="H6516" t="s">
        <v>3326</v>
      </c>
      <c r="I6516" s="4">
        <v>35.520000000000003</v>
      </c>
      <c r="J6516" s="5">
        <v>4</v>
      </c>
      <c r="K6516" s="4">
        <v>9.9499999999999993</v>
      </c>
    </row>
    <row r="6517" spans="1:11" x14ac:dyDescent="0.2">
      <c r="A6517" t="s">
        <v>3542</v>
      </c>
      <c r="B6517" t="str">
        <f t="shared" si="204"/>
        <v>2016</v>
      </c>
      <c r="C6517" t="str">
        <f t="shared" si="205"/>
        <v>Dec</v>
      </c>
      <c r="D6517" t="s">
        <v>1012</v>
      </c>
      <c r="E6517" t="s">
        <v>169</v>
      </c>
      <c r="F6517" t="s">
        <v>12</v>
      </c>
      <c r="G6517" t="s">
        <v>27</v>
      </c>
      <c r="H6517" t="s">
        <v>3218</v>
      </c>
      <c r="I6517" s="4">
        <v>11.2</v>
      </c>
      <c r="J6517" s="5">
        <v>7</v>
      </c>
      <c r="K6517" s="4">
        <v>4.82</v>
      </c>
    </row>
    <row r="6518" spans="1:11" x14ac:dyDescent="0.2">
      <c r="A6518" t="s">
        <v>3544</v>
      </c>
      <c r="B6518" t="str">
        <f t="shared" si="204"/>
        <v>2016</v>
      </c>
      <c r="C6518" t="str">
        <f t="shared" si="205"/>
        <v>Dec</v>
      </c>
      <c r="D6518" t="s">
        <v>1787</v>
      </c>
      <c r="E6518" t="s">
        <v>974</v>
      </c>
      <c r="F6518" t="s">
        <v>43</v>
      </c>
      <c r="G6518" t="s">
        <v>58</v>
      </c>
      <c r="H6518" t="s">
        <v>1961</v>
      </c>
      <c r="I6518" s="4">
        <v>63.88</v>
      </c>
      <c r="J6518" s="5">
        <v>4</v>
      </c>
      <c r="K6518" s="4">
        <v>24.91</v>
      </c>
    </row>
    <row r="6519" spans="1:11" x14ac:dyDescent="0.2">
      <c r="A6519" t="s">
        <v>3544</v>
      </c>
      <c r="B6519" t="str">
        <f t="shared" si="204"/>
        <v>2016</v>
      </c>
      <c r="C6519" t="str">
        <f t="shared" si="205"/>
        <v>Dec</v>
      </c>
      <c r="D6519" t="s">
        <v>1024</v>
      </c>
      <c r="E6519" t="s">
        <v>31</v>
      </c>
      <c r="F6519" t="s">
        <v>12</v>
      </c>
      <c r="G6519" t="s">
        <v>22</v>
      </c>
      <c r="H6519" t="s">
        <v>1130</v>
      </c>
      <c r="I6519" s="4">
        <v>6.1</v>
      </c>
      <c r="J6519" s="5">
        <v>2</v>
      </c>
      <c r="K6519" s="4">
        <v>2.21</v>
      </c>
    </row>
    <row r="6520" spans="1:11" x14ac:dyDescent="0.2">
      <c r="A6520" t="s">
        <v>3544</v>
      </c>
      <c r="B6520" t="str">
        <f t="shared" si="204"/>
        <v>2016</v>
      </c>
      <c r="C6520" t="str">
        <f t="shared" si="205"/>
        <v>Dec</v>
      </c>
      <c r="D6520" t="s">
        <v>1024</v>
      </c>
      <c r="E6520" t="s">
        <v>31</v>
      </c>
      <c r="F6520" t="s">
        <v>38</v>
      </c>
      <c r="G6520" t="s">
        <v>164</v>
      </c>
      <c r="H6520" t="s">
        <v>1975</v>
      </c>
      <c r="I6520" s="4">
        <v>1114.27</v>
      </c>
      <c r="J6520" s="5">
        <v>4</v>
      </c>
      <c r="K6520" s="4">
        <v>41.79</v>
      </c>
    </row>
    <row r="6521" spans="1:11" x14ac:dyDescent="0.2">
      <c r="A6521" t="s">
        <v>3544</v>
      </c>
      <c r="B6521" t="str">
        <f t="shared" si="204"/>
        <v>2016</v>
      </c>
      <c r="C6521" t="str">
        <f t="shared" si="205"/>
        <v>Dec</v>
      </c>
      <c r="D6521" t="s">
        <v>168</v>
      </c>
      <c r="E6521" t="s">
        <v>31</v>
      </c>
      <c r="F6521" t="s">
        <v>12</v>
      </c>
      <c r="G6521" t="s">
        <v>27</v>
      </c>
      <c r="H6521" t="s">
        <v>530</v>
      </c>
      <c r="I6521" s="4">
        <v>9.84</v>
      </c>
      <c r="J6521" s="5">
        <v>3</v>
      </c>
      <c r="K6521" s="4">
        <v>3.25</v>
      </c>
    </row>
    <row r="6522" spans="1:11" x14ac:dyDescent="0.2">
      <c r="A6522" t="s">
        <v>3545</v>
      </c>
      <c r="B6522" t="str">
        <f t="shared" si="204"/>
        <v>2016</v>
      </c>
      <c r="C6522" t="str">
        <f t="shared" si="205"/>
        <v>Dec</v>
      </c>
      <c r="D6522" t="s">
        <v>1051</v>
      </c>
      <c r="E6522" t="s">
        <v>383</v>
      </c>
      <c r="F6522" t="s">
        <v>38</v>
      </c>
      <c r="G6522" t="s">
        <v>52</v>
      </c>
      <c r="H6522" t="s">
        <v>1969</v>
      </c>
      <c r="I6522" s="4">
        <v>133.38</v>
      </c>
      <c r="J6522" s="5">
        <v>6</v>
      </c>
      <c r="K6522" s="4">
        <v>58.69</v>
      </c>
    </row>
    <row r="6523" spans="1:11" x14ac:dyDescent="0.2">
      <c r="A6523" t="s">
        <v>3545</v>
      </c>
      <c r="B6523" t="str">
        <f t="shared" si="204"/>
        <v>2016</v>
      </c>
      <c r="C6523" t="str">
        <f t="shared" si="205"/>
        <v>Dec</v>
      </c>
      <c r="D6523" t="s">
        <v>1852</v>
      </c>
      <c r="E6523" t="s">
        <v>169</v>
      </c>
      <c r="F6523" t="s">
        <v>12</v>
      </c>
      <c r="G6523" t="s">
        <v>13</v>
      </c>
      <c r="H6523" t="s">
        <v>831</v>
      </c>
      <c r="I6523" s="4">
        <v>14.62</v>
      </c>
      <c r="J6523" s="5">
        <v>2</v>
      </c>
      <c r="K6523" s="4">
        <v>6.73</v>
      </c>
    </row>
    <row r="6524" spans="1:11" x14ac:dyDescent="0.2">
      <c r="A6524" t="s">
        <v>3545</v>
      </c>
      <c r="B6524" t="str">
        <f t="shared" si="204"/>
        <v>2016</v>
      </c>
      <c r="C6524" t="str">
        <f t="shared" si="205"/>
        <v>Dec</v>
      </c>
      <c r="D6524" t="s">
        <v>1852</v>
      </c>
      <c r="E6524" t="s">
        <v>169</v>
      </c>
      <c r="F6524" t="s">
        <v>12</v>
      </c>
      <c r="G6524" t="s">
        <v>18</v>
      </c>
      <c r="H6524" t="s">
        <v>2690</v>
      </c>
      <c r="I6524" s="4">
        <v>5.76</v>
      </c>
      <c r="J6524" s="5">
        <v>2</v>
      </c>
      <c r="K6524" s="4">
        <v>2.82</v>
      </c>
    </row>
    <row r="6525" spans="1:11" x14ac:dyDescent="0.2">
      <c r="A6525" t="s">
        <v>3545</v>
      </c>
      <c r="B6525" t="str">
        <f t="shared" si="204"/>
        <v>2016</v>
      </c>
      <c r="C6525" t="str">
        <f t="shared" si="205"/>
        <v>Dec</v>
      </c>
      <c r="D6525" t="s">
        <v>1852</v>
      </c>
      <c r="E6525" t="s">
        <v>169</v>
      </c>
      <c r="F6525" t="s">
        <v>12</v>
      </c>
      <c r="G6525" t="s">
        <v>47</v>
      </c>
      <c r="H6525" t="s">
        <v>1202</v>
      </c>
      <c r="I6525" s="4">
        <v>21.48</v>
      </c>
      <c r="J6525" s="5">
        <v>6</v>
      </c>
      <c r="K6525" s="4">
        <v>10.53</v>
      </c>
    </row>
    <row r="6526" spans="1:11" x14ac:dyDescent="0.2">
      <c r="A6526" t="s">
        <v>3545</v>
      </c>
      <c r="B6526" t="str">
        <f t="shared" si="204"/>
        <v>2016</v>
      </c>
      <c r="C6526" t="str">
        <f t="shared" si="205"/>
        <v>Dec</v>
      </c>
      <c r="D6526" t="s">
        <v>1852</v>
      </c>
      <c r="E6526" t="s">
        <v>169</v>
      </c>
      <c r="F6526" t="s">
        <v>38</v>
      </c>
      <c r="G6526" t="s">
        <v>52</v>
      </c>
      <c r="H6526" t="s">
        <v>2418</v>
      </c>
      <c r="I6526" s="4">
        <v>396.92</v>
      </c>
      <c r="J6526" s="5">
        <v>4</v>
      </c>
      <c r="K6526" s="4">
        <v>198.46</v>
      </c>
    </row>
    <row r="6527" spans="1:11" x14ac:dyDescent="0.2">
      <c r="A6527" t="s">
        <v>3545</v>
      </c>
      <c r="B6527" t="str">
        <f t="shared" si="204"/>
        <v>2016</v>
      </c>
      <c r="C6527" t="str">
        <f t="shared" si="205"/>
        <v>Dec</v>
      </c>
      <c r="D6527" t="s">
        <v>1852</v>
      </c>
      <c r="E6527" t="s">
        <v>169</v>
      </c>
      <c r="F6527" t="s">
        <v>12</v>
      </c>
      <c r="G6527" t="s">
        <v>20</v>
      </c>
      <c r="H6527" t="s">
        <v>2148</v>
      </c>
      <c r="I6527" s="4">
        <v>17.149999999999999</v>
      </c>
      <c r="J6527" s="5">
        <v>1</v>
      </c>
      <c r="K6527" s="4">
        <v>4.63</v>
      </c>
    </row>
    <row r="6528" spans="1:11" x14ac:dyDescent="0.2">
      <c r="A6528" t="s">
        <v>3545</v>
      </c>
      <c r="B6528" t="str">
        <f t="shared" si="204"/>
        <v>2016</v>
      </c>
      <c r="C6528" t="str">
        <f t="shared" si="205"/>
        <v>Dec</v>
      </c>
      <c r="D6528" t="s">
        <v>1852</v>
      </c>
      <c r="E6528" t="s">
        <v>169</v>
      </c>
      <c r="F6528" t="s">
        <v>12</v>
      </c>
      <c r="G6528" t="s">
        <v>22</v>
      </c>
      <c r="H6528" t="s">
        <v>3233</v>
      </c>
      <c r="I6528" s="4">
        <v>23.12</v>
      </c>
      <c r="J6528" s="5">
        <v>2</v>
      </c>
      <c r="K6528" s="4">
        <v>7.8</v>
      </c>
    </row>
    <row r="6529" spans="1:11" x14ac:dyDescent="0.2">
      <c r="A6529" t="s">
        <v>3545</v>
      </c>
      <c r="B6529" t="str">
        <f t="shared" si="204"/>
        <v>2016</v>
      </c>
      <c r="C6529" t="str">
        <f t="shared" si="205"/>
        <v>Dec</v>
      </c>
      <c r="D6529" t="s">
        <v>677</v>
      </c>
      <c r="E6529" t="s">
        <v>31</v>
      </c>
      <c r="F6529" t="s">
        <v>38</v>
      </c>
      <c r="G6529" t="s">
        <v>39</v>
      </c>
      <c r="H6529" t="s">
        <v>3404</v>
      </c>
      <c r="I6529" s="4">
        <v>81.42</v>
      </c>
      <c r="J6529" s="5">
        <v>2</v>
      </c>
      <c r="K6529" s="4">
        <v>-9.16</v>
      </c>
    </row>
    <row r="6530" spans="1:11" x14ac:dyDescent="0.2">
      <c r="A6530" t="s">
        <v>3545</v>
      </c>
      <c r="B6530" t="str">
        <f t="shared" si="204"/>
        <v>2016</v>
      </c>
      <c r="C6530" t="str">
        <f t="shared" si="205"/>
        <v>Dec</v>
      </c>
      <c r="D6530" t="s">
        <v>677</v>
      </c>
      <c r="E6530" t="s">
        <v>31</v>
      </c>
      <c r="F6530" t="s">
        <v>12</v>
      </c>
      <c r="G6530" t="s">
        <v>20</v>
      </c>
      <c r="H6530" t="s">
        <v>2510</v>
      </c>
      <c r="I6530" s="4">
        <v>134.80000000000001</v>
      </c>
      <c r="J6530" s="5">
        <v>10</v>
      </c>
      <c r="K6530" s="4">
        <v>35.049999999999997</v>
      </c>
    </row>
    <row r="6531" spans="1:11" x14ac:dyDescent="0.2">
      <c r="A6531" t="s">
        <v>3546</v>
      </c>
      <c r="B6531" t="str">
        <f t="shared" ref="B6531:B6594" si="206">TEXT(A6531,"YYYY")</f>
        <v>2016</v>
      </c>
      <c r="C6531" t="str">
        <f t="shared" ref="C6531:C6594" si="207">TEXT(A6531,"MMM")</f>
        <v>Dec</v>
      </c>
      <c r="D6531" t="s">
        <v>2413</v>
      </c>
      <c r="E6531" t="s">
        <v>125</v>
      </c>
      <c r="F6531" t="s">
        <v>38</v>
      </c>
      <c r="G6531" t="s">
        <v>164</v>
      </c>
      <c r="H6531" t="s">
        <v>465</v>
      </c>
      <c r="I6531" s="4">
        <v>1652.94</v>
      </c>
      <c r="J6531" s="5">
        <v>3</v>
      </c>
      <c r="K6531" s="4">
        <v>231.41</v>
      </c>
    </row>
    <row r="6532" spans="1:11" x14ac:dyDescent="0.2">
      <c r="A6532" t="s">
        <v>3546</v>
      </c>
      <c r="B6532" t="str">
        <f t="shared" si="206"/>
        <v>2016</v>
      </c>
      <c r="C6532" t="str">
        <f t="shared" si="207"/>
        <v>Dec</v>
      </c>
      <c r="D6532" t="s">
        <v>2413</v>
      </c>
      <c r="E6532" t="s">
        <v>125</v>
      </c>
      <c r="F6532" t="s">
        <v>12</v>
      </c>
      <c r="G6532" t="s">
        <v>20</v>
      </c>
      <c r="H6532" t="s">
        <v>1960</v>
      </c>
      <c r="I6532" s="4">
        <v>296.37</v>
      </c>
      <c r="J6532" s="5">
        <v>3</v>
      </c>
      <c r="K6532" s="4">
        <v>80.02</v>
      </c>
    </row>
    <row r="6533" spans="1:11" x14ac:dyDescent="0.2">
      <c r="A6533" t="s">
        <v>3546</v>
      </c>
      <c r="B6533" t="str">
        <f t="shared" si="206"/>
        <v>2016</v>
      </c>
      <c r="C6533" t="str">
        <f t="shared" si="207"/>
        <v>Dec</v>
      </c>
      <c r="D6533" t="s">
        <v>634</v>
      </c>
      <c r="E6533" t="s">
        <v>31</v>
      </c>
      <c r="F6533" t="s">
        <v>38</v>
      </c>
      <c r="G6533" t="s">
        <v>52</v>
      </c>
      <c r="H6533" t="s">
        <v>1780</v>
      </c>
      <c r="I6533" s="4">
        <v>14.76</v>
      </c>
      <c r="J6533" s="5">
        <v>2</v>
      </c>
      <c r="K6533" s="4">
        <v>4.28</v>
      </c>
    </row>
    <row r="6534" spans="1:11" x14ac:dyDescent="0.2">
      <c r="A6534" t="s">
        <v>3546</v>
      </c>
      <c r="B6534" t="str">
        <f t="shared" si="206"/>
        <v>2016</v>
      </c>
      <c r="C6534" t="str">
        <f t="shared" si="207"/>
        <v>Dec</v>
      </c>
      <c r="D6534" t="s">
        <v>464</v>
      </c>
      <c r="E6534" t="s">
        <v>104</v>
      </c>
      <c r="F6534" t="s">
        <v>38</v>
      </c>
      <c r="G6534" t="s">
        <v>164</v>
      </c>
      <c r="H6534" t="s">
        <v>374</v>
      </c>
      <c r="I6534" s="4">
        <v>564.20000000000005</v>
      </c>
      <c r="J6534" s="5">
        <v>3</v>
      </c>
      <c r="K6534" s="4">
        <v>-304.67</v>
      </c>
    </row>
    <row r="6535" spans="1:11" x14ac:dyDescent="0.2">
      <c r="A6535" t="s">
        <v>3546</v>
      </c>
      <c r="B6535" t="str">
        <f t="shared" si="206"/>
        <v>2016</v>
      </c>
      <c r="C6535" t="str">
        <f t="shared" si="207"/>
        <v>Dec</v>
      </c>
      <c r="D6535" t="s">
        <v>464</v>
      </c>
      <c r="E6535" t="s">
        <v>104</v>
      </c>
      <c r="F6535" t="s">
        <v>12</v>
      </c>
      <c r="G6535" t="s">
        <v>105</v>
      </c>
      <c r="H6535" t="s">
        <v>2199</v>
      </c>
      <c r="I6535" s="4">
        <v>87.17</v>
      </c>
      <c r="J6535" s="5">
        <v>2</v>
      </c>
      <c r="K6535" s="4">
        <v>8.7200000000000006</v>
      </c>
    </row>
    <row r="6536" spans="1:11" x14ac:dyDescent="0.2">
      <c r="A6536" t="s">
        <v>3546</v>
      </c>
      <c r="B6536" t="str">
        <f t="shared" si="206"/>
        <v>2016</v>
      </c>
      <c r="C6536" t="str">
        <f t="shared" si="207"/>
        <v>Dec</v>
      </c>
      <c r="D6536" t="s">
        <v>1798</v>
      </c>
      <c r="E6536" t="s">
        <v>87</v>
      </c>
      <c r="F6536" t="s">
        <v>12</v>
      </c>
      <c r="G6536" t="s">
        <v>22</v>
      </c>
      <c r="H6536" t="s">
        <v>1832</v>
      </c>
      <c r="I6536" s="4">
        <v>2.21</v>
      </c>
      <c r="J6536" s="5">
        <v>3</v>
      </c>
      <c r="K6536" s="4">
        <v>-1.48</v>
      </c>
    </row>
    <row r="6537" spans="1:11" x14ac:dyDescent="0.2">
      <c r="A6537" t="s">
        <v>3546</v>
      </c>
      <c r="B6537" t="str">
        <f t="shared" si="206"/>
        <v>2016</v>
      </c>
      <c r="C6537" t="str">
        <f t="shared" si="207"/>
        <v>Dec</v>
      </c>
      <c r="D6537" t="s">
        <v>1945</v>
      </c>
      <c r="E6537" t="s">
        <v>116</v>
      </c>
      <c r="F6537" t="s">
        <v>12</v>
      </c>
      <c r="G6537" t="s">
        <v>13</v>
      </c>
      <c r="H6537" t="s">
        <v>3547</v>
      </c>
      <c r="I6537" s="4">
        <v>19.440000000000001</v>
      </c>
      <c r="J6537" s="5">
        <v>3</v>
      </c>
      <c r="K6537" s="4">
        <v>9.33</v>
      </c>
    </row>
    <row r="6538" spans="1:11" x14ac:dyDescent="0.2">
      <c r="A6538" t="s">
        <v>3548</v>
      </c>
      <c r="B6538" t="str">
        <f t="shared" si="206"/>
        <v>2016</v>
      </c>
      <c r="C6538" t="str">
        <f t="shared" si="207"/>
        <v>Dec</v>
      </c>
      <c r="D6538" t="s">
        <v>2129</v>
      </c>
      <c r="E6538" t="s">
        <v>17</v>
      </c>
      <c r="F6538" t="s">
        <v>12</v>
      </c>
      <c r="G6538" t="s">
        <v>22</v>
      </c>
      <c r="H6538" t="s">
        <v>2646</v>
      </c>
      <c r="I6538" s="4">
        <v>4.79</v>
      </c>
      <c r="J6538" s="5">
        <v>3</v>
      </c>
      <c r="K6538" s="4">
        <v>-7.9</v>
      </c>
    </row>
    <row r="6539" spans="1:11" x14ac:dyDescent="0.2">
      <c r="A6539" t="s">
        <v>3548</v>
      </c>
      <c r="B6539" t="str">
        <f t="shared" si="206"/>
        <v>2016</v>
      </c>
      <c r="C6539" t="str">
        <f t="shared" si="207"/>
        <v>Dec</v>
      </c>
      <c r="D6539" t="s">
        <v>1611</v>
      </c>
      <c r="E6539" t="s">
        <v>169</v>
      </c>
      <c r="F6539" t="s">
        <v>12</v>
      </c>
      <c r="G6539" t="s">
        <v>47</v>
      </c>
      <c r="H6539" t="s">
        <v>3511</v>
      </c>
      <c r="I6539" s="4">
        <v>3.68</v>
      </c>
      <c r="J6539" s="5">
        <v>2</v>
      </c>
      <c r="K6539" s="4">
        <v>1.8</v>
      </c>
    </row>
    <row r="6540" spans="1:11" x14ac:dyDescent="0.2">
      <c r="A6540" t="s">
        <v>3548</v>
      </c>
      <c r="B6540" t="str">
        <f t="shared" si="206"/>
        <v>2016</v>
      </c>
      <c r="C6540" t="str">
        <f t="shared" si="207"/>
        <v>Dec</v>
      </c>
      <c r="D6540" t="s">
        <v>1852</v>
      </c>
      <c r="E6540" t="s">
        <v>31</v>
      </c>
      <c r="F6540" t="s">
        <v>38</v>
      </c>
      <c r="G6540" t="s">
        <v>39</v>
      </c>
      <c r="H6540" t="s">
        <v>2059</v>
      </c>
      <c r="I6540" s="4">
        <v>563.91999999999996</v>
      </c>
      <c r="J6540" s="5">
        <v>5</v>
      </c>
      <c r="K6540" s="4">
        <v>7.05</v>
      </c>
    </row>
    <row r="6541" spans="1:11" x14ac:dyDescent="0.2">
      <c r="A6541" t="s">
        <v>3548</v>
      </c>
      <c r="B6541" t="str">
        <f t="shared" si="206"/>
        <v>2016</v>
      </c>
      <c r="C6541" t="str">
        <f t="shared" si="207"/>
        <v>Dec</v>
      </c>
      <c r="D6541" t="s">
        <v>1473</v>
      </c>
      <c r="E6541" t="s">
        <v>290</v>
      </c>
      <c r="F6541" t="s">
        <v>12</v>
      </c>
      <c r="G6541" t="s">
        <v>105</v>
      </c>
      <c r="H6541" t="s">
        <v>883</v>
      </c>
      <c r="I6541" s="4">
        <v>34.94</v>
      </c>
      <c r="J6541" s="5">
        <v>3</v>
      </c>
      <c r="K6541" s="4">
        <v>3.06</v>
      </c>
    </row>
    <row r="6542" spans="1:11" x14ac:dyDescent="0.2">
      <c r="A6542" t="s">
        <v>3548</v>
      </c>
      <c r="B6542" t="str">
        <f t="shared" si="206"/>
        <v>2016</v>
      </c>
      <c r="C6542" t="str">
        <f t="shared" si="207"/>
        <v>Dec</v>
      </c>
      <c r="D6542" t="s">
        <v>1672</v>
      </c>
      <c r="E6542" t="s">
        <v>31</v>
      </c>
      <c r="F6542" t="s">
        <v>43</v>
      </c>
      <c r="G6542" t="s">
        <v>58</v>
      </c>
      <c r="H6542" t="s">
        <v>1662</v>
      </c>
      <c r="I6542" s="4">
        <v>21.21</v>
      </c>
      <c r="J6542" s="5">
        <v>7</v>
      </c>
      <c r="K6542" s="4">
        <v>4.45</v>
      </c>
    </row>
    <row r="6543" spans="1:11" x14ac:dyDescent="0.2">
      <c r="A6543" t="s">
        <v>3549</v>
      </c>
      <c r="B6543" t="str">
        <f t="shared" si="206"/>
        <v>2016</v>
      </c>
      <c r="C6543" t="str">
        <f t="shared" si="207"/>
        <v>Dec</v>
      </c>
      <c r="D6543" t="s">
        <v>3463</v>
      </c>
      <c r="E6543" t="s">
        <v>31</v>
      </c>
      <c r="F6543" t="s">
        <v>38</v>
      </c>
      <c r="G6543" t="s">
        <v>164</v>
      </c>
      <c r="H6543" t="s">
        <v>3056</v>
      </c>
      <c r="I6543" s="4">
        <v>2003.52</v>
      </c>
      <c r="J6543" s="5">
        <v>6</v>
      </c>
      <c r="K6543" s="4">
        <v>-325.57</v>
      </c>
    </row>
    <row r="6544" spans="1:11" x14ac:dyDescent="0.2">
      <c r="A6544" t="s">
        <v>3549</v>
      </c>
      <c r="B6544" t="str">
        <f t="shared" si="206"/>
        <v>2016</v>
      </c>
      <c r="C6544" t="str">
        <f t="shared" si="207"/>
        <v>Dec</v>
      </c>
      <c r="D6544" t="s">
        <v>1940</v>
      </c>
      <c r="E6544" t="s">
        <v>189</v>
      </c>
      <c r="F6544" t="s">
        <v>12</v>
      </c>
      <c r="G6544" t="s">
        <v>20</v>
      </c>
      <c r="H6544" t="s">
        <v>1871</v>
      </c>
      <c r="I6544" s="4">
        <v>46.53</v>
      </c>
      <c r="J6544" s="5">
        <v>3</v>
      </c>
      <c r="K6544" s="4">
        <v>13.03</v>
      </c>
    </row>
    <row r="6545" spans="1:11" x14ac:dyDescent="0.2">
      <c r="A6545" t="s">
        <v>3549</v>
      </c>
      <c r="B6545" t="str">
        <f t="shared" si="206"/>
        <v>2016</v>
      </c>
      <c r="C6545" t="str">
        <f t="shared" si="207"/>
        <v>Dec</v>
      </c>
      <c r="D6545" t="s">
        <v>1894</v>
      </c>
      <c r="E6545" t="s">
        <v>11</v>
      </c>
      <c r="F6545" t="s">
        <v>12</v>
      </c>
      <c r="G6545" t="s">
        <v>13</v>
      </c>
      <c r="H6545" t="s">
        <v>2008</v>
      </c>
      <c r="I6545" s="4">
        <v>51.84</v>
      </c>
      <c r="J6545" s="5">
        <v>10</v>
      </c>
      <c r="K6545" s="4">
        <v>18.14</v>
      </c>
    </row>
    <row r="6546" spans="1:11" x14ac:dyDescent="0.2">
      <c r="A6546" t="s">
        <v>3549</v>
      </c>
      <c r="B6546" t="str">
        <f t="shared" si="206"/>
        <v>2016</v>
      </c>
      <c r="C6546" t="str">
        <f t="shared" si="207"/>
        <v>Dec</v>
      </c>
      <c r="D6546" t="s">
        <v>1894</v>
      </c>
      <c r="E6546" t="s">
        <v>11</v>
      </c>
      <c r="F6546" t="s">
        <v>43</v>
      </c>
      <c r="G6546" t="s">
        <v>58</v>
      </c>
      <c r="H6546" t="s">
        <v>1681</v>
      </c>
      <c r="I6546" s="4">
        <v>165.6</v>
      </c>
      <c r="J6546" s="5">
        <v>3</v>
      </c>
      <c r="K6546" s="4">
        <v>-6.21</v>
      </c>
    </row>
    <row r="6547" spans="1:11" x14ac:dyDescent="0.2">
      <c r="A6547" t="s">
        <v>3549</v>
      </c>
      <c r="B6547" t="str">
        <f t="shared" si="206"/>
        <v>2016</v>
      </c>
      <c r="C6547" t="str">
        <f t="shared" si="207"/>
        <v>Dec</v>
      </c>
      <c r="D6547" t="s">
        <v>1012</v>
      </c>
      <c r="E6547" t="s">
        <v>462</v>
      </c>
      <c r="F6547" t="s">
        <v>12</v>
      </c>
      <c r="G6547" t="s">
        <v>22</v>
      </c>
      <c r="H6547" t="s">
        <v>497</v>
      </c>
      <c r="I6547" s="4">
        <v>13.49</v>
      </c>
      <c r="J6547" s="5">
        <v>2</v>
      </c>
      <c r="K6547" s="4">
        <v>4.38</v>
      </c>
    </row>
    <row r="6548" spans="1:11" x14ac:dyDescent="0.2">
      <c r="A6548" t="s">
        <v>3549</v>
      </c>
      <c r="B6548" t="str">
        <f t="shared" si="206"/>
        <v>2016</v>
      </c>
      <c r="C6548" t="str">
        <f t="shared" si="207"/>
        <v>Dec</v>
      </c>
      <c r="D6548" t="s">
        <v>1012</v>
      </c>
      <c r="E6548" t="s">
        <v>462</v>
      </c>
      <c r="F6548" t="s">
        <v>12</v>
      </c>
      <c r="G6548" t="s">
        <v>22</v>
      </c>
      <c r="H6548" t="s">
        <v>1415</v>
      </c>
      <c r="I6548" s="4">
        <v>11.42</v>
      </c>
      <c r="J6548" s="5">
        <v>1</v>
      </c>
      <c r="K6548" s="4">
        <v>3.85</v>
      </c>
    </row>
    <row r="6549" spans="1:11" x14ac:dyDescent="0.2">
      <c r="A6549" t="s">
        <v>3549</v>
      </c>
      <c r="B6549" t="str">
        <f t="shared" si="206"/>
        <v>2016</v>
      </c>
      <c r="C6549" t="str">
        <f t="shared" si="207"/>
        <v>Dec</v>
      </c>
      <c r="D6549" t="s">
        <v>2112</v>
      </c>
      <c r="E6549" t="s">
        <v>125</v>
      </c>
      <c r="F6549" t="s">
        <v>12</v>
      </c>
      <c r="G6549" t="s">
        <v>22</v>
      </c>
      <c r="H6549" t="s">
        <v>2562</v>
      </c>
      <c r="I6549" s="4">
        <v>9892.74</v>
      </c>
      <c r="J6549" s="5">
        <v>13</v>
      </c>
      <c r="K6549" s="4">
        <v>4946.37</v>
      </c>
    </row>
    <row r="6550" spans="1:11" x14ac:dyDescent="0.2">
      <c r="A6550" t="s">
        <v>3550</v>
      </c>
      <c r="B6550" t="str">
        <f t="shared" si="206"/>
        <v>2016</v>
      </c>
      <c r="C6550" t="str">
        <f t="shared" si="207"/>
        <v>Dec</v>
      </c>
      <c r="D6550" t="s">
        <v>2278</v>
      </c>
      <c r="E6550" t="s">
        <v>139</v>
      </c>
      <c r="F6550" t="s">
        <v>12</v>
      </c>
      <c r="G6550" t="s">
        <v>22</v>
      </c>
      <c r="H6550" t="s">
        <v>2778</v>
      </c>
      <c r="I6550" s="4">
        <v>254.06</v>
      </c>
      <c r="J6550" s="5">
        <v>7</v>
      </c>
      <c r="K6550" s="4">
        <v>-169.37</v>
      </c>
    </row>
    <row r="6551" spans="1:11" x14ac:dyDescent="0.2">
      <c r="A6551" t="s">
        <v>3550</v>
      </c>
      <c r="B6551" t="str">
        <f t="shared" si="206"/>
        <v>2016</v>
      </c>
      <c r="C6551" t="str">
        <f t="shared" si="207"/>
        <v>Dec</v>
      </c>
      <c r="D6551" t="s">
        <v>2278</v>
      </c>
      <c r="E6551" t="s">
        <v>139</v>
      </c>
      <c r="F6551" t="s">
        <v>12</v>
      </c>
      <c r="G6551" t="s">
        <v>105</v>
      </c>
      <c r="H6551" t="s">
        <v>2599</v>
      </c>
      <c r="I6551" s="4">
        <v>194.53</v>
      </c>
      <c r="J6551" s="5">
        <v>2</v>
      </c>
      <c r="K6551" s="4">
        <v>24.32</v>
      </c>
    </row>
    <row r="6552" spans="1:11" x14ac:dyDescent="0.2">
      <c r="A6552" t="s">
        <v>3550</v>
      </c>
      <c r="B6552" t="str">
        <f t="shared" si="206"/>
        <v>2016</v>
      </c>
      <c r="C6552" t="str">
        <f t="shared" si="207"/>
        <v>Dec</v>
      </c>
      <c r="D6552" t="s">
        <v>2278</v>
      </c>
      <c r="E6552" t="s">
        <v>139</v>
      </c>
      <c r="F6552" t="s">
        <v>12</v>
      </c>
      <c r="G6552" t="s">
        <v>232</v>
      </c>
      <c r="H6552" t="s">
        <v>1762</v>
      </c>
      <c r="I6552" s="4">
        <v>961.48</v>
      </c>
      <c r="J6552" s="5">
        <v>5</v>
      </c>
      <c r="K6552" s="4">
        <v>-204.31</v>
      </c>
    </row>
    <row r="6553" spans="1:11" x14ac:dyDescent="0.2">
      <c r="A6553" t="s">
        <v>3550</v>
      </c>
      <c r="B6553" t="str">
        <f t="shared" si="206"/>
        <v>2016</v>
      </c>
      <c r="C6553" t="str">
        <f t="shared" si="207"/>
        <v>Dec</v>
      </c>
      <c r="D6553" t="s">
        <v>1898</v>
      </c>
      <c r="E6553" t="s">
        <v>369</v>
      </c>
      <c r="F6553" t="s">
        <v>38</v>
      </c>
      <c r="G6553" t="s">
        <v>52</v>
      </c>
      <c r="H6553" t="s">
        <v>2553</v>
      </c>
      <c r="I6553" s="4">
        <v>18.84</v>
      </c>
      <c r="J6553" s="5">
        <v>3</v>
      </c>
      <c r="K6553" s="4">
        <v>6.03</v>
      </c>
    </row>
    <row r="6554" spans="1:11" x14ac:dyDescent="0.2">
      <c r="A6554" t="s">
        <v>3550</v>
      </c>
      <c r="B6554" t="str">
        <f t="shared" si="206"/>
        <v>2016</v>
      </c>
      <c r="C6554" t="str">
        <f t="shared" si="207"/>
        <v>Dec</v>
      </c>
      <c r="D6554" t="s">
        <v>1552</v>
      </c>
      <c r="E6554" t="s">
        <v>31</v>
      </c>
      <c r="F6554" t="s">
        <v>12</v>
      </c>
      <c r="G6554" t="s">
        <v>13</v>
      </c>
      <c r="H6554" t="s">
        <v>152</v>
      </c>
      <c r="I6554" s="4">
        <v>38.880000000000003</v>
      </c>
      <c r="J6554" s="5">
        <v>6</v>
      </c>
      <c r="K6554" s="4">
        <v>18.66</v>
      </c>
    </row>
    <row r="6555" spans="1:11" x14ac:dyDescent="0.2">
      <c r="A6555" t="s">
        <v>3550</v>
      </c>
      <c r="B6555" t="str">
        <f t="shared" si="206"/>
        <v>2016</v>
      </c>
      <c r="C6555" t="str">
        <f t="shared" si="207"/>
        <v>Dec</v>
      </c>
      <c r="D6555" t="s">
        <v>1552</v>
      </c>
      <c r="E6555" t="s">
        <v>31</v>
      </c>
      <c r="F6555" t="s">
        <v>38</v>
      </c>
      <c r="G6555" t="s">
        <v>52</v>
      </c>
      <c r="H6555" t="s">
        <v>3551</v>
      </c>
      <c r="I6555" s="4">
        <v>183.84</v>
      </c>
      <c r="J6555" s="5">
        <v>8</v>
      </c>
      <c r="K6555" s="4">
        <v>62.51</v>
      </c>
    </row>
    <row r="6556" spans="1:11" x14ac:dyDescent="0.2">
      <c r="A6556" t="s">
        <v>3550</v>
      </c>
      <c r="B6556" t="str">
        <f t="shared" si="206"/>
        <v>2016</v>
      </c>
      <c r="C6556" t="str">
        <f t="shared" si="207"/>
        <v>Dec</v>
      </c>
      <c r="D6556" t="s">
        <v>1552</v>
      </c>
      <c r="E6556" t="s">
        <v>31</v>
      </c>
      <c r="F6556" t="s">
        <v>12</v>
      </c>
      <c r="G6556" t="s">
        <v>232</v>
      </c>
      <c r="H6556" t="s">
        <v>3185</v>
      </c>
      <c r="I6556" s="4">
        <v>579.29999999999995</v>
      </c>
      <c r="J6556" s="5">
        <v>5</v>
      </c>
      <c r="K6556" s="4">
        <v>28.97</v>
      </c>
    </row>
    <row r="6557" spans="1:11" x14ac:dyDescent="0.2">
      <c r="A6557" t="s">
        <v>3550</v>
      </c>
      <c r="B6557" t="str">
        <f t="shared" si="206"/>
        <v>2016</v>
      </c>
      <c r="C6557" t="str">
        <f t="shared" si="207"/>
        <v>Dec</v>
      </c>
      <c r="D6557" t="s">
        <v>1797</v>
      </c>
      <c r="E6557" t="s">
        <v>169</v>
      </c>
      <c r="F6557" t="s">
        <v>12</v>
      </c>
      <c r="G6557" t="s">
        <v>20</v>
      </c>
      <c r="H6557" t="s">
        <v>1825</v>
      </c>
      <c r="I6557" s="4">
        <v>900.08</v>
      </c>
      <c r="J6557" s="5">
        <v>4</v>
      </c>
      <c r="K6557" s="4">
        <v>117.01</v>
      </c>
    </row>
    <row r="6558" spans="1:11" x14ac:dyDescent="0.2">
      <c r="A6558" t="s">
        <v>3550</v>
      </c>
      <c r="B6558" t="str">
        <f t="shared" si="206"/>
        <v>2016</v>
      </c>
      <c r="C6558" t="str">
        <f t="shared" si="207"/>
        <v>Dec</v>
      </c>
      <c r="D6558" t="s">
        <v>1014</v>
      </c>
      <c r="E6558" t="s">
        <v>205</v>
      </c>
      <c r="F6558" t="s">
        <v>12</v>
      </c>
      <c r="G6558" t="s">
        <v>22</v>
      </c>
      <c r="H6558" t="s">
        <v>1324</v>
      </c>
      <c r="I6558" s="4">
        <v>1793.98</v>
      </c>
      <c r="J6558" s="5">
        <v>2</v>
      </c>
      <c r="K6558" s="4">
        <v>843.17</v>
      </c>
    </row>
    <row r="6559" spans="1:11" x14ac:dyDescent="0.2">
      <c r="A6559" t="s">
        <v>3550</v>
      </c>
      <c r="B6559" t="str">
        <f t="shared" si="206"/>
        <v>2016</v>
      </c>
      <c r="C6559" t="str">
        <f t="shared" si="207"/>
        <v>Dec</v>
      </c>
      <c r="D6559" t="s">
        <v>2304</v>
      </c>
      <c r="E6559" t="s">
        <v>31</v>
      </c>
      <c r="F6559" t="s">
        <v>43</v>
      </c>
      <c r="G6559" t="s">
        <v>58</v>
      </c>
      <c r="H6559" t="s">
        <v>752</v>
      </c>
      <c r="I6559" s="4">
        <v>72.64</v>
      </c>
      <c r="J6559" s="5">
        <v>2</v>
      </c>
      <c r="K6559" s="4">
        <v>21.79</v>
      </c>
    </row>
    <row r="6560" spans="1:11" x14ac:dyDescent="0.2">
      <c r="A6560" t="s">
        <v>3550</v>
      </c>
      <c r="B6560" t="str">
        <f t="shared" si="206"/>
        <v>2016</v>
      </c>
      <c r="C6560" t="str">
        <f t="shared" si="207"/>
        <v>Dec</v>
      </c>
      <c r="D6560" t="s">
        <v>2304</v>
      </c>
      <c r="E6560" t="s">
        <v>31</v>
      </c>
      <c r="F6560" t="s">
        <v>43</v>
      </c>
      <c r="G6560" t="s">
        <v>58</v>
      </c>
      <c r="H6560" t="s">
        <v>1890</v>
      </c>
      <c r="I6560" s="4">
        <v>772.47</v>
      </c>
      <c r="J6560" s="5">
        <v>3</v>
      </c>
      <c r="K6560" s="4">
        <v>146.77000000000001</v>
      </c>
    </row>
    <row r="6561" spans="1:11" x14ac:dyDescent="0.2">
      <c r="A6561" t="s">
        <v>3550</v>
      </c>
      <c r="B6561" t="str">
        <f t="shared" si="206"/>
        <v>2016</v>
      </c>
      <c r="C6561" t="str">
        <f t="shared" si="207"/>
        <v>Dec</v>
      </c>
      <c r="D6561" t="s">
        <v>2304</v>
      </c>
      <c r="E6561" t="s">
        <v>31</v>
      </c>
      <c r="F6561" t="s">
        <v>38</v>
      </c>
      <c r="G6561" t="s">
        <v>52</v>
      </c>
      <c r="H6561" t="s">
        <v>3135</v>
      </c>
      <c r="I6561" s="4">
        <v>39.92</v>
      </c>
      <c r="J6561" s="5">
        <v>4</v>
      </c>
      <c r="K6561" s="4">
        <v>11.18</v>
      </c>
    </row>
    <row r="6562" spans="1:11" x14ac:dyDescent="0.2">
      <c r="A6562" t="s">
        <v>3550</v>
      </c>
      <c r="B6562" t="str">
        <f t="shared" si="206"/>
        <v>2016</v>
      </c>
      <c r="C6562" t="str">
        <f t="shared" si="207"/>
        <v>Dec</v>
      </c>
      <c r="D6562" t="s">
        <v>1120</v>
      </c>
      <c r="E6562" t="s">
        <v>104</v>
      </c>
      <c r="F6562" t="s">
        <v>12</v>
      </c>
      <c r="G6562" t="s">
        <v>22</v>
      </c>
      <c r="H6562" t="s">
        <v>1058</v>
      </c>
      <c r="I6562" s="4">
        <v>45.24</v>
      </c>
      <c r="J6562" s="5">
        <v>4</v>
      </c>
      <c r="K6562" s="4">
        <v>-30.16</v>
      </c>
    </row>
    <row r="6563" spans="1:11" x14ac:dyDescent="0.2">
      <c r="A6563" t="s">
        <v>3550</v>
      </c>
      <c r="B6563" t="str">
        <f t="shared" si="206"/>
        <v>2016</v>
      </c>
      <c r="C6563" t="str">
        <f t="shared" si="207"/>
        <v>Dec</v>
      </c>
      <c r="D6563" t="s">
        <v>1120</v>
      </c>
      <c r="E6563" t="s">
        <v>104</v>
      </c>
      <c r="F6563" t="s">
        <v>12</v>
      </c>
      <c r="G6563" t="s">
        <v>27</v>
      </c>
      <c r="H6563" t="s">
        <v>57</v>
      </c>
      <c r="I6563" s="4">
        <v>18.690000000000001</v>
      </c>
      <c r="J6563" s="5">
        <v>4</v>
      </c>
      <c r="K6563" s="4">
        <v>2.34</v>
      </c>
    </row>
    <row r="6564" spans="1:11" x14ac:dyDescent="0.2">
      <c r="A6564" t="s">
        <v>3550</v>
      </c>
      <c r="B6564" t="str">
        <f t="shared" si="206"/>
        <v>2016</v>
      </c>
      <c r="C6564" t="str">
        <f t="shared" si="207"/>
        <v>Dec</v>
      </c>
      <c r="D6564" t="s">
        <v>1120</v>
      </c>
      <c r="E6564" t="s">
        <v>104</v>
      </c>
      <c r="F6564" t="s">
        <v>12</v>
      </c>
      <c r="G6564" t="s">
        <v>13</v>
      </c>
      <c r="H6564" t="s">
        <v>275</v>
      </c>
      <c r="I6564" s="4">
        <v>11.65</v>
      </c>
      <c r="J6564" s="5">
        <v>2</v>
      </c>
      <c r="K6564" s="4">
        <v>3.79</v>
      </c>
    </row>
    <row r="6565" spans="1:11" x14ac:dyDescent="0.2">
      <c r="A6565" t="s">
        <v>3550</v>
      </c>
      <c r="B6565" t="str">
        <f t="shared" si="206"/>
        <v>2016</v>
      </c>
      <c r="C6565" t="str">
        <f t="shared" si="207"/>
        <v>Dec</v>
      </c>
      <c r="D6565" t="s">
        <v>1120</v>
      </c>
      <c r="E6565" t="s">
        <v>104</v>
      </c>
      <c r="F6565" t="s">
        <v>43</v>
      </c>
      <c r="G6565" t="s">
        <v>58</v>
      </c>
      <c r="H6565" t="s">
        <v>3217</v>
      </c>
      <c r="I6565" s="4">
        <v>112.78</v>
      </c>
      <c r="J6565" s="5">
        <v>3</v>
      </c>
      <c r="K6565" s="4">
        <v>-8.4600000000000009</v>
      </c>
    </row>
    <row r="6566" spans="1:11" x14ac:dyDescent="0.2">
      <c r="A6566" t="s">
        <v>3550</v>
      </c>
      <c r="B6566" t="str">
        <f t="shared" si="206"/>
        <v>2016</v>
      </c>
      <c r="C6566" t="str">
        <f t="shared" si="207"/>
        <v>Dec</v>
      </c>
      <c r="D6566" t="s">
        <v>1120</v>
      </c>
      <c r="E6566" t="s">
        <v>104</v>
      </c>
      <c r="F6566" t="s">
        <v>38</v>
      </c>
      <c r="G6566" t="s">
        <v>164</v>
      </c>
      <c r="H6566" t="s">
        <v>2394</v>
      </c>
      <c r="I6566" s="4">
        <v>377.45</v>
      </c>
      <c r="J6566" s="5">
        <v>5</v>
      </c>
      <c r="K6566" s="4">
        <v>-264.22000000000003</v>
      </c>
    </row>
    <row r="6567" spans="1:11" x14ac:dyDescent="0.2">
      <c r="A6567" t="s">
        <v>3550</v>
      </c>
      <c r="B6567" t="str">
        <f t="shared" si="206"/>
        <v>2016</v>
      </c>
      <c r="C6567" t="str">
        <f t="shared" si="207"/>
        <v>Dec</v>
      </c>
      <c r="D6567" t="s">
        <v>1120</v>
      </c>
      <c r="E6567" t="s">
        <v>104</v>
      </c>
      <c r="F6567" t="s">
        <v>12</v>
      </c>
      <c r="G6567" t="s">
        <v>18</v>
      </c>
      <c r="H6567" t="s">
        <v>1846</v>
      </c>
      <c r="I6567" s="4">
        <v>15.94</v>
      </c>
      <c r="J6567" s="5">
        <v>4</v>
      </c>
      <c r="K6567" s="4">
        <v>5.18</v>
      </c>
    </row>
    <row r="6568" spans="1:11" x14ac:dyDescent="0.2">
      <c r="A6568" t="s">
        <v>3550</v>
      </c>
      <c r="B6568" t="str">
        <f t="shared" si="206"/>
        <v>2016</v>
      </c>
      <c r="C6568" t="str">
        <f t="shared" si="207"/>
        <v>Dec</v>
      </c>
      <c r="D6568" t="s">
        <v>1120</v>
      </c>
      <c r="E6568" t="s">
        <v>104</v>
      </c>
      <c r="F6568" t="s">
        <v>43</v>
      </c>
      <c r="G6568" t="s">
        <v>44</v>
      </c>
      <c r="H6568" t="s">
        <v>154</v>
      </c>
      <c r="I6568" s="4">
        <v>28.68</v>
      </c>
      <c r="J6568" s="5">
        <v>3</v>
      </c>
      <c r="K6568" s="4">
        <v>-7.17</v>
      </c>
    </row>
    <row r="6569" spans="1:11" x14ac:dyDescent="0.2">
      <c r="A6569" t="s">
        <v>3550</v>
      </c>
      <c r="B6569" t="str">
        <f t="shared" si="206"/>
        <v>2016</v>
      </c>
      <c r="C6569" t="str">
        <f t="shared" si="207"/>
        <v>Dec</v>
      </c>
      <c r="D6569" t="s">
        <v>2645</v>
      </c>
      <c r="E6569" t="s">
        <v>1156</v>
      </c>
      <c r="F6569" t="s">
        <v>38</v>
      </c>
      <c r="G6569" t="s">
        <v>39</v>
      </c>
      <c r="H6569" t="s">
        <v>1154</v>
      </c>
      <c r="I6569" s="4">
        <v>563.94000000000005</v>
      </c>
      <c r="J6569" s="5">
        <v>3</v>
      </c>
      <c r="K6569" s="4">
        <v>112.79</v>
      </c>
    </row>
    <row r="6570" spans="1:11" x14ac:dyDescent="0.2">
      <c r="A6570" t="s">
        <v>3550</v>
      </c>
      <c r="B6570" t="str">
        <f t="shared" si="206"/>
        <v>2016</v>
      </c>
      <c r="C6570" t="str">
        <f t="shared" si="207"/>
        <v>Dec</v>
      </c>
      <c r="D6570" t="s">
        <v>550</v>
      </c>
      <c r="E6570" t="s">
        <v>31</v>
      </c>
      <c r="F6570" t="s">
        <v>43</v>
      </c>
      <c r="G6570" t="s">
        <v>44</v>
      </c>
      <c r="H6570" t="s">
        <v>851</v>
      </c>
      <c r="I6570" s="4">
        <v>66.98</v>
      </c>
      <c r="J6570" s="5">
        <v>7</v>
      </c>
      <c r="K6570" s="4">
        <v>6.7</v>
      </c>
    </row>
    <row r="6571" spans="1:11" x14ac:dyDescent="0.2">
      <c r="A6571" t="s">
        <v>3552</v>
      </c>
      <c r="B6571" t="str">
        <f t="shared" si="206"/>
        <v>2016</v>
      </c>
      <c r="C6571" t="str">
        <f t="shared" si="207"/>
        <v>Dec</v>
      </c>
      <c r="D6571" t="s">
        <v>1638</v>
      </c>
      <c r="E6571" t="s">
        <v>109</v>
      </c>
      <c r="F6571" t="s">
        <v>38</v>
      </c>
      <c r="G6571" t="s">
        <v>164</v>
      </c>
      <c r="H6571" t="s">
        <v>573</v>
      </c>
      <c r="I6571" s="4">
        <v>455.97</v>
      </c>
      <c r="J6571" s="5">
        <v>6</v>
      </c>
      <c r="K6571" s="4">
        <v>-218.87</v>
      </c>
    </row>
    <row r="6572" spans="1:11" x14ac:dyDescent="0.2">
      <c r="A6572" t="s">
        <v>3552</v>
      </c>
      <c r="B6572" t="str">
        <f t="shared" si="206"/>
        <v>2016</v>
      </c>
      <c r="C6572" t="str">
        <f t="shared" si="207"/>
        <v>Dec</v>
      </c>
      <c r="D6572" t="s">
        <v>1638</v>
      </c>
      <c r="E6572" t="s">
        <v>109</v>
      </c>
      <c r="F6572" t="s">
        <v>12</v>
      </c>
      <c r="G6572" t="s">
        <v>22</v>
      </c>
      <c r="H6572" t="s">
        <v>1028</v>
      </c>
      <c r="I6572" s="4">
        <v>10.44</v>
      </c>
      <c r="J6572" s="5">
        <v>6</v>
      </c>
      <c r="K6572" s="4">
        <v>-7.66</v>
      </c>
    </row>
    <row r="6573" spans="1:11" x14ac:dyDescent="0.2">
      <c r="A6573" t="s">
        <v>3552</v>
      </c>
      <c r="B6573" t="str">
        <f t="shared" si="206"/>
        <v>2016</v>
      </c>
      <c r="C6573" t="str">
        <f t="shared" si="207"/>
        <v>Dec</v>
      </c>
      <c r="D6573" t="s">
        <v>1638</v>
      </c>
      <c r="E6573" t="s">
        <v>109</v>
      </c>
      <c r="F6573" t="s">
        <v>12</v>
      </c>
      <c r="G6573" t="s">
        <v>22</v>
      </c>
      <c r="H6573" t="s">
        <v>1123</v>
      </c>
      <c r="I6573" s="4">
        <v>5.21</v>
      </c>
      <c r="J6573" s="5">
        <v>2</v>
      </c>
      <c r="K6573" s="4">
        <v>-4.17</v>
      </c>
    </row>
    <row r="6574" spans="1:11" x14ac:dyDescent="0.2">
      <c r="A6574" t="s">
        <v>3552</v>
      </c>
      <c r="B6574" t="str">
        <f t="shared" si="206"/>
        <v>2016</v>
      </c>
      <c r="C6574" t="str">
        <f t="shared" si="207"/>
        <v>Dec</v>
      </c>
      <c r="D6574" t="s">
        <v>196</v>
      </c>
      <c r="E6574" t="s">
        <v>169</v>
      </c>
      <c r="F6574" t="s">
        <v>12</v>
      </c>
      <c r="G6574" t="s">
        <v>22</v>
      </c>
      <c r="H6574" t="s">
        <v>1415</v>
      </c>
      <c r="I6574" s="4">
        <v>34.25</v>
      </c>
      <c r="J6574" s="5">
        <v>3</v>
      </c>
      <c r="K6574" s="4">
        <v>11.56</v>
      </c>
    </row>
    <row r="6575" spans="1:11" x14ac:dyDescent="0.2">
      <c r="A6575" t="s">
        <v>3552</v>
      </c>
      <c r="B6575" t="str">
        <f t="shared" si="206"/>
        <v>2016</v>
      </c>
      <c r="C6575" t="str">
        <f t="shared" si="207"/>
        <v>Dec</v>
      </c>
      <c r="D6575" t="s">
        <v>196</v>
      </c>
      <c r="E6575" t="s">
        <v>169</v>
      </c>
      <c r="F6575" t="s">
        <v>12</v>
      </c>
      <c r="G6575" t="s">
        <v>27</v>
      </c>
      <c r="H6575" t="s">
        <v>2965</v>
      </c>
      <c r="I6575" s="4">
        <v>3.52</v>
      </c>
      <c r="J6575" s="5">
        <v>2</v>
      </c>
      <c r="K6575" s="4">
        <v>1.02</v>
      </c>
    </row>
    <row r="6576" spans="1:11" x14ac:dyDescent="0.2">
      <c r="A6576" t="s">
        <v>3552</v>
      </c>
      <c r="B6576" t="str">
        <f t="shared" si="206"/>
        <v>2016</v>
      </c>
      <c r="C6576" t="str">
        <f t="shared" si="207"/>
        <v>Dec</v>
      </c>
      <c r="D6576" t="s">
        <v>1688</v>
      </c>
      <c r="E6576" t="s">
        <v>17</v>
      </c>
      <c r="F6576" t="s">
        <v>12</v>
      </c>
      <c r="G6576" t="s">
        <v>22</v>
      </c>
      <c r="H6576" t="s">
        <v>239</v>
      </c>
      <c r="I6576" s="4">
        <v>1.8</v>
      </c>
      <c r="J6576" s="5">
        <v>5</v>
      </c>
      <c r="K6576" s="4">
        <v>-2.88</v>
      </c>
    </row>
    <row r="6577" spans="1:11" x14ac:dyDescent="0.2">
      <c r="A6577" t="s">
        <v>3552</v>
      </c>
      <c r="B6577" t="str">
        <f t="shared" si="206"/>
        <v>2016</v>
      </c>
      <c r="C6577" t="str">
        <f t="shared" si="207"/>
        <v>Dec</v>
      </c>
      <c r="D6577" t="s">
        <v>302</v>
      </c>
      <c r="E6577" t="s">
        <v>26</v>
      </c>
      <c r="F6577" t="s">
        <v>38</v>
      </c>
      <c r="G6577" t="s">
        <v>52</v>
      </c>
      <c r="H6577" t="s">
        <v>2151</v>
      </c>
      <c r="I6577" s="4">
        <v>303.92</v>
      </c>
      <c r="J6577" s="5">
        <v>5</v>
      </c>
      <c r="K6577" s="4">
        <v>-30.39</v>
      </c>
    </row>
    <row r="6578" spans="1:11" x14ac:dyDescent="0.2">
      <c r="A6578" t="s">
        <v>3553</v>
      </c>
      <c r="B6578" t="str">
        <f t="shared" si="206"/>
        <v>2016</v>
      </c>
      <c r="C6578" t="str">
        <f t="shared" si="207"/>
        <v>Dec</v>
      </c>
      <c r="D6578" t="s">
        <v>2963</v>
      </c>
      <c r="E6578" t="s">
        <v>383</v>
      </c>
      <c r="F6578" t="s">
        <v>43</v>
      </c>
      <c r="G6578" t="s">
        <v>58</v>
      </c>
      <c r="H6578" t="s">
        <v>450</v>
      </c>
      <c r="I6578" s="4">
        <v>66.3</v>
      </c>
      <c r="J6578" s="5">
        <v>3</v>
      </c>
      <c r="K6578" s="4">
        <v>8.6199999999999992</v>
      </c>
    </row>
    <row r="6579" spans="1:11" x14ac:dyDescent="0.2">
      <c r="A6579" t="s">
        <v>3553</v>
      </c>
      <c r="B6579" t="str">
        <f t="shared" si="206"/>
        <v>2016</v>
      </c>
      <c r="C6579" t="str">
        <f t="shared" si="207"/>
        <v>Dec</v>
      </c>
      <c r="D6579" t="s">
        <v>1164</v>
      </c>
      <c r="E6579" t="s">
        <v>383</v>
      </c>
      <c r="F6579" t="s">
        <v>38</v>
      </c>
      <c r="G6579" t="s">
        <v>52</v>
      </c>
      <c r="H6579" t="s">
        <v>552</v>
      </c>
      <c r="I6579" s="4">
        <v>18.920000000000002</v>
      </c>
      <c r="J6579" s="5">
        <v>4</v>
      </c>
      <c r="K6579" s="4">
        <v>7.38</v>
      </c>
    </row>
    <row r="6580" spans="1:11" x14ac:dyDescent="0.2">
      <c r="A6580" t="s">
        <v>3553</v>
      </c>
      <c r="B6580" t="str">
        <f t="shared" si="206"/>
        <v>2016</v>
      </c>
      <c r="C6580" t="str">
        <f t="shared" si="207"/>
        <v>Dec</v>
      </c>
      <c r="D6580" t="s">
        <v>1164</v>
      </c>
      <c r="E6580" t="s">
        <v>383</v>
      </c>
      <c r="F6580" t="s">
        <v>12</v>
      </c>
      <c r="G6580" t="s">
        <v>22</v>
      </c>
      <c r="H6580" t="s">
        <v>926</v>
      </c>
      <c r="I6580" s="4">
        <v>15.42</v>
      </c>
      <c r="J6580" s="5">
        <v>2</v>
      </c>
      <c r="K6580" s="4">
        <v>6.94</v>
      </c>
    </row>
    <row r="6581" spans="1:11" x14ac:dyDescent="0.2">
      <c r="A6581" t="s">
        <v>3553</v>
      </c>
      <c r="B6581" t="str">
        <f t="shared" si="206"/>
        <v>2016</v>
      </c>
      <c r="C6581" t="str">
        <f t="shared" si="207"/>
        <v>Dec</v>
      </c>
      <c r="D6581" t="s">
        <v>2017</v>
      </c>
      <c r="E6581" t="s">
        <v>1156</v>
      </c>
      <c r="F6581" t="s">
        <v>12</v>
      </c>
      <c r="G6581" t="s">
        <v>13</v>
      </c>
      <c r="H6581" t="s">
        <v>3554</v>
      </c>
      <c r="I6581" s="4">
        <v>33.9</v>
      </c>
      <c r="J6581" s="5">
        <v>5</v>
      </c>
      <c r="K6581" s="4">
        <v>15.59</v>
      </c>
    </row>
    <row r="6582" spans="1:11" x14ac:dyDescent="0.2">
      <c r="A6582" t="s">
        <v>3555</v>
      </c>
      <c r="B6582" t="str">
        <f t="shared" si="206"/>
        <v>2016</v>
      </c>
      <c r="C6582" t="str">
        <f t="shared" si="207"/>
        <v>Dec</v>
      </c>
      <c r="D6582" t="s">
        <v>257</v>
      </c>
      <c r="E6582" t="s">
        <v>104</v>
      </c>
      <c r="F6582" t="s">
        <v>12</v>
      </c>
      <c r="G6582" t="s">
        <v>22</v>
      </c>
      <c r="H6582" t="s">
        <v>1127</v>
      </c>
      <c r="I6582" s="4">
        <v>31.32</v>
      </c>
      <c r="J6582" s="5">
        <v>10</v>
      </c>
      <c r="K6582" s="4">
        <v>-25.06</v>
      </c>
    </row>
    <row r="6583" spans="1:11" x14ac:dyDescent="0.2">
      <c r="A6583" t="s">
        <v>3555</v>
      </c>
      <c r="B6583" t="str">
        <f t="shared" si="206"/>
        <v>2016</v>
      </c>
      <c r="C6583" t="str">
        <f t="shared" si="207"/>
        <v>Dec</v>
      </c>
      <c r="D6583" t="s">
        <v>257</v>
      </c>
      <c r="E6583" t="s">
        <v>104</v>
      </c>
      <c r="F6583" t="s">
        <v>38</v>
      </c>
      <c r="G6583" t="s">
        <v>52</v>
      </c>
      <c r="H6583" t="s">
        <v>880</v>
      </c>
      <c r="I6583" s="4">
        <v>11.84</v>
      </c>
      <c r="J6583" s="5">
        <v>4</v>
      </c>
      <c r="K6583" s="4">
        <v>3.11</v>
      </c>
    </row>
    <row r="6584" spans="1:11" x14ac:dyDescent="0.2">
      <c r="A6584" t="s">
        <v>3555</v>
      </c>
      <c r="B6584" t="str">
        <f t="shared" si="206"/>
        <v>2016</v>
      </c>
      <c r="C6584" t="str">
        <f t="shared" si="207"/>
        <v>Dec</v>
      </c>
      <c r="D6584" t="s">
        <v>257</v>
      </c>
      <c r="E6584" t="s">
        <v>104</v>
      </c>
      <c r="F6584" t="s">
        <v>38</v>
      </c>
      <c r="G6584" t="s">
        <v>52</v>
      </c>
      <c r="H6584" t="s">
        <v>897</v>
      </c>
      <c r="I6584" s="4">
        <v>22.78</v>
      </c>
      <c r="J6584" s="5">
        <v>1</v>
      </c>
      <c r="K6584" s="4">
        <v>4.84</v>
      </c>
    </row>
    <row r="6585" spans="1:11" x14ac:dyDescent="0.2">
      <c r="A6585" t="s">
        <v>3555</v>
      </c>
      <c r="B6585" t="str">
        <f t="shared" si="206"/>
        <v>2016</v>
      </c>
      <c r="C6585" t="str">
        <f t="shared" si="207"/>
        <v>Dec</v>
      </c>
      <c r="D6585" t="s">
        <v>653</v>
      </c>
      <c r="E6585" t="s">
        <v>169</v>
      </c>
      <c r="F6585" t="s">
        <v>12</v>
      </c>
      <c r="G6585" t="s">
        <v>22</v>
      </c>
      <c r="H6585" t="s">
        <v>861</v>
      </c>
      <c r="I6585" s="4">
        <v>25.58</v>
      </c>
      <c r="J6585" s="5">
        <v>2</v>
      </c>
      <c r="K6585" s="4">
        <v>8.9499999999999993</v>
      </c>
    </row>
    <row r="6586" spans="1:11" x14ac:dyDescent="0.2">
      <c r="A6586" t="s">
        <v>3555</v>
      </c>
      <c r="B6586" t="str">
        <f t="shared" si="206"/>
        <v>2016</v>
      </c>
      <c r="C6586" t="str">
        <f t="shared" si="207"/>
        <v>Dec</v>
      </c>
      <c r="D6586" t="s">
        <v>1272</v>
      </c>
      <c r="E6586" t="s">
        <v>189</v>
      </c>
      <c r="F6586" t="s">
        <v>12</v>
      </c>
      <c r="G6586" t="s">
        <v>22</v>
      </c>
      <c r="H6586" t="s">
        <v>2550</v>
      </c>
      <c r="I6586" s="4">
        <v>55.36</v>
      </c>
      <c r="J6586" s="5">
        <v>4</v>
      </c>
      <c r="K6586" s="4">
        <v>19.38</v>
      </c>
    </row>
    <row r="6587" spans="1:11" x14ac:dyDescent="0.2">
      <c r="A6587" t="s">
        <v>3555</v>
      </c>
      <c r="B6587" t="str">
        <f t="shared" si="206"/>
        <v>2016</v>
      </c>
      <c r="C6587" t="str">
        <f t="shared" si="207"/>
        <v>Dec</v>
      </c>
      <c r="D6587" t="s">
        <v>1272</v>
      </c>
      <c r="E6587" t="s">
        <v>189</v>
      </c>
      <c r="F6587" t="s">
        <v>43</v>
      </c>
      <c r="G6587" t="s">
        <v>353</v>
      </c>
      <c r="H6587" t="s">
        <v>3507</v>
      </c>
      <c r="I6587" s="4">
        <v>11.56</v>
      </c>
      <c r="J6587" s="5">
        <v>1</v>
      </c>
      <c r="K6587" s="4">
        <v>3.76</v>
      </c>
    </row>
    <row r="6588" spans="1:11" x14ac:dyDescent="0.2">
      <c r="A6588" t="s">
        <v>3555</v>
      </c>
      <c r="B6588" t="str">
        <f t="shared" si="206"/>
        <v>2016</v>
      </c>
      <c r="C6588" t="str">
        <f t="shared" si="207"/>
        <v>Dec</v>
      </c>
      <c r="D6588" t="s">
        <v>1548</v>
      </c>
      <c r="E6588" t="s">
        <v>31</v>
      </c>
      <c r="F6588" t="s">
        <v>38</v>
      </c>
      <c r="G6588" t="s">
        <v>52</v>
      </c>
      <c r="H6588" t="s">
        <v>1613</v>
      </c>
      <c r="I6588" s="4">
        <v>842.72</v>
      </c>
      <c r="J6588" s="5">
        <v>8</v>
      </c>
      <c r="K6588" s="4">
        <v>202.25</v>
      </c>
    </row>
    <row r="6589" spans="1:11" x14ac:dyDescent="0.2">
      <c r="A6589" t="s">
        <v>3555</v>
      </c>
      <c r="B6589" t="str">
        <f t="shared" si="206"/>
        <v>2016</v>
      </c>
      <c r="C6589" t="str">
        <f t="shared" si="207"/>
        <v>Dec</v>
      </c>
      <c r="D6589" t="s">
        <v>1548</v>
      </c>
      <c r="E6589" t="s">
        <v>31</v>
      </c>
      <c r="F6589" t="s">
        <v>38</v>
      </c>
      <c r="G6589" t="s">
        <v>52</v>
      </c>
      <c r="H6589" t="s">
        <v>3491</v>
      </c>
      <c r="I6589" s="4">
        <v>41.96</v>
      </c>
      <c r="J6589" s="5">
        <v>2</v>
      </c>
      <c r="K6589" s="4">
        <v>10.91</v>
      </c>
    </row>
    <row r="6590" spans="1:11" x14ac:dyDescent="0.2">
      <c r="A6590" t="s">
        <v>3556</v>
      </c>
      <c r="B6590" t="str">
        <f t="shared" si="206"/>
        <v>2016</v>
      </c>
      <c r="C6590" t="str">
        <f t="shared" si="207"/>
        <v>Dec</v>
      </c>
      <c r="D6590" t="s">
        <v>1462</v>
      </c>
      <c r="E6590" t="s">
        <v>62</v>
      </c>
      <c r="F6590" t="s">
        <v>38</v>
      </c>
      <c r="G6590" t="s">
        <v>52</v>
      </c>
      <c r="H6590" t="s">
        <v>3414</v>
      </c>
      <c r="I6590" s="4">
        <v>572.76</v>
      </c>
      <c r="J6590" s="5">
        <v>6</v>
      </c>
      <c r="K6590" s="4">
        <v>166.1</v>
      </c>
    </row>
    <row r="6591" spans="1:11" x14ac:dyDescent="0.2">
      <c r="A6591" t="s">
        <v>3556</v>
      </c>
      <c r="B6591" t="str">
        <f t="shared" si="206"/>
        <v>2016</v>
      </c>
      <c r="C6591" t="str">
        <f t="shared" si="207"/>
        <v>Dec</v>
      </c>
      <c r="D6591" t="s">
        <v>1462</v>
      </c>
      <c r="E6591" t="s">
        <v>62</v>
      </c>
      <c r="F6591" t="s">
        <v>38</v>
      </c>
      <c r="G6591" t="s">
        <v>52</v>
      </c>
      <c r="H6591" t="s">
        <v>3414</v>
      </c>
      <c r="I6591" s="4">
        <v>286.38</v>
      </c>
      <c r="J6591" s="5">
        <v>3</v>
      </c>
      <c r="K6591" s="4">
        <v>83.05</v>
      </c>
    </row>
    <row r="6592" spans="1:11" x14ac:dyDescent="0.2">
      <c r="A6592" t="s">
        <v>3556</v>
      </c>
      <c r="B6592" t="str">
        <f t="shared" si="206"/>
        <v>2016</v>
      </c>
      <c r="C6592" t="str">
        <f t="shared" si="207"/>
        <v>Dec</v>
      </c>
      <c r="D6592" t="s">
        <v>2334</v>
      </c>
      <c r="E6592" t="s">
        <v>17</v>
      </c>
      <c r="F6592" t="s">
        <v>38</v>
      </c>
      <c r="G6592" t="s">
        <v>83</v>
      </c>
      <c r="H6592" t="s">
        <v>3178</v>
      </c>
      <c r="I6592" s="4">
        <v>141.37</v>
      </c>
      <c r="J6592" s="5">
        <v>2</v>
      </c>
      <c r="K6592" s="4">
        <v>-14.14</v>
      </c>
    </row>
    <row r="6593" spans="1:11" x14ac:dyDescent="0.2">
      <c r="A6593" t="s">
        <v>3556</v>
      </c>
      <c r="B6593" t="str">
        <f t="shared" si="206"/>
        <v>2016</v>
      </c>
      <c r="C6593" t="str">
        <f t="shared" si="207"/>
        <v>Dec</v>
      </c>
      <c r="D6593" t="s">
        <v>797</v>
      </c>
      <c r="E6593" t="s">
        <v>125</v>
      </c>
      <c r="F6593" t="s">
        <v>12</v>
      </c>
      <c r="G6593" t="s">
        <v>47</v>
      </c>
      <c r="H6593" t="s">
        <v>1213</v>
      </c>
      <c r="I6593" s="4">
        <v>24.85</v>
      </c>
      <c r="J6593" s="5">
        <v>7</v>
      </c>
      <c r="K6593" s="4">
        <v>11.68</v>
      </c>
    </row>
    <row r="6594" spans="1:11" x14ac:dyDescent="0.2">
      <c r="A6594" t="s">
        <v>3556</v>
      </c>
      <c r="B6594" t="str">
        <f t="shared" si="206"/>
        <v>2016</v>
      </c>
      <c r="C6594" t="str">
        <f t="shared" si="207"/>
        <v>Dec</v>
      </c>
      <c r="D6594" t="s">
        <v>2723</v>
      </c>
      <c r="E6594" t="s">
        <v>87</v>
      </c>
      <c r="F6594" t="s">
        <v>12</v>
      </c>
      <c r="G6594" t="s">
        <v>22</v>
      </c>
      <c r="H6594" t="s">
        <v>1858</v>
      </c>
      <c r="I6594" s="4">
        <v>5.55</v>
      </c>
      <c r="J6594" s="5">
        <v>3</v>
      </c>
      <c r="K6594" s="4">
        <v>-4.07</v>
      </c>
    </row>
    <row r="6595" spans="1:11" x14ac:dyDescent="0.2">
      <c r="A6595" t="s">
        <v>3556</v>
      </c>
      <c r="B6595" t="str">
        <f t="shared" ref="B6595:B6658" si="208">TEXT(A6595,"YYYY")</f>
        <v>2016</v>
      </c>
      <c r="C6595" t="str">
        <f t="shared" ref="C6595:C6658" si="209">TEXT(A6595,"MMM")</f>
        <v>Dec</v>
      </c>
      <c r="D6595" t="s">
        <v>601</v>
      </c>
      <c r="E6595" t="s">
        <v>189</v>
      </c>
      <c r="F6595" t="s">
        <v>12</v>
      </c>
      <c r="G6595" t="s">
        <v>27</v>
      </c>
      <c r="H6595" t="s">
        <v>817</v>
      </c>
      <c r="I6595" s="4">
        <v>8.82</v>
      </c>
      <c r="J6595" s="5">
        <v>3</v>
      </c>
      <c r="K6595" s="4">
        <v>2.56</v>
      </c>
    </row>
    <row r="6596" spans="1:11" x14ac:dyDescent="0.2">
      <c r="A6596" t="s">
        <v>3556</v>
      </c>
      <c r="B6596" t="str">
        <f t="shared" si="208"/>
        <v>2016</v>
      </c>
      <c r="C6596" t="str">
        <f t="shared" si="209"/>
        <v>Dec</v>
      </c>
      <c r="D6596" t="s">
        <v>601</v>
      </c>
      <c r="E6596" t="s">
        <v>189</v>
      </c>
      <c r="F6596" t="s">
        <v>12</v>
      </c>
      <c r="G6596" t="s">
        <v>13</v>
      </c>
      <c r="H6596" t="s">
        <v>2130</v>
      </c>
      <c r="I6596" s="4">
        <v>37.94</v>
      </c>
      <c r="J6596" s="5">
        <v>2</v>
      </c>
      <c r="K6596" s="4">
        <v>18.21</v>
      </c>
    </row>
    <row r="6597" spans="1:11" x14ac:dyDescent="0.2">
      <c r="A6597" t="s">
        <v>3556</v>
      </c>
      <c r="B6597" t="str">
        <f t="shared" si="208"/>
        <v>2016</v>
      </c>
      <c r="C6597" t="str">
        <f t="shared" si="209"/>
        <v>Dec</v>
      </c>
      <c r="D6597" t="s">
        <v>601</v>
      </c>
      <c r="E6597" t="s">
        <v>189</v>
      </c>
      <c r="F6597" t="s">
        <v>12</v>
      </c>
      <c r="G6597" t="s">
        <v>27</v>
      </c>
      <c r="H6597" t="s">
        <v>476</v>
      </c>
      <c r="I6597" s="4">
        <v>4.2</v>
      </c>
      <c r="J6597" s="5">
        <v>2</v>
      </c>
      <c r="K6597" s="4">
        <v>1.18</v>
      </c>
    </row>
    <row r="6598" spans="1:11" x14ac:dyDescent="0.2">
      <c r="A6598" t="s">
        <v>3556</v>
      </c>
      <c r="B6598" t="str">
        <f t="shared" si="208"/>
        <v>2016</v>
      </c>
      <c r="C6598" t="str">
        <f t="shared" si="209"/>
        <v>Dec</v>
      </c>
      <c r="D6598" t="s">
        <v>601</v>
      </c>
      <c r="E6598" t="s">
        <v>189</v>
      </c>
      <c r="F6598" t="s">
        <v>12</v>
      </c>
      <c r="G6598" t="s">
        <v>20</v>
      </c>
      <c r="H6598" t="s">
        <v>21</v>
      </c>
      <c r="I6598" s="4">
        <v>227.28</v>
      </c>
      <c r="J6598" s="5">
        <v>2</v>
      </c>
      <c r="K6598" s="4">
        <v>2.27</v>
      </c>
    </row>
    <row r="6599" spans="1:11" x14ac:dyDescent="0.2">
      <c r="A6599" t="s">
        <v>3556</v>
      </c>
      <c r="B6599" t="str">
        <f t="shared" si="208"/>
        <v>2016</v>
      </c>
      <c r="C6599" t="str">
        <f t="shared" si="209"/>
        <v>Dec</v>
      </c>
      <c r="D6599" t="s">
        <v>601</v>
      </c>
      <c r="E6599" t="s">
        <v>189</v>
      </c>
      <c r="F6599" t="s">
        <v>12</v>
      </c>
      <c r="G6599" t="s">
        <v>13</v>
      </c>
      <c r="H6599" t="s">
        <v>3172</v>
      </c>
      <c r="I6599" s="4">
        <v>47.9</v>
      </c>
      <c r="J6599" s="5">
        <v>1</v>
      </c>
      <c r="K6599" s="4">
        <v>22.99</v>
      </c>
    </row>
    <row r="6600" spans="1:11" x14ac:dyDescent="0.2">
      <c r="A6600" t="s">
        <v>3556</v>
      </c>
      <c r="B6600" t="str">
        <f t="shared" si="208"/>
        <v>2016</v>
      </c>
      <c r="C6600" t="str">
        <f t="shared" si="209"/>
        <v>Dec</v>
      </c>
      <c r="D6600" t="s">
        <v>601</v>
      </c>
      <c r="E6600" t="s">
        <v>189</v>
      </c>
      <c r="F6600" t="s">
        <v>12</v>
      </c>
      <c r="G6600" t="s">
        <v>72</v>
      </c>
      <c r="H6600" t="s">
        <v>73</v>
      </c>
      <c r="I6600" s="4">
        <v>61.96</v>
      </c>
      <c r="J6600" s="5">
        <v>2</v>
      </c>
      <c r="K6600" s="4">
        <v>30.36</v>
      </c>
    </row>
    <row r="6601" spans="1:11" x14ac:dyDescent="0.2">
      <c r="A6601" t="s">
        <v>3556</v>
      </c>
      <c r="B6601" t="str">
        <f t="shared" si="208"/>
        <v>2016</v>
      </c>
      <c r="C6601" t="str">
        <f t="shared" si="209"/>
        <v>Dec</v>
      </c>
      <c r="D6601" t="s">
        <v>601</v>
      </c>
      <c r="E6601" t="s">
        <v>189</v>
      </c>
      <c r="F6601" t="s">
        <v>12</v>
      </c>
      <c r="G6601" t="s">
        <v>20</v>
      </c>
      <c r="H6601" t="s">
        <v>920</v>
      </c>
      <c r="I6601" s="4">
        <v>1117.92</v>
      </c>
      <c r="J6601" s="5">
        <v>4</v>
      </c>
      <c r="K6601" s="4">
        <v>55.9</v>
      </c>
    </row>
    <row r="6602" spans="1:11" x14ac:dyDescent="0.2">
      <c r="A6602" t="s">
        <v>3556</v>
      </c>
      <c r="B6602" t="str">
        <f t="shared" si="208"/>
        <v>2016</v>
      </c>
      <c r="C6602" t="str">
        <f t="shared" si="209"/>
        <v>Dec</v>
      </c>
      <c r="D6602" t="s">
        <v>157</v>
      </c>
      <c r="E6602" t="s">
        <v>1777</v>
      </c>
      <c r="F6602" t="s">
        <v>43</v>
      </c>
      <c r="G6602" t="s">
        <v>694</v>
      </c>
      <c r="H6602" t="s">
        <v>1702</v>
      </c>
      <c r="I6602" s="4">
        <v>1999.96</v>
      </c>
      <c r="J6602" s="5">
        <v>4</v>
      </c>
      <c r="K6602" s="4">
        <v>899.98</v>
      </c>
    </row>
    <row r="6603" spans="1:11" x14ac:dyDescent="0.2">
      <c r="A6603" t="s">
        <v>3556</v>
      </c>
      <c r="B6603" t="str">
        <f t="shared" si="208"/>
        <v>2016</v>
      </c>
      <c r="C6603" t="str">
        <f t="shared" si="209"/>
        <v>Dec</v>
      </c>
      <c r="D6603" t="s">
        <v>682</v>
      </c>
      <c r="E6603" t="s">
        <v>11</v>
      </c>
      <c r="F6603" t="s">
        <v>43</v>
      </c>
      <c r="G6603" t="s">
        <v>44</v>
      </c>
      <c r="H6603" t="s">
        <v>46</v>
      </c>
      <c r="I6603" s="4">
        <v>453.58</v>
      </c>
      <c r="J6603" s="5">
        <v>3</v>
      </c>
      <c r="K6603" s="4">
        <v>39.69</v>
      </c>
    </row>
    <row r="6604" spans="1:11" x14ac:dyDescent="0.2">
      <c r="A6604" t="s">
        <v>3556</v>
      </c>
      <c r="B6604" t="str">
        <f t="shared" si="208"/>
        <v>2016</v>
      </c>
      <c r="C6604" t="str">
        <f t="shared" si="209"/>
        <v>Dec</v>
      </c>
      <c r="D6604" t="s">
        <v>682</v>
      </c>
      <c r="E6604" t="s">
        <v>11</v>
      </c>
      <c r="F6604" t="s">
        <v>12</v>
      </c>
      <c r="G6604" t="s">
        <v>18</v>
      </c>
      <c r="H6604" t="s">
        <v>1620</v>
      </c>
      <c r="I6604" s="4">
        <v>45.36</v>
      </c>
      <c r="J6604" s="5">
        <v>9</v>
      </c>
      <c r="K6604" s="4">
        <v>14.74</v>
      </c>
    </row>
    <row r="6605" spans="1:11" x14ac:dyDescent="0.2">
      <c r="A6605" t="s">
        <v>3556</v>
      </c>
      <c r="B6605" t="str">
        <f t="shared" si="208"/>
        <v>2016</v>
      </c>
      <c r="C6605" t="str">
        <f t="shared" si="209"/>
        <v>Dec</v>
      </c>
      <c r="D6605" t="s">
        <v>682</v>
      </c>
      <c r="E6605" t="s">
        <v>11</v>
      </c>
      <c r="F6605" t="s">
        <v>43</v>
      </c>
      <c r="G6605" t="s">
        <v>44</v>
      </c>
      <c r="H6605" t="s">
        <v>3010</v>
      </c>
      <c r="I6605" s="4">
        <v>287.88</v>
      </c>
      <c r="J6605" s="5">
        <v>3</v>
      </c>
      <c r="K6605" s="4">
        <v>35.99</v>
      </c>
    </row>
    <row r="6606" spans="1:11" x14ac:dyDescent="0.2">
      <c r="A6606" t="s">
        <v>3556</v>
      </c>
      <c r="B6606" t="str">
        <f t="shared" si="208"/>
        <v>2016</v>
      </c>
      <c r="C6606" t="str">
        <f t="shared" si="209"/>
        <v>Dec</v>
      </c>
      <c r="D6606" t="s">
        <v>682</v>
      </c>
      <c r="E6606" t="s">
        <v>11</v>
      </c>
      <c r="F6606" t="s">
        <v>43</v>
      </c>
      <c r="G6606" t="s">
        <v>44</v>
      </c>
      <c r="H6606" t="s">
        <v>1091</v>
      </c>
      <c r="I6606" s="4">
        <v>131.88</v>
      </c>
      <c r="J6606" s="5">
        <v>3</v>
      </c>
      <c r="K6606" s="4">
        <v>14.84</v>
      </c>
    </row>
    <row r="6607" spans="1:11" x14ac:dyDescent="0.2">
      <c r="A6607" t="s">
        <v>3556</v>
      </c>
      <c r="B6607" t="str">
        <f t="shared" si="208"/>
        <v>2016</v>
      </c>
      <c r="C6607" t="str">
        <f t="shared" si="209"/>
        <v>Dec</v>
      </c>
      <c r="D6607" t="s">
        <v>682</v>
      </c>
      <c r="E6607" t="s">
        <v>11</v>
      </c>
      <c r="F6607" t="s">
        <v>38</v>
      </c>
      <c r="G6607" t="s">
        <v>52</v>
      </c>
      <c r="H6607" t="s">
        <v>3177</v>
      </c>
      <c r="I6607" s="4">
        <v>2.33</v>
      </c>
      <c r="J6607" s="5">
        <v>2</v>
      </c>
      <c r="K6607" s="4">
        <v>-0.76</v>
      </c>
    </row>
    <row r="6608" spans="1:11" x14ac:dyDescent="0.2">
      <c r="A6608" t="s">
        <v>3556</v>
      </c>
      <c r="B6608" t="str">
        <f t="shared" si="208"/>
        <v>2016</v>
      </c>
      <c r="C6608" t="str">
        <f t="shared" si="209"/>
        <v>Dec</v>
      </c>
      <c r="D6608" t="s">
        <v>1364</v>
      </c>
      <c r="E6608" t="s">
        <v>26</v>
      </c>
      <c r="F6608" t="s">
        <v>12</v>
      </c>
      <c r="G6608" t="s">
        <v>13</v>
      </c>
      <c r="H6608" t="s">
        <v>1772</v>
      </c>
      <c r="I6608" s="4">
        <v>7.97</v>
      </c>
      <c r="J6608" s="5">
        <v>2</v>
      </c>
      <c r="K6608" s="4">
        <v>2.69</v>
      </c>
    </row>
    <row r="6609" spans="1:11" x14ac:dyDescent="0.2">
      <c r="A6609" t="s">
        <v>3556</v>
      </c>
      <c r="B6609" t="str">
        <f t="shared" si="208"/>
        <v>2016</v>
      </c>
      <c r="C6609" t="str">
        <f t="shared" si="209"/>
        <v>Dec</v>
      </c>
      <c r="D6609" t="s">
        <v>1364</v>
      </c>
      <c r="E6609" t="s">
        <v>26</v>
      </c>
      <c r="F6609" t="s">
        <v>43</v>
      </c>
      <c r="G6609" t="s">
        <v>44</v>
      </c>
      <c r="H6609" t="s">
        <v>3557</v>
      </c>
      <c r="I6609" s="4">
        <v>1499.97</v>
      </c>
      <c r="J6609" s="5">
        <v>5</v>
      </c>
      <c r="K6609" s="4">
        <v>-374.99</v>
      </c>
    </row>
    <row r="6610" spans="1:11" x14ac:dyDescent="0.2">
      <c r="A6610" t="s">
        <v>3558</v>
      </c>
      <c r="B6610" t="str">
        <f t="shared" si="208"/>
        <v>2016</v>
      </c>
      <c r="C6610" t="str">
        <f t="shared" si="209"/>
        <v>Dec</v>
      </c>
      <c r="D6610" t="s">
        <v>890</v>
      </c>
      <c r="E6610" t="s">
        <v>290</v>
      </c>
      <c r="F6610" t="s">
        <v>12</v>
      </c>
      <c r="G6610" t="s">
        <v>22</v>
      </c>
      <c r="H6610" t="s">
        <v>100</v>
      </c>
      <c r="I6610" s="4">
        <v>27.88</v>
      </c>
      <c r="J6610" s="5">
        <v>3</v>
      </c>
      <c r="K6610" s="4">
        <v>-20.45</v>
      </c>
    </row>
    <row r="6611" spans="1:11" x14ac:dyDescent="0.2">
      <c r="A6611" t="s">
        <v>3558</v>
      </c>
      <c r="B6611" t="str">
        <f t="shared" si="208"/>
        <v>2016</v>
      </c>
      <c r="C6611" t="str">
        <f t="shared" si="209"/>
        <v>Dec</v>
      </c>
      <c r="D6611" t="s">
        <v>890</v>
      </c>
      <c r="E6611" t="s">
        <v>290</v>
      </c>
      <c r="F6611" t="s">
        <v>12</v>
      </c>
      <c r="G6611" t="s">
        <v>20</v>
      </c>
      <c r="H6611" t="s">
        <v>1825</v>
      </c>
      <c r="I6611" s="4">
        <v>540.04999999999995</v>
      </c>
      <c r="J6611" s="5">
        <v>3</v>
      </c>
      <c r="K6611" s="4">
        <v>-47.25</v>
      </c>
    </row>
    <row r="6612" spans="1:11" x14ac:dyDescent="0.2">
      <c r="A6612" t="s">
        <v>3558</v>
      </c>
      <c r="B6612" t="str">
        <f t="shared" si="208"/>
        <v>2016</v>
      </c>
      <c r="C6612" t="str">
        <f t="shared" si="209"/>
        <v>Dec</v>
      </c>
      <c r="D6612" t="s">
        <v>890</v>
      </c>
      <c r="E6612" t="s">
        <v>290</v>
      </c>
      <c r="F6612" t="s">
        <v>43</v>
      </c>
      <c r="G6612" t="s">
        <v>58</v>
      </c>
      <c r="H6612" t="s">
        <v>2284</v>
      </c>
      <c r="I6612" s="4">
        <v>255.68</v>
      </c>
      <c r="J6612" s="5">
        <v>8</v>
      </c>
      <c r="K6612" s="4">
        <v>76.7</v>
      </c>
    </row>
    <row r="6613" spans="1:11" x14ac:dyDescent="0.2">
      <c r="A6613" t="s">
        <v>3558</v>
      </c>
      <c r="B6613" t="str">
        <f t="shared" si="208"/>
        <v>2016</v>
      </c>
      <c r="C6613" t="str">
        <f t="shared" si="209"/>
        <v>Dec</v>
      </c>
      <c r="D6613" t="s">
        <v>2338</v>
      </c>
      <c r="E6613" t="s">
        <v>189</v>
      </c>
      <c r="F6613" t="s">
        <v>12</v>
      </c>
      <c r="G6613" t="s">
        <v>13</v>
      </c>
      <c r="H6613" t="s">
        <v>509</v>
      </c>
      <c r="I6613" s="4">
        <v>33.4</v>
      </c>
      <c r="J6613" s="5">
        <v>5</v>
      </c>
      <c r="K6613" s="4">
        <v>16.03</v>
      </c>
    </row>
    <row r="6614" spans="1:11" x14ac:dyDescent="0.2">
      <c r="A6614" t="s">
        <v>3558</v>
      </c>
      <c r="B6614" t="str">
        <f t="shared" si="208"/>
        <v>2016</v>
      </c>
      <c r="C6614" t="str">
        <f t="shared" si="209"/>
        <v>Dec</v>
      </c>
      <c r="D6614" t="s">
        <v>1491</v>
      </c>
      <c r="E6614" t="s">
        <v>169</v>
      </c>
      <c r="F6614" t="s">
        <v>38</v>
      </c>
      <c r="G6614" t="s">
        <v>52</v>
      </c>
      <c r="H6614" t="s">
        <v>512</v>
      </c>
      <c r="I6614" s="4">
        <v>799.56</v>
      </c>
      <c r="J6614" s="5">
        <v>9</v>
      </c>
      <c r="K6614" s="4">
        <v>207.89</v>
      </c>
    </row>
    <row r="6615" spans="1:11" x14ac:dyDescent="0.2">
      <c r="A6615" t="s">
        <v>3558</v>
      </c>
      <c r="B6615" t="str">
        <f t="shared" si="208"/>
        <v>2016</v>
      </c>
      <c r="C6615" t="str">
        <f t="shared" si="209"/>
        <v>Dec</v>
      </c>
      <c r="D6615" t="s">
        <v>775</v>
      </c>
      <c r="E6615" t="s">
        <v>169</v>
      </c>
      <c r="F6615" t="s">
        <v>43</v>
      </c>
      <c r="G6615" t="s">
        <v>44</v>
      </c>
      <c r="H6615" t="s">
        <v>1801</v>
      </c>
      <c r="I6615" s="4">
        <v>197.97</v>
      </c>
      <c r="J6615" s="5">
        <v>3</v>
      </c>
      <c r="K6615" s="4">
        <v>53.45</v>
      </c>
    </row>
    <row r="6616" spans="1:11" x14ac:dyDescent="0.2">
      <c r="A6616" t="s">
        <v>3558</v>
      </c>
      <c r="B6616" t="str">
        <f t="shared" si="208"/>
        <v>2016</v>
      </c>
      <c r="C6616" t="str">
        <f t="shared" si="209"/>
        <v>Dec</v>
      </c>
      <c r="D6616" t="s">
        <v>2091</v>
      </c>
      <c r="E6616" t="s">
        <v>31</v>
      </c>
      <c r="F6616" t="s">
        <v>38</v>
      </c>
      <c r="G6616" t="s">
        <v>52</v>
      </c>
      <c r="H6616" t="s">
        <v>1354</v>
      </c>
      <c r="I6616" s="4">
        <v>43.96</v>
      </c>
      <c r="J6616" s="5">
        <v>7</v>
      </c>
      <c r="K6616" s="4">
        <v>18.46</v>
      </c>
    </row>
    <row r="6617" spans="1:11" x14ac:dyDescent="0.2">
      <c r="A6617" t="s">
        <v>3558</v>
      </c>
      <c r="B6617" t="str">
        <f t="shared" si="208"/>
        <v>2016</v>
      </c>
      <c r="C6617" t="str">
        <f t="shared" si="209"/>
        <v>Dec</v>
      </c>
      <c r="D6617" t="s">
        <v>2091</v>
      </c>
      <c r="E6617" t="s">
        <v>31</v>
      </c>
      <c r="F6617" t="s">
        <v>12</v>
      </c>
      <c r="G6617" t="s">
        <v>72</v>
      </c>
      <c r="H6617" t="s">
        <v>73</v>
      </c>
      <c r="I6617" s="4">
        <v>39.76</v>
      </c>
      <c r="J6617" s="5">
        <v>7</v>
      </c>
      <c r="K6617" s="4">
        <v>18.690000000000001</v>
      </c>
    </row>
    <row r="6618" spans="1:11" x14ac:dyDescent="0.2">
      <c r="A6618" t="s">
        <v>3559</v>
      </c>
      <c r="B6618" t="str">
        <f t="shared" si="208"/>
        <v>2016</v>
      </c>
      <c r="C6618" t="str">
        <f t="shared" si="209"/>
        <v>Dec</v>
      </c>
      <c r="D6618" t="s">
        <v>1014</v>
      </c>
      <c r="E6618" t="s">
        <v>31</v>
      </c>
      <c r="F6618" t="s">
        <v>43</v>
      </c>
      <c r="G6618" t="s">
        <v>44</v>
      </c>
      <c r="H6618" t="s">
        <v>3560</v>
      </c>
      <c r="I6618" s="4">
        <v>2575.94</v>
      </c>
      <c r="J6618" s="5">
        <v>7</v>
      </c>
      <c r="K6618" s="4">
        <v>257.58999999999997</v>
      </c>
    </row>
    <row r="6619" spans="1:11" x14ac:dyDescent="0.2">
      <c r="A6619" t="s">
        <v>3559</v>
      </c>
      <c r="B6619" t="str">
        <f t="shared" si="208"/>
        <v>2016</v>
      </c>
      <c r="C6619" t="str">
        <f t="shared" si="209"/>
        <v>Dec</v>
      </c>
      <c r="D6619" t="s">
        <v>1014</v>
      </c>
      <c r="E6619" t="s">
        <v>31</v>
      </c>
      <c r="F6619" t="s">
        <v>12</v>
      </c>
      <c r="G6619" t="s">
        <v>13</v>
      </c>
      <c r="H6619" t="s">
        <v>32</v>
      </c>
      <c r="I6619" s="4">
        <v>45.36</v>
      </c>
      <c r="J6619" s="5">
        <v>7</v>
      </c>
      <c r="K6619" s="4">
        <v>21.77</v>
      </c>
    </row>
    <row r="6620" spans="1:11" x14ac:dyDescent="0.2">
      <c r="A6620" t="s">
        <v>3559</v>
      </c>
      <c r="B6620" t="str">
        <f t="shared" si="208"/>
        <v>2016</v>
      </c>
      <c r="C6620" t="str">
        <f t="shared" si="209"/>
        <v>Dec</v>
      </c>
      <c r="D6620" t="s">
        <v>1014</v>
      </c>
      <c r="E6620" t="s">
        <v>31</v>
      </c>
      <c r="F6620" t="s">
        <v>43</v>
      </c>
      <c r="G6620" t="s">
        <v>58</v>
      </c>
      <c r="H6620" t="s">
        <v>752</v>
      </c>
      <c r="I6620" s="4">
        <v>254.24</v>
      </c>
      <c r="J6620" s="5">
        <v>7</v>
      </c>
      <c r="K6620" s="4">
        <v>76.27</v>
      </c>
    </row>
    <row r="6621" spans="1:11" x14ac:dyDescent="0.2">
      <c r="A6621" t="s">
        <v>3559</v>
      </c>
      <c r="B6621" t="str">
        <f t="shared" si="208"/>
        <v>2016</v>
      </c>
      <c r="C6621" t="str">
        <f t="shared" si="209"/>
        <v>Dec</v>
      </c>
      <c r="D6621" t="s">
        <v>1038</v>
      </c>
      <c r="E6621" t="s">
        <v>169</v>
      </c>
      <c r="F6621" t="s">
        <v>12</v>
      </c>
      <c r="G6621" t="s">
        <v>22</v>
      </c>
      <c r="H6621" t="s">
        <v>1193</v>
      </c>
      <c r="I6621" s="4">
        <v>33.57</v>
      </c>
      <c r="J6621" s="5">
        <v>2</v>
      </c>
      <c r="K6621" s="4">
        <v>11.75</v>
      </c>
    </row>
    <row r="6622" spans="1:11" x14ac:dyDescent="0.2">
      <c r="A6622" t="s">
        <v>3559</v>
      </c>
      <c r="B6622" t="str">
        <f t="shared" si="208"/>
        <v>2016</v>
      </c>
      <c r="C6622" t="str">
        <f t="shared" si="209"/>
        <v>Dec</v>
      </c>
      <c r="D6622" t="s">
        <v>1950</v>
      </c>
      <c r="E6622" t="s">
        <v>793</v>
      </c>
      <c r="F6622" t="s">
        <v>38</v>
      </c>
      <c r="G6622" t="s">
        <v>52</v>
      </c>
      <c r="H6622" t="s">
        <v>1792</v>
      </c>
      <c r="I6622" s="4">
        <v>21.12</v>
      </c>
      <c r="J6622" s="5">
        <v>4</v>
      </c>
      <c r="K6622" s="4">
        <v>6.55</v>
      </c>
    </row>
    <row r="6623" spans="1:11" x14ac:dyDescent="0.2">
      <c r="A6623" t="s">
        <v>3559</v>
      </c>
      <c r="B6623" t="str">
        <f t="shared" si="208"/>
        <v>2016</v>
      </c>
      <c r="C6623" t="str">
        <f t="shared" si="209"/>
        <v>Dec</v>
      </c>
      <c r="D6623" t="s">
        <v>1359</v>
      </c>
      <c r="E6623" t="s">
        <v>189</v>
      </c>
      <c r="F6623" t="s">
        <v>38</v>
      </c>
      <c r="G6623" t="s">
        <v>39</v>
      </c>
      <c r="H6623" t="s">
        <v>1963</v>
      </c>
      <c r="I6623" s="4">
        <v>698.35</v>
      </c>
      <c r="J6623" s="5">
        <v>3</v>
      </c>
      <c r="K6623" s="4">
        <v>52.38</v>
      </c>
    </row>
    <row r="6624" spans="1:11" x14ac:dyDescent="0.2">
      <c r="A6624" t="s">
        <v>3559</v>
      </c>
      <c r="B6624" t="str">
        <f t="shared" si="208"/>
        <v>2016</v>
      </c>
      <c r="C6624" t="str">
        <f t="shared" si="209"/>
        <v>Dec</v>
      </c>
      <c r="D6624" t="s">
        <v>1359</v>
      </c>
      <c r="E6624" t="s">
        <v>189</v>
      </c>
      <c r="F6624" t="s">
        <v>38</v>
      </c>
      <c r="G6624" t="s">
        <v>164</v>
      </c>
      <c r="H6624" t="s">
        <v>1247</v>
      </c>
      <c r="I6624" s="4">
        <v>1747.25</v>
      </c>
      <c r="J6624" s="5">
        <v>5</v>
      </c>
      <c r="K6624" s="4">
        <v>629.01</v>
      </c>
    </row>
    <row r="6625" spans="1:11" x14ac:dyDescent="0.2">
      <c r="A6625" t="s">
        <v>3559</v>
      </c>
      <c r="B6625" t="str">
        <f t="shared" si="208"/>
        <v>2016</v>
      </c>
      <c r="C6625" t="str">
        <f t="shared" si="209"/>
        <v>Dec</v>
      </c>
      <c r="D6625" t="s">
        <v>860</v>
      </c>
      <c r="E6625" t="s">
        <v>109</v>
      </c>
      <c r="F6625" t="s">
        <v>38</v>
      </c>
      <c r="G6625" t="s">
        <v>164</v>
      </c>
      <c r="H6625" t="s">
        <v>843</v>
      </c>
      <c r="I6625" s="4">
        <v>35.450000000000003</v>
      </c>
      <c r="J6625" s="5">
        <v>1</v>
      </c>
      <c r="K6625" s="4">
        <v>-24.1</v>
      </c>
    </row>
    <row r="6626" spans="1:11" x14ac:dyDescent="0.2">
      <c r="A6626" t="s">
        <v>3559</v>
      </c>
      <c r="B6626" t="str">
        <f t="shared" si="208"/>
        <v>2016</v>
      </c>
      <c r="C6626" t="str">
        <f t="shared" si="209"/>
        <v>Dec</v>
      </c>
      <c r="D6626" t="s">
        <v>860</v>
      </c>
      <c r="E6626" t="s">
        <v>109</v>
      </c>
      <c r="F6626" t="s">
        <v>43</v>
      </c>
      <c r="G6626" t="s">
        <v>353</v>
      </c>
      <c r="H6626" t="s">
        <v>3262</v>
      </c>
      <c r="I6626" s="4">
        <v>269.97000000000003</v>
      </c>
      <c r="J6626" s="5">
        <v>2</v>
      </c>
      <c r="K6626" s="4">
        <v>-386.96</v>
      </c>
    </row>
    <row r="6627" spans="1:11" x14ac:dyDescent="0.2">
      <c r="A6627" t="s">
        <v>3559</v>
      </c>
      <c r="B6627" t="str">
        <f t="shared" si="208"/>
        <v>2016</v>
      </c>
      <c r="C6627" t="str">
        <f t="shared" si="209"/>
        <v>Dec</v>
      </c>
      <c r="D6627" t="s">
        <v>860</v>
      </c>
      <c r="E6627" t="s">
        <v>109</v>
      </c>
      <c r="F6627" t="s">
        <v>43</v>
      </c>
      <c r="G6627" t="s">
        <v>58</v>
      </c>
      <c r="H6627" t="s">
        <v>777</v>
      </c>
      <c r="I6627" s="4">
        <v>45.12</v>
      </c>
      <c r="J6627" s="5">
        <v>3</v>
      </c>
      <c r="K6627" s="4">
        <v>-7.9</v>
      </c>
    </row>
    <row r="6628" spans="1:11" x14ac:dyDescent="0.2">
      <c r="A6628" t="s">
        <v>3559</v>
      </c>
      <c r="B6628" t="str">
        <f t="shared" si="208"/>
        <v>2016</v>
      </c>
      <c r="C6628" t="str">
        <f t="shared" si="209"/>
        <v>Dec</v>
      </c>
      <c r="D6628" t="s">
        <v>860</v>
      </c>
      <c r="E6628" t="s">
        <v>109</v>
      </c>
      <c r="F6628" t="s">
        <v>43</v>
      </c>
      <c r="G6628" t="s">
        <v>58</v>
      </c>
      <c r="H6628" t="s">
        <v>287</v>
      </c>
      <c r="I6628" s="4">
        <v>100.8</v>
      </c>
      <c r="J6628" s="5">
        <v>2</v>
      </c>
      <c r="K6628" s="4">
        <v>21.42</v>
      </c>
    </row>
    <row r="6629" spans="1:11" x14ac:dyDescent="0.2">
      <c r="A6629" t="s">
        <v>3559</v>
      </c>
      <c r="B6629" t="str">
        <f t="shared" si="208"/>
        <v>2016</v>
      </c>
      <c r="C6629" t="str">
        <f t="shared" si="209"/>
        <v>Dec</v>
      </c>
      <c r="D6629" t="s">
        <v>860</v>
      </c>
      <c r="E6629" t="s">
        <v>109</v>
      </c>
      <c r="F6629" t="s">
        <v>38</v>
      </c>
      <c r="G6629" t="s">
        <v>39</v>
      </c>
      <c r="H6629" t="s">
        <v>1828</v>
      </c>
      <c r="I6629" s="4">
        <v>47.97</v>
      </c>
      <c r="J6629" s="5">
        <v>2</v>
      </c>
      <c r="K6629" s="4">
        <v>4.2</v>
      </c>
    </row>
    <row r="6630" spans="1:11" x14ac:dyDescent="0.2">
      <c r="A6630" t="s">
        <v>3559</v>
      </c>
      <c r="B6630" t="str">
        <f t="shared" si="208"/>
        <v>2016</v>
      </c>
      <c r="C6630" t="str">
        <f t="shared" si="209"/>
        <v>Dec</v>
      </c>
      <c r="D6630" t="s">
        <v>1874</v>
      </c>
      <c r="E6630" t="s">
        <v>169</v>
      </c>
      <c r="F6630" t="s">
        <v>38</v>
      </c>
      <c r="G6630" t="s">
        <v>164</v>
      </c>
      <c r="H6630" t="s">
        <v>300</v>
      </c>
      <c r="I6630" s="4">
        <v>313.18</v>
      </c>
      <c r="J6630" s="5">
        <v>2</v>
      </c>
      <c r="K6630" s="4">
        <v>-120.05</v>
      </c>
    </row>
    <row r="6631" spans="1:11" x14ac:dyDescent="0.2">
      <c r="A6631" t="s">
        <v>3559</v>
      </c>
      <c r="B6631" t="str">
        <f t="shared" si="208"/>
        <v>2016</v>
      </c>
      <c r="C6631" t="str">
        <f t="shared" si="209"/>
        <v>Dec</v>
      </c>
      <c r="D6631" t="s">
        <v>1874</v>
      </c>
      <c r="E6631" t="s">
        <v>169</v>
      </c>
      <c r="F6631" t="s">
        <v>38</v>
      </c>
      <c r="G6631" t="s">
        <v>39</v>
      </c>
      <c r="H6631" t="s">
        <v>2009</v>
      </c>
      <c r="I6631" s="4">
        <v>866.65</v>
      </c>
      <c r="J6631" s="5">
        <v>3</v>
      </c>
      <c r="K6631" s="4">
        <v>173.33</v>
      </c>
    </row>
    <row r="6632" spans="1:11" x14ac:dyDescent="0.2">
      <c r="A6632" t="s">
        <v>3559</v>
      </c>
      <c r="B6632" t="str">
        <f t="shared" si="208"/>
        <v>2016</v>
      </c>
      <c r="C6632" t="str">
        <f t="shared" si="209"/>
        <v>Dec</v>
      </c>
      <c r="D6632" t="s">
        <v>2235</v>
      </c>
      <c r="E6632" t="s">
        <v>116</v>
      </c>
      <c r="F6632" t="s">
        <v>12</v>
      </c>
      <c r="G6632" t="s">
        <v>27</v>
      </c>
      <c r="H6632" t="s">
        <v>120</v>
      </c>
      <c r="I6632" s="4">
        <v>19.89</v>
      </c>
      <c r="J6632" s="5">
        <v>9</v>
      </c>
      <c r="K6632" s="4">
        <v>5.37</v>
      </c>
    </row>
    <row r="6633" spans="1:11" x14ac:dyDescent="0.2">
      <c r="A6633" t="s">
        <v>3559</v>
      </c>
      <c r="B6633" t="str">
        <f t="shared" si="208"/>
        <v>2016</v>
      </c>
      <c r="C6633" t="str">
        <f t="shared" si="209"/>
        <v>Dec</v>
      </c>
      <c r="D6633" t="s">
        <v>2235</v>
      </c>
      <c r="E6633" t="s">
        <v>116</v>
      </c>
      <c r="F6633" t="s">
        <v>43</v>
      </c>
      <c r="G6633" t="s">
        <v>58</v>
      </c>
      <c r="H6633" t="s">
        <v>2558</v>
      </c>
      <c r="I6633" s="4">
        <v>399.98</v>
      </c>
      <c r="J6633" s="5">
        <v>2</v>
      </c>
      <c r="K6633" s="4">
        <v>171.99</v>
      </c>
    </row>
    <row r="6634" spans="1:11" x14ac:dyDescent="0.2">
      <c r="A6634" t="s">
        <v>3559</v>
      </c>
      <c r="B6634" t="str">
        <f t="shared" si="208"/>
        <v>2016</v>
      </c>
      <c r="C6634" t="str">
        <f t="shared" si="209"/>
        <v>Dec</v>
      </c>
      <c r="D6634" t="s">
        <v>2235</v>
      </c>
      <c r="E6634" t="s">
        <v>116</v>
      </c>
      <c r="F6634" t="s">
        <v>38</v>
      </c>
      <c r="G6634" t="s">
        <v>52</v>
      </c>
      <c r="H6634" t="s">
        <v>1923</v>
      </c>
      <c r="I6634" s="4">
        <v>343.85</v>
      </c>
      <c r="J6634" s="5">
        <v>5</v>
      </c>
      <c r="K6634" s="4">
        <v>137.54</v>
      </c>
    </row>
    <row r="6635" spans="1:11" x14ac:dyDescent="0.2">
      <c r="A6635" t="s">
        <v>3559</v>
      </c>
      <c r="B6635" t="str">
        <f t="shared" si="208"/>
        <v>2016</v>
      </c>
      <c r="C6635" t="str">
        <f t="shared" si="209"/>
        <v>Dec</v>
      </c>
      <c r="D6635" t="s">
        <v>2235</v>
      </c>
      <c r="E6635" t="s">
        <v>116</v>
      </c>
      <c r="F6635" t="s">
        <v>12</v>
      </c>
      <c r="G6635" t="s">
        <v>13</v>
      </c>
      <c r="H6635" t="s">
        <v>2157</v>
      </c>
      <c r="I6635" s="4">
        <v>106.32</v>
      </c>
      <c r="J6635" s="5">
        <v>3</v>
      </c>
      <c r="K6635" s="4">
        <v>49.97</v>
      </c>
    </row>
    <row r="6636" spans="1:11" x14ac:dyDescent="0.2">
      <c r="A6636" t="s">
        <v>3559</v>
      </c>
      <c r="B6636" t="str">
        <f t="shared" si="208"/>
        <v>2016</v>
      </c>
      <c r="C6636" t="str">
        <f t="shared" si="209"/>
        <v>Dec</v>
      </c>
      <c r="D6636" t="s">
        <v>1359</v>
      </c>
      <c r="E6636" t="s">
        <v>169</v>
      </c>
      <c r="F6636" t="s">
        <v>38</v>
      </c>
      <c r="G6636" t="s">
        <v>39</v>
      </c>
      <c r="H6636" t="s">
        <v>121</v>
      </c>
      <c r="I6636" s="4">
        <v>2563.06</v>
      </c>
      <c r="J6636" s="5">
        <v>8</v>
      </c>
      <c r="K6636" s="4">
        <v>313.26</v>
      </c>
    </row>
    <row r="6637" spans="1:11" x14ac:dyDescent="0.2">
      <c r="A6637" t="s">
        <v>3561</v>
      </c>
      <c r="B6637" t="str">
        <f t="shared" si="208"/>
        <v>2016</v>
      </c>
      <c r="C6637" t="str">
        <f t="shared" si="209"/>
        <v>Dec</v>
      </c>
      <c r="D6637" t="s">
        <v>2042</v>
      </c>
      <c r="E6637" t="s">
        <v>189</v>
      </c>
      <c r="F6637" t="s">
        <v>12</v>
      </c>
      <c r="G6637" t="s">
        <v>13</v>
      </c>
      <c r="H6637" t="s">
        <v>3554</v>
      </c>
      <c r="I6637" s="4">
        <v>33.9</v>
      </c>
      <c r="J6637" s="5">
        <v>5</v>
      </c>
      <c r="K6637" s="4">
        <v>15.59</v>
      </c>
    </row>
    <row r="6638" spans="1:11" x14ac:dyDescent="0.2">
      <c r="A6638" t="s">
        <v>3561</v>
      </c>
      <c r="B6638" t="str">
        <f t="shared" si="208"/>
        <v>2016</v>
      </c>
      <c r="C6638" t="str">
        <f t="shared" si="209"/>
        <v>Dec</v>
      </c>
      <c r="D6638" t="s">
        <v>692</v>
      </c>
      <c r="E6638" t="s">
        <v>169</v>
      </c>
      <c r="F6638" t="s">
        <v>43</v>
      </c>
      <c r="G6638" t="s">
        <v>58</v>
      </c>
      <c r="H6638" t="s">
        <v>1807</v>
      </c>
      <c r="I6638" s="4">
        <v>89.97</v>
      </c>
      <c r="J6638" s="5">
        <v>3</v>
      </c>
      <c r="K6638" s="4">
        <v>18.89</v>
      </c>
    </row>
    <row r="6639" spans="1:11" x14ac:dyDescent="0.2">
      <c r="A6639" t="s">
        <v>3561</v>
      </c>
      <c r="B6639" t="str">
        <f t="shared" si="208"/>
        <v>2016</v>
      </c>
      <c r="C6639" t="str">
        <f t="shared" si="209"/>
        <v>Dec</v>
      </c>
      <c r="D6639" t="s">
        <v>2058</v>
      </c>
      <c r="E6639" t="s">
        <v>327</v>
      </c>
      <c r="F6639" t="s">
        <v>12</v>
      </c>
      <c r="G6639" t="s">
        <v>105</v>
      </c>
      <c r="H6639" t="s">
        <v>3540</v>
      </c>
      <c r="I6639" s="4">
        <v>18.72</v>
      </c>
      <c r="J6639" s="5">
        <v>2</v>
      </c>
      <c r="K6639" s="4">
        <v>3.51</v>
      </c>
    </row>
    <row r="6640" spans="1:11" x14ac:dyDescent="0.2">
      <c r="A6640" t="s">
        <v>3561</v>
      </c>
      <c r="B6640" t="str">
        <f t="shared" si="208"/>
        <v>2016</v>
      </c>
      <c r="C6640" t="str">
        <f t="shared" si="209"/>
        <v>Dec</v>
      </c>
      <c r="D6640" t="s">
        <v>2029</v>
      </c>
      <c r="E6640" t="s">
        <v>327</v>
      </c>
      <c r="F6640" t="s">
        <v>12</v>
      </c>
      <c r="G6640" t="s">
        <v>27</v>
      </c>
      <c r="H6640" t="s">
        <v>1399</v>
      </c>
      <c r="I6640" s="4">
        <v>11.33</v>
      </c>
      <c r="J6640" s="5">
        <v>2</v>
      </c>
      <c r="K6640" s="4">
        <v>2.5499999999999998</v>
      </c>
    </row>
    <row r="6641" spans="1:11" x14ac:dyDescent="0.2">
      <c r="A6641" t="s">
        <v>3561</v>
      </c>
      <c r="B6641" t="str">
        <f t="shared" si="208"/>
        <v>2016</v>
      </c>
      <c r="C6641" t="str">
        <f t="shared" si="209"/>
        <v>Dec</v>
      </c>
      <c r="D6641" t="s">
        <v>1538</v>
      </c>
      <c r="E6641" t="s">
        <v>31</v>
      </c>
      <c r="F6641" t="s">
        <v>12</v>
      </c>
      <c r="G6641" t="s">
        <v>232</v>
      </c>
      <c r="H6641" t="s">
        <v>3326</v>
      </c>
      <c r="I6641" s="4">
        <v>17.760000000000002</v>
      </c>
      <c r="J6641" s="5">
        <v>2</v>
      </c>
      <c r="K6641" s="4">
        <v>4.97</v>
      </c>
    </row>
    <row r="6642" spans="1:11" x14ac:dyDescent="0.2">
      <c r="A6642" t="s">
        <v>3561</v>
      </c>
      <c r="B6642" t="str">
        <f t="shared" si="208"/>
        <v>2016</v>
      </c>
      <c r="C6642" t="str">
        <f t="shared" si="209"/>
        <v>Dec</v>
      </c>
      <c r="D6642" t="s">
        <v>1538</v>
      </c>
      <c r="E6642" t="s">
        <v>31</v>
      </c>
      <c r="F6642" t="s">
        <v>43</v>
      </c>
      <c r="G6642" t="s">
        <v>44</v>
      </c>
      <c r="H6642" t="s">
        <v>925</v>
      </c>
      <c r="I6642" s="4">
        <v>302.38</v>
      </c>
      <c r="J6642" s="5">
        <v>2</v>
      </c>
      <c r="K6642" s="4">
        <v>30.24</v>
      </c>
    </row>
    <row r="6643" spans="1:11" x14ac:dyDescent="0.2">
      <c r="A6643" t="s">
        <v>3561</v>
      </c>
      <c r="B6643" t="str">
        <f t="shared" si="208"/>
        <v>2016</v>
      </c>
      <c r="C6643" t="str">
        <f t="shared" si="209"/>
        <v>Dec</v>
      </c>
      <c r="D6643" t="s">
        <v>1538</v>
      </c>
      <c r="E6643" t="s">
        <v>31</v>
      </c>
      <c r="F6643" t="s">
        <v>38</v>
      </c>
      <c r="G6643" t="s">
        <v>39</v>
      </c>
      <c r="H6643" t="s">
        <v>2427</v>
      </c>
      <c r="I6643" s="4">
        <v>146.35</v>
      </c>
      <c r="J6643" s="5">
        <v>3</v>
      </c>
      <c r="K6643" s="4">
        <v>-5.49</v>
      </c>
    </row>
    <row r="6644" spans="1:11" x14ac:dyDescent="0.2">
      <c r="A6644" t="s">
        <v>3561</v>
      </c>
      <c r="B6644" t="str">
        <f t="shared" si="208"/>
        <v>2016</v>
      </c>
      <c r="C6644" t="str">
        <f t="shared" si="209"/>
        <v>Dec</v>
      </c>
      <c r="D6644" t="s">
        <v>1538</v>
      </c>
      <c r="E6644" t="s">
        <v>31</v>
      </c>
      <c r="F6644" t="s">
        <v>12</v>
      </c>
      <c r="G6644" t="s">
        <v>105</v>
      </c>
      <c r="H6644" t="s">
        <v>1701</v>
      </c>
      <c r="I6644" s="4">
        <v>7.9</v>
      </c>
      <c r="J6644" s="5">
        <v>2</v>
      </c>
      <c r="K6644" s="4">
        <v>2.0499999999999998</v>
      </c>
    </row>
    <row r="6645" spans="1:11" x14ac:dyDescent="0.2">
      <c r="A6645" t="s">
        <v>3561</v>
      </c>
      <c r="B6645" t="str">
        <f t="shared" si="208"/>
        <v>2016</v>
      </c>
      <c r="C6645" t="str">
        <f t="shared" si="209"/>
        <v>Dec</v>
      </c>
      <c r="D6645" t="s">
        <v>1538</v>
      </c>
      <c r="E6645" t="s">
        <v>31</v>
      </c>
      <c r="F6645" t="s">
        <v>38</v>
      </c>
      <c r="G6645" t="s">
        <v>164</v>
      </c>
      <c r="H6645" t="s">
        <v>374</v>
      </c>
      <c r="I6645" s="4">
        <v>902.71</v>
      </c>
      <c r="J6645" s="5">
        <v>3</v>
      </c>
      <c r="K6645" s="4">
        <v>33.85</v>
      </c>
    </row>
    <row r="6646" spans="1:11" x14ac:dyDescent="0.2">
      <c r="A6646" t="s">
        <v>3561</v>
      </c>
      <c r="B6646" t="str">
        <f t="shared" si="208"/>
        <v>2016</v>
      </c>
      <c r="C6646" t="str">
        <f t="shared" si="209"/>
        <v>Dec</v>
      </c>
      <c r="D6646" t="s">
        <v>1538</v>
      </c>
      <c r="E6646" t="s">
        <v>31</v>
      </c>
      <c r="F6646" t="s">
        <v>12</v>
      </c>
      <c r="G6646" t="s">
        <v>27</v>
      </c>
      <c r="H6646" t="s">
        <v>724</v>
      </c>
      <c r="I6646" s="4">
        <v>53.97</v>
      </c>
      <c r="J6646" s="5">
        <v>3</v>
      </c>
      <c r="K6646" s="4">
        <v>15.11</v>
      </c>
    </row>
    <row r="6647" spans="1:11" x14ac:dyDescent="0.2">
      <c r="A6647" t="s">
        <v>3561</v>
      </c>
      <c r="B6647" t="str">
        <f t="shared" si="208"/>
        <v>2016</v>
      </c>
      <c r="C6647" t="str">
        <f t="shared" si="209"/>
        <v>Dec</v>
      </c>
      <c r="D6647" t="s">
        <v>2524</v>
      </c>
      <c r="E6647" t="s">
        <v>205</v>
      </c>
      <c r="F6647" t="s">
        <v>38</v>
      </c>
      <c r="G6647" t="s">
        <v>39</v>
      </c>
      <c r="H6647" t="s">
        <v>2403</v>
      </c>
      <c r="I6647" s="4">
        <v>212.94</v>
      </c>
      <c r="J6647" s="5">
        <v>3</v>
      </c>
      <c r="K6647" s="4">
        <v>25.55</v>
      </c>
    </row>
    <row r="6648" spans="1:11" x14ac:dyDescent="0.2">
      <c r="A6648" t="s">
        <v>3561</v>
      </c>
      <c r="B6648" t="str">
        <f t="shared" si="208"/>
        <v>2016</v>
      </c>
      <c r="C6648" t="str">
        <f t="shared" si="209"/>
        <v>Dec</v>
      </c>
      <c r="D6648" t="s">
        <v>2524</v>
      </c>
      <c r="E6648" t="s">
        <v>205</v>
      </c>
      <c r="F6648" t="s">
        <v>12</v>
      </c>
      <c r="G6648" t="s">
        <v>105</v>
      </c>
      <c r="H6648" t="s">
        <v>487</v>
      </c>
      <c r="I6648" s="4">
        <v>26.49</v>
      </c>
      <c r="J6648" s="5">
        <v>1</v>
      </c>
      <c r="K6648" s="4">
        <v>7.42</v>
      </c>
    </row>
    <row r="6649" spans="1:11" x14ac:dyDescent="0.2">
      <c r="A6649" t="s">
        <v>3561</v>
      </c>
      <c r="B6649" t="str">
        <f t="shared" si="208"/>
        <v>2016</v>
      </c>
      <c r="C6649" t="str">
        <f t="shared" si="209"/>
        <v>Dec</v>
      </c>
      <c r="D6649" t="s">
        <v>772</v>
      </c>
      <c r="E6649" t="s">
        <v>169</v>
      </c>
      <c r="F6649" t="s">
        <v>12</v>
      </c>
      <c r="G6649" t="s">
        <v>22</v>
      </c>
      <c r="H6649" t="s">
        <v>2776</v>
      </c>
      <c r="I6649" s="4">
        <v>4.99</v>
      </c>
      <c r="J6649" s="5">
        <v>3</v>
      </c>
      <c r="K6649" s="4">
        <v>1.68</v>
      </c>
    </row>
    <row r="6650" spans="1:11" x14ac:dyDescent="0.2">
      <c r="A6650" t="s">
        <v>3562</v>
      </c>
      <c r="B6650" t="str">
        <f t="shared" si="208"/>
        <v>2016</v>
      </c>
      <c r="C6650" t="str">
        <f t="shared" si="209"/>
        <v>Dec</v>
      </c>
      <c r="D6650" t="s">
        <v>757</v>
      </c>
      <c r="E6650" t="s">
        <v>17</v>
      </c>
      <c r="F6650" t="s">
        <v>38</v>
      </c>
      <c r="G6650" t="s">
        <v>39</v>
      </c>
      <c r="H6650" t="s">
        <v>2612</v>
      </c>
      <c r="I6650" s="4">
        <v>845.49</v>
      </c>
      <c r="J6650" s="5">
        <v>8</v>
      </c>
      <c r="K6650" s="4">
        <v>-12.08</v>
      </c>
    </row>
    <row r="6651" spans="1:11" x14ac:dyDescent="0.2">
      <c r="A6651" t="s">
        <v>3562</v>
      </c>
      <c r="B6651" t="str">
        <f t="shared" si="208"/>
        <v>2016</v>
      </c>
      <c r="C6651" t="str">
        <f t="shared" si="209"/>
        <v>Dec</v>
      </c>
      <c r="D6651" t="s">
        <v>2861</v>
      </c>
      <c r="E6651" t="s">
        <v>11</v>
      </c>
      <c r="F6651" t="s">
        <v>12</v>
      </c>
      <c r="G6651" t="s">
        <v>13</v>
      </c>
      <c r="H6651" t="s">
        <v>2008</v>
      </c>
      <c r="I6651" s="4">
        <v>10.37</v>
      </c>
      <c r="J6651" s="5">
        <v>2</v>
      </c>
      <c r="K6651" s="4">
        <v>3.63</v>
      </c>
    </row>
    <row r="6652" spans="1:11" x14ac:dyDescent="0.2">
      <c r="A6652" t="s">
        <v>3562</v>
      </c>
      <c r="B6652" t="str">
        <f t="shared" si="208"/>
        <v>2016</v>
      </c>
      <c r="C6652" t="str">
        <f t="shared" si="209"/>
        <v>Dec</v>
      </c>
      <c r="D6652" t="s">
        <v>2861</v>
      </c>
      <c r="E6652" t="s">
        <v>11</v>
      </c>
      <c r="F6652" t="s">
        <v>12</v>
      </c>
      <c r="G6652" t="s">
        <v>13</v>
      </c>
      <c r="H6652" t="s">
        <v>2197</v>
      </c>
      <c r="I6652" s="4">
        <v>23.68</v>
      </c>
      <c r="J6652" s="5">
        <v>4</v>
      </c>
      <c r="K6652" s="4">
        <v>7.4</v>
      </c>
    </row>
    <row r="6653" spans="1:11" x14ac:dyDescent="0.2">
      <c r="A6653" t="s">
        <v>3562</v>
      </c>
      <c r="B6653" t="str">
        <f t="shared" si="208"/>
        <v>2016</v>
      </c>
      <c r="C6653" t="str">
        <f t="shared" si="209"/>
        <v>Dec</v>
      </c>
      <c r="D6653" t="s">
        <v>1358</v>
      </c>
      <c r="E6653" t="s">
        <v>87</v>
      </c>
      <c r="F6653" t="s">
        <v>43</v>
      </c>
      <c r="G6653" t="s">
        <v>58</v>
      </c>
      <c r="H6653" t="s">
        <v>2976</v>
      </c>
      <c r="I6653" s="4">
        <v>40</v>
      </c>
      <c r="J6653" s="5">
        <v>2</v>
      </c>
      <c r="K6653" s="4">
        <v>0.5</v>
      </c>
    </row>
    <row r="6654" spans="1:11" x14ac:dyDescent="0.2">
      <c r="A6654" t="s">
        <v>3562</v>
      </c>
      <c r="B6654" t="str">
        <f t="shared" si="208"/>
        <v>2016</v>
      </c>
      <c r="C6654" t="str">
        <f t="shared" si="209"/>
        <v>Dec</v>
      </c>
      <c r="D6654" t="s">
        <v>1129</v>
      </c>
      <c r="E6654" t="s">
        <v>31</v>
      </c>
      <c r="F6654" t="s">
        <v>12</v>
      </c>
      <c r="G6654" t="s">
        <v>18</v>
      </c>
      <c r="H6654" t="s">
        <v>672</v>
      </c>
      <c r="I6654" s="4">
        <v>20.16</v>
      </c>
      <c r="J6654" s="5">
        <v>7</v>
      </c>
      <c r="K6654" s="4">
        <v>9.8800000000000008</v>
      </c>
    </row>
    <row r="6655" spans="1:11" x14ac:dyDescent="0.2">
      <c r="A6655" t="s">
        <v>3562</v>
      </c>
      <c r="B6655" t="str">
        <f t="shared" si="208"/>
        <v>2016</v>
      </c>
      <c r="C6655" t="str">
        <f t="shared" si="209"/>
        <v>Dec</v>
      </c>
      <c r="D6655" t="s">
        <v>1758</v>
      </c>
      <c r="E6655" t="s">
        <v>87</v>
      </c>
      <c r="F6655" t="s">
        <v>12</v>
      </c>
      <c r="G6655" t="s">
        <v>47</v>
      </c>
      <c r="H6655" t="s">
        <v>1202</v>
      </c>
      <c r="I6655" s="4">
        <v>17.18</v>
      </c>
      <c r="J6655" s="5">
        <v>6</v>
      </c>
      <c r="K6655" s="4">
        <v>6.23</v>
      </c>
    </row>
    <row r="6656" spans="1:11" x14ac:dyDescent="0.2">
      <c r="A6656" t="s">
        <v>3562</v>
      </c>
      <c r="B6656" t="str">
        <f t="shared" si="208"/>
        <v>2016</v>
      </c>
      <c r="C6656" t="str">
        <f t="shared" si="209"/>
        <v>Dec</v>
      </c>
      <c r="D6656" t="s">
        <v>2673</v>
      </c>
      <c r="E6656" t="s">
        <v>37</v>
      </c>
      <c r="F6656" t="s">
        <v>12</v>
      </c>
      <c r="G6656" t="s">
        <v>18</v>
      </c>
      <c r="H6656" t="s">
        <v>609</v>
      </c>
      <c r="I6656" s="4">
        <v>2.61</v>
      </c>
      <c r="J6656" s="5">
        <v>1</v>
      </c>
      <c r="K6656" s="4">
        <v>1.2</v>
      </c>
    </row>
    <row r="6657" spans="1:11" x14ac:dyDescent="0.2">
      <c r="A6657" t="s">
        <v>3563</v>
      </c>
      <c r="B6657" t="str">
        <f t="shared" si="208"/>
        <v>2016</v>
      </c>
      <c r="C6657" t="str">
        <f t="shared" si="209"/>
        <v>Dec</v>
      </c>
      <c r="D6657" t="s">
        <v>244</v>
      </c>
      <c r="E6657" t="s">
        <v>180</v>
      </c>
      <c r="F6657" t="s">
        <v>38</v>
      </c>
      <c r="G6657" t="s">
        <v>39</v>
      </c>
      <c r="H6657" t="s">
        <v>1962</v>
      </c>
      <c r="I6657" s="4">
        <v>754.45</v>
      </c>
      <c r="J6657" s="5">
        <v>5</v>
      </c>
      <c r="K6657" s="4">
        <v>60.36</v>
      </c>
    </row>
    <row r="6658" spans="1:11" x14ac:dyDescent="0.2">
      <c r="A6658" t="s">
        <v>3563</v>
      </c>
      <c r="B6658" t="str">
        <f t="shared" si="208"/>
        <v>2016</v>
      </c>
      <c r="C6658" t="str">
        <f t="shared" si="209"/>
        <v>Dec</v>
      </c>
      <c r="D6658" t="s">
        <v>333</v>
      </c>
      <c r="E6658" t="s">
        <v>17</v>
      </c>
      <c r="F6658" t="s">
        <v>12</v>
      </c>
      <c r="G6658" t="s">
        <v>13</v>
      </c>
      <c r="H6658" t="s">
        <v>1224</v>
      </c>
      <c r="I6658" s="4">
        <v>186.05</v>
      </c>
      <c r="J6658" s="5">
        <v>6</v>
      </c>
      <c r="K6658" s="4">
        <v>67.44</v>
      </c>
    </row>
    <row r="6659" spans="1:11" x14ac:dyDescent="0.2">
      <c r="A6659" t="s">
        <v>3563</v>
      </c>
      <c r="B6659" t="str">
        <f t="shared" ref="B6659:B6722" si="210">TEXT(A6659,"YYYY")</f>
        <v>2016</v>
      </c>
      <c r="C6659" t="str">
        <f t="shared" ref="C6659:C6722" si="211">TEXT(A6659,"MMM")</f>
        <v>Dec</v>
      </c>
      <c r="D6659" t="s">
        <v>2413</v>
      </c>
      <c r="E6659" t="s">
        <v>135</v>
      </c>
      <c r="F6659" t="s">
        <v>12</v>
      </c>
      <c r="G6659" t="s">
        <v>22</v>
      </c>
      <c r="H6659" t="s">
        <v>2720</v>
      </c>
      <c r="I6659" s="4">
        <v>38.090000000000003</v>
      </c>
      <c r="J6659" s="5">
        <v>4</v>
      </c>
      <c r="K6659" s="4">
        <v>-27.93</v>
      </c>
    </row>
    <row r="6660" spans="1:11" x14ac:dyDescent="0.2">
      <c r="A6660" t="s">
        <v>3563</v>
      </c>
      <c r="B6660" t="str">
        <f t="shared" si="210"/>
        <v>2016</v>
      </c>
      <c r="C6660" t="str">
        <f t="shared" si="211"/>
        <v>Dec</v>
      </c>
      <c r="D6660" t="s">
        <v>2413</v>
      </c>
      <c r="E6660" t="s">
        <v>135</v>
      </c>
      <c r="F6660" t="s">
        <v>12</v>
      </c>
      <c r="G6660" t="s">
        <v>22</v>
      </c>
      <c r="H6660" t="s">
        <v>503</v>
      </c>
      <c r="I6660" s="4">
        <v>2.81</v>
      </c>
      <c r="J6660" s="5">
        <v>3</v>
      </c>
      <c r="K6660" s="4">
        <v>-1.97</v>
      </c>
    </row>
    <row r="6661" spans="1:11" x14ac:dyDescent="0.2">
      <c r="A6661" t="s">
        <v>3563</v>
      </c>
      <c r="B6661" t="str">
        <f t="shared" si="210"/>
        <v>2016</v>
      </c>
      <c r="C6661" t="str">
        <f t="shared" si="211"/>
        <v>Dec</v>
      </c>
      <c r="D6661" t="s">
        <v>438</v>
      </c>
      <c r="E6661" t="s">
        <v>1485</v>
      </c>
      <c r="F6661" t="s">
        <v>38</v>
      </c>
      <c r="G6661" t="s">
        <v>52</v>
      </c>
      <c r="H6661" t="s">
        <v>2164</v>
      </c>
      <c r="I6661" s="4">
        <v>70.56</v>
      </c>
      <c r="J6661" s="5">
        <v>6</v>
      </c>
      <c r="K6661" s="4">
        <v>23.99</v>
      </c>
    </row>
    <row r="6662" spans="1:11" x14ac:dyDescent="0.2">
      <c r="A6662" t="s">
        <v>3563</v>
      </c>
      <c r="B6662" t="str">
        <f t="shared" si="210"/>
        <v>2016</v>
      </c>
      <c r="C6662" t="str">
        <f t="shared" si="211"/>
        <v>Dec</v>
      </c>
      <c r="D6662" t="s">
        <v>438</v>
      </c>
      <c r="E6662" t="s">
        <v>1485</v>
      </c>
      <c r="F6662" t="s">
        <v>12</v>
      </c>
      <c r="G6662" t="s">
        <v>105</v>
      </c>
      <c r="H6662" t="s">
        <v>231</v>
      </c>
      <c r="I6662" s="4">
        <v>81.96</v>
      </c>
      <c r="J6662" s="5">
        <v>2</v>
      </c>
      <c r="K6662" s="4">
        <v>22.95</v>
      </c>
    </row>
    <row r="6663" spans="1:11" x14ac:dyDescent="0.2">
      <c r="A6663" t="s">
        <v>3563</v>
      </c>
      <c r="B6663" t="str">
        <f t="shared" si="210"/>
        <v>2016</v>
      </c>
      <c r="C6663" t="str">
        <f t="shared" si="211"/>
        <v>Dec</v>
      </c>
      <c r="D6663" t="s">
        <v>3304</v>
      </c>
      <c r="E6663" t="s">
        <v>31</v>
      </c>
      <c r="F6663" t="s">
        <v>12</v>
      </c>
      <c r="G6663" t="s">
        <v>22</v>
      </c>
      <c r="H6663" t="s">
        <v>1297</v>
      </c>
      <c r="I6663" s="4">
        <v>11.23</v>
      </c>
      <c r="J6663" s="5">
        <v>3</v>
      </c>
      <c r="K6663" s="4">
        <v>3.93</v>
      </c>
    </row>
    <row r="6664" spans="1:11" x14ac:dyDescent="0.2">
      <c r="A6664" t="s">
        <v>3563</v>
      </c>
      <c r="B6664" t="str">
        <f t="shared" si="210"/>
        <v>2016</v>
      </c>
      <c r="C6664" t="str">
        <f t="shared" si="211"/>
        <v>Dec</v>
      </c>
      <c r="D6664" t="s">
        <v>1175</v>
      </c>
      <c r="E6664" t="s">
        <v>104</v>
      </c>
      <c r="F6664" t="s">
        <v>12</v>
      </c>
      <c r="G6664" t="s">
        <v>72</v>
      </c>
      <c r="H6664" t="s">
        <v>1934</v>
      </c>
      <c r="I6664" s="4">
        <v>27.79</v>
      </c>
      <c r="J6664" s="5">
        <v>3</v>
      </c>
      <c r="K6664" s="4">
        <v>10.42</v>
      </c>
    </row>
    <row r="6665" spans="1:11" x14ac:dyDescent="0.2">
      <c r="A6665" t="s">
        <v>3563</v>
      </c>
      <c r="B6665" t="str">
        <f t="shared" si="210"/>
        <v>2016</v>
      </c>
      <c r="C6665" t="str">
        <f t="shared" si="211"/>
        <v>Dec</v>
      </c>
      <c r="D6665" t="s">
        <v>663</v>
      </c>
      <c r="E6665" t="s">
        <v>139</v>
      </c>
      <c r="F6665" t="s">
        <v>12</v>
      </c>
      <c r="G6665" t="s">
        <v>13</v>
      </c>
      <c r="H6665" t="s">
        <v>509</v>
      </c>
      <c r="I6665" s="4">
        <v>37.409999999999997</v>
      </c>
      <c r="J6665" s="5">
        <v>7</v>
      </c>
      <c r="K6665" s="4">
        <v>13.09</v>
      </c>
    </row>
    <row r="6666" spans="1:11" x14ac:dyDescent="0.2">
      <c r="A6666" t="s">
        <v>3563</v>
      </c>
      <c r="B6666" t="str">
        <f t="shared" si="210"/>
        <v>2016</v>
      </c>
      <c r="C6666" t="str">
        <f t="shared" si="211"/>
        <v>Dec</v>
      </c>
      <c r="D6666" t="s">
        <v>663</v>
      </c>
      <c r="E6666" t="s">
        <v>139</v>
      </c>
      <c r="F6666" t="s">
        <v>12</v>
      </c>
      <c r="G6666" t="s">
        <v>13</v>
      </c>
      <c r="H6666" t="s">
        <v>2054</v>
      </c>
      <c r="I6666" s="4">
        <v>25.34</v>
      </c>
      <c r="J6666" s="5">
        <v>6</v>
      </c>
      <c r="K6666" s="4">
        <v>8.8699999999999992</v>
      </c>
    </row>
    <row r="6667" spans="1:11" x14ac:dyDescent="0.2">
      <c r="A6667" t="s">
        <v>3563</v>
      </c>
      <c r="B6667" t="str">
        <f t="shared" si="210"/>
        <v>2016</v>
      </c>
      <c r="C6667" t="str">
        <f t="shared" si="211"/>
        <v>Dec</v>
      </c>
      <c r="D6667" t="s">
        <v>935</v>
      </c>
      <c r="E6667" t="s">
        <v>31</v>
      </c>
      <c r="F6667" t="s">
        <v>12</v>
      </c>
      <c r="G6667" t="s">
        <v>20</v>
      </c>
      <c r="H6667" t="s">
        <v>1536</v>
      </c>
      <c r="I6667" s="4">
        <v>14.03</v>
      </c>
      <c r="J6667" s="5">
        <v>1</v>
      </c>
      <c r="K6667" s="4">
        <v>4.07</v>
      </c>
    </row>
    <row r="6668" spans="1:11" x14ac:dyDescent="0.2">
      <c r="A6668" t="s">
        <v>3563</v>
      </c>
      <c r="B6668" t="str">
        <f t="shared" si="210"/>
        <v>2016</v>
      </c>
      <c r="C6668" t="str">
        <f t="shared" si="211"/>
        <v>Dec</v>
      </c>
      <c r="D6668" t="s">
        <v>935</v>
      </c>
      <c r="E6668" t="s">
        <v>31</v>
      </c>
      <c r="F6668" t="s">
        <v>12</v>
      </c>
      <c r="G6668" t="s">
        <v>232</v>
      </c>
      <c r="H6668" t="s">
        <v>2493</v>
      </c>
      <c r="I6668" s="4">
        <v>27.96</v>
      </c>
      <c r="J6668" s="5">
        <v>2</v>
      </c>
      <c r="K6668" s="4">
        <v>7.27</v>
      </c>
    </row>
    <row r="6669" spans="1:11" x14ac:dyDescent="0.2">
      <c r="A6669" t="s">
        <v>3564</v>
      </c>
      <c r="B6669" t="str">
        <f t="shared" si="210"/>
        <v>2016</v>
      </c>
      <c r="C6669" t="str">
        <f t="shared" si="211"/>
        <v>Dec</v>
      </c>
      <c r="D6669" t="s">
        <v>1611</v>
      </c>
      <c r="E6669" t="s">
        <v>11</v>
      </c>
      <c r="F6669" t="s">
        <v>12</v>
      </c>
      <c r="G6669" t="s">
        <v>22</v>
      </c>
      <c r="H6669" t="s">
        <v>1582</v>
      </c>
      <c r="I6669" s="4">
        <v>6.92</v>
      </c>
      <c r="J6669" s="5">
        <v>6</v>
      </c>
      <c r="K6669" s="4">
        <v>-10.39</v>
      </c>
    </row>
    <row r="6670" spans="1:11" x14ac:dyDescent="0.2">
      <c r="A6670" t="s">
        <v>3564</v>
      </c>
      <c r="B6670" t="str">
        <f t="shared" si="210"/>
        <v>2016</v>
      </c>
      <c r="C6670" t="str">
        <f t="shared" si="211"/>
        <v>Dec</v>
      </c>
      <c r="D6670" t="s">
        <v>901</v>
      </c>
      <c r="E6670" t="s">
        <v>87</v>
      </c>
      <c r="F6670" t="s">
        <v>12</v>
      </c>
      <c r="G6670" t="s">
        <v>18</v>
      </c>
      <c r="H6670" t="s">
        <v>2113</v>
      </c>
      <c r="I6670" s="4">
        <v>5.9</v>
      </c>
      <c r="J6670" s="5">
        <v>2</v>
      </c>
      <c r="K6670" s="4">
        <v>1.99</v>
      </c>
    </row>
    <row r="6671" spans="1:11" x14ac:dyDescent="0.2">
      <c r="A6671" t="s">
        <v>3564</v>
      </c>
      <c r="B6671" t="str">
        <f t="shared" si="210"/>
        <v>2016</v>
      </c>
      <c r="C6671" t="str">
        <f t="shared" si="211"/>
        <v>Dec</v>
      </c>
      <c r="D6671" t="s">
        <v>901</v>
      </c>
      <c r="E6671" t="s">
        <v>87</v>
      </c>
      <c r="F6671" t="s">
        <v>12</v>
      </c>
      <c r="G6671" t="s">
        <v>232</v>
      </c>
      <c r="H6671" t="s">
        <v>905</v>
      </c>
      <c r="I6671" s="4">
        <v>13.71</v>
      </c>
      <c r="J6671" s="5">
        <v>2</v>
      </c>
      <c r="K6671" s="4">
        <v>1.03</v>
      </c>
    </row>
    <row r="6672" spans="1:11" x14ac:dyDescent="0.2">
      <c r="A6672" t="s">
        <v>3564</v>
      </c>
      <c r="B6672" t="str">
        <f t="shared" si="210"/>
        <v>2016</v>
      </c>
      <c r="C6672" t="str">
        <f t="shared" si="211"/>
        <v>Dec</v>
      </c>
      <c r="D6672" t="s">
        <v>1581</v>
      </c>
      <c r="E6672" t="s">
        <v>31</v>
      </c>
      <c r="F6672" t="s">
        <v>12</v>
      </c>
      <c r="G6672" t="s">
        <v>20</v>
      </c>
      <c r="H6672" t="s">
        <v>2593</v>
      </c>
      <c r="I6672" s="4">
        <v>481.32</v>
      </c>
      <c r="J6672" s="5">
        <v>4</v>
      </c>
      <c r="K6672" s="4">
        <v>125.14</v>
      </c>
    </row>
    <row r="6673" spans="1:11" x14ac:dyDescent="0.2">
      <c r="A6673" t="s">
        <v>3564</v>
      </c>
      <c r="B6673" t="str">
        <f t="shared" si="210"/>
        <v>2016</v>
      </c>
      <c r="C6673" t="str">
        <f t="shared" si="211"/>
        <v>Dec</v>
      </c>
      <c r="D6673" t="s">
        <v>1581</v>
      </c>
      <c r="E6673" t="s">
        <v>31</v>
      </c>
      <c r="F6673" t="s">
        <v>12</v>
      </c>
      <c r="G6673" t="s">
        <v>22</v>
      </c>
      <c r="H6673" t="s">
        <v>2646</v>
      </c>
      <c r="I6673" s="4">
        <v>6.38</v>
      </c>
      <c r="J6673" s="5">
        <v>1</v>
      </c>
      <c r="K6673" s="4">
        <v>2.15</v>
      </c>
    </row>
    <row r="6674" spans="1:11" x14ac:dyDescent="0.2">
      <c r="A6674" t="s">
        <v>3564</v>
      </c>
      <c r="B6674" t="str">
        <f t="shared" si="210"/>
        <v>2016</v>
      </c>
      <c r="C6674" t="str">
        <f t="shared" si="211"/>
        <v>Dec</v>
      </c>
      <c r="D6674" t="s">
        <v>81</v>
      </c>
      <c r="E6674" t="s">
        <v>26</v>
      </c>
      <c r="F6674" t="s">
        <v>38</v>
      </c>
      <c r="G6674" t="s">
        <v>39</v>
      </c>
      <c r="H6674" t="s">
        <v>1000</v>
      </c>
      <c r="I6674" s="4">
        <v>170.79</v>
      </c>
      <c r="J6674" s="5">
        <v>1</v>
      </c>
      <c r="K6674" s="4">
        <v>0</v>
      </c>
    </row>
    <row r="6675" spans="1:11" x14ac:dyDescent="0.2">
      <c r="A6675" t="s">
        <v>3564</v>
      </c>
      <c r="B6675" t="str">
        <f t="shared" si="210"/>
        <v>2016</v>
      </c>
      <c r="C6675" t="str">
        <f t="shared" si="211"/>
        <v>Dec</v>
      </c>
      <c r="D6675" t="s">
        <v>3565</v>
      </c>
      <c r="E6675" t="s">
        <v>26</v>
      </c>
      <c r="F6675" t="s">
        <v>12</v>
      </c>
      <c r="G6675" t="s">
        <v>27</v>
      </c>
      <c r="H6675" t="s">
        <v>2110</v>
      </c>
      <c r="I6675" s="4">
        <v>16.52</v>
      </c>
      <c r="J6675" s="5">
        <v>5</v>
      </c>
      <c r="K6675" s="4">
        <v>1.65</v>
      </c>
    </row>
    <row r="6676" spans="1:11" x14ac:dyDescent="0.2">
      <c r="A6676" t="s">
        <v>3564</v>
      </c>
      <c r="B6676" t="str">
        <f t="shared" si="210"/>
        <v>2016</v>
      </c>
      <c r="C6676" t="str">
        <f t="shared" si="211"/>
        <v>Dec</v>
      </c>
      <c r="D6676" t="s">
        <v>812</v>
      </c>
      <c r="E6676" t="s">
        <v>139</v>
      </c>
      <c r="F6676" t="s">
        <v>12</v>
      </c>
      <c r="G6676" t="s">
        <v>13</v>
      </c>
      <c r="H6676" t="s">
        <v>3189</v>
      </c>
      <c r="I6676" s="4">
        <v>72.22</v>
      </c>
      <c r="J6676" s="5">
        <v>4</v>
      </c>
      <c r="K6676" s="4">
        <v>25.28</v>
      </c>
    </row>
    <row r="6677" spans="1:11" x14ac:dyDescent="0.2">
      <c r="A6677" t="s">
        <v>3566</v>
      </c>
      <c r="B6677" t="str">
        <f t="shared" si="210"/>
        <v>2016</v>
      </c>
      <c r="C6677" t="str">
        <f t="shared" si="211"/>
        <v>Dec</v>
      </c>
      <c r="D6677" t="s">
        <v>947</v>
      </c>
      <c r="E6677" t="s">
        <v>143</v>
      </c>
      <c r="F6677" t="s">
        <v>12</v>
      </c>
      <c r="G6677" t="s">
        <v>27</v>
      </c>
      <c r="H6677" t="s">
        <v>2907</v>
      </c>
      <c r="I6677" s="4">
        <v>3.64</v>
      </c>
      <c r="J6677" s="5">
        <v>2</v>
      </c>
      <c r="K6677" s="4">
        <v>1.64</v>
      </c>
    </row>
    <row r="6678" spans="1:11" x14ac:dyDescent="0.2">
      <c r="A6678" t="s">
        <v>3566</v>
      </c>
      <c r="B6678" t="str">
        <f t="shared" si="210"/>
        <v>2016</v>
      </c>
      <c r="C6678" t="str">
        <f t="shared" si="211"/>
        <v>Dec</v>
      </c>
      <c r="D6678" t="s">
        <v>947</v>
      </c>
      <c r="E6678" t="s">
        <v>143</v>
      </c>
      <c r="F6678" t="s">
        <v>12</v>
      </c>
      <c r="G6678" t="s">
        <v>22</v>
      </c>
      <c r="H6678" t="s">
        <v>2124</v>
      </c>
      <c r="I6678" s="4">
        <v>159.77000000000001</v>
      </c>
      <c r="J6678" s="5">
        <v>7</v>
      </c>
      <c r="K6678" s="4">
        <v>53.92</v>
      </c>
    </row>
    <row r="6679" spans="1:11" x14ac:dyDescent="0.2">
      <c r="A6679" t="s">
        <v>3566</v>
      </c>
      <c r="B6679" t="str">
        <f t="shared" si="210"/>
        <v>2016</v>
      </c>
      <c r="C6679" t="str">
        <f t="shared" si="211"/>
        <v>Dec</v>
      </c>
      <c r="D6679" t="s">
        <v>1038</v>
      </c>
      <c r="E6679" t="s">
        <v>31</v>
      </c>
      <c r="F6679" t="s">
        <v>43</v>
      </c>
      <c r="G6679" t="s">
        <v>44</v>
      </c>
      <c r="H6679" t="s">
        <v>881</v>
      </c>
      <c r="I6679" s="4">
        <v>302.38</v>
      </c>
      <c r="J6679" s="5">
        <v>3</v>
      </c>
      <c r="K6679" s="4">
        <v>22.68</v>
      </c>
    </row>
    <row r="6680" spans="1:11" x14ac:dyDescent="0.2">
      <c r="A6680" t="s">
        <v>3566</v>
      </c>
      <c r="B6680" t="str">
        <f t="shared" si="210"/>
        <v>2016</v>
      </c>
      <c r="C6680" t="str">
        <f t="shared" si="211"/>
        <v>Dec</v>
      </c>
      <c r="D6680" t="s">
        <v>1063</v>
      </c>
      <c r="E6680" t="s">
        <v>139</v>
      </c>
      <c r="F6680" t="s">
        <v>12</v>
      </c>
      <c r="G6680" t="s">
        <v>27</v>
      </c>
      <c r="H6680" t="s">
        <v>307</v>
      </c>
      <c r="I6680" s="4">
        <v>47.62</v>
      </c>
      <c r="J6680" s="5">
        <v>3</v>
      </c>
      <c r="K6680" s="4">
        <v>3.57</v>
      </c>
    </row>
    <row r="6681" spans="1:11" x14ac:dyDescent="0.2">
      <c r="A6681" t="s">
        <v>3566</v>
      </c>
      <c r="B6681" t="str">
        <f t="shared" si="210"/>
        <v>2016</v>
      </c>
      <c r="C6681" t="str">
        <f t="shared" si="211"/>
        <v>Dec</v>
      </c>
      <c r="D6681" t="s">
        <v>1063</v>
      </c>
      <c r="E6681" t="s">
        <v>139</v>
      </c>
      <c r="F6681" t="s">
        <v>12</v>
      </c>
      <c r="G6681" t="s">
        <v>13</v>
      </c>
      <c r="H6681" t="s">
        <v>2482</v>
      </c>
      <c r="I6681" s="4">
        <v>23.48</v>
      </c>
      <c r="J6681" s="5">
        <v>5</v>
      </c>
      <c r="K6681" s="4">
        <v>8.2200000000000006</v>
      </c>
    </row>
    <row r="6682" spans="1:11" x14ac:dyDescent="0.2">
      <c r="A6682" t="s">
        <v>3566</v>
      </c>
      <c r="B6682" t="str">
        <f t="shared" si="210"/>
        <v>2016</v>
      </c>
      <c r="C6682" t="str">
        <f t="shared" si="211"/>
        <v>Dec</v>
      </c>
      <c r="D6682" t="s">
        <v>2521</v>
      </c>
      <c r="E6682" t="s">
        <v>31</v>
      </c>
      <c r="F6682" t="s">
        <v>12</v>
      </c>
      <c r="G6682" t="s">
        <v>22</v>
      </c>
      <c r="H6682" t="s">
        <v>861</v>
      </c>
      <c r="I6682" s="4">
        <v>38.380000000000003</v>
      </c>
      <c r="J6682" s="5">
        <v>3</v>
      </c>
      <c r="K6682" s="4">
        <v>13.43</v>
      </c>
    </row>
    <row r="6683" spans="1:11" x14ac:dyDescent="0.2">
      <c r="A6683" t="s">
        <v>3566</v>
      </c>
      <c r="B6683" t="str">
        <f t="shared" si="210"/>
        <v>2016</v>
      </c>
      <c r="C6683" t="str">
        <f t="shared" si="211"/>
        <v>Dec</v>
      </c>
      <c r="D6683" t="s">
        <v>956</v>
      </c>
      <c r="E6683" t="s">
        <v>87</v>
      </c>
      <c r="F6683" t="s">
        <v>12</v>
      </c>
      <c r="G6683" t="s">
        <v>20</v>
      </c>
      <c r="H6683" t="s">
        <v>2174</v>
      </c>
      <c r="I6683" s="4">
        <v>156.51</v>
      </c>
      <c r="J6683" s="5">
        <v>4</v>
      </c>
      <c r="K6683" s="4">
        <v>-35.22</v>
      </c>
    </row>
    <row r="6684" spans="1:11" x14ac:dyDescent="0.2">
      <c r="A6684" t="s">
        <v>3567</v>
      </c>
      <c r="B6684" t="str">
        <f t="shared" si="210"/>
        <v>2017</v>
      </c>
      <c r="C6684" t="str">
        <f t="shared" si="211"/>
        <v>Jan</v>
      </c>
      <c r="D6684" t="s">
        <v>215</v>
      </c>
      <c r="E6684" t="s">
        <v>87</v>
      </c>
      <c r="F6684" t="s">
        <v>38</v>
      </c>
      <c r="G6684" t="s">
        <v>52</v>
      </c>
      <c r="H6684" t="s">
        <v>2010</v>
      </c>
      <c r="I6684" s="4">
        <v>48.9</v>
      </c>
      <c r="J6684" s="5">
        <v>4</v>
      </c>
      <c r="K6684" s="4">
        <v>8.56</v>
      </c>
    </row>
    <row r="6685" spans="1:11" x14ac:dyDescent="0.2">
      <c r="A6685" t="s">
        <v>3567</v>
      </c>
      <c r="B6685" t="str">
        <f t="shared" si="210"/>
        <v>2017</v>
      </c>
      <c r="C6685" t="str">
        <f t="shared" si="211"/>
        <v>Jan</v>
      </c>
      <c r="D6685" t="s">
        <v>889</v>
      </c>
      <c r="E6685" t="s">
        <v>31</v>
      </c>
      <c r="F6685" t="s">
        <v>38</v>
      </c>
      <c r="G6685" t="s">
        <v>52</v>
      </c>
      <c r="H6685" t="s">
        <v>2305</v>
      </c>
      <c r="I6685" s="4">
        <v>474.43</v>
      </c>
      <c r="J6685" s="5">
        <v>11</v>
      </c>
      <c r="K6685" s="4">
        <v>199.26</v>
      </c>
    </row>
    <row r="6686" spans="1:11" x14ac:dyDescent="0.2">
      <c r="A6686" t="s">
        <v>3567</v>
      </c>
      <c r="B6686" t="str">
        <f t="shared" si="210"/>
        <v>2017</v>
      </c>
      <c r="C6686" t="str">
        <f t="shared" si="211"/>
        <v>Jan</v>
      </c>
      <c r="D6686" t="s">
        <v>1057</v>
      </c>
      <c r="E6686" t="s">
        <v>180</v>
      </c>
      <c r="F6686" t="s">
        <v>12</v>
      </c>
      <c r="G6686" t="s">
        <v>22</v>
      </c>
      <c r="H6686" t="s">
        <v>239</v>
      </c>
      <c r="I6686" s="4">
        <v>3.6</v>
      </c>
      <c r="J6686" s="5">
        <v>2</v>
      </c>
      <c r="K6686" s="4">
        <v>1.73</v>
      </c>
    </row>
    <row r="6687" spans="1:11" x14ac:dyDescent="0.2">
      <c r="A6687" t="s">
        <v>3567</v>
      </c>
      <c r="B6687" t="str">
        <f t="shared" si="210"/>
        <v>2017</v>
      </c>
      <c r="C6687" t="str">
        <f t="shared" si="211"/>
        <v>Jan</v>
      </c>
      <c r="D6687" t="s">
        <v>3138</v>
      </c>
      <c r="E6687" t="s">
        <v>11</v>
      </c>
      <c r="F6687" t="s">
        <v>12</v>
      </c>
      <c r="G6687" t="s">
        <v>20</v>
      </c>
      <c r="H6687" t="s">
        <v>21</v>
      </c>
      <c r="I6687" s="4">
        <v>454.56</v>
      </c>
      <c r="J6687" s="5">
        <v>5</v>
      </c>
      <c r="K6687" s="4">
        <v>-107.96</v>
      </c>
    </row>
    <row r="6688" spans="1:11" x14ac:dyDescent="0.2">
      <c r="A6688" t="s">
        <v>3567</v>
      </c>
      <c r="B6688" t="str">
        <f t="shared" si="210"/>
        <v>2017</v>
      </c>
      <c r="C6688" t="str">
        <f t="shared" si="211"/>
        <v>Jan</v>
      </c>
      <c r="D6688" t="s">
        <v>3138</v>
      </c>
      <c r="E6688" t="s">
        <v>11</v>
      </c>
      <c r="F6688" t="s">
        <v>38</v>
      </c>
      <c r="G6688" t="s">
        <v>52</v>
      </c>
      <c r="H6688" t="s">
        <v>1398</v>
      </c>
      <c r="I6688" s="4">
        <v>141.41999999999999</v>
      </c>
      <c r="J6688" s="5">
        <v>5</v>
      </c>
      <c r="K6688" s="4">
        <v>-187.38</v>
      </c>
    </row>
    <row r="6689" spans="1:11" x14ac:dyDescent="0.2">
      <c r="A6689" t="s">
        <v>3567</v>
      </c>
      <c r="B6689" t="str">
        <f t="shared" si="210"/>
        <v>2017</v>
      </c>
      <c r="C6689" t="str">
        <f t="shared" si="211"/>
        <v>Jan</v>
      </c>
      <c r="D6689" t="s">
        <v>3138</v>
      </c>
      <c r="E6689" t="s">
        <v>11</v>
      </c>
      <c r="F6689" t="s">
        <v>38</v>
      </c>
      <c r="G6689" t="s">
        <v>39</v>
      </c>
      <c r="H6689" t="s">
        <v>2570</v>
      </c>
      <c r="I6689" s="4">
        <v>310.74</v>
      </c>
      <c r="J6689" s="5">
        <v>4</v>
      </c>
      <c r="K6689" s="4">
        <v>-26.64</v>
      </c>
    </row>
    <row r="6690" spans="1:11" x14ac:dyDescent="0.2">
      <c r="A6690" t="s">
        <v>3567</v>
      </c>
      <c r="B6690" t="str">
        <f t="shared" si="210"/>
        <v>2017</v>
      </c>
      <c r="C6690" t="str">
        <f t="shared" si="211"/>
        <v>Jan</v>
      </c>
      <c r="D6690" t="s">
        <v>3138</v>
      </c>
      <c r="E6690" t="s">
        <v>11</v>
      </c>
      <c r="F6690" t="s">
        <v>12</v>
      </c>
      <c r="G6690" t="s">
        <v>27</v>
      </c>
      <c r="H6690" t="s">
        <v>1102</v>
      </c>
      <c r="I6690" s="4">
        <v>12.74</v>
      </c>
      <c r="J6690" s="5">
        <v>4</v>
      </c>
      <c r="K6690" s="4">
        <v>2.23</v>
      </c>
    </row>
    <row r="6691" spans="1:11" x14ac:dyDescent="0.2">
      <c r="A6691" t="s">
        <v>3567</v>
      </c>
      <c r="B6691" t="str">
        <f t="shared" si="210"/>
        <v>2017</v>
      </c>
      <c r="C6691" t="str">
        <f t="shared" si="211"/>
        <v>Jan</v>
      </c>
      <c r="D6691" t="s">
        <v>3138</v>
      </c>
      <c r="E6691" t="s">
        <v>11</v>
      </c>
      <c r="F6691" t="s">
        <v>12</v>
      </c>
      <c r="G6691" t="s">
        <v>22</v>
      </c>
      <c r="H6691" t="s">
        <v>1579</v>
      </c>
      <c r="I6691" s="4">
        <v>6.47</v>
      </c>
      <c r="J6691" s="5">
        <v>5</v>
      </c>
      <c r="K6691" s="4">
        <v>-9.7100000000000009</v>
      </c>
    </row>
    <row r="6692" spans="1:11" x14ac:dyDescent="0.2">
      <c r="A6692" t="s">
        <v>3567</v>
      </c>
      <c r="B6692" t="str">
        <f t="shared" si="210"/>
        <v>2017</v>
      </c>
      <c r="C6692" t="str">
        <f t="shared" si="211"/>
        <v>Jan</v>
      </c>
      <c r="D6692" t="s">
        <v>3138</v>
      </c>
      <c r="E6692" t="s">
        <v>11</v>
      </c>
      <c r="F6692" t="s">
        <v>12</v>
      </c>
      <c r="G6692" t="s">
        <v>22</v>
      </c>
      <c r="H6692" t="s">
        <v>170</v>
      </c>
      <c r="I6692" s="4">
        <v>13.75</v>
      </c>
      <c r="J6692" s="5">
        <v>14</v>
      </c>
      <c r="K6692" s="4">
        <v>-22.68</v>
      </c>
    </row>
    <row r="6693" spans="1:11" x14ac:dyDescent="0.2">
      <c r="A6693" t="s">
        <v>3567</v>
      </c>
      <c r="B6693" t="str">
        <f t="shared" si="210"/>
        <v>2017</v>
      </c>
      <c r="C6693" t="str">
        <f t="shared" si="211"/>
        <v>Jan</v>
      </c>
      <c r="D6693" t="s">
        <v>3138</v>
      </c>
      <c r="E6693" t="s">
        <v>11</v>
      </c>
      <c r="F6693" t="s">
        <v>12</v>
      </c>
      <c r="G6693" t="s">
        <v>105</v>
      </c>
      <c r="H6693" t="s">
        <v>1254</v>
      </c>
      <c r="I6693" s="4">
        <v>15.22</v>
      </c>
      <c r="J6693" s="5">
        <v>2</v>
      </c>
      <c r="K6693" s="4">
        <v>-38.82</v>
      </c>
    </row>
    <row r="6694" spans="1:11" x14ac:dyDescent="0.2">
      <c r="A6694" t="s">
        <v>3568</v>
      </c>
      <c r="B6694" t="str">
        <f t="shared" si="210"/>
        <v>2017</v>
      </c>
      <c r="C6694" t="str">
        <f t="shared" si="211"/>
        <v>Jan</v>
      </c>
      <c r="D6694" t="s">
        <v>1198</v>
      </c>
      <c r="E6694" t="s">
        <v>290</v>
      </c>
      <c r="F6694" t="s">
        <v>43</v>
      </c>
      <c r="G6694" t="s">
        <v>353</v>
      </c>
      <c r="H6694" t="s">
        <v>3272</v>
      </c>
      <c r="I6694" s="4">
        <v>695.7</v>
      </c>
      <c r="J6694" s="5">
        <v>2</v>
      </c>
      <c r="K6694" s="4">
        <v>-27.83</v>
      </c>
    </row>
    <row r="6695" spans="1:11" x14ac:dyDescent="0.2">
      <c r="A6695" t="s">
        <v>3568</v>
      </c>
      <c r="B6695" t="str">
        <f t="shared" si="210"/>
        <v>2017</v>
      </c>
      <c r="C6695" t="str">
        <f t="shared" si="211"/>
        <v>Jan</v>
      </c>
      <c r="D6695" t="s">
        <v>1198</v>
      </c>
      <c r="E6695" t="s">
        <v>290</v>
      </c>
      <c r="F6695" t="s">
        <v>12</v>
      </c>
      <c r="G6695" t="s">
        <v>22</v>
      </c>
      <c r="H6695" t="s">
        <v>1127</v>
      </c>
      <c r="I6695" s="4">
        <v>15.66</v>
      </c>
      <c r="J6695" s="5">
        <v>5</v>
      </c>
      <c r="K6695" s="4">
        <v>-12.53</v>
      </c>
    </row>
    <row r="6696" spans="1:11" x14ac:dyDescent="0.2">
      <c r="A6696" t="s">
        <v>3568</v>
      </c>
      <c r="B6696" t="str">
        <f t="shared" si="210"/>
        <v>2017</v>
      </c>
      <c r="C6696" t="str">
        <f t="shared" si="211"/>
        <v>Jan</v>
      </c>
      <c r="D6696" t="s">
        <v>1198</v>
      </c>
      <c r="E6696" t="s">
        <v>290</v>
      </c>
      <c r="F6696" t="s">
        <v>12</v>
      </c>
      <c r="G6696" t="s">
        <v>22</v>
      </c>
      <c r="H6696" t="s">
        <v>1425</v>
      </c>
      <c r="I6696" s="4">
        <v>28.85</v>
      </c>
      <c r="J6696" s="5">
        <v>6</v>
      </c>
      <c r="K6696" s="4">
        <v>-21.16</v>
      </c>
    </row>
    <row r="6697" spans="1:11" x14ac:dyDescent="0.2">
      <c r="A6697" t="s">
        <v>3568</v>
      </c>
      <c r="B6697" t="str">
        <f t="shared" si="210"/>
        <v>2017</v>
      </c>
      <c r="C6697" t="str">
        <f t="shared" si="211"/>
        <v>Jan</v>
      </c>
      <c r="D6697" t="s">
        <v>2235</v>
      </c>
      <c r="E6697" t="s">
        <v>11</v>
      </c>
      <c r="F6697" t="s">
        <v>12</v>
      </c>
      <c r="G6697" t="s">
        <v>27</v>
      </c>
      <c r="H6697" t="s">
        <v>519</v>
      </c>
      <c r="I6697" s="4">
        <v>31.74</v>
      </c>
      <c r="J6697" s="5">
        <v>2</v>
      </c>
      <c r="K6697" s="4">
        <v>3.97</v>
      </c>
    </row>
    <row r="6698" spans="1:11" x14ac:dyDescent="0.2">
      <c r="A6698" t="s">
        <v>3568</v>
      </c>
      <c r="B6698" t="str">
        <f t="shared" si="210"/>
        <v>2017</v>
      </c>
      <c r="C6698" t="str">
        <f t="shared" si="211"/>
        <v>Jan</v>
      </c>
      <c r="D6698" t="s">
        <v>2235</v>
      </c>
      <c r="E6698" t="s">
        <v>11</v>
      </c>
      <c r="F6698" t="s">
        <v>12</v>
      </c>
      <c r="G6698" t="s">
        <v>105</v>
      </c>
      <c r="H6698" t="s">
        <v>3569</v>
      </c>
      <c r="I6698" s="4">
        <v>5.43</v>
      </c>
      <c r="J6698" s="5">
        <v>2</v>
      </c>
      <c r="K6698" s="4">
        <v>-13.58</v>
      </c>
    </row>
    <row r="6699" spans="1:11" x14ac:dyDescent="0.2">
      <c r="A6699" t="s">
        <v>3568</v>
      </c>
      <c r="B6699" t="str">
        <f t="shared" si="210"/>
        <v>2017</v>
      </c>
      <c r="C6699" t="str">
        <f t="shared" si="211"/>
        <v>Jan</v>
      </c>
      <c r="D6699" t="s">
        <v>2235</v>
      </c>
      <c r="E6699" t="s">
        <v>11</v>
      </c>
      <c r="F6699" t="s">
        <v>38</v>
      </c>
      <c r="G6699" t="s">
        <v>164</v>
      </c>
      <c r="H6699" t="s">
        <v>300</v>
      </c>
      <c r="I6699" s="4">
        <v>913.43</v>
      </c>
      <c r="J6699" s="5">
        <v>5</v>
      </c>
      <c r="K6699" s="4">
        <v>-169.64</v>
      </c>
    </row>
    <row r="6700" spans="1:11" x14ac:dyDescent="0.2">
      <c r="A6700" t="s">
        <v>3568</v>
      </c>
      <c r="B6700" t="str">
        <f t="shared" si="210"/>
        <v>2017</v>
      </c>
      <c r="C6700" t="str">
        <f t="shared" si="211"/>
        <v>Jan</v>
      </c>
      <c r="D6700" t="s">
        <v>2235</v>
      </c>
      <c r="E6700" t="s">
        <v>11</v>
      </c>
      <c r="F6700" t="s">
        <v>12</v>
      </c>
      <c r="G6700" t="s">
        <v>20</v>
      </c>
      <c r="H6700" t="s">
        <v>1599</v>
      </c>
      <c r="I6700" s="4">
        <v>372.14</v>
      </c>
      <c r="J6700" s="5">
        <v>3</v>
      </c>
      <c r="K6700" s="4">
        <v>27.91</v>
      </c>
    </row>
    <row r="6701" spans="1:11" x14ac:dyDescent="0.2">
      <c r="A6701" t="s">
        <v>3568</v>
      </c>
      <c r="B6701" t="str">
        <f t="shared" si="210"/>
        <v>2017</v>
      </c>
      <c r="C6701" t="str">
        <f t="shared" si="211"/>
        <v>Jan</v>
      </c>
      <c r="D6701" t="s">
        <v>2329</v>
      </c>
      <c r="E6701" t="s">
        <v>31</v>
      </c>
      <c r="F6701" t="s">
        <v>43</v>
      </c>
      <c r="G6701" t="s">
        <v>58</v>
      </c>
      <c r="H6701" t="s">
        <v>2758</v>
      </c>
      <c r="I6701" s="4">
        <v>16.59</v>
      </c>
      <c r="J6701" s="5">
        <v>1</v>
      </c>
      <c r="K6701" s="4">
        <v>5.81</v>
      </c>
    </row>
    <row r="6702" spans="1:11" x14ac:dyDescent="0.2">
      <c r="A6702" t="s">
        <v>3570</v>
      </c>
      <c r="B6702" t="str">
        <f t="shared" si="210"/>
        <v>2017</v>
      </c>
      <c r="C6702" t="str">
        <f t="shared" si="211"/>
        <v>Jan</v>
      </c>
      <c r="D6702" t="s">
        <v>97</v>
      </c>
      <c r="E6702" t="s">
        <v>31</v>
      </c>
      <c r="F6702" t="s">
        <v>12</v>
      </c>
      <c r="G6702" t="s">
        <v>13</v>
      </c>
      <c r="H6702" t="s">
        <v>3432</v>
      </c>
      <c r="I6702" s="4">
        <v>38.880000000000003</v>
      </c>
      <c r="J6702" s="5">
        <v>6</v>
      </c>
      <c r="K6702" s="4">
        <v>18.66</v>
      </c>
    </row>
    <row r="6703" spans="1:11" x14ac:dyDescent="0.2">
      <c r="A6703" t="s">
        <v>3570</v>
      </c>
      <c r="B6703" t="str">
        <f t="shared" si="210"/>
        <v>2017</v>
      </c>
      <c r="C6703" t="str">
        <f t="shared" si="211"/>
        <v>Jan</v>
      </c>
      <c r="D6703" t="s">
        <v>2301</v>
      </c>
      <c r="E6703" t="s">
        <v>31</v>
      </c>
      <c r="F6703" t="s">
        <v>12</v>
      </c>
      <c r="G6703" t="s">
        <v>22</v>
      </c>
      <c r="H6703" t="s">
        <v>3170</v>
      </c>
      <c r="I6703" s="4">
        <v>2022.27</v>
      </c>
      <c r="J6703" s="5">
        <v>8</v>
      </c>
      <c r="K6703" s="4">
        <v>682.52</v>
      </c>
    </row>
    <row r="6704" spans="1:11" x14ac:dyDescent="0.2">
      <c r="A6704" t="s">
        <v>3570</v>
      </c>
      <c r="B6704" t="str">
        <f t="shared" si="210"/>
        <v>2017</v>
      </c>
      <c r="C6704" t="str">
        <f t="shared" si="211"/>
        <v>Jan</v>
      </c>
      <c r="D6704" t="s">
        <v>2301</v>
      </c>
      <c r="E6704" t="s">
        <v>31</v>
      </c>
      <c r="F6704" t="s">
        <v>12</v>
      </c>
      <c r="G6704" t="s">
        <v>27</v>
      </c>
      <c r="H6704" t="s">
        <v>2727</v>
      </c>
      <c r="I6704" s="4">
        <v>9.1199999999999992</v>
      </c>
      <c r="J6704" s="5">
        <v>3</v>
      </c>
      <c r="K6704" s="4">
        <v>3.1</v>
      </c>
    </row>
    <row r="6705" spans="1:11" x14ac:dyDescent="0.2">
      <c r="A6705" t="s">
        <v>3571</v>
      </c>
      <c r="B6705" t="str">
        <f t="shared" si="210"/>
        <v>2017</v>
      </c>
      <c r="C6705" t="str">
        <f t="shared" si="211"/>
        <v>Jan</v>
      </c>
      <c r="D6705" t="s">
        <v>1057</v>
      </c>
      <c r="E6705" t="s">
        <v>561</v>
      </c>
      <c r="F6705" t="s">
        <v>12</v>
      </c>
      <c r="G6705" t="s">
        <v>22</v>
      </c>
      <c r="H6705" t="s">
        <v>219</v>
      </c>
      <c r="I6705" s="4">
        <v>33.74</v>
      </c>
      <c r="J6705" s="5">
        <v>7</v>
      </c>
      <c r="K6705" s="4">
        <v>15.52</v>
      </c>
    </row>
    <row r="6706" spans="1:11" x14ac:dyDescent="0.2">
      <c r="A6706" t="s">
        <v>3572</v>
      </c>
      <c r="B6706" t="str">
        <f t="shared" si="210"/>
        <v>2017</v>
      </c>
      <c r="C6706" t="str">
        <f t="shared" si="211"/>
        <v>Jan</v>
      </c>
      <c r="D6706" t="s">
        <v>2319</v>
      </c>
      <c r="E6706" t="s">
        <v>125</v>
      </c>
      <c r="F6706" t="s">
        <v>43</v>
      </c>
      <c r="G6706" t="s">
        <v>353</v>
      </c>
      <c r="H6706" t="s">
        <v>1434</v>
      </c>
      <c r="I6706" s="4">
        <v>3059.98</v>
      </c>
      <c r="J6706" s="5">
        <v>2</v>
      </c>
      <c r="K6706" s="4">
        <v>680</v>
      </c>
    </row>
    <row r="6707" spans="1:11" x14ac:dyDescent="0.2">
      <c r="A6707" t="s">
        <v>3572</v>
      </c>
      <c r="B6707" t="str">
        <f t="shared" si="210"/>
        <v>2017</v>
      </c>
      <c r="C6707" t="str">
        <f t="shared" si="211"/>
        <v>Jan</v>
      </c>
      <c r="D6707" t="s">
        <v>2620</v>
      </c>
      <c r="E6707" t="s">
        <v>139</v>
      </c>
      <c r="F6707" t="s">
        <v>12</v>
      </c>
      <c r="G6707" t="s">
        <v>22</v>
      </c>
      <c r="H6707" t="s">
        <v>503</v>
      </c>
      <c r="I6707" s="4">
        <v>2.81</v>
      </c>
      <c r="J6707" s="5">
        <v>3</v>
      </c>
      <c r="K6707" s="4">
        <v>-1.97</v>
      </c>
    </row>
    <row r="6708" spans="1:11" x14ac:dyDescent="0.2">
      <c r="A6708" t="s">
        <v>3572</v>
      </c>
      <c r="B6708" t="str">
        <f t="shared" si="210"/>
        <v>2017</v>
      </c>
      <c r="C6708" t="str">
        <f t="shared" si="211"/>
        <v>Jan</v>
      </c>
      <c r="D6708" t="s">
        <v>1885</v>
      </c>
      <c r="E6708" t="s">
        <v>31</v>
      </c>
      <c r="F6708" t="s">
        <v>12</v>
      </c>
      <c r="G6708" t="s">
        <v>20</v>
      </c>
      <c r="H6708" t="s">
        <v>126</v>
      </c>
      <c r="I6708" s="4">
        <v>153.78</v>
      </c>
      <c r="J6708" s="5">
        <v>11</v>
      </c>
      <c r="K6708" s="4">
        <v>44.6</v>
      </c>
    </row>
    <row r="6709" spans="1:11" x14ac:dyDescent="0.2">
      <c r="A6709" t="s">
        <v>3572</v>
      </c>
      <c r="B6709" t="str">
        <f t="shared" si="210"/>
        <v>2017</v>
      </c>
      <c r="C6709" t="str">
        <f t="shared" si="211"/>
        <v>Jan</v>
      </c>
      <c r="D6709" t="s">
        <v>1885</v>
      </c>
      <c r="E6709" t="s">
        <v>31</v>
      </c>
      <c r="F6709" t="s">
        <v>12</v>
      </c>
      <c r="G6709" t="s">
        <v>20</v>
      </c>
      <c r="H6709" t="s">
        <v>413</v>
      </c>
      <c r="I6709" s="4">
        <v>61.02</v>
      </c>
      <c r="J6709" s="5">
        <v>3</v>
      </c>
      <c r="K6709" s="4">
        <v>0.61</v>
      </c>
    </row>
    <row r="6710" spans="1:11" x14ac:dyDescent="0.2">
      <c r="A6710" t="s">
        <v>3572</v>
      </c>
      <c r="B6710" t="str">
        <f t="shared" si="210"/>
        <v>2017</v>
      </c>
      <c r="C6710" t="str">
        <f t="shared" si="211"/>
        <v>Jan</v>
      </c>
      <c r="D6710" t="s">
        <v>1885</v>
      </c>
      <c r="E6710" t="s">
        <v>31</v>
      </c>
      <c r="F6710" t="s">
        <v>12</v>
      </c>
      <c r="G6710" t="s">
        <v>232</v>
      </c>
      <c r="H6710" t="s">
        <v>2785</v>
      </c>
      <c r="I6710" s="4">
        <v>110.11</v>
      </c>
      <c r="J6710" s="5">
        <v>7</v>
      </c>
      <c r="K6710" s="4">
        <v>31.93</v>
      </c>
    </row>
    <row r="6711" spans="1:11" x14ac:dyDescent="0.2">
      <c r="A6711" t="s">
        <v>3572</v>
      </c>
      <c r="B6711" t="str">
        <f t="shared" si="210"/>
        <v>2017</v>
      </c>
      <c r="C6711" t="str">
        <f t="shared" si="211"/>
        <v>Jan</v>
      </c>
      <c r="D6711" t="s">
        <v>1885</v>
      </c>
      <c r="E6711" t="s">
        <v>31</v>
      </c>
      <c r="F6711" t="s">
        <v>12</v>
      </c>
      <c r="G6711" t="s">
        <v>47</v>
      </c>
      <c r="H6711" t="s">
        <v>184</v>
      </c>
      <c r="I6711" s="4">
        <v>7.89</v>
      </c>
      <c r="J6711" s="5">
        <v>1</v>
      </c>
      <c r="K6711" s="4">
        <v>3.55</v>
      </c>
    </row>
    <row r="6712" spans="1:11" x14ac:dyDescent="0.2">
      <c r="A6712" t="s">
        <v>3573</v>
      </c>
      <c r="B6712" t="str">
        <f t="shared" si="210"/>
        <v>2017</v>
      </c>
      <c r="C6712" t="str">
        <f t="shared" si="211"/>
        <v>Jan</v>
      </c>
      <c r="D6712" t="s">
        <v>1242</v>
      </c>
      <c r="E6712" t="s">
        <v>189</v>
      </c>
      <c r="F6712" t="s">
        <v>38</v>
      </c>
      <c r="G6712" t="s">
        <v>164</v>
      </c>
      <c r="H6712" t="s">
        <v>375</v>
      </c>
      <c r="I6712" s="4">
        <v>892.98</v>
      </c>
      <c r="J6712" s="5">
        <v>2</v>
      </c>
      <c r="K6712" s="4">
        <v>80.37</v>
      </c>
    </row>
    <row r="6713" spans="1:11" x14ac:dyDescent="0.2">
      <c r="A6713" t="s">
        <v>3574</v>
      </c>
      <c r="B6713" t="str">
        <f t="shared" si="210"/>
        <v>2017</v>
      </c>
      <c r="C6713" t="str">
        <f t="shared" si="211"/>
        <v>Jan</v>
      </c>
      <c r="D6713" t="s">
        <v>1645</v>
      </c>
      <c r="E6713" t="s">
        <v>26</v>
      </c>
      <c r="F6713" t="s">
        <v>12</v>
      </c>
      <c r="G6713" t="s">
        <v>22</v>
      </c>
      <c r="H6713" t="s">
        <v>41</v>
      </c>
      <c r="I6713" s="4">
        <v>274.49</v>
      </c>
      <c r="J6713" s="5">
        <v>3</v>
      </c>
      <c r="K6713" s="4">
        <v>-228.74</v>
      </c>
    </row>
    <row r="6714" spans="1:11" x14ac:dyDescent="0.2">
      <c r="A6714" t="s">
        <v>3575</v>
      </c>
      <c r="B6714" t="str">
        <f t="shared" si="210"/>
        <v>2017</v>
      </c>
      <c r="C6714" t="str">
        <f t="shared" si="211"/>
        <v>Jan</v>
      </c>
      <c r="D6714" t="s">
        <v>650</v>
      </c>
      <c r="E6714" t="s">
        <v>2432</v>
      </c>
      <c r="F6714" t="s">
        <v>12</v>
      </c>
      <c r="G6714" t="s">
        <v>13</v>
      </c>
      <c r="H6714" t="s">
        <v>144</v>
      </c>
      <c r="I6714" s="4">
        <v>40.08</v>
      </c>
      <c r="J6714" s="5">
        <v>6</v>
      </c>
      <c r="K6714" s="4">
        <v>19.239999999999998</v>
      </c>
    </row>
    <row r="6715" spans="1:11" x14ac:dyDescent="0.2">
      <c r="A6715" t="s">
        <v>3575</v>
      </c>
      <c r="B6715" t="str">
        <f t="shared" si="210"/>
        <v>2017</v>
      </c>
      <c r="C6715" t="str">
        <f t="shared" si="211"/>
        <v>Jan</v>
      </c>
      <c r="D6715" t="s">
        <v>650</v>
      </c>
      <c r="E6715" t="s">
        <v>2432</v>
      </c>
      <c r="F6715" t="s">
        <v>38</v>
      </c>
      <c r="G6715" t="s">
        <v>52</v>
      </c>
      <c r="H6715" t="s">
        <v>2391</v>
      </c>
      <c r="I6715" s="4">
        <v>37.68</v>
      </c>
      <c r="J6715" s="5">
        <v>2</v>
      </c>
      <c r="K6715" s="4">
        <v>15.83</v>
      </c>
    </row>
    <row r="6716" spans="1:11" x14ac:dyDescent="0.2">
      <c r="A6716" t="s">
        <v>3575</v>
      </c>
      <c r="B6716" t="str">
        <f t="shared" si="210"/>
        <v>2017</v>
      </c>
      <c r="C6716" t="str">
        <f t="shared" si="211"/>
        <v>Jan</v>
      </c>
      <c r="D6716" t="s">
        <v>2428</v>
      </c>
      <c r="E6716" t="s">
        <v>31</v>
      </c>
      <c r="F6716" t="s">
        <v>12</v>
      </c>
      <c r="G6716" t="s">
        <v>72</v>
      </c>
      <c r="H6716" t="s">
        <v>73</v>
      </c>
      <c r="I6716" s="4">
        <v>9.7799999999999994</v>
      </c>
      <c r="J6716" s="5">
        <v>1</v>
      </c>
      <c r="K6716" s="4">
        <v>4.8899999999999997</v>
      </c>
    </row>
    <row r="6717" spans="1:11" x14ac:dyDescent="0.2">
      <c r="A6717" t="s">
        <v>3575</v>
      </c>
      <c r="B6717" t="str">
        <f t="shared" si="210"/>
        <v>2017</v>
      </c>
      <c r="C6717" t="str">
        <f t="shared" si="211"/>
        <v>Jan</v>
      </c>
      <c r="D6717" t="s">
        <v>2445</v>
      </c>
      <c r="E6717" t="s">
        <v>11</v>
      </c>
      <c r="F6717" t="s">
        <v>12</v>
      </c>
      <c r="G6717" t="s">
        <v>22</v>
      </c>
      <c r="H6717" t="s">
        <v>2562</v>
      </c>
      <c r="I6717" s="4">
        <v>760.98</v>
      </c>
      <c r="J6717" s="5">
        <v>5</v>
      </c>
      <c r="K6717" s="4">
        <v>-1141.47</v>
      </c>
    </row>
    <row r="6718" spans="1:11" x14ac:dyDescent="0.2">
      <c r="A6718" t="s">
        <v>3576</v>
      </c>
      <c r="B6718" t="str">
        <f t="shared" si="210"/>
        <v>2017</v>
      </c>
      <c r="C6718" t="str">
        <f t="shared" si="211"/>
        <v>Jan</v>
      </c>
      <c r="D6718" t="s">
        <v>2025</v>
      </c>
      <c r="E6718" t="s">
        <v>216</v>
      </c>
      <c r="F6718" t="s">
        <v>12</v>
      </c>
      <c r="G6718" t="s">
        <v>13</v>
      </c>
      <c r="H6718" t="s">
        <v>1356</v>
      </c>
      <c r="I6718" s="4">
        <v>32.4</v>
      </c>
      <c r="J6718" s="5">
        <v>5</v>
      </c>
      <c r="K6718" s="4">
        <v>15.55</v>
      </c>
    </row>
    <row r="6719" spans="1:11" x14ac:dyDescent="0.2">
      <c r="A6719" t="s">
        <v>3576</v>
      </c>
      <c r="B6719" t="str">
        <f t="shared" si="210"/>
        <v>2017</v>
      </c>
      <c r="C6719" t="str">
        <f t="shared" si="211"/>
        <v>Jan</v>
      </c>
      <c r="D6719" t="s">
        <v>2025</v>
      </c>
      <c r="E6719" t="s">
        <v>216</v>
      </c>
      <c r="F6719" t="s">
        <v>12</v>
      </c>
      <c r="G6719" t="s">
        <v>27</v>
      </c>
      <c r="H6719" t="s">
        <v>690</v>
      </c>
      <c r="I6719" s="4">
        <v>209.94</v>
      </c>
      <c r="J6719" s="5">
        <v>6</v>
      </c>
      <c r="K6719" s="4">
        <v>54.58</v>
      </c>
    </row>
    <row r="6720" spans="1:11" x14ac:dyDescent="0.2">
      <c r="A6720" t="s">
        <v>3576</v>
      </c>
      <c r="B6720" t="str">
        <f t="shared" si="210"/>
        <v>2017</v>
      </c>
      <c r="C6720" t="str">
        <f t="shared" si="211"/>
        <v>Jan</v>
      </c>
      <c r="D6720" t="s">
        <v>2025</v>
      </c>
      <c r="E6720" t="s">
        <v>216</v>
      </c>
      <c r="F6720" t="s">
        <v>12</v>
      </c>
      <c r="G6720" t="s">
        <v>232</v>
      </c>
      <c r="H6720" t="s">
        <v>532</v>
      </c>
      <c r="I6720" s="4">
        <v>4164.05</v>
      </c>
      <c r="J6720" s="5">
        <v>5</v>
      </c>
      <c r="K6720" s="4">
        <v>83.28</v>
      </c>
    </row>
    <row r="6721" spans="1:11" x14ac:dyDescent="0.2">
      <c r="A6721" t="s">
        <v>3576</v>
      </c>
      <c r="B6721" t="str">
        <f t="shared" si="210"/>
        <v>2017</v>
      </c>
      <c r="C6721" t="str">
        <f t="shared" si="211"/>
        <v>Jan</v>
      </c>
      <c r="D6721" t="s">
        <v>2025</v>
      </c>
      <c r="E6721" t="s">
        <v>216</v>
      </c>
      <c r="F6721" t="s">
        <v>38</v>
      </c>
      <c r="G6721" t="s">
        <v>83</v>
      </c>
      <c r="H6721" t="s">
        <v>969</v>
      </c>
      <c r="I6721" s="4">
        <v>212.94</v>
      </c>
      <c r="J6721" s="5">
        <v>3</v>
      </c>
      <c r="K6721" s="4">
        <v>53.24</v>
      </c>
    </row>
    <row r="6722" spans="1:11" x14ac:dyDescent="0.2">
      <c r="A6722" t="s">
        <v>3577</v>
      </c>
      <c r="B6722" t="str">
        <f t="shared" si="210"/>
        <v>2017</v>
      </c>
      <c r="C6722" t="str">
        <f t="shared" si="211"/>
        <v>Jan</v>
      </c>
      <c r="D6722" t="s">
        <v>3196</v>
      </c>
      <c r="E6722" t="s">
        <v>290</v>
      </c>
      <c r="F6722" t="s">
        <v>12</v>
      </c>
      <c r="G6722" t="s">
        <v>72</v>
      </c>
      <c r="H6722" t="s">
        <v>112</v>
      </c>
      <c r="I6722" s="4">
        <v>21.74</v>
      </c>
      <c r="J6722" s="5">
        <v>1</v>
      </c>
      <c r="K6722" s="4">
        <v>7.34</v>
      </c>
    </row>
    <row r="6723" spans="1:11" x14ac:dyDescent="0.2">
      <c r="A6723" t="s">
        <v>3577</v>
      </c>
      <c r="B6723" t="str">
        <f t="shared" ref="B6723:B6786" si="212">TEXT(A6723,"YYYY")</f>
        <v>2017</v>
      </c>
      <c r="C6723" t="str">
        <f t="shared" ref="C6723:C6786" si="213">TEXT(A6723,"MMM")</f>
        <v>Jan</v>
      </c>
      <c r="D6723" t="s">
        <v>3196</v>
      </c>
      <c r="E6723" t="s">
        <v>290</v>
      </c>
      <c r="F6723" t="s">
        <v>43</v>
      </c>
      <c r="G6723" t="s">
        <v>44</v>
      </c>
      <c r="H6723" t="s">
        <v>272</v>
      </c>
      <c r="I6723" s="4">
        <v>7.92</v>
      </c>
      <c r="J6723" s="5">
        <v>5</v>
      </c>
      <c r="K6723" s="4">
        <v>0.69</v>
      </c>
    </row>
    <row r="6724" spans="1:11" x14ac:dyDescent="0.2">
      <c r="A6724" t="s">
        <v>3577</v>
      </c>
      <c r="B6724" t="str">
        <f t="shared" si="212"/>
        <v>2017</v>
      </c>
      <c r="C6724" t="str">
        <f t="shared" si="213"/>
        <v>Jan</v>
      </c>
      <c r="D6724" t="s">
        <v>2272</v>
      </c>
      <c r="E6724" t="s">
        <v>327</v>
      </c>
      <c r="F6724" t="s">
        <v>43</v>
      </c>
      <c r="G6724" t="s">
        <v>58</v>
      </c>
      <c r="H6724" t="s">
        <v>3040</v>
      </c>
      <c r="I6724" s="4">
        <v>169.06</v>
      </c>
      <c r="J6724" s="5">
        <v>7</v>
      </c>
      <c r="K6724" s="4">
        <v>-14.79</v>
      </c>
    </row>
    <row r="6725" spans="1:11" x14ac:dyDescent="0.2">
      <c r="A6725" t="s">
        <v>3577</v>
      </c>
      <c r="B6725" t="str">
        <f t="shared" si="212"/>
        <v>2017</v>
      </c>
      <c r="C6725" t="str">
        <f t="shared" si="213"/>
        <v>Jan</v>
      </c>
      <c r="D6725" t="s">
        <v>2272</v>
      </c>
      <c r="E6725" t="s">
        <v>327</v>
      </c>
      <c r="F6725" t="s">
        <v>12</v>
      </c>
      <c r="G6725" t="s">
        <v>20</v>
      </c>
      <c r="H6725" t="s">
        <v>2666</v>
      </c>
      <c r="I6725" s="4">
        <v>168.62</v>
      </c>
      <c r="J6725" s="5">
        <v>9</v>
      </c>
      <c r="K6725" s="4">
        <v>14.75</v>
      </c>
    </row>
    <row r="6726" spans="1:11" x14ac:dyDescent="0.2">
      <c r="A6726" t="s">
        <v>3577</v>
      </c>
      <c r="B6726" t="str">
        <f t="shared" si="212"/>
        <v>2017</v>
      </c>
      <c r="C6726" t="str">
        <f t="shared" si="213"/>
        <v>Jan</v>
      </c>
      <c r="D6726" t="s">
        <v>922</v>
      </c>
      <c r="E6726" t="s">
        <v>135</v>
      </c>
      <c r="F6726" t="s">
        <v>12</v>
      </c>
      <c r="G6726" t="s">
        <v>72</v>
      </c>
      <c r="H6726" t="s">
        <v>1673</v>
      </c>
      <c r="I6726" s="4">
        <v>18.34</v>
      </c>
      <c r="J6726" s="5">
        <v>3</v>
      </c>
      <c r="K6726" s="4">
        <v>6.65</v>
      </c>
    </row>
    <row r="6727" spans="1:11" x14ac:dyDescent="0.2">
      <c r="A6727" t="s">
        <v>3577</v>
      </c>
      <c r="B6727" t="str">
        <f t="shared" si="212"/>
        <v>2017</v>
      </c>
      <c r="C6727" t="str">
        <f t="shared" si="213"/>
        <v>Jan</v>
      </c>
      <c r="D6727" t="s">
        <v>922</v>
      </c>
      <c r="E6727" t="s">
        <v>135</v>
      </c>
      <c r="F6727" t="s">
        <v>12</v>
      </c>
      <c r="G6727" t="s">
        <v>13</v>
      </c>
      <c r="H6727" t="s">
        <v>1341</v>
      </c>
      <c r="I6727" s="4">
        <v>36.29</v>
      </c>
      <c r="J6727" s="5">
        <v>7</v>
      </c>
      <c r="K6727" s="4">
        <v>12.7</v>
      </c>
    </row>
    <row r="6728" spans="1:11" x14ac:dyDescent="0.2">
      <c r="A6728" t="s">
        <v>3577</v>
      </c>
      <c r="B6728" t="str">
        <f t="shared" si="212"/>
        <v>2017</v>
      </c>
      <c r="C6728" t="str">
        <f t="shared" si="213"/>
        <v>Jan</v>
      </c>
      <c r="D6728" t="s">
        <v>922</v>
      </c>
      <c r="E6728" t="s">
        <v>135</v>
      </c>
      <c r="F6728" t="s">
        <v>43</v>
      </c>
      <c r="G6728" t="s">
        <v>44</v>
      </c>
      <c r="H6728" t="s">
        <v>3334</v>
      </c>
      <c r="I6728" s="4">
        <v>111.98</v>
      </c>
      <c r="J6728" s="5">
        <v>2</v>
      </c>
      <c r="K6728" s="4">
        <v>7</v>
      </c>
    </row>
    <row r="6729" spans="1:11" x14ac:dyDescent="0.2">
      <c r="A6729" t="s">
        <v>3577</v>
      </c>
      <c r="B6729" t="str">
        <f t="shared" si="212"/>
        <v>2017</v>
      </c>
      <c r="C6729" t="str">
        <f t="shared" si="213"/>
        <v>Jan</v>
      </c>
      <c r="D6729" t="s">
        <v>922</v>
      </c>
      <c r="E6729" t="s">
        <v>135</v>
      </c>
      <c r="F6729" t="s">
        <v>12</v>
      </c>
      <c r="G6729" t="s">
        <v>22</v>
      </c>
      <c r="H6729" t="s">
        <v>2639</v>
      </c>
      <c r="I6729" s="4">
        <v>5.97</v>
      </c>
      <c r="J6729" s="5">
        <v>5</v>
      </c>
      <c r="K6729" s="4">
        <v>-4.58</v>
      </c>
    </row>
    <row r="6730" spans="1:11" x14ac:dyDescent="0.2">
      <c r="A6730" t="s">
        <v>3577</v>
      </c>
      <c r="B6730" t="str">
        <f t="shared" si="212"/>
        <v>2017</v>
      </c>
      <c r="C6730" t="str">
        <f t="shared" si="213"/>
        <v>Jan</v>
      </c>
      <c r="D6730" t="s">
        <v>922</v>
      </c>
      <c r="E6730" t="s">
        <v>135</v>
      </c>
      <c r="F6730" t="s">
        <v>12</v>
      </c>
      <c r="G6730" t="s">
        <v>22</v>
      </c>
      <c r="H6730" t="s">
        <v>1729</v>
      </c>
      <c r="I6730" s="4">
        <v>2.5099999999999998</v>
      </c>
      <c r="J6730" s="5">
        <v>2</v>
      </c>
      <c r="K6730" s="4">
        <v>-1.84</v>
      </c>
    </row>
    <row r="6731" spans="1:11" x14ac:dyDescent="0.2">
      <c r="A6731" t="s">
        <v>3577</v>
      </c>
      <c r="B6731" t="str">
        <f t="shared" si="212"/>
        <v>2017</v>
      </c>
      <c r="C6731" t="str">
        <f t="shared" si="213"/>
        <v>Jan</v>
      </c>
      <c r="D6731" t="s">
        <v>2804</v>
      </c>
      <c r="E6731" t="s">
        <v>31</v>
      </c>
      <c r="F6731" t="s">
        <v>12</v>
      </c>
      <c r="G6731" t="s">
        <v>13</v>
      </c>
      <c r="H6731" t="s">
        <v>2412</v>
      </c>
      <c r="I6731" s="4">
        <v>154.9</v>
      </c>
      <c r="J6731" s="5">
        <v>5</v>
      </c>
      <c r="K6731" s="4">
        <v>69.709999999999994</v>
      </c>
    </row>
    <row r="6732" spans="1:11" x14ac:dyDescent="0.2">
      <c r="A6732" t="s">
        <v>3577</v>
      </c>
      <c r="B6732" t="str">
        <f t="shared" si="212"/>
        <v>2017</v>
      </c>
      <c r="C6732" t="str">
        <f t="shared" si="213"/>
        <v>Jan</v>
      </c>
      <c r="D6732" t="s">
        <v>271</v>
      </c>
      <c r="E6732" t="s">
        <v>146</v>
      </c>
      <c r="F6732" t="s">
        <v>12</v>
      </c>
      <c r="G6732" t="s">
        <v>20</v>
      </c>
      <c r="H6732" t="s">
        <v>2510</v>
      </c>
      <c r="I6732" s="4">
        <v>67.400000000000006</v>
      </c>
      <c r="J6732" s="5">
        <v>5</v>
      </c>
      <c r="K6732" s="4">
        <v>17.52</v>
      </c>
    </row>
    <row r="6733" spans="1:11" x14ac:dyDescent="0.2">
      <c r="A6733" t="s">
        <v>3577</v>
      </c>
      <c r="B6733" t="str">
        <f t="shared" si="212"/>
        <v>2017</v>
      </c>
      <c r="C6733" t="str">
        <f t="shared" si="213"/>
        <v>Jan</v>
      </c>
      <c r="D6733" t="s">
        <v>271</v>
      </c>
      <c r="E6733" t="s">
        <v>146</v>
      </c>
      <c r="F6733" t="s">
        <v>12</v>
      </c>
      <c r="G6733" t="s">
        <v>47</v>
      </c>
      <c r="H6733" t="s">
        <v>2514</v>
      </c>
      <c r="I6733" s="4">
        <v>2.52</v>
      </c>
      <c r="J6733" s="5">
        <v>2</v>
      </c>
      <c r="K6733" s="4">
        <v>0.1</v>
      </c>
    </row>
    <row r="6734" spans="1:11" x14ac:dyDescent="0.2">
      <c r="A6734" t="s">
        <v>3577</v>
      </c>
      <c r="B6734" t="str">
        <f t="shared" si="212"/>
        <v>2017</v>
      </c>
      <c r="C6734" t="str">
        <f t="shared" si="213"/>
        <v>Jan</v>
      </c>
      <c r="D6734" t="s">
        <v>271</v>
      </c>
      <c r="E6734" t="s">
        <v>146</v>
      </c>
      <c r="F6734" t="s">
        <v>43</v>
      </c>
      <c r="G6734" t="s">
        <v>44</v>
      </c>
      <c r="H6734" t="s">
        <v>2080</v>
      </c>
      <c r="I6734" s="4">
        <v>67.8</v>
      </c>
      <c r="J6734" s="5">
        <v>4</v>
      </c>
      <c r="K6734" s="4">
        <v>1.36</v>
      </c>
    </row>
    <row r="6735" spans="1:11" x14ac:dyDescent="0.2">
      <c r="A6735" t="s">
        <v>3577</v>
      </c>
      <c r="B6735" t="str">
        <f t="shared" si="212"/>
        <v>2017</v>
      </c>
      <c r="C6735" t="str">
        <f t="shared" si="213"/>
        <v>Jan</v>
      </c>
      <c r="D6735" t="s">
        <v>271</v>
      </c>
      <c r="E6735" t="s">
        <v>146</v>
      </c>
      <c r="F6735" t="s">
        <v>12</v>
      </c>
      <c r="G6735" t="s">
        <v>20</v>
      </c>
      <c r="H6735" t="s">
        <v>350</v>
      </c>
      <c r="I6735" s="4">
        <v>18.760000000000002</v>
      </c>
      <c r="J6735" s="5">
        <v>2</v>
      </c>
      <c r="K6735" s="4">
        <v>5.25</v>
      </c>
    </row>
    <row r="6736" spans="1:11" x14ac:dyDescent="0.2">
      <c r="A6736" t="s">
        <v>3577</v>
      </c>
      <c r="B6736" t="str">
        <f t="shared" si="212"/>
        <v>2017</v>
      </c>
      <c r="C6736" t="str">
        <f t="shared" si="213"/>
        <v>Jan</v>
      </c>
      <c r="D6736" t="s">
        <v>271</v>
      </c>
      <c r="E6736" t="s">
        <v>146</v>
      </c>
      <c r="F6736" t="s">
        <v>43</v>
      </c>
      <c r="G6736" t="s">
        <v>58</v>
      </c>
      <c r="H6736" t="s">
        <v>1662</v>
      </c>
      <c r="I6736" s="4">
        <v>12.12</v>
      </c>
      <c r="J6736" s="5">
        <v>4</v>
      </c>
      <c r="K6736" s="4">
        <v>2.5499999999999998</v>
      </c>
    </row>
    <row r="6737" spans="1:11" x14ac:dyDescent="0.2">
      <c r="A6737" t="s">
        <v>3577</v>
      </c>
      <c r="B6737" t="str">
        <f t="shared" si="212"/>
        <v>2017</v>
      </c>
      <c r="C6737" t="str">
        <f t="shared" si="213"/>
        <v>Jan</v>
      </c>
      <c r="D6737" t="s">
        <v>271</v>
      </c>
      <c r="E6737" t="s">
        <v>146</v>
      </c>
      <c r="F6737" t="s">
        <v>12</v>
      </c>
      <c r="G6737" t="s">
        <v>13</v>
      </c>
      <c r="H6737" t="s">
        <v>2546</v>
      </c>
      <c r="I6737" s="4">
        <v>11.34</v>
      </c>
      <c r="J6737" s="5">
        <v>1</v>
      </c>
      <c r="K6737" s="4">
        <v>5.56</v>
      </c>
    </row>
    <row r="6738" spans="1:11" x14ac:dyDescent="0.2">
      <c r="A6738" t="s">
        <v>3577</v>
      </c>
      <c r="B6738" t="str">
        <f t="shared" si="212"/>
        <v>2017</v>
      </c>
      <c r="C6738" t="str">
        <f t="shared" si="213"/>
        <v>Jan</v>
      </c>
      <c r="D6738" t="s">
        <v>271</v>
      </c>
      <c r="E6738" t="s">
        <v>146</v>
      </c>
      <c r="F6738" t="s">
        <v>43</v>
      </c>
      <c r="G6738" t="s">
        <v>58</v>
      </c>
      <c r="H6738" t="s">
        <v>2284</v>
      </c>
      <c r="I6738" s="4">
        <v>159.80000000000001</v>
      </c>
      <c r="J6738" s="5">
        <v>4</v>
      </c>
      <c r="K6738" s="4">
        <v>70.31</v>
      </c>
    </row>
    <row r="6739" spans="1:11" x14ac:dyDescent="0.2">
      <c r="A6739" t="s">
        <v>3577</v>
      </c>
      <c r="B6739" t="str">
        <f t="shared" si="212"/>
        <v>2017</v>
      </c>
      <c r="C6739" t="str">
        <f t="shared" si="213"/>
        <v>Jan</v>
      </c>
      <c r="D6739" t="s">
        <v>271</v>
      </c>
      <c r="E6739" t="s">
        <v>146</v>
      </c>
      <c r="F6739" t="s">
        <v>38</v>
      </c>
      <c r="G6739" t="s">
        <v>52</v>
      </c>
      <c r="H6739" t="s">
        <v>2369</v>
      </c>
      <c r="I6739" s="4">
        <v>18.96</v>
      </c>
      <c r="J6739" s="5">
        <v>2</v>
      </c>
      <c r="K6739" s="4">
        <v>8.5299999999999994</v>
      </c>
    </row>
    <row r="6740" spans="1:11" x14ac:dyDescent="0.2">
      <c r="A6740" t="s">
        <v>3578</v>
      </c>
      <c r="B6740" t="str">
        <f t="shared" si="212"/>
        <v>2017</v>
      </c>
      <c r="C6740" t="str">
        <f t="shared" si="213"/>
        <v>Jan</v>
      </c>
      <c r="D6740" t="s">
        <v>3256</v>
      </c>
      <c r="E6740" t="s">
        <v>26</v>
      </c>
      <c r="F6740" t="s">
        <v>12</v>
      </c>
      <c r="G6740" t="s">
        <v>105</v>
      </c>
      <c r="H6740" t="s">
        <v>3396</v>
      </c>
      <c r="I6740" s="4">
        <v>34.380000000000003</v>
      </c>
      <c r="J6740" s="5">
        <v>1</v>
      </c>
      <c r="K6740" s="4">
        <v>3.87</v>
      </c>
    </row>
    <row r="6741" spans="1:11" x14ac:dyDescent="0.2">
      <c r="A6741" t="s">
        <v>3578</v>
      </c>
      <c r="B6741" t="str">
        <f t="shared" si="212"/>
        <v>2017</v>
      </c>
      <c r="C6741" t="str">
        <f t="shared" si="213"/>
        <v>Jan</v>
      </c>
      <c r="D6741" t="s">
        <v>3256</v>
      </c>
      <c r="E6741" t="s">
        <v>26</v>
      </c>
      <c r="F6741" t="s">
        <v>12</v>
      </c>
      <c r="G6741" t="s">
        <v>105</v>
      </c>
      <c r="H6741" t="s">
        <v>874</v>
      </c>
      <c r="I6741" s="4">
        <v>1924.16</v>
      </c>
      <c r="J6741" s="5">
        <v>8</v>
      </c>
      <c r="K6741" s="4">
        <v>312.68</v>
      </c>
    </row>
    <row r="6742" spans="1:11" x14ac:dyDescent="0.2">
      <c r="A6742" t="s">
        <v>3578</v>
      </c>
      <c r="B6742" t="str">
        <f t="shared" si="212"/>
        <v>2017</v>
      </c>
      <c r="C6742" t="str">
        <f t="shared" si="213"/>
        <v>Jan</v>
      </c>
      <c r="D6742" t="s">
        <v>224</v>
      </c>
      <c r="E6742" t="s">
        <v>501</v>
      </c>
      <c r="F6742" t="s">
        <v>12</v>
      </c>
      <c r="G6742" t="s">
        <v>13</v>
      </c>
      <c r="H6742" t="s">
        <v>3251</v>
      </c>
      <c r="I6742" s="4">
        <v>12.7</v>
      </c>
      <c r="J6742" s="5">
        <v>2</v>
      </c>
      <c r="K6742" s="4">
        <v>5.84</v>
      </c>
    </row>
    <row r="6743" spans="1:11" x14ac:dyDescent="0.2">
      <c r="A6743" t="s">
        <v>3578</v>
      </c>
      <c r="B6743" t="str">
        <f t="shared" si="212"/>
        <v>2017</v>
      </c>
      <c r="C6743" t="str">
        <f t="shared" si="213"/>
        <v>Jan</v>
      </c>
      <c r="D6743" t="s">
        <v>2957</v>
      </c>
      <c r="E6743" t="s">
        <v>31</v>
      </c>
      <c r="F6743" t="s">
        <v>12</v>
      </c>
      <c r="G6743" t="s">
        <v>27</v>
      </c>
      <c r="H6743" t="s">
        <v>664</v>
      </c>
      <c r="I6743" s="4">
        <v>21.4</v>
      </c>
      <c r="J6743" s="5">
        <v>5</v>
      </c>
      <c r="K6743" s="4">
        <v>6.21</v>
      </c>
    </row>
    <row r="6744" spans="1:11" x14ac:dyDescent="0.2">
      <c r="A6744" t="s">
        <v>3578</v>
      </c>
      <c r="B6744" t="str">
        <f t="shared" si="212"/>
        <v>2017</v>
      </c>
      <c r="C6744" t="str">
        <f t="shared" si="213"/>
        <v>Jan</v>
      </c>
      <c r="D6744" t="s">
        <v>2047</v>
      </c>
      <c r="E6744" t="s">
        <v>11</v>
      </c>
      <c r="F6744" t="s">
        <v>12</v>
      </c>
      <c r="G6744" t="s">
        <v>22</v>
      </c>
      <c r="H6744" t="s">
        <v>419</v>
      </c>
      <c r="I6744" s="4">
        <v>32.78</v>
      </c>
      <c r="J6744" s="5">
        <v>4</v>
      </c>
      <c r="K6744" s="4">
        <v>-52.45</v>
      </c>
    </row>
    <row r="6745" spans="1:11" x14ac:dyDescent="0.2">
      <c r="A6745" t="s">
        <v>3578</v>
      </c>
      <c r="B6745" t="str">
        <f t="shared" si="212"/>
        <v>2017</v>
      </c>
      <c r="C6745" t="str">
        <f t="shared" si="213"/>
        <v>Jan</v>
      </c>
      <c r="D6745" t="s">
        <v>2047</v>
      </c>
      <c r="E6745" t="s">
        <v>11</v>
      </c>
      <c r="F6745" t="s">
        <v>43</v>
      </c>
      <c r="G6745" t="s">
        <v>58</v>
      </c>
      <c r="H6745" t="s">
        <v>95</v>
      </c>
      <c r="I6745" s="4">
        <v>47.98</v>
      </c>
      <c r="J6745" s="5">
        <v>2</v>
      </c>
      <c r="K6745" s="4">
        <v>14.4</v>
      </c>
    </row>
    <row r="6746" spans="1:11" x14ac:dyDescent="0.2">
      <c r="A6746" t="s">
        <v>3578</v>
      </c>
      <c r="B6746" t="str">
        <f t="shared" si="212"/>
        <v>2017</v>
      </c>
      <c r="C6746" t="str">
        <f t="shared" si="213"/>
        <v>Jan</v>
      </c>
      <c r="D6746" t="s">
        <v>2047</v>
      </c>
      <c r="E6746" t="s">
        <v>11</v>
      </c>
      <c r="F6746" t="s">
        <v>43</v>
      </c>
      <c r="G6746" t="s">
        <v>58</v>
      </c>
      <c r="H6746" t="s">
        <v>1668</v>
      </c>
      <c r="I6746" s="4">
        <v>62.59</v>
      </c>
      <c r="J6746" s="5">
        <v>8</v>
      </c>
      <c r="K6746" s="4">
        <v>13.3</v>
      </c>
    </row>
    <row r="6747" spans="1:11" x14ac:dyDescent="0.2">
      <c r="A6747" t="s">
        <v>3578</v>
      </c>
      <c r="B6747" t="str">
        <f t="shared" si="212"/>
        <v>2017</v>
      </c>
      <c r="C6747" t="str">
        <f t="shared" si="213"/>
        <v>Jan</v>
      </c>
      <c r="D6747" t="s">
        <v>2047</v>
      </c>
      <c r="E6747" t="s">
        <v>11</v>
      </c>
      <c r="F6747" t="s">
        <v>12</v>
      </c>
      <c r="G6747" t="s">
        <v>22</v>
      </c>
      <c r="H6747" t="s">
        <v>1107</v>
      </c>
      <c r="I6747" s="4">
        <v>4.28</v>
      </c>
      <c r="J6747" s="5">
        <v>1</v>
      </c>
      <c r="K6747" s="4">
        <v>-6.63</v>
      </c>
    </row>
    <row r="6748" spans="1:11" x14ac:dyDescent="0.2">
      <c r="A6748" t="s">
        <v>3579</v>
      </c>
      <c r="B6748" t="str">
        <f t="shared" si="212"/>
        <v>2017</v>
      </c>
      <c r="C6748" t="str">
        <f t="shared" si="213"/>
        <v>Jan</v>
      </c>
      <c r="D6748" t="s">
        <v>33</v>
      </c>
      <c r="E6748" t="s">
        <v>31</v>
      </c>
      <c r="F6748" t="s">
        <v>38</v>
      </c>
      <c r="G6748" t="s">
        <v>52</v>
      </c>
      <c r="H6748" t="s">
        <v>923</v>
      </c>
      <c r="I6748" s="4">
        <v>27.92</v>
      </c>
      <c r="J6748" s="5">
        <v>4</v>
      </c>
      <c r="K6748" s="4">
        <v>8.1</v>
      </c>
    </row>
    <row r="6749" spans="1:11" x14ac:dyDescent="0.2">
      <c r="A6749" t="s">
        <v>3579</v>
      </c>
      <c r="B6749" t="str">
        <f t="shared" si="212"/>
        <v>2017</v>
      </c>
      <c r="C6749" t="str">
        <f t="shared" si="213"/>
        <v>Jan</v>
      </c>
      <c r="D6749" t="s">
        <v>33</v>
      </c>
      <c r="E6749" t="s">
        <v>31</v>
      </c>
      <c r="F6749" t="s">
        <v>38</v>
      </c>
      <c r="G6749" t="s">
        <v>164</v>
      </c>
      <c r="H6749" t="s">
        <v>948</v>
      </c>
      <c r="I6749" s="4">
        <v>399.67</v>
      </c>
      <c r="J6749" s="5">
        <v>7</v>
      </c>
      <c r="K6749" s="4">
        <v>-14.99</v>
      </c>
    </row>
    <row r="6750" spans="1:11" x14ac:dyDescent="0.2">
      <c r="A6750" t="s">
        <v>3579</v>
      </c>
      <c r="B6750" t="str">
        <f t="shared" si="212"/>
        <v>2017</v>
      </c>
      <c r="C6750" t="str">
        <f t="shared" si="213"/>
        <v>Jan</v>
      </c>
      <c r="D6750" t="s">
        <v>1977</v>
      </c>
      <c r="E6750" t="s">
        <v>125</v>
      </c>
      <c r="F6750" t="s">
        <v>12</v>
      </c>
      <c r="G6750" t="s">
        <v>22</v>
      </c>
      <c r="H6750" t="s">
        <v>960</v>
      </c>
      <c r="I6750" s="4">
        <v>5443.96</v>
      </c>
      <c r="J6750" s="5">
        <v>4</v>
      </c>
      <c r="K6750" s="4">
        <v>2504.2199999999998</v>
      </c>
    </row>
    <row r="6751" spans="1:11" x14ac:dyDescent="0.2">
      <c r="A6751" t="s">
        <v>3579</v>
      </c>
      <c r="B6751" t="str">
        <f t="shared" si="212"/>
        <v>2017</v>
      </c>
      <c r="C6751" t="str">
        <f t="shared" si="213"/>
        <v>Jan</v>
      </c>
      <c r="D6751" t="s">
        <v>1977</v>
      </c>
      <c r="E6751" t="s">
        <v>125</v>
      </c>
      <c r="F6751" t="s">
        <v>38</v>
      </c>
      <c r="G6751" t="s">
        <v>39</v>
      </c>
      <c r="H6751" t="s">
        <v>1721</v>
      </c>
      <c r="I6751" s="4">
        <v>302.67</v>
      </c>
      <c r="J6751" s="5">
        <v>3</v>
      </c>
      <c r="K6751" s="4">
        <v>72.64</v>
      </c>
    </row>
    <row r="6752" spans="1:11" x14ac:dyDescent="0.2">
      <c r="A6752" t="s">
        <v>3579</v>
      </c>
      <c r="B6752" t="str">
        <f t="shared" si="212"/>
        <v>2017</v>
      </c>
      <c r="C6752" t="str">
        <f t="shared" si="213"/>
        <v>Jan</v>
      </c>
      <c r="D6752" t="s">
        <v>1977</v>
      </c>
      <c r="E6752" t="s">
        <v>125</v>
      </c>
      <c r="F6752" t="s">
        <v>12</v>
      </c>
      <c r="G6752" t="s">
        <v>13</v>
      </c>
      <c r="H6752" t="s">
        <v>3219</v>
      </c>
      <c r="I6752" s="4">
        <v>56.07</v>
      </c>
      <c r="J6752" s="5">
        <v>7</v>
      </c>
      <c r="K6752" s="4">
        <v>25.23</v>
      </c>
    </row>
    <row r="6753" spans="1:11" x14ac:dyDescent="0.2">
      <c r="A6753" t="s">
        <v>3580</v>
      </c>
      <c r="B6753" t="str">
        <f t="shared" si="212"/>
        <v>2017</v>
      </c>
      <c r="C6753" t="str">
        <f t="shared" si="213"/>
        <v>Jan</v>
      </c>
      <c r="D6753" t="s">
        <v>1026</v>
      </c>
      <c r="E6753" t="s">
        <v>11</v>
      </c>
      <c r="F6753" t="s">
        <v>12</v>
      </c>
      <c r="G6753" t="s">
        <v>18</v>
      </c>
      <c r="H6753" t="s">
        <v>2766</v>
      </c>
      <c r="I6753" s="4">
        <v>6</v>
      </c>
      <c r="J6753" s="5">
        <v>2</v>
      </c>
      <c r="K6753" s="4">
        <v>2.1</v>
      </c>
    </row>
    <row r="6754" spans="1:11" x14ac:dyDescent="0.2">
      <c r="A6754" t="s">
        <v>3580</v>
      </c>
      <c r="B6754" t="str">
        <f t="shared" si="212"/>
        <v>2017</v>
      </c>
      <c r="C6754" t="str">
        <f t="shared" si="213"/>
        <v>Jan</v>
      </c>
      <c r="D6754" t="s">
        <v>3512</v>
      </c>
      <c r="E6754" t="s">
        <v>26</v>
      </c>
      <c r="F6754" t="s">
        <v>43</v>
      </c>
      <c r="G6754" t="s">
        <v>44</v>
      </c>
      <c r="H6754" t="s">
        <v>747</v>
      </c>
      <c r="I6754" s="4">
        <v>429.6</v>
      </c>
      <c r="J6754" s="5">
        <v>2</v>
      </c>
      <c r="K6754" s="4">
        <v>-93.08</v>
      </c>
    </row>
    <row r="6755" spans="1:11" x14ac:dyDescent="0.2">
      <c r="A6755" t="s">
        <v>3580</v>
      </c>
      <c r="B6755" t="str">
        <f t="shared" si="212"/>
        <v>2017</v>
      </c>
      <c r="C6755" t="str">
        <f t="shared" si="213"/>
        <v>Jan</v>
      </c>
      <c r="D6755" t="s">
        <v>3512</v>
      </c>
      <c r="E6755" t="s">
        <v>26</v>
      </c>
      <c r="F6755" t="s">
        <v>38</v>
      </c>
      <c r="G6755" t="s">
        <v>52</v>
      </c>
      <c r="H6755" t="s">
        <v>2014</v>
      </c>
      <c r="I6755" s="4">
        <v>31.97</v>
      </c>
      <c r="J6755" s="5">
        <v>2</v>
      </c>
      <c r="K6755" s="4">
        <v>6.39</v>
      </c>
    </row>
    <row r="6756" spans="1:11" x14ac:dyDescent="0.2">
      <c r="A6756" t="s">
        <v>3580</v>
      </c>
      <c r="B6756" t="str">
        <f t="shared" si="212"/>
        <v>2017</v>
      </c>
      <c r="C6756" t="str">
        <f t="shared" si="213"/>
        <v>Jan</v>
      </c>
      <c r="D6756" t="s">
        <v>3512</v>
      </c>
      <c r="E6756" t="s">
        <v>26</v>
      </c>
      <c r="F6756" t="s">
        <v>38</v>
      </c>
      <c r="G6756" t="s">
        <v>39</v>
      </c>
      <c r="H6756" t="s">
        <v>2433</v>
      </c>
      <c r="I6756" s="4">
        <v>887.27</v>
      </c>
      <c r="J6756" s="5">
        <v>3</v>
      </c>
      <c r="K6756" s="4">
        <v>-63.38</v>
      </c>
    </row>
    <row r="6757" spans="1:11" x14ac:dyDescent="0.2">
      <c r="A6757" t="s">
        <v>3580</v>
      </c>
      <c r="B6757" t="str">
        <f t="shared" si="212"/>
        <v>2017</v>
      </c>
      <c r="C6757" t="str">
        <f t="shared" si="213"/>
        <v>Jan</v>
      </c>
      <c r="D6757" t="s">
        <v>3512</v>
      </c>
      <c r="E6757" t="s">
        <v>26</v>
      </c>
      <c r="F6757" t="s">
        <v>12</v>
      </c>
      <c r="G6757" t="s">
        <v>13</v>
      </c>
      <c r="H6757" t="s">
        <v>3554</v>
      </c>
      <c r="I6757" s="4">
        <v>21.7</v>
      </c>
      <c r="J6757" s="5">
        <v>4</v>
      </c>
      <c r="K6757" s="4">
        <v>7.05</v>
      </c>
    </row>
    <row r="6758" spans="1:11" x14ac:dyDescent="0.2">
      <c r="A6758" t="s">
        <v>3580</v>
      </c>
      <c r="B6758" t="str">
        <f t="shared" si="212"/>
        <v>2017</v>
      </c>
      <c r="C6758" t="str">
        <f t="shared" si="213"/>
        <v>Jan</v>
      </c>
      <c r="D6758" t="s">
        <v>755</v>
      </c>
      <c r="E6758" t="s">
        <v>2865</v>
      </c>
      <c r="F6758" t="s">
        <v>12</v>
      </c>
      <c r="G6758" t="s">
        <v>13</v>
      </c>
      <c r="H6758" t="s">
        <v>2680</v>
      </c>
      <c r="I6758" s="4">
        <v>79.92</v>
      </c>
      <c r="J6758" s="5">
        <v>4</v>
      </c>
      <c r="K6758" s="4">
        <v>37.56</v>
      </c>
    </row>
    <row r="6759" spans="1:11" x14ac:dyDescent="0.2">
      <c r="A6759" t="s">
        <v>3580</v>
      </c>
      <c r="B6759" t="str">
        <f t="shared" si="212"/>
        <v>2017</v>
      </c>
      <c r="C6759" t="str">
        <f t="shared" si="213"/>
        <v>Jan</v>
      </c>
      <c r="D6759" t="s">
        <v>755</v>
      </c>
      <c r="E6759" t="s">
        <v>2865</v>
      </c>
      <c r="F6759" t="s">
        <v>12</v>
      </c>
      <c r="G6759" t="s">
        <v>13</v>
      </c>
      <c r="H6759" t="s">
        <v>1088</v>
      </c>
      <c r="I6759" s="4">
        <v>12.28</v>
      </c>
      <c r="J6759" s="5">
        <v>1</v>
      </c>
      <c r="K6759" s="4">
        <v>5.77</v>
      </c>
    </row>
    <row r="6760" spans="1:11" x14ac:dyDescent="0.2">
      <c r="A6760" t="s">
        <v>3580</v>
      </c>
      <c r="B6760" t="str">
        <f t="shared" si="212"/>
        <v>2017</v>
      </c>
      <c r="C6760" t="str">
        <f t="shared" si="213"/>
        <v>Jan</v>
      </c>
      <c r="D6760" t="s">
        <v>755</v>
      </c>
      <c r="E6760" t="s">
        <v>2865</v>
      </c>
      <c r="F6760" t="s">
        <v>12</v>
      </c>
      <c r="G6760" t="s">
        <v>105</v>
      </c>
      <c r="H6760" t="s">
        <v>2134</v>
      </c>
      <c r="I6760" s="4">
        <v>542.94000000000005</v>
      </c>
      <c r="J6760" s="5">
        <v>3</v>
      </c>
      <c r="K6760" s="4">
        <v>152.02000000000001</v>
      </c>
    </row>
    <row r="6761" spans="1:11" x14ac:dyDescent="0.2">
      <c r="A6761" t="s">
        <v>3580</v>
      </c>
      <c r="B6761" t="str">
        <f t="shared" si="212"/>
        <v>2017</v>
      </c>
      <c r="C6761" t="str">
        <f t="shared" si="213"/>
        <v>Jan</v>
      </c>
      <c r="D6761" t="s">
        <v>755</v>
      </c>
      <c r="E6761" t="s">
        <v>2865</v>
      </c>
      <c r="F6761" t="s">
        <v>12</v>
      </c>
      <c r="G6761" t="s">
        <v>72</v>
      </c>
      <c r="H6761" t="s">
        <v>459</v>
      </c>
      <c r="I6761" s="4">
        <v>2.04</v>
      </c>
      <c r="J6761" s="5">
        <v>1</v>
      </c>
      <c r="K6761" s="4">
        <v>0.96</v>
      </c>
    </row>
    <row r="6762" spans="1:11" x14ac:dyDescent="0.2">
      <c r="A6762" t="s">
        <v>3581</v>
      </c>
      <c r="B6762" t="str">
        <f t="shared" si="212"/>
        <v>2017</v>
      </c>
      <c r="C6762" t="str">
        <f t="shared" si="213"/>
        <v>Jan</v>
      </c>
      <c r="D6762" t="s">
        <v>3220</v>
      </c>
      <c r="E6762" t="s">
        <v>169</v>
      </c>
      <c r="F6762" t="s">
        <v>38</v>
      </c>
      <c r="G6762" t="s">
        <v>39</v>
      </c>
      <c r="H6762" t="s">
        <v>808</v>
      </c>
      <c r="I6762" s="4">
        <v>207.85</v>
      </c>
      <c r="J6762" s="5">
        <v>3</v>
      </c>
      <c r="K6762" s="4">
        <v>2.31</v>
      </c>
    </row>
    <row r="6763" spans="1:11" x14ac:dyDescent="0.2">
      <c r="A6763" t="s">
        <v>3581</v>
      </c>
      <c r="B6763" t="str">
        <f t="shared" si="212"/>
        <v>2017</v>
      </c>
      <c r="C6763" t="str">
        <f t="shared" si="213"/>
        <v>Jan</v>
      </c>
      <c r="D6763" t="s">
        <v>1608</v>
      </c>
      <c r="E6763" t="s">
        <v>31</v>
      </c>
      <c r="F6763" t="s">
        <v>43</v>
      </c>
      <c r="G6763" t="s">
        <v>44</v>
      </c>
      <c r="H6763" t="s">
        <v>567</v>
      </c>
      <c r="I6763" s="4">
        <v>160.78</v>
      </c>
      <c r="J6763" s="5">
        <v>3</v>
      </c>
      <c r="K6763" s="4">
        <v>10.050000000000001</v>
      </c>
    </row>
    <row r="6764" spans="1:11" x14ac:dyDescent="0.2">
      <c r="A6764" t="s">
        <v>3581</v>
      </c>
      <c r="B6764" t="str">
        <f t="shared" si="212"/>
        <v>2017</v>
      </c>
      <c r="C6764" t="str">
        <f t="shared" si="213"/>
        <v>Jan</v>
      </c>
      <c r="D6764" t="s">
        <v>255</v>
      </c>
      <c r="E6764" t="s">
        <v>31</v>
      </c>
      <c r="F6764" t="s">
        <v>12</v>
      </c>
      <c r="G6764" t="s">
        <v>27</v>
      </c>
      <c r="H6764" t="s">
        <v>242</v>
      </c>
      <c r="I6764" s="4">
        <v>24.2</v>
      </c>
      <c r="J6764" s="5">
        <v>5</v>
      </c>
      <c r="K6764" s="4">
        <v>7.99</v>
      </c>
    </row>
    <row r="6765" spans="1:11" x14ac:dyDescent="0.2">
      <c r="A6765" t="s">
        <v>3581</v>
      </c>
      <c r="B6765" t="str">
        <f t="shared" si="212"/>
        <v>2017</v>
      </c>
      <c r="C6765" t="str">
        <f t="shared" si="213"/>
        <v>Jan</v>
      </c>
      <c r="D6765" t="s">
        <v>255</v>
      </c>
      <c r="E6765" t="s">
        <v>31</v>
      </c>
      <c r="F6765" t="s">
        <v>43</v>
      </c>
      <c r="G6765" t="s">
        <v>44</v>
      </c>
      <c r="H6765" t="s">
        <v>1554</v>
      </c>
      <c r="I6765" s="4">
        <v>359.98</v>
      </c>
      <c r="J6765" s="5">
        <v>3</v>
      </c>
      <c r="K6765" s="4">
        <v>130.49</v>
      </c>
    </row>
    <row r="6766" spans="1:11" x14ac:dyDescent="0.2">
      <c r="A6766" t="s">
        <v>3581</v>
      </c>
      <c r="B6766" t="str">
        <f t="shared" si="212"/>
        <v>2017</v>
      </c>
      <c r="C6766" t="str">
        <f t="shared" si="213"/>
        <v>Jan</v>
      </c>
      <c r="D6766" t="s">
        <v>1725</v>
      </c>
      <c r="E6766" t="s">
        <v>706</v>
      </c>
      <c r="F6766" t="s">
        <v>12</v>
      </c>
      <c r="G6766" t="s">
        <v>27</v>
      </c>
      <c r="H6766" t="s">
        <v>2965</v>
      </c>
      <c r="I6766" s="4">
        <v>3.52</v>
      </c>
      <c r="J6766" s="5">
        <v>2</v>
      </c>
      <c r="K6766" s="4">
        <v>1.02</v>
      </c>
    </row>
    <row r="6767" spans="1:11" x14ac:dyDescent="0.2">
      <c r="A6767" t="s">
        <v>3581</v>
      </c>
      <c r="B6767" t="str">
        <f t="shared" si="212"/>
        <v>2017</v>
      </c>
      <c r="C6767" t="str">
        <f t="shared" si="213"/>
        <v>Jan</v>
      </c>
      <c r="D6767" t="s">
        <v>1877</v>
      </c>
      <c r="E6767" t="s">
        <v>17</v>
      </c>
      <c r="F6767" t="s">
        <v>12</v>
      </c>
      <c r="G6767" t="s">
        <v>18</v>
      </c>
      <c r="H6767" t="s">
        <v>672</v>
      </c>
      <c r="I6767" s="4">
        <v>11.52</v>
      </c>
      <c r="J6767" s="5">
        <v>5</v>
      </c>
      <c r="K6767" s="4">
        <v>4.18</v>
      </c>
    </row>
    <row r="6768" spans="1:11" x14ac:dyDescent="0.2">
      <c r="A6768" t="s">
        <v>3582</v>
      </c>
      <c r="B6768" t="str">
        <f t="shared" si="212"/>
        <v>2017</v>
      </c>
      <c r="C6768" t="str">
        <f t="shared" si="213"/>
        <v>Jan</v>
      </c>
      <c r="D6768" t="s">
        <v>1079</v>
      </c>
      <c r="E6768" t="s">
        <v>189</v>
      </c>
      <c r="F6768" t="s">
        <v>12</v>
      </c>
      <c r="G6768" t="s">
        <v>20</v>
      </c>
      <c r="H6768" t="s">
        <v>348</v>
      </c>
      <c r="I6768" s="4">
        <v>242.94</v>
      </c>
      <c r="J6768" s="5">
        <v>3</v>
      </c>
      <c r="K6768" s="4">
        <v>9.7200000000000006</v>
      </c>
    </row>
    <row r="6769" spans="1:11" x14ac:dyDescent="0.2">
      <c r="A6769" t="s">
        <v>3582</v>
      </c>
      <c r="B6769" t="str">
        <f t="shared" si="212"/>
        <v>2017</v>
      </c>
      <c r="C6769" t="str">
        <f t="shared" si="213"/>
        <v>Jan</v>
      </c>
      <c r="D6769" t="s">
        <v>1079</v>
      </c>
      <c r="E6769" t="s">
        <v>189</v>
      </c>
      <c r="F6769" t="s">
        <v>43</v>
      </c>
      <c r="G6769" t="s">
        <v>58</v>
      </c>
      <c r="H6769" t="s">
        <v>1711</v>
      </c>
      <c r="I6769" s="4">
        <v>179.97</v>
      </c>
      <c r="J6769" s="5">
        <v>3</v>
      </c>
      <c r="K6769" s="4">
        <v>86.39</v>
      </c>
    </row>
    <row r="6770" spans="1:11" x14ac:dyDescent="0.2">
      <c r="A6770" t="s">
        <v>3582</v>
      </c>
      <c r="B6770" t="str">
        <f t="shared" si="212"/>
        <v>2017</v>
      </c>
      <c r="C6770" t="str">
        <f t="shared" si="213"/>
        <v>Jan</v>
      </c>
      <c r="D6770" t="s">
        <v>1079</v>
      </c>
      <c r="E6770" t="s">
        <v>189</v>
      </c>
      <c r="F6770" t="s">
        <v>12</v>
      </c>
      <c r="G6770" t="s">
        <v>22</v>
      </c>
      <c r="H6770" t="s">
        <v>904</v>
      </c>
      <c r="I6770" s="4">
        <v>99.7</v>
      </c>
      <c r="J6770" s="5">
        <v>6</v>
      </c>
      <c r="K6770" s="4">
        <v>33.65</v>
      </c>
    </row>
    <row r="6771" spans="1:11" x14ac:dyDescent="0.2">
      <c r="A6771" t="s">
        <v>3582</v>
      </c>
      <c r="B6771" t="str">
        <f t="shared" si="212"/>
        <v>2017</v>
      </c>
      <c r="C6771" t="str">
        <f t="shared" si="213"/>
        <v>Jan</v>
      </c>
      <c r="D6771" t="s">
        <v>1079</v>
      </c>
      <c r="E6771" t="s">
        <v>189</v>
      </c>
      <c r="F6771" t="s">
        <v>12</v>
      </c>
      <c r="G6771" t="s">
        <v>22</v>
      </c>
      <c r="H6771" t="s">
        <v>214</v>
      </c>
      <c r="I6771" s="4">
        <v>27.94</v>
      </c>
      <c r="J6771" s="5">
        <v>4</v>
      </c>
      <c r="K6771" s="4">
        <v>9.43</v>
      </c>
    </row>
    <row r="6772" spans="1:11" x14ac:dyDescent="0.2">
      <c r="A6772" t="s">
        <v>3582</v>
      </c>
      <c r="B6772" t="str">
        <f t="shared" si="212"/>
        <v>2017</v>
      </c>
      <c r="C6772" t="str">
        <f t="shared" si="213"/>
        <v>Jan</v>
      </c>
      <c r="D6772" t="s">
        <v>1079</v>
      </c>
      <c r="E6772" t="s">
        <v>189</v>
      </c>
      <c r="F6772" t="s">
        <v>38</v>
      </c>
      <c r="G6772" t="s">
        <v>83</v>
      </c>
      <c r="H6772" t="s">
        <v>3514</v>
      </c>
      <c r="I6772" s="4">
        <v>84.98</v>
      </c>
      <c r="J6772" s="5">
        <v>1</v>
      </c>
      <c r="K6772" s="4">
        <v>18.7</v>
      </c>
    </row>
    <row r="6773" spans="1:11" x14ac:dyDescent="0.2">
      <c r="A6773" t="s">
        <v>3582</v>
      </c>
      <c r="B6773" t="str">
        <f t="shared" si="212"/>
        <v>2017</v>
      </c>
      <c r="C6773" t="str">
        <f t="shared" si="213"/>
        <v>Jan</v>
      </c>
      <c r="D6773" t="s">
        <v>1079</v>
      </c>
      <c r="E6773" t="s">
        <v>189</v>
      </c>
      <c r="F6773" t="s">
        <v>12</v>
      </c>
      <c r="G6773" t="s">
        <v>22</v>
      </c>
      <c r="H6773" t="s">
        <v>1297</v>
      </c>
      <c r="I6773" s="4">
        <v>18.72</v>
      </c>
      <c r="J6773" s="5">
        <v>5</v>
      </c>
      <c r="K6773" s="4">
        <v>6.55</v>
      </c>
    </row>
    <row r="6774" spans="1:11" x14ac:dyDescent="0.2">
      <c r="A6774" t="s">
        <v>3582</v>
      </c>
      <c r="B6774" t="str">
        <f t="shared" si="212"/>
        <v>2017</v>
      </c>
      <c r="C6774" t="str">
        <f t="shared" si="213"/>
        <v>Jan</v>
      </c>
      <c r="D6774" t="s">
        <v>2106</v>
      </c>
      <c r="E6774" t="s">
        <v>290</v>
      </c>
      <c r="F6774" t="s">
        <v>12</v>
      </c>
      <c r="G6774" t="s">
        <v>20</v>
      </c>
      <c r="H6774" t="s">
        <v>1618</v>
      </c>
      <c r="I6774" s="4">
        <v>348.21</v>
      </c>
      <c r="J6774" s="5">
        <v>7</v>
      </c>
      <c r="K6774" s="4">
        <v>30.47</v>
      </c>
    </row>
    <row r="6775" spans="1:11" x14ac:dyDescent="0.2">
      <c r="A6775" t="s">
        <v>3582</v>
      </c>
      <c r="B6775" t="str">
        <f t="shared" si="212"/>
        <v>2017</v>
      </c>
      <c r="C6775" t="str">
        <f t="shared" si="213"/>
        <v>Jan</v>
      </c>
      <c r="D6775" t="s">
        <v>2106</v>
      </c>
      <c r="E6775" t="s">
        <v>290</v>
      </c>
      <c r="F6775" t="s">
        <v>12</v>
      </c>
      <c r="G6775" t="s">
        <v>22</v>
      </c>
      <c r="H6775" t="s">
        <v>1781</v>
      </c>
      <c r="I6775" s="4">
        <v>35.78</v>
      </c>
      <c r="J6775" s="5">
        <v>7</v>
      </c>
      <c r="K6775" s="4">
        <v>-28.63</v>
      </c>
    </row>
    <row r="6776" spans="1:11" x14ac:dyDescent="0.2">
      <c r="A6776" t="s">
        <v>3582</v>
      </c>
      <c r="B6776" t="str">
        <f t="shared" si="212"/>
        <v>2017</v>
      </c>
      <c r="C6776" t="str">
        <f t="shared" si="213"/>
        <v>Jan</v>
      </c>
      <c r="D6776" t="s">
        <v>3382</v>
      </c>
      <c r="E6776" t="s">
        <v>125</v>
      </c>
      <c r="F6776" t="s">
        <v>12</v>
      </c>
      <c r="G6776" t="s">
        <v>22</v>
      </c>
      <c r="H6776" t="s">
        <v>1043</v>
      </c>
      <c r="I6776" s="4">
        <v>14.4</v>
      </c>
      <c r="J6776" s="5">
        <v>5</v>
      </c>
      <c r="K6776" s="4">
        <v>7.06</v>
      </c>
    </row>
    <row r="6777" spans="1:11" x14ac:dyDescent="0.2">
      <c r="A6777" t="s">
        <v>3582</v>
      </c>
      <c r="B6777" t="str">
        <f t="shared" si="212"/>
        <v>2017</v>
      </c>
      <c r="C6777" t="str">
        <f t="shared" si="213"/>
        <v>Jan</v>
      </c>
      <c r="D6777" t="s">
        <v>3382</v>
      </c>
      <c r="E6777" t="s">
        <v>125</v>
      </c>
      <c r="F6777" t="s">
        <v>43</v>
      </c>
      <c r="G6777" t="s">
        <v>58</v>
      </c>
      <c r="H6777" t="s">
        <v>2710</v>
      </c>
      <c r="I6777" s="4">
        <v>619.95000000000005</v>
      </c>
      <c r="J6777" s="5">
        <v>5</v>
      </c>
      <c r="K6777" s="4">
        <v>111.59</v>
      </c>
    </row>
    <row r="6778" spans="1:11" x14ac:dyDescent="0.2">
      <c r="A6778" t="s">
        <v>3582</v>
      </c>
      <c r="B6778" t="str">
        <f t="shared" si="212"/>
        <v>2017</v>
      </c>
      <c r="C6778" t="str">
        <f t="shared" si="213"/>
        <v>Jan</v>
      </c>
      <c r="D6778" t="s">
        <v>3382</v>
      </c>
      <c r="E6778" t="s">
        <v>125</v>
      </c>
      <c r="F6778" t="s">
        <v>12</v>
      </c>
      <c r="G6778" t="s">
        <v>22</v>
      </c>
      <c r="H6778" t="s">
        <v>202</v>
      </c>
      <c r="I6778" s="4">
        <v>89.52</v>
      </c>
      <c r="J6778" s="5">
        <v>4</v>
      </c>
      <c r="K6778" s="4">
        <v>42.07</v>
      </c>
    </row>
    <row r="6779" spans="1:11" x14ac:dyDescent="0.2">
      <c r="A6779" t="s">
        <v>3582</v>
      </c>
      <c r="B6779" t="str">
        <f t="shared" si="212"/>
        <v>2017</v>
      </c>
      <c r="C6779" t="str">
        <f t="shared" si="213"/>
        <v>Jan</v>
      </c>
      <c r="D6779" t="s">
        <v>3382</v>
      </c>
      <c r="E6779" t="s">
        <v>125</v>
      </c>
      <c r="F6779" t="s">
        <v>43</v>
      </c>
      <c r="G6779" t="s">
        <v>353</v>
      </c>
      <c r="H6779" t="s">
        <v>3583</v>
      </c>
      <c r="I6779" s="4">
        <v>350.97</v>
      </c>
      <c r="J6779" s="5">
        <v>3</v>
      </c>
      <c r="K6779" s="4">
        <v>152.09</v>
      </c>
    </row>
    <row r="6780" spans="1:11" x14ac:dyDescent="0.2">
      <c r="A6780" t="s">
        <v>3582</v>
      </c>
      <c r="B6780" t="str">
        <f t="shared" si="212"/>
        <v>2017</v>
      </c>
      <c r="C6780" t="str">
        <f t="shared" si="213"/>
        <v>Jan</v>
      </c>
      <c r="D6780" t="s">
        <v>3382</v>
      </c>
      <c r="E6780" t="s">
        <v>125</v>
      </c>
      <c r="F6780" t="s">
        <v>43</v>
      </c>
      <c r="G6780" t="s">
        <v>44</v>
      </c>
      <c r="H6780" t="s">
        <v>2649</v>
      </c>
      <c r="I6780" s="4">
        <v>164.99</v>
      </c>
      <c r="J6780" s="5">
        <v>1</v>
      </c>
      <c r="K6780" s="4">
        <v>49.5</v>
      </c>
    </row>
    <row r="6781" spans="1:11" x14ac:dyDescent="0.2">
      <c r="A6781" t="s">
        <v>3582</v>
      </c>
      <c r="B6781" t="str">
        <f t="shared" si="212"/>
        <v>2017</v>
      </c>
      <c r="C6781" t="str">
        <f t="shared" si="213"/>
        <v>Jan</v>
      </c>
      <c r="D6781" t="s">
        <v>3067</v>
      </c>
      <c r="E6781" t="s">
        <v>17</v>
      </c>
      <c r="F6781" t="s">
        <v>12</v>
      </c>
      <c r="G6781" t="s">
        <v>72</v>
      </c>
      <c r="H6781" t="s">
        <v>479</v>
      </c>
      <c r="I6781" s="4">
        <v>268.58</v>
      </c>
      <c r="J6781" s="5">
        <v>4</v>
      </c>
      <c r="K6781" s="4">
        <v>90.64</v>
      </c>
    </row>
    <row r="6782" spans="1:11" x14ac:dyDescent="0.2">
      <c r="A6782" t="s">
        <v>3584</v>
      </c>
      <c r="B6782" t="str">
        <f t="shared" si="212"/>
        <v>2017</v>
      </c>
      <c r="C6782" t="str">
        <f t="shared" si="213"/>
        <v>Jan</v>
      </c>
      <c r="D6782" t="s">
        <v>1931</v>
      </c>
      <c r="E6782" t="s">
        <v>590</v>
      </c>
      <c r="F6782" t="s">
        <v>43</v>
      </c>
      <c r="G6782" t="s">
        <v>694</v>
      </c>
      <c r="H6782" t="s">
        <v>3585</v>
      </c>
      <c r="I6782" s="4">
        <v>2999.95</v>
      </c>
      <c r="J6782" s="5">
        <v>5</v>
      </c>
      <c r="K6782" s="4">
        <v>1379.98</v>
      </c>
    </row>
    <row r="6783" spans="1:11" x14ac:dyDescent="0.2">
      <c r="A6783" t="s">
        <v>3584</v>
      </c>
      <c r="B6783" t="str">
        <f t="shared" si="212"/>
        <v>2017</v>
      </c>
      <c r="C6783" t="str">
        <f t="shared" si="213"/>
        <v>Jan</v>
      </c>
      <c r="D6783" t="s">
        <v>1931</v>
      </c>
      <c r="E6783" t="s">
        <v>590</v>
      </c>
      <c r="F6783" t="s">
        <v>12</v>
      </c>
      <c r="G6783" t="s">
        <v>20</v>
      </c>
      <c r="H6783" t="s">
        <v>2148</v>
      </c>
      <c r="I6783" s="4">
        <v>51.45</v>
      </c>
      <c r="J6783" s="5">
        <v>3</v>
      </c>
      <c r="K6783" s="4">
        <v>13.89</v>
      </c>
    </row>
    <row r="6784" spans="1:11" x14ac:dyDescent="0.2">
      <c r="A6784" t="s">
        <v>3584</v>
      </c>
      <c r="B6784" t="str">
        <f t="shared" si="212"/>
        <v>2017</v>
      </c>
      <c r="C6784" t="str">
        <f t="shared" si="213"/>
        <v>Jan</v>
      </c>
      <c r="D6784" t="s">
        <v>1931</v>
      </c>
      <c r="E6784" t="s">
        <v>590</v>
      </c>
      <c r="F6784" t="s">
        <v>12</v>
      </c>
      <c r="G6784" t="s">
        <v>13</v>
      </c>
      <c r="H6784" t="s">
        <v>1280</v>
      </c>
      <c r="I6784" s="4">
        <v>11.96</v>
      </c>
      <c r="J6784" s="5">
        <v>2</v>
      </c>
      <c r="K6784" s="4">
        <v>5.38</v>
      </c>
    </row>
    <row r="6785" spans="1:11" x14ac:dyDescent="0.2">
      <c r="A6785" t="s">
        <v>3584</v>
      </c>
      <c r="B6785" t="str">
        <f t="shared" si="212"/>
        <v>2017</v>
      </c>
      <c r="C6785" t="str">
        <f t="shared" si="213"/>
        <v>Jan</v>
      </c>
      <c r="D6785" t="s">
        <v>1931</v>
      </c>
      <c r="E6785" t="s">
        <v>590</v>
      </c>
      <c r="F6785" t="s">
        <v>12</v>
      </c>
      <c r="G6785" t="s">
        <v>20</v>
      </c>
      <c r="H6785" t="s">
        <v>1286</v>
      </c>
      <c r="I6785" s="4">
        <v>1126.02</v>
      </c>
      <c r="J6785" s="5">
        <v>3</v>
      </c>
      <c r="K6785" s="4">
        <v>56.3</v>
      </c>
    </row>
    <row r="6786" spans="1:11" x14ac:dyDescent="0.2">
      <c r="A6786" t="s">
        <v>3584</v>
      </c>
      <c r="B6786" t="str">
        <f t="shared" si="212"/>
        <v>2017</v>
      </c>
      <c r="C6786" t="str">
        <f t="shared" si="213"/>
        <v>Jan</v>
      </c>
      <c r="D6786" t="s">
        <v>601</v>
      </c>
      <c r="E6786" t="s">
        <v>17</v>
      </c>
      <c r="F6786" t="s">
        <v>12</v>
      </c>
      <c r="G6786" t="s">
        <v>47</v>
      </c>
      <c r="H6786" t="s">
        <v>184</v>
      </c>
      <c r="I6786" s="4">
        <v>15.12</v>
      </c>
      <c r="J6786" s="5">
        <v>5</v>
      </c>
      <c r="K6786" s="4">
        <v>4.91</v>
      </c>
    </row>
    <row r="6787" spans="1:11" x14ac:dyDescent="0.2">
      <c r="A6787" t="s">
        <v>3584</v>
      </c>
      <c r="B6787" t="str">
        <f t="shared" ref="B6787:B6850" si="214">TEXT(A6787,"YYYY")</f>
        <v>2017</v>
      </c>
      <c r="C6787" t="str">
        <f t="shared" ref="C6787:C6850" si="215">TEXT(A6787,"MMM")</f>
        <v>Jan</v>
      </c>
      <c r="D6787" t="s">
        <v>601</v>
      </c>
      <c r="E6787" t="s">
        <v>17</v>
      </c>
      <c r="F6787" t="s">
        <v>12</v>
      </c>
      <c r="G6787" t="s">
        <v>27</v>
      </c>
      <c r="H6787" t="s">
        <v>1147</v>
      </c>
      <c r="I6787" s="4">
        <v>7.87</v>
      </c>
      <c r="J6787" s="5">
        <v>3</v>
      </c>
      <c r="K6787" s="4">
        <v>0.89</v>
      </c>
    </row>
    <row r="6788" spans="1:11" x14ac:dyDescent="0.2">
      <c r="A6788" t="s">
        <v>3586</v>
      </c>
      <c r="B6788" t="str">
        <f t="shared" si="214"/>
        <v>2017</v>
      </c>
      <c r="C6788" t="str">
        <f t="shared" si="215"/>
        <v>Jan</v>
      </c>
      <c r="D6788" t="s">
        <v>402</v>
      </c>
      <c r="E6788" t="s">
        <v>125</v>
      </c>
      <c r="F6788" t="s">
        <v>38</v>
      </c>
      <c r="G6788" t="s">
        <v>164</v>
      </c>
      <c r="H6788" t="s">
        <v>1384</v>
      </c>
      <c r="I6788" s="4">
        <v>210.98</v>
      </c>
      <c r="J6788" s="5">
        <v>2</v>
      </c>
      <c r="K6788" s="4">
        <v>21.1</v>
      </c>
    </row>
    <row r="6789" spans="1:11" x14ac:dyDescent="0.2">
      <c r="A6789" t="s">
        <v>3586</v>
      </c>
      <c r="B6789" t="str">
        <f t="shared" si="214"/>
        <v>2017</v>
      </c>
      <c r="C6789" t="str">
        <f t="shared" si="215"/>
        <v>Jan</v>
      </c>
      <c r="D6789" t="s">
        <v>70</v>
      </c>
      <c r="E6789" t="s">
        <v>189</v>
      </c>
      <c r="F6789" t="s">
        <v>12</v>
      </c>
      <c r="G6789" t="s">
        <v>22</v>
      </c>
      <c r="H6789" t="s">
        <v>1915</v>
      </c>
      <c r="I6789" s="4">
        <v>19.68</v>
      </c>
      <c r="J6789" s="5">
        <v>5</v>
      </c>
      <c r="K6789" s="4">
        <v>6.89</v>
      </c>
    </row>
    <row r="6790" spans="1:11" x14ac:dyDescent="0.2">
      <c r="A6790" t="s">
        <v>3586</v>
      </c>
      <c r="B6790" t="str">
        <f t="shared" si="214"/>
        <v>2017</v>
      </c>
      <c r="C6790" t="str">
        <f t="shared" si="215"/>
        <v>Jan</v>
      </c>
      <c r="D6790" t="s">
        <v>70</v>
      </c>
      <c r="E6790" t="s">
        <v>189</v>
      </c>
      <c r="F6790" t="s">
        <v>12</v>
      </c>
      <c r="G6790" t="s">
        <v>13</v>
      </c>
      <c r="H6790" t="s">
        <v>2636</v>
      </c>
      <c r="I6790" s="4">
        <v>25.92</v>
      </c>
      <c r="J6790" s="5">
        <v>4</v>
      </c>
      <c r="K6790" s="4">
        <v>12.44</v>
      </c>
    </row>
    <row r="6791" spans="1:11" x14ac:dyDescent="0.2">
      <c r="A6791" t="s">
        <v>3586</v>
      </c>
      <c r="B6791" t="str">
        <f t="shared" si="214"/>
        <v>2017</v>
      </c>
      <c r="C6791" t="str">
        <f t="shared" si="215"/>
        <v>Jan</v>
      </c>
      <c r="D6791" t="s">
        <v>70</v>
      </c>
      <c r="E6791" t="s">
        <v>189</v>
      </c>
      <c r="F6791" t="s">
        <v>12</v>
      </c>
      <c r="G6791" t="s">
        <v>13</v>
      </c>
      <c r="H6791" t="s">
        <v>1883</v>
      </c>
      <c r="I6791" s="4">
        <v>6.48</v>
      </c>
      <c r="J6791" s="5">
        <v>1</v>
      </c>
      <c r="K6791" s="4">
        <v>3.11</v>
      </c>
    </row>
    <row r="6792" spans="1:11" x14ac:dyDescent="0.2">
      <c r="A6792" t="s">
        <v>3586</v>
      </c>
      <c r="B6792" t="str">
        <f t="shared" si="214"/>
        <v>2017</v>
      </c>
      <c r="C6792" t="str">
        <f t="shared" si="215"/>
        <v>Jan</v>
      </c>
      <c r="D6792" t="s">
        <v>70</v>
      </c>
      <c r="E6792" t="s">
        <v>189</v>
      </c>
      <c r="F6792" t="s">
        <v>43</v>
      </c>
      <c r="G6792" t="s">
        <v>44</v>
      </c>
      <c r="H6792" t="s">
        <v>453</v>
      </c>
      <c r="I6792" s="4">
        <v>86.35</v>
      </c>
      <c r="J6792" s="5">
        <v>6</v>
      </c>
      <c r="K6792" s="4">
        <v>8.64</v>
      </c>
    </row>
    <row r="6793" spans="1:11" x14ac:dyDescent="0.2">
      <c r="A6793" t="s">
        <v>3586</v>
      </c>
      <c r="B6793" t="str">
        <f t="shared" si="214"/>
        <v>2017</v>
      </c>
      <c r="C6793" t="str">
        <f t="shared" si="215"/>
        <v>Jan</v>
      </c>
      <c r="D6793" t="s">
        <v>721</v>
      </c>
      <c r="E6793" t="s">
        <v>109</v>
      </c>
      <c r="F6793" t="s">
        <v>43</v>
      </c>
      <c r="G6793" t="s">
        <v>58</v>
      </c>
      <c r="H6793" t="s">
        <v>583</v>
      </c>
      <c r="I6793" s="4">
        <v>95.98</v>
      </c>
      <c r="J6793" s="5">
        <v>2</v>
      </c>
      <c r="K6793" s="4">
        <v>12</v>
      </c>
    </row>
    <row r="6794" spans="1:11" x14ac:dyDescent="0.2">
      <c r="A6794" t="s">
        <v>3586</v>
      </c>
      <c r="B6794" t="str">
        <f t="shared" si="214"/>
        <v>2017</v>
      </c>
      <c r="C6794" t="str">
        <f t="shared" si="215"/>
        <v>Jan</v>
      </c>
      <c r="D6794" t="s">
        <v>721</v>
      </c>
      <c r="E6794" t="s">
        <v>109</v>
      </c>
      <c r="F6794" t="s">
        <v>12</v>
      </c>
      <c r="G6794" t="s">
        <v>22</v>
      </c>
      <c r="H6794" t="s">
        <v>1211</v>
      </c>
      <c r="I6794" s="4">
        <v>4.9400000000000004</v>
      </c>
      <c r="J6794" s="5">
        <v>2</v>
      </c>
      <c r="K6794" s="4">
        <v>-3.62</v>
      </c>
    </row>
    <row r="6795" spans="1:11" x14ac:dyDescent="0.2">
      <c r="A6795" t="s">
        <v>3587</v>
      </c>
      <c r="B6795" t="str">
        <f t="shared" si="214"/>
        <v>2017</v>
      </c>
      <c r="C6795" t="str">
        <f t="shared" si="215"/>
        <v>Jan</v>
      </c>
      <c r="D6795" t="s">
        <v>2398</v>
      </c>
      <c r="E6795" t="s">
        <v>34</v>
      </c>
      <c r="F6795" t="s">
        <v>12</v>
      </c>
      <c r="G6795" t="s">
        <v>47</v>
      </c>
      <c r="H6795" t="s">
        <v>1511</v>
      </c>
      <c r="I6795" s="4">
        <v>5.67</v>
      </c>
      <c r="J6795" s="5">
        <v>3</v>
      </c>
      <c r="K6795" s="4">
        <v>0.11</v>
      </c>
    </row>
    <row r="6796" spans="1:11" x14ac:dyDescent="0.2">
      <c r="A6796" t="s">
        <v>3587</v>
      </c>
      <c r="B6796" t="str">
        <f t="shared" si="214"/>
        <v>2017</v>
      </c>
      <c r="C6796" t="str">
        <f t="shared" si="215"/>
        <v>Jan</v>
      </c>
      <c r="D6796" t="s">
        <v>1611</v>
      </c>
      <c r="E6796" t="s">
        <v>31</v>
      </c>
      <c r="F6796" t="s">
        <v>12</v>
      </c>
      <c r="G6796" t="s">
        <v>105</v>
      </c>
      <c r="H6796" t="s">
        <v>1602</v>
      </c>
      <c r="I6796" s="4">
        <v>25.86</v>
      </c>
      <c r="J6796" s="5">
        <v>3</v>
      </c>
      <c r="K6796" s="4">
        <v>6.72</v>
      </c>
    </row>
    <row r="6797" spans="1:11" x14ac:dyDescent="0.2">
      <c r="A6797" t="s">
        <v>3587</v>
      </c>
      <c r="B6797" t="str">
        <f t="shared" si="214"/>
        <v>2017</v>
      </c>
      <c r="C6797" t="str">
        <f t="shared" si="215"/>
        <v>Jan</v>
      </c>
      <c r="D6797" t="s">
        <v>1611</v>
      </c>
      <c r="E6797" t="s">
        <v>31</v>
      </c>
      <c r="F6797" t="s">
        <v>12</v>
      </c>
      <c r="G6797" t="s">
        <v>22</v>
      </c>
      <c r="H6797" t="s">
        <v>3113</v>
      </c>
      <c r="I6797" s="4">
        <v>276.77999999999997</v>
      </c>
      <c r="J6797" s="5">
        <v>2</v>
      </c>
      <c r="K6797" s="4">
        <v>89.95</v>
      </c>
    </row>
    <row r="6798" spans="1:11" x14ac:dyDescent="0.2">
      <c r="A6798" t="s">
        <v>3587</v>
      </c>
      <c r="B6798" t="str">
        <f t="shared" si="214"/>
        <v>2017</v>
      </c>
      <c r="C6798" t="str">
        <f t="shared" si="215"/>
        <v>Jan</v>
      </c>
      <c r="D6798" t="s">
        <v>1611</v>
      </c>
      <c r="E6798" t="s">
        <v>31</v>
      </c>
      <c r="F6798" t="s">
        <v>43</v>
      </c>
      <c r="G6798" t="s">
        <v>44</v>
      </c>
      <c r="H6798" t="s">
        <v>2947</v>
      </c>
      <c r="I6798" s="4">
        <v>110.35</v>
      </c>
      <c r="J6798" s="5">
        <v>3</v>
      </c>
      <c r="K6798" s="4">
        <v>8.2799999999999994</v>
      </c>
    </row>
    <row r="6799" spans="1:11" x14ac:dyDescent="0.2">
      <c r="A6799" t="s">
        <v>3588</v>
      </c>
      <c r="B6799" t="str">
        <f t="shared" si="214"/>
        <v>2017</v>
      </c>
      <c r="C6799" t="str">
        <f t="shared" si="215"/>
        <v>Jan</v>
      </c>
      <c r="D6799" t="s">
        <v>157</v>
      </c>
      <c r="E6799" t="s">
        <v>561</v>
      </c>
      <c r="F6799" t="s">
        <v>12</v>
      </c>
      <c r="G6799" t="s">
        <v>27</v>
      </c>
      <c r="H6799" t="s">
        <v>2499</v>
      </c>
      <c r="I6799" s="4">
        <v>15.47</v>
      </c>
      <c r="J6799" s="5">
        <v>7</v>
      </c>
      <c r="K6799" s="4">
        <v>4.18</v>
      </c>
    </row>
    <row r="6800" spans="1:11" x14ac:dyDescent="0.2">
      <c r="A6800" t="s">
        <v>3588</v>
      </c>
      <c r="B6800" t="str">
        <f t="shared" si="214"/>
        <v>2017</v>
      </c>
      <c r="C6800" t="str">
        <f t="shared" si="215"/>
        <v>Jan</v>
      </c>
      <c r="D6800" t="s">
        <v>157</v>
      </c>
      <c r="E6800" t="s">
        <v>561</v>
      </c>
      <c r="F6800" t="s">
        <v>12</v>
      </c>
      <c r="G6800" t="s">
        <v>22</v>
      </c>
      <c r="H6800" t="s">
        <v>1506</v>
      </c>
      <c r="I6800" s="4">
        <v>7.16</v>
      </c>
      <c r="J6800" s="5">
        <v>2</v>
      </c>
      <c r="K6800" s="4">
        <v>3.44</v>
      </c>
    </row>
    <row r="6801" spans="1:11" x14ac:dyDescent="0.2">
      <c r="A6801" t="s">
        <v>3588</v>
      </c>
      <c r="B6801" t="str">
        <f t="shared" si="214"/>
        <v>2017</v>
      </c>
      <c r="C6801" t="str">
        <f t="shared" si="215"/>
        <v>Jan</v>
      </c>
      <c r="D6801" t="s">
        <v>2809</v>
      </c>
      <c r="E6801" t="s">
        <v>11</v>
      </c>
      <c r="F6801" t="s">
        <v>12</v>
      </c>
      <c r="G6801" t="s">
        <v>20</v>
      </c>
      <c r="H6801" t="s">
        <v>1705</v>
      </c>
      <c r="I6801" s="4">
        <v>18.16</v>
      </c>
      <c r="J6801" s="5">
        <v>2</v>
      </c>
      <c r="K6801" s="4">
        <v>1.82</v>
      </c>
    </row>
    <row r="6802" spans="1:11" x14ac:dyDescent="0.2">
      <c r="A6802" t="s">
        <v>3588</v>
      </c>
      <c r="B6802" t="str">
        <f t="shared" si="214"/>
        <v>2017</v>
      </c>
      <c r="C6802" t="str">
        <f t="shared" si="215"/>
        <v>Jan</v>
      </c>
      <c r="D6802" t="s">
        <v>3104</v>
      </c>
      <c r="E6802" t="s">
        <v>31</v>
      </c>
      <c r="F6802" t="s">
        <v>12</v>
      </c>
      <c r="G6802" t="s">
        <v>47</v>
      </c>
      <c r="H6802" t="s">
        <v>570</v>
      </c>
      <c r="I6802" s="4">
        <v>11.84</v>
      </c>
      <c r="J6802" s="5">
        <v>8</v>
      </c>
      <c r="K6802" s="4">
        <v>5.68</v>
      </c>
    </row>
    <row r="6803" spans="1:11" x14ac:dyDescent="0.2">
      <c r="A6803" t="s">
        <v>3588</v>
      </c>
      <c r="B6803" t="str">
        <f t="shared" si="214"/>
        <v>2017</v>
      </c>
      <c r="C6803" t="str">
        <f t="shared" si="215"/>
        <v>Jan</v>
      </c>
      <c r="D6803" t="s">
        <v>179</v>
      </c>
      <c r="E6803" t="s">
        <v>34</v>
      </c>
      <c r="F6803" t="s">
        <v>38</v>
      </c>
      <c r="G6803" t="s">
        <v>52</v>
      </c>
      <c r="H6803" t="s">
        <v>2656</v>
      </c>
      <c r="I6803" s="4">
        <v>62.72</v>
      </c>
      <c r="J6803" s="5">
        <v>4</v>
      </c>
      <c r="K6803" s="4">
        <v>24.46</v>
      </c>
    </row>
    <row r="6804" spans="1:11" x14ac:dyDescent="0.2">
      <c r="A6804" t="s">
        <v>3588</v>
      </c>
      <c r="B6804" t="str">
        <f t="shared" si="214"/>
        <v>2017</v>
      </c>
      <c r="C6804" t="str">
        <f t="shared" si="215"/>
        <v>Jan</v>
      </c>
      <c r="D6804" t="s">
        <v>179</v>
      </c>
      <c r="E6804" t="s">
        <v>34</v>
      </c>
      <c r="F6804" t="s">
        <v>43</v>
      </c>
      <c r="G6804" t="s">
        <v>44</v>
      </c>
      <c r="H6804" t="s">
        <v>676</v>
      </c>
      <c r="I6804" s="4">
        <v>2939.93</v>
      </c>
      <c r="J6804" s="5">
        <v>7</v>
      </c>
      <c r="K6804" s="4">
        <v>764.38</v>
      </c>
    </row>
    <row r="6805" spans="1:11" x14ac:dyDescent="0.2">
      <c r="A6805" t="s">
        <v>3589</v>
      </c>
      <c r="B6805" t="str">
        <f t="shared" si="214"/>
        <v>2017</v>
      </c>
      <c r="C6805" t="str">
        <f t="shared" si="215"/>
        <v>Jan</v>
      </c>
      <c r="D6805" t="s">
        <v>788</v>
      </c>
      <c r="E6805" t="s">
        <v>87</v>
      </c>
      <c r="F6805" t="s">
        <v>12</v>
      </c>
      <c r="G6805" t="s">
        <v>27</v>
      </c>
      <c r="H6805" t="s">
        <v>57</v>
      </c>
      <c r="I6805" s="4">
        <v>14.02</v>
      </c>
      <c r="J6805" s="5">
        <v>3</v>
      </c>
      <c r="K6805" s="4">
        <v>1.75</v>
      </c>
    </row>
    <row r="6806" spans="1:11" x14ac:dyDescent="0.2">
      <c r="A6806" t="s">
        <v>3589</v>
      </c>
      <c r="B6806" t="str">
        <f t="shared" si="214"/>
        <v>2017</v>
      </c>
      <c r="C6806" t="str">
        <f t="shared" si="215"/>
        <v>Jan</v>
      </c>
      <c r="D6806" t="s">
        <v>788</v>
      </c>
      <c r="E6806" t="s">
        <v>87</v>
      </c>
      <c r="F6806" t="s">
        <v>43</v>
      </c>
      <c r="G6806" t="s">
        <v>58</v>
      </c>
      <c r="H6806" t="s">
        <v>2255</v>
      </c>
      <c r="I6806" s="4">
        <v>71.98</v>
      </c>
      <c r="J6806" s="5">
        <v>3</v>
      </c>
      <c r="K6806" s="4">
        <v>-9</v>
      </c>
    </row>
    <row r="6807" spans="1:11" x14ac:dyDescent="0.2">
      <c r="A6807" t="s">
        <v>3589</v>
      </c>
      <c r="B6807" t="str">
        <f t="shared" si="214"/>
        <v>2017</v>
      </c>
      <c r="C6807" t="str">
        <f t="shared" si="215"/>
        <v>Jan</v>
      </c>
      <c r="D6807" t="s">
        <v>788</v>
      </c>
      <c r="E6807" t="s">
        <v>87</v>
      </c>
      <c r="F6807" t="s">
        <v>43</v>
      </c>
      <c r="G6807" t="s">
        <v>44</v>
      </c>
      <c r="H6807" t="s">
        <v>1437</v>
      </c>
      <c r="I6807" s="4">
        <v>107.98</v>
      </c>
      <c r="J6807" s="5">
        <v>3</v>
      </c>
      <c r="K6807" s="4">
        <v>-27</v>
      </c>
    </row>
    <row r="6808" spans="1:11" x14ac:dyDescent="0.2">
      <c r="A6808" t="s">
        <v>3589</v>
      </c>
      <c r="B6808" t="str">
        <f t="shared" si="214"/>
        <v>2017</v>
      </c>
      <c r="C6808" t="str">
        <f t="shared" si="215"/>
        <v>Jan</v>
      </c>
      <c r="D6808" t="s">
        <v>2292</v>
      </c>
      <c r="E6808" t="s">
        <v>169</v>
      </c>
      <c r="F6808" t="s">
        <v>43</v>
      </c>
      <c r="G6808" t="s">
        <v>44</v>
      </c>
      <c r="H6808" t="s">
        <v>2947</v>
      </c>
      <c r="I6808" s="4">
        <v>137.94</v>
      </c>
      <c r="J6808" s="5">
        <v>3</v>
      </c>
      <c r="K6808" s="4">
        <v>35.86</v>
      </c>
    </row>
    <row r="6809" spans="1:11" x14ac:dyDescent="0.2">
      <c r="A6809" t="s">
        <v>3590</v>
      </c>
      <c r="B6809" t="str">
        <f t="shared" si="214"/>
        <v>2017</v>
      </c>
      <c r="C6809" t="str">
        <f t="shared" si="215"/>
        <v>Jan</v>
      </c>
      <c r="D6809" t="s">
        <v>655</v>
      </c>
      <c r="E6809" t="s">
        <v>31</v>
      </c>
      <c r="F6809" t="s">
        <v>43</v>
      </c>
      <c r="G6809" t="s">
        <v>58</v>
      </c>
      <c r="H6809" t="s">
        <v>3250</v>
      </c>
      <c r="I6809" s="4">
        <v>239.97</v>
      </c>
      <c r="J6809" s="5">
        <v>3</v>
      </c>
      <c r="K6809" s="4">
        <v>26.4</v>
      </c>
    </row>
    <row r="6810" spans="1:11" x14ac:dyDescent="0.2">
      <c r="A6810" t="s">
        <v>3590</v>
      </c>
      <c r="B6810" t="str">
        <f t="shared" si="214"/>
        <v>2017</v>
      </c>
      <c r="C6810" t="str">
        <f t="shared" si="215"/>
        <v>Jan</v>
      </c>
      <c r="D6810" t="s">
        <v>655</v>
      </c>
      <c r="E6810" t="s">
        <v>31</v>
      </c>
      <c r="F6810" t="s">
        <v>38</v>
      </c>
      <c r="G6810" t="s">
        <v>52</v>
      </c>
      <c r="H6810" t="s">
        <v>3303</v>
      </c>
      <c r="I6810" s="4">
        <v>37.74</v>
      </c>
      <c r="J6810" s="5">
        <v>3</v>
      </c>
      <c r="K6810" s="4">
        <v>12.83</v>
      </c>
    </row>
    <row r="6811" spans="1:11" x14ac:dyDescent="0.2">
      <c r="A6811" t="s">
        <v>3590</v>
      </c>
      <c r="B6811" t="str">
        <f t="shared" si="214"/>
        <v>2017</v>
      </c>
      <c r="C6811" t="str">
        <f t="shared" si="215"/>
        <v>Jan</v>
      </c>
      <c r="D6811" t="s">
        <v>2537</v>
      </c>
      <c r="E6811" t="s">
        <v>1485</v>
      </c>
      <c r="F6811" t="s">
        <v>12</v>
      </c>
      <c r="G6811" t="s">
        <v>13</v>
      </c>
      <c r="H6811" t="s">
        <v>1228</v>
      </c>
      <c r="I6811" s="4">
        <v>279.89999999999998</v>
      </c>
      <c r="J6811" s="5">
        <v>5</v>
      </c>
      <c r="K6811" s="4">
        <v>137.15</v>
      </c>
    </row>
    <row r="6812" spans="1:11" x14ac:dyDescent="0.2">
      <c r="A6812" t="s">
        <v>3590</v>
      </c>
      <c r="B6812" t="str">
        <f t="shared" si="214"/>
        <v>2017</v>
      </c>
      <c r="C6812" t="str">
        <f t="shared" si="215"/>
        <v>Jan</v>
      </c>
      <c r="D6812" t="s">
        <v>3191</v>
      </c>
      <c r="E6812" t="s">
        <v>169</v>
      </c>
      <c r="F6812" t="s">
        <v>43</v>
      </c>
      <c r="G6812" t="s">
        <v>58</v>
      </c>
      <c r="H6812" t="s">
        <v>770</v>
      </c>
      <c r="I6812" s="4">
        <v>449.91</v>
      </c>
      <c r="J6812" s="5">
        <v>9</v>
      </c>
      <c r="K6812" s="4">
        <v>157.47</v>
      </c>
    </row>
    <row r="6813" spans="1:11" x14ac:dyDescent="0.2">
      <c r="A6813" t="s">
        <v>3591</v>
      </c>
      <c r="B6813" t="str">
        <f t="shared" si="214"/>
        <v>2017</v>
      </c>
      <c r="C6813" t="str">
        <f t="shared" si="215"/>
        <v>Jan</v>
      </c>
      <c r="D6813" t="s">
        <v>2140</v>
      </c>
      <c r="E6813" t="s">
        <v>17</v>
      </c>
      <c r="F6813" t="s">
        <v>12</v>
      </c>
      <c r="G6813" t="s">
        <v>22</v>
      </c>
      <c r="H6813" t="s">
        <v>877</v>
      </c>
      <c r="I6813" s="4">
        <v>12.13</v>
      </c>
      <c r="J6813" s="5">
        <v>4</v>
      </c>
      <c r="K6813" s="4">
        <v>-20.62</v>
      </c>
    </row>
    <row r="6814" spans="1:11" x14ac:dyDescent="0.2">
      <c r="A6814" t="s">
        <v>3591</v>
      </c>
      <c r="B6814" t="str">
        <f t="shared" si="214"/>
        <v>2017</v>
      </c>
      <c r="C6814" t="str">
        <f t="shared" si="215"/>
        <v>Jan</v>
      </c>
      <c r="D6814" t="s">
        <v>1267</v>
      </c>
      <c r="E6814" t="s">
        <v>31</v>
      </c>
      <c r="F6814" t="s">
        <v>12</v>
      </c>
      <c r="G6814" t="s">
        <v>27</v>
      </c>
      <c r="H6814" t="s">
        <v>3341</v>
      </c>
      <c r="I6814" s="4">
        <v>8.34</v>
      </c>
      <c r="J6814" s="5">
        <v>3</v>
      </c>
      <c r="K6814" s="4">
        <v>2.17</v>
      </c>
    </row>
    <row r="6815" spans="1:11" x14ac:dyDescent="0.2">
      <c r="A6815" t="s">
        <v>3591</v>
      </c>
      <c r="B6815" t="str">
        <f t="shared" si="214"/>
        <v>2017</v>
      </c>
      <c r="C6815" t="str">
        <f t="shared" si="215"/>
        <v>Jan</v>
      </c>
      <c r="D6815" t="s">
        <v>1267</v>
      </c>
      <c r="E6815" t="s">
        <v>31</v>
      </c>
      <c r="F6815" t="s">
        <v>12</v>
      </c>
      <c r="G6815" t="s">
        <v>232</v>
      </c>
      <c r="H6815" t="s">
        <v>905</v>
      </c>
      <c r="I6815" s="4">
        <v>8.57</v>
      </c>
      <c r="J6815" s="5">
        <v>1</v>
      </c>
      <c r="K6815" s="4">
        <v>2.23</v>
      </c>
    </row>
    <row r="6816" spans="1:11" x14ac:dyDescent="0.2">
      <c r="A6816" t="s">
        <v>3591</v>
      </c>
      <c r="B6816" t="str">
        <f t="shared" si="214"/>
        <v>2017</v>
      </c>
      <c r="C6816" t="str">
        <f t="shared" si="215"/>
        <v>Jan</v>
      </c>
      <c r="D6816" t="s">
        <v>1267</v>
      </c>
      <c r="E6816" t="s">
        <v>31</v>
      </c>
      <c r="F6816" t="s">
        <v>12</v>
      </c>
      <c r="G6816" t="s">
        <v>22</v>
      </c>
      <c r="H6816" t="s">
        <v>1143</v>
      </c>
      <c r="I6816" s="4">
        <v>119.62</v>
      </c>
      <c r="J6816" s="5">
        <v>8</v>
      </c>
      <c r="K6816" s="4">
        <v>40.369999999999997</v>
      </c>
    </row>
    <row r="6817" spans="1:11" x14ac:dyDescent="0.2">
      <c r="A6817" t="s">
        <v>3591</v>
      </c>
      <c r="B6817" t="str">
        <f t="shared" si="214"/>
        <v>2017</v>
      </c>
      <c r="C6817" t="str">
        <f t="shared" si="215"/>
        <v>Jan</v>
      </c>
      <c r="D6817" t="s">
        <v>505</v>
      </c>
      <c r="E6817" t="s">
        <v>169</v>
      </c>
      <c r="F6817" t="s">
        <v>12</v>
      </c>
      <c r="G6817" t="s">
        <v>18</v>
      </c>
      <c r="H6817" t="s">
        <v>1895</v>
      </c>
      <c r="I6817" s="4">
        <v>5.22</v>
      </c>
      <c r="J6817" s="5">
        <v>2</v>
      </c>
      <c r="K6817" s="4">
        <v>2.4</v>
      </c>
    </row>
    <row r="6818" spans="1:11" x14ac:dyDescent="0.2">
      <c r="A6818" t="s">
        <v>3591</v>
      </c>
      <c r="B6818" t="str">
        <f t="shared" si="214"/>
        <v>2017</v>
      </c>
      <c r="C6818" t="str">
        <f t="shared" si="215"/>
        <v>Jan</v>
      </c>
      <c r="D6818" t="s">
        <v>3105</v>
      </c>
      <c r="E6818" t="s">
        <v>26</v>
      </c>
      <c r="F6818" t="s">
        <v>12</v>
      </c>
      <c r="G6818" t="s">
        <v>27</v>
      </c>
      <c r="H6818" t="s">
        <v>1159</v>
      </c>
      <c r="I6818" s="4">
        <v>4.7699999999999996</v>
      </c>
      <c r="J6818" s="5">
        <v>2</v>
      </c>
      <c r="K6818" s="4">
        <v>0.48</v>
      </c>
    </row>
    <row r="6819" spans="1:11" x14ac:dyDescent="0.2">
      <c r="A6819" t="s">
        <v>3591</v>
      </c>
      <c r="B6819" t="str">
        <f t="shared" si="214"/>
        <v>2017</v>
      </c>
      <c r="C6819" t="str">
        <f t="shared" si="215"/>
        <v>Jan</v>
      </c>
      <c r="D6819" t="s">
        <v>255</v>
      </c>
      <c r="E6819" t="s">
        <v>458</v>
      </c>
      <c r="F6819" t="s">
        <v>12</v>
      </c>
      <c r="G6819" t="s">
        <v>13</v>
      </c>
      <c r="H6819" t="s">
        <v>2290</v>
      </c>
      <c r="I6819" s="4">
        <v>12.96</v>
      </c>
      <c r="J6819" s="5">
        <v>2</v>
      </c>
      <c r="K6819" s="4">
        <v>6.22</v>
      </c>
    </row>
    <row r="6820" spans="1:11" x14ac:dyDescent="0.2">
      <c r="A6820" t="s">
        <v>3591</v>
      </c>
      <c r="B6820" t="str">
        <f t="shared" si="214"/>
        <v>2017</v>
      </c>
      <c r="C6820" t="str">
        <f t="shared" si="215"/>
        <v>Jan</v>
      </c>
      <c r="D6820" t="s">
        <v>255</v>
      </c>
      <c r="E6820" t="s">
        <v>458</v>
      </c>
      <c r="F6820" t="s">
        <v>12</v>
      </c>
      <c r="G6820" t="s">
        <v>13</v>
      </c>
      <c r="H6820" t="s">
        <v>357</v>
      </c>
      <c r="I6820" s="4">
        <v>94.85</v>
      </c>
      <c r="J6820" s="5">
        <v>5</v>
      </c>
      <c r="K6820" s="4">
        <v>45.53</v>
      </c>
    </row>
    <row r="6821" spans="1:11" x14ac:dyDescent="0.2">
      <c r="A6821" t="s">
        <v>3591</v>
      </c>
      <c r="B6821" t="str">
        <f t="shared" si="214"/>
        <v>2017</v>
      </c>
      <c r="C6821" t="str">
        <f t="shared" si="215"/>
        <v>Jan</v>
      </c>
      <c r="D6821" t="s">
        <v>255</v>
      </c>
      <c r="E6821" t="s">
        <v>458</v>
      </c>
      <c r="F6821" t="s">
        <v>12</v>
      </c>
      <c r="G6821" t="s">
        <v>20</v>
      </c>
      <c r="H6821" t="s">
        <v>2510</v>
      </c>
      <c r="I6821" s="4">
        <v>13.48</v>
      </c>
      <c r="J6821" s="5">
        <v>1</v>
      </c>
      <c r="K6821" s="4">
        <v>3.5</v>
      </c>
    </row>
    <row r="6822" spans="1:11" x14ac:dyDescent="0.2">
      <c r="A6822" t="s">
        <v>3591</v>
      </c>
      <c r="B6822" t="str">
        <f t="shared" si="214"/>
        <v>2017</v>
      </c>
      <c r="C6822" t="str">
        <f t="shared" si="215"/>
        <v>Jan</v>
      </c>
      <c r="D6822" t="s">
        <v>255</v>
      </c>
      <c r="E6822" t="s">
        <v>458</v>
      </c>
      <c r="F6822" t="s">
        <v>38</v>
      </c>
      <c r="G6822" t="s">
        <v>52</v>
      </c>
      <c r="H6822" t="s">
        <v>68</v>
      </c>
      <c r="I6822" s="4">
        <v>14.91</v>
      </c>
      <c r="J6822" s="5">
        <v>3</v>
      </c>
      <c r="K6822" s="4">
        <v>4.62</v>
      </c>
    </row>
    <row r="6823" spans="1:11" x14ac:dyDescent="0.2">
      <c r="A6823" t="s">
        <v>3592</v>
      </c>
      <c r="B6823" t="str">
        <f t="shared" si="214"/>
        <v>2017</v>
      </c>
      <c r="C6823" t="str">
        <f t="shared" si="215"/>
        <v>Jan</v>
      </c>
      <c r="D6823" t="s">
        <v>2338</v>
      </c>
      <c r="E6823" t="s">
        <v>458</v>
      </c>
      <c r="F6823" t="s">
        <v>12</v>
      </c>
      <c r="G6823" t="s">
        <v>22</v>
      </c>
      <c r="H6823" t="s">
        <v>1817</v>
      </c>
      <c r="I6823" s="4">
        <v>18.28</v>
      </c>
      <c r="J6823" s="5">
        <v>2</v>
      </c>
      <c r="K6823" s="4">
        <v>9.14</v>
      </c>
    </row>
    <row r="6824" spans="1:11" x14ac:dyDescent="0.2">
      <c r="A6824" t="s">
        <v>3592</v>
      </c>
      <c r="B6824" t="str">
        <f t="shared" si="214"/>
        <v>2017</v>
      </c>
      <c r="C6824" t="str">
        <f t="shared" si="215"/>
        <v>Jan</v>
      </c>
      <c r="D6824" t="s">
        <v>2338</v>
      </c>
      <c r="E6824" t="s">
        <v>458</v>
      </c>
      <c r="F6824" t="s">
        <v>43</v>
      </c>
      <c r="G6824" t="s">
        <v>44</v>
      </c>
      <c r="H6824" t="s">
        <v>99</v>
      </c>
      <c r="I6824" s="4">
        <v>207</v>
      </c>
      <c r="J6824" s="5">
        <v>3</v>
      </c>
      <c r="K6824" s="4">
        <v>51.75</v>
      </c>
    </row>
    <row r="6825" spans="1:11" x14ac:dyDescent="0.2">
      <c r="A6825" t="s">
        <v>3592</v>
      </c>
      <c r="B6825" t="str">
        <f t="shared" si="214"/>
        <v>2017</v>
      </c>
      <c r="C6825" t="str">
        <f t="shared" si="215"/>
        <v>Jan</v>
      </c>
      <c r="D6825" t="s">
        <v>2338</v>
      </c>
      <c r="E6825" t="s">
        <v>458</v>
      </c>
      <c r="F6825" t="s">
        <v>12</v>
      </c>
      <c r="G6825" t="s">
        <v>22</v>
      </c>
      <c r="H6825" t="s">
        <v>1579</v>
      </c>
      <c r="I6825" s="4">
        <v>32.35</v>
      </c>
      <c r="J6825" s="5">
        <v>5</v>
      </c>
      <c r="K6825" s="4">
        <v>16.18</v>
      </c>
    </row>
    <row r="6826" spans="1:11" x14ac:dyDescent="0.2">
      <c r="A6826" t="s">
        <v>3592</v>
      </c>
      <c r="B6826" t="str">
        <f t="shared" si="214"/>
        <v>2017</v>
      </c>
      <c r="C6826" t="str">
        <f t="shared" si="215"/>
        <v>Jan</v>
      </c>
      <c r="D6826" t="s">
        <v>2338</v>
      </c>
      <c r="E6826" t="s">
        <v>458</v>
      </c>
      <c r="F6826" t="s">
        <v>12</v>
      </c>
      <c r="G6826" t="s">
        <v>22</v>
      </c>
      <c r="H6826" t="s">
        <v>926</v>
      </c>
      <c r="I6826" s="4">
        <v>7.71</v>
      </c>
      <c r="J6826" s="5">
        <v>1</v>
      </c>
      <c r="K6826" s="4">
        <v>3.47</v>
      </c>
    </row>
    <row r="6827" spans="1:11" x14ac:dyDescent="0.2">
      <c r="A6827" t="s">
        <v>3592</v>
      </c>
      <c r="B6827" t="str">
        <f t="shared" si="214"/>
        <v>2017</v>
      </c>
      <c r="C6827" t="str">
        <f t="shared" si="215"/>
        <v>Jan</v>
      </c>
      <c r="D6827" t="s">
        <v>2338</v>
      </c>
      <c r="E6827" t="s">
        <v>458</v>
      </c>
      <c r="F6827" t="s">
        <v>12</v>
      </c>
      <c r="G6827" t="s">
        <v>27</v>
      </c>
      <c r="H6827" t="s">
        <v>2729</v>
      </c>
      <c r="I6827" s="4">
        <v>40.299999999999997</v>
      </c>
      <c r="J6827" s="5">
        <v>2</v>
      </c>
      <c r="K6827" s="4">
        <v>10.88</v>
      </c>
    </row>
    <row r="6828" spans="1:11" x14ac:dyDescent="0.2">
      <c r="A6828" t="s">
        <v>3592</v>
      </c>
      <c r="B6828" t="str">
        <f t="shared" si="214"/>
        <v>2017</v>
      </c>
      <c r="C6828" t="str">
        <f t="shared" si="215"/>
        <v>Jan</v>
      </c>
      <c r="D6828" t="s">
        <v>2338</v>
      </c>
      <c r="E6828" t="s">
        <v>458</v>
      </c>
      <c r="F6828" t="s">
        <v>38</v>
      </c>
      <c r="G6828" t="s">
        <v>52</v>
      </c>
      <c r="H6828" t="s">
        <v>3156</v>
      </c>
      <c r="I6828" s="4">
        <v>34.58</v>
      </c>
      <c r="J6828" s="5">
        <v>7</v>
      </c>
      <c r="K6828" s="4">
        <v>14.52</v>
      </c>
    </row>
    <row r="6829" spans="1:11" x14ac:dyDescent="0.2">
      <c r="A6829" t="s">
        <v>3592</v>
      </c>
      <c r="B6829" t="str">
        <f t="shared" si="214"/>
        <v>2017</v>
      </c>
      <c r="C6829" t="str">
        <f t="shared" si="215"/>
        <v>Jan</v>
      </c>
      <c r="D6829" t="s">
        <v>86</v>
      </c>
      <c r="E6829" t="s">
        <v>31</v>
      </c>
      <c r="F6829" t="s">
        <v>12</v>
      </c>
      <c r="G6829" t="s">
        <v>20</v>
      </c>
      <c r="H6829" t="s">
        <v>483</v>
      </c>
      <c r="I6829" s="4">
        <v>129.30000000000001</v>
      </c>
      <c r="J6829" s="5">
        <v>2</v>
      </c>
      <c r="K6829" s="4">
        <v>6.47</v>
      </c>
    </row>
    <row r="6830" spans="1:11" x14ac:dyDescent="0.2">
      <c r="A6830" t="s">
        <v>3592</v>
      </c>
      <c r="B6830" t="str">
        <f t="shared" si="214"/>
        <v>2017</v>
      </c>
      <c r="C6830" t="str">
        <f t="shared" si="215"/>
        <v>Jan</v>
      </c>
      <c r="D6830" t="s">
        <v>1732</v>
      </c>
      <c r="E6830" t="s">
        <v>31</v>
      </c>
      <c r="F6830" t="s">
        <v>12</v>
      </c>
      <c r="G6830" t="s">
        <v>27</v>
      </c>
      <c r="H6830" t="s">
        <v>2907</v>
      </c>
      <c r="I6830" s="4">
        <v>12.74</v>
      </c>
      <c r="J6830" s="5">
        <v>7</v>
      </c>
      <c r="K6830" s="4">
        <v>5.73</v>
      </c>
    </row>
    <row r="6831" spans="1:11" x14ac:dyDescent="0.2">
      <c r="A6831" t="s">
        <v>3592</v>
      </c>
      <c r="B6831" t="str">
        <f t="shared" si="214"/>
        <v>2017</v>
      </c>
      <c r="C6831" t="str">
        <f t="shared" si="215"/>
        <v>Jan</v>
      </c>
      <c r="D6831" t="s">
        <v>1732</v>
      </c>
      <c r="E6831" t="s">
        <v>31</v>
      </c>
      <c r="F6831" t="s">
        <v>12</v>
      </c>
      <c r="G6831" t="s">
        <v>27</v>
      </c>
      <c r="H6831" t="s">
        <v>3489</v>
      </c>
      <c r="I6831" s="4">
        <v>8.82</v>
      </c>
      <c r="J6831" s="5">
        <v>3</v>
      </c>
      <c r="K6831" s="4">
        <v>2.38</v>
      </c>
    </row>
    <row r="6832" spans="1:11" x14ac:dyDescent="0.2">
      <c r="A6832" t="s">
        <v>3592</v>
      </c>
      <c r="B6832" t="str">
        <f t="shared" si="214"/>
        <v>2017</v>
      </c>
      <c r="C6832" t="str">
        <f t="shared" si="215"/>
        <v>Jan</v>
      </c>
      <c r="D6832" t="s">
        <v>1732</v>
      </c>
      <c r="E6832" t="s">
        <v>31</v>
      </c>
      <c r="F6832" t="s">
        <v>38</v>
      </c>
      <c r="G6832" t="s">
        <v>39</v>
      </c>
      <c r="H6832" t="s">
        <v>274</v>
      </c>
      <c r="I6832" s="4">
        <v>120.78</v>
      </c>
      <c r="J6832" s="5">
        <v>1</v>
      </c>
      <c r="K6832" s="4">
        <v>-13.59</v>
      </c>
    </row>
    <row r="6833" spans="1:11" x14ac:dyDescent="0.2">
      <c r="A6833" t="s">
        <v>3592</v>
      </c>
      <c r="B6833" t="str">
        <f t="shared" si="214"/>
        <v>2017</v>
      </c>
      <c r="C6833" t="str">
        <f t="shared" si="215"/>
        <v>Jan</v>
      </c>
      <c r="D6833" t="s">
        <v>716</v>
      </c>
      <c r="E6833" t="s">
        <v>139</v>
      </c>
      <c r="F6833" t="s">
        <v>38</v>
      </c>
      <c r="G6833" t="s">
        <v>39</v>
      </c>
      <c r="H6833" t="s">
        <v>3004</v>
      </c>
      <c r="I6833" s="4">
        <v>419.14</v>
      </c>
      <c r="J6833" s="5">
        <v>4</v>
      </c>
      <c r="K6833" s="4">
        <v>-68.11</v>
      </c>
    </row>
    <row r="6834" spans="1:11" x14ac:dyDescent="0.2">
      <c r="A6834" t="s">
        <v>3592</v>
      </c>
      <c r="B6834" t="str">
        <f t="shared" si="214"/>
        <v>2017</v>
      </c>
      <c r="C6834" t="str">
        <f t="shared" si="215"/>
        <v>Jan</v>
      </c>
      <c r="D6834" t="s">
        <v>3268</v>
      </c>
      <c r="E6834" t="s">
        <v>17</v>
      </c>
      <c r="F6834" t="s">
        <v>38</v>
      </c>
      <c r="G6834" t="s">
        <v>164</v>
      </c>
      <c r="H6834" t="s">
        <v>165</v>
      </c>
      <c r="I6834" s="4">
        <v>69.38</v>
      </c>
      <c r="J6834" s="5">
        <v>1</v>
      </c>
      <c r="K6834" s="4">
        <v>-47.18</v>
      </c>
    </row>
    <row r="6835" spans="1:11" x14ac:dyDescent="0.2">
      <c r="A6835" t="s">
        <v>3592</v>
      </c>
      <c r="B6835" t="str">
        <f t="shared" si="214"/>
        <v>2017</v>
      </c>
      <c r="C6835" t="str">
        <f t="shared" si="215"/>
        <v>Jan</v>
      </c>
      <c r="D6835" t="s">
        <v>3268</v>
      </c>
      <c r="E6835" t="s">
        <v>17</v>
      </c>
      <c r="F6835" t="s">
        <v>12</v>
      </c>
      <c r="G6835" t="s">
        <v>232</v>
      </c>
      <c r="H6835" t="s">
        <v>2687</v>
      </c>
      <c r="I6835" s="4">
        <v>31.68</v>
      </c>
      <c r="J6835" s="5">
        <v>4</v>
      </c>
      <c r="K6835" s="4">
        <v>2.77</v>
      </c>
    </row>
    <row r="6836" spans="1:11" x14ac:dyDescent="0.2">
      <c r="A6836" t="s">
        <v>3592</v>
      </c>
      <c r="B6836" t="str">
        <f t="shared" si="214"/>
        <v>2017</v>
      </c>
      <c r="C6836" t="str">
        <f t="shared" si="215"/>
        <v>Jan</v>
      </c>
      <c r="D6836" t="s">
        <v>3268</v>
      </c>
      <c r="E6836" t="s">
        <v>17</v>
      </c>
      <c r="F6836" t="s">
        <v>43</v>
      </c>
      <c r="G6836" t="s">
        <v>44</v>
      </c>
      <c r="H6836" t="s">
        <v>1966</v>
      </c>
      <c r="I6836" s="4">
        <v>2003.17</v>
      </c>
      <c r="J6836" s="5">
        <v>4</v>
      </c>
      <c r="K6836" s="4">
        <v>250.4</v>
      </c>
    </row>
    <row r="6837" spans="1:11" x14ac:dyDescent="0.2">
      <c r="A6837" t="s">
        <v>3592</v>
      </c>
      <c r="B6837" t="str">
        <f t="shared" si="214"/>
        <v>2017</v>
      </c>
      <c r="C6837" t="str">
        <f t="shared" si="215"/>
        <v>Jan</v>
      </c>
      <c r="D6837" t="s">
        <v>3268</v>
      </c>
      <c r="E6837" t="s">
        <v>17</v>
      </c>
      <c r="F6837" t="s">
        <v>12</v>
      </c>
      <c r="G6837" t="s">
        <v>27</v>
      </c>
      <c r="H6837" t="s">
        <v>2682</v>
      </c>
      <c r="I6837" s="4">
        <v>9.34</v>
      </c>
      <c r="J6837" s="5">
        <v>2</v>
      </c>
      <c r="K6837" s="4">
        <v>3.15</v>
      </c>
    </row>
    <row r="6838" spans="1:11" x14ac:dyDescent="0.2">
      <c r="A6838" t="s">
        <v>3592</v>
      </c>
      <c r="B6838" t="str">
        <f t="shared" si="214"/>
        <v>2017</v>
      </c>
      <c r="C6838" t="str">
        <f t="shared" si="215"/>
        <v>Jan</v>
      </c>
      <c r="D6838" t="s">
        <v>1420</v>
      </c>
      <c r="E6838" t="s">
        <v>189</v>
      </c>
      <c r="F6838" t="s">
        <v>43</v>
      </c>
      <c r="G6838" t="s">
        <v>44</v>
      </c>
      <c r="H6838" t="s">
        <v>925</v>
      </c>
      <c r="I6838" s="4">
        <v>604.77</v>
      </c>
      <c r="J6838" s="5">
        <v>4</v>
      </c>
      <c r="K6838" s="4">
        <v>60.48</v>
      </c>
    </row>
    <row r="6839" spans="1:11" x14ac:dyDescent="0.2">
      <c r="A6839" t="s">
        <v>3593</v>
      </c>
      <c r="B6839" t="str">
        <f t="shared" si="214"/>
        <v>2017</v>
      </c>
      <c r="C6839" t="str">
        <f t="shared" si="215"/>
        <v>Feb</v>
      </c>
      <c r="D6839" t="s">
        <v>1348</v>
      </c>
      <c r="E6839" t="s">
        <v>87</v>
      </c>
      <c r="F6839" t="s">
        <v>43</v>
      </c>
      <c r="G6839" t="s">
        <v>44</v>
      </c>
      <c r="H6839" t="s">
        <v>2993</v>
      </c>
      <c r="I6839" s="4">
        <v>59.97</v>
      </c>
      <c r="J6839" s="5">
        <v>5</v>
      </c>
      <c r="K6839" s="4">
        <v>-11.99</v>
      </c>
    </row>
    <row r="6840" spans="1:11" x14ac:dyDescent="0.2">
      <c r="A6840" t="s">
        <v>3593</v>
      </c>
      <c r="B6840" t="str">
        <f t="shared" si="214"/>
        <v>2017</v>
      </c>
      <c r="C6840" t="str">
        <f t="shared" si="215"/>
        <v>Feb</v>
      </c>
      <c r="D6840" t="s">
        <v>1348</v>
      </c>
      <c r="E6840" t="s">
        <v>87</v>
      </c>
      <c r="F6840" t="s">
        <v>12</v>
      </c>
      <c r="G6840" t="s">
        <v>13</v>
      </c>
      <c r="H6840" t="s">
        <v>1209</v>
      </c>
      <c r="I6840" s="4">
        <v>78.3</v>
      </c>
      <c r="J6840" s="5">
        <v>2</v>
      </c>
      <c r="K6840" s="4">
        <v>29.36</v>
      </c>
    </row>
    <row r="6841" spans="1:11" x14ac:dyDescent="0.2">
      <c r="A6841" t="s">
        <v>3593</v>
      </c>
      <c r="B6841" t="str">
        <f t="shared" si="214"/>
        <v>2017</v>
      </c>
      <c r="C6841" t="str">
        <f t="shared" si="215"/>
        <v>Feb</v>
      </c>
      <c r="D6841" t="s">
        <v>1348</v>
      </c>
      <c r="E6841" t="s">
        <v>87</v>
      </c>
      <c r="F6841" t="s">
        <v>12</v>
      </c>
      <c r="G6841" t="s">
        <v>47</v>
      </c>
      <c r="H6841" t="s">
        <v>184</v>
      </c>
      <c r="I6841" s="4">
        <v>21.46</v>
      </c>
      <c r="J6841" s="5">
        <v>9</v>
      </c>
      <c r="K6841" s="4">
        <v>6.97</v>
      </c>
    </row>
    <row r="6842" spans="1:11" x14ac:dyDescent="0.2">
      <c r="A6842" t="s">
        <v>3593</v>
      </c>
      <c r="B6842" t="str">
        <f t="shared" si="214"/>
        <v>2017</v>
      </c>
      <c r="C6842" t="str">
        <f t="shared" si="215"/>
        <v>Feb</v>
      </c>
      <c r="D6842" t="s">
        <v>617</v>
      </c>
      <c r="E6842" t="s">
        <v>31</v>
      </c>
      <c r="F6842" t="s">
        <v>38</v>
      </c>
      <c r="G6842" t="s">
        <v>52</v>
      </c>
      <c r="H6842" t="s">
        <v>1069</v>
      </c>
      <c r="I6842" s="4">
        <v>86.26</v>
      </c>
      <c r="J6842" s="5">
        <v>2</v>
      </c>
      <c r="K6842" s="4">
        <v>29.33</v>
      </c>
    </row>
    <row r="6843" spans="1:11" x14ac:dyDescent="0.2">
      <c r="A6843" t="s">
        <v>3593</v>
      </c>
      <c r="B6843" t="str">
        <f t="shared" si="214"/>
        <v>2017</v>
      </c>
      <c r="C6843" t="str">
        <f t="shared" si="215"/>
        <v>Feb</v>
      </c>
      <c r="D6843" t="s">
        <v>617</v>
      </c>
      <c r="E6843" t="s">
        <v>31</v>
      </c>
      <c r="F6843" t="s">
        <v>12</v>
      </c>
      <c r="G6843" t="s">
        <v>20</v>
      </c>
      <c r="H6843" t="s">
        <v>1789</v>
      </c>
      <c r="I6843" s="4">
        <v>139.04</v>
      </c>
      <c r="J6843" s="5">
        <v>4</v>
      </c>
      <c r="K6843" s="4">
        <v>38.93</v>
      </c>
    </row>
    <row r="6844" spans="1:11" x14ac:dyDescent="0.2">
      <c r="A6844" t="s">
        <v>3593</v>
      </c>
      <c r="B6844" t="str">
        <f t="shared" si="214"/>
        <v>2017</v>
      </c>
      <c r="C6844" t="str">
        <f t="shared" si="215"/>
        <v>Feb</v>
      </c>
      <c r="D6844" t="s">
        <v>617</v>
      </c>
      <c r="E6844" t="s">
        <v>31</v>
      </c>
      <c r="F6844" t="s">
        <v>12</v>
      </c>
      <c r="G6844" t="s">
        <v>105</v>
      </c>
      <c r="H6844" t="s">
        <v>3540</v>
      </c>
      <c r="I6844" s="4">
        <v>46.8</v>
      </c>
      <c r="J6844" s="5">
        <v>4</v>
      </c>
      <c r="K6844" s="4">
        <v>16.38</v>
      </c>
    </row>
    <row r="6845" spans="1:11" x14ac:dyDescent="0.2">
      <c r="A6845" t="s">
        <v>3593</v>
      </c>
      <c r="B6845" t="str">
        <f t="shared" si="214"/>
        <v>2017</v>
      </c>
      <c r="C6845" t="str">
        <f t="shared" si="215"/>
        <v>Feb</v>
      </c>
      <c r="D6845" t="s">
        <v>3020</v>
      </c>
      <c r="E6845" t="s">
        <v>31</v>
      </c>
      <c r="F6845" t="s">
        <v>38</v>
      </c>
      <c r="G6845" t="s">
        <v>52</v>
      </c>
      <c r="H6845" t="s">
        <v>2582</v>
      </c>
      <c r="I6845" s="4">
        <v>210.58</v>
      </c>
      <c r="J6845" s="5">
        <v>2</v>
      </c>
      <c r="K6845" s="4">
        <v>12.63</v>
      </c>
    </row>
    <row r="6846" spans="1:11" x14ac:dyDescent="0.2">
      <c r="A6846" t="s">
        <v>3593</v>
      </c>
      <c r="B6846" t="str">
        <f t="shared" si="214"/>
        <v>2017</v>
      </c>
      <c r="C6846" t="str">
        <f t="shared" si="215"/>
        <v>Feb</v>
      </c>
      <c r="D6846" t="s">
        <v>3020</v>
      </c>
      <c r="E6846" t="s">
        <v>31</v>
      </c>
      <c r="F6846" t="s">
        <v>12</v>
      </c>
      <c r="G6846" t="s">
        <v>22</v>
      </c>
      <c r="H6846" t="s">
        <v>629</v>
      </c>
      <c r="I6846" s="4">
        <v>30.96</v>
      </c>
      <c r="J6846" s="5">
        <v>2</v>
      </c>
      <c r="K6846" s="4">
        <v>10.06</v>
      </c>
    </row>
    <row r="6847" spans="1:11" x14ac:dyDescent="0.2">
      <c r="A6847" t="s">
        <v>3593</v>
      </c>
      <c r="B6847" t="str">
        <f t="shared" si="214"/>
        <v>2017</v>
      </c>
      <c r="C6847" t="str">
        <f t="shared" si="215"/>
        <v>Feb</v>
      </c>
      <c r="D6847" t="s">
        <v>3020</v>
      </c>
      <c r="E6847" t="s">
        <v>31</v>
      </c>
      <c r="F6847" t="s">
        <v>43</v>
      </c>
      <c r="G6847" t="s">
        <v>353</v>
      </c>
      <c r="H6847" t="s">
        <v>3594</v>
      </c>
      <c r="I6847" s="4">
        <v>239.98</v>
      </c>
      <c r="J6847" s="5">
        <v>2</v>
      </c>
      <c r="K6847" s="4">
        <v>39</v>
      </c>
    </row>
    <row r="6848" spans="1:11" x14ac:dyDescent="0.2">
      <c r="A6848" t="s">
        <v>3595</v>
      </c>
      <c r="B6848" t="str">
        <f t="shared" si="214"/>
        <v>2017</v>
      </c>
      <c r="C6848" t="str">
        <f t="shared" si="215"/>
        <v>Feb</v>
      </c>
      <c r="D6848" t="s">
        <v>2017</v>
      </c>
      <c r="E6848" t="s">
        <v>87</v>
      </c>
      <c r="F6848" t="s">
        <v>12</v>
      </c>
      <c r="G6848" t="s">
        <v>22</v>
      </c>
      <c r="H6848" t="s">
        <v>491</v>
      </c>
      <c r="I6848" s="4">
        <v>5.23</v>
      </c>
      <c r="J6848" s="5">
        <v>3</v>
      </c>
      <c r="K6848" s="4">
        <v>-4.18</v>
      </c>
    </row>
    <row r="6849" spans="1:11" x14ac:dyDescent="0.2">
      <c r="A6849" t="s">
        <v>3595</v>
      </c>
      <c r="B6849" t="str">
        <f t="shared" si="214"/>
        <v>2017</v>
      </c>
      <c r="C6849" t="str">
        <f t="shared" si="215"/>
        <v>Feb</v>
      </c>
      <c r="D6849" t="s">
        <v>2017</v>
      </c>
      <c r="E6849" t="s">
        <v>87</v>
      </c>
      <c r="F6849" t="s">
        <v>12</v>
      </c>
      <c r="G6849" t="s">
        <v>20</v>
      </c>
      <c r="H6849" t="s">
        <v>360</v>
      </c>
      <c r="I6849" s="4">
        <v>285.55</v>
      </c>
      <c r="J6849" s="5">
        <v>2</v>
      </c>
      <c r="K6849" s="4">
        <v>35.69</v>
      </c>
    </row>
    <row r="6850" spans="1:11" x14ac:dyDescent="0.2">
      <c r="A6850" t="s">
        <v>3595</v>
      </c>
      <c r="B6850" t="str">
        <f t="shared" si="214"/>
        <v>2017</v>
      </c>
      <c r="C6850" t="str">
        <f t="shared" si="215"/>
        <v>Feb</v>
      </c>
      <c r="D6850" t="s">
        <v>276</v>
      </c>
      <c r="E6850" t="s">
        <v>139</v>
      </c>
      <c r="F6850" t="s">
        <v>12</v>
      </c>
      <c r="G6850" t="s">
        <v>22</v>
      </c>
      <c r="H6850" t="s">
        <v>1579</v>
      </c>
      <c r="I6850" s="4">
        <v>3.88</v>
      </c>
      <c r="J6850" s="5">
        <v>2</v>
      </c>
      <c r="K6850" s="4">
        <v>-2.59</v>
      </c>
    </row>
    <row r="6851" spans="1:11" x14ac:dyDescent="0.2">
      <c r="A6851" t="s">
        <v>3595</v>
      </c>
      <c r="B6851" t="str">
        <f t="shared" ref="B6851:B6914" si="216">TEXT(A6851,"YYYY")</f>
        <v>2017</v>
      </c>
      <c r="C6851" t="str">
        <f t="shared" ref="C6851:C6914" si="217">TEXT(A6851,"MMM")</f>
        <v>Feb</v>
      </c>
      <c r="D6851" t="s">
        <v>276</v>
      </c>
      <c r="E6851" t="s">
        <v>139</v>
      </c>
      <c r="F6851" t="s">
        <v>12</v>
      </c>
      <c r="G6851" t="s">
        <v>13</v>
      </c>
      <c r="H6851" t="s">
        <v>3403</v>
      </c>
      <c r="I6851" s="4">
        <v>115.3</v>
      </c>
      <c r="J6851" s="5">
        <v>3</v>
      </c>
      <c r="K6851" s="4">
        <v>40.35</v>
      </c>
    </row>
    <row r="6852" spans="1:11" x14ac:dyDescent="0.2">
      <c r="A6852" t="s">
        <v>3595</v>
      </c>
      <c r="B6852" t="str">
        <f t="shared" si="216"/>
        <v>2017</v>
      </c>
      <c r="C6852" t="str">
        <f t="shared" si="217"/>
        <v>Feb</v>
      </c>
      <c r="D6852" t="s">
        <v>1758</v>
      </c>
      <c r="E6852" t="s">
        <v>17</v>
      </c>
      <c r="F6852" t="s">
        <v>12</v>
      </c>
      <c r="G6852" t="s">
        <v>13</v>
      </c>
      <c r="H6852" t="s">
        <v>970</v>
      </c>
      <c r="I6852" s="4">
        <v>5.18</v>
      </c>
      <c r="J6852" s="5">
        <v>1</v>
      </c>
      <c r="K6852" s="4">
        <v>1.81</v>
      </c>
    </row>
    <row r="6853" spans="1:11" x14ac:dyDescent="0.2">
      <c r="A6853" t="s">
        <v>3595</v>
      </c>
      <c r="B6853" t="str">
        <f t="shared" si="216"/>
        <v>2017</v>
      </c>
      <c r="C6853" t="str">
        <f t="shared" si="217"/>
        <v>Feb</v>
      </c>
      <c r="D6853" t="s">
        <v>1758</v>
      </c>
      <c r="E6853" t="s">
        <v>17</v>
      </c>
      <c r="F6853" t="s">
        <v>12</v>
      </c>
      <c r="G6853" t="s">
        <v>13</v>
      </c>
      <c r="H6853" t="s">
        <v>1860</v>
      </c>
      <c r="I6853" s="4">
        <v>65.58</v>
      </c>
      <c r="J6853" s="5">
        <v>2</v>
      </c>
      <c r="K6853" s="4">
        <v>23.77</v>
      </c>
    </row>
    <row r="6854" spans="1:11" x14ac:dyDescent="0.2">
      <c r="A6854" t="s">
        <v>3595</v>
      </c>
      <c r="B6854" t="str">
        <f t="shared" si="216"/>
        <v>2017</v>
      </c>
      <c r="C6854" t="str">
        <f t="shared" si="217"/>
        <v>Feb</v>
      </c>
      <c r="D6854" t="s">
        <v>1758</v>
      </c>
      <c r="E6854" t="s">
        <v>17</v>
      </c>
      <c r="F6854" t="s">
        <v>38</v>
      </c>
      <c r="G6854" t="s">
        <v>52</v>
      </c>
      <c r="H6854" t="s">
        <v>399</v>
      </c>
      <c r="I6854" s="4">
        <v>22.2</v>
      </c>
      <c r="J6854" s="5">
        <v>1</v>
      </c>
      <c r="K6854" s="4">
        <v>-26.09</v>
      </c>
    </row>
    <row r="6855" spans="1:11" x14ac:dyDescent="0.2">
      <c r="A6855" t="s">
        <v>3595</v>
      </c>
      <c r="B6855" t="str">
        <f t="shared" si="216"/>
        <v>2017</v>
      </c>
      <c r="C6855" t="str">
        <f t="shared" si="217"/>
        <v>Feb</v>
      </c>
      <c r="D6855" t="s">
        <v>1758</v>
      </c>
      <c r="E6855" t="s">
        <v>17</v>
      </c>
      <c r="F6855" t="s">
        <v>12</v>
      </c>
      <c r="G6855" t="s">
        <v>13</v>
      </c>
      <c r="H6855" t="s">
        <v>1138</v>
      </c>
      <c r="I6855" s="4">
        <v>419.4</v>
      </c>
      <c r="J6855" s="5">
        <v>5</v>
      </c>
      <c r="K6855" s="4">
        <v>146.79</v>
      </c>
    </row>
    <row r="6856" spans="1:11" x14ac:dyDescent="0.2">
      <c r="A6856" t="s">
        <v>3596</v>
      </c>
      <c r="B6856" t="str">
        <f t="shared" si="216"/>
        <v>2017</v>
      </c>
      <c r="C6856" t="str">
        <f t="shared" si="217"/>
        <v>Feb</v>
      </c>
      <c r="D6856" t="s">
        <v>2824</v>
      </c>
      <c r="E6856" t="s">
        <v>169</v>
      </c>
      <c r="F6856" t="s">
        <v>12</v>
      </c>
      <c r="G6856" t="s">
        <v>105</v>
      </c>
      <c r="H6856" t="s">
        <v>387</v>
      </c>
      <c r="I6856" s="4">
        <v>32.67</v>
      </c>
      <c r="J6856" s="5">
        <v>3</v>
      </c>
      <c r="K6856" s="4">
        <v>8.49</v>
      </c>
    </row>
    <row r="6857" spans="1:11" x14ac:dyDescent="0.2">
      <c r="A6857" t="s">
        <v>3597</v>
      </c>
      <c r="B6857" t="str">
        <f t="shared" si="216"/>
        <v>2017</v>
      </c>
      <c r="C6857" t="str">
        <f t="shared" si="217"/>
        <v>Feb</v>
      </c>
      <c r="D6857" t="s">
        <v>409</v>
      </c>
      <c r="E6857" t="s">
        <v>11</v>
      </c>
      <c r="F6857" t="s">
        <v>12</v>
      </c>
      <c r="G6857" t="s">
        <v>22</v>
      </c>
      <c r="H6857" t="s">
        <v>41</v>
      </c>
      <c r="I6857" s="4">
        <v>243.99</v>
      </c>
      <c r="J6857" s="5">
        <v>4</v>
      </c>
      <c r="K6857" s="4">
        <v>-426.99</v>
      </c>
    </row>
    <row r="6858" spans="1:11" x14ac:dyDescent="0.2">
      <c r="A6858" t="s">
        <v>3597</v>
      </c>
      <c r="B6858" t="str">
        <f t="shared" si="216"/>
        <v>2017</v>
      </c>
      <c r="C6858" t="str">
        <f t="shared" si="217"/>
        <v>Feb</v>
      </c>
      <c r="D6858" t="s">
        <v>409</v>
      </c>
      <c r="E6858" t="s">
        <v>11</v>
      </c>
      <c r="F6858" t="s">
        <v>12</v>
      </c>
      <c r="G6858" t="s">
        <v>27</v>
      </c>
      <c r="H6858" t="s">
        <v>242</v>
      </c>
      <c r="I6858" s="4">
        <v>7.12</v>
      </c>
      <c r="J6858" s="5">
        <v>5</v>
      </c>
      <c r="K6858" s="4">
        <v>0.71</v>
      </c>
    </row>
    <row r="6859" spans="1:11" x14ac:dyDescent="0.2">
      <c r="A6859" t="s">
        <v>3597</v>
      </c>
      <c r="B6859" t="str">
        <f t="shared" si="216"/>
        <v>2017</v>
      </c>
      <c r="C6859" t="str">
        <f t="shared" si="217"/>
        <v>Feb</v>
      </c>
      <c r="D6859" t="s">
        <v>1675</v>
      </c>
      <c r="E6859" t="s">
        <v>31</v>
      </c>
      <c r="F6859" t="s">
        <v>12</v>
      </c>
      <c r="G6859" t="s">
        <v>105</v>
      </c>
      <c r="H6859" t="s">
        <v>2818</v>
      </c>
      <c r="I6859" s="4">
        <v>1640.7</v>
      </c>
      <c r="J6859" s="5">
        <v>5</v>
      </c>
      <c r="K6859" s="4">
        <v>459.4</v>
      </c>
    </row>
    <row r="6860" spans="1:11" x14ac:dyDescent="0.2">
      <c r="A6860" t="s">
        <v>3597</v>
      </c>
      <c r="B6860" t="str">
        <f t="shared" si="216"/>
        <v>2017</v>
      </c>
      <c r="C6860" t="str">
        <f t="shared" si="217"/>
        <v>Feb</v>
      </c>
      <c r="D6860" t="s">
        <v>1675</v>
      </c>
      <c r="E6860" t="s">
        <v>31</v>
      </c>
      <c r="F6860" t="s">
        <v>43</v>
      </c>
      <c r="G6860" t="s">
        <v>44</v>
      </c>
      <c r="H6860" t="s">
        <v>862</v>
      </c>
      <c r="I6860" s="4">
        <v>371.2</v>
      </c>
      <c r="J6860" s="5">
        <v>5</v>
      </c>
      <c r="K6860" s="4">
        <v>41.76</v>
      </c>
    </row>
    <row r="6861" spans="1:11" x14ac:dyDescent="0.2">
      <c r="A6861" t="s">
        <v>3598</v>
      </c>
      <c r="B6861" t="str">
        <f t="shared" si="216"/>
        <v>2017</v>
      </c>
      <c r="C6861" t="str">
        <f t="shared" si="217"/>
        <v>Feb</v>
      </c>
      <c r="D6861" t="s">
        <v>122</v>
      </c>
      <c r="E6861" t="s">
        <v>62</v>
      </c>
      <c r="F6861" t="s">
        <v>38</v>
      </c>
      <c r="G6861" t="s">
        <v>83</v>
      </c>
      <c r="H6861" t="s">
        <v>1900</v>
      </c>
      <c r="I6861" s="4">
        <v>359.97</v>
      </c>
      <c r="J6861" s="5">
        <v>3</v>
      </c>
      <c r="K6861" s="4">
        <v>79.19</v>
      </c>
    </row>
    <row r="6862" spans="1:11" x14ac:dyDescent="0.2">
      <c r="A6862" t="s">
        <v>3598</v>
      </c>
      <c r="B6862" t="str">
        <f t="shared" si="216"/>
        <v>2017</v>
      </c>
      <c r="C6862" t="str">
        <f t="shared" si="217"/>
        <v>Feb</v>
      </c>
      <c r="D6862" t="s">
        <v>3105</v>
      </c>
      <c r="E6862" t="s">
        <v>169</v>
      </c>
      <c r="F6862" t="s">
        <v>38</v>
      </c>
      <c r="G6862" t="s">
        <v>83</v>
      </c>
      <c r="H6862" t="s">
        <v>2271</v>
      </c>
      <c r="I6862" s="4">
        <v>240.78</v>
      </c>
      <c r="J6862" s="5">
        <v>1</v>
      </c>
      <c r="K6862" s="4">
        <v>30.1</v>
      </c>
    </row>
    <row r="6863" spans="1:11" x14ac:dyDescent="0.2">
      <c r="A6863" t="s">
        <v>3598</v>
      </c>
      <c r="B6863" t="str">
        <f t="shared" si="216"/>
        <v>2017</v>
      </c>
      <c r="C6863" t="str">
        <f t="shared" si="217"/>
        <v>Feb</v>
      </c>
      <c r="D6863" t="s">
        <v>1695</v>
      </c>
      <c r="E6863" t="s">
        <v>169</v>
      </c>
      <c r="F6863" t="s">
        <v>43</v>
      </c>
      <c r="G6863" t="s">
        <v>44</v>
      </c>
      <c r="H6863" t="s">
        <v>869</v>
      </c>
      <c r="I6863" s="4">
        <v>227.46</v>
      </c>
      <c r="J6863" s="5">
        <v>6</v>
      </c>
      <c r="K6863" s="4">
        <v>65.959999999999994</v>
      </c>
    </row>
    <row r="6864" spans="1:11" x14ac:dyDescent="0.2">
      <c r="A6864" t="s">
        <v>3598</v>
      </c>
      <c r="B6864" t="str">
        <f t="shared" si="216"/>
        <v>2017</v>
      </c>
      <c r="C6864" t="str">
        <f t="shared" si="217"/>
        <v>Feb</v>
      </c>
      <c r="D6864" t="s">
        <v>1695</v>
      </c>
      <c r="E6864" t="s">
        <v>169</v>
      </c>
      <c r="F6864" t="s">
        <v>12</v>
      </c>
      <c r="G6864" t="s">
        <v>22</v>
      </c>
      <c r="H6864" t="s">
        <v>3233</v>
      </c>
      <c r="I6864" s="4">
        <v>46.24</v>
      </c>
      <c r="J6864" s="5">
        <v>4</v>
      </c>
      <c r="K6864" s="4">
        <v>15.61</v>
      </c>
    </row>
    <row r="6865" spans="1:11" x14ac:dyDescent="0.2">
      <c r="A6865" t="s">
        <v>3598</v>
      </c>
      <c r="B6865" t="str">
        <f t="shared" si="216"/>
        <v>2017</v>
      </c>
      <c r="C6865" t="str">
        <f t="shared" si="217"/>
        <v>Feb</v>
      </c>
      <c r="D6865" t="s">
        <v>2548</v>
      </c>
      <c r="E6865" t="s">
        <v>31</v>
      </c>
      <c r="F6865" t="s">
        <v>12</v>
      </c>
      <c r="G6865" t="s">
        <v>13</v>
      </c>
      <c r="H6865" t="s">
        <v>510</v>
      </c>
      <c r="I6865" s="4">
        <v>29.9</v>
      </c>
      <c r="J6865" s="5">
        <v>5</v>
      </c>
      <c r="K6865" s="4">
        <v>13.46</v>
      </c>
    </row>
    <row r="6866" spans="1:11" x14ac:dyDescent="0.2">
      <c r="A6866" t="s">
        <v>3599</v>
      </c>
      <c r="B6866" t="str">
        <f t="shared" si="216"/>
        <v>2017</v>
      </c>
      <c r="C6866" t="str">
        <f t="shared" si="217"/>
        <v>Feb</v>
      </c>
      <c r="D6866" t="s">
        <v>2928</v>
      </c>
      <c r="E6866" t="s">
        <v>11</v>
      </c>
      <c r="F6866" t="s">
        <v>12</v>
      </c>
      <c r="G6866" t="s">
        <v>22</v>
      </c>
      <c r="H6866" t="s">
        <v>3170</v>
      </c>
      <c r="I6866" s="4">
        <v>252.78</v>
      </c>
      <c r="J6866" s="5">
        <v>4</v>
      </c>
      <c r="K6866" s="4">
        <v>-417.09</v>
      </c>
    </row>
    <row r="6867" spans="1:11" x14ac:dyDescent="0.2">
      <c r="A6867" t="s">
        <v>3599</v>
      </c>
      <c r="B6867" t="str">
        <f t="shared" si="216"/>
        <v>2017</v>
      </c>
      <c r="C6867" t="str">
        <f t="shared" si="217"/>
        <v>Feb</v>
      </c>
      <c r="D6867" t="s">
        <v>2928</v>
      </c>
      <c r="E6867" t="s">
        <v>11</v>
      </c>
      <c r="F6867" t="s">
        <v>43</v>
      </c>
      <c r="G6867" t="s">
        <v>58</v>
      </c>
      <c r="H6867" t="s">
        <v>2373</v>
      </c>
      <c r="I6867" s="4">
        <v>127.98</v>
      </c>
      <c r="J6867" s="5">
        <v>2</v>
      </c>
      <c r="K6867" s="4">
        <v>16</v>
      </c>
    </row>
    <row r="6868" spans="1:11" x14ac:dyDescent="0.2">
      <c r="A6868" t="s">
        <v>3599</v>
      </c>
      <c r="B6868" t="str">
        <f t="shared" si="216"/>
        <v>2017</v>
      </c>
      <c r="C6868" t="str">
        <f t="shared" si="217"/>
        <v>Feb</v>
      </c>
      <c r="D6868" t="s">
        <v>2928</v>
      </c>
      <c r="E6868" t="s">
        <v>11</v>
      </c>
      <c r="F6868" t="s">
        <v>38</v>
      </c>
      <c r="G6868" t="s">
        <v>52</v>
      </c>
      <c r="H6868" t="s">
        <v>984</v>
      </c>
      <c r="I6868" s="4">
        <v>3.98</v>
      </c>
      <c r="J6868" s="5">
        <v>2</v>
      </c>
      <c r="K6868" s="4">
        <v>-2.69</v>
      </c>
    </row>
    <row r="6869" spans="1:11" x14ac:dyDescent="0.2">
      <c r="A6869" t="s">
        <v>3599</v>
      </c>
      <c r="B6869" t="str">
        <f t="shared" si="216"/>
        <v>2017</v>
      </c>
      <c r="C6869" t="str">
        <f t="shared" si="217"/>
        <v>Feb</v>
      </c>
      <c r="D6869" t="s">
        <v>2928</v>
      </c>
      <c r="E6869" t="s">
        <v>11</v>
      </c>
      <c r="F6869" t="s">
        <v>12</v>
      </c>
      <c r="G6869" t="s">
        <v>105</v>
      </c>
      <c r="H6869" t="s">
        <v>3488</v>
      </c>
      <c r="I6869" s="4">
        <v>12.99</v>
      </c>
      <c r="J6869" s="5">
        <v>2</v>
      </c>
      <c r="K6869" s="4">
        <v>-32.479999999999997</v>
      </c>
    </row>
    <row r="6870" spans="1:11" x14ac:dyDescent="0.2">
      <c r="A6870" t="s">
        <v>3599</v>
      </c>
      <c r="B6870" t="str">
        <f t="shared" si="216"/>
        <v>2017</v>
      </c>
      <c r="C6870" t="str">
        <f t="shared" si="217"/>
        <v>Feb</v>
      </c>
      <c r="D6870" t="s">
        <v>229</v>
      </c>
      <c r="E6870" t="s">
        <v>31</v>
      </c>
      <c r="F6870" t="s">
        <v>38</v>
      </c>
      <c r="G6870" t="s">
        <v>52</v>
      </c>
      <c r="H6870" t="s">
        <v>1792</v>
      </c>
      <c r="I6870" s="4">
        <v>21.12</v>
      </c>
      <c r="J6870" s="5">
        <v>4</v>
      </c>
      <c r="K6870" s="4">
        <v>6.55</v>
      </c>
    </row>
    <row r="6871" spans="1:11" x14ac:dyDescent="0.2">
      <c r="A6871" t="s">
        <v>3599</v>
      </c>
      <c r="B6871" t="str">
        <f t="shared" si="216"/>
        <v>2017</v>
      </c>
      <c r="C6871" t="str">
        <f t="shared" si="217"/>
        <v>Feb</v>
      </c>
      <c r="D6871" t="s">
        <v>907</v>
      </c>
      <c r="E6871" t="s">
        <v>31</v>
      </c>
      <c r="F6871" t="s">
        <v>12</v>
      </c>
      <c r="G6871" t="s">
        <v>20</v>
      </c>
      <c r="H6871" t="s">
        <v>303</v>
      </c>
      <c r="I6871" s="4">
        <v>354.9</v>
      </c>
      <c r="J6871" s="5">
        <v>5</v>
      </c>
      <c r="K6871" s="4">
        <v>17.75</v>
      </c>
    </row>
    <row r="6872" spans="1:11" x14ac:dyDescent="0.2">
      <c r="A6872" t="s">
        <v>3600</v>
      </c>
      <c r="B6872" t="str">
        <f t="shared" si="216"/>
        <v>2017</v>
      </c>
      <c r="C6872" t="str">
        <f t="shared" si="217"/>
        <v>Feb</v>
      </c>
      <c r="D6872" t="s">
        <v>464</v>
      </c>
      <c r="E6872" t="s">
        <v>31</v>
      </c>
      <c r="F6872" t="s">
        <v>38</v>
      </c>
      <c r="G6872" t="s">
        <v>83</v>
      </c>
      <c r="H6872" t="s">
        <v>1900</v>
      </c>
      <c r="I6872" s="4">
        <v>203.98</v>
      </c>
      <c r="J6872" s="5">
        <v>2</v>
      </c>
      <c r="K6872" s="4">
        <v>16.8</v>
      </c>
    </row>
    <row r="6873" spans="1:11" x14ac:dyDescent="0.2">
      <c r="A6873" t="s">
        <v>3600</v>
      </c>
      <c r="B6873" t="str">
        <f t="shared" si="216"/>
        <v>2017</v>
      </c>
      <c r="C6873" t="str">
        <f t="shared" si="217"/>
        <v>Feb</v>
      </c>
      <c r="D6873" t="s">
        <v>238</v>
      </c>
      <c r="E6873" t="s">
        <v>608</v>
      </c>
      <c r="F6873" t="s">
        <v>12</v>
      </c>
      <c r="G6873" t="s">
        <v>13</v>
      </c>
      <c r="H6873" t="s">
        <v>2736</v>
      </c>
      <c r="I6873" s="4">
        <v>23.12</v>
      </c>
      <c r="J6873" s="5">
        <v>4</v>
      </c>
      <c r="K6873" s="4">
        <v>11.33</v>
      </c>
    </row>
    <row r="6874" spans="1:11" x14ac:dyDescent="0.2">
      <c r="A6874" t="s">
        <v>3601</v>
      </c>
      <c r="B6874" t="str">
        <f t="shared" si="216"/>
        <v>2017</v>
      </c>
      <c r="C6874" t="str">
        <f t="shared" si="217"/>
        <v>Feb</v>
      </c>
      <c r="D6874" t="s">
        <v>759</v>
      </c>
      <c r="E6874" t="s">
        <v>31</v>
      </c>
      <c r="F6874" t="s">
        <v>12</v>
      </c>
      <c r="G6874" t="s">
        <v>22</v>
      </c>
      <c r="H6874" t="s">
        <v>1130</v>
      </c>
      <c r="I6874" s="4">
        <v>21.34</v>
      </c>
      <c r="J6874" s="5">
        <v>7</v>
      </c>
      <c r="K6874" s="4">
        <v>7.73</v>
      </c>
    </row>
    <row r="6875" spans="1:11" x14ac:dyDescent="0.2">
      <c r="A6875" t="s">
        <v>3601</v>
      </c>
      <c r="B6875" t="str">
        <f t="shared" si="216"/>
        <v>2017</v>
      </c>
      <c r="C6875" t="str">
        <f t="shared" si="217"/>
        <v>Feb</v>
      </c>
      <c r="D6875" t="s">
        <v>2078</v>
      </c>
      <c r="E6875" t="s">
        <v>189</v>
      </c>
      <c r="F6875" t="s">
        <v>38</v>
      </c>
      <c r="G6875" t="s">
        <v>39</v>
      </c>
      <c r="H6875" t="s">
        <v>322</v>
      </c>
      <c r="I6875" s="4">
        <v>963.14</v>
      </c>
      <c r="J6875" s="5">
        <v>4</v>
      </c>
      <c r="K6875" s="4">
        <v>108.35</v>
      </c>
    </row>
    <row r="6876" spans="1:11" x14ac:dyDescent="0.2">
      <c r="A6876" t="s">
        <v>3601</v>
      </c>
      <c r="B6876" t="str">
        <f t="shared" si="216"/>
        <v>2017</v>
      </c>
      <c r="C6876" t="str">
        <f t="shared" si="217"/>
        <v>Feb</v>
      </c>
      <c r="D6876" t="s">
        <v>2078</v>
      </c>
      <c r="E6876" t="s">
        <v>189</v>
      </c>
      <c r="F6876" t="s">
        <v>43</v>
      </c>
      <c r="G6876" t="s">
        <v>44</v>
      </c>
      <c r="H6876" t="s">
        <v>1046</v>
      </c>
      <c r="I6876" s="4">
        <v>88.78</v>
      </c>
      <c r="J6876" s="5">
        <v>3</v>
      </c>
      <c r="K6876" s="4">
        <v>7.77</v>
      </c>
    </row>
    <row r="6877" spans="1:11" x14ac:dyDescent="0.2">
      <c r="A6877" t="s">
        <v>3601</v>
      </c>
      <c r="B6877" t="str">
        <f t="shared" si="216"/>
        <v>2017</v>
      </c>
      <c r="C6877" t="str">
        <f t="shared" si="217"/>
        <v>Feb</v>
      </c>
      <c r="D6877" t="s">
        <v>1311</v>
      </c>
      <c r="E6877" t="s">
        <v>169</v>
      </c>
      <c r="F6877" t="s">
        <v>12</v>
      </c>
      <c r="G6877" t="s">
        <v>18</v>
      </c>
      <c r="H6877" t="s">
        <v>3145</v>
      </c>
      <c r="I6877" s="4">
        <v>20.7</v>
      </c>
      <c r="J6877" s="5">
        <v>2</v>
      </c>
      <c r="K6877" s="4">
        <v>9.94</v>
      </c>
    </row>
    <row r="6878" spans="1:11" x14ac:dyDescent="0.2">
      <c r="A6878" t="s">
        <v>3601</v>
      </c>
      <c r="B6878" t="str">
        <f t="shared" si="216"/>
        <v>2017</v>
      </c>
      <c r="C6878" t="str">
        <f t="shared" si="217"/>
        <v>Feb</v>
      </c>
      <c r="D6878" t="s">
        <v>852</v>
      </c>
      <c r="E6878" t="s">
        <v>87</v>
      </c>
      <c r="F6878" t="s">
        <v>38</v>
      </c>
      <c r="G6878" t="s">
        <v>52</v>
      </c>
      <c r="H6878" t="s">
        <v>3060</v>
      </c>
      <c r="I6878" s="4">
        <v>147.57</v>
      </c>
      <c r="J6878" s="5">
        <v>2</v>
      </c>
      <c r="K6878" s="4">
        <v>-3.69</v>
      </c>
    </row>
    <row r="6879" spans="1:11" x14ac:dyDescent="0.2">
      <c r="A6879" t="s">
        <v>3602</v>
      </c>
      <c r="B6879" t="str">
        <f t="shared" si="216"/>
        <v>2017</v>
      </c>
      <c r="C6879" t="str">
        <f t="shared" si="217"/>
        <v>Feb</v>
      </c>
      <c r="D6879" t="s">
        <v>2689</v>
      </c>
      <c r="E6879" t="s">
        <v>189</v>
      </c>
      <c r="F6879" t="s">
        <v>12</v>
      </c>
      <c r="G6879" t="s">
        <v>27</v>
      </c>
      <c r="H6879" t="s">
        <v>2499</v>
      </c>
      <c r="I6879" s="4">
        <v>6.63</v>
      </c>
      <c r="J6879" s="5">
        <v>3</v>
      </c>
      <c r="K6879" s="4">
        <v>1.79</v>
      </c>
    </row>
    <row r="6880" spans="1:11" x14ac:dyDescent="0.2">
      <c r="A6880" t="s">
        <v>3602</v>
      </c>
      <c r="B6880" t="str">
        <f t="shared" si="216"/>
        <v>2017</v>
      </c>
      <c r="C6880" t="str">
        <f t="shared" si="217"/>
        <v>Feb</v>
      </c>
      <c r="D6880" t="s">
        <v>2689</v>
      </c>
      <c r="E6880" t="s">
        <v>189</v>
      </c>
      <c r="F6880" t="s">
        <v>43</v>
      </c>
      <c r="G6880" t="s">
        <v>58</v>
      </c>
      <c r="H6880" t="s">
        <v>2558</v>
      </c>
      <c r="I6880" s="4">
        <v>799.96</v>
      </c>
      <c r="J6880" s="5">
        <v>4</v>
      </c>
      <c r="K6880" s="4">
        <v>343.98</v>
      </c>
    </row>
    <row r="6881" spans="1:11" x14ac:dyDescent="0.2">
      <c r="A6881" t="s">
        <v>3602</v>
      </c>
      <c r="B6881" t="str">
        <f t="shared" si="216"/>
        <v>2017</v>
      </c>
      <c r="C6881" t="str">
        <f t="shared" si="217"/>
        <v>Feb</v>
      </c>
      <c r="D6881" t="s">
        <v>2689</v>
      </c>
      <c r="E6881" t="s">
        <v>189</v>
      </c>
      <c r="F6881" t="s">
        <v>38</v>
      </c>
      <c r="G6881" t="s">
        <v>52</v>
      </c>
      <c r="H6881" t="s">
        <v>2929</v>
      </c>
      <c r="I6881" s="4">
        <v>107.53</v>
      </c>
      <c r="J6881" s="5">
        <v>1</v>
      </c>
      <c r="K6881" s="4">
        <v>21.51</v>
      </c>
    </row>
    <row r="6882" spans="1:11" x14ac:dyDescent="0.2">
      <c r="A6882" t="s">
        <v>3602</v>
      </c>
      <c r="B6882" t="str">
        <f t="shared" si="216"/>
        <v>2017</v>
      </c>
      <c r="C6882" t="str">
        <f t="shared" si="217"/>
        <v>Feb</v>
      </c>
      <c r="D6882" t="s">
        <v>599</v>
      </c>
      <c r="E6882" t="s">
        <v>608</v>
      </c>
      <c r="F6882" t="s">
        <v>12</v>
      </c>
      <c r="G6882" t="s">
        <v>232</v>
      </c>
      <c r="H6882" t="s">
        <v>2315</v>
      </c>
      <c r="I6882" s="4">
        <v>25.02</v>
      </c>
      <c r="J6882" s="5">
        <v>3</v>
      </c>
      <c r="K6882" s="4">
        <v>6.51</v>
      </c>
    </row>
    <row r="6883" spans="1:11" x14ac:dyDescent="0.2">
      <c r="A6883" t="s">
        <v>3602</v>
      </c>
      <c r="B6883" t="str">
        <f t="shared" si="216"/>
        <v>2017</v>
      </c>
      <c r="C6883" t="str">
        <f t="shared" si="217"/>
        <v>Feb</v>
      </c>
      <c r="D6883" t="s">
        <v>599</v>
      </c>
      <c r="E6883" t="s">
        <v>608</v>
      </c>
      <c r="F6883" t="s">
        <v>12</v>
      </c>
      <c r="G6883" t="s">
        <v>27</v>
      </c>
      <c r="H6883" t="s">
        <v>2407</v>
      </c>
      <c r="I6883" s="4">
        <v>10.71</v>
      </c>
      <c r="J6883" s="5">
        <v>3</v>
      </c>
      <c r="K6883" s="4">
        <v>2.78</v>
      </c>
    </row>
    <row r="6884" spans="1:11" x14ac:dyDescent="0.2">
      <c r="A6884" t="s">
        <v>3602</v>
      </c>
      <c r="B6884" t="str">
        <f t="shared" si="216"/>
        <v>2017</v>
      </c>
      <c r="C6884" t="str">
        <f t="shared" si="217"/>
        <v>Feb</v>
      </c>
      <c r="D6884" t="s">
        <v>1346</v>
      </c>
      <c r="E6884" t="s">
        <v>169</v>
      </c>
      <c r="F6884" t="s">
        <v>12</v>
      </c>
      <c r="G6884" t="s">
        <v>13</v>
      </c>
      <c r="H6884" t="s">
        <v>1703</v>
      </c>
      <c r="I6884" s="4">
        <v>17.940000000000001</v>
      </c>
      <c r="J6884" s="5">
        <v>3</v>
      </c>
      <c r="K6884" s="4">
        <v>8.7899999999999991</v>
      </c>
    </row>
    <row r="6885" spans="1:11" x14ac:dyDescent="0.2">
      <c r="A6885" t="s">
        <v>3602</v>
      </c>
      <c r="B6885" t="str">
        <f t="shared" si="216"/>
        <v>2017</v>
      </c>
      <c r="C6885" t="str">
        <f t="shared" si="217"/>
        <v>Feb</v>
      </c>
      <c r="D6885" t="s">
        <v>1087</v>
      </c>
      <c r="E6885" t="s">
        <v>369</v>
      </c>
      <c r="F6885" t="s">
        <v>12</v>
      </c>
      <c r="G6885" t="s">
        <v>105</v>
      </c>
      <c r="H6885" t="s">
        <v>1442</v>
      </c>
      <c r="I6885" s="4">
        <v>90.64</v>
      </c>
      <c r="J6885" s="5">
        <v>8</v>
      </c>
      <c r="K6885" s="4">
        <v>38.979999999999997</v>
      </c>
    </row>
    <row r="6886" spans="1:11" x14ac:dyDescent="0.2">
      <c r="A6886" t="s">
        <v>3603</v>
      </c>
      <c r="B6886" t="str">
        <f t="shared" si="216"/>
        <v>2017</v>
      </c>
      <c r="C6886" t="str">
        <f t="shared" si="217"/>
        <v>Feb</v>
      </c>
      <c r="D6886" t="s">
        <v>1191</v>
      </c>
      <c r="E6886" t="s">
        <v>169</v>
      </c>
      <c r="F6886" t="s">
        <v>12</v>
      </c>
      <c r="G6886" t="s">
        <v>13</v>
      </c>
      <c r="H6886" t="s">
        <v>1840</v>
      </c>
      <c r="I6886" s="4">
        <v>37.94</v>
      </c>
      <c r="J6886" s="5">
        <v>2</v>
      </c>
      <c r="K6886" s="4">
        <v>18.21</v>
      </c>
    </row>
    <row r="6887" spans="1:11" x14ac:dyDescent="0.2">
      <c r="A6887" t="s">
        <v>3603</v>
      </c>
      <c r="B6887" t="str">
        <f t="shared" si="216"/>
        <v>2017</v>
      </c>
      <c r="C6887" t="str">
        <f t="shared" si="217"/>
        <v>Feb</v>
      </c>
      <c r="D6887" t="s">
        <v>1967</v>
      </c>
      <c r="E6887" t="s">
        <v>706</v>
      </c>
      <c r="F6887" t="s">
        <v>12</v>
      </c>
      <c r="G6887" t="s">
        <v>20</v>
      </c>
      <c r="H6887" t="s">
        <v>1665</v>
      </c>
      <c r="I6887" s="4">
        <v>579.51</v>
      </c>
      <c r="J6887" s="5">
        <v>3</v>
      </c>
      <c r="K6887" s="4">
        <v>81.13</v>
      </c>
    </row>
    <row r="6888" spans="1:11" x14ac:dyDescent="0.2">
      <c r="A6888" t="s">
        <v>3603</v>
      </c>
      <c r="B6888" t="str">
        <f t="shared" si="216"/>
        <v>2017</v>
      </c>
      <c r="C6888" t="str">
        <f t="shared" si="217"/>
        <v>Feb</v>
      </c>
      <c r="D6888" t="s">
        <v>1967</v>
      </c>
      <c r="E6888" t="s">
        <v>706</v>
      </c>
      <c r="F6888" t="s">
        <v>43</v>
      </c>
      <c r="G6888" t="s">
        <v>44</v>
      </c>
      <c r="H6888" t="s">
        <v>2694</v>
      </c>
      <c r="I6888" s="4">
        <v>14.99</v>
      </c>
      <c r="J6888" s="5">
        <v>1</v>
      </c>
      <c r="K6888" s="4">
        <v>7.35</v>
      </c>
    </row>
    <row r="6889" spans="1:11" x14ac:dyDescent="0.2">
      <c r="A6889" t="s">
        <v>3603</v>
      </c>
      <c r="B6889" t="str">
        <f t="shared" si="216"/>
        <v>2017</v>
      </c>
      <c r="C6889" t="str">
        <f t="shared" si="217"/>
        <v>Feb</v>
      </c>
      <c r="D6889" t="s">
        <v>267</v>
      </c>
      <c r="E6889" t="s">
        <v>17</v>
      </c>
      <c r="F6889" t="s">
        <v>12</v>
      </c>
      <c r="G6889" t="s">
        <v>47</v>
      </c>
      <c r="H6889" t="s">
        <v>1285</v>
      </c>
      <c r="I6889" s="4">
        <v>18.37</v>
      </c>
      <c r="J6889" s="5">
        <v>2</v>
      </c>
      <c r="K6889" s="4">
        <v>6.2</v>
      </c>
    </row>
    <row r="6890" spans="1:11" x14ac:dyDescent="0.2">
      <c r="A6890" t="s">
        <v>3603</v>
      </c>
      <c r="B6890" t="str">
        <f t="shared" si="216"/>
        <v>2017</v>
      </c>
      <c r="C6890" t="str">
        <f t="shared" si="217"/>
        <v>Feb</v>
      </c>
      <c r="D6890" t="s">
        <v>267</v>
      </c>
      <c r="E6890" t="s">
        <v>17</v>
      </c>
      <c r="F6890" t="s">
        <v>38</v>
      </c>
      <c r="G6890" t="s">
        <v>39</v>
      </c>
      <c r="H6890" t="s">
        <v>40</v>
      </c>
      <c r="I6890" s="4">
        <v>600.55999999999995</v>
      </c>
      <c r="J6890" s="5">
        <v>3</v>
      </c>
      <c r="K6890" s="4">
        <v>-8.58</v>
      </c>
    </row>
    <row r="6891" spans="1:11" x14ac:dyDescent="0.2">
      <c r="A6891" t="s">
        <v>3603</v>
      </c>
      <c r="B6891" t="str">
        <f t="shared" si="216"/>
        <v>2017</v>
      </c>
      <c r="C6891" t="str">
        <f t="shared" si="217"/>
        <v>Feb</v>
      </c>
      <c r="D6891" t="s">
        <v>267</v>
      </c>
      <c r="E6891" t="s">
        <v>17</v>
      </c>
      <c r="F6891" t="s">
        <v>12</v>
      </c>
      <c r="G6891" t="s">
        <v>20</v>
      </c>
      <c r="H6891" t="s">
        <v>1664</v>
      </c>
      <c r="I6891" s="4">
        <v>50.35</v>
      </c>
      <c r="J6891" s="5">
        <v>3</v>
      </c>
      <c r="K6891" s="4">
        <v>-8.18</v>
      </c>
    </row>
    <row r="6892" spans="1:11" x14ac:dyDescent="0.2">
      <c r="A6892" t="s">
        <v>3603</v>
      </c>
      <c r="B6892" t="str">
        <f t="shared" si="216"/>
        <v>2017</v>
      </c>
      <c r="C6892" t="str">
        <f t="shared" si="217"/>
        <v>Feb</v>
      </c>
      <c r="D6892" t="s">
        <v>267</v>
      </c>
      <c r="E6892" t="s">
        <v>17</v>
      </c>
      <c r="F6892" t="s">
        <v>12</v>
      </c>
      <c r="G6892" t="s">
        <v>27</v>
      </c>
      <c r="H6892" t="s">
        <v>57</v>
      </c>
      <c r="I6892" s="4">
        <v>28.03</v>
      </c>
      <c r="J6892" s="5">
        <v>6</v>
      </c>
      <c r="K6892" s="4">
        <v>3.5</v>
      </c>
    </row>
    <row r="6893" spans="1:11" x14ac:dyDescent="0.2">
      <c r="A6893" t="s">
        <v>3603</v>
      </c>
      <c r="B6893" t="str">
        <f t="shared" si="216"/>
        <v>2017</v>
      </c>
      <c r="C6893" t="str">
        <f t="shared" si="217"/>
        <v>Feb</v>
      </c>
      <c r="D6893" t="s">
        <v>267</v>
      </c>
      <c r="E6893" t="s">
        <v>17</v>
      </c>
      <c r="F6893" t="s">
        <v>38</v>
      </c>
      <c r="G6893" t="s">
        <v>52</v>
      </c>
      <c r="H6893" t="s">
        <v>394</v>
      </c>
      <c r="I6893" s="4">
        <v>7.69</v>
      </c>
      <c r="J6893" s="5">
        <v>1</v>
      </c>
      <c r="K6893" s="4">
        <v>-3.65</v>
      </c>
    </row>
    <row r="6894" spans="1:11" x14ac:dyDescent="0.2">
      <c r="A6894" t="s">
        <v>3604</v>
      </c>
      <c r="B6894" t="str">
        <f t="shared" si="216"/>
        <v>2017</v>
      </c>
      <c r="C6894" t="str">
        <f t="shared" si="217"/>
        <v>Feb</v>
      </c>
      <c r="D6894" t="s">
        <v>1797</v>
      </c>
      <c r="E6894" t="s">
        <v>17</v>
      </c>
      <c r="F6894" t="s">
        <v>38</v>
      </c>
      <c r="G6894" t="s">
        <v>164</v>
      </c>
      <c r="H6894" t="s">
        <v>2107</v>
      </c>
      <c r="I6894" s="4">
        <v>480.96</v>
      </c>
      <c r="J6894" s="5">
        <v>3</v>
      </c>
      <c r="K6894" s="4">
        <v>-269.33999999999997</v>
      </c>
    </row>
    <row r="6895" spans="1:11" x14ac:dyDescent="0.2">
      <c r="A6895" t="s">
        <v>3604</v>
      </c>
      <c r="B6895" t="str">
        <f t="shared" si="216"/>
        <v>2017</v>
      </c>
      <c r="C6895" t="str">
        <f t="shared" si="217"/>
        <v>Feb</v>
      </c>
      <c r="D6895" t="s">
        <v>1797</v>
      </c>
      <c r="E6895" t="s">
        <v>17</v>
      </c>
      <c r="F6895" t="s">
        <v>43</v>
      </c>
      <c r="G6895" t="s">
        <v>44</v>
      </c>
      <c r="H6895" t="s">
        <v>2926</v>
      </c>
      <c r="I6895" s="4">
        <v>124.79</v>
      </c>
      <c r="J6895" s="5">
        <v>1</v>
      </c>
      <c r="K6895" s="4">
        <v>10.92</v>
      </c>
    </row>
    <row r="6896" spans="1:11" x14ac:dyDescent="0.2">
      <c r="A6896" t="s">
        <v>3604</v>
      </c>
      <c r="B6896" t="str">
        <f t="shared" si="216"/>
        <v>2017</v>
      </c>
      <c r="C6896" t="str">
        <f t="shared" si="217"/>
        <v>Feb</v>
      </c>
      <c r="D6896" t="s">
        <v>679</v>
      </c>
      <c r="E6896" t="s">
        <v>71</v>
      </c>
      <c r="F6896" t="s">
        <v>43</v>
      </c>
      <c r="G6896" t="s">
        <v>44</v>
      </c>
      <c r="H6896" t="s">
        <v>2801</v>
      </c>
      <c r="I6896" s="4">
        <v>29.16</v>
      </c>
      <c r="J6896" s="5">
        <v>3</v>
      </c>
      <c r="K6896" s="4">
        <v>8.4600000000000009</v>
      </c>
    </row>
    <row r="6897" spans="1:11" x14ac:dyDescent="0.2">
      <c r="A6897" t="s">
        <v>3604</v>
      </c>
      <c r="B6897" t="str">
        <f t="shared" si="216"/>
        <v>2017</v>
      </c>
      <c r="C6897" t="str">
        <f t="shared" si="217"/>
        <v>Feb</v>
      </c>
      <c r="D6897" t="s">
        <v>1076</v>
      </c>
      <c r="E6897" t="s">
        <v>205</v>
      </c>
      <c r="F6897" t="s">
        <v>12</v>
      </c>
      <c r="G6897" t="s">
        <v>13</v>
      </c>
      <c r="H6897" t="s">
        <v>1639</v>
      </c>
      <c r="I6897" s="4">
        <v>11.76</v>
      </c>
      <c r="J6897" s="5">
        <v>2</v>
      </c>
      <c r="K6897" s="4">
        <v>5.76</v>
      </c>
    </row>
    <row r="6898" spans="1:11" x14ac:dyDescent="0.2">
      <c r="A6898" t="s">
        <v>3604</v>
      </c>
      <c r="B6898" t="str">
        <f t="shared" si="216"/>
        <v>2017</v>
      </c>
      <c r="C6898" t="str">
        <f t="shared" si="217"/>
        <v>Feb</v>
      </c>
      <c r="D6898" t="s">
        <v>1076</v>
      </c>
      <c r="E6898" t="s">
        <v>205</v>
      </c>
      <c r="F6898" t="s">
        <v>12</v>
      </c>
      <c r="G6898" t="s">
        <v>20</v>
      </c>
      <c r="H6898" t="s">
        <v>130</v>
      </c>
      <c r="I6898" s="4">
        <v>166.45</v>
      </c>
      <c r="J6898" s="5">
        <v>5</v>
      </c>
      <c r="K6898" s="4">
        <v>39.950000000000003</v>
      </c>
    </row>
    <row r="6899" spans="1:11" x14ac:dyDescent="0.2">
      <c r="A6899" t="s">
        <v>3604</v>
      </c>
      <c r="B6899" t="str">
        <f t="shared" si="216"/>
        <v>2017</v>
      </c>
      <c r="C6899" t="str">
        <f t="shared" si="217"/>
        <v>Feb</v>
      </c>
      <c r="D6899" t="s">
        <v>2218</v>
      </c>
      <c r="E6899" t="s">
        <v>11</v>
      </c>
      <c r="F6899" t="s">
        <v>38</v>
      </c>
      <c r="G6899" t="s">
        <v>83</v>
      </c>
      <c r="H6899" t="s">
        <v>1838</v>
      </c>
      <c r="I6899" s="4">
        <v>89.07</v>
      </c>
      <c r="J6899" s="5">
        <v>1</v>
      </c>
      <c r="K6899" s="4">
        <v>-17.03</v>
      </c>
    </row>
    <row r="6900" spans="1:11" x14ac:dyDescent="0.2">
      <c r="A6900" t="s">
        <v>3604</v>
      </c>
      <c r="B6900" t="str">
        <f t="shared" si="216"/>
        <v>2017</v>
      </c>
      <c r="C6900" t="str">
        <f t="shared" si="217"/>
        <v>Feb</v>
      </c>
      <c r="D6900" t="s">
        <v>2218</v>
      </c>
      <c r="E6900" t="s">
        <v>11</v>
      </c>
      <c r="F6900" t="s">
        <v>12</v>
      </c>
      <c r="G6900" t="s">
        <v>27</v>
      </c>
      <c r="H6900" t="s">
        <v>1676</v>
      </c>
      <c r="I6900" s="4">
        <v>175.44</v>
      </c>
      <c r="J6900" s="5">
        <v>6</v>
      </c>
      <c r="K6900" s="4">
        <v>52.63</v>
      </c>
    </row>
    <row r="6901" spans="1:11" x14ac:dyDescent="0.2">
      <c r="A6901" t="s">
        <v>3604</v>
      </c>
      <c r="B6901" t="str">
        <f t="shared" si="216"/>
        <v>2017</v>
      </c>
      <c r="C6901" t="str">
        <f t="shared" si="217"/>
        <v>Feb</v>
      </c>
      <c r="D6901" t="s">
        <v>2218</v>
      </c>
      <c r="E6901" t="s">
        <v>11</v>
      </c>
      <c r="F6901" t="s">
        <v>43</v>
      </c>
      <c r="G6901" t="s">
        <v>44</v>
      </c>
      <c r="H6901" t="s">
        <v>1276</v>
      </c>
      <c r="I6901" s="4">
        <v>438.34</v>
      </c>
      <c r="J6901" s="5">
        <v>4</v>
      </c>
      <c r="K6901" s="4">
        <v>-87.67</v>
      </c>
    </row>
    <row r="6902" spans="1:11" x14ac:dyDescent="0.2">
      <c r="A6902" t="s">
        <v>3604</v>
      </c>
      <c r="B6902" t="str">
        <f t="shared" si="216"/>
        <v>2017</v>
      </c>
      <c r="C6902" t="str">
        <f t="shared" si="217"/>
        <v>Feb</v>
      </c>
      <c r="D6902" t="s">
        <v>344</v>
      </c>
      <c r="E6902" t="s">
        <v>87</v>
      </c>
      <c r="F6902" t="s">
        <v>38</v>
      </c>
      <c r="G6902" t="s">
        <v>164</v>
      </c>
      <c r="H6902" t="s">
        <v>573</v>
      </c>
      <c r="I6902" s="4">
        <v>455.97</v>
      </c>
      <c r="J6902" s="5">
        <v>5</v>
      </c>
      <c r="K6902" s="4">
        <v>-106.39</v>
      </c>
    </row>
    <row r="6903" spans="1:11" x14ac:dyDescent="0.2">
      <c r="A6903" t="s">
        <v>3604</v>
      </c>
      <c r="B6903" t="str">
        <f t="shared" si="216"/>
        <v>2017</v>
      </c>
      <c r="C6903" t="str">
        <f t="shared" si="217"/>
        <v>Feb</v>
      </c>
      <c r="D6903" t="s">
        <v>344</v>
      </c>
      <c r="E6903" t="s">
        <v>87</v>
      </c>
      <c r="F6903" t="s">
        <v>12</v>
      </c>
      <c r="G6903" t="s">
        <v>22</v>
      </c>
      <c r="H6903" t="s">
        <v>662</v>
      </c>
      <c r="I6903" s="4">
        <v>5.72</v>
      </c>
      <c r="J6903" s="5">
        <v>5</v>
      </c>
      <c r="K6903" s="4">
        <v>-4.76</v>
      </c>
    </row>
    <row r="6904" spans="1:11" x14ac:dyDescent="0.2">
      <c r="A6904" t="s">
        <v>3604</v>
      </c>
      <c r="B6904" t="str">
        <f t="shared" si="216"/>
        <v>2017</v>
      </c>
      <c r="C6904" t="str">
        <f t="shared" si="217"/>
        <v>Feb</v>
      </c>
      <c r="D6904" t="s">
        <v>344</v>
      </c>
      <c r="E6904" t="s">
        <v>87</v>
      </c>
      <c r="F6904" t="s">
        <v>43</v>
      </c>
      <c r="G6904" t="s">
        <v>44</v>
      </c>
      <c r="H6904" t="s">
        <v>1510</v>
      </c>
      <c r="I6904" s="4">
        <v>57.59</v>
      </c>
      <c r="J6904" s="5">
        <v>1</v>
      </c>
      <c r="K6904" s="4">
        <v>-11.52</v>
      </c>
    </row>
    <row r="6905" spans="1:11" x14ac:dyDescent="0.2">
      <c r="A6905" t="s">
        <v>3604</v>
      </c>
      <c r="B6905" t="str">
        <f t="shared" si="216"/>
        <v>2017</v>
      </c>
      <c r="C6905" t="str">
        <f t="shared" si="217"/>
        <v>Feb</v>
      </c>
      <c r="D6905" t="s">
        <v>344</v>
      </c>
      <c r="E6905" t="s">
        <v>87</v>
      </c>
      <c r="F6905" t="s">
        <v>38</v>
      </c>
      <c r="G6905" t="s">
        <v>52</v>
      </c>
      <c r="H6905" t="s">
        <v>2391</v>
      </c>
      <c r="I6905" s="4">
        <v>30.14</v>
      </c>
      <c r="J6905" s="5">
        <v>2</v>
      </c>
      <c r="K6905" s="4">
        <v>8.2899999999999991</v>
      </c>
    </row>
    <row r="6906" spans="1:11" x14ac:dyDescent="0.2">
      <c r="A6906" t="s">
        <v>3604</v>
      </c>
      <c r="B6906" t="str">
        <f t="shared" si="216"/>
        <v>2017</v>
      </c>
      <c r="C6906" t="str">
        <f t="shared" si="217"/>
        <v>Feb</v>
      </c>
      <c r="D6906" t="s">
        <v>344</v>
      </c>
      <c r="E6906" t="s">
        <v>87</v>
      </c>
      <c r="F6906" t="s">
        <v>38</v>
      </c>
      <c r="G6906" t="s">
        <v>39</v>
      </c>
      <c r="H6906" t="s">
        <v>840</v>
      </c>
      <c r="I6906" s="4">
        <v>899.43</v>
      </c>
      <c r="J6906" s="5">
        <v>5</v>
      </c>
      <c r="K6906" s="4">
        <v>-12.85</v>
      </c>
    </row>
    <row r="6907" spans="1:11" x14ac:dyDescent="0.2">
      <c r="A6907" t="s">
        <v>3605</v>
      </c>
      <c r="B6907" t="str">
        <f t="shared" si="216"/>
        <v>2017</v>
      </c>
      <c r="C6907" t="str">
        <f t="shared" si="217"/>
        <v>Feb</v>
      </c>
      <c r="D6907" t="s">
        <v>3220</v>
      </c>
      <c r="E6907" t="s">
        <v>31</v>
      </c>
      <c r="F6907" t="s">
        <v>43</v>
      </c>
      <c r="G6907" t="s">
        <v>44</v>
      </c>
      <c r="H6907" t="s">
        <v>3334</v>
      </c>
      <c r="I6907" s="4">
        <v>167.98</v>
      </c>
      <c r="J6907" s="5">
        <v>3</v>
      </c>
      <c r="K6907" s="4">
        <v>10.5</v>
      </c>
    </row>
    <row r="6908" spans="1:11" x14ac:dyDescent="0.2">
      <c r="A6908" t="s">
        <v>3605</v>
      </c>
      <c r="B6908" t="str">
        <f t="shared" si="216"/>
        <v>2017</v>
      </c>
      <c r="C6908" t="str">
        <f t="shared" si="217"/>
        <v>Feb</v>
      </c>
      <c r="D6908" t="s">
        <v>3220</v>
      </c>
      <c r="E6908" t="s">
        <v>31</v>
      </c>
      <c r="F6908" t="s">
        <v>43</v>
      </c>
      <c r="G6908" t="s">
        <v>58</v>
      </c>
      <c r="H6908" t="s">
        <v>1826</v>
      </c>
      <c r="I6908" s="4">
        <v>109.53</v>
      </c>
      <c r="J6908" s="5">
        <v>3</v>
      </c>
      <c r="K6908" s="4">
        <v>47.1</v>
      </c>
    </row>
    <row r="6909" spans="1:11" x14ac:dyDescent="0.2">
      <c r="A6909" t="s">
        <v>3605</v>
      </c>
      <c r="B6909" t="str">
        <f t="shared" si="216"/>
        <v>2017</v>
      </c>
      <c r="C6909" t="str">
        <f t="shared" si="217"/>
        <v>Feb</v>
      </c>
      <c r="D6909" t="s">
        <v>3220</v>
      </c>
      <c r="E6909" t="s">
        <v>31</v>
      </c>
      <c r="F6909" t="s">
        <v>12</v>
      </c>
      <c r="G6909" t="s">
        <v>18</v>
      </c>
      <c r="H6909" t="s">
        <v>3195</v>
      </c>
      <c r="I6909" s="4">
        <v>9.82</v>
      </c>
      <c r="J6909" s="5">
        <v>2</v>
      </c>
      <c r="K6909" s="4">
        <v>4.8099999999999996</v>
      </c>
    </row>
    <row r="6910" spans="1:11" x14ac:dyDescent="0.2">
      <c r="A6910" t="s">
        <v>3606</v>
      </c>
      <c r="B6910" t="str">
        <f t="shared" si="216"/>
        <v>2017</v>
      </c>
      <c r="C6910" t="str">
        <f t="shared" si="217"/>
        <v>Feb</v>
      </c>
      <c r="D6910" t="s">
        <v>285</v>
      </c>
      <c r="E6910" t="s">
        <v>34</v>
      </c>
      <c r="F6910" t="s">
        <v>12</v>
      </c>
      <c r="G6910" t="s">
        <v>105</v>
      </c>
      <c r="H6910" t="s">
        <v>1436</v>
      </c>
      <c r="I6910" s="4">
        <v>1245.8599999999999</v>
      </c>
      <c r="J6910" s="5">
        <v>7</v>
      </c>
      <c r="K6910" s="4">
        <v>361.3</v>
      </c>
    </row>
    <row r="6911" spans="1:11" x14ac:dyDescent="0.2">
      <c r="A6911" t="s">
        <v>3606</v>
      </c>
      <c r="B6911" t="str">
        <f t="shared" si="216"/>
        <v>2017</v>
      </c>
      <c r="C6911" t="str">
        <f t="shared" si="217"/>
        <v>Feb</v>
      </c>
      <c r="D6911" t="s">
        <v>1098</v>
      </c>
      <c r="E6911" t="s">
        <v>189</v>
      </c>
      <c r="F6911" t="s">
        <v>12</v>
      </c>
      <c r="G6911" t="s">
        <v>47</v>
      </c>
      <c r="H6911" t="s">
        <v>2863</v>
      </c>
      <c r="I6911" s="4">
        <v>11.22</v>
      </c>
      <c r="J6911" s="5">
        <v>3</v>
      </c>
      <c r="K6911" s="4">
        <v>0.22</v>
      </c>
    </row>
    <row r="6912" spans="1:11" x14ac:dyDescent="0.2">
      <c r="A6912" t="s">
        <v>3606</v>
      </c>
      <c r="B6912" t="str">
        <f t="shared" si="216"/>
        <v>2017</v>
      </c>
      <c r="C6912" t="str">
        <f t="shared" si="217"/>
        <v>Feb</v>
      </c>
      <c r="D6912" t="s">
        <v>1272</v>
      </c>
      <c r="E6912" t="s">
        <v>31</v>
      </c>
      <c r="F6912" t="s">
        <v>12</v>
      </c>
      <c r="G6912" t="s">
        <v>27</v>
      </c>
      <c r="H6912" t="s">
        <v>1469</v>
      </c>
      <c r="I6912" s="4">
        <v>12.84</v>
      </c>
      <c r="J6912" s="5">
        <v>3</v>
      </c>
      <c r="K6912" s="4">
        <v>3.47</v>
      </c>
    </row>
    <row r="6913" spans="1:11" x14ac:dyDescent="0.2">
      <c r="A6913" t="s">
        <v>3606</v>
      </c>
      <c r="B6913" t="str">
        <f t="shared" si="216"/>
        <v>2017</v>
      </c>
      <c r="C6913" t="str">
        <f t="shared" si="217"/>
        <v>Feb</v>
      </c>
      <c r="D6913" t="s">
        <v>1272</v>
      </c>
      <c r="E6913" t="s">
        <v>31</v>
      </c>
      <c r="F6913" t="s">
        <v>38</v>
      </c>
      <c r="G6913" t="s">
        <v>52</v>
      </c>
      <c r="H6913" t="s">
        <v>1184</v>
      </c>
      <c r="I6913" s="4">
        <v>44.67</v>
      </c>
      <c r="J6913" s="5">
        <v>3</v>
      </c>
      <c r="K6913" s="4">
        <v>12.06</v>
      </c>
    </row>
    <row r="6914" spans="1:11" x14ac:dyDescent="0.2">
      <c r="A6914" t="s">
        <v>3607</v>
      </c>
      <c r="B6914" t="str">
        <f t="shared" si="216"/>
        <v>2017</v>
      </c>
      <c r="C6914" t="str">
        <f t="shared" si="217"/>
        <v>Feb</v>
      </c>
      <c r="D6914" t="s">
        <v>2781</v>
      </c>
      <c r="E6914" t="s">
        <v>31</v>
      </c>
      <c r="F6914" t="s">
        <v>38</v>
      </c>
      <c r="G6914" t="s">
        <v>52</v>
      </c>
      <c r="H6914" t="s">
        <v>2086</v>
      </c>
      <c r="I6914" s="4">
        <v>22.23</v>
      </c>
      <c r="J6914" s="5">
        <v>1</v>
      </c>
      <c r="K6914" s="4">
        <v>7.34</v>
      </c>
    </row>
    <row r="6915" spans="1:11" x14ac:dyDescent="0.2">
      <c r="A6915" t="s">
        <v>3607</v>
      </c>
      <c r="B6915" t="str">
        <f t="shared" ref="B6915:B6978" si="218">TEXT(A6915,"YYYY")</f>
        <v>2017</v>
      </c>
      <c r="C6915" t="str">
        <f t="shared" ref="C6915:C6978" si="219">TEXT(A6915,"MMM")</f>
        <v>Feb</v>
      </c>
      <c r="D6915" t="s">
        <v>2781</v>
      </c>
      <c r="E6915" t="s">
        <v>31</v>
      </c>
      <c r="F6915" t="s">
        <v>43</v>
      </c>
      <c r="G6915" t="s">
        <v>44</v>
      </c>
      <c r="H6915" t="s">
        <v>1979</v>
      </c>
      <c r="I6915" s="4">
        <v>215.97</v>
      </c>
      <c r="J6915" s="5">
        <v>2</v>
      </c>
      <c r="K6915" s="4">
        <v>18.899999999999999</v>
      </c>
    </row>
    <row r="6916" spans="1:11" x14ac:dyDescent="0.2">
      <c r="A6916" t="s">
        <v>3607</v>
      </c>
      <c r="B6916" t="str">
        <f t="shared" si="218"/>
        <v>2017</v>
      </c>
      <c r="C6916" t="str">
        <f t="shared" si="219"/>
        <v>Feb</v>
      </c>
      <c r="D6916" t="s">
        <v>1581</v>
      </c>
      <c r="E6916" t="s">
        <v>974</v>
      </c>
      <c r="F6916" t="s">
        <v>12</v>
      </c>
      <c r="G6916" t="s">
        <v>27</v>
      </c>
      <c r="H6916" t="s">
        <v>118</v>
      </c>
      <c r="I6916" s="4">
        <v>6.56</v>
      </c>
      <c r="J6916" s="5">
        <v>2</v>
      </c>
      <c r="K6916" s="4">
        <v>1.9</v>
      </c>
    </row>
    <row r="6917" spans="1:11" x14ac:dyDescent="0.2">
      <c r="A6917" t="s">
        <v>3607</v>
      </c>
      <c r="B6917" t="str">
        <f t="shared" si="218"/>
        <v>2017</v>
      </c>
      <c r="C6917" t="str">
        <f t="shared" si="219"/>
        <v>Feb</v>
      </c>
      <c r="D6917" t="s">
        <v>1581</v>
      </c>
      <c r="E6917" t="s">
        <v>974</v>
      </c>
      <c r="F6917" t="s">
        <v>12</v>
      </c>
      <c r="G6917" t="s">
        <v>105</v>
      </c>
      <c r="H6917" t="s">
        <v>2340</v>
      </c>
      <c r="I6917" s="4">
        <v>13.11</v>
      </c>
      <c r="J6917" s="5">
        <v>3</v>
      </c>
      <c r="K6917" s="4">
        <v>3.41</v>
      </c>
    </row>
    <row r="6918" spans="1:11" x14ac:dyDescent="0.2">
      <c r="A6918" t="s">
        <v>3607</v>
      </c>
      <c r="B6918" t="str">
        <f t="shared" si="218"/>
        <v>2017</v>
      </c>
      <c r="C6918" t="str">
        <f t="shared" si="219"/>
        <v>Feb</v>
      </c>
      <c r="D6918" t="s">
        <v>912</v>
      </c>
      <c r="E6918" t="s">
        <v>327</v>
      </c>
      <c r="F6918" t="s">
        <v>12</v>
      </c>
      <c r="G6918" t="s">
        <v>47</v>
      </c>
      <c r="H6918" t="s">
        <v>184</v>
      </c>
      <c r="I6918" s="4">
        <v>9.43</v>
      </c>
      <c r="J6918" s="5">
        <v>3</v>
      </c>
      <c r="K6918" s="4">
        <v>3.07</v>
      </c>
    </row>
    <row r="6919" spans="1:11" x14ac:dyDescent="0.2">
      <c r="A6919" t="s">
        <v>3607</v>
      </c>
      <c r="B6919" t="str">
        <f t="shared" si="218"/>
        <v>2017</v>
      </c>
      <c r="C6919" t="str">
        <f t="shared" si="219"/>
        <v>Feb</v>
      </c>
      <c r="D6919" t="s">
        <v>1132</v>
      </c>
      <c r="E6919" t="s">
        <v>109</v>
      </c>
      <c r="F6919" t="s">
        <v>43</v>
      </c>
      <c r="G6919" t="s">
        <v>44</v>
      </c>
      <c r="H6919" t="s">
        <v>1836</v>
      </c>
      <c r="I6919" s="4">
        <v>333.58</v>
      </c>
      <c r="J6919" s="5">
        <v>3</v>
      </c>
      <c r="K6919" s="4">
        <v>25.02</v>
      </c>
    </row>
    <row r="6920" spans="1:11" x14ac:dyDescent="0.2">
      <c r="A6920" t="s">
        <v>3607</v>
      </c>
      <c r="B6920" t="str">
        <f t="shared" si="218"/>
        <v>2017</v>
      </c>
      <c r="C6920" t="str">
        <f t="shared" si="219"/>
        <v>Feb</v>
      </c>
      <c r="D6920" t="s">
        <v>1132</v>
      </c>
      <c r="E6920" t="s">
        <v>109</v>
      </c>
      <c r="F6920" t="s">
        <v>43</v>
      </c>
      <c r="G6920" t="s">
        <v>58</v>
      </c>
      <c r="H6920" t="s">
        <v>3608</v>
      </c>
      <c r="I6920" s="4">
        <v>31.99</v>
      </c>
      <c r="J6920" s="5">
        <v>1</v>
      </c>
      <c r="K6920" s="4">
        <v>4.8</v>
      </c>
    </row>
    <row r="6921" spans="1:11" x14ac:dyDescent="0.2">
      <c r="A6921" t="s">
        <v>3607</v>
      </c>
      <c r="B6921" t="str">
        <f t="shared" si="218"/>
        <v>2017</v>
      </c>
      <c r="C6921" t="str">
        <f t="shared" si="219"/>
        <v>Feb</v>
      </c>
      <c r="D6921" t="s">
        <v>1132</v>
      </c>
      <c r="E6921" t="s">
        <v>109</v>
      </c>
      <c r="F6921" t="s">
        <v>12</v>
      </c>
      <c r="G6921" t="s">
        <v>20</v>
      </c>
      <c r="H6921" t="s">
        <v>1056</v>
      </c>
      <c r="I6921" s="4">
        <v>51.17</v>
      </c>
      <c r="J6921" s="5">
        <v>2</v>
      </c>
      <c r="K6921" s="4">
        <v>-6.4</v>
      </c>
    </row>
    <row r="6922" spans="1:11" x14ac:dyDescent="0.2">
      <c r="A6922" t="s">
        <v>3607</v>
      </c>
      <c r="B6922" t="str">
        <f t="shared" si="218"/>
        <v>2017</v>
      </c>
      <c r="C6922" t="str">
        <f t="shared" si="219"/>
        <v>Feb</v>
      </c>
      <c r="D6922" t="s">
        <v>1132</v>
      </c>
      <c r="E6922" t="s">
        <v>109</v>
      </c>
      <c r="F6922" t="s">
        <v>12</v>
      </c>
      <c r="G6922" t="s">
        <v>72</v>
      </c>
      <c r="H6922" t="s">
        <v>1641</v>
      </c>
      <c r="I6922" s="4">
        <v>10.64</v>
      </c>
      <c r="J6922" s="5">
        <v>5</v>
      </c>
      <c r="K6922" s="4">
        <v>3.86</v>
      </c>
    </row>
    <row r="6923" spans="1:11" x14ac:dyDescent="0.2">
      <c r="A6923" t="s">
        <v>3607</v>
      </c>
      <c r="B6923" t="str">
        <f t="shared" si="218"/>
        <v>2017</v>
      </c>
      <c r="C6923" t="str">
        <f t="shared" si="219"/>
        <v>Feb</v>
      </c>
      <c r="D6923" t="s">
        <v>1132</v>
      </c>
      <c r="E6923" t="s">
        <v>109</v>
      </c>
      <c r="F6923" t="s">
        <v>38</v>
      </c>
      <c r="G6923" t="s">
        <v>52</v>
      </c>
      <c r="H6923" t="s">
        <v>1794</v>
      </c>
      <c r="I6923" s="4">
        <v>68.7</v>
      </c>
      <c r="J6923" s="5">
        <v>2</v>
      </c>
      <c r="K6923" s="4">
        <v>16.32</v>
      </c>
    </row>
    <row r="6924" spans="1:11" x14ac:dyDescent="0.2">
      <c r="A6924" t="s">
        <v>3607</v>
      </c>
      <c r="B6924" t="str">
        <f t="shared" si="218"/>
        <v>2017</v>
      </c>
      <c r="C6924" t="str">
        <f t="shared" si="219"/>
        <v>Feb</v>
      </c>
      <c r="D6924" t="s">
        <v>1132</v>
      </c>
      <c r="E6924" t="s">
        <v>109</v>
      </c>
      <c r="F6924" t="s">
        <v>38</v>
      </c>
      <c r="G6924" t="s">
        <v>164</v>
      </c>
      <c r="H6924" t="s">
        <v>545</v>
      </c>
      <c r="I6924" s="4">
        <v>386.91</v>
      </c>
      <c r="J6924" s="5">
        <v>9</v>
      </c>
      <c r="K6924" s="4">
        <v>-185.72</v>
      </c>
    </row>
    <row r="6925" spans="1:11" x14ac:dyDescent="0.2">
      <c r="A6925" t="s">
        <v>3609</v>
      </c>
      <c r="B6925" t="str">
        <f t="shared" si="218"/>
        <v>2017</v>
      </c>
      <c r="C6925" t="str">
        <f t="shared" si="219"/>
        <v>Feb</v>
      </c>
      <c r="D6925" t="s">
        <v>2275</v>
      </c>
      <c r="E6925" t="s">
        <v>11</v>
      </c>
      <c r="F6925" t="s">
        <v>43</v>
      </c>
      <c r="G6925" t="s">
        <v>58</v>
      </c>
      <c r="H6925" t="s">
        <v>1169</v>
      </c>
      <c r="I6925" s="4">
        <v>47.9</v>
      </c>
      <c r="J6925" s="5">
        <v>1</v>
      </c>
      <c r="K6925" s="4">
        <v>-2.99</v>
      </c>
    </row>
    <row r="6926" spans="1:11" x14ac:dyDescent="0.2">
      <c r="A6926" t="s">
        <v>3610</v>
      </c>
      <c r="B6926" t="str">
        <f t="shared" si="218"/>
        <v>2017</v>
      </c>
      <c r="C6926" t="str">
        <f t="shared" si="219"/>
        <v>Feb</v>
      </c>
      <c r="D6926" t="s">
        <v>2140</v>
      </c>
      <c r="E6926" t="s">
        <v>31</v>
      </c>
      <c r="F6926" t="s">
        <v>12</v>
      </c>
      <c r="G6926" t="s">
        <v>13</v>
      </c>
      <c r="H6926" t="s">
        <v>2576</v>
      </c>
      <c r="I6926" s="4">
        <v>37.44</v>
      </c>
      <c r="J6926" s="5">
        <v>6</v>
      </c>
      <c r="K6926" s="4">
        <v>16.850000000000001</v>
      </c>
    </row>
    <row r="6927" spans="1:11" x14ac:dyDescent="0.2">
      <c r="A6927" t="s">
        <v>3610</v>
      </c>
      <c r="B6927" t="str">
        <f t="shared" si="218"/>
        <v>2017</v>
      </c>
      <c r="C6927" t="str">
        <f t="shared" si="219"/>
        <v>Feb</v>
      </c>
      <c r="D6927" t="s">
        <v>2745</v>
      </c>
      <c r="E6927" t="s">
        <v>189</v>
      </c>
      <c r="F6927" t="s">
        <v>12</v>
      </c>
      <c r="G6927" t="s">
        <v>47</v>
      </c>
      <c r="H6927" t="s">
        <v>2871</v>
      </c>
      <c r="I6927" s="4">
        <v>8.4</v>
      </c>
      <c r="J6927" s="5">
        <v>5</v>
      </c>
      <c r="K6927" s="4">
        <v>0.34</v>
      </c>
    </row>
    <row r="6928" spans="1:11" x14ac:dyDescent="0.2">
      <c r="A6928" t="s">
        <v>3610</v>
      </c>
      <c r="B6928" t="str">
        <f t="shared" si="218"/>
        <v>2017</v>
      </c>
      <c r="C6928" t="str">
        <f t="shared" si="219"/>
        <v>Feb</v>
      </c>
      <c r="D6928" t="s">
        <v>2745</v>
      </c>
      <c r="E6928" t="s">
        <v>189</v>
      </c>
      <c r="F6928" t="s">
        <v>43</v>
      </c>
      <c r="G6928" t="s">
        <v>44</v>
      </c>
      <c r="H6928" t="s">
        <v>1412</v>
      </c>
      <c r="I6928" s="4">
        <v>71.959999999999994</v>
      </c>
      <c r="J6928" s="5">
        <v>5</v>
      </c>
      <c r="K6928" s="4">
        <v>25.19</v>
      </c>
    </row>
    <row r="6929" spans="1:11" x14ac:dyDescent="0.2">
      <c r="A6929" t="s">
        <v>3611</v>
      </c>
      <c r="B6929" t="str">
        <f t="shared" si="218"/>
        <v>2017</v>
      </c>
      <c r="C6929" t="str">
        <f t="shared" si="219"/>
        <v>Feb</v>
      </c>
      <c r="D6929" t="s">
        <v>2859</v>
      </c>
      <c r="E6929" t="s">
        <v>26</v>
      </c>
      <c r="F6929" t="s">
        <v>12</v>
      </c>
      <c r="G6929" t="s">
        <v>22</v>
      </c>
      <c r="H6929" t="s">
        <v>643</v>
      </c>
      <c r="I6929" s="4">
        <v>4.96</v>
      </c>
      <c r="J6929" s="5">
        <v>4</v>
      </c>
      <c r="K6929" s="4">
        <v>-3.8</v>
      </c>
    </row>
    <row r="6930" spans="1:11" x14ac:dyDescent="0.2">
      <c r="A6930" t="s">
        <v>3611</v>
      </c>
      <c r="B6930" t="str">
        <f t="shared" si="218"/>
        <v>2017</v>
      </c>
      <c r="C6930" t="str">
        <f t="shared" si="219"/>
        <v>Feb</v>
      </c>
      <c r="D6930" t="s">
        <v>1638</v>
      </c>
      <c r="E6930" t="s">
        <v>26</v>
      </c>
      <c r="F6930" t="s">
        <v>12</v>
      </c>
      <c r="G6930" t="s">
        <v>13</v>
      </c>
      <c r="H6930" t="s">
        <v>1342</v>
      </c>
      <c r="I6930" s="4">
        <v>123.92</v>
      </c>
      <c r="J6930" s="5">
        <v>5</v>
      </c>
      <c r="K6930" s="4">
        <v>38.729999999999997</v>
      </c>
    </row>
    <row r="6931" spans="1:11" x14ac:dyDescent="0.2">
      <c r="A6931" t="s">
        <v>3611</v>
      </c>
      <c r="B6931" t="str">
        <f t="shared" si="218"/>
        <v>2017</v>
      </c>
      <c r="C6931" t="str">
        <f t="shared" si="219"/>
        <v>Feb</v>
      </c>
      <c r="D6931" t="s">
        <v>1638</v>
      </c>
      <c r="E6931" t="s">
        <v>26</v>
      </c>
      <c r="F6931" t="s">
        <v>43</v>
      </c>
      <c r="G6931" t="s">
        <v>58</v>
      </c>
      <c r="H6931" t="s">
        <v>2077</v>
      </c>
      <c r="I6931" s="4">
        <v>1319.8</v>
      </c>
      <c r="J6931" s="5">
        <v>5</v>
      </c>
      <c r="K6931" s="4">
        <v>214.47</v>
      </c>
    </row>
    <row r="6932" spans="1:11" x14ac:dyDescent="0.2">
      <c r="A6932" t="s">
        <v>3612</v>
      </c>
      <c r="B6932" t="str">
        <f t="shared" si="218"/>
        <v>2017</v>
      </c>
      <c r="C6932" t="str">
        <f t="shared" si="219"/>
        <v>Feb</v>
      </c>
      <c r="D6932" t="s">
        <v>1071</v>
      </c>
      <c r="E6932" t="s">
        <v>17</v>
      </c>
      <c r="F6932" t="s">
        <v>12</v>
      </c>
      <c r="G6932" t="s">
        <v>22</v>
      </c>
      <c r="H6932" t="s">
        <v>1080</v>
      </c>
      <c r="I6932" s="4">
        <v>1.79</v>
      </c>
      <c r="J6932" s="5">
        <v>3</v>
      </c>
      <c r="K6932" s="4">
        <v>-3.04</v>
      </c>
    </row>
    <row r="6933" spans="1:11" x14ac:dyDescent="0.2">
      <c r="A6933" t="s">
        <v>3612</v>
      </c>
      <c r="B6933" t="str">
        <f t="shared" si="218"/>
        <v>2017</v>
      </c>
      <c r="C6933" t="str">
        <f t="shared" si="219"/>
        <v>Feb</v>
      </c>
      <c r="D6933" t="s">
        <v>1136</v>
      </c>
      <c r="E6933" t="s">
        <v>290</v>
      </c>
      <c r="F6933" t="s">
        <v>38</v>
      </c>
      <c r="G6933" t="s">
        <v>39</v>
      </c>
      <c r="H6933" t="s">
        <v>1068</v>
      </c>
      <c r="I6933" s="4">
        <v>196.78</v>
      </c>
      <c r="J6933" s="5">
        <v>2</v>
      </c>
      <c r="K6933" s="4">
        <v>-22.14</v>
      </c>
    </row>
    <row r="6934" spans="1:11" x14ac:dyDescent="0.2">
      <c r="A6934" t="s">
        <v>3612</v>
      </c>
      <c r="B6934" t="str">
        <f t="shared" si="218"/>
        <v>2017</v>
      </c>
      <c r="C6934" t="str">
        <f t="shared" si="219"/>
        <v>Feb</v>
      </c>
      <c r="D6934" t="s">
        <v>1136</v>
      </c>
      <c r="E6934" t="s">
        <v>290</v>
      </c>
      <c r="F6934" t="s">
        <v>38</v>
      </c>
      <c r="G6934" t="s">
        <v>83</v>
      </c>
      <c r="H6934" t="s">
        <v>2615</v>
      </c>
      <c r="I6934" s="4">
        <v>231.92</v>
      </c>
      <c r="J6934" s="5">
        <v>5</v>
      </c>
      <c r="K6934" s="4">
        <v>5.8</v>
      </c>
    </row>
    <row r="6935" spans="1:11" x14ac:dyDescent="0.2">
      <c r="A6935" t="s">
        <v>3613</v>
      </c>
      <c r="B6935" t="str">
        <f t="shared" si="218"/>
        <v>2017</v>
      </c>
      <c r="C6935" t="str">
        <f t="shared" si="219"/>
        <v>Feb</v>
      </c>
      <c r="D6935" t="s">
        <v>804</v>
      </c>
      <c r="E6935" t="s">
        <v>31</v>
      </c>
      <c r="F6935" t="s">
        <v>12</v>
      </c>
      <c r="G6935" t="s">
        <v>105</v>
      </c>
      <c r="H6935" t="s">
        <v>1474</v>
      </c>
      <c r="I6935" s="4">
        <v>81.92</v>
      </c>
      <c r="J6935" s="5">
        <v>4</v>
      </c>
      <c r="K6935" s="4">
        <v>22.12</v>
      </c>
    </row>
    <row r="6936" spans="1:11" x14ac:dyDescent="0.2">
      <c r="A6936" t="s">
        <v>3613</v>
      </c>
      <c r="B6936" t="str">
        <f t="shared" si="218"/>
        <v>2017</v>
      </c>
      <c r="C6936" t="str">
        <f t="shared" si="219"/>
        <v>Feb</v>
      </c>
      <c r="D6936" t="s">
        <v>804</v>
      </c>
      <c r="E6936" t="s">
        <v>31</v>
      </c>
      <c r="F6936" t="s">
        <v>43</v>
      </c>
      <c r="G6936" t="s">
        <v>44</v>
      </c>
      <c r="H6936" t="s">
        <v>1836</v>
      </c>
      <c r="I6936" s="4">
        <v>889.54</v>
      </c>
      <c r="J6936" s="5">
        <v>8</v>
      </c>
      <c r="K6936" s="4">
        <v>66.72</v>
      </c>
    </row>
    <row r="6937" spans="1:11" x14ac:dyDescent="0.2">
      <c r="A6937" t="s">
        <v>3613</v>
      </c>
      <c r="B6937" t="str">
        <f t="shared" si="218"/>
        <v>2017</v>
      </c>
      <c r="C6937" t="str">
        <f t="shared" si="219"/>
        <v>Feb</v>
      </c>
      <c r="D6937" t="s">
        <v>804</v>
      </c>
      <c r="E6937" t="s">
        <v>31</v>
      </c>
      <c r="F6937" t="s">
        <v>38</v>
      </c>
      <c r="G6937" t="s">
        <v>39</v>
      </c>
      <c r="H6937" t="s">
        <v>658</v>
      </c>
      <c r="I6937" s="4">
        <v>892.22</v>
      </c>
      <c r="J6937" s="5">
        <v>3</v>
      </c>
      <c r="K6937" s="4">
        <v>89.22</v>
      </c>
    </row>
    <row r="6938" spans="1:11" x14ac:dyDescent="0.2">
      <c r="A6938" t="s">
        <v>3613</v>
      </c>
      <c r="B6938" t="str">
        <f t="shared" si="218"/>
        <v>2017</v>
      </c>
      <c r="C6938" t="str">
        <f t="shared" si="219"/>
        <v>Feb</v>
      </c>
      <c r="D6938" t="s">
        <v>804</v>
      </c>
      <c r="E6938" t="s">
        <v>31</v>
      </c>
      <c r="F6938" t="s">
        <v>12</v>
      </c>
      <c r="G6938" t="s">
        <v>13</v>
      </c>
      <c r="H6938" t="s">
        <v>2709</v>
      </c>
      <c r="I6938" s="4">
        <v>223.92</v>
      </c>
      <c r="J6938" s="5">
        <v>4</v>
      </c>
      <c r="K6938" s="4">
        <v>109.72</v>
      </c>
    </row>
    <row r="6939" spans="1:11" x14ac:dyDescent="0.2">
      <c r="A6939" t="s">
        <v>3613</v>
      </c>
      <c r="B6939" t="str">
        <f t="shared" si="218"/>
        <v>2017</v>
      </c>
      <c r="C6939" t="str">
        <f t="shared" si="219"/>
        <v>Feb</v>
      </c>
      <c r="D6939" t="s">
        <v>804</v>
      </c>
      <c r="E6939" t="s">
        <v>31</v>
      </c>
      <c r="F6939" t="s">
        <v>12</v>
      </c>
      <c r="G6939" t="s">
        <v>13</v>
      </c>
      <c r="H6939" t="s">
        <v>1522</v>
      </c>
      <c r="I6939" s="4">
        <v>23.12</v>
      </c>
      <c r="J6939" s="5">
        <v>4</v>
      </c>
      <c r="K6939" s="4">
        <v>11.33</v>
      </c>
    </row>
    <row r="6940" spans="1:11" x14ac:dyDescent="0.2">
      <c r="A6940" t="s">
        <v>3613</v>
      </c>
      <c r="B6940" t="str">
        <f t="shared" si="218"/>
        <v>2017</v>
      </c>
      <c r="C6940" t="str">
        <f t="shared" si="219"/>
        <v>Feb</v>
      </c>
      <c r="D6940" t="s">
        <v>1432</v>
      </c>
      <c r="E6940" t="s">
        <v>31</v>
      </c>
      <c r="F6940" t="s">
        <v>12</v>
      </c>
      <c r="G6940" t="s">
        <v>105</v>
      </c>
      <c r="H6940" t="s">
        <v>1303</v>
      </c>
      <c r="I6940" s="4">
        <v>356.79</v>
      </c>
      <c r="J6940" s="5">
        <v>7</v>
      </c>
      <c r="K6940" s="4">
        <v>99.9</v>
      </c>
    </row>
    <row r="6941" spans="1:11" x14ac:dyDescent="0.2">
      <c r="A6941" t="s">
        <v>3613</v>
      </c>
      <c r="B6941" t="str">
        <f t="shared" si="218"/>
        <v>2017</v>
      </c>
      <c r="C6941" t="str">
        <f t="shared" si="219"/>
        <v>Feb</v>
      </c>
      <c r="D6941" t="s">
        <v>270</v>
      </c>
      <c r="E6941" t="s">
        <v>31</v>
      </c>
      <c r="F6941" t="s">
        <v>38</v>
      </c>
      <c r="G6941" t="s">
        <v>52</v>
      </c>
      <c r="H6941" t="s">
        <v>551</v>
      </c>
      <c r="I6941" s="4">
        <v>91.96</v>
      </c>
      <c r="J6941" s="5">
        <v>2</v>
      </c>
      <c r="K6941" s="4">
        <v>15.63</v>
      </c>
    </row>
    <row r="6942" spans="1:11" x14ac:dyDescent="0.2">
      <c r="A6942" t="s">
        <v>3613</v>
      </c>
      <c r="B6942" t="str">
        <f t="shared" si="218"/>
        <v>2017</v>
      </c>
      <c r="C6942" t="str">
        <f t="shared" si="219"/>
        <v>Feb</v>
      </c>
      <c r="D6942" t="s">
        <v>270</v>
      </c>
      <c r="E6942" t="s">
        <v>31</v>
      </c>
      <c r="F6942" t="s">
        <v>43</v>
      </c>
      <c r="G6942" t="s">
        <v>44</v>
      </c>
      <c r="H6942" t="s">
        <v>200</v>
      </c>
      <c r="I6942" s="4">
        <v>258.58</v>
      </c>
      <c r="J6942" s="5">
        <v>2</v>
      </c>
      <c r="K6942" s="4">
        <v>19.39</v>
      </c>
    </row>
    <row r="6943" spans="1:11" x14ac:dyDescent="0.2">
      <c r="A6943" t="s">
        <v>3613</v>
      </c>
      <c r="B6943" t="str">
        <f t="shared" si="218"/>
        <v>2017</v>
      </c>
      <c r="C6943" t="str">
        <f t="shared" si="219"/>
        <v>Feb</v>
      </c>
      <c r="D6943" t="s">
        <v>270</v>
      </c>
      <c r="E6943" t="s">
        <v>31</v>
      </c>
      <c r="F6943" t="s">
        <v>12</v>
      </c>
      <c r="G6943" t="s">
        <v>13</v>
      </c>
      <c r="H6943" t="s">
        <v>2197</v>
      </c>
      <c r="I6943" s="4">
        <v>29.6</v>
      </c>
      <c r="J6943" s="5">
        <v>4</v>
      </c>
      <c r="K6943" s="4">
        <v>13.32</v>
      </c>
    </row>
    <row r="6944" spans="1:11" x14ac:dyDescent="0.2">
      <c r="A6944" t="s">
        <v>3614</v>
      </c>
      <c r="B6944" t="str">
        <f t="shared" si="218"/>
        <v>2017</v>
      </c>
      <c r="C6944" t="str">
        <f t="shared" si="219"/>
        <v>Feb</v>
      </c>
      <c r="D6944" t="s">
        <v>956</v>
      </c>
      <c r="E6944" t="s">
        <v>706</v>
      </c>
      <c r="F6944" t="s">
        <v>12</v>
      </c>
      <c r="G6944" t="s">
        <v>22</v>
      </c>
      <c r="H6944" t="s">
        <v>1915</v>
      </c>
      <c r="I6944" s="4">
        <v>9.84</v>
      </c>
      <c r="J6944" s="5">
        <v>2</v>
      </c>
      <c r="K6944" s="4">
        <v>4.72</v>
      </c>
    </row>
    <row r="6945" spans="1:11" x14ac:dyDescent="0.2">
      <c r="A6945" t="s">
        <v>3614</v>
      </c>
      <c r="B6945" t="str">
        <f t="shared" si="218"/>
        <v>2017</v>
      </c>
      <c r="C6945" t="str">
        <f t="shared" si="219"/>
        <v>Feb</v>
      </c>
      <c r="D6945" t="s">
        <v>956</v>
      </c>
      <c r="E6945" t="s">
        <v>706</v>
      </c>
      <c r="F6945" t="s">
        <v>12</v>
      </c>
      <c r="G6945" t="s">
        <v>13</v>
      </c>
      <c r="H6945" t="s">
        <v>334</v>
      </c>
      <c r="I6945" s="4">
        <v>7.78</v>
      </c>
      <c r="J6945" s="5">
        <v>1</v>
      </c>
      <c r="K6945" s="4">
        <v>3.5</v>
      </c>
    </row>
    <row r="6946" spans="1:11" x14ac:dyDescent="0.2">
      <c r="A6946" t="s">
        <v>3615</v>
      </c>
      <c r="B6946" t="str">
        <f t="shared" si="218"/>
        <v>2017</v>
      </c>
      <c r="C6946" t="str">
        <f t="shared" si="219"/>
        <v>Mar</v>
      </c>
      <c r="D6946" t="s">
        <v>2557</v>
      </c>
      <c r="E6946" t="s">
        <v>11</v>
      </c>
      <c r="F6946" t="s">
        <v>12</v>
      </c>
      <c r="G6946" t="s">
        <v>232</v>
      </c>
      <c r="H6946" t="s">
        <v>933</v>
      </c>
      <c r="I6946" s="4">
        <v>6.98</v>
      </c>
      <c r="J6946" s="5">
        <v>4</v>
      </c>
      <c r="K6946" s="4">
        <v>-1.4</v>
      </c>
    </row>
    <row r="6947" spans="1:11" x14ac:dyDescent="0.2">
      <c r="A6947" t="s">
        <v>3615</v>
      </c>
      <c r="B6947" t="str">
        <f t="shared" si="218"/>
        <v>2017</v>
      </c>
      <c r="C6947" t="str">
        <f t="shared" si="219"/>
        <v>Mar</v>
      </c>
      <c r="D6947" t="s">
        <v>2557</v>
      </c>
      <c r="E6947" t="s">
        <v>11</v>
      </c>
      <c r="F6947" t="s">
        <v>12</v>
      </c>
      <c r="G6947" t="s">
        <v>22</v>
      </c>
      <c r="H6947" t="s">
        <v>214</v>
      </c>
      <c r="I6947" s="4">
        <v>12.22</v>
      </c>
      <c r="J6947" s="5">
        <v>7</v>
      </c>
      <c r="K6947" s="4">
        <v>-20.170000000000002</v>
      </c>
    </row>
    <row r="6948" spans="1:11" x14ac:dyDescent="0.2">
      <c r="A6948" t="s">
        <v>3615</v>
      </c>
      <c r="B6948" t="str">
        <f t="shared" si="218"/>
        <v>2017</v>
      </c>
      <c r="C6948" t="str">
        <f t="shared" si="219"/>
        <v>Mar</v>
      </c>
      <c r="D6948" t="s">
        <v>2831</v>
      </c>
      <c r="E6948" t="s">
        <v>31</v>
      </c>
      <c r="F6948" t="s">
        <v>43</v>
      </c>
      <c r="G6948" t="s">
        <v>44</v>
      </c>
      <c r="H6948" t="s">
        <v>1421</v>
      </c>
      <c r="I6948" s="4">
        <v>196.78</v>
      </c>
      <c r="J6948" s="5">
        <v>3</v>
      </c>
      <c r="K6948" s="4">
        <v>14.76</v>
      </c>
    </row>
    <row r="6949" spans="1:11" x14ac:dyDescent="0.2">
      <c r="A6949" t="s">
        <v>3615</v>
      </c>
      <c r="B6949" t="str">
        <f t="shared" si="218"/>
        <v>2017</v>
      </c>
      <c r="C6949" t="str">
        <f t="shared" si="219"/>
        <v>Mar</v>
      </c>
      <c r="D6949" t="s">
        <v>2831</v>
      </c>
      <c r="E6949" t="s">
        <v>31</v>
      </c>
      <c r="F6949" t="s">
        <v>43</v>
      </c>
      <c r="G6949" t="s">
        <v>58</v>
      </c>
      <c r="H6949" t="s">
        <v>3250</v>
      </c>
      <c r="I6949" s="4">
        <v>479.94</v>
      </c>
      <c r="J6949" s="5">
        <v>6</v>
      </c>
      <c r="K6949" s="4">
        <v>52.79</v>
      </c>
    </row>
    <row r="6950" spans="1:11" x14ac:dyDescent="0.2">
      <c r="A6950" t="s">
        <v>3615</v>
      </c>
      <c r="B6950" t="str">
        <f t="shared" si="218"/>
        <v>2017</v>
      </c>
      <c r="C6950" t="str">
        <f t="shared" si="219"/>
        <v>Mar</v>
      </c>
      <c r="D6950" t="s">
        <v>639</v>
      </c>
      <c r="E6950" t="s">
        <v>67</v>
      </c>
      <c r="F6950" t="s">
        <v>12</v>
      </c>
      <c r="G6950" t="s">
        <v>27</v>
      </c>
      <c r="H6950" t="s">
        <v>1561</v>
      </c>
      <c r="I6950" s="4">
        <v>59.52</v>
      </c>
      <c r="J6950" s="5">
        <v>3</v>
      </c>
      <c r="K6950" s="4">
        <v>15.48</v>
      </c>
    </row>
    <row r="6951" spans="1:11" x14ac:dyDescent="0.2">
      <c r="A6951" t="s">
        <v>3615</v>
      </c>
      <c r="B6951" t="str">
        <f t="shared" si="218"/>
        <v>2017</v>
      </c>
      <c r="C6951" t="str">
        <f t="shared" si="219"/>
        <v>Mar</v>
      </c>
      <c r="D6951" t="s">
        <v>639</v>
      </c>
      <c r="E6951" t="s">
        <v>67</v>
      </c>
      <c r="F6951" t="s">
        <v>12</v>
      </c>
      <c r="G6951" t="s">
        <v>72</v>
      </c>
      <c r="H6951" t="s">
        <v>73</v>
      </c>
      <c r="I6951" s="4">
        <v>57.96</v>
      </c>
      <c r="J6951" s="5">
        <v>7</v>
      </c>
      <c r="K6951" s="4">
        <v>27.24</v>
      </c>
    </row>
    <row r="6952" spans="1:11" x14ac:dyDescent="0.2">
      <c r="A6952" t="s">
        <v>3615</v>
      </c>
      <c r="B6952" t="str">
        <f t="shared" si="218"/>
        <v>2017</v>
      </c>
      <c r="C6952" t="str">
        <f t="shared" si="219"/>
        <v>Mar</v>
      </c>
      <c r="D6952" t="s">
        <v>639</v>
      </c>
      <c r="E6952" t="s">
        <v>67</v>
      </c>
      <c r="F6952" t="s">
        <v>38</v>
      </c>
      <c r="G6952" t="s">
        <v>83</v>
      </c>
      <c r="H6952" t="s">
        <v>2797</v>
      </c>
      <c r="I6952" s="4">
        <v>441.96</v>
      </c>
      <c r="J6952" s="5">
        <v>2</v>
      </c>
      <c r="K6952" s="4">
        <v>101.65</v>
      </c>
    </row>
    <row r="6953" spans="1:11" x14ac:dyDescent="0.2">
      <c r="A6953" t="s">
        <v>3615</v>
      </c>
      <c r="B6953" t="str">
        <f t="shared" si="218"/>
        <v>2017</v>
      </c>
      <c r="C6953" t="str">
        <f t="shared" si="219"/>
        <v>Mar</v>
      </c>
      <c r="D6953" t="s">
        <v>639</v>
      </c>
      <c r="E6953" t="s">
        <v>67</v>
      </c>
      <c r="F6953" t="s">
        <v>12</v>
      </c>
      <c r="G6953" t="s">
        <v>13</v>
      </c>
      <c r="H6953" t="s">
        <v>719</v>
      </c>
      <c r="I6953" s="4">
        <v>68.040000000000006</v>
      </c>
      <c r="J6953" s="5">
        <v>6</v>
      </c>
      <c r="K6953" s="4">
        <v>33.340000000000003</v>
      </c>
    </row>
    <row r="6954" spans="1:11" x14ac:dyDescent="0.2">
      <c r="A6954" t="s">
        <v>3615</v>
      </c>
      <c r="B6954" t="str">
        <f t="shared" si="218"/>
        <v>2017</v>
      </c>
      <c r="C6954" t="str">
        <f t="shared" si="219"/>
        <v>Mar</v>
      </c>
      <c r="D6954" t="s">
        <v>1527</v>
      </c>
      <c r="E6954" t="s">
        <v>87</v>
      </c>
      <c r="F6954" t="s">
        <v>12</v>
      </c>
      <c r="G6954" t="s">
        <v>22</v>
      </c>
      <c r="H6954" t="s">
        <v>1752</v>
      </c>
      <c r="I6954" s="4">
        <v>18.53</v>
      </c>
      <c r="J6954" s="5">
        <v>4</v>
      </c>
      <c r="K6954" s="4">
        <v>-12.35</v>
      </c>
    </row>
    <row r="6955" spans="1:11" x14ac:dyDescent="0.2">
      <c r="A6955" t="s">
        <v>3615</v>
      </c>
      <c r="B6955" t="str">
        <f t="shared" si="218"/>
        <v>2017</v>
      </c>
      <c r="C6955" t="str">
        <f t="shared" si="219"/>
        <v>Mar</v>
      </c>
      <c r="D6955" t="s">
        <v>2739</v>
      </c>
      <c r="E6955" t="s">
        <v>31</v>
      </c>
      <c r="F6955" t="s">
        <v>12</v>
      </c>
      <c r="G6955" t="s">
        <v>22</v>
      </c>
      <c r="H6955" t="s">
        <v>317</v>
      </c>
      <c r="I6955" s="4">
        <v>107.65</v>
      </c>
      <c r="J6955" s="5">
        <v>2</v>
      </c>
      <c r="K6955" s="4">
        <v>33.64</v>
      </c>
    </row>
    <row r="6956" spans="1:11" x14ac:dyDescent="0.2">
      <c r="A6956" t="s">
        <v>3615</v>
      </c>
      <c r="B6956" t="str">
        <f t="shared" si="218"/>
        <v>2017</v>
      </c>
      <c r="C6956" t="str">
        <f t="shared" si="219"/>
        <v>Mar</v>
      </c>
      <c r="D6956" t="s">
        <v>563</v>
      </c>
      <c r="E6956" t="s">
        <v>11</v>
      </c>
      <c r="F6956" t="s">
        <v>12</v>
      </c>
      <c r="G6956" t="s">
        <v>22</v>
      </c>
      <c r="H6956" t="s">
        <v>1494</v>
      </c>
      <c r="I6956" s="4">
        <v>0.56000000000000005</v>
      </c>
      <c r="J6956" s="5">
        <v>1</v>
      </c>
      <c r="K6956" s="4">
        <v>-0.95</v>
      </c>
    </row>
    <row r="6957" spans="1:11" x14ac:dyDescent="0.2">
      <c r="A6957" t="s">
        <v>3616</v>
      </c>
      <c r="B6957" t="str">
        <f t="shared" si="218"/>
        <v>2017</v>
      </c>
      <c r="C6957" t="str">
        <f t="shared" si="219"/>
        <v>Mar</v>
      </c>
      <c r="D6957" t="s">
        <v>3268</v>
      </c>
      <c r="E6957" t="s">
        <v>37</v>
      </c>
      <c r="F6957" t="s">
        <v>12</v>
      </c>
      <c r="G6957" t="s">
        <v>105</v>
      </c>
      <c r="H6957" t="s">
        <v>883</v>
      </c>
      <c r="I6957" s="4">
        <v>72.8</v>
      </c>
      <c r="J6957" s="5">
        <v>5</v>
      </c>
      <c r="K6957" s="4">
        <v>19.66</v>
      </c>
    </row>
    <row r="6958" spans="1:11" x14ac:dyDescent="0.2">
      <c r="A6958" t="s">
        <v>3616</v>
      </c>
      <c r="B6958" t="str">
        <f t="shared" si="218"/>
        <v>2017</v>
      </c>
      <c r="C6958" t="str">
        <f t="shared" si="219"/>
        <v>Mar</v>
      </c>
      <c r="D6958" t="s">
        <v>892</v>
      </c>
      <c r="E6958" t="s">
        <v>11</v>
      </c>
      <c r="F6958" t="s">
        <v>12</v>
      </c>
      <c r="G6958" t="s">
        <v>13</v>
      </c>
      <c r="H6958" t="s">
        <v>2583</v>
      </c>
      <c r="I6958" s="4">
        <v>26.88</v>
      </c>
      <c r="J6958" s="5">
        <v>8</v>
      </c>
      <c r="K6958" s="4">
        <v>9.74</v>
      </c>
    </row>
    <row r="6959" spans="1:11" x14ac:dyDescent="0.2">
      <c r="A6959" t="s">
        <v>3616</v>
      </c>
      <c r="B6959" t="str">
        <f t="shared" si="218"/>
        <v>2017</v>
      </c>
      <c r="C6959" t="str">
        <f t="shared" si="219"/>
        <v>Mar</v>
      </c>
      <c r="D6959" t="s">
        <v>1063</v>
      </c>
      <c r="E6959" t="s">
        <v>125</v>
      </c>
      <c r="F6959" t="s">
        <v>38</v>
      </c>
      <c r="G6959" t="s">
        <v>39</v>
      </c>
      <c r="H6959" t="s">
        <v>2652</v>
      </c>
      <c r="I6959" s="4">
        <v>180.98</v>
      </c>
      <c r="J6959" s="5">
        <v>1</v>
      </c>
      <c r="K6959" s="4">
        <v>47.05</v>
      </c>
    </row>
    <row r="6960" spans="1:11" x14ac:dyDescent="0.2">
      <c r="A6960" t="s">
        <v>3616</v>
      </c>
      <c r="B6960" t="str">
        <f t="shared" si="218"/>
        <v>2017</v>
      </c>
      <c r="C6960" t="str">
        <f t="shared" si="219"/>
        <v>Mar</v>
      </c>
      <c r="D6960" t="s">
        <v>1063</v>
      </c>
      <c r="E6960" t="s">
        <v>125</v>
      </c>
      <c r="F6960" t="s">
        <v>43</v>
      </c>
      <c r="G6960" t="s">
        <v>58</v>
      </c>
      <c r="H6960" t="s">
        <v>524</v>
      </c>
      <c r="I6960" s="4">
        <v>99.98</v>
      </c>
      <c r="J6960" s="5">
        <v>2</v>
      </c>
      <c r="K6960" s="4">
        <v>42.99</v>
      </c>
    </row>
    <row r="6961" spans="1:11" x14ac:dyDescent="0.2">
      <c r="A6961" t="s">
        <v>3616</v>
      </c>
      <c r="B6961" t="str">
        <f t="shared" si="218"/>
        <v>2017</v>
      </c>
      <c r="C6961" t="str">
        <f t="shared" si="219"/>
        <v>Mar</v>
      </c>
      <c r="D6961" t="s">
        <v>162</v>
      </c>
      <c r="E6961" t="s">
        <v>31</v>
      </c>
      <c r="F6961" t="s">
        <v>43</v>
      </c>
      <c r="G6961" t="s">
        <v>58</v>
      </c>
      <c r="H6961" t="s">
        <v>2909</v>
      </c>
      <c r="I6961" s="4">
        <v>1049.44</v>
      </c>
      <c r="J6961" s="5">
        <v>8</v>
      </c>
      <c r="K6961" s="4">
        <v>440.76</v>
      </c>
    </row>
    <row r="6962" spans="1:11" x14ac:dyDescent="0.2">
      <c r="A6962" t="s">
        <v>3616</v>
      </c>
      <c r="B6962" t="str">
        <f t="shared" si="218"/>
        <v>2017</v>
      </c>
      <c r="C6962" t="str">
        <f t="shared" si="219"/>
        <v>Mar</v>
      </c>
      <c r="D6962" t="s">
        <v>162</v>
      </c>
      <c r="E6962" t="s">
        <v>31</v>
      </c>
      <c r="F6962" t="s">
        <v>38</v>
      </c>
      <c r="G6962" t="s">
        <v>39</v>
      </c>
      <c r="H6962" t="s">
        <v>2403</v>
      </c>
      <c r="I6962" s="4">
        <v>170.35</v>
      </c>
      <c r="J6962" s="5">
        <v>3</v>
      </c>
      <c r="K6962" s="4">
        <v>-17.04</v>
      </c>
    </row>
    <row r="6963" spans="1:11" x14ac:dyDescent="0.2">
      <c r="A6963" t="s">
        <v>3616</v>
      </c>
      <c r="B6963" t="str">
        <f t="shared" si="218"/>
        <v>2017</v>
      </c>
      <c r="C6963" t="str">
        <f t="shared" si="219"/>
        <v>Mar</v>
      </c>
      <c r="D6963" t="s">
        <v>1763</v>
      </c>
      <c r="E6963" t="s">
        <v>31</v>
      </c>
      <c r="F6963" t="s">
        <v>38</v>
      </c>
      <c r="G6963" t="s">
        <v>164</v>
      </c>
      <c r="H6963" t="s">
        <v>948</v>
      </c>
      <c r="I6963" s="4">
        <v>399.67</v>
      </c>
      <c r="J6963" s="5">
        <v>7</v>
      </c>
      <c r="K6963" s="4">
        <v>-14.99</v>
      </c>
    </row>
    <row r="6964" spans="1:11" x14ac:dyDescent="0.2">
      <c r="A6964" t="s">
        <v>3617</v>
      </c>
      <c r="B6964" t="str">
        <f t="shared" si="218"/>
        <v>2017</v>
      </c>
      <c r="C6964" t="str">
        <f t="shared" si="219"/>
        <v>Mar</v>
      </c>
      <c r="D6964" t="s">
        <v>2082</v>
      </c>
      <c r="E6964" t="s">
        <v>31</v>
      </c>
      <c r="F6964" t="s">
        <v>12</v>
      </c>
      <c r="G6964" t="s">
        <v>27</v>
      </c>
      <c r="H6964" t="s">
        <v>418</v>
      </c>
      <c r="I6964" s="4">
        <v>9.32</v>
      </c>
      <c r="J6964" s="5">
        <v>4</v>
      </c>
      <c r="K6964" s="4">
        <v>2.7</v>
      </c>
    </row>
    <row r="6965" spans="1:11" x14ac:dyDescent="0.2">
      <c r="A6965" t="s">
        <v>3617</v>
      </c>
      <c r="B6965" t="str">
        <f t="shared" si="218"/>
        <v>2017</v>
      </c>
      <c r="C6965" t="str">
        <f t="shared" si="219"/>
        <v>Mar</v>
      </c>
      <c r="D6965" t="s">
        <v>2082</v>
      </c>
      <c r="E6965" t="s">
        <v>31</v>
      </c>
      <c r="F6965" t="s">
        <v>12</v>
      </c>
      <c r="G6965" t="s">
        <v>72</v>
      </c>
      <c r="H6965" t="s">
        <v>2613</v>
      </c>
      <c r="I6965" s="4">
        <v>15.25</v>
      </c>
      <c r="J6965" s="5">
        <v>1</v>
      </c>
      <c r="K6965" s="4">
        <v>7.02</v>
      </c>
    </row>
    <row r="6966" spans="1:11" x14ac:dyDescent="0.2">
      <c r="A6966" t="s">
        <v>3617</v>
      </c>
      <c r="B6966" t="str">
        <f t="shared" si="218"/>
        <v>2017</v>
      </c>
      <c r="C6966" t="str">
        <f t="shared" si="219"/>
        <v>Mar</v>
      </c>
      <c r="D6966" t="s">
        <v>10</v>
      </c>
      <c r="E6966" t="s">
        <v>11</v>
      </c>
      <c r="F6966" t="s">
        <v>12</v>
      </c>
      <c r="G6966" t="s">
        <v>13</v>
      </c>
      <c r="H6966" t="s">
        <v>1228</v>
      </c>
      <c r="I6966" s="4">
        <v>89.57</v>
      </c>
      <c r="J6966" s="5">
        <v>2</v>
      </c>
      <c r="K6966" s="4">
        <v>32.47</v>
      </c>
    </row>
    <row r="6967" spans="1:11" x14ac:dyDescent="0.2">
      <c r="A6967" t="s">
        <v>3617</v>
      </c>
      <c r="B6967" t="str">
        <f t="shared" si="218"/>
        <v>2017</v>
      </c>
      <c r="C6967" t="str">
        <f t="shared" si="219"/>
        <v>Mar</v>
      </c>
      <c r="D6967" t="s">
        <v>2957</v>
      </c>
      <c r="E6967" t="s">
        <v>11</v>
      </c>
      <c r="F6967" t="s">
        <v>38</v>
      </c>
      <c r="G6967" t="s">
        <v>52</v>
      </c>
      <c r="H6967" t="s">
        <v>2602</v>
      </c>
      <c r="I6967" s="4">
        <v>103.5</v>
      </c>
      <c r="J6967" s="5">
        <v>5</v>
      </c>
      <c r="K6967" s="4">
        <v>-77.63</v>
      </c>
    </row>
    <row r="6968" spans="1:11" x14ac:dyDescent="0.2">
      <c r="A6968" t="s">
        <v>3617</v>
      </c>
      <c r="B6968" t="str">
        <f t="shared" si="218"/>
        <v>2017</v>
      </c>
      <c r="C6968" t="str">
        <f t="shared" si="219"/>
        <v>Mar</v>
      </c>
      <c r="D6968" t="s">
        <v>2957</v>
      </c>
      <c r="E6968" t="s">
        <v>11</v>
      </c>
      <c r="F6968" t="s">
        <v>12</v>
      </c>
      <c r="G6968" t="s">
        <v>18</v>
      </c>
      <c r="H6968" t="s">
        <v>3009</v>
      </c>
      <c r="I6968" s="4">
        <v>2.46</v>
      </c>
      <c r="J6968" s="5">
        <v>1</v>
      </c>
      <c r="K6968" s="4">
        <v>0.86</v>
      </c>
    </row>
    <row r="6969" spans="1:11" x14ac:dyDescent="0.2">
      <c r="A6969" t="s">
        <v>3617</v>
      </c>
      <c r="B6969" t="str">
        <f t="shared" si="218"/>
        <v>2017</v>
      </c>
      <c r="C6969" t="str">
        <f t="shared" si="219"/>
        <v>Mar</v>
      </c>
      <c r="D6969" t="s">
        <v>2957</v>
      </c>
      <c r="E6969" t="s">
        <v>11</v>
      </c>
      <c r="F6969" t="s">
        <v>12</v>
      </c>
      <c r="G6969" t="s">
        <v>20</v>
      </c>
      <c r="H6969" t="s">
        <v>405</v>
      </c>
      <c r="I6969" s="4">
        <v>8.7200000000000006</v>
      </c>
      <c r="J6969" s="5">
        <v>1</v>
      </c>
      <c r="K6969" s="4">
        <v>0.65</v>
      </c>
    </row>
    <row r="6970" spans="1:11" x14ac:dyDescent="0.2">
      <c r="A6970" t="s">
        <v>3618</v>
      </c>
      <c r="B6970" t="str">
        <f t="shared" si="218"/>
        <v>2017</v>
      </c>
      <c r="C6970" t="str">
        <f t="shared" si="219"/>
        <v>Mar</v>
      </c>
      <c r="D6970" t="s">
        <v>1852</v>
      </c>
      <c r="E6970" t="s">
        <v>180</v>
      </c>
      <c r="F6970" t="s">
        <v>12</v>
      </c>
      <c r="G6970" t="s">
        <v>18</v>
      </c>
      <c r="H6970" t="s">
        <v>3383</v>
      </c>
      <c r="I6970" s="4">
        <v>25.06</v>
      </c>
      <c r="J6970" s="5">
        <v>2</v>
      </c>
      <c r="K6970" s="4">
        <v>11.78</v>
      </c>
    </row>
    <row r="6971" spans="1:11" x14ac:dyDescent="0.2">
      <c r="A6971" t="s">
        <v>3618</v>
      </c>
      <c r="B6971" t="str">
        <f t="shared" si="218"/>
        <v>2017</v>
      </c>
      <c r="C6971" t="str">
        <f t="shared" si="219"/>
        <v>Mar</v>
      </c>
      <c r="D6971" t="s">
        <v>1586</v>
      </c>
      <c r="E6971" t="s">
        <v>369</v>
      </c>
      <c r="F6971" t="s">
        <v>12</v>
      </c>
      <c r="G6971" t="s">
        <v>47</v>
      </c>
      <c r="H6971" t="s">
        <v>1750</v>
      </c>
      <c r="I6971" s="4">
        <v>7.9</v>
      </c>
      <c r="J6971" s="5">
        <v>2</v>
      </c>
      <c r="K6971" s="4">
        <v>2.5299999999999998</v>
      </c>
    </row>
    <row r="6972" spans="1:11" x14ac:dyDescent="0.2">
      <c r="A6972" t="s">
        <v>3618</v>
      </c>
      <c r="B6972" t="str">
        <f t="shared" si="218"/>
        <v>2017</v>
      </c>
      <c r="C6972" t="str">
        <f t="shared" si="219"/>
        <v>Mar</v>
      </c>
      <c r="D6972" t="s">
        <v>1586</v>
      </c>
      <c r="E6972" t="s">
        <v>369</v>
      </c>
      <c r="F6972" t="s">
        <v>12</v>
      </c>
      <c r="G6972" t="s">
        <v>20</v>
      </c>
      <c r="H6972" t="s">
        <v>668</v>
      </c>
      <c r="I6972" s="4">
        <v>221.16</v>
      </c>
      <c r="J6972" s="5">
        <v>4</v>
      </c>
      <c r="K6972" s="4">
        <v>57.5</v>
      </c>
    </row>
    <row r="6973" spans="1:11" x14ac:dyDescent="0.2">
      <c r="A6973" t="s">
        <v>3618</v>
      </c>
      <c r="B6973" t="str">
        <f t="shared" si="218"/>
        <v>2017</v>
      </c>
      <c r="C6973" t="str">
        <f t="shared" si="219"/>
        <v>Mar</v>
      </c>
      <c r="D6973" t="s">
        <v>1586</v>
      </c>
      <c r="E6973" t="s">
        <v>369</v>
      </c>
      <c r="F6973" t="s">
        <v>12</v>
      </c>
      <c r="G6973" t="s">
        <v>22</v>
      </c>
      <c r="H6973" t="s">
        <v>806</v>
      </c>
      <c r="I6973" s="4">
        <v>127.96</v>
      </c>
      <c r="J6973" s="5">
        <v>2</v>
      </c>
      <c r="K6973" s="4">
        <v>62.7</v>
      </c>
    </row>
    <row r="6974" spans="1:11" x14ac:dyDescent="0.2">
      <c r="A6974" t="s">
        <v>3618</v>
      </c>
      <c r="B6974" t="str">
        <f t="shared" si="218"/>
        <v>2017</v>
      </c>
      <c r="C6974" t="str">
        <f t="shared" si="219"/>
        <v>Mar</v>
      </c>
      <c r="D6974" t="s">
        <v>1586</v>
      </c>
      <c r="E6974" t="s">
        <v>369</v>
      </c>
      <c r="F6974" t="s">
        <v>12</v>
      </c>
      <c r="G6974" t="s">
        <v>22</v>
      </c>
      <c r="H6974" t="s">
        <v>494</v>
      </c>
      <c r="I6974" s="4">
        <v>18.690000000000001</v>
      </c>
      <c r="J6974" s="5">
        <v>3</v>
      </c>
      <c r="K6974" s="4">
        <v>9.16</v>
      </c>
    </row>
    <row r="6975" spans="1:11" x14ac:dyDescent="0.2">
      <c r="A6975" t="s">
        <v>3618</v>
      </c>
      <c r="B6975" t="str">
        <f t="shared" si="218"/>
        <v>2017</v>
      </c>
      <c r="C6975" t="str">
        <f t="shared" si="219"/>
        <v>Mar</v>
      </c>
      <c r="D6975" t="s">
        <v>2189</v>
      </c>
      <c r="E6975" t="s">
        <v>383</v>
      </c>
      <c r="F6975" t="s">
        <v>12</v>
      </c>
      <c r="G6975" t="s">
        <v>72</v>
      </c>
      <c r="H6975" t="s">
        <v>1996</v>
      </c>
      <c r="I6975" s="4">
        <v>42.68</v>
      </c>
      <c r="J6975" s="5">
        <v>4</v>
      </c>
      <c r="K6975" s="4">
        <v>19.63</v>
      </c>
    </row>
    <row r="6976" spans="1:11" x14ac:dyDescent="0.2">
      <c r="A6976" t="s">
        <v>3618</v>
      </c>
      <c r="B6976" t="str">
        <f t="shared" si="218"/>
        <v>2017</v>
      </c>
      <c r="C6976" t="str">
        <f t="shared" si="219"/>
        <v>Mar</v>
      </c>
      <c r="D6976" t="s">
        <v>2189</v>
      </c>
      <c r="E6976" t="s">
        <v>383</v>
      </c>
      <c r="F6976" t="s">
        <v>43</v>
      </c>
      <c r="G6976" t="s">
        <v>58</v>
      </c>
      <c r="H6976" t="s">
        <v>1251</v>
      </c>
      <c r="I6976" s="4">
        <v>299.97000000000003</v>
      </c>
      <c r="J6976" s="5">
        <v>3</v>
      </c>
      <c r="K6976" s="4">
        <v>125.99</v>
      </c>
    </row>
    <row r="6977" spans="1:11" x14ac:dyDescent="0.2">
      <c r="A6977" t="s">
        <v>3618</v>
      </c>
      <c r="B6977" t="str">
        <f t="shared" si="218"/>
        <v>2017</v>
      </c>
      <c r="C6977" t="str">
        <f t="shared" si="219"/>
        <v>Mar</v>
      </c>
      <c r="D6977" t="s">
        <v>2189</v>
      </c>
      <c r="E6977" t="s">
        <v>383</v>
      </c>
      <c r="F6977" t="s">
        <v>12</v>
      </c>
      <c r="G6977" t="s">
        <v>105</v>
      </c>
      <c r="H6977" t="s">
        <v>1500</v>
      </c>
      <c r="I6977" s="4">
        <v>262.24</v>
      </c>
      <c r="J6977" s="5">
        <v>2</v>
      </c>
      <c r="K6977" s="4">
        <v>78.67</v>
      </c>
    </row>
    <row r="6978" spans="1:11" x14ac:dyDescent="0.2">
      <c r="A6978" t="s">
        <v>3618</v>
      </c>
      <c r="B6978" t="str">
        <f t="shared" si="218"/>
        <v>2017</v>
      </c>
      <c r="C6978" t="str">
        <f t="shared" si="219"/>
        <v>Mar</v>
      </c>
      <c r="D6978" t="s">
        <v>2189</v>
      </c>
      <c r="E6978" t="s">
        <v>383</v>
      </c>
      <c r="F6978" t="s">
        <v>12</v>
      </c>
      <c r="G6978" t="s">
        <v>22</v>
      </c>
      <c r="H6978" t="s">
        <v>2455</v>
      </c>
      <c r="I6978" s="4">
        <v>234.36</v>
      </c>
      <c r="J6978" s="5">
        <v>6</v>
      </c>
      <c r="K6978" s="4">
        <v>112.49</v>
      </c>
    </row>
    <row r="6979" spans="1:11" x14ac:dyDescent="0.2">
      <c r="A6979" t="s">
        <v>3619</v>
      </c>
      <c r="B6979" t="str">
        <f t="shared" ref="B6979:B7042" si="220">TEXT(A6979,"YYYY")</f>
        <v>2017</v>
      </c>
      <c r="C6979" t="str">
        <f t="shared" ref="C6979:C7042" si="221">TEXT(A6979,"MMM")</f>
        <v>Mar</v>
      </c>
      <c r="D6979" t="s">
        <v>3620</v>
      </c>
      <c r="E6979" t="s">
        <v>169</v>
      </c>
      <c r="F6979" t="s">
        <v>12</v>
      </c>
      <c r="G6979" t="s">
        <v>13</v>
      </c>
      <c r="H6979" t="s">
        <v>2324</v>
      </c>
      <c r="I6979" s="4">
        <v>26.38</v>
      </c>
      <c r="J6979" s="5">
        <v>1</v>
      </c>
      <c r="K6979" s="4">
        <v>12.13</v>
      </c>
    </row>
    <row r="6980" spans="1:11" x14ac:dyDescent="0.2">
      <c r="A6980" t="s">
        <v>3619</v>
      </c>
      <c r="B6980" t="str">
        <f t="shared" si="220"/>
        <v>2017</v>
      </c>
      <c r="C6980" t="str">
        <f t="shared" si="221"/>
        <v>Mar</v>
      </c>
      <c r="D6980" t="s">
        <v>3620</v>
      </c>
      <c r="E6980" t="s">
        <v>169</v>
      </c>
      <c r="F6980" t="s">
        <v>38</v>
      </c>
      <c r="G6980" t="s">
        <v>52</v>
      </c>
      <c r="H6980" t="s">
        <v>2136</v>
      </c>
      <c r="I6980" s="4">
        <v>71.97</v>
      </c>
      <c r="J6980" s="5">
        <v>3</v>
      </c>
      <c r="K6980" s="4">
        <v>16.55</v>
      </c>
    </row>
    <row r="6981" spans="1:11" x14ac:dyDescent="0.2">
      <c r="A6981" t="s">
        <v>3619</v>
      </c>
      <c r="B6981" t="str">
        <f t="shared" si="220"/>
        <v>2017</v>
      </c>
      <c r="C6981" t="str">
        <f t="shared" si="221"/>
        <v>Mar</v>
      </c>
      <c r="D6981" t="s">
        <v>607</v>
      </c>
      <c r="E6981" t="s">
        <v>31</v>
      </c>
      <c r="F6981" t="s">
        <v>12</v>
      </c>
      <c r="G6981" t="s">
        <v>22</v>
      </c>
      <c r="H6981" t="s">
        <v>2618</v>
      </c>
      <c r="I6981" s="4">
        <v>14.98</v>
      </c>
      <c r="J6981" s="5">
        <v>9</v>
      </c>
      <c r="K6981" s="4">
        <v>5.43</v>
      </c>
    </row>
    <row r="6982" spans="1:11" x14ac:dyDescent="0.2">
      <c r="A6982" t="s">
        <v>3619</v>
      </c>
      <c r="B6982" t="str">
        <f t="shared" si="220"/>
        <v>2017</v>
      </c>
      <c r="C6982" t="str">
        <f t="shared" si="221"/>
        <v>Mar</v>
      </c>
      <c r="D6982" t="s">
        <v>2058</v>
      </c>
      <c r="E6982" t="s">
        <v>31</v>
      </c>
      <c r="F6982" t="s">
        <v>12</v>
      </c>
      <c r="G6982" t="s">
        <v>20</v>
      </c>
      <c r="H6982" t="s">
        <v>1571</v>
      </c>
      <c r="I6982" s="4">
        <v>67.78</v>
      </c>
      <c r="J6982" s="5">
        <v>2</v>
      </c>
      <c r="K6982" s="4">
        <v>16.95</v>
      </c>
    </row>
    <row r="6983" spans="1:11" x14ac:dyDescent="0.2">
      <c r="A6983" t="s">
        <v>3619</v>
      </c>
      <c r="B6983" t="str">
        <f t="shared" si="220"/>
        <v>2017</v>
      </c>
      <c r="C6983" t="str">
        <f t="shared" si="221"/>
        <v>Mar</v>
      </c>
      <c r="D6983" t="s">
        <v>2542</v>
      </c>
      <c r="E6983" t="s">
        <v>31</v>
      </c>
      <c r="F6983" t="s">
        <v>12</v>
      </c>
      <c r="G6983" t="s">
        <v>27</v>
      </c>
      <c r="H6983" t="s">
        <v>1102</v>
      </c>
      <c r="I6983" s="4">
        <v>23.88</v>
      </c>
      <c r="J6983" s="5">
        <v>6</v>
      </c>
      <c r="K6983" s="4">
        <v>8.1199999999999992</v>
      </c>
    </row>
    <row r="6984" spans="1:11" x14ac:dyDescent="0.2">
      <c r="A6984" t="s">
        <v>3619</v>
      </c>
      <c r="B6984" t="str">
        <f t="shared" si="220"/>
        <v>2017</v>
      </c>
      <c r="C6984" t="str">
        <f t="shared" si="221"/>
        <v>Mar</v>
      </c>
      <c r="D6984" t="s">
        <v>2542</v>
      </c>
      <c r="E6984" t="s">
        <v>31</v>
      </c>
      <c r="F6984" t="s">
        <v>12</v>
      </c>
      <c r="G6984" t="s">
        <v>18</v>
      </c>
      <c r="H6984" t="s">
        <v>1077</v>
      </c>
      <c r="I6984" s="4">
        <v>11.52</v>
      </c>
      <c r="J6984" s="5">
        <v>4</v>
      </c>
      <c r="K6984" s="4">
        <v>5.64</v>
      </c>
    </row>
    <row r="6985" spans="1:11" x14ac:dyDescent="0.2">
      <c r="A6985" t="s">
        <v>3619</v>
      </c>
      <c r="B6985" t="str">
        <f t="shared" si="220"/>
        <v>2017</v>
      </c>
      <c r="C6985" t="str">
        <f t="shared" si="221"/>
        <v>Mar</v>
      </c>
      <c r="D6985" t="s">
        <v>2542</v>
      </c>
      <c r="E6985" t="s">
        <v>31</v>
      </c>
      <c r="F6985" t="s">
        <v>12</v>
      </c>
      <c r="G6985" t="s">
        <v>13</v>
      </c>
      <c r="H6985" t="s">
        <v>1860</v>
      </c>
      <c r="I6985" s="4">
        <v>286.93</v>
      </c>
      <c r="J6985" s="5">
        <v>7</v>
      </c>
      <c r="K6985" s="4">
        <v>140.6</v>
      </c>
    </row>
    <row r="6986" spans="1:11" x14ac:dyDescent="0.2">
      <c r="A6986" t="s">
        <v>3619</v>
      </c>
      <c r="B6986" t="str">
        <f t="shared" si="220"/>
        <v>2017</v>
      </c>
      <c r="C6986" t="str">
        <f t="shared" si="221"/>
        <v>Mar</v>
      </c>
      <c r="D6986" t="s">
        <v>2542</v>
      </c>
      <c r="E6986" t="s">
        <v>31</v>
      </c>
      <c r="F6986" t="s">
        <v>43</v>
      </c>
      <c r="G6986" t="s">
        <v>44</v>
      </c>
      <c r="H6986" t="s">
        <v>1764</v>
      </c>
      <c r="I6986" s="4">
        <v>206.38</v>
      </c>
      <c r="J6986" s="5">
        <v>2</v>
      </c>
      <c r="K6986" s="4">
        <v>23.22</v>
      </c>
    </row>
    <row r="6987" spans="1:11" x14ac:dyDescent="0.2">
      <c r="A6987" t="s">
        <v>3619</v>
      </c>
      <c r="B6987" t="str">
        <f t="shared" si="220"/>
        <v>2017</v>
      </c>
      <c r="C6987" t="str">
        <f t="shared" si="221"/>
        <v>Mar</v>
      </c>
      <c r="D6987" t="s">
        <v>3085</v>
      </c>
      <c r="E6987" t="s">
        <v>11</v>
      </c>
      <c r="F6987" t="s">
        <v>12</v>
      </c>
      <c r="G6987" t="s">
        <v>18</v>
      </c>
      <c r="H6987" t="s">
        <v>2699</v>
      </c>
      <c r="I6987" s="4">
        <v>4.93</v>
      </c>
      <c r="J6987" s="5">
        <v>2</v>
      </c>
      <c r="K6987" s="4">
        <v>1.72</v>
      </c>
    </row>
    <row r="6988" spans="1:11" x14ac:dyDescent="0.2">
      <c r="A6988" t="s">
        <v>3619</v>
      </c>
      <c r="B6988" t="str">
        <f t="shared" si="220"/>
        <v>2017</v>
      </c>
      <c r="C6988" t="str">
        <f t="shared" si="221"/>
        <v>Mar</v>
      </c>
      <c r="D6988" t="s">
        <v>3085</v>
      </c>
      <c r="E6988" t="s">
        <v>11</v>
      </c>
      <c r="F6988" t="s">
        <v>12</v>
      </c>
      <c r="G6988" t="s">
        <v>27</v>
      </c>
      <c r="H6988" t="s">
        <v>307</v>
      </c>
      <c r="I6988" s="4">
        <v>63.49</v>
      </c>
      <c r="J6988" s="5">
        <v>4</v>
      </c>
      <c r="K6988" s="4">
        <v>4.76</v>
      </c>
    </row>
    <row r="6989" spans="1:11" x14ac:dyDescent="0.2">
      <c r="A6989" t="s">
        <v>3621</v>
      </c>
      <c r="B6989" t="str">
        <f t="shared" si="220"/>
        <v>2017</v>
      </c>
      <c r="C6989" t="str">
        <f t="shared" si="221"/>
        <v>Mar</v>
      </c>
      <c r="D6989" t="s">
        <v>2166</v>
      </c>
      <c r="E6989" t="s">
        <v>608</v>
      </c>
      <c r="F6989" t="s">
        <v>43</v>
      </c>
      <c r="G6989" t="s">
        <v>58</v>
      </c>
      <c r="H6989" t="s">
        <v>1240</v>
      </c>
      <c r="I6989" s="4">
        <v>49.08</v>
      </c>
      <c r="J6989" s="5">
        <v>3</v>
      </c>
      <c r="K6989" s="4">
        <v>4.91</v>
      </c>
    </row>
    <row r="6990" spans="1:11" x14ac:dyDescent="0.2">
      <c r="A6990" t="s">
        <v>3621</v>
      </c>
      <c r="B6990" t="str">
        <f t="shared" si="220"/>
        <v>2017</v>
      </c>
      <c r="C6990" t="str">
        <f t="shared" si="221"/>
        <v>Mar</v>
      </c>
      <c r="D6990" t="s">
        <v>1798</v>
      </c>
      <c r="E6990" t="s">
        <v>169</v>
      </c>
      <c r="F6990" t="s">
        <v>12</v>
      </c>
      <c r="G6990" t="s">
        <v>22</v>
      </c>
      <c r="H6990" t="s">
        <v>1935</v>
      </c>
      <c r="I6990" s="4">
        <v>25.92</v>
      </c>
      <c r="J6990" s="5">
        <v>6</v>
      </c>
      <c r="K6990" s="4">
        <v>9.07</v>
      </c>
    </row>
    <row r="6991" spans="1:11" x14ac:dyDescent="0.2">
      <c r="A6991" t="s">
        <v>3621</v>
      </c>
      <c r="B6991" t="str">
        <f t="shared" si="220"/>
        <v>2017</v>
      </c>
      <c r="C6991" t="str">
        <f t="shared" si="221"/>
        <v>Mar</v>
      </c>
      <c r="D6991" t="s">
        <v>1798</v>
      </c>
      <c r="E6991" t="s">
        <v>169</v>
      </c>
      <c r="F6991" t="s">
        <v>12</v>
      </c>
      <c r="G6991" t="s">
        <v>18</v>
      </c>
      <c r="H6991" t="s">
        <v>1739</v>
      </c>
      <c r="I6991" s="4">
        <v>91.59</v>
      </c>
      <c r="J6991" s="5">
        <v>3</v>
      </c>
      <c r="K6991" s="4">
        <v>42.13</v>
      </c>
    </row>
    <row r="6992" spans="1:11" x14ac:dyDescent="0.2">
      <c r="A6992" t="s">
        <v>3622</v>
      </c>
      <c r="B6992" t="str">
        <f t="shared" si="220"/>
        <v>2017</v>
      </c>
      <c r="C6992" t="str">
        <f t="shared" si="221"/>
        <v>Mar</v>
      </c>
      <c r="D6992" t="s">
        <v>2616</v>
      </c>
      <c r="E6992" t="s">
        <v>34</v>
      </c>
      <c r="F6992" t="s">
        <v>12</v>
      </c>
      <c r="G6992" t="s">
        <v>105</v>
      </c>
      <c r="H6992" t="s">
        <v>3623</v>
      </c>
      <c r="I6992" s="4">
        <v>647.84</v>
      </c>
      <c r="J6992" s="5">
        <v>8</v>
      </c>
      <c r="K6992" s="4">
        <v>168.44</v>
      </c>
    </row>
    <row r="6993" spans="1:11" x14ac:dyDescent="0.2">
      <c r="A6993" t="s">
        <v>3622</v>
      </c>
      <c r="B6993" t="str">
        <f t="shared" si="220"/>
        <v>2017</v>
      </c>
      <c r="C6993" t="str">
        <f t="shared" si="221"/>
        <v>Mar</v>
      </c>
      <c r="D6993" t="s">
        <v>2616</v>
      </c>
      <c r="E6993" t="s">
        <v>34</v>
      </c>
      <c r="F6993" t="s">
        <v>12</v>
      </c>
      <c r="G6993" t="s">
        <v>18</v>
      </c>
      <c r="H6993" t="s">
        <v>1982</v>
      </c>
      <c r="I6993" s="4">
        <v>20.7</v>
      </c>
      <c r="J6993" s="5">
        <v>2</v>
      </c>
      <c r="K6993" s="4">
        <v>9.94</v>
      </c>
    </row>
    <row r="6994" spans="1:11" x14ac:dyDescent="0.2">
      <c r="A6994" t="s">
        <v>3622</v>
      </c>
      <c r="B6994" t="str">
        <f t="shared" si="220"/>
        <v>2017</v>
      </c>
      <c r="C6994" t="str">
        <f t="shared" si="221"/>
        <v>Mar</v>
      </c>
      <c r="D6994" t="s">
        <v>1999</v>
      </c>
      <c r="E6994" t="s">
        <v>31</v>
      </c>
      <c r="F6994" t="s">
        <v>12</v>
      </c>
      <c r="G6994" t="s">
        <v>22</v>
      </c>
      <c r="H6994" t="s">
        <v>853</v>
      </c>
      <c r="I6994" s="4">
        <v>171.2</v>
      </c>
      <c r="J6994" s="5">
        <v>5</v>
      </c>
      <c r="K6994" s="4">
        <v>64.2</v>
      </c>
    </row>
    <row r="6995" spans="1:11" x14ac:dyDescent="0.2">
      <c r="A6995" t="s">
        <v>3622</v>
      </c>
      <c r="B6995" t="str">
        <f t="shared" si="220"/>
        <v>2017</v>
      </c>
      <c r="C6995" t="str">
        <f t="shared" si="221"/>
        <v>Mar</v>
      </c>
      <c r="D6995" t="s">
        <v>1999</v>
      </c>
      <c r="E6995" t="s">
        <v>31</v>
      </c>
      <c r="F6995" t="s">
        <v>12</v>
      </c>
      <c r="G6995" t="s">
        <v>27</v>
      </c>
      <c r="H6995" t="s">
        <v>2759</v>
      </c>
      <c r="I6995" s="4">
        <v>3.36</v>
      </c>
      <c r="J6995" s="5">
        <v>2</v>
      </c>
      <c r="K6995" s="4">
        <v>0.87</v>
      </c>
    </row>
    <row r="6996" spans="1:11" x14ac:dyDescent="0.2">
      <c r="A6996" t="s">
        <v>3624</v>
      </c>
      <c r="B6996" t="str">
        <f t="shared" si="220"/>
        <v>2017</v>
      </c>
      <c r="C6996" t="str">
        <f t="shared" si="221"/>
        <v>Mar</v>
      </c>
      <c r="D6996" t="s">
        <v>3208</v>
      </c>
      <c r="E6996" t="s">
        <v>31</v>
      </c>
      <c r="F6996" t="s">
        <v>43</v>
      </c>
      <c r="G6996" t="s">
        <v>58</v>
      </c>
      <c r="H6996" t="s">
        <v>576</v>
      </c>
      <c r="I6996" s="4">
        <v>199.98</v>
      </c>
      <c r="J6996" s="5">
        <v>2</v>
      </c>
      <c r="K6996" s="4">
        <v>69.989999999999995</v>
      </c>
    </row>
    <row r="6997" spans="1:11" x14ac:dyDescent="0.2">
      <c r="A6997" t="s">
        <v>3624</v>
      </c>
      <c r="B6997" t="str">
        <f t="shared" si="220"/>
        <v>2017</v>
      </c>
      <c r="C6997" t="str">
        <f t="shared" si="221"/>
        <v>Mar</v>
      </c>
      <c r="D6997" t="s">
        <v>1365</v>
      </c>
      <c r="E6997" t="s">
        <v>31</v>
      </c>
      <c r="F6997" t="s">
        <v>43</v>
      </c>
      <c r="G6997" t="s">
        <v>694</v>
      </c>
      <c r="H6997" t="s">
        <v>2735</v>
      </c>
      <c r="I6997" s="4">
        <v>479.98</v>
      </c>
      <c r="J6997" s="5">
        <v>2</v>
      </c>
      <c r="K6997" s="4">
        <v>60</v>
      </c>
    </row>
    <row r="6998" spans="1:11" x14ac:dyDescent="0.2">
      <c r="A6998" t="s">
        <v>3624</v>
      </c>
      <c r="B6998" t="str">
        <f t="shared" si="220"/>
        <v>2017</v>
      </c>
      <c r="C6998" t="str">
        <f t="shared" si="221"/>
        <v>Mar</v>
      </c>
      <c r="D6998" t="s">
        <v>1365</v>
      </c>
      <c r="E6998" t="s">
        <v>31</v>
      </c>
      <c r="F6998" t="s">
        <v>12</v>
      </c>
      <c r="G6998" t="s">
        <v>22</v>
      </c>
      <c r="H6998" t="s">
        <v>926</v>
      </c>
      <c r="I6998" s="4">
        <v>30.84</v>
      </c>
      <c r="J6998" s="5">
        <v>5</v>
      </c>
      <c r="K6998" s="4">
        <v>9.64</v>
      </c>
    </row>
    <row r="6999" spans="1:11" x14ac:dyDescent="0.2">
      <c r="A6999" t="s">
        <v>3625</v>
      </c>
      <c r="B6999" t="str">
        <f t="shared" si="220"/>
        <v>2017</v>
      </c>
      <c r="C6999" t="str">
        <f t="shared" si="221"/>
        <v>Mar</v>
      </c>
      <c r="D6999" t="s">
        <v>3382</v>
      </c>
      <c r="E6999" t="s">
        <v>26</v>
      </c>
      <c r="F6999" t="s">
        <v>12</v>
      </c>
      <c r="G6999" t="s">
        <v>27</v>
      </c>
      <c r="H6999" t="s">
        <v>3025</v>
      </c>
      <c r="I6999" s="4">
        <v>5.25</v>
      </c>
      <c r="J6999" s="5">
        <v>2</v>
      </c>
      <c r="K6999" s="4">
        <v>0.59</v>
      </c>
    </row>
    <row r="7000" spans="1:11" x14ac:dyDescent="0.2">
      <c r="A7000" t="s">
        <v>3625</v>
      </c>
      <c r="B7000" t="str">
        <f t="shared" si="220"/>
        <v>2017</v>
      </c>
      <c r="C7000" t="str">
        <f t="shared" si="221"/>
        <v>Mar</v>
      </c>
      <c r="D7000" t="s">
        <v>3382</v>
      </c>
      <c r="E7000" t="s">
        <v>26</v>
      </c>
      <c r="F7000" t="s">
        <v>43</v>
      </c>
      <c r="G7000" t="s">
        <v>44</v>
      </c>
      <c r="H7000" t="s">
        <v>1340</v>
      </c>
      <c r="I7000" s="4">
        <v>35.909999999999997</v>
      </c>
      <c r="J7000" s="5">
        <v>3</v>
      </c>
      <c r="K7000" s="4">
        <v>-8.3800000000000008</v>
      </c>
    </row>
    <row r="7001" spans="1:11" x14ac:dyDescent="0.2">
      <c r="A7001" t="s">
        <v>3625</v>
      </c>
      <c r="B7001" t="str">
        <f t="shared" si="220"/>
        <v>2017</v>
      </c>
      <c r="C7001" t="str">
        <f t="shared" si="221"/>
        <v>Mar</v>
      </c>
      <c r="D7001" t="s">
        <v>3382</v>
      </c>
      <c r="E7001" t="s">
        <v>26</v>
      </c>
      <c r="F7001" t="s">
        <v>38</v>
      </c>
      <c r="G7001" t="s">
        <v>52</v>
      </c>
      <c r="H7001" t="s">
        <v>1134</v>
      </c>
      <c r="I7001" s="4">
        <v>6.7</v>
      </c>
      <c r="J7001" s="5">
        <v>1</v>
      </c>
      <c r="K7001" s="4">
        <v>0.5</v>
      </c>
    </row>
    <row r="7002" spans="1:11" x14ac:dyDescent="0.2">
      <c r="A7002" t="s">
        <v>3625</v>
      </c>
      <c r="B7002" t="str">
        <f t="shared" si="220"/>
        <v>2017</v>
      </c>
      <c r="C7002" t="str">
        <f t="shared" si="221"/>
        <v>Mar</v>
      </c>
      <c r="D7002" t="s">
        <v>3382</v>
      </c>
      <c r="E7002" t="s">
        <v>26</v>
      </c>
      <c r="F7002" t="s">
        <v>38</v>
      </c>
      <c r="G7002" t="s">
        <v>52</v>
      </c>
      <c r="H7002" t="s">
        <v>2750</v>
      </c>
      <c r="I7002" s="4">
        <v>43.87</v>
      </c>
      <c r="J7002" s="5">
        <v>2</v>
      </c>
      <c r="K7002" s="4">
        <v>11.52</v>
      </c>
    </row>
    <row r="7003" spans="1:11" x14ac:dyDescent="0.2">
      <c r="A7003" t="s">
        <v>3625</v>
      </c>
      <c r="B7003" t="str">
        <f t="shared" si="220"/>
        <v>2017</v>
      </c>
      <c r="C7003" t="str">
        <f t="shared" si="221"/>
        <v>Mar</v>
      </c>
      <c r="D7003" t="s">
        <v>716</v>
      </c>
      <c r="E7003" t="s">
        <v>26</v>
      </c>
      <c r="F7003" t="s">
        <v>43</v>
      </c>
      <c r="G7003" t="s">
        <v>44</v>
      </c>
      <c r="H7003" t="s">
        <v>1925</v>
      </c>
      <c r="I7003" s="4">
        <v>53.98</v>
      </c>
      <c r="J7003" s="5">
        <v>3</v>
      </c>
      <c r="K7003" s="4">
        <v>-10.8</v>
      </c>
    </row>
    <row r="7004" spans="1:11" x14ac:dyDescent="0.2">
      <c r="A7004" t="s">
        <v>3625</v>
      </c>
      <c r="B7004" t="str">
        <f t="shared" si="220"/>
        <v>2017</v>
      </c>
      <c r="C7004" t="str">
        <f t="shared" si="221"/>
        <v>Mar</v>
      </c>
      <c r="D7004" t="s">
        <v>2212</v>
      </c>
      <c r="E7004" t="s">
        <v>290</v>
      </c>
      <c r="F7004" t="s">
        <v>12</v>
      </c>
      <c r="G7004" t="s">
        <v>105</v>
      </c>
      <c r="H7004" t="s">
        <v>3221</v>
      </c>
      <c r="I7004" s="4">
        <v>48.78</v>
      </c>
      <c r="J7004" s="5">
        <v>1</v>
      </c>
      <c r="K7004" s="4">
        <v>3.66</v>
      </c>
    </row>
    <row r="7005" spans="1:11" x14ac:dyDescent="0.2">
      <c r="A7005" t="s">
        <v>3625</v>
      </c>
      <c r="B7005" t="str">
        <f t="shared" si="220"/>
        <v>2017</v>
      </c>
      <c r="C7005" t="str">
        <f t="shared" si="221"/>
        <v>Mar</v>
      </c>
      <c r="D7005" t="s">
        <v>2212</v>
      </c>
      <c r="E7005" t="s">
        <v>290</v>
      </c>
      <c r="F7005" t="s">
        <v>12</v>
      </c>
      <c r="G7005" t="s">
        <v>22</v>
      </c>
      <c r="H7005" t="s">
        <v>2738</v>
      </c>
      <c r="I7005" s="4">
        <v>13.09</v>
      </c>
      <c r="J7005" s="5">
        <v>4</v>
      </c>
      <c r="K7005" s="4">
        <v>-10.039999999999999</v>
      </c>
    </row>
    <row r="7006" spans="1:11" x14ac:dyDescent="0.2">
      <c r="A7006" t="s">
        <v>3625</v>
      </c>
      <c r="B7006" t="str">
        <f t="shared" si="220"/>
        <v>2017</v>
      </c>
      <c r="C7006" t="str">
        <f t="shared" si="221"/>
        <v>Mar</v>
      </c>
      <c r="D7006" t="s">
        <v>1879</v>
      </c>
      <c r="E7006" t="s">
        <v>31</v>
      </c>
      <c r="F7006" t="s">
        <v>43</v>
      </c>
      <c r="G7006" t="s">
        <v>58</v>
      </c>
      <c r="H7006" t="s">
        <v>1774</v>
      </c>
      <c r="I7006" s="4">
        <v>111.96</v>
      </c>
      <c r="J7006" s="5">
        <v>4</v>
      </c>
      <c r="K7006" s="4">
        <v>21.27</v>
      </c>
    </row>
    <row r="7007" spans="1:11" x14ac:dyDescent="0.2">
      <c r="A7007" t="s">
        <v>3625</v>
      </c>
      <c r="B7007" t="str">
        <f t="shared" si="220"/>
        <v>2017</v>
      </c>
      <c r="C7007" t="str">
        <f t="shared" si="221"/>
        <v>Mar</v>
      </c>
      <c r="D7007" t="s">
        <v>1824</v>
      </c>
      <c r="E7007" t="s">
        <v>11</v>
      </c>
      <c r="F7007" t="s">
        <v>38</v>
      </c>
      <c r="G7007" t="s">
        <v>164</v>
      </c>
      <c r="H7007" t="s">
        <v>764</v>
      </c>
      <c r="I7007" s="4">
        <v>933.41</v>
      </c>
      <c r="J7007" s="5">
        <v>4</v>
      </c>
      <c r="K7007" s="4">
        <v>-173.35</v>
      </c>
    </row>
    <row r="7008" spans="1:11" x14ac:dyDescent="0.2">
      <c r="A7008" t="s">
        <v>3626</v>
      </c>
      <c r="B7008" t="str">
        <f t="shared" si="220"/>
        <v>2017</v>
      </c>
      <c r="C7008" t="str">
        <f t="shared" si="221"/>
        <v>Mar</v>
      </c>
      <c r="D7008" t="s">
        <v>2531</v>
      </c>
      <c r="E7008" t="s">
        <v>125</v>
      </c>
      <c r="F7008" t="s">
        <v>12</v>
      </c>
      <c r="G7008" t="s">
        <v>22</v>
      </c>
      <c r="H7008" t="s">
        <v>136</v>
      </c>
      <c r="I7008" s="4">
        <v>895.92</v>
      </c>
      <c r="J7008" s="5">
        <v>4</v>
      </c>
      <c r="K7008" s="4">
        <v>421.08</v>
      </c>
    </row>
    <row r="7009" spans="1:11" x14ac:dyDescent="0.2">
      <c r="A7009" t="s">
        <v>3626</v>
      </c>
      <c r="B7009" t="str">
        <f t="shared" si="220"/>
        <v>2017</v>
      </c>
      <c r="C7009" t="str">
        <f t="shared" si="221"/>
        <v>Mar</v>
      </c>
      <c r="D7009" t="s">
        <v>663</v>
      </c>
      <c r="E7009" t="s">
        <v>26</v>
      </c>
      <c r="F7009" t="s">
        <v>43</v>
      </c>
      <c r="G7009" t="s">
        <v>44</v>
      </c>
      <c r="H7009" t="s">
        <v>2222</v>
      </c>
      <c r="I7009" s="4">
        <v>776.85</v>
      </c>
      <c r="J7009" s="5">
        <v>5</v>
      </c>
      <c r="K7009" s="4">
        <v>-181.27</v>
      </c>
    </row>
    <row r="7010" spans="1:11" x14ac:dyDescent="0.2">
      <c r="A7010" t="s">
        <v>3626</v>
      </c>
      <c r="B7010" t="str">
        <f t="shared" si="220"/>
        <v>2017</v>
      </c>
      <c r="C7010" t="str">
        <f t="shared" si="221"/>
        <v>Mar</v>
      </c>
      <c r="D7010" t="s">
        <v>663</v>
      </c>
      <c r="E7010" t="s">
        <v>26</v>
      </c>
      <c r="F7010" t="s">
        <v>12</v>
      </c>
      <c r="G7010" t="s">
        <v>22</v>
      </c>
      <c r="H7010" t="s">
        <v>557</v>
      </c>
      <c r="I7010" s="4">
        <v>12.29</v>
      </c>
      <c r="J7010" s="5">
        <v>1</v>
      </c>
      <c r="K7010" s="4">
        <v>-8.61</v>
      </c>
    </row>
    <row r="7011" spans="1:11" x14ac:dyDescent="0.2">
      <c r="A7011" t="s">
        <v>3626</v>
      </c>
      <c r="B7011" t="str">
        <f t="shared" si="220"/>
        <v>2017</v>
      </c>
      <c r="C7011" t="str">
        <f t="shared" si="221"/>
        <v>Mar</v>
      </c>
      <c r="D7011" t="s">
        <v>663</v>
      </c>
      <c r="E7011" t="s">
        <v>26</v>
      </c>
      <c r="F7011" t="s">
        <v>38</v>
      </c>
      <c r="G7011" t="s">
        <v>164</v>
      </c>
      <c r="H7011" t="s">
        <v>545</v>
      </c>
      <c r="I7011" s="4">
        <v>154.76</v>
      </c>
      <c r="J7011" s="5">
        <v>3</v>
      </c>
      <c r="K7011" s="4">
        <v>-46.43</v>
      </c>
    </row>
    <row r="7012" spans="1:11" x14ac:dyDescent="0.2">
      <c r="A7012" t="s">
        <v>3626</v>
      </c>
      <c r="B7012" t="str">
        <f t="shared" si="220"/>
        <v>2017</v>
      </c>
      <c r="C7012" t="str">
        <f t="shared" si="221"/>
        <v>Mar</v>
      </c>
      <c r="D7012" t="s">
        <v>663</v>
      </c>
      <c r="E7012" t="s">
        <v>26</v>
      </c>
      <c r="F7012" t="s">
        <v>12</v>
      </c>
      <c r="G7012" t="s">
        <v>20</v>
      </c>
      <c r="H7012" t="s">
        <v>2121</v>
      </c>
      <c r="I7012" s="4">
        <v>43.28</v>
      </c>
      <c r="J7012" s="5">
        <v>1</v>
      </c>
      <c r="K7012" s="4">
        <v>3.25</v>
      </c>
    </row>
    <row r="7013" spans="1:11" x14ac:dyDescent="0.2">
      <c r="A7013" t="s">
        <v>3626</v>
      </c>
      <c r="B7013" t="str">
        <f t="shared" si="220"/>
        <v>2017</v>
      </c>
      <c r="C7013" t="str">
        <f t="shared" si="221"/>
        <v>Mar</v>
      </c>
      <c r="D7013" t="s">
        <v>1100</v>
      </c>
      <c r="E7013" t="s">
        <v>501</v>
      </c>
      <c r="F7013" t="s">
        <v>43</v>
      </c>
      <c r="G7013" t="s">
        <v>58</v>
      </c>
      <c r="H7013" t="s">
        <v>1961</v>
      </c>
      <c r="I7013" s="4">
        <v>63.88</v>
      </c>
      <c r="J7013" s="5">
        <v>4</v>
      </c>
      <c r="K7013" s="4">
        <v>24.91</v>
      </c>
    </row>
    <row r="7014" spans="1:11" x14ac:dyDescent="0.2">
      <c r="A7014" t="s">
        <v>3626</v>
      </c>
      <c r="B7014" t="str">
        <f t="shared" si="220"/>
        <v>2017</v>
      </c>
      <c r="C7014" t="str">
        <f t="shared" si="221"/>
        <v>Mar</v>
      </c>
      <c r="D7014" t="s">
        <v>1100</v>
      </c>
      <c r="E7014" t="s">
        <v>501</v>
      </c>
      <c r="F7014" t="s">
        <v>38</v>
      </c>
      <c r="G7014" t="s">
        <v>52</v>
      </c>
      <c r="H7014" t="s">
        <v>3258</v>
      </c>
      <c r="I7014" s="4">
        <v>26.72</v>
      </c>
      <c r="J7014" s="5">
        <v>1</v>
      </c>
      <c r="K7014" s="4">
        <v>11.76</v>
      </c>
    </row>
    <row r="7015" spans="1:11" x14ac:dyDescent="0.2">
      <c r="A7015" t="s">
        <v>3627</v>
      </c>
      <c r="B7015" t="str">
        <f t="shared" si="220"/>
        <v>2017</v>
      </c>
      <c r="C7015" t="str">
        <f t="shared" si="221"/>
        <v>Mar</v>
      </c>
      <c r="D7015" t="s">
        <v>522</v>
      </c>
      <c r="E7015" t="s">
        <v>501</v>
      </c>
      <c r="F7015" t="s">
        <v>43</v>
      </c>
      <c r="G7015" t="s">
        <v>44</v>
      </c>
      <c r="H7015" t="s">
        <v>292</v>
      </c>
      <c r="I7015" s="4">
        <v>69.930000000000007</v>
      </c>
      <c r="J7015" s="5">
        <v>7</v>
      </c>
      <c r="K7015" s="4">
        <v>32.17</v>
      </c>
    </row>
    <row r="7016" spans="1:11" x14ac:dyDescent="0.2">
      <c r="A7016" t="s">
        <v>3627</v>
      </c>
      <c r="B7016" t="str">
        <f t="shared" si="220"/>
        <v>2017</v>
      </c>
      <c r="C7016" t="str">
        <f t="shared" si="221"/>
        <v>Mar</v>
      </c>
      <c r="D7016" t="s">
        <v>1998</v>
      </c>
      <c r="E7016" t="s">
        <v>31</v>
      </c>
      <c r="F7016" t="s">
        <v>12</v>
      </c>
      <c r="G7016" t="s">
        <v>20</v>
      </c>
      <c r="H7016" t="s">
        <v>348</v>
      </c>
      <c r="I7016" s="4">
        <v>242.94</v>
      </c>
      <c r="J7016" s="5">
        <v>3</v>
      </c>
      <c r="K7016" s="4">
        <v>9.7200000000000006</v>
      </c>
    </row>
    <row r="7017" spans="1:11" x14ac:dyDescent="0.2">
      <c r="A7017" t="s">
        <v>3627</v>
      </c>
      <c r="B7017" t="str">
        <f t="shared" si="220"/>
        <v>2017</v>
      </c>
      <c r="C7017" t="str">
        <f t="shared" si="221"/>
        <v>Mar</v>
      </c>
      <c r="D7017" t="s">
        <v>215</v>
      </c>
      <c r="E7017" t="s">
        <v>116</v>
      </c>
      <c r="F7017" t="s">
        <v>12</v>
      </c>
      <c r="G7017" t="s">
        <v>22</v>
      </c>
      <c r="H7017" t="s">
        <v>521</v>
      </c>
      <c r="I7017" s="4">
        <v>40.409999999999997</v>
      </c>
      <c r="J7017" s="5">
        <v>9</v>
      </c>
      <c r="K7017" s="4">
        <v>18.59</v>
      </c>
    </row>
    <row r="7018" spans="1:11" x14ac:dyDescent="0.2">
      <c r="A7018" t="s">
        <v>3628</v>
      </c>
      <c r="B7018" t="str">
        <f t="shared" si="220"/>
        <v>2017</v>
      </c>
      <c r="C7018" t="str">
        <f t="shared" si="221"/>
        <v>Mar</v>
      </c>
      <c r="D7018" t="s">
        <v>1600</v>
      </c>
      <c r="E7018" t="s">
        <v>31</v>
      </c>
      <c r="F7018" t="s">
        <v>12</v>
      </c>
      <c r="G7018" t="s">
        <v>13</v>
      </c>
      <c r="H7018" t="s">
        <v>1938</v>
      </c>
      <c r="I7018" s="4">
        <v>314.55</v>
      </c>
      <c r="J7018" s="5">
        <v>3</v>
      </c>
      <c r="K7018" s="4">
        <v>150.97999999999999</v>
      </c>
    </row>
    <row r="7019" spans="1:11" x14ac:dyDescent="0.2">
      <c r="A7019" t="s">
        <v>3628</v>
      </c>
      <c r="B7019" t="str">
        <f t="shared" si="220"/>
        <v>2017</v>
      </c>
      <c r="C7019" t="str">
        <f t="shared" si="221"/>
        <v>Mar</v>
      </c>
      <c r="D7019" t="s">
        <v>1841</v>
      </c>
      <c r="E7019" t="s">
        <v>462</v>
      </c>
      <c r="F7019" t="s">
        <v>12</v>
      </c>
      <c r="G7019" t="s">
        <v>20</v>
      </c>
      <c r="H7019" t="s">
        <v>1705</v>
      </c>
      <c r="I7019" s="4">
        <v>90.8</v>
      </c>
      <c r="J7019" s="5">
        <v>8</v>
      </c>
      <c r="K7019" s="4">
        <v>25.42</v>
      </c>
    </row>
    <row r="7020" spans="1:11" x14ac:dyDescent="0.2">
      <c r="A7020" t="s">
        <v>3628</v>
      </c>
      <c r="B7020" t="str">
        <f t="shared" si="220"/>
        <v>2017</v>
      </c>
      <c r="C7020" t="str">
        <f t="shared" si="221"/>
        <v>Mar</v>
      </c>
      <c r="D7020" t="s">
        <v>1841</v>
      </c>
      <c r="E7020" t="s">
        <v>462</v>
      </c>
      <c r="F7020" t="s">
        <v>43</v>
      </c>
      <c r="G7020" t="s">
        <v>44</v>
      </c>
      <c r="H7020" t="s">
        <v>2380</v>
      </c>
      <c r="I7020" s="4">
        <v>140.74</v>
      </c>
      <c r="J7020" s="5">
        <v>8</v>
      </c>
      <c r="K7020" s="4">
        <v>49.26</v>
      </c>
    </row>
    <row r="7021" spans="1:11" x14ac:dyDescent="0.2">
      <c r="A7021" t="s">
        <v>3628</v>
      </c>
      <c r="B7021" t="str">
        <f t="shared" si="220"/>
        <v>2017</v>
      </c>
      <c r="C7021" t="str">
        <f t="shared" si="221"/>
        <v>Mar</v>
      </c>
      <c r="D7021" t="s">
        <v>1841</v>
      </c>
      <c r="E7021" t="s">
        <v>462</v>
      </c>
      <c r="F7021" t="s">
        <v>43</v>
      </c>
      <c r="G7021" t="s">
        <v>58</v>
      </c>
      <c r="H7021" t="s">
        <v>3480</v>
      </c>
      <c r="I7021" s="4">
        <v>214.95</v>
      </c>
      <c r="J7021" s="5">
        <v>5</v>
      </c>
      <c r="K7021" s="4">
        <v>88.13</v>
      </c>
    </row>
    <row r="7022" spans="1:11" x14ac:dyDescent="0.2">
      <c r="A7022" t="s">
        <v>3628</v>
      </c>
      <c r="B7022" t="str">
        <f t="shared" si="220"/>
        <v>2017</v>
      </c>
      <c r="C7022" t="str">
        <f t="shared" si="221"/>
        <v>Mar</v>
      </c>
      <c r="D7022" t="s">
        <v>1841</v>
      </c>
      <c r="E7022" t="s">
        <v>462</v>
      </c>
      <c r="F7022" t="s">
        <v>12</v>
      </c>
      <c r="G7022" t="s">
        <v>13</v>
      </c>
      <c r="H7022" t="s">
        <v>3266</v>
      </c>
      <c r="I7022" s="4">
        <v>45.36</v>
      </c>
      <c r="J7022" s="5">
        <v>7</v>
      </c>
      <c r="K7022" s="4">
        <v>21.77</v>
      </c>
    </row>
    <row r="7023" spans="1:11" x14ac:dyDescent="0.2">
      <c r="A7023" t="s">
        <v>3628</v>
      </c>
      <c r="B7023" t="str">
        <f t="shared" si="220"/>
        <v>2017</v>
      </c>
      <c r="C7023" t="str">
        <f t="shared" si="221"/>
        <v>Mar</v>
      </c>
      <c r="D7023" t="s">
        <v>1841</v>
      </c>
      <c r="E7023" t="s">
        <v>462</v>
      </c>
      <c r="F7023" t="s">
        <v>12</v>
      </c>
      <c r="G7023" t="s">
        <v>13</v>
      </c>
      <c r="H7023" t="s">
        <v>1968</v>
      </c>
      <c r="I7023" s="4">
        <v>288.24</v>
      </c>
      <c r="J7023" s="5">
        <v>6</v>
      </c>
      <c r="K7023" s="4">
        <v>138.36000000000001</v>
      </c>
    </row>
    <row r="7024" spans="1:11" x14ac:dyDescent="0.2">
      <c r="A7024" t="s">
        <v>3628</v>
      </c>
      <c r="B7024" t="str">
        <f t="shared" si="220"/>
        <v>2017</v>
      </c>
      <c r="C7024" t="str">
        <f t="shared" si="221"/>
        <v>Mar</v>
      </c>
      <c r="D7024" t="s">
        <v>584</v>
      </c>
      <c r="E7024" t="s">
        <v>327</v>
      </c>
      <c r="F7024" t="s">
        <v>12</v>
      </c>
      <c r="G7024" t="s">
        <v>232</v>
      </c>
      <c r="H7024" t="s">
        <v>532</v>
      </c>
      <c r="I7024" s="4">
        <v>1332.5</v>
      </c>
      <c r="J7024" s="5">
        <v>2</v>
      </c>
      <c r="K7024" s="4">
        <v>-299.81</v>
      </c>
    </row>
    <row r="7025" spans="1:11" x14ac:dyDescent="0.2">
      <c r="A7025" t="s">
        <v>3628</v>
      </c>
      <c r="B7025" t="str">
        <f t="shared" si="220"/>
        <v>2017</v>
      </c>
      <c r="C7025" t="str">
        <f t="shared" si="221"/>
        <v>Mar</v>
      </c>
      <c r="D7025" t="s">
        <v>2950</v>
      </c>
      <c r="E7025" t="s">
        <v>17</v>
      </c>
      <c r="F7025" t="s">
        <v>12</v>
      </c>
      <c r="G7025" t="s">
        <v>27</v>
      </c>
      <c r="H7025" t="s">
        <v>3629</v>
      </c>
      <c r="I7025" s="4">
        <v>19.46</v>
      </c>
      <c r="J7025" s="5">
        <v>4</v>
      </c>
      <c r="K7025" s="4">
        <v>2.19</v>
      </c>
    </row>
    <row r="7026" spans="1:11" x14ac:dyDescent="0.2">
      <c r="A7026" t="s">
        <v>3628</v>
      </c>
      <c r="B7026" t="str">
        <f t="shared" si="220"/>
        <v>2017</v>
      </c>
      <c r="C7026" t="str">
        <f t="shared" si="221"/>
        <v>Mar</v>
      </c>
      <c r="D7026" t="s">
        <v>2950</v>
      </c>
      <c r="E7026" t="s">
        <v>17</v>
      </c>
      <c r="F7026" t="s">
        <v>43</v>
      </c>
      <c r="G7026" t="s">
        <v>353</v>
      </c>
      <c r="H7026" t="s">
        <v>3594</v>
      </c>
      <c r="I7026" s="4">
        <v>209.99</v>
      </c>
      <c r="J7026" s="5">
        <v>2</v>
      </c>
      <c r="K7026" s="4">
        <v>9</v>
      </c>
    </row>
    <row r="7027" spans="1:11" x14ac:dyDescent="0.2">
      <c r="A7027" t="s">
        <v>3628</v>
      </c>
      <c r="B7027" t="str">
        <f t="shared" si="220"/>
        <v>2017</v>
      </c>
      <c r="C7027" t="str">
        <f t="shared" si="221"/>
        <v>Mar</v>
      </c>
      <c r="D7027" t="s">
        <v>2950</v>
      </c>
      <c r="E7027" t="s">
        <v>17</v>
      </c>
      <c r="F7027" t="s">
        <v>12</v>
      </c>
      <c r="G7027" t="s">
        <v>27</v>
      </c>
      <c r="H7027" t="s">
        <v>445</v>
      </c>
      <c r="I7027" s="4">
        <v>29.76</v>
      </c>
      <c r="J7027" s="5">
        <v>5</v>
      </c>
      <c r="K7027" s="4">
        <v>1.86</v>
      </c>
    </row>
    <row r="7028" spans="1:11" x14ac:dyDescent="0.2">
      <c r="A7028" t="s">
        <v>3628</v>
      </c>
      <c r="B7028" t="str">
        <f t="shared" si="220"/>
        <v>2017</v>
      </c>
      <c r="C7028" t="str">
        <f t="shared" si="221"/>
        <v>Mar</v>
      </c>
      <c r="D7028" t="s">
        <v>2950</v>
      </c>
      <c r="E7028" t="s">
        <v>17</v>
      </c>
      <c r="F7028" t="s">
        <v>38</v>
      </c>
      <c r="G7028" t="s">
        <v>39</v>
      </c>
      <c r="H7028" t="s">
        <v>3455</v>
      </c>
      <c r="I7028" s="4">
        <v>89.77</v>
      </c>
      <c r="J7028" s="5">
        <v>1</v>
      </c>
      <c r="K7028" s="4">
        <v>-2.56</v>
      </c>
    </row>
    <row r="7029" spans="1:11" x14ac:dyDescent="0.2">
      <c r="A7029" t="s">
        <v>3628</v>
      </c>
      <c r="B7029" t="str">
        <f t="shared" si="220"/>
        <v>2017</v>
      </c>
      <c r="C7029" t="str">
        <f t="shared" si="221"/>
        <v>Mar</v>
      </c>
      <c r="D7029" t="s">
        <v>2950</v>
      </c>
      <c r="E7029" t="s">
        <v>17</v>
      </c>
      <c r="F7029" t="s">
        <v>43</v>
      </c>
      <c r="G7029" t="s">
        <v>694</v>
      </c>
      <c r="H7029" t="s">
        <v>731</v>
      </c>
      <c r="I7029" s="4">
        <v>959.98</v>
      </c>
      <c r="J7029" s="5">
        <v>2</v>
      </c>
      <c r="K7029" s="4">
        <v>335.99</v>
      </c>
    </row>
    <row r="7030" spans="1:11" x14ac:dyDescent="0.2">
      <c r="A7030" t="s">
        <v>3628</v>
      </c>
      <c r="B7030" t="str">
        <f t="shared" si="220"/>
        <v>2017</v>
      </c>
      <c r="C7030" t="str">
        <f t="shared" si="221"/>
        <v>Mar</v>
      </c>
      <c r="D7030" t="s">
        <v>2950</v>
      </c>
      <c r="E7030" t="s">
        <v>17</v>
      </c>
      <c r="F7030" t="s">
        <v>12</v>
      </c>
      <c r="G7030" t="s">
        <v>13</v>
      </c>
      <c r="H7030" t="s">
        <v>1343</v>
      </c>
      <c r="I7030" s="4">
        <v>15.55</v>
      </c>
      <c r="J7030" s="5">
        <v>3</v>
      </c>
      <c r="K7030" s="4">
        <v>5.64</v>
      </c>
    </row>
    <row r="7031" spans="1:11" x14ac:dyDescent="0.2">
      <c r="A7031" t="s">
        <v>3628</v>
      </c>
      <c r="B7031" t="str">
        <f t="shared" si="220"/>
        <v>2017</v>
      </c>
      <c r="C7031" t="str">
        <f t="shared" si="221"/>
        <v>Mar</v>
      </c>
      <c r="D7031" t="s">
        <v>2950</v>
      </c>
      <c r="E7031" t="s">
        <v>17</v>
      </c>
      <c r="F7031" t="s">
        <v>43</v>
      </c>
      <c r="G7031" t="s">
        <v>44</v>
      </c>
      <c r="H7031" t="s">
        <v>2306</v>
      </c>
      <c r="I7031" s="4">
        <v>34.36</v>
      </c>
      <c r="J7031" s="5">
        <v>1</v>
      </c>
      <c r="K7031" s="4">
        <v>-7.3</v>
      </c>
    </row>
    <row r="7032" spans="1:11" x14ac:dyDescent="0.2">
      <c r="A7032" t="s">
        <v>3628</v>
      </c>
      <c r="B7032" t="str">
        <f t="shared" si="220"/>
        <v>2017</v>
      </c>
      <c r="C7032" t="str">
        <f t="shared" si="221"/>
        <v>Mar</v>
      </c>
      <c r="D7032" t="s">
        <v>276</v>
      </c>
      <c r="E7032" t="s">
        <v>706</v>
      </c>
      <c r="F7032" t="s">
        <v>12</v>
      </c>
      <c r="G7032" t="s">
        <v>22</v>
      </c>
      <c r="H7032" t="s">
        <v>1752</v>
      </c>
      <c r="I7032" s="4">
        <v>30.88</v>
      </c>
      <c r="J7032" s="5">
        <v>2</v>
      </c>
      <c r="K7032" s="4">
        <v>15.44</v>
      </c>
    </row>
    <row r="7033" spans="1:11" x14ac:dyDescent="0.2">
      <c r="A7033" t="s">
        <v>3628</v>
      </c>
      <c r="B7033" t="str">
        <f t="shared" si="220"/>
        <v>2017</v>
      </c>
      <c r="C7033" t="str">
        <f t="shared" si="221"/>
        <v>Mar</v>
      </c>
      <c r="D7033" t="s">
        <v>276</v>
      </c>
      <c r="E7033" t="s">
        <v>706</v>
      </c>
      <c r="F7033" t="s">
        <v>12</v>
      </c>
      <c r="G7033" t="s">
        <v>105</v>
      </c>
      <c r="H7033" t="s">
        <v>3433</v>
      </c>
      <c r="I7033" s="4">
        <v>465.16</v>
      </c>
      <c r="J7033" s="5">
        <v>2</v>
      </c>
      <c r="K7033" s="4">
        <v>120.94</v>
      </c>
    </row>
    <row r="7034" spans="1:11" x14ac:dyDescent="0.2">
      <c r="A7034" t="s">
        <v>3628</v>
      </c>
      <c r="B7034" t="str">
        <f t="shared" si="220"/>
        <v>2017</v>
      </c>
      <c r="C7034" t="str">
        <f t="shared" si="221"/>
        <v>Mar</v>
      </c>
      <c r="D7034" t="s">
        <v>276</v>
      </c>
      <c r="E7034" t="s">
        <v>706</v>
      </c>
      <c r="F7034" t="s">
        <v>12</v>
      </c>
      <c r="G7034" t="s">
        <v>13</v>
      </c>
      <c r="H7034" t="s">
        <v>3554</v>
      </c>
      <c r="I7034" s="4">
        <v>27.12</v>
      </c>
      <c r="J7034" s="5">
        <v>4</v>
      </c>
      <c r="K7034" s="4">
        <v>12.48</v>
      </c>
    </row>
    <row r="7035" spans="1:11" x14ac:dyDescent="0.2">
      <c r="A7035" t="s">
        <v>3628</v>
      </c>
      <c r="B7035" t="str">
        <f t="shared" si="220"/>
        <v>2017</v>
      </c>
      <c r="C7035" t="str">
        <f t="shared" si="221"/>
        <v>Mar</v>
      </c>
      <c r="D7035" t="s">
        <v>3032</v>
      </c>
      <c r="E7035" t="s">
        <v>608</v>
      </c>
      <c r="F7035" t="s">
        <v>12</v>
      </c>
      <c r="G7035" t="s">
        <v>22</v>
      </c>
      <c r="H7035" t="s">
        <v>762</v>
      </c>
      <c r="I7035" s="4">
        <v>174.3</v>
      </c>
      <c r="J7035" s="5">
        <v>3</v>
      </c>
      <c r="K7035" s="4">
        <v>81.92</v>
      </c>
    </row>
    <row r="7036" spans="1:11" x14ac:dyDescent="0.2">
      <c r="A7036" t="s">
        <v>3628</v>
      </c>
      <c r="B7036" t="str">
        <f t="shared" si="220"/>
        <v>2017</v>
      </c>
      <c r="C7036" t="str">
        <f t="shared" si="221"/>
        <v>Mar</v>
      </c>
      <c r="D7036" t="s">
        <v>2861</v>
      </c>
      <c r="E7036" t="s">
        <v>169</v>
      </c>
      <c r="F7036" t="s">
        <v>43</v>
      </c>
      <c r="G7036" t="s">
        <v>44</v>
      </c>
      <c r="H7036" t="s">
        <v>2032</v>
      </c>
      <c r="I7036" s="4">
        <v>299.89999999999998</v>
      </c>
      <c r="J7036" s="5">
        <v>2</v>
      </c>
      <c r="K7036" s="4">
        <v>74.98</v>
      </c>
    </row>
    <row r="7037" spans="1:11" x14ac:dyDescent="0.2">
      <c r="A7037" t="s">
        <v>3628</v>
      </c>
      <c r="B7037" t="str">
        <f t="shared" si="220"/>
        <v>2017</v>
      </c>
      <c r="C7037" t="str">
        <f t="shared" si="221"/>
        <v>Mar</v>
      </c>
      <c r="D7037" t="s">
        <v>555</v>
      </c>
      <c r="E7037" t="s">
        <v>17</v>
      </c>
      <c r="F7037" t="s">
        <v>43</v>
      </c>
      <c r="G7037" t="s">
        <v>44</v>
      </c>
      <c r="H7037" t="s">
        <v>292</v>
      </c>
      <c r="I7037" s="4">
        <v>7.99</v>
      </c>
      <c r="J7037" s="5">
        <v>1</v>
      </c>
      <c r="K7037" s="4">
        <v>2.6</v>
      </c>
    </row>
    <row r="7038" spans="1:11" x14ac:dyDescent="0.2">
      <c r="A7038" t="s">
        <v>3630</v>
      </c>
      <c r="B7038" t="str">
        <f t="shared" si="220"/>
        <v>2017</v>
      </c>
      <c r="C7038" t="str">
        <f t="shared" si="221"/>
        <v>Mar</v>
      </c>
      <c r="D7038" t="s">
        <v>1479</v>
      </c>
      <c r="E7038" t="s">
        <v>17</v>
      </c>
      <c r="F7038" t="s">
        <v>43</v>
      </c>
      <c r="G7038" t="s">
        <v>44</v>
      </c>
      <c r="H7038" t="s">
        <v>2133</v>
      </c>
      <c r="I7038" s="4">
        <v>49.62</v>
      </c>
      <c r="J7038" s="5">
        <v>2</v>
      </c>
      <c r="K7038" s="4">
        <v>4.96</v>
      </c>
    </row>
    <row r="7039" spans="1:11" x14ac:dyDescent="0.2">
      <c r="A7039" t="s">
        <v>3631</v>
      </c>
      <c r="B7039" t="str">
        <f t="shared" si="220"/>
        <v>2017</v>
      </c>
      <c r="C7039" t="str">
        <f t="shared" si="221"/>
        <v>Mar</v>
      </c>
      <c r="D7039" t="s">
        <v>565</v>
      </c>
      <c r="E7039" t="s">
        <v>189</v>
      </c>
      <c r="F7039" t="s">
        <v>12</v>
      </c>
      <c r="G7039" t="s">
        <v>13</v>
      </c>
      <c r="H7039" t="s">
        <v>2008</v>
      </c>
      <c r="I7039" s="4">
        <v>6.48</v>
      </c>
      <c r="J7039" s="5">
        <v>1</v>
      </c>
      <c r="K7039" s="4">
        <v>3.11</v>
      </c>
    </row>
    <row r="7040" spans="1:11" x14ac:dyDescent="0.2">
      <c r="A7040" t="s">
        <v>3631</v>
      </c>
      <c r="B7040" t="str">
        <f t="shared" si="220"/>
        <v>2017</v>
      </c>
      <c r="C7040" t="str">
        <f t="shared" si="221"/>
        <v>Mar</v>
      </c>
      <c r="D7040" t="s">
        <v>565</v>
      </c>
      <c r="E7040" t="s">
        <v>189</v>
      </c>
      <c r="F7040" t="s">
        <v>12</v>
      </c>
      <c r="G7040" t="s">
        <v>20</v>
      </c>
      <c r="H7040" t="s">
        <v>523</v>
      </c>
      <c r="I7040" s="4">
        <v>46.51</v>
      </c>
      <c r="J7040" s="5">
        <v>1</v>
      </c>
      <c r="K7040" s="4">
        <v>1.86</v>
      </c>
    </row>
    <row r="7041" spans="1:11" x14ac:dyDescent="0.2">
      <c r="A7041" t="s">
        <v>3631</v>
      </c>
      <c r="B7041" t="str">
        <f t="shared" si="220"/>
        <v>2017</v>
      </c>
      <c r="C7041" t="str">
        <f t="shared" si="221"/>
        <v>Mar</v>
      </c>
      <c r="D7041" t="s">
        <v>565</v>
      </c>
      <c r="E7041" t="s">
        <v>189</v>
      </c>
      <c r="F7041" t="s">
        <v>43</v>
      </c>
      <c r="G7041" t="s">
        <v>44</v>
      </c>
      <c r="H7041" t="s">
        <v>2586</v>
      </c>
      <c r="I7041" s="4">
        <v>659.98</v>
      </c>
      <c r="J7041" s="5">
        <v>3</v>
      </c>
      <c r="K7041" s="4">
        <v>49.5</v>
      </c>
    </row>
    <row r="7042" spans="1:11" x14ac:dyDescent="0.2">
      <c r="A7042" t="s">
        <v>3631</v>
      </c>
      <c r="B7042" t="str">
        <f t="shared" si="220"/>
        <v>2017</v>
      </c>
      <c r="C7042" t="str">
        <f t="shared" si="221"/>
        <v>Mar</v>
      </c>
      <c r="D7042" t="s">
        <v>1274</v>
      </c>
      <c r="E7042" t="s">
        <v>87</v>
      </c>
      <c r="F7042" t="s">
        <v>43</v>
      </c>
      <c r="G7042" t="s">
        <v>44</v>
      </c>
      <c r="H7042" t="s">
        <v>862</v>
      </c>
      <c r="I7042" s="4">
        <v>445.44</v>
      </c>
      <c r="J7042" s="5">
        <v>8</v>
      </c>
      <c r="K7042" s="4">
        <v>-81.66</v>
      </c>
    </row>
    <row r="7043" spans="1:11" x14ac:dyDescent="0.2">
      <c r="A7043" t="s">
        <v>3631</v>
      </c>
      <c r="B7043" t="str">
        <f t="shared" ref="B7043:B7106" si="222">TEXT(A7043,"YYYY")</f>
        <v>2017</v>
      </c>
      <c r="C7043" t="str">
        <f t="shared" ref="C7043:C7106" si="223">TEXT(A7043,"MMM")</f>
        <v>Mar</v>
      </c>
      <c r="D7043" t="s">
        <v>1946</v>
      </c>
      <c r="E7043" t="s">
        <v>87</v>
      </c>
      <c r="F7043" t="s">
        <v>43</v>
      </c>
      <c r="G7043" t="s">
        <v>44</v>
      </c>
      <c r="H7043" t="s">
        <v>2444</v>
      </c>
      <c r="I7043" s="4">
        <v>44.38</v>
      </c>
      <c r="J7043" s="5">
        <v>2</v>
      </c>
      <c r="K7043" s="4">
        <v>-7.4</v>
      </c>
    </row>
    <row r="7044" spans="1:11" x14ac:dyDescent="0.2">
      <c r="A7044" t="s">
        <v>3631</v>
      </c>
      <c r="B7044" t="str">
        <f t="shared" si="222"/>
        <v>2017</v>
      </c>
      <c r="C7044" t="str">
        <f t="shared" si="223"/>
        <v>Mar</v>
      </c>
      <c r="D7044" t="s">
        <v>1946</v>
      </c>
      <c r="E7044" t="s">
        <v>87</v>
      </c>
      <c r="F7044" t="s">
        <v>38</v>
      </c>
      <c r="G7044" t="s">
        <v>52</v>
      </c>
      <c r="H7044" t="s">
        <v>2821</v>
      </c>
      <c r="I7044" s="4">
        <v>51.26</v>
      </c>
      <c r="J7044" s="5">
        <v>6</v>
      </c>
      <c r="K7044" s="4">
        <v>7.69</v>
      </c>
    </row>
    <row r="7045" spans="1:11" x14ac:dyDescent="0.2">
      <c r="A7045" t="s">
        <v>3631</v>
      </c>
      <c r="B7045" t="str">
        <f t="shared" si="222"/>
        <v>2017</v>
      </c>
      <c r="C7045" t="str">
        <f t="shared" si="223"/>
        <v>Mar</v>
      </c>
      <c r="D7045" t="s">
        <v>1946</v>
      </c>
      <c r="E7045" t="s">
        <v>87</v>
      </c>
      <c r="F7045" t="s">
        <v>12</v>
      </c>
      <c r="G7045" t="s">
        <v>22</v>
      </c>
      <c r="H7045" t="s">
        <v>1582</v>
      </c>
      <c r="I7045" s="4">
        <v>5.19</v>
      </c>
      <c r="J7045" s="5">
        <v>3</v>
      </c>
      <c r="K7045" s="4">
        <v>-3.46</v>
      </c>
    </row>
    <row r="7046" spans="1:11" x14ac:dyDescent="0.2">
      <c r="A7046" t="s">
        <v>3631</v>
      </c>
      <c r="B7046" t="str">
        <f t="shared" si="222"/>
        <v>2017</v>
      </c>
      <c r="C7046" t="str">
        <f t="shared" si="223"/>
        <v>Mar</v>
      </c>
      <c r="D7046" t="s">
        <v>1946</v>
      </c>
      <c r="E7046" t="s">
        <v>87</v>
      </c>
      <c r="F7046" t="s">
        <v>43</v>
      </c>
      <c r="G7046" t="s">
        <v>58</v>
      </c>
      <c r="H7046" t="s">
        <v>1251</v>
      </c>
      <c r="I7046" s="4">
        <v>159.97999999999999</v>
      </c>
      <c r="J7046" s="5">
        <v>2</v>
      </c>
      <c r="K7046" s="4">
        <v>44</v>
      </c>
    </row>
    <row r="7047" spans="1:11" x14ac:dyDescent="0.2">
      <c r="A7047" t="s">
        <v>3631</v>
      </c>
      <c r="B7047" t="str">
        <f t="shared" si="222"/>
        <v>2017</v>
      </c>
      <c r="C7047" t="str">
        <f t="shared" si="223"/>
        <v>Mar</v>
      </c>
      <c r="D7047" t="s">
        <v>1946</v>
      </c>
      <c r="E7047" t="s">
        <v>87</v>
      </c>
      <c r="F7047" t="s">
        <v>12</v>
      </c>
      <c r="G7047" t="s">
        <v>20</v>
      </c>
      <c r="H7047" t="s">
        <v>1571</v>
      </c>
      <c r="I7047" s="4">
        <v>54.22</v>
      </c>
      <c r="J7047" s="5">
        <v>2</v>
      </c>
      <c r="K7047" s="4">
        <v>3.39</v>
      </c>
    </row>
    <row r="7048" spans="1:11" x14ac:dyDescent="0.2">
      <c r="A7048" t="s">
        <v>3631</v>
      </c>
      <c r="B7048" t="str">
        <f t="shared" si="222"/>
        <v>2017</v>
      </c>
      <c r="C7048" t="str">
        <f t="shared" si="223"/>
        <v>Mar</v>
      </c>
      <c r="D7048" t="s">
        <v>2739</v>
      </c>
      <c r="E7048" t="s">
        <v>31</v>
      </c>
      <c r="F7048" t="s">
        <v>12</v>
      </c>
      <c r="G7048" t="s">
        <v>20</v>
      </c>
      <c r="H7048" t="s">
        <v>1599</v>
      </c>
      <c r="I7048" s="4">
        <v>310.12</v>
      </c>
      <c r="J7048" s="5">
        <v>2</v>
      </c>
      <c r="K7048" s="4">
        <v>80.63</v>
      </c>
    </row>
    <row r="7049" spans="1:11" x14ac:dyDescent="0.2">
      <c r="A7049" t="s">
        <v>3631</v>
      </c>
      <c r="B7049" t="str">
        <f t="shared" si="222"/>
        <v>2017</v>
      </c>
      <c r="C7049" t="str">
        <f t="shared" si="223"/>
        <v>Mar</v>
      </c>
      <c r="D7049" t="s">
        <v>2739</v>
      </c>
      <c r="E7049" t="s">
        <v>31</v>
      </c>
      <c r="F7049" t="s">
        <v>12</v>
      </c>
      <c r="G7049" t="s">
        <v>22</v>
      </c>
      <c r="H7049" t="s">
        <v>2268</v>
      </c>
      <c r="I7049" s="4">
        <v>70.459999999999994</v>
      </c>
      <c r="J7049" s="5">
        <v>6</v>
      </c>
      <c r="K7049" s="4">
        <v>22.9</v>
      </c>
    </row>
    <row r="7050" spans="1:11" x14ac:dyDescent="0.2">
      <c r="A7050" t="s">
        <v>3631</v>
      </c>
      <c r="B7050" t="str">
        <f t="shared" si="222"/>
        <v>2017</v>
      </c>
      <c r="C7050" t="str">
        <f t="shared" si="223"/>
        <v>Mar</v>
      </c>
      <c r="D7050" t="s">
        <v>2739</v>
      </c>
      <c r="E7050" t="s">
        <v>31</v>
      </c>
      <c r="F7050" t="s">
        <v>12</v>
      </c>
      <c r="G7050" t="s">
        <v>22</v>
      </c>
      <c r="H7050" t="s">
        <v>1915</v>
      </c>
      <c r="I7050" s="4">
        <v>19.68</v>
      </c>
      <c r="J7050" s="5">
        <v>5</v>
      </c>
      <c r="K7050" s="4">
        <v>6.89</v>
      </c>
    </row>
    <row r="7051" spans="1:11" x14ac:dyDescent="0.2">
      <c r="A7051" t="s">
        <v>3631</v>
      </c>
      <c r="B7051" t="str">
        <f t="shared" si="222"/>
        <v>2017</v>
      </c>
      <c r="C7051" t="str">
        <f t="shared" si="223"/>
        <v>Mar</v>
      </c>
      <c r="D7051" t="s">
        <v>2739</v>
      </c>
      <c r="E7051" t="s">
        <v>31</v>
      </c>
      <c r="F7051" t="s">
        <v>12</v>
      </c>
      <c r="G7051" t="s">
        <v>105</v>
      </c>
      <c r="H7051" t="s">
        <v>370</v>
      </c>
      <c r="I7051" s="4">
        <v>140.66999999999999</v>
      </c>
      <c r="J7051" s="5">
        <v>3</v>
      </c>
      <c r="K7051" s="4">
        <v>54.86</v>
      </c>
    </row>
    <row r="7052" spans="1:11" x14ac:dyDescent="0.2">
      <c r="A7052" t="s">
        <v>3632</v>
      </c>
      <c r="B7052" t="str">
        <f t="shared" si="222"/>
        <v>2017</v>
      </c>
      <c r="C7052" t="str">
        <f t="shared" si="223"/>
        <v>Mar</v>
      </c>
      <c r="D7052" t="s">
        <v>302</v>
      </c>
      <c r="E7052" t="s">
        <v>31</v>
      </c>
      <c r="F7052" t="s">
        <v>12</v>
      </c>
      <c r="G7052" t="s">
        <v>22</v>
      </c>
      <c r="H7052" t="s">
        <v>2738</v>
      </c>
      <c r="I7052" s="4">
        <v>17.46</v>
      </c>
      <c r="J7052" s="5">
        <v>2</v>
      </c>
      <c r="K7052" s="4">
        <v>5.89</v>
      </c>
    </row>
    <row r="7053" spans="1:11" x14ac:dyDescent="0.2">
      <c r="A7053" t="s">
        <v>3632</v>
      </c>
      <c r="B7053" t="str">
        <f t="shared" si="222"/>
        <v>2017</v>
      </c>
      <c r="C7053" t="str">
        <f t="shared" si="223"/>
        <v>Mar</v>
      </c>
      <c r="D7053" t="s">
        <v>2653</v>
      </c>
      <c r="E7053" t="s">
        <v>169</v>
      </c>
      <c r="F7053" t="s">
        <v>12</v>
      </c>
      <c r="G7053" t="s">
        <v>18</v>
      </c>
      <c r="H7053" t="s">
        <v>3206</v>
      </c>
      <c r="I7053" s="4">
        <v>18.75</v>
      </c>
      <c r="J7053" s="5">
        <v>5</v>
      </c>
      <c r="K7053" s="4">
        <v>9</v>
      </c>
    </row>
    <row r="7054" spans="1:11" x14ac:dyDescent="0.2">
      <c r="A7054" t="s">
        <v>3632</v>
      </c>
      <c r="B7054" t="str">
        <f t="shared" si="222"/>
        <v>2017</v>
      </c>
      <c r="C7054" t="str">
        <f t="shared" si="223"/>
        <v>Mar</v>
      </c>
      <c r="D7054" t="s">
        <v>2653</v>
      </c>
      <c r="E7054" t="s">
        <v>169</v>
      </c>
      <c r="F7054" t="s">
        <v>43</v>
      </c>
      <c r="G7054" t="s">
        <v>44</v>
      </c>
      <c r="H7054" t="s">
        <v>1340</v>
      </c>
      <c r="I7054" s="4">
        <v>119.7</v>
      </c>
      <c r="J7054" s="5">
        <v>6</v>
      </c>
      <c r="K7054" s="4">
        <v>31.12</v>
      </c>
    </row>
    <row r="7055" spans="1:11" x14ac:dyDescent="0.2">
      <c r="A7055" t="s">
        <v>3632</v>
      </c>
      <c r="B7055" t="str">
        <f t="shared" si="222"/>
        <v>2017</v>
      </c>
      <c r="C7055" t="str">
        <f t="shared" si="223"/>
        <v>Mar</v>
      </c>
      <c r="D7055" t="s">
        <v>2653</v>
      </c>
      <c r="E7055" t="s">
        <v>169</v>
      </c>
      <c r="F7055" t="s">
        <v>12</v>
      </c>
      <c r="G7055" t="s">
        <v>22</v>
      </c>
      <c r="H7055" t="s">
        <v>128</v>
      </c>
      <c r="I7055" s="4">
        <v>9.14</v>
      </c>
      <c r="J7055" s="5">
        <v>3</v>
      </c>
      <c r="K7055" s="4">
        <v>3.09</v>
      </c>
    </row>
    <row r="7056" spans="1:11" x14ac:dyDescent="0.2">
      <c r="A7056" t="s">
        <v>3632</v>
      </c>
      <c r="B7056" t="str">
        <f t="shared" si="222"/>
        <v>2017</v>
      </c>
      <c r="C7056" t="str">
        <f t="shared" si="223"/>
        <v>Mar</v>
      </c>
      <c r="D7056" t="s">
        <v>2653</v>
      </c>
      <c r="E7056" t="s">
        <v>169</v>
      </c>
      <c r="F7056" t="s">
        <v>43</v>
      </c>
      <c r="G7056" t="s">
        <v>58</v>
      </c>
      <c r="H7056" t="s">
        <v>1355</v>
      </c>
      <c r="I7056" s="4">
        <v>57.06</v>
      </c>
      <c r="J7056" s="5">
        <v>3</v>
      </c>
      <c r="K7056" s="4">
        <v>18.260000000000002</v>
      </c>
    </row>
    <row r="7057" spans="1:11" x14ac:dyDescent="0.2">
      <c r="A7057" t="s">
        <v>3632</v>
      </c>
      <c r="B7057" t="str">
        <f t="shared" si="222"/>
        <v>2017</v>
      </c>
      <c r="C7057" t="str">
        <f t="shared" si="223"/>
        <v>Mar</v>
      </c>
      <c r="D7057" t="s">
        <v>2653</v>
      </c>
      <c r="E7057" t="s">
        <v>169</v>
      </c>
      <c r="F7057" t="s">
        <v>43</v>
      </c>
      <c r="G7057" t="s">
        <v>58</v>
      </c>
      <c r="H7057" t="s">
        <v>1643</v>
      </c>
      <c r="I7057" s="4">
        <v>71.599999999999994</v>
      </c>
      <c r="J7057" s="5">
        <v>8</v>
      </c>
      <c r="K7057" s="4">
        <v>13.6</v>
      </c>
    </row>
    <row r="7058" spans="1:11" x14ac:dyDescent="0.2">
      <c r="A7058" t="s">
        <v>3632</v>
      </c>
      <c r="B7058" t="str">
        <f t="shared" si="222"/>
        <v>2017</v>
      </c>
      <c r="C7058" t="str">
        <f t="shared" si="223"/>
        <v>Mar</v>
      </c>
      <c r="D7058" t="s">
        <v>2653</v>
      </c>
      <c r="E7058" t="s">
        <v>169</v>
      </c>
      <c r="F7058" t="s">
        <v>12</v>
      </c>
      <c r="G7058" t="s">
        <v>20</v>
      </c>
      <c r="H7058" t="s">
        <v>2396</v>
      </c>
      <c r="I7058" s="4">
        <v>107.44</v>
      </c>
      <c r="J7058" s="5">
        <v>8</v>
      </c>
      <c r="K7058" s="4">
        <v>27.93</v>
      </c>
    </row>
    <row r="7059" spans="1:11" x14ac:dyDescent="0.2">
      <c r="A7059" t="s">
        <v>3632</v>
      </c>
      <c r="B7059" t="str">
        <f t="shared" si="222"/>
        <v>2017</v>
      </c>
      <c r="C7059" t="str">
        <f t="shared" si="223"/>
        <v>Mar</v>
      </c>
      <c r="D7059" t="s">
        <v>2653</v>
      </c>
      <c r="E7059" t="s">
        <v>169</v>
      </c>
      <c r="F7059" t="s">
        <v>12</v>
      </c>
      <c r="G7059" t="s">
        <v>18</v>
      </c>
      <c r="H7059" t="s">
        <v>2410</v>
      </c>
      <c r="I7059" s="4">
        <v>7.31</v>
      </c>
      <c r="J7059" s="5">
        <v>1</v>
      </c>
      <c r="K7059" s="4">
        <v>3.44</v>
      </c>
    </row>
    <row r="7060" spans="1:11" x14ac:dyDescent="0.2">
      <c r="A7060" t="s">
        <v>3632</v>
      </c>
      <c r="B7060" t="str">
        <f t="shared" si="222"/>
        <v>2017</v>
      </c>
      <c r="C7060" t="str">
        <f t="shared" si="223"/>
        <v>Mar</v>
      </c>
      <c r="D7060" t="s">
        <v>2653</v>
      </c>
      <c r="E7060" t="s">
        <v>169</v>
      </c>
      <c r="F7060" t="s">
        <v>12</v>
      </c>
      <c r="G7060" t="s">
        <v>27</v>
      </c>
      <c r="H7060" t="s">
        <v>1778</v>
      </c>
      <c r="I7060" s="4">
        <v>59.1</v>
      </c>
      <c r="J7060" s="5">
        <v>6</v>
      </c>
      <c r="K7060" s="4">
        <v>22.46</v>
      </c>
    </row>
    <row r="7061" spans="1:11" x14ac:dyDescent="0.2">
      <c r="A7061" t="s">
        <v>3632</v>
      </c>
      <c r="B7061" t="str">
        <f t="shared" si="222"/>
        <v>2017</v>
      </c>
      <c r="C7061" t="str">
        <f t="shared" si="223"/>
        <v>Mar</v>
      </c>
      <c r="D7061" t="s">
        <v>2653</v>
      </c>
      <c r="E7061" t="s">
        <v>169</v>
      </c>
      <c r="F7061" t="s">
        <v>12</v>
      </c>
      <c r="G7061" t="s">
        <v>20</v>
      </c>
      <c r="H7061" t="s">
        <v>534</v>
      </c>
      <c r="I7061" s="4">
        <v>46.53</v>
      </c>
      <c r="J7061" s="5">
        <v>3</v>
      </c>
      <c r="K7061" s="4">
        <v>12.1</v>
      </c>
    </row>
    <row r="7062" spans="1:11" x14ac:dyDescent="0.2">
      <c r="A7062" t="s">
        <v>3632</v>
      </c>
      <c r="B7062" t="str">
        <f t="shared" si="222"/>
        <v>2017</v>
      </c>
      <c r="C7062" t="str">
        <f t="shared" si="223"/>
        <v>Mar</v>
      </c>
      <c r="D7062" t="s">
        <v>2661</v>
      </c>
      <c r="E7062" t="s">
        <v>11</v>
      </c>
      <c r="F7062" t="s">
        <v>12</v>
      </c>
      <c r="G7062" t="s">
        <v>22</v>
      </c>
      <c r="H7062" t="s">
        <v>2717</v>
      </c>
      <c r="I7062" s="4">
        <v>13.78</v>
      </c>
      <c r="J7062" s="5">
        <v>6</v>
      </c>
      <c r="K7062" s="4">
        <v>-22.04</v>
      </c>
    </row>
    <row r="7063" spans="1:11" x14ac:dyDescent="0.2">
      <c r="A7063" t="s">
        <v>3632</v>
      </c>
      <c r="B7063" t="str">
        <f t="shared" si="222"/>
        <v>2017</v>
      </c>
      <c r="C7063" t="str">
        <f t="shared" si="223"/>
        <v>Mar</v>
      </c>
      <c r="D7063" t="s">
        <v>2661</v>
      </c>
      <c r="E7063" t="s">
        <v>11</v>
      </c>
      <c r="F7063" t="s">
        <v>12</v>
      </c>
      <c r="G7063" t="s">
        <v>13</v>
      </c>
      <c r="H7063" t="s">
        <v>1512</v>
      </c>
      <c r="I7063" s="4">
        <v>10.27</v>
      </c>
      <c r="J7063" s="5">
        <v>3</v>
      </c>
      <c r="K7063" s="4">
        <v>3.21</v>
      </c>
    </row>
    <row r="7064" spans="1:11" x14ac:dyDescent="0.2">
      <c r="A7064" t="s">
        <v>3632</v>
      </c>
      <c r="B7064" t="str">
        <f t="shared" si="222"/>
        <v>2017</v>
      </c>
      <c r="C7064" t="str">
        <f t="shared" si="223"/>
        <v>Mar</v>
      </c>
      <c r="D7064" t="s">
        <v>1212</v>
      </c>
      <c r="E7064" t="s">
        <v>135</v>
      </c>
      <c r="F7064" t="s">
        <v>12</v>
      </c>
      <c r="G7064" t="s">
        <v>18</v>
      </c>
      <c r="H7064" t="s">
        <v>2690</v>
      </c>
      <c r="I7064" s="4">
        <v>4.6100000000000003</v>
      </c>
      <c r="J7064" s="5">
        <v>2</v>
      </c>
      <c r="K7064" s="4">
        <v>1.67</v>
      </c>
    </row>
    <row r="7065" spans="1:11" x14ac:dyDescent="0.2">
      <c r="A7065" t="s">
        <v>3633</v>
      </c>
      <c r="B7065" t="str">
        <f t="shared" si="222"/>
        <v>2017</v>
      </c>
      <c r="C7065" t="str">
        <f t="shared" si="223"/>
        <v>Mar</v>
      </c>
      <c r="D7065" t="s">
        <v>3513</v>
      </c>
      <c r="E7065" t="s">
        <v>11</v>
      </c>
      <c r="F7065" t="s">
        <v>12</v>
      </c>
      <c r="G7065" t="s">
        <v>105</v>
      </c>
      <c r="H7065" t="s">
        <v>2260</v>
      </c>
      <c r="I7065" s="4">
        <v>2.69</v>
      </c>
      <c r="J7065" s="5">
        <v>3</v>
      </c>
      <c r="K7065" s="4">
        <v>-7.39</v>
      </c>
    </row>
    <row r="7066" spans="1:11" x14ac:dyDescent="0.2">
      <c r="A7066" t="s">
        <v>3633</v>
      </c>
      <c r="B7066" t="str">
        <f t="shared" si="222"/>
        <v>2017</v>
      </c>
      <c r="C7066" t="str">
        <f t="shared" si="223"/>
        <v>Mar</v>
      </c>
      <c r="D7066" t="s">
        <v>3513</v>
      </c>
      <c r="E7066" t="s">
        <v>11</v>
      </c>
      <c r="F7066" t="s">
        <v>43</v>
      </c>
      <c r="G7066" t="s">
        <v>58</v>
      </c>
      <c r="H7066" t="s">
        <v>2184</v>
      </c>
      <c r="I7066" s="4">
        <v>27.82</v>
      </c>
      <c r="J7066" s="5">
        <v>3</v>
      </c>
      <c r="K7066" s="4">
        <v>4.5199999999999996</v>
      </c>
    </row>
    <row r="7067" spans="1:11" x14ac:dyDescent="0.2">
      <c r="A7067" t="s">
        <v>3633</v>
      </c>
      <c r="B7067" t="str">
        <f t="shared" si="222"/>
        <v>2017</v>
      </c>
      <c r="C7067" t="str">
        <f t="shared" si="223"/>
        <v>Mar</v>
      </c>
      <c r="D7067" t="s">
        <v>3513</v>
      </c>
      <c r="E7067" t="s">
        <v>11</v>
      </c>
      <c r="F7067" t="s">
        <v>38</v>
      </c>
      <c r="G7067" t="s">
        <v>52</v>
      </c>
      <c r="H7067" t="s">
        <v>1923</v>
      </c>
      <c r="I7067" s="4">
        <v>82.52</v>
      </c>
      <c r="J7067" s="5">
        <v>3</v>
      </c>
      <c r="K7067" s="4">
        <v>-41.26</v>
      </c>
    </row>
    <row r="7068" spans="1:11" x14ac:dyDescent="0.2">
      <c r="A7068" t="s">
        <v>3633</v>
      </c>
      <c r="B7068" t="str">
        <f t="shared" si="222"/>
        <v>2017</v>
      </c>
      <c r="C7068" t="str">
        <f t="shared" si="223"/>
        <v>Mar</v>
      </c>
      <c r="D7068" t="s">
        <v>3513</v>
      </c>
      <c r="E7068" t="s">
        <v>11</v>
      </c>
      <c r="F7068" t="s">
        <v>12</v>
      </c>
      <c r="G7068" t="s">
        <v>22</v>
      </c>
      <c r="H7068" t="s">
        <v>41</v>
      </c>
      <c r="I7068" s="4">
        <v>182.99</v>
      </c>
      <c r="J7068" s="5">
        <v>3</v>
      </c>
      <c r="K7068" s="4">
        <v>-320.24</v>
      </c>
    </row>
    <row r="7069" spans="1:11" x14ac:dyDescent="0.2">
      <c r="A7069" t="s">
        <v>3633</v>
      </c>
      <c r="B7069" t="str">
        <f t="shared" si="222"/>
        <v>2017</v>
      </c>
      <c r="C7069" t="str">
        <f t="shared" si="223"/>
        <v>Mar</v>
      </c>
      <c r="D7069" t="s">
        <v>2505</v>
      </c>
      <c r="E7069" t="s">
        <v>11</v>
      </c>
      <c r="F7069" t="s">
        <v>12</v>
      </c>
      <c r="G7069" t="s">
        <v>27</v>
      </c>
      <c r="H7069" t="s">
        <v>471</v>
      </c>
      <c r="I7069" s="4">
        <v>23.83</v>
      </c>
      <c r="J7069" s="5">
        <v>3</v>
      </c>
      <c r="K7069" s="4">
        <v>6.55</v>
      </c>
    </row>
    <row r="7070" spans="1:11" x14ac:dyDescent="0.2">
      <c r="A7070" t="s">
        <v>3633</v>
      </c>
      <c r="B7070" t="str">
        <f t="shared" si="222"/>
        <v>2017</v>
      </c>
      <c r="C7070" t="str">
        <f t="shared" si="223"/>
        <v>Mar</v>
      </c>
      <c r="D7070" t="s">
        <v>324</v>
      </c>
      <c r="E7070" t="s">
        <v>189</v>
      </c>
      <c r="F7070" t="s">
        <v>12</v>
      </c>
      <c r="G7070" t="s">
        <v>27</v>
      </c>
      <c r="H7070" t="s">
        <v>934</v>
      </c>
      <c r="I7070" s="4">
        <v>46.2</v>
      </c>
      <c r="J7070" s="5">
        <v>4</v>
      </c>
      <c r="K7070" s="4">
        <v>21.25</v>
      </c>
    </row>
    <row r="7071" spans="1:11" x14ac:dyDescent="0.2">
      <c r="A7071" t="s">
        <v>3633</v>
      </c>
      <c r="B7071" t="str">
        <f t="shared" si="222"/>
        <v>2017</v>
      </c>
      <c r="C7071" t="str">
        <f t="shared" si="223"/>
        <v>Mar</v>
      </c>
      <c r="D7071" t="s">
        <v>1583</v>
      </c>
      <c r="E7071" t="s">
        <v>11</v>
      </c>
      <c r="F7071" t="s">
        <v>43</v>
      </c>
      <c r="G7071" t="s">
        <v>44</v>
      </c>
      <c r="H7071" t="s">
        <v>596</v>
      </c>
      <c r="I7071" s="4">
        <v>537.54</v>
      </c>
      <c r="J7071" s="5">
        <v>7</v>
      </c>
      <c r="K7071" s="4">
        <v>47.04</v>
      </c>
    </row>
    <row r="7072" spans="1:11" x14ac:dyDescent="0.2">
      <c r="A7072" t="s">
        <v>3633</v>
      </c>
      <c r="B7072" t="str">
        <f t="shared" si="222"/>
        <v>2017</v>
      </c>
      <c r="C7072" t="str">
        <f t="shared" si="223"/>
        <v>Mar</v>
      </c>
      <c r="D7072" t="s">
        <v>1688</v>
      </c>
      <c r="E7072" t="s">
        <v>31</v>
      </c>
      <c r="F7072" t="s">
        <v>12</v>
      </c>
      <c r="G7072" t="s">
        <v>27</v>
      </c>
      <c r="H7072" t="s">
        <v>1006</v>
      </c>
      <c r="I7072" s="4">
        <v>13.9</v>
      </c>
      <c r="J7072" s="5">
        <v>5</v>
      </c>
      <c r="K7072" s="4">
        <v>3.75</v>
      </c>
    </row>
    <row r="7073" spans="1:11" x14ac:dyDescent="0.2">
      <c r="A7073" t="s">
        <v>3633</v>
      </c>
      <c r="B7073" t="str">
        <f t="shared" si="222"/>
        <v>2017</v>
      </c>
      <c r="C7073" t="str">
        <f t="shared" si="223"/>
        <v>Mar</v>
      </c>
      <c r="D7073" t="s">
        <v>1688</v>
      </c>
      <c r="E7073" t="s">
        <v>31</v>
      </c>
      <c r="F7073" t="s">
        <v>12</v>
      </c>
      <c r="G7073" t="s">
        <v>72</v>
      </c>
      <c r="H7073" t="s">
        <v>1472</v>
      </c>
      <c r="I7073" s="4">
        <v>19.399999999999999</v>
      </c>
      <c r="J7073" s="5">
        <v>5</v>
      </c>
      <c r="K7073" s="4">
        <v>9.31</v>
      </c>
    </row>
    <row r="7074" spans="1:11" x14ac:dyDescent="0.2">
      <c r="A7074" t="s">
        <v>3633</v>
      </c>
      <c r="B7074" t="str">
        <f t="shared" si="222"/>
        <v>2017</v>
      </c>
      <c r="C7074" t="str">
        <f t="shared" si="223"/>
        <v>Mar</v>
      </c>
      <c r="D7074" t="s">
        <v>1939</v>
      </c>
      <c r="E7074" t="s">
        <v>31</v>
      </c>
      <c r="F7074" t="s">
        <v>12</v>
      </c>
      <c r="G7074" t="s">
        <v>105</v>
      </c>
      <c r="H7074" t="s">
        <v>1559</v>
      </c>
      <c r="I7074" s="4">
        <v>90.86</v>
      </c>
      <c r="J7074" s="5">
        <v>7</v>
      </c>
      <c r="K7074" s="4">
        <v>26.35</v>
      </c>
    </row>
    <row r="7075" spans="1:11" x14ac:dyDescent="0.2">
      <c r="A7075" t="s">
        <v>3634</v>
      </c>
      <c r="B7075" t="str">
        <f t="shared" si="222"/>
        <v>2017</v>
      </c>
      <c r="C7075" t="str">
        <f t="shared" si="223"/>
        <v>Mar</v>
      </c>
      <c r="D7075" t="s">
        <v>2519</v>
      </c>
      <c r="E7075" t="s">
        <v>169</v>
      </c>
      <c r="F7075" t="s">
        <v>12</v>
      </c>
      <c r="G7075" t="s">
        <v>18</v>
      </c>
      <c r="H7075" t="s">
        <v>737</v>
      </c>
      <c r="I7075" s="4">
        <v>28.91</v>
      </c>
      <c r="J7075" s="5">
        <v>7</v>
      </c>
      <c r="K7075" s="4">
        <v>13.3</v>
      </c>
    </row>
    <row r="7076" spans="1:11" x14ac:dyDescent="0.2">
      <c r="A7076" t="s">
        <v>3634</v>
      </c>
      <c r="B7076" t="str">
        <f t="shared" si="222"/>
        <v>2017</v>
      </c>
      <c r="C7076" t="str">
        <f t="shared" si="223"/>
        <v>Mar</v>
      </c>
      <c r="D7076" t="s">
        <v>78</v>
      </c>
      <c r="E7076" t="s">
        <v>31</v>
      </c>
      <c r="F7076" t="s">
        <v>12</v>
      </c>
      <c r="G7076" t="s">
        <v>22</v>
      </c>
      <c r="H7076" t="s">
        <v>643</v>
      </c>
      <c r="I7076" s="4">
        <v>19.82</v>
      </c>
      <c r="J7076" s="5">
        <v>6</v>
      </c>
      <c r="K7076" s="4">
        <v>6.69</v>
      </c>
    </row>
    <row r="7077" spans="1:11" x14ac:dyDescent="0.2">
      <c r="A7077" t="s">
        <v>3634</v>
      </c>
      <c r="B7077" t="str">
        <f t="shared" si="222"/>
        <v>2017</v>
      </c>
      <c r="C7077" t="str">
        <f t="shared" si="223"/>
        <v>Mar</v>
      </c>
      <c r="D7077" t="s">
        <v>78</v>
      </c>
      <c r="E7077" t="s">
        <v>31</v>
      </c>
      <c r="F7077" t="s">
        <v>43</v>
      </c>
      <c r="G7077" t="s">
        <v>44</v>
      </c>
      <c r="H7077" t="s">
        <v>1276</v>
      </c>
      <c r="I7077" s="4">
        <v>657.5</v>
      </c>
      <c r="J7077" s="5">
        <v>6</v>
      </c>
      <c r="K7077" s="4">
        <v>-131.5</v>
      </c>
    </row>
    <row r="7078" spans="1:11" x14ac:dyDescent="0.2">
      <c r="A7078" t="s">
        <v>3634</v>
      </c>
      <c r="B7078" t="str">
        <f t="shared" si="222"/>
        <v>2017</v>
      </c>
      <c r="C7078" t="str">
        <f t="shared" si="223"/>
        <v>Mar</v>
      </c>
      <c r="D7078" t="s">
        <v>78</v>
      </c>
      <c r="E7078" t="s">
        <v>31</v>
      </c>
      <c r="F7078" t="s">
        <v>43</v>
      </c>
      <c r="G7078" t="s">
        <v>58</v>
      </c>
      <c r="H7078" t="s">
        <v>2848</v>
      </c>
      <c r="I7078" s="4">
        <v>99.54</v>
      </c>
      <c r="J7078" s="5">
        <v>2</v>
      </c>
      <c r="K7078" s="4">
        <v>10.95</v>
      </c>
    </row>
    <row r="7079" spans="1:11" x14ac:dyDescent="0.2">
      <c r="A7079" t="s">
        <v>3634</v>
      </c>
      <c r="B7079" t="str">
        <f t="shared" si="222"/>
        <v>2017</v>
      </c>
      <c r="C7079" t="str">
        <f t="shared" si="223"/>
        <v>Mar</v>
      </c>
      <c r="D7079" t="s">
        <v>78</v>
      </c>
      <c r="E7079" t="s">
        <v>31</v>
      </c>
      <c r="F7079" t="s">
        <v>43</v>
      </c>
      <c r="G7079" t="s">
        <v>58</v>
      </c>
      <c r="H7079" t="s">
        <v>524</v>
      </c>
      <c r="I7079" s="4">
        <v>199.96</v>
      </c>
      <c r="J7079" s="5">
        <v>4</v>
      </c>
      <c r="K7079" s="4">
        <v>85.98</v>
      </c>
    </row>
    <row r="7080" spans="1:11" x14ac:dyDescent="0.2">
      <c r="A7080" t="s">
        <v>3634</v>
      </c>
      <c r="B7080" t="str">
        <f t="shared" si="222"/>
        <v>2017</v>
      </c>
      <c r="C7080" t="str">
        <f t="shared" si="223"/>
        <v>Mar</v>
      </c>
      <c r="D7080" t="s">
        <v>257</v>
      </c>
      <c r="E7080" t="s">
        <v>31</v>
      </c>
      <c r="F7080" t="s">
        <v>12</v>
      </c>
      <c r="G7080" t="s">
        <v>22</v>
      </c>
      <c r="H7080" t="s">
        <v>1001</v>
      </c>
      <c r="I7080" s="4">
        <v>14.62</v>
      </c>
      <c r="J7080" s="5">
        <v>2</v>
      </c>
      <c r="K7080" s="4">
        <v>5.12</v>
      </c>
    </row>
    <row r="7081" spans="1:11" x14ac:dyDescent="0.2">
      <c r="A7081" t="s">
        <v>3634</v>
      </c>
      <c r="B7081" t="str">
        <f t="shared" si="222"/>
        <v>2017</v>
      </c>
      <c r="C7081" t="str">
        <f t="shared" si="223"/>
        <v>Mar</v>
      </c>
      <c r="D7081" t="s">
        <v>257</v>
      </c>
      <c r="E7081" t="s">
        <v>31</v>
      </c>
      <c r="F7081" t="s">
        <v>38</v>
      </c>
      <c r="G7081" t="s">
        <v>164</v>
      </c>
      <c r="H7081" t="s">
        <v>2462</v>
      </c>
      <c r="I7081" s="4">
        <v>697.16</v>
      </c>
      <c r="J7081" s="5">
        <v>5</v>
      </c>
      <c r="K7081" s="4">
        <v>8.7100000000000009</v>
      </c>
    </row>
    <row r="7082" spans="1:11" x14ac:dyDescent="0.2">
      <c r="A7082" t="s">
        <v>3634</v>
      </c>
      <c r="B7082" t="str">
        <f t="shared" si="222"/>
        <v>2017</v>
      </c>
      <c r="C7082" t="str">
        <f t="shared" si="223"/>
        <v>Mar</v>
      </c>
      <c r="D7082" t="s">
        <v>257</v>
      </c>
      <c r="E7082" t="s">
        <v>31</v>
      </c>
      <c r="F7082" t="s">
        <v>38</v>
      </c>
      <c r="G7082" t="s">
        <v>52</v>
      </c>
      <c r="H7082" t="s">
        <v>2528</v>
      </c>
      <c r="I7082" s="4">
        <v>30.93</v>
      </c>
      <c r="J7082" s="5">
        <v>1</v>
      </c>
      <c r="K7082" s="4">
        <v>12.68</v>
      </c>
    </row>
    <row r="7083" spans="1:11" x14ac:dyDescent="0.2">
      <c r="A7083" t="s">
        <v>3634</v>
      </c>
      <c r="B7083" t="str">
        <f t="shared" si="222"/>
        <v>2017</v>
      </c>
      <c r="C7083" t="str">
        <f t="shared" si="223"/>
        <v>Mar</v>
      </c>
      <c r="D7083" t="s">
        <v>257</v>
      </c>
      <c r="E7083" t="s">
        <v>31</v>
      </c>
      <c r="F7083" t="s">
        <v>12</v>
      </c>
      <c r="G7083" t="s">
        <v>22</v>
      </c>
      <c r="H7083" t="s">
        <v>170</v>
      </c>
      <c r="I7083" s="4">
        <v>27.5</v>
      </c>
      <c r="J7083" s="5">
        <v>7</v>
      </c>
      <c r="K7083" s="4">
        <v>9.2799999999999994</v>
      </c>
    </row>
    <row r="7084" spans="1:11" x14ac:dyDescent="0.2">
      <c r="A7084" t="s">
        <v>3634</v>
      </c>
      <c r="B7084" t="str">
        <f t="shared" si="222"/>
        <v>2017</v>
      </c>
      <c r="C7084" t="str">
        <f t="shared" si="223"/>
        <v>Mar</v>
      </c>
      <c r="D7084" t="s">
        <v>1610</v>
      </c>
      <c r="E7084" t="s">
        <v>31</v>
      </c>
      <c r="F7084" t="s">
        <v>12</v>
      </c>
      <c r="G7084" t="s">
        <v>105</v>
      </c>
      <c r="H7084" t="s">
        <v>2199</v>
      </c>
      <c r="I7084" s="4">
        <v>381.36</v>
      </c>
      <c r="J7084" s="5">
        <v>7</v>
      </c>
      <c r="K7084" s="4">
        <v>106.78</v>
      </c>
    </row>
    <row r="7085" spans="1:11" x14ac:dyDescent="0.2">
      <c r="A7085" t="s">
        <v>3634</v>
      </c>
      <c r="B7085" t="str">
        <f t="shared" si="222"/>
        <v>2017</v>
      </c>
      <c r="C7085" t="str">
        <f t="shared" si="223"/>
        <v>Mar</v>
      </c>
      <c r="D7085" t="s">
        <v>1570</v>
      </c>
      <c r="E7085" t="s">
        <v>205</v>
      </c>
      <c r="F7085" t="s">
        <v>12</v>
      </c>
      <c r="G7085" t="s">
        <v>27</v>
      </c>
      <c r="H7085" t="s">
        <v>2370</v>
      </c>
      <c r="I7085" s="4">
        <v>8.94</v>
      </c>
      <c r="J7085" s="5">
        <v>3</v>
      </c>
      <c r="K7085" s="4">
        <v>2.41</v>
      </c>
    </row>
    <row r="7086" spans="1:11" x14ac:dyDescent="0.2">
      <c r="A7086" t="s">
        <v>3635</v>
      </c>
      <c r="B7086" t="str">
        <f t="shared" si="222"/>
        <v>2017</v>
      </c>
      <c r="C7086" t="str">
        <f t="shared" si="223"/>
        <v>Mar</v>
      </c>
      <c r="D7086" t="s">
        <v>244</v>
      </c>
      <c r="E7086" t="s">
        <v>146</v>
      </c>
      <c r="F7086" t="s">
        <v>38</v>
      </c>
      <c r="G7086" t="s">
        <v>52</v>
      </c>
      <c r="H7086" t="s">
        <v>3177</v>
      </c>
      <c r="I7086" s="4">
        <v>2.91</v>
      </c>
      <c r="J7086" s="5">
        <v>1</v>
      </c>
      <c r="K7086" s="4">
        <v>1.37</v>
      </c>
    </row>
    <row r="7087" spans="1:11" x14ac:dyDescent="0.2">
      <c r="A7087" t="s">
        <v>3635</v>
      </c>
      <c r="B7087" t="str">
        <f t="shared" si="222"/>
        <v>2017</v>
      </c>
      <c r="C7087" t="str">
        <f t="shared" si="223"/>
        <v>Mar</v>
      </c>
      <c r="D7087" t="s">
        <v>2781</v>
      </c>
      <c r="E7087" t="s">
        <v>189</v>
      </c>
      <c r="F7087" t="s">
        <v>43</v>
      </c>
      <c r="G7087" t="s">
        <v>58</v>
      </c>
      <c r="H7087" t="s">
        <v>2179</v>
      </c>
      <c r="I7087" s="4">
        <v>265.93</v>
      </c>
      <c r="J7087" s="5">
        <v>7</v>
      </c>
      <c r="K7087" s="4">
        <v>63.82</v>
      </c>
    </row>
    <row r="7088" spans="1:11" x14ac:dyDescent="0.2">
      <c r="A7088" t="s">
        <v>3635</v>
      </c>
      <c r="B7088" t="str">
        <f t="shared" si="222"/>
        <v>2017</v>
      </c>
      <c r="C7088" t="str">
        <f t="shared" si="223"/>
        <v>Mar</v>
      </c>
      <c r="D7088" t="s">
        <v>1142</v>
      </c>
      <c r="E7088" t="s">
        <v>706</v>
      </c>
      <c r="F7088" t="s">
        <v>43</v>
      </c>
      <c r="G7088" t="s">
        <v>58</v>
      </c>
      <c r="H7088" t="s">
        <v>1197</v>
      </c>
      <c r="I7088" s="4">
        <v>238</v>
      </c>
      <c r="J7088" s="5">
        <v>2</v>
      </c>
      <c r="K7088" s="4">
        <v>38.08</v>
      </c>
    </row>
    <row r="7089" spans="1:11" x14ac:dyDescent="0.2">
      <c r="A7089" t="s">
        <v>3635</v>
      </c>
      <c r="B7089" t="str">
        <f t="shared" si="222"/>
        <v>2017</v>
      </c>
      <c r="C7089" t="str">
        <f t="shared" si="223"/>
        <v>Mar</v>
      </c>
      <c r="D7089" t="s">
        <v>1142</v>
      </c>
      <c r="E7089" t="s">
        <v>706</v>
      </c>
      <c r="F7089" t="s">
        <v>12</v>
      </c>
      <c r="G7089" t="s">
        <v>13</v>
      </c>
      <c r="H7089" t="s">
        <v>1342</v>
      </c>
      <c r="I7089" s="4">
        <v>61.96</v>
      </c>
      <c r="J7089" s="5">
        <v>2</v>
      </c>
      <c r="K7089" s="4">
        <v>27.88</v>
      </c>
    </row>
    <row r="7090" spans="1:11" x14ac:dyDescent="0.2">
      <c r="A7090" t="s">
        <v>3635</v>
      </c>
      <c r="B7090" t="str">
        <f t="shared" si="222"/>
        <v>2017</v>
      </c>
      <c r="C7090" t="str">
        <f t="shared" si="223"/>
        <v>Mar</v>
      </c>
      <c r="D7090" t="s">
        <v>681</v>
      </c>
      <c r="E7090" t="s">
        <v>11</v>
      </c>
      <c r="F7090" t="s">
        <v>12</v>
      </c>
      <c r="G7090" t="s">
        <v>13</v>
      </c>
      <c r="H7090" t="s">
        <v>719</v>
      </c>
      <c r="I7090" s="4">
        <v>56.7</v>
      </c>
      <c r="J7090" s="5">
        <v>2</v>
      </c>
      <c r="K7090" s="4">
        <v>19.14</v>
      </c>
    </row>
    <row r="7091" spans="1:11" x14ac:dyDescent="0.2">
      <c r="A7091" t="s">
        <v>3635</v>
      </c>
      <c r="B7091" t="str">
        <f t="shared" si="222"/>
        <v>2017</v>
      </c>
      <c r="C7091" t="str">
        <f t="shared" si="223"/>
        <v>Mar</v>
      </c>
      <c r="D7091" t="s">
        <v>681</v>
      </c>
      <c r="E7091" t="s">
        <v>11</v>
      </c>
      <c r="F7091" t="s">
        <v>12</v>
      </c>
      <c r="G7091" t="s">
        <v>13</v>
      </c>
      <c r="H7091" t="s">
        <v>1209</v>
      </c>
      <c r="I7091" s="4">
        <v>274.06</v>
      </c>
      <c r="J7091" s="5">
        <v>7</v>
      </c>
      <c r="K7091" s="4">
        <v>102.77</v>
      </c>
    </row>
    <row r="7092" spans="1:11" x14ac:dyDescent="0.2">
      <c r="A7092" t="s">
        <v>3636</v>
      </c>
      <c r="B7092" t="str">
        <f t="shared" si="222"/>
        <v>2017</v>
      </c>
      <c r="C7092" t="str">
        <f t="shared" si="223"/>
        <v>Mar</v>
      </c>
      <c r="D7092" t="s">
        <v>3256</v>
      </c>
      <c r="E7092" t="s">
        <v>146</v>
      </c>
      <c r="F7092" t="s">
        <v>12</v>
      </c>
      <c r="G7092" t="s">
        <v>13</v>
      </c>
      <c r="H7092" t="s">
        <v>528</v>
      </c>
      <c r="I7092" s="4">
        <v>277.39999999999998</v>
      </c>
      <c r="J7092" s="5">
        <v>5</v>
      </c>
      <c r="K7092" s="4">
        <v>133.15</v>
      </c>
    </row>
    <row r="7093" spans="1:11" x14ac:dyDescent="0.2">
      <c r="A7093" t="s">
        <v>3636</v>
      </c>
      <c r="B7093" t="str">
        <f t="shared" si="222"/>
        <v>2017</v>
      </c>
      <c r="C7093" t="str">
        <f t="shared" si="223"/>
        <v>Mar</v>
      </c>
      <c r="D7093" t="s">
        <v>3256</v>
      </c>
      <c r="E7093" t="s">
        <v>146</v>
      </c>
      <c r="F7093" t="s">
        <v>12</v>
      </c>
      <c r="G7093" t="s">
        <v>13</v>
      </c>
      <c r="H7093" t="s">
        <v>2825</v>
      </c>
      <c r="I7093" s="4">
        <v>5.78</v>
      </c>
      <c r="J7093" s="5">
        <v>1</v>
      </c>
      <c r="K7093" s="4">
        <v>2.83</v>
      </c>
    </row>
    <row r="7094" spans="1:11" x14ac:dyDescent="0.2">
      <c r="A7094" t="s">
        <v>3636</v>
      </c>
      <c r="B7094" t="str">
        <f t="shared" si="222"/>
        <v>2017</v>
      </c>
      <c r="C7094" t="str">
        <f t="shared" si="223"/>
        <v>Mar</v>
      </c>
      <c r="D7094" t="s">
        <v>302</v>
      </c>
      <c r="E7094" t="s">
        <v>974</v>
      </c>
      <c r="F7094" t="s">
        <v>38</v>
      </c>
      <c r="G7094" t="s">
        <v>39</v>
      </c>
      <c r="H7094" t="s">
        <v>322</v>
      </c>
      <c r="I7094" s="4">
        <v>1805.88</v>
      </c>
      <c r="J7094" s="5">
        <v>6</v>
      </c>
      <c r="K7094" s="4">
        <v>523.71</v>
      </c>
    </row>
    <row r="7095" spans="1:11" x14ac:dyDescent="0.2">
      <c r="A7095" t="s">
        <v>3636</v>
      </c>
      <c r="B7095" t="str">
        <f t="shared" si="222"/>
        <v>2017</v>
      </c>
      <c r="C7095" t="str">
        <f t="shared" si="223"/>
        <v>Mar</v>
      </c>
      <c r="D7095" t="s">
        <v>889</v>
      </c>
      <c r="E7095" t="s">
        <v>31</v>
      </c>
      <c r="F7095" t="s">
        <v>12</v>
      </c>
      <c r="G7095" t="s">
        <v>20</v>
      </c>
      <c r="H7095" t="s">
        <v>1799</v>
      </c>
      <c r="I7095" s="4">
        <v>725.84</v>
      </c>
      <c r="J7095" s="5">
        <v>4</v>
      </c>
      <c r="K7095" s="4">
        <v>210.49</v>
      </c>
    </row>
    <row r="7096" spans="1:11" x14ac:dyDescent="0.2">
      <c r="A7096" t="s">
        <v>3636</v>
      </c>
      <c r="B7096" t="str">
        <f t="shared" si="222"/>
        <v>2017</v>
      </c>
      <c r="C7096" t="str">
        <f t="shared" si="223"/>
        <v>Mar</v>
      </c>
      <c r="D7096" t="s">
        <v>889</v>
      </c>
      <c r="E7096" t="s">
        <v>31</v>
      </c>
      <c r="F7096" t="s">
        <v>12</v>
      </c>
      <c r="G7096" t="s">
        <v>22</v>
      </c>
      <c r="H7096" t="s">
        <v>701</v>
      </c>
      <c r="I7096" s="4">
        <v>10.9</v>
      </c>
      <c r="J7096" s="5">
        <v>3</v>
      </c>
      <c r="K7096" s="4">
        <v>3.95</v>
      </c>
    </row>
    <row r="7097" spans="1:11" x14ac:dyDescent="0.2">
      <c r="A7097" t="s">
        <v>3636</v>
      </c>
      <c r="B7097" t="str">
        <f t="shared" si="222"/>
        <v>2017</v>
      </c>
      <c r="C7097" t="str">
        <f t="shared" si="223"/>
        <v>Mar</v>
      </c>
      <c r="D7097" t="s">
        <v>889</v>
      </c>
      <c r="E7097" t="s">
        <v>31</v>
      </c>
      <c r="F7097" t="s">
        <v>12</v>
      </c>
      <c r="G7097" t="s">
        <v>22</v>
      </c>
      <c r="H7097" t="s">
        <v>236</v>
      </c>
      <c r="I7097" s="4">
        <v>8.5399999999999991</v>
      </c>
      <c r="J7097" s="5">
        <v>2</v>
      </c>
      <c r="K7097" s="4">
        <v>2.88</v>
      </c>
    </row>
    <row r="7098" spans="1:11" x14ac:dyDescent="0.2">
      <c r="A7098" t="s">
        <v>3636</v>
      </c>
      <c r="B7098" t="str">
        <f t="shared" si="222"/>
        <v>2017</v>
      </c>
      <c r="C7098" t="str">
        <f t="shared" si="223"/>
        <v>Mar</v>
      </c>
      <c r="D7098" t="s">
        <v>775</v>
      </c>
      <c r="E7098" t="s">
        <v>139</v>
      </c>
      <c r="F7098" t="s">
        <v>12</v>
      </c>
      <c r="G7098" t="s">
        <v>105</v>
      </c>
      <c r="H7098" t="s">
        <v>1904</v>
      </c>
      <c r="I7098" s="4">
        <v>64.38</v>
      </c>
      <c r="J7098" s="5">
        <v>1</v>
      </c>
      <c r="K7098" s="4">
        <v>8.0500000000000007</v>
      </c>
    </row>
    <row r="7099" spans="1:11" x14ac:dyDescent="0.2">
      <c r="A7099" t="s">
        <v>3636</v>
      </c>
      <c r="B7099" t="str">
        <f t="shared" si="222"/>
        <v>2017</v>
      </c>
      <c r="C7099" t="str">
        <f t="shared" si="223"/>
        <v>Mar</v>
      </c>
      <c r="D7099" t="s">
        <v>3288</v>
      </c>
      <c r="E7099" t="s">
        <v>26</v>
      </c>
      <c r="F7099" t="s">
        <v>12</v>
      </c>
      <c r="G7099" t="s">
        <v>72</v>
      </c>
      <c r="H7099" t="s">
        <v>1503</v>
      </c>
      <c r="I7099" s="4">
        <v>8.86</v>
      </c>
      <c r="J7099" s="5">
        <v>3</v>
      </c>
      <c r="K7099" s="4">
        <v>2.88</v>
      </c>
    </row>
    <row r="7100" spans="1:11" x14ac:dyDescent="0.2">
      <c r="A7100" t="s">
        <v>3636</v>
      </c>
      <c r="B7100" t="str">
        <f t="shared" si="222"/>
        <v>2017</v>
      </c>
      <c r="C7100" t="str">
        <f t="shared" si="223"/>
        <v>Mar</v>
      </c>
      <c r="D7100" t="s">
        <v>611</v>
      </c>
      <c r="E7100" t="s">
        <v>189</v>
      </c>
      <c r="F7100" t="s">
        <v>12</v>
      </c>
      <c r="G7100" t="s">
        <v>22</v>
      </c>
      <c r="H7100" t="s">
        <v>425</v>
      </c>
      <c r="I7100" s="4">
        <v>30.58</v>
      </c>
      <c r="J7100" s="5">
        <v>6</v>
      </c>
      <c r="K7100" s="4">
        <v>10.32</v>
      </c>
    </row>
    <row r="7101" spans="1:11" x14ac:dyDescent="0.2">
      <c r="A7101" t="s">
        <v>3636</v>
      </c>
      <c r="B7101" t="str">
        <f t="shared" si="222"/>
        <v>2017</v>
      </c>
      <c r="C7101" t="str">
        <f t="shared" si="223"/>
        <v>Mar</v>
      </c>
      <c r="D7101" t="s">
        <v>611</v>
      </c>
      <c r="E7101" t="s">
        <v>189</v>
      </c>
      <c r="F7101" t="s">
        <v>12</v>
      </c>
      <c r="G7101" t="s">
        <v>47</v>
      </c>
      <c r="H7101" t="s">
        <v>1281</v>
      </c>
      <c r="I7101" s="4">
        <v>13.02</v>
      </c>
      <c r="J7101" s="5">
        <v>7</v>
      </c>
      <c r="K7101" s="4">
        <v>0.39</v>
      </c>
    </row>
    <row r="7102" spans="1:11" x14ac:dyDescent="0.2">
      <c r="A7102" t="s">
        <v>3636</v>
      </c>
      <c r="B7102" t="str">
        <f t="shared" si="222"/>
        <v>2017</v>
      </c>
      <c r="C7102" t="str">
        <f t="shared" si="223"/>
        <v>Mar</v>
      </c>
      <c r="D7102" t="s">
        <v>611</v>
      </c>
      <c r="E7102" t="s">
        <v>189</v>
      </c>
      <c r="F7102" t="s">
        <v>38</v>
      </c>
      <c r="G7102" t="s">
        <v>52</v>
      </c>
      <c r="H7102" t="s">
        <v>1780</v>
      </c>
      <c r="I7102" s="4">
        <v>22.14</v>
      </c>
      <c r="J7102" s="5">
        <v>3</v>
      </c>
      <c r="K7102" s="4">
        <v>6.42</v>
      </c>
    </row>
    <row r="7103" spans="1:11" x14ac:dyDescent="0.2">
      <c r="A7103" t="s">
        <v>3636</v>
      </c>
      <c r="B7103" t="str">
        <f t="shared" si="222"/>
        <v>2017</v>
      </c>
      <c r="C7103" t="str">
        <f t="shared" si="223"/>
        <v>Mar</v>
      </c>
      <c r="D7103" t="s">
        <v>611</v>
      </c>
      <c r="E7103" t="s">
        <v>189</v>
      </c>
      <c r="F7103" t="s">
        <v>12</v>
      </c>
      <c r="G7103" t="s">
        <v>20</v>
      </c>
      <c r="H7103" t="s">
        <v>844</v>
      </c>
      <c r="I7103" s="4">
        <v>359.32</v>
      </c>
      <c r="J7103" s="5">
        <v>4</v>
      </c>
      <c r="K7103" s="4">
        <v>7.19</v>
      </c>
    </row>
    <row r="7104" spans="1:11" x14ac:dyDescent="0.2">
      <c r="A7104" t="s">
        <v>3637</v>
      </c>
      <c r="B7104" t="str">
        <f t="shared" si="222"/>
        <v>2017</v>
      </c>
      <c r="C7104" t="str">
        <f t="shared" si="223"/>
        <v>Mar</v>
      </c>
      <c r="D7104" t="s">
        <v>3038</v>
      </c>
      <c r="E7104" t="s">
        <v>31</v>
      </c>
      <c r="F7104" t="s">
        <v>38</v>
      </c>
      <c r="G7104" t="s">
        <v>52</v>
      </c>
      <c r="H7104" t="s">
        <v>1413</v>
      </c>
      <c r="I7104" s="4">
        <v>211.84</v>
      </c>
      <c r="J7104" s="5">
        <v>8</v>
      </c>
      <c r="K7104" s="4">
        <v>76.260000000000005</v>
      </c>
    </row>
    <row r="7105" spans="1:11" x14ac:dyDescent="0.2">
      <c r="A7105" t="s">
        <v>3637</v>
      </c>
      <c r="B7105" t="str">
        <f t="shared" si="222"/>
        <v>2017</v>
      </c>
      <c r="C7105" t="str">
        <f t="shared" si="223"/>
        <v>Mar</v>
      </c>
      <c r="D7105" t="s">
        <v>1708</v>
      </c>
      <c r="E7105" t="s">
        <v>11</v>
      </c>
      <c r="F7105" t="s">
        <v>12</v>
      </c>
      <c r="G7105" t="s">
        <v>20</v>
      </c>
      <c r="H7105" t="s">
        <v>844</v>
      </c>
      <c r="I7105" s="4">
        <v>143.72999999999999</v>
      </c>
      <c r="J7105" s="5">
        <v>2</v>
      </c>
      <c r="K7105" s="4">
        <v>-32.340000000000003</v>
      </c>
    </row>
    <row r="7106" spans="1:11" x14ac:dyDescent="0.2">
      <c r="A7106" t="s">
        <v>3637</v>
      </c>
      <c r="B7106" t="str">
        <f t="shared" si="222"/>
        <v>2017</v>
      </c>
      <c r="C7106" t="str">
        <f t="shared" si="223"/>
        <v>Mar</v>
      </c>
      <c r="D7106" t="s">
        <v>2093</v>
      </c>
      <c r="E7106" t="s">
        <v>169</v>
      </c>
      <c r="F7106" t="s">
        <v>12</v>
      </c>
      <c r="G7106" t="s">
        <v>13</v>
      </c>
      <c r="H7106" t="s">
        <v>3638</v>
      </c>
      <c r="I7106" s="4">
        <v>25.68</v>
      </c>
      <c r="J7106" s="5">
        <v>6</v>
      </c>
      <c r="K7106" s="4">
        <v>11.56</v>
      </c>
    </row>
    <row r="7107" spans="1:11" x14ac:dyDescent="0.2">
      <c r="A7107" t="s">
        <v>3637</v>
      </c>
      <c r="B7107" t="str">
        <f t="shared" ref="B7107:B7170" si="224">TEXT(A7107,"YYYY")</f>
        <v>2017</v>
      </c>
      <c r="C7107" t="str">
        <f t="shared" ref="C7107:C7170" si="225">TEXT(A7107,"MMM")</f>
        <v>Mar</v>
      </c>
      <c r="D7107" t="s">
        <v>520</v>
      </c>
      <c r="E7107" t="s">
        <v>169</v>
      </c>
      <c r="F7107" t="s">
        <v>12</v>
      </c>
      <c r="G7107" t="s">
        <v>232</v>
      </c>
      <c r="H7107" t="s">
        <v>3185</v>
      </c>
      <c r="I7107" s="4">
        <v>347.58</v>
      </c>
      <c r="J7107" s="5">
        <v>3</v>
      </c>
      <c r="K7107" s="4">
        <v>17.38</v>
      </c>
    </row>
    <row r="7108" spans="1:11" x14ac:dyDescent="0.2">
      <c r="A7108" t="s">
        <v>3637</v>
      </c>
      <c r="B7108" t="str">
        <f t="shared" si="224"/>
        <v>2017</v>
      </c>
      <c r="C7108" t="str">
        <f t="shared" si="225"/>
        <v>Mar</v>
      </c>
      <c r="D7108" t="s">
        <v>2765</v>
      </c>
      <c r="E7108" t="s">
        <v>189</v>
      </c>
      <c r="F7108" t="s">
        <v>12</v>
      </c>
      <c r="G7108" t="s">
        <v>22</v>
      </c>
      <c r="H7108" t="s">
        <v>1123</v>
      </c>
      <c r="I7108" s="4">
        <v>34.76</v>
      </c>
      <c r="J7108" s="5">
        <v>5</v>
      </c>
      <c r="K7108" s="4">
        <v>11.3</v>
      </c>
    </row>
    <row r="7109" spans="1:11" x14ac:dyDescent="0.2">
      <c r="A7109" t="s">
        <v>3637</v>
      </c>
      <c r="B7109" t="str">
        <f t="shared" si="224"/>
        <v>2017</v>
      </c>
      <c r="C7109" t="str">
        <f t="shared" si="225"/>
        <v>Mar</v>
      </c>
      <c r="D7109" t="s">
        <v>3143</v>
      </c>
      <c r="E7109" t="s">
        <v>189</v>
      </c>
      <c r="F7109" t="s">
        <v>12</v>
      </c>
      <c r="G7109" t="s">
        <v>20</v>
      </c>
      <c r="H7109" t="s">
        <v>207</v>
      </c>
      <c r="I7109" s="4">
        <v>32.479999999999997</v>
      </c>
      <c r="J7109" s="5">
        <v>2</v>
      </c>
      <c r="K7109" s="4">
        <v>4.87</v>
      </c>
    </row>
    <row r="7110" spans="1:11" x14ac:dyDescent="0.2">
      <c r="A7110" t="s">
        <v>3637</v>
      </c>
      <c r="B7110" t="str">
        <f t="shared" si="224"/>
        <v>2017</v>
      </c>
      <c r="C7110" t="str">
        <f t="shared" si="225"/>
        <v>Mar</v>
      </c>
      <c r="D7110" t="s">
        <v>3143</v>
      </c>
      <c r="E7110" t="s">
        <v>189</v>
      </c>
      <c r="F7110" t="s">
        <v>12</v>
      </c>
      <c r="G7110" t="s">
        <v>13</v>
      </c>
      <c r="H7110" t="s">
        <v>509</v>
      </c>
      <c r="I7110" s="4">
        <v>20.04</v>
      </c>
      <c r="J7110" s="5">
        <v>3</v>
      </c>
      <c r="K7110" s="4">
        <v>9.6199999999999992</v>
      </c>
    </row>
    <row r="7111" spans="1:11" x14ac:dyDescent="0.2">
      <c r="A7111" t="s">
        <v>3637</v>
      </c>
      <c r="B7111" t="str">
        <f t="shared" si="224"/>
        <v>2017</v>
      </c>
      <c r="C7111" t="str">
        <f t="shared" si="225"/>
        <v>Mar</v>
      </c>
      <c r="D7111" t="s">
        <v>3143</v>
      </c>
      <c r="E7111" t="s">
        <v>189</v>
      </c>
      <c r="F7111" t="s">
        <v>43</v>
      </c>
      <c r="G7111" t="s">
        <v>694</v>
      </c>
      <c r="H7111" t="s">
        <v>3244</v>
      </c>
      <c r="I7111" s="4">
        <v>13999.96</v>
      </c>
      <c r="J7111" s="5">
        <v>4</v>
      </c>
      <c r="K7111" s="4">
        <v>6719.98</v>
      </c>
    </row>
    <row r="7112" spans="1:11" x14ac:dyDescent="0.2">
      <c r="A7112" t="s">
        <v>3639</v>
      </c>
      <c r="B7112" t="str">
        <f t="shared" si="224"/>
        <v>2017</v>
      </c>
      <c r="C7112" t="str">
        <f t="shared" si="225"/>
        <v>Mar</v>
      </c>
      <c r="D7112" t="s">
        <v>1074</v>
      </c>
      <c r="E7112" t="s">
        <v>169</v>
      </c>
      <c r="F7112" t="s">
        <v>12</v>
      </c>
      <c r="G7112" t="s">
        <v>13</v>
      </c>
      <c r="H7112" t="s">
        <v>1930</v>
      </c>
      <c r="I7112" s="4">
        <v>221.92</v>
      </c>
      <c r="J7112" s="5">
        <v>4</v>
      </c>
      <c r="K7112" s="4">
        <v>106.52</v>
      </c>
    </row>
    <row r="7113" spans="1:11" x14ac:dyDescent="0.2">
      <c r="A7113" t="s">
        <v>3639</v>
      </c>
      <c r="B7113" t="str">
        <f t="shared" si="224"/>
        <v>2017</v>
      </c>
      <c r="C7113" t="str">
        <f t="shared" si="225"/>
        <v>Mar</v>
      </c>
      <c r="D7113" t="s">
        <v>1074</v>
      </c>
      <c r="E7113" t="s">
        <v>169</v>
      </c>
      <c r="F7113" t="s">
        <v>43</v>
      </c>
      <c r="G7113" t="s">
        <v>58</v>
      </c>
      <c r="H7113" t="s">
        <v>59</v>
      </c>
      <c r="I7113" s="4">
        <v>26</v>
      </c>
      <c r="J7113" s="5">
        <v>2</v>
      </c>
      <c r="K7113" s="4">
        <v>11.7</v>
      </c>
    </row>
    <row r="7114" spans="1:11" x14ac:dyDescent="0.2">
      <c r="A7114" t="s">
        <v>3639</v>
      </c>
      <c r="B7114" t="str">
        <f t="shared" si="224"/>
        <v>2017</v>
      </c>
      <c r="C7114" t="str">
        <f t="shared" si="225"/>
        <v>Mar</v>
      </c>
      <c r="D7114" t="s">
        <v>1959</v>
      </c>
      <c r="E7114" t="s">
        <v>169</v>
      </c>
      <c r="F7114" t="s">
        <v>12</v>
      </c>
      <c r="G7114" t="s">
        <v>72</v>
      </c>
      <c r="H7114" t="s">
        <v>1560</v>
      </c>
      <c r="I7114" s="4">
        <v>47.01</v>
      </c>
      <c r="J7114" s="5">
        <v>3</v>
      </c>
      <c r="K7114" s="4">
        <v>22.09</v>
      </c>
    </row>
    <row r="7115" spans="1:11" x14ac:dyDescent="0.2">
      <c r="A7115" t="s">
        <v>3639</v>
      </c>
      <c r="B7115" t="str">
        <f t="shared" si="224"/>
        <v>2017</v>
      </c>
      <c r="C7115" t="str">
        <f t="shared" si="225"/>
        <v>Mar</v>
      </c>
      <c r="D7115" t="s">
        <v>1959</v>
      </c>
      <c r="E7115" t="s">
        <v>169</v>
      </c>
      <c r="F7115" t="s">
        <v>43</v>
      </c>
      <c r="G7115" t="s">
        <v>44</v>
      </c>
      <c r="H7115" t="s">
        <v>2669</v>
      </c>
      <c r="I7115" s="4">
        <v>469.99</v>
      </c>
      <c r="J7115" s="5">
        <v>1</v>
      </c>
      <c r="K7115" s="4">
        <v>136.30000000000001</v>
      </c>
    </row>
    <row r="7116" spans="1:11" x14ac:dyDescent="0.2">
      <c r="A7116" t="s">
        <v>3639</v>
      </c>
      <c r="B7116" t="str">
        <f t="shared" si="224"/>
        <v>2017</v>
      </c>
      <c r="C7116" t="str">
        <f t="shared" si="225"/>
        <v>Mar</v>
      </c>
      <c r="D7116" t="s">
        <v>1959</v>
      </c>
      <c r="E7116" t="s">
        <v>169</v>
      </c>
      <c r="F7116" t="s">
        <v>38</v>
      </c>
      <c r="G7116" t="s">
        <v>39</v>
      </c>
      <c r="H7116" t="s">
        <v>808</v>
      </c>
      <c r="I7116" s="4">
        <v>207.85</v>
      </c>
      <c r="J7116" s="5">
        <v>3</v>
      </c>
      <c r="K7116" s="4">
        <v>2.31</v>
      </c>
    </row>
    <row r="7117" spans="1:11" x14ac:dyDescent="0.2">
      <c r="A7117" t="s">
        <v>3639</v>
      </c>
      <c r="B7117" t="str">
        <f t="shared" si="224"/>
        <v>2017</v>
      </c>
      <c r="C7117" t="str">
        <f t="shared" si="225"/>
        <v>Mar</v>
      </c>
      <c r="D7117" t="s">
        <v>122</v>
      </c>
      <c r="E7117" t="s">
        <v>169</v>
      </c>
      <c r="F7117" t="s">
        <v>38</v>
      </c>
      <c r="G7117" t="s">
        <v>39</v>
      </c>
      <c r="H7117" t="s">
        <v>1856</v>
      </c>
      <c r="I7117" s="4">
        <v>271.76</v>
      </c>
      <c r="J7117" s="5">
        <v>2</v>
      </c>
      <c r="K7117" s="4">
        <v>60.39</v>
      </c>
    </row>
    <row r="7118" spans="1:11" x14ac:dyDescent="0.2">
      <c r="A7118" t="s">
        <v>3639</v>
      </c>
      <c r="B7118" t="str">
        <f t="shared" si="224"/>
        <v>2017</v>
      </c>
      <c r="C7118" t="str">
        <f t="shared" si="225"/>
        <v>Mar</v>
      </c>
      <c r="D7118" t="s">
        <v>2745</v>
      </c>
      <c r="E7118" t="s">
        <v>11</v>
      </c>
      <c r="F7118" t="s">
        <v>12</v>
      </c>
      <c r="G7118" t="s">
        <v>20</v>
      </c>
      <c r="H7118" t="s">
        <v>1683</v>
      </c>
      <c r="I7118" s="4">
        <v>12.77</v>
      </c>
      <c r="J7118" s="5">
        <v>2</v>
      </c>
      <c r="K7118" s="4">
        <v>0.96</v>
      </c>
    </row>
    <row r="7119" spans="1:11" x14ac:dyDescent="0.2">
      <c r="A7119" t="s">
        <v>3640</v>
      </c>
      <c r="B7119" t="str">
        <f t="shared" si="224"/>
        <v>2017</v>
      </c>
      <c r="C7119" t="str">
        <f t="shared" si="225"/>
        <v>Mar</v>
      </c>
      <c r="D7119" t="s">
        <v>1505</v>
      </c>
      <c r="E7119" t="s">
        <v>11</v>
      </c>
      <c r="F7119" t="s">
        <v>43</v>
      </c>
      <c r="G7119" t="s">
        <v>44</v>
      </c>
      <c r="H7119" t="s">
        <v>337</v>
      </c>
      <c r="I7119" s="4">
        <v>470.38</v>
      </c>
      <c r="J7119" s="5">
        <v>3</v>
      </c>
      <c r="K7119" s="4">
        <v>47.04</v>
      </c>
    </row>
    <row r="7120" spans="1:11" x14ac:dyDescent="0.2">
      <c r="A7120" t="s">
        <v>3640</v>
      </c>
      <c r="B7120" t="str">
        <f t="shared" si="224"/>
        <v>2017</v>
      </c>
      <c r="C7120" t="str">
        <f t="shared" si="225"/>
        <v>Mar</v>
      </c>
      <c r="D7120" t="s">
        <v>457</v>
      </c>
      <c r="E7120" t="s">
        <v>31</v>
      </c>
      <c r="F7120" t="s">
        <v>12</v>
      </c>
      <c r="G7120" t="s">
        <v>105</v>
      </c>
      <c r="H7120" t="s">
        <v>1295</v>
      </c>
      <c r="I7120" s="4">
        <v>176.04</v>
      </c>
      <c r="J7120" s="5">
        <v>4</v>
      </c>
      <c r="K7120" s="4">
        <v>45.77</v>
      </c>
    </row>
    <row r="7121" spans="1:11" x14ac:dyDescent="0.2">
      <c r="A7121" t="s">
        <v>3640</v>
      </c>
      <c r="B7121" t="str">
        <f t="shared" si="224"/>
        <v>2017</v>
      </c>
      <c r="C7121" t="str">
        <f t="shared" si="225"/>
        <v>Mar</v>
      </c>
      <c r="D7121" t="s">
        <v>457</v>
      </c>
      <c r="E7121" t="s">
        <v>31</v>
      </c>
      <c r="F7121" t="s">
        <v>12</v>
      </c>
      <c r="G7121" t="s">
        <v>27</v>
      </c>
      <c r="H7121" t="s">
        <v>242</v>
      </c>
      <c r="I7121" s="4">
        <v>16.02</v>
      </c>
      <c r="J7121" s="5">
        <v>9</v>
      </c>
      <c r="K7121" s="4">
        <v>4.49</v>
      </c>
    </row>
    <row r="7122" spans="1:11" x14ac:dyDescent="0.2">
      <c r="A7122" t="s">
        <v>3640</v>
      </c>
      <c r="B7122" t="str">
        <f t="shared" si="224"/>
        <v>2017</v>
      </c>
      <c r="C7122" t="str">
        <f t="shared" si="225"/>
        <v>Mar</v>
      </c>
      <c r="D7122" t="s">
        <v>457</v>
      </c>
      <c r="E7122" t="s">
        <v>31</v>
      </c>
      <c r="F7122" t="s">
        <v>12</v>
      </c>
      <c r="G7122" t="s">
        <v>22</v>
      </c>
      <c r="H7122" t="s">
        <v>762</v>
      </c>
      <c r="I7122" s="4">
        <v>185.92</v>
      </c>
      <c r="J7122" s="5">
        <v>4</v>
      </c>
      <c r="K7122" s="4">
        <v>62.75</v>
      </c>
    </row>
    <row r="7123" spans="1:11" x14ac:dyDescent="0.2">
      <c r="A7123" t="s">
        <v>3640</v>
      </c>
      <c r="B7123" t="str">
        <f t="shared" si="224"/>
        <v>2017</v>
      </c>
      <c r="C7123" t="str">
        <f t="shared" si="225"/>
        <v>Mar</v>
      </c>
      <c r="D7123" t="s">
        <v>457</v>
      </c>
      <c r="E7123" t="s">
        <v>31</v>
      </c>
      <c r="F7123" t="s">
        <v>43</v>
      </c>
      <c r="G7123" t="s">
        <v>44</v>
      </c>
      <c r="H7123" t="s">
        <v>3139</v>
      </c>
      <c r="I7123" s="4">
        <v>211.17</v>
      </c>
      <c r="J7123" s="5">
        <v>4</v>
      </c>
      <c r="K7123" s="4">
        <v>15.84</v>
      </c>
    </row>
    <row r="7124" spans="1:11" x14ac:dyDescent="0.2">
      <c r="A7124" t="s">
        <v>3640</v>
      </c>
      <c r="B7124" t="str">
        <f t="shared" si="224"/>
        <v>2017</v>
      </c>
      <c r="C7124" t="str">
        <f t="shared" si="225"/>
        <v>Mar</v>
      </c>
      <c r="D7124" t="s">
        <v>457</v>
      </c>
      <c r="E7124" t="s">
        <v>31</v>
      </c>
      <c r="F7124" t="s">
        <v>43</v>
      </c>
      <c r="G7124" t="s">
        <v>694</v>
      </c>
      <c r="H7124" t="s">
        <v>2735</v>
      </c>
      <c r="I7124" s="4">
        <v>479.98</v>
      </c>
      <c r="J7124" s="5">
        <v>2</v>
      </c>
      <c r="K7124" s="4">
        <v>60</v>
      </c>
    </row>
    <row r="7125" spans="1:11" x14ac:dyDescent="0.2">
      <c r="A7125" t="s">
        <v>3640</v>
      </c>
      <c r="B7125" t="str">
        <f t="shared" si="224"/>
        <v>2017</v>
      </c>
      <c r="C7125" t="str">
        <f t="shared" si="225"/>
        <v>Mar</v>
      </c>
      <c r="D7125" t="s">
        <v>1898</v>
      </c>
      <c r="E7125" t="s">
        <v>180</v>
      </c>
      <c r="F7125" t="s">
        <v>38</v>
      </c>
      <c r="G7125" t="s">
        <v>39</v>
      </c>
      <c r="H7125" t="s">
        <v>80</v>
      </c>
      <c r="I7125" s="4">
        <v>90.99</v>
      </c>
      <c r="J7125" s="5">
        <v>1</v>
      </c>
      <c r="K7125" s="4">
        <v>14.56</v>
      </c>
    </row>
    <row r="7126" spans="1:11" x14ac:dyDescent="0.2">
      <c r="A7126" t="s">
        <v>3640</v>
      </c>
      <c r="B7126" t="str">
        <f t="shared" si="224"/>
        <v>2017</v>
      </c>
      <c r="C7126" t="str">
        <f t="shared" si="225"/>
        <v>Mar</v>
      </c>
      <c r="D7126" t="s">
        <v>1898</v>
      </c>
      <c r="E7126" t="s">
        <v>180</v>
      </c>
      <c r="F7126" t="s">
        <v>38</v>
      </c>
      <c r="G7126" t="s">
        <v>39</v>
      </c>
      <c r="H7126" t="s">
        <v>729</v>
      </c>
      <c r="I7126" s="4">
        <v>1526.56</v>
      </c>
      <c r="J7126" s="5">
        <v>7</v>
      </c>
      <c r="K7126" s="4">
        <v>427.44</v>
      </c>
    </row>
    <row r="7127" spans="1:11" x14ac:dyDescent="0.2">
      <c r="A7127" t="s">
        <v>3640</v>
      </c>
      <c r="B7127" t="str">
        <f t="shared" si="224"/>
        <v>2017</v>
      </c>
      <c r="C7127" t="str">
        <f t="shared" si="225"/>
        <v>Mar</v>
      </c>
      <c r="D7127" t="s">
        <v>1898</v>
      </c>
      <c r="E7127" t="s">
        <v>180</v>
      </c>
      <c r="F7127" t="s">
        <v>38</v>
      </c>
      <c r="G7127" t="s">
        <v>39</v>
      </c>
      <c r="H7127" t="s">
        <v>1068</v>
      </c>
      <c r="I7127" s="4">
        <v>368.97</v>
      </c>
      <c r="J7127" s="5">
        <v>3</v>
      </c>
      <c r="K7127" s="4">
        <v>40.590000000000003</v>
      </c>
    </row>
    <row r="7128" spans="1:11" x14ac:dyDescent="0.2">
      <c r="A7128" t="s">
        <v>3640</v>
      </c>
      <c r="B7128" t="str">
        <f t="shared" si="224"/>
        <v>2017</v>
      </c>
      <c r="C7128" t="str">
        <f t="shared" si="225"/>
        <v>Mar</v>
      </c>
      <c r="D7128" t="s">
        <v>956</v>
      </c>
      <c r="E7128" t="s">
        <v>11</v>
      </c>
      <c r="F7128" t="s">
        <v>12</v>
      </c>
      <c r="G7128" t="s">
        <v>13</v>
      </c>
      <c r="H7128" t="s">
        <v>2471</v>
      </c>
      <c r="I7128" s="4">
        <v>6.85</v>
      </c>
      <c r="J7128" s="5">
        <v>2</v>
      </c>
      <c r="K7128" s="4">
        <v>2.14</v>
      </c>
    </row>
    <row r="7129" spans="1:11" x14ac:dyDescent="0.2">
      <c r="A7129" t="s">
        <v>3640</v>
      </c>
      <c r="B7129" t="str">
        <f t="shared" si="224"/>
        <v>2017</v>
      </c>
      <c r="C7129" t="str">
        <f t="shared" si="225"/>
        <v>Mar</v>
      </c>
      <c r="D7129" t="s">
        <v>335</v>
      </c>
      <c r="E7129" t="s">
        <v>189</v>
      </c>
      <c r="F7129" t="s">
        <v>12</v>
      </c>
      <c r="G7129" t="s">
        <v>27</v>
      </c>
      <c r="H7129" t="s">
        <v>2663</v>
      </c>
      <c r="I7129" s="4">
        <v>23.1</v>
      </c>
      <c r="J7129" s="5">
        <v>2</v>
      </c>
      <c r="K7129" s="4">
        <v>6.93</v>
      </c>
    </row>
    <row r="7130" spans="1:11" x14ac:dyDescent="0.2">
      <c r="A7130" t="s">
        <v>3640</v>
      </c>
      <c r="B7130" t="str">
        <f t="shared" si="224"/>
        <v>2017</v>
      </c>
      <c r="C7130" t="str">
        <f t="shared" si="225"/>
        <v>Mar</v>
      </c>
      <c r="D7130" t="s">
        <v>617</v>
      </c>
      <c r="E7130" t="s">
        <v>169</v>
      </c>
      <c r="F7130" t="s">
        <v>12</v>
      </c>
      <c r="G7130" t="s">
        <v>27</v>
      </c>
      <c r="H7130" t="s">
        <v>2499</v>
      </c>
      <c r="I7130" s="4">
        <v>11.05</v>
      </c>
      <c r="J7130" s="5">
        <v>5</v>
      </c>
      <c r="K7130" s="4">
        <v>2.98</v>
      </c>
    </row>
    <row r="7131" spans="1:11" x14ac:dyDescent="0.2">
      <c r="A7131" t="s">
        <v>3641</v>
      </c>
      <c r="B7131" t="str">
        <f t="shared" si="224"/>
        <v>2017</v>
      </c>
      <c r="C7131" t="str">
        <f t="shared" si="225"/>
        <v>Mar</v>
      </c>
      <c r="D7131" t="s">
        <v>420</v>
      </c>
      <c r="E7131" t="s">
        <v>169</v>
      </c>
      <c r="F7131" t="s">
        <v>38</v>
      </c>
      <c r="G7131" t="s">
        <v>83</v>
      </c>
      <c r="H7131" t="s">
        <v>2573</v>
      </c>
      <c r="I7131" s="4">
        <v>257.57</v>
      </c>
      <c r="J7131" s="5">
        <v>2</v>
      </c>
      <c r="K7131" s="4">
        <v>-28.98</v>
      </c>
    </row>
    <row r="7132" spans="1:11" x14ac:dyDescent="0.2">
      <c r="A7132" t="s">
        <v>3641</v>
      </c>
      <c r="B7132" t="str">
        <f t="shared" si="224"/>
        <v>2017</v>
      </c>
      <c r="C7132" t="str">
        <f t="shared" si="225"/>
        <v>Mar</v>
      </c>
      <c r="D7132" t="s">
        <v>420</v>
      </c>
      <c r="E7132" t="s">
        <v>169</v>
      </c>
      <c r="F7132" t="s">
        <v>43</v>
      </c>
      <c r="G7132" t="s">
        <v>44</v>
      </c>
      <c r="H7132" t="s">
        <v>1925</v>
      </c>
      <c r="I7132" s="4">
        <v>119.96</v>
      </c>
      <c r="J7132" s="5">
        <v>4</v>
      </c>
      <c r="K7132" s="4">
        <v>33.590000000000003</v>
      </c>
    </row>
    <row r="7133" spans="1:11" x14ac:dyDescent="0.2">
      <c r="A7133" t="s">
        <v>3641</v>
      </c>
      <c r="B7133" t="str">
        <f t="shared" si="224"/>
        <v>2017</v>
      </c>
      <c r="C7133" t="str">
        <f t="shared" si="225"/>
        <v>Mar</v>
      </c>
      <c r="D7133" t="s">
        <v>2870</v>
      </c>
      <c r="E7133" t="s">
        <v>189</v>
      </c>
      <c r="F7133" t="s">
        <v>12</v>
      </c>
      <c r="G7133" t="s">
        <v>27</v>
      </c>
      <c r="H7133" t="s">
        <v>2654</v>
      </c>
      <c r="I7133" s="4">
        <v>19.829999999999998</v>
      </c>
      <c r="J7133" s="5">
        <v>1</v>
      </c>
      <c r="K7133" s="4">
        <v>5.95</v>
      </c>
    </row>
    <row r="7134" spans="1:11" x14ac:dyDescent="0.2">
      <c r="A7134" t="s">
        <v>3641</v>
      </c>
      <c r="B7134" t="str">
        <f t="shared" si="224"/>
        <v>2017</v>
      </c>
      <c r="C7134" t="str">
        <f t="shared" si="225"/>
        <v>Mar</v>
      </c>
      <c r="D7134" t="s">
        <v>3642</v>
      </c>
      <c r="E7134" t="s">
        <v>125</v>
      </c>
      <c r="F7134" t="s">
        <v>38</v>
      </c>
      <c r="G7134" t="s">
        <v>52</v>
      </c>
      <c r="H7134" t="s">
        <v>3643</v>
      </c>
      <c r="I7134" s="4">
        <v>60.84</v>
      </c>
      <c r="J7134" s="5">
        <v>3</v>
      </c>
      <c r="K7134" s="4">
        <v>23.12</v>
      </c>
    </row>
    <row r="7135" spans="1:11" x14ac:dyDescent="0.2">
      <c r="A7135" t="s">
        <v>3641</v>
      </c>
      <c r="B7135" t="str">
        <f t="shared" si="224"/>
        <v>2017</v>
      </c>
      <c r="C7135" t="str">
        <f t="shared" si="225"/>
        <v>Mar</v>
      </c>
      <c r="D7135" t="s">
        <v>2990</v>
      </c>
      <c r="E7135" t="s">
        <v>62</v>
      </c>
      <c r="F7135" t="s">
        <v>43</v>
      </c>
      <c r="G7135" t="s">
        <v>58</v>
      </c>
      <c r="H7135" t="s">
        <v>2349</v>
      </c>
      <c r="I7135" s="4">
        <v>53.25</v>
      </c>
      <c r="J7135" s="5">
        <v>3</v>
      </c>
      <c r="K7135" s="4">
        <v>20.77</v>
      </c>
    </row>
    <row r="7136" spans="1:11" x14ac:dyDescent="0.2">
      <c r="A7136" t="s">
        <v>3641</v>
      </c>
      <c r="B7136" t="str">
        <f t="shared" si="224"/>
        <v>2017</v>
      </c>
      <c r="C7136" t="str">
        <f t="shared" si="225"/>
        <v>Mar</v>
      </c>
      <c r="D7136" t="s">
        <v>2990</v>
      </c>
      <c r="E7136" t="s">
        <v>62</v>
      </c>
      <c r="F7136" t="s">
        <v>12</v>
      </c>
      <c r="G7136" t="s">
        <v>47</v>
      </c>
      <c r="H7136" t="s">
        <v>184</v>
      </c>
      <c r="I7136" s="4">
        <v>3.76</v>
      </c>
      <c r="J7136" s="5">
        <v>2</v>
      </c>
      <c r="K7136" s="4">
        <v>1.32</v>
      </c>
    </row>
    <row r="7137" spans="1:11" x14ac:dyDescent="0.2">
      <c r="A7137" t="s">
        <v>3641</v>
      </c>
      <c r="B7137" t="str">
        <f t="shared" si="224"/>
        <v>2017</v>
      </c>
      <c r="C7137" t="str">
        <f t="shared" si="225"/>
        <v>Mar</v>
      </c>
      <c r="D7137" t="s">
        <v>940</v>
      </c>
      <c r="E7137" t="s">
        <v>11</v>
      </c>
      <c r="F7137" t="s">
        <v>43</v>
      </c>
      <c r="G7137" t="s">
        <v>58</v>
      </c>
      <c r="H7137" t="s">
        <v>1004</v>
      </c>
      <c r="I7137" s="4">
        <v>143.96</v>
      </c>
      <c r="J7137" s="5">
        <v>5</v>
      </c>
      <c r="K7137" s="4">
        <v>1.8</v>
      </c>
    </row>
    <row r="7138" spans="1:11" x14ac:dyDescent="0.2">
      <c r="A7138" t="s">
        <v>3641</v>
      </c>
      <c r="B7138" t="str">
        <f t="shared" si="224"/>
        <v>2017</v>
      </c>
      <c r="C7138" t="str">
        <f t="shared" si="225"/>
        <v>Mar</v>
      </c>
      <c r="D7138" t="s">
        <v>940</v>
      </c>
      <c r="E7138" t="s">
        <v>11</v>
      </c>
      <c r="F7138" t="s">
        <v>43</v>
      </c>
      <c r="G7138" t="s">
        <v>694</v>
      </c>
      <c r="H7138" t="s">
        <v>1558</v>
      </c>
      <c r="I7138" s="4">
        <v>2399.96</v>
      </c>
      <c r="J7138" s="5">
        <v>5</v>
      </c>
      <c r="K7138" s="4">
        <v>569.99</v>
      </c>
    </row>
    <row r="7139" spans="1:11" x14ac:dyDescent="0.2">
      <c r="A7139" t="s">
        <v>3641</v>
      </c>
      <c r="B7139" t="str">
        <f t="shared" si="224"/>
        <v>2017</v>
      </c>
      <c r="C7139" t="str">
        <f t="shared" si="225"/>
        <v>Mar</v>
      </c>
      <c r="D7139" t="s">
        <v>940</v>
      </c>
      <c r="E7139" t="s">
        <v>11</v>
      </c>
      <c r="F7139" t="s">
        <v>12</v>
      </c>
      <c r="G7139" t="s">
        <v>13</v>
      </c>
      <c r="H7139" t="s">
        <v>428</v>
      </c>
      <c r="I7139" s="4">
        <v>74.349999999999994</v>
      </c>
      <c r="J7139" s="5">
        <v>3</v>
      </c>
      <c r="K7139" s="4">
        <v>23.24</v>
      </c>
    </row>
    <row r="7140" spans="1:11" x14ac:dyDescent="0.2">
      <c r="A7140" t="s">
        <v>3641</v>
      </c>
      <c r="B7140" t="str">
        <f t="shared" si="224"/>
        <v>2017</v>
      </c>
      <c r="C7140" t="str">
        <f t="shared" si="225"/>
        <v>Mar</v>
      </c>
      <c r="D7140" t="s">
        <v>940</v>
      </c>
      <c r="E7140" t="s">
        <v>11</v>
      </c>
      <c r="F7140" t="s">
        <v>12</v>
      </c>
      <c r="G7140" t="s">
        <v>105</v>
      </c>
      <c r="H7140" t="s">
        <v>2199</v>
      </c>
      <c r="I7140" s="4">
        <v>87.17</v>
      </c>
      <c r="J7140" s="5">
        <v>8</v>
      </c>
      <c r="K7140" s="4">
        <v>-226.64</v>
      </c>
    </row>
    <row r="7141" spans="1:11" x14ac:dyDescent="0.2">
      <c r="A7141" t="s">
        <v>3641</v>
      </c>
      <c r="B7141" t="str">
        <f t="shared" si="224"/>
        <v>2017</v>
      </c>
      <c r="C7141" t="str">
        <f t="shared" si="225"/>
        <v>Mar</v>
      </c>
      <c r="D7141" t="s">
        <v>940</v>
      </c>
      <c r="E7141" t="s">
        <v>11</v>
      </c>
      <c r="F7141" t="s">
        <v>12</v>
      </c>
      <c r="G7141" t="s">
        <v>20</v>
      </c>
      <c r="H7141" t="s">
        <v>2396</v>
      </c>
      <c r="I7141" s="4">
        <v>32.229999999999997</v>
      </c>
      <c r="J7141" s="5">
        <v>3</v>
      </c>
      <c r="K7141" s="4">
        <v>2.42</v>
      </c>
    </row>
    <row r="7142" spans="1:11" x14ac:dyDescent="0.2">
      <c r="A7142" t="s">
        <v>3644</v>
      </c>
      <c r="B7142" t="str">
        <f t="shared" si="224"/>
        <v>2017</v>
      </c>
      <c r="C7142" t="str">
        <f t="shared" si="225"/>
        <v>Mar</v>
      </c>
      <c r="D7142" t="s">
        <v>766</v>
      </c>
      <c r="E7142" t="s">
        <v>26</v>
      </c>
      <c r="F7142" t="s">
        <v>38</v>
      </c>
      <c r="G7142" t="s">
        <v>52</v>
      </c>
      <c r="H7142" t="s">
        <v>2336</v>
      </c>
      <c r="I7142" s="4">
        <v>15.01</v>
      </c>
      <c r="J7142" s="5">
        <v>2</v>
      </c>
      <c r="K7142" s="4">
        <v>1.5</v>
      </c>
    </row>
    <row r="7143" spans="1:11" x14ac:dyDescent="0.2">
      <c r="A7143" t="s">
        <v>3644</v>
      </c>
      <c r="B7143" t="str">
        <f t="shared" si="224"/>
        <v>2017</v>
      </c>
      <c r="C7143" t="str">
        <f t="shared" si="225"/>
        <v>Mar</v>
      </c>
      <c r="D7143" t="s">
        <v>2508</v>
      </c>
      <c r="E7143" t="s">
        <v>31</v>
      </c>
      <c r="F7143" t="s">
        <v>12</v>
      </c>
      <c r="G7143" t="s">
        <v>13</v>
      </c>
      <c r="H7143" t="s">
        <v>3457</v>
      </c>
      <c r="I7143" s="4">
        <v>45.68</v>
      </c>
      <c r="J7143" s="5">
        <v>2</v>
      </c>
      <c r="K7143" s="4">
        <v>21.01</v>
      </c>
    </row>
    <row r="7144" spans="1:11" x14ac:dyDescent="0.2">
      <c r="A7144" t="s">
        <v>3644</v>
      </c>
      <c r="B7144" t="str">
        <f t="shared" si="224"/>
        <v>2017</v>
      </c>
      <c r="C7144" t="str">
        <f t="shared" si="225"/>
        <v>Mar</v>
      </c>
      <c r="D7144" t="s">
        <v>2508</v>
      </c>
      <c r="E7144" t="s">
        <v>31</v>
      </c>
      <c r="F7144" t="s">
        <v>12</v>
      </c>
      <c r="G7144" t="s">
        <v>13</v>
      </c>
      <c r="H7144" t="s">
        <v>1039</v>
      </c>
      <c r="I7144" s="4">
        <v>110.96</v>
      </c>
      <c r="J7144" s="5">
        <v>2</v>
      </c>
      <c r="K7144" s="4">
        <v>53.26</v>
      </c>
    </row>
    <row r="7145" spans="1:11" x14ac:dyDescent="0.2">
      <c r="A7145" t="s">
        <v>3644</v>
      </c>
      <c r="B7145" t="str">
        <f t="shared" si="224"/>
        <v>2017</v>
      </c>
      <c r="C7145" t="str">
        <f t="shared" si="225"/>
        <v>Mar</v>
      </c>
      <c r="D7145" t="s">
        <v>2508</v>
      </c>
      <c r="E7145" t="s">
        <v>31</v>
      </c>
      <c r="F7145" t="s">
        <v>12</v>
      </c>
      <c r="G7145" t="s">
        <v>13</v>
      </c>
      <c r="H7145" t="s">
        <v>3645</v>
      </c>
      <c r="I7145" s="4">
        <v>11.94</v>
      </c>
      <c r="J7145" s="5">
        <v>3</v>
      </c>
      <c r="K7145" s="4">
        <v>5.97</v>
      </c>
    </row>
    <row r="7146" spans="1:11" x14ac:dyDescent="0.2">
      <c r="A7146" t="s">
        <v>3644</v>
      </c>
      <c r="B7146" t="str">
        <f t="shared" si="224"/>
        <v>2017</v>
      </c>
      <c r="C7146" t="str">
        <f t="shared" si="225"/>
        <v>Mar</v>
      </c>
      <c r="D7146" t="s">
        <v>2454</v>
      </c>
      <c r="E7146" t="s">
        <v>62</v>
      </c>
      <c r="F7146" t="s">
        <v>12</v>
      </c>
      <c r="G7146" t="s">
        <v>18</v>
      </c>
      <c r="H7146" t="s">
        <v>2598</v>
      </c>
      <c r="I7146" s="4">
        <v>8.26</v>
      </c>
      <c r="J7146" s="5">
        <v>2</v>
      </c>
      <c r="K7146" s="4">
        <v>3.8</v>
      </c>
    </row>
    <row r="7147" spans="1:11" x14ac:dyDescent="0.2">
      <c r="A7147" t="s">
        <v>3644</v>
      </c>
      <c r="B7147" t="str">
        <f t="shared" si="224"/>
        <v>2017</v>
      </c>
      <c r="C7147" t="str">
        <f t="shared" si="225"/>
        <v>Mar</v>
      </c>
      <c r="D7147" t="s">
        <v>2454</v>
      </c>
      <c r="E7147" t="s">
        <v>62</v>
      </c>
      <c r="F7147" t="s">
        <v>12</v>
      </c>
      <c r="G7147" t="s">
        <v>22</v>
      </c>
      <c r="H7147" t="s">
        <v>1194</v>
      </c>
      <c r="I7147" s="4">
        <v>17.760000000000002</v>
      </c>
      <c r="J7147" s="5">
        <v>2</v>
      </c>
      <c r="K7147" s="4">
        <v>8.8800000000000008</v>
      </c>
    </row>
    <row r="7148" spans="1:11" x14ac:dyDescent="0.2">
      <c r="A7148" t="s">
        <v>3644</v>
      </c>
      <c r="B7148" t="str">
        <f t="shared" si="224"/>
        <v>2017</v>
      </c>
      <c r="C7148" t="str">
        <f t="shared" si="225"/>
        <v>Mar</v>
      </c>
      <c r="D7148" t="s">
        <v>2454</v>
      </c>
      <c r="E7148" t="s">
        <v>62</v>
      </c>
      <c r="F7148" t="s">
        <v>12</v>
      </c>
      <c r="G7148" t="s">
        <v>20</v>
      </c>
      <c r="H7148" t="s">
        <v>674</v>
      </c>
      <c r="I7148" s="4">
        <v>332.94</v>
      </c>
      <c r="J7148" s="5">
        <v>3</v>
      </c>
      <c r="K7148" s="4">
        <v>9.99</v>
      </c>
    </row>
    <row r="7149" spans="1:11" x14ac:dyDescent="0.2">
      <c r="A7149" t="s">
        <v>3644</v>
      </c>
      <c r="B7149" t="str">
        <f t="shared" si="224"/>
        <v>2017</v>
      </c>
      <c r="C7149" t="str">
        <f t="shared" si="225"/>
        <v>Mar</v>
      </c>
      <c r="D7149" t="s">
        <v>2454</v>
      </c>
      <c r="E7149" t="s">
        <v>62</v>
      </c>
      <c r="F7149" t="s">
        <v>38</v>
      </c>
      <c r="G7149" t="s">
        <v>164</v>
      </c>
      <c r="H7149" t="s">
        <v>1918</v>
      </c>
      <c r="I7149" s="4">
        <v>292.10000000000002</v>
      </c>
      <c r="J7149" s="5">
        <v>2</v>
      </c>
      <c r="K7149" s="4">
        <v>58.42</v>
      </c>
    </row>
    <row r="7150" spans="1:11" x14ac:dyDescent="0.2">
      <c r="A7150" t="s">
        <v>3644</v>
      </c>
      <c r="B7150" t="str">
        <f t="shared" si="224"/>
        <v>2017</v>
      </c>
      <c r="C7150" t="str">
        <f t="shared" si="225"/>
        <v>Mar</v>
      </c>
      <c r="D7150" t="s">
        <v>2454</v>
      </c>
      <c r="E7150" t="s">
        <v>62</v>
      </c>
      <c r="F7150" t="s">
        <v>43</v>
      </c>
      <c r="G7150" t="s">
        <v>44</v>
      </c>
      <c r="H7150" t="s">
        <v>3646</v>
      </c>
      <c r="I7150" s="4">
        <v>206.1</v>
      </c>
      <c r="J7150" s="5">
        <v>5</v>
      </c>
      <c r="K7150" s="4">
        <v>55.65</v>
      </c>
    </row>
    <row r="7151" spans="1:11" x14ac:dyDescent="0.2">
      <c r="A7151" t="s">
        <v>3644</v>
      </c>
      <c r="B7151" t="str">
        <f t="shared" si="224"/>
        <v>2017</v>
      </c>
      <c r="C7151" t="str">
        <f t="shared" si="225"/>
        <v>Mar</v>
      </c>
      <c r="D7151" t="s">
        <v>2454</v>
      </c>
      <c r="E7151" t="s">
        <v>62</v>
      </c>
      <c r="F7151" t="s">
        <v>12</v>
      </c>
      <c r="G7151" t="s">
        <v>13</v>
      </c>
      <c r="H7151" t="s">
        <v>2351</v>
      </c>
      <c r="I7151" s="4">
        <v>17.64</v>
      </c>
      <c r="J7151" s="5">
        <v>4</v>
      </c>
      <c r="K7151" s="4">
        <v>8.11</v>
      </c>
    </row>
    <row r="7152" spans="1:11" x14ac:dyDescent="0.2">
      <c r="A7152" t="s">
        <v>3644</v>
      </c>
      <c r="B7152" t="str">
        <f t="shared" si="224"/>
        <v>2017</v>
      </c>
      <c r="C7152" t="str">
        <f t="shared" si="225"/>
        <v>Mar</v>
      </c>
      <c r="D7152" t="s">
        <v>3104</v>
      </c>
      <c r="E7152" t="s">
        <v>11</v>
      </c>
      <c r="F7152" t="s">
        <v>38</v>
      </c>
      <c r="G7152" t="s">
        <v>83</v>
      </c>
      <c r="H7152" t="s">
        <v>2271</v>
      </c>
      <c r="I7152" s="4">
        <v>1023.33</v>
      </c>
      <c r="J7152" s="5">
        <v>5</v>
      </c>
      <c r="K7152" s="4">
        <v>-30.1</v>
      </c>
    </row>
    <row r="7153" spans="1:11" x14ac:dyDescent="0.2">
      <c r="A7153" t="s">
        <v>3644</v>
      </c>
      <c r="B7153" t="str">
        <f t="shared" si="224"/>
        <v>2017</v>
      </c>
      <c r="C7153" t="str">
        <f t="shared" si="225"/>
        <v>Mar</v>
      </c>
      <c r="D7153" t="s">
        <v>3104</v>
      </c>
      <c r="E7153" t="s">
        <v>11</v>
      </c>
      <c r="F7153" t="s">
        <v>38</v>
      </c>
      <c r="G7153" t="s">
        <v>39</v>
      </c>
      <c r="H7153" t="s">
        <v>40</v>
      </c>
      <c r="I7153" s="4">
        <v>600.55999999999995</v>
      </c>
      <c r="J7153" s="5">
        <v>3</v>
      </c>
      <c r="K7153" s="4">
        <v>-8.58</v>
      </c>
    </row>
    <row r="7154" spans="1:11" x14ac:dyDescent="0.2">
      <c r="A7154" t="s">
        <v>3644</v>
      </c>
      <c r="B7154" t="str">
        <f t="shared" si="224"/>
        <v>2017</v>
      </c>
      <c r="C7154" t="str">
        <f t="shared" si="225"/>
        <v>Mar</v>
      </c>
      <c r="D7154" t="s">
        <v>3104</v>
      </c>
      <c r="E7154" t="s">
        <v>11</v>
      </c>
      <c r="F7154" t="s">
        <v>43</v>
      </c>
      <c r="G7154" t="s">
        <v>58</v>
      </c>
      <c r="H7154" t="s">
        <v>492</v>
      </c>
      <c r="I7154" s="4">
        <v>39.99</v>
      </c>
      <c r="J7154" s="5">
        <v>1</v>
      </c>
      <c r="K7154" s="4">
        <v>7</v>
      </c>
    </row>
    <row r="7155" spans="1:11" x14ac:dyDescent="0.2">
      <c r="A7155" t="s">
        <v>3644</v>
      </c>
      <c r="B7155" t="str">
        <f t="shared" si="224"/>
        <v>2017</v>
      </c>
      <c r="C7155" t="str">
        <f t="shared" si="225"/>
        <v>Mar</v>
      </c>
      <c r="D7155" t="s">
        <v>3104</v>
      </c>
      <c r="E7155" t="s">
        <v>11</v>
      </c>
      <c r="F7155" t="s">
        <v>38</v>
      </c>
      <c r="G7155" t="s">
        <v>39</v>
      </c>
      <c r="H7155" t="s">
        <v>1962</v>
      </c>
      <c r="I7155" s="4">
        <v>211.25</v>
      </c>
      <c r="J7155" s="5">
        <v>2</v>
      </c>
      <c r="K7155" s="4">
        <v>-66.39</v>
      </c>
    </row>
    <row r="7156" spans="1:11" x14ac:dyDescent="0.2">
      <c r="A7156" t="s">
        <v>3647</v>
      </c>
      <c r="B7156" t="str">
        <f t="shared" si="224"/>
        <v>2017</v>
      </c>
      <c r="C7156" t="str">
        <f t="shared" si="225"/>
        <v>Mar</v>
      </c>
      <c r="D7156" t="s">
        <v>204</v>
      </c>
      <c r="E7156" t="s">
        <v>139</v>
      </c>
      <c r="F7156" t="s">
        <v>12</v>
      </c>
      <c r="G7156" t="s">
        <v>22</v>
      </c>
      <c r="H7156" t="s">
        <v>2098</v>
      </c>
      <c r="I7156" s="4">
        <v>68.739999999999995</v>
      </c>
      <c r="J7156" s="5">
        <v>9</v>
      </c>
      <c r="K7156" s="4">
        <v>-48.12</v>
      </c>
    </row>
    <row r="7157" spans="1:11" x14ac:dyDescent="0.2">
      <c r="A7157" t="s">
        <v>3647</v>
      </c>
      <c r="B7157" t="str">
        <f t="shared" si="224"/>
        <v>2017</v>
      </c>
      <c r="C7157" t="str">
        <f t="shared" si="225"/>
        <v>Mar</v>
      </c>
      <c r="D7157" t="s">
        <v>1937</v>
      </c>
      <c r="E7157" t="s">
        <v>31</v>
      </c>
      <c r="F7157" t="s">
        <v>12</v>
      </c>
      <c r="G7157" t="s">
        <v>13</v>
      </c>
      <c r="H7157" t="s">
        <v>3280</v>
      </c>
      <c r="I7157" s="4">
        <v>12.96</v>
      </c>
      <c r="J7157" s="5">
        <v>2</v>
      </c>
      <c r="K7157" s="4">
        <v>6.35</v>
      </c>
    </row>
    <row r="7158" spans="1:11" x14ac:dyDescent="0.2">
      <c r="A7158" t="s">
        <v>3647</v>
      </c>
      <c r="B7158" t="str">
        <f t="shared" si="224"/>
        <v>2017</v>
      </c>
      <c r="C7158" t="str">
        <f t="shared" si="225"/>
        <v>Mar</v>
      </c>
      <c r="D7158" t="s">
        <v>1937</v>
      </c>
      <c r="E7158" t="s">
        <v>31</v>
      </c>
      <c r="F7158" t="s">
        <v>38</v>
      </c>
      <c r="G7158" t="s">
        <v>52</v>
      </c>
      <c r="H7158" t="s">
        <v>98</v>
      </c>
      <c r="I7158" s="4">
        <v>26.48</v>
      </c>
      <c r="J7158" s="5">
        <v>1</v>
      </c>
      <c r="K7158" s="4">
        <v>10.06</v>
      </c>
    </row>
    <row r="7159" spans="1:11" x14ac:dyDescent="0.2">
      <c r="A7159" t="s">
        <v>3647</v>
      </c>
      <c r="B7159" t="str">
        <f t="shared" si="224"/>
        <v>2017</v>
      </c>
      <c r="C7159" t="str">
        <f t="shared" si="225"/>
        <v>Mar</v>
      </c>
      <c r="D7159" t="s">
        <v>1937</v>
      </c>
      <c r="E7159" t="s">
        <v>31</v>
      </c>
      <c r="F7159" t="s">
        <v>43</v>
      </c>
      <c r="G7159" t="s">
        <v>353</v>
      </c>
      <c r="H7159" t="s">
        <v>1414</v>
      </c>
      <c r="I7159" s="4">
        <v>532.72</v>
      </c>
      <c r="J7159" s="5">
        <v>2</v>
      </c>
      <c r="K7159" s="4">
        <v>53.27</v>
      </c>
    </row>
    <row r="7160" spans="1:11" x14ac:dyDescent="0.2">
      <c r="A7160" t="s">
        <v>3647</v>
      </c>
      <c r="B7160" t="str">
        <f t="shared" si="224"/>
        <v>2017</v>
      </c>
      <c r="C7160" t="str">
        <f t="shared" si="225"/>
        <v>Mar</v>
      </c>
      <c r="D7160" t="s">
        <v>1937</v>
      </c>
      <c r="E7160" t="s">
        <v>31</v>
      </c>
      <c r="F7160" t="s">
        <v>12</v>
      </c>
      <c r="G7160" t="s">
        <v>13</v>
      </c>
      <c r="H7160" t="s">
        <v>3417</v>
      </c>
      <c r="I7160" s="4">
        <v>26.72</v>
      </c>
      <c r="J7160" s="5">
        <v>4</v>
      </c>
      <c r="K7160" s="4">
        <v>12.83</v>
      </c>
    </row>
    <row r="7161" spans="1:11" x14ac:dyDescent="0.2">
      <c r="A7161" t="s">
        <v>3647</v>
      </c>
      <c r="B7161" t="str">
        <f t="shared" si="224"/>
        <v>2017</v>
      </c>
      <c r="C7161" t="str">
        <f t="shared" si="225"/>
        <v>Mar</v>
      </c>
      <c r="D7161" t="s">
        <v>1937</v>
      </c>
      <c r="E7161" t="s">
        <v>31</v>
      </c>
      <c r="F7161" t="s">
        <v>12</v>
      </c>
      <c r="G7161" t="s">
        <v>13</v>
      </c>
      <c r="H7161" t="s">
        <v>2344</v>
      </c>
      <c r="I7161" s="4">
        <v>20.04</v>
      </c>
      <c r="J7161" s="5">
        <v>3</v>
      </c>
      <c r="K7161" s="4">
        <v>9.6199999999999992</v>
      </c>
    </row>
    <row r="7162" spans="1:11" x14ac:dyDescent="0.2">
      <c r="A7162" t="s">
        <v>3647</v>
      </c>
      <c r="B7162" t="str">
        <f t="shared" si="224"/>
        <v>2017</v>
      </c>
      <c r="C7162" t="str">
        <f t="shared" si="225"/>
        <v>Mar</v>
      </c>
      <c r="D7162" t="s">
        <v>1937</v>
      </c>
      <c r="E7162" t="s">
        <v>31</v>
      </c>
      <c r="F7162" t="s">
        <v>12</v>
      </c>
      <c r="G7162" t="s">
        <v>20</v>
      </c>
      <c r="H7162" t="s">
        <v>21</v>
      </c>
      <c r="I7162" s="4">
        <v>795.48</v>
      </c>
      <c r="J7162" s="5">
        <v>7</v>
      </c>
      <c r="K7162" s="4">
        <v>7.95</v>
      </c>
    </row>
    <row r="7163" spans="1:11" x14ac:dyDescent="0.2">
      <c r="A7163" t="s">
        <v>3647</v>
      </c>
      <c r="B7163" t="str">
        <f t="shared" si="224"/>
        <v>2017</v>
      </c>
      <c r="C7163" t="str">
        <f t="shared" si="225"/>
        <v>Mar</v>
      </c>
      <c r="D7163" t="s">
        <v>1937</v>
      </c>
      <c r="E7163" t="s">
        <v>31</v>
      </c>
      <c r="F7163" t="s">
        <v>38</v>
      </c>
      <c r="G7163" t="s">
        <v>52</v>
      </c>
      <c r="H7163" t="s">
        <v>2081</v>
      </c>
      <c r="I7163" s="4">
        <v>21.56</v>
      </c>
      <c r="J7163" s="5">
        <v>7</v>
      </c>
      <c r="K7163" s="4">
        <v>6.9</v>
      </c>
    </row>
    <row r="7164" spans="1:11" x14ac:dyDescent="0.2">
      <c r="A7164" t="s">
        <v>3648</v>
      </c>
      <c r="B7164" t="str">
        <f t="shared" si="224"/>
        <v>2017</v>
      </c>
      <c r="C7164" t="str">
        <f t="shared" si="225"/>
        <v>Mar</v>
      </c>
      <c r="D7164" t="s">
        <v>1142</v>
      </c>
      <c r="E7164" t="s">
        <v>146</v>
      </c>
      <c r="F7164" t="s">
        <v>12</v>
      </c>
      <c r="G7164" t="s">
        <v>20</v>
      </c>
      <c r="H7164" t="s">
        <v>535</v>
      </c>
      <c r="I7164" s="4">
        <v>81.400000000000006</v>
      </c>
      <c r="J7164" s="5">
        <v>5</v>
      </c>
      <c r="K7164" s="4">
        <v>21.16</v>
      </c>
    </row>
    <row r="7165" spans="1:11" x14ac:dyDescent="0.2">
      <c r="A7165" t="s">
        <v>3649</v>
      </c>
      <c r="B7165" t="str">
        <f t="shared" si="224"/>
        <v>2017</v>
      </c>
      <c r="C7165" t="str">
        <f t="shared" si="225"/>
        <v>Mar</v>
      </c>
      <c r="D7165" t="s">
        <v>3650</v>
      </c>
      <c r="E7165" t="s">
        <v>974</v>
      </c>
      <c r="F7165" t="s">
        <v>12</v>
      </c>
      <c r="G7165" t="s">
        <v>72</v>
      </c>
      <c r="H7165" t="s">
        <v>3651</v>
      </c>
      <c r="I7165" s="4">
        <v>325.86</v>
      </c>
      <c r="J7165" s="5">
        <v>2</v>
      </c>
      <c r="K7165" s="4">
        <v>149.9</v>
      </c>
    </row>
    <row r="7166" spans="1:11" x14ac:dyDescent="0.2">
      <c r="A7166" t="s">
        <v>3649</v>
      </c>
      <c r="B7166" t="str">
        <f t="shared" si="224"/>
        <v>2017</v>
      </c>
      <c r="C7166" t="str">
        <f t="shared" si="225"/>
        <v>Mar</v>
      </c>
      <c r="D7166" t="s">
        <v>2521</v>
      </c>
      <c r="E7166" t="s">
        <v>26</v>
      </c>
      <c r="F7166" t="s">
        <v>12</v>
      </c>
      <c r="G7166" t="s">
        <v>22</v>
      </c>
      <c r="H7166" t="s">
        <v>662</v>
      </c>
      <c r="I7166" s="4">
        <v>5.72</v>
      </c>
      <c r="J7166" s="5">
        <v>5</v>
      </c>
      <c r="K7166" s="4">
        <v>-4.76</v>
      </c>
    </row>
    <row r="7167" spans="1:11" x14ac:dyDescent="0.2">
      <c r="A7167" t="s">
        <v>3649</v>
      </c>
      <c r="B7167" t="str">
        <f t="shared" si="224"/>
        <v>2017</v>
      </c>
      <c r="C7167" t="str">
        <f t="shared" si="225"/>
        <v>Mar</v>
      </c>
      <c r="D7167" t="s">
        <v>36</v>
      </c>
      <c r="E7167" t="s">
        <v>34</v>
      </c>
      <c r="F7167" t="s">
        <v>12</v>
      </c>
      <c r="G7167" t="s">
        <v>20</v>
      </c>
      <c r="H7167" t="s">
        <v>2879</v>
      </c>
      <c r="I7167" s="4">
        <v>59.76</v>
      </c>
      <c r="J7167" s="5">
        <v>1</v>
      </c>
      <c r="K7167" s="4">
        <v>16.73</v>
      </c>
    </row>
    <row r="7168" spans="1:11" x14ac:dyDescent="0.2">
      <c r="A7168" t="s">
        <v>3649</v>
      </c>
      <c r="B7168" t="str">
        <f t="shared" si="224"/>
        <v>2017</v>
      </c>
      <c r="C7168" t="str">
        <f t="shared" si="225"/>
        <v>Mar</v>
      </c>
      <c r="D7168" t="s">
        <v>138</v>
      </c>
      <c r="E7168" t="s">
        <v>31</v>
      </c>
      <c r="F7168" t="s">
        <v>12</v>
      </c>
      <c r="G7168" t="s">
        <v>27</v>
      </c>
      <c r="H7168" t="s">
        <v>2727</v>
      </c>
      <c r="I7168" s="4">
        <v>6.08</v>
      </c>
      <c r="J7168" s="5">
        <v>2</v>
      </c>
      <c r="K7168" s="4">
        <v>2.0699999999999998</v>
      </c>
    </row>
    <row r="7169" spans="1:11" x14ac:dyDescent="0.2">
      <c r="A7169" t="s">
        <v>3649</v>
      </c>
      <c r="B7169" t="str">
        <f t="shared" si="224"/>
        <v>2017</v>
      </c>
      <c r="C7169" t="str">
        <f t="shared" si="225"/>
        <v>Mar</v>
      </c>
      <c r="D7169" t="s">
        <v>138</v>
      </c>
      <c r="E7169" t="s">
        <v>31</v>
      </c>
      <c r="F7169" t="s">
        <v>43</v>
      </c>
      <c r="G7169" t="s">
        <v>44</v>
      </c>
      <c r="H7169" t="s">
        <v>3406</v>
      </c>
      <c r="I7169" s="4">
        <v>164.79</v>
      </c>
      <c r="J7169" s="5">
        <v>1</v>
      </c>
      <c r="K7169" s="4">
        <v>18.54</v>
      </c>
    </row>
    <row r="7170" spans="1:11" x14ac:dyDescent="0.2">
      <c r="A7170" t="s">
        <v>3649</v>
      </c>
      <c r="B7170" t="str">
        <f t="shared" si="224"/>
        <v>2017</v>
      </c>
      <c r="C7170" t="str">
        <f t="shared" si="225"/>
        <v>Mar</v>
      </c>
      <c r="D7170" t="s">
        <v>1896</v>
      </c>
      <c r="E7170" t="s">
        <v>31</v>
      </c>
      <c r="F7170" t="s">
        <v>38</v>
      </c>
      <c r="G7170" t="s">
        <v>52</v>
      </c>
      <c r="H7170" t="s">
        <v>2391</v>
      </c>
      <c r="I7170" s="4">
        <v>94.2</v>
      </c>
      <c r="J7170" s="5">
        <v>5</v>
      </c>
      <c r="K7170" s="4">
        <v>39.56</v>
      </c>
    </row>
    <row r="7171" spans="1:11" x14ac:dyDescent="0.2">
      <c r="A7171" t="s">
        <v>3652</v>
      </c>
      <c r="B7171" t="str">
        <f t="shared" ref="B7171:B7234" si="226">TEXT(A7171,"YYYY")</f>
        <v>2017</v>
      </c>
      <c r="C7171" t="str">
        <f t="shared" ref="C7171:C7234" si="227">TEXT(A7171,"MMM")</f>
        <v>Mar</v>
      </c>
      <c r="D7171" t="s">
        <v>677</v>
      </c>
      <c r="E7171" t="s">
        <v>11</v>
      </c>
      <c r="F7171" t="s">
        <v>38</v>
      </c>
      <c r="G7171" t="s">
        <v>83</v>
      </c>
      <c r="H7171" t="s">
        <v>2594</v>
      </c>
      <c r="I7171" s="4">
        <v>205.33</v>
      </c>
      <c r="J7171" s="5">
        <v>2</v>
      </c>
      <c r="K7171" s="4">
        <v>-36.24</v>
      </c>
    </row>
    <row r="7172" spans="1:11" x14ac:dyDescent="0.2">
      <c r="A7172" t="s">
        <v>3652</v>
      </c>
      <c r="B7172" t="str">
        <f t="shared" si="226"/>
        <v>2017</v>
      </c>
      <c r="C7172" t="str">
        <f t="shared" si="227"/>
        <v>Mar</v>
      </c>
      <c r="D7172" t="s">
        <v>2350</v>
      </c>
      <c r="E7172" t="s">
        <v>169</v>
      </c>
      <c r="F7172" t="s">
        <v>38</v>
      </c>
      <c r="G7172" t="s">
        <v>52</v>
      </c>
      <c r="H7172" t="s">
        <v>1184</v>
      </c>
      <c r="I7172" s="4">
        <v>29.78</v>
      </c>
      <c r="J7172" s="5">
        <v>2</v>
      </c>
      <c r="K7172" s="4">
        <v>8.0399999999999991</v>
      </c>
    </row>
    <row r="7173" spans="1:11" x14ac:dyDescent="0.2">
      <c r="A7173" t="s">
        <v>3652</v>
      </c>
      <c r="B7173" t="str">
        <f t="shared" si="226"/>
        <v>2017</v>
      </c>
      <c r="C7173" t="str">
        <f t="shared" si="227"/>
        <v>Mar</v>
      </c>
      <c r="D7173" t="s">
        <v>2350</v>
      </c>
      <c r="E7173" t="s">
        <v>169</v>
      </c>
      <c r="F7173" t="s">
        <v>43</v>
      </c>
      <c r="G7173" t="s">
        <v>44</v>
      </c>
      <c r="H7173" t="s">
        <v>1465</v>
      </c>
      <c r="I7173" s="4">
        <v>677.58</v>
      </c>
      <c r="J7173" s="5">
        <v>3</v>
      </c>
      <c r="K7173" s="4">
        <v>176.17</v>
      </c>
    </row>
    <row r="7174" spans="1:11" x14ac:dyDescent="0.2">
      <c r="A7174" t="s">
        <v>3652</v>
      </c>
      <c r="B7174" t="str">
        <f t="shared" si="226"/>
        <v>2017</v>
      </c>
      <c r="C7174" t="str">
        <f t="shared" si="227"/>
        <v>Mar</v>
      </c>
      <c r="D7174" t="s">
        <v>2350</v>
      </c>
      <c r="E7174" t="s">
        <v>169</v>
      </c>
      <c r="F7174" t="s">
        <v>12</v>
      </c>
      <c r="G7174" t="s">
        <v>13</v>
      </c>
      <c r="H7174" t="s">
        <v>3372</v>
      </c>
      <c r="I7174" s="4">
        <v>75.040000000000006</v>
      </c>
      <c r="J7174" s="5">
        <v>8</v>
      </c>
      <c r="K7174" s="4">
        <v>36.020000000000003</v>
      </c>
    </row>
    <row r="7175" spans="1:11" x14ac:dyDescent="0.2">
      <c r="A7175" t="s">
        <v>3652</v>
      </c>
      <c r="B7175" t="str">
        <f t="shared" si="226"/>
        <v>2017</v>
      </c>
      <c r="C7175" t="str">
        <f t="shared" si="227"/>
        <v>Mar</v>
      </c>
      <c r="D7175" t="s">
        <v>1648</v>
      </c>
      <c r="E7175" t="s">
        <v>169</v>
      </c>
      <c r="F7175" t="s">
        <v>43</v>
      </c>
      <c r="G7175" t="s">
        <v>44</v>
      </c>
      <c r="H7175" t="s">
        <v>1509</v>
      </c>
      <c r="I7175" s="4">
        <v>84.95</v>
      </c>
      <c r="J7175" s="5">
        <v>5</v>
      </c>
      <c r="K7175" s="4">
        <v>22.09</v>
      </c>
    </row>
    <row r="7176" spans="1:11" x14ac:dyDescent="0.2">
      <c r="A7176" t="s">
        <v>3652</v>
      </c>
      <c r="B7176" t="str">
        <f t="shared" si="226"/>
        <v>2017</v>
      </c>
      <c r="C7176" t="str">
        <f t="shared" si="227"/>
        <v>Mar</v>
      </c>
      <c r="D7176" t="s">
        <v>1749</v>
      </c>
      <c r="E7176" t="s">
        <v>37</v>
      </c>
      <c r="F7176" t="s">
        <v>38</v>
      </c>
      <c r="G7176" t="s">
        <v>52</v>
      </c>
      <c r="H7176" t="s">
        <v>1060</v>
      </c>
      <c r="I7176" s="4">
        <v>61</v>
      </c>
      <c r="J7176" s="5">
        <v>5</v>
      </c>
      <c r="K7176" s="4">
        <v>25.62</v>
      </c>
    </row>
    <row r="7177" spans="1:11" x14ac:dyDescent="0.2">
      <c r="A7177" t="s">
        <v>3652</v>
      </c>
      <c r="B7177" t="str">
        <f t="shared" si="226"/>
        <v>2017</v>
      </c>
      <c r="C7177" t="str">
        <f t="shared" si="227"/>
        <v>Mar</v>
      </c>
      <c r="D7177" t="s">
        <v>1749</v>
      </c>
      <c r="E7177" t="s">
        <v>37</v>
      </c>
      <c r="F7177" t="s">
        <v>43</v>
      </c>
      <c r="G7177" t="s">
        <v>44</v>
      </c>
      <c r="H7177" t="s">
        <v>1510</v>
      </c>
      <c r="I7177" s="4">
        <v>671.93</v>
      </c>
      <c r="J7177" s="5">
        <v>7</v>
      </c>
      <c r="K7177" s="4">
        <v>188.14</v>
      </c>
    </row>
    <row r="7178" spans="1:11" x14ac:dyDescent="0.2">
      <c r="A7178" t="s">
        <v>3652</v>
      </c>
      <c r="B7178" t="str">
        <f t="shared" si="226"/>
        <v>2017</v>
      </c>
      <c r="C7178" t="str">
        <f t="shared" si="227"/>
        <v>Mar</v>
      </c>
      <c r="D7178" t="s">
        <v>2852</v>
      </c>
      <c r="E7178" t="s">
        <v>17</v>
      </c>
      <c r="F7178" t="s">
        <v>12</v>
      </c>
      <c r="G7178" t="s">
        <v>22</v>
      </c>
      <c r="H7178" t="s">
        <v>1345</v>
      </c>
      <c r="I7178" s="4">
        <v>13.47</v>
      </c>
      <c r="J7178" s="5">
        <v>13</v>
      </c>
      <c r="K7178" s="4">
        <v>-22.9</v>
      </c>
    </row>
    <row r="7179" spans="1:11" x14ac:dyDescent="0.2">
      <c r="A7179" t="s">
        <v>3652</v>
      </c>
      <c r="B7179" t="str">
        <f t="shared" si="226"/>
        <v>2017</v>
      </c>
      <c r="C7179" t="str">
        <f t="shared" si="227"/>
        <v>Mar</v>
      </c>
      <c r="D7179" t="s">
        <v>1699</v>
      </c>
      <c r="E7179" t="s">
        <v>34</v>
      </c>
      <c r="F7179" t="s">
        <v>12</v>
      </c>
      <c r="G7179" t="s">
        <v>22</v>
      </c>
      <c r="H7179" t="s">
        <v>2977</v>
      </c>
      <c r="I7179" s="4">
        <v>34.54</v>
      </c>
      <c r="J7179" s="5">
        <v>1</v>
      </c>
      <c r="K7179" s="4">
        <v>17.27</v>
      </c>
    </row>
    <row r="7180" spans="1:11" x14ac:dyDescent="0.2">
      <c r="A7180" t="s">
        <v>3652</v>
      </c>
      <c r="B7180" t="str">
        <f t="shared" si="226"/>
        <v>2017</v>
      </c>
      <c r="C7180" t="str">
        <f t="shared" si="227"/>
        <v>Mar</v>
      </c>
      <c r="D7180" t="s">
        <v>1699</v>
      </c>
      <c r="E7180" t="s">
        <v>34</v>
      </c>
      <c r="F7180" t="s">
        <v>43</v>
      </c>
      <c r="G7180" t="s">
        <v>694</v>
      </c>
      <c r="H7180" t="s">
        <v>731</v>
      </c>
      <c r="I7180" s="4">
        <v>2999.95</v>
      </c>
      <c r="J7180" s="5">
        <v>5</v>
      </c>
      <c r="K7180" s="4">
        <v>1439.98</v>
      </c>
    </row>
    <row r="7181" spans="1:11" x14ac:dyDescent="0.2">
      <c r="A7181" t="s">
        <v>3652</v>
      </c>
      <c r="B7181" t="str">
        <f t="shared" si="226"/>
        <v>2017</v>
      </c>
      <c r="C7181" t="str">
        <f t="shared" si="227"/>
        <v>Mar</v>
      </c>
      <c r="D7181" t="s">
        <v>1699</v>
      </c>
      <c r="E7181" t="s">
        <v>34</v>
      </c>
      <c r="F7181" t="s">
        <v>12</v>
      </c>
      <c r="G7181" t="s">
        <v>22</v>
      </c>
      <c r="H7181" t="s">
        <v>1425</v>
      </c>
      <c r="I7181" s="4">
        <v>64.12</v>
      </c>
      <c r="J7181" s="5">
        <v>4</v>
      </c>
      <c r="K7181" s="4">
        <v>30.78</v>
      </c>
    </row>
    <row r="7182" spans="1:11" x14ac:dyDescent="0.2">
      <c r="A7182" t="s">
        <v>3652</v>
      </c>
      <c r="B7182" t="str">
        <f t="shared" si="226"/>
        <v>2017</v>
      </c>
      <c r="C7182" t="str">
        <f t="shared" si="227"/>
        <v>Mar</v>
      </c>
      <c r="D7182" t="s">
        <v>547</v>
      </c>
      <c r="E7182" t="s">
        <v>11</v>
      </c>
      <c r="F7182" t="s">
        <v>12</v>
      </c>
      <c r="G7182" t="s">
        <v>105</v>
      </c>
      <c r="H7182" t="s">
        <v>2972</v>
      </c>
      <c r="I7182" s="4">
        <v>33.619999999999997</v>
      </c>
      <c r="J7182" s="5">
        <v>5</v>
      </c>
      <c r="K7182" s="4">
        <v>-90.77</v>
      </c>
    </row>
    <row r="7183" spans="1:11" x14ac:dyDescent="0.2">
      <c r="A7183" t="s">
        <v>3652</v>
      </c>
      <c r="B7183" t="str">
        <f t="shared" si="226"/>
        <v>2017</v>
      </c>
      <c r="C7183" t="str">
        <f t="shared" si="227"/>
        <v>Mar</v>
      </c>
      <c r="D7183" t="s">
        <v>1552</v>
      </c>
      <c r="E7183" t="s">
        <v>31</v>
      </c>
      <c r="F7183" t="s">
        <v>12</v>
      </c>
      <c r="G7183" t="s">
        <v>232</v>
      </c>
      <c r="H7183" t="s">
        <v>2687</v>
      </c>
      <c r="I7183" s="4">
        <v>29.7</v>
      </c>
      <c r="J7183" s="5">
        <v>3</v>
      </c>
      <c r="K7183" s="4">
        <v>8.02</v>
      </c>
    </row>
    <row r="7184" spans="1:11" x14ac:dyDescent="0.2">
      <c r="A7184" t="s">
        <v>3653</v>
      </c>
      <c r="B7184" t="str">
        <f t="shared" si="226"/>
        <v>2017</v>
      </c>
      <c r="C7184" t="str">
        <f t="shared" si="227"/>
        <v>Apr</v>
      </c>
      <c r="D7184" t="s">
        <v>1572</v>
      </c>
      <c r="E7184" t="s">
        <v>216</v>
      </c>
      <c r="F7184" t="s">
        <v>12</v>
      </c>
      <c r="G7184" t="s">
        <v>20</v>
      </c>
      <c r="H7184" t="s">
        <v>2858</v>
      </c>
      <c r="I7184" s="4">
        <v>94.2</v>
      </c>
      <c r="J7184" s="5">
        <v>6</v>
      </c>
      <c r="K7184" s="4">
        <v>23.55</v>
      </c>
    </row>
    <row r="7185" spans="1:11" x14ac:dyDescent="0.2">
      <c r="A7185" t="s">
        <v>3653</v>
      </c>
      <c r="B7185" t="str">
        <f t="shared" si="226"/>
        <v>2017</v>
      </c>
      <c r="C7185" t="str">
        <f t="shared" si="227"/>
        <v>Apr</v>
      </c>
      <c r="D7185" t="s">
        <v>1572</v>
      </c>
      <c r="E7185" t="s">
        <v>216</v>
      </c>
      <c r="F7185" t="s">
        <v>12</v>
      </c>
      <c r="G7185" t="s">
        <v>72</v>
      </c>
      <c r="H7185" t="s">
        <v>73</v>
      </c>
      <c r="I7185" s="4">
        <v>28.4</v>
      </c>
      <c r="J7185" s="5">
        <v>5</v>
      </c>
      <c r="K7185" s="4">
        <v>13.35</v>
      </c>
    </row>
    <row r="7186" spans="1:11" x14ac:dyDescent="0.2">
      <c r="A7186" t="s">
        <v>3653</v>
      </c>
      <c r="B7186" t="str">
        <f t="shared" si="226"/>
        <v>2017</v>
      </c>
      <c r="C7186" t="str">
        <f t="shared" si="227"/>
        <v>Apr</v>
      </c>
      <c r="D7186" t="s">
        <v>1457</v>
      </c>
      <c r="E7186" t="s">
        <v>31</v>
      </c>
      <c r="F7186" t="s">
        <v>12</v>
      </c>
      <c r="G7186" t="s">
        <v>18</v>
      </c>
      <c r="H7186" t="s">
        <v>3349</v>
      </c>
      <c r="I7186" s="4">
        <v>5.78</v>
      </c>
      <c r="J7186" s="5">
        <v>2</v>
      </c>
      <c r="K7186" s="4">
        <v>2.72</v>
      </c>
    </row>
    <row r="7187" spans="1:11" x14ac:dyDescent="0.2">
      <c r="A7187" t="s">
        <v>3653</v>
      </c>
      <c r="B7187" t="str">
        <f t="shared" si="226"/>
        <v>2017</v>
      </c>
      <c r="C7187" t="str">
        <f t="shared" si="227"/>
        <v>Apr</v>
      </c>
      <c r="D7187" t="s">
        <v>1457</v>
      </c>
      <c r="E7187" t="s">
        <v>31</v>
      </c>
      <c r="F7187" t="s">
        <v>12</v>
      </c>
      <c r="G7187" t="s">
        <v>22</v>
      </c>
      <c r="H7187" t="s">
        <v>704</v>
      </c>
      <c r="I7187" s="4">
        <v>121.68</v>
      </c>
      <c r="J7187" s="5">
        <v>13</v>
      </c>
      <c r="K7187" s="4">
        <v>38.03</v>
      </c>
    </row>
    <row r="7188" spans="1:11" x14ac:dyDescent="0.2">
      <c r="A7188" t="s">
        <v>3653</v>
      </c>
      <c r="B7188" t="str">
        <f t="shared" si="226"/>
        <v>2017</v>
      </c>
      <c r="C7188" t="str">
        <f t="shared" si="227"/>
        <v>Apr</v>
      </c>
      <c r="D7188" t="s">
        <v>1171</v>
      </c>
      <c r="E7188" t="s">
        <v>31</v>
      </c>
      <c r="F7188" t="s">
        <v>38</v>
      </c>
      <c r="G7188" t="s">
        <v>83</v>
      </c>
      <c r="H7188" t="s">
        <v>3398</v>
      </c>
      <c r="I7188" s="4">
        <v>482.66</v>
      </c>
      <c r="J7188" s="5">
        <v>8</v>
      </c>
      <c r="K7188" s="4">
        <v>85.18</v>
      </c>
    </row>
    <row r="7189" spans="1:11" x14ac:dyDescent="0.2">
      <c r="A7189" t="s">
        <v>3653</v>
      </c>
      <c r="B7189" t="str">
        <f t="shared" si="226"/>
        <v>2017</v>
      </c>
      <c r="C7189" t="str">
        <f t="shared" si="227"/>
        <v>Apr</v>
      </c>
      <c r="D7189" t="s">
        <v>1171</v>
      </c>
      <c r="E7189" t="s">
        <v>31</v>
      </c>
      <c r="F7189" t="s">
        <v>43</v>
      </c>
      <c r="G7189" t="s">
        <v>353</v>
      </c>
      <c r="H7189" t="s">
        <v>2981</v>
      </c>
      <c r="I7189" s="4">
        <v>4799.9799999999996</v>
      </c>
      <c r="J7189" s="5">
        <v>2</v>
      </c>
      <c r="K7189" s="4">
        <v>360</v>
      </c>
    </row>
    <row r="7190" spans="1:11" x14ac:dyDescent="0.2">
      <c r="A7190" t="s">
        <v>3653</v>
      </c>
      <c r="B7190" t="str">
        <f t="shared" si="226"/>
        <v>2017</v>
      </c>
      <c r="C7190" t="str">
        <f t="shared" si="227"/>
        <v>Apr</v>
      </c>
      <c r="D7190" t="s">
        <v>1505</v>
      </c>
      <c r="E7190" t="s">
        <v>169</v>
      </c>
      <c r="F7190" t="s">
        <v>12</v>
      </c>
      <c r="G7190" t="s">
        <v>13</v>
      </c>
      <c r="H7190" t="s">
        <v>2241</v>
      </c>
      <c r="I7190" s="4">
        <v>42.93</v>
      </c>
      <c r="J7190" s="5">
        <v>9</v>
      </c>
      <c r="K7190" s="4">
        <v>19.32</v>
      </c>
    </row>
    <row r="7191" spans="1:11" x14ac:dyDescent="0.2">
      <c r="A7191" t="s">
        <v>3653</v>
      </c>
      <c r="B7191" t="str">
        <f t="shared" si="226"/>
        <v>2017</v>
      </c>
      <c r="C7191" t="str">
        <f t="shared" si="227"/>
        <v>Apr</v>
      </c>
      <c r="D7191" t="s">
        <v>235</v>
      </c>
      <c r="E7191" t="s">
        <v>139</v>
      </c>
      <c r="F7191" t="s">
        <v>43</v>
      </c>
      <c r="G7191" t="s">
        <v>44</v>
      </c>
      <c r="H7191" t="s">
        <v>2165</v>
      </c>
      <c r="I7191" s="4">
        <v>23.98</v>
      </c>
      <c r="J7191" s="5">
        <v>3</v>
      </c>
      <c r="K7191" s="4">
        <v>-5.69</v>
      </c>
    </row>
    <row r="7192" spans="1:11" x14ac:dyDescent="0.2">
      <c r="A7192" t="s">
        <v>3653</v>
      </c>
      <c r="B7192" t="str">
        <f t="shared" si="226"/>
        <v>2017</v>
      </c>
      <c r="C7192" t="str">
        <f t="shared" si="227"/>
        <v>Apr</v>
      </c>
      <c r="D7192" t="s">
        <v>235</v>
      </c>
      <c r="E7192" t="s">
        <v>139</v>
      </c>
      <c r="F7192" t="s">
        <v>12</v>
      </c>
      <c r="G7192" t="s">
        <v>18</v>
      </c>
      <c r="H7192" t="s">
        <v>1273</v>
      </c>
      <c r="I7192" s="4">
        <v>6.26</v>
      </c>
      <c r="J7192" s="5">
        <v>3</v>
      </c>
      <c r="K7192" s="4">
        <v>2.04</v>
      </c>
    </row>
    <row r="7193" spans="1:11" x14ac:dyDescent="0.2">
      <c r="A7193" t="s">
        <v>3653</v>
      </c>
      <c r="B7193" t="str">
        <f t="shared" si="226"/>
        <v>2017</v>
      </c>
      <c r="C7193" t="str">
        <f t="shared" si="227"/>
        <v>Apr</v>
      </c>
      <c r="D7193" t="s">
        <v>235</v>
      </c>
      <c r="E7193" t="s">
        <v>139</v>
      </c>
      <c r="F7193" t="s">
        <v>12</v>
      </c>
      <c r="G7193" t="s">
        <v>105</v>
      </c>
      <c r="H7193" t="s">
        <v>758</v>
      </c>
      <c r="I7193" s="4">
        <v>20.81</v>
      </c>
      <c r="J7193" s="5">
        <v>3</v>
      </c>
      <c r="K7193" s="4">
        <v>1.82</v>
      </c>
    </row>
    <row r="7194" spans="1:11" x14ac:dyDescent="0.2">
      <c r="A7194" t="s">
        <v>3653</v>
      </c>
      <c r="B7194" t="str">
        <f t="shared" si="226"/>
        <v>2017</v>
      </c>
      <c r="C7194" t="str">
        <f t="shared" si="227"/>
        <v>Apr</v>
      </c>
      <c r="D7194" t="s">
        <v>235</v>
      </c>
      <c r="E7194" t="s">
        <v>139</v>
      </c>
      <c r="F7194" t="s">
        <v>38</v>
      </c>
      <c r="G7194" t="s">
        <v>39</v>
      </c>
      <c r="H7194" t="s">
        <v>1717</v>
      </c>
      <c r="I7194" s="4">
        <v>218.35</v>
      </c>
      <c r="J7194" s="5">
        <v>3</v>
      </c>
      <c r="K7194" s="4">
        <v>-19.11</v>
      </c>
    </row>
    <row r="7195" spans="1:11" x14ac:dyDescent="0.2">
      <c r="A7195" t="s">
        <v>3653</v>
      </c>
      <c r="B7195" t="str">
        <f t="shared" si="226"/>
        <v>2017</v>
      </c>
      <c r="C7195" t="str">
        <f t="shared" si="227"/>
        <v>Apr</v>
      </c>
      <c r="D7195" t="s">
        <v>671</v>
      </c>
      <c r="E7195" t="s">
        <v>79</v>
      </c>
      <c r="F7195" t="s">
        <v>38</v>
      </c>
      <c r="G7195" t="s">
        <v>52</v>
      </c>
      <c r="H7195" t="s">
        <v>1477</v>
      </c>
      <c r="I7195" s="4">
        <v>127.95</v>
      </c>
      <c r="J7195" s="5">
        <v>3</v>
      </c>
      <c r="K7195" s="4">
        <v>21.75</v>
      </c>
    </row>
    <row r="7196" spans="1:11" x14ac:dyDescent="0.2">
      <c r="A7196" t="s">
        <v>3654</v>
      </c>
      <c r="B7196" t="str">
        <f t="shared" si="226"/>
        <v>2017</v>
      </c>
      <c r="C7196" t="str">
        <f t="shared" si="227"/>
        <v>Apr</v>
      </c>
      <c r="D7196" t="s">
        <v>1885</v>
      </c>
      <c r="E7196" t="s">
        <v>31</v>
      </c>
      <c r="F7196" t="s">
        <v>38</v>
      </c>
      <c r="G7196" t="s">
        <v>52</v>
      </c>
      <c r="H7196" t="s">
        <v>1134</v>
      </c>
      <c r="I7196" s="4">
        <v>25.11</v>
      </c>
      <c r="J7196" s="5">
        <v>3</v>
      </c>
      <c r="K7196" s="4">
        <v>6.53</v>
      </c>
    </row>
    <row r="7197" spans="1:11" x14ac:dyDescent="0.2">
      <c r="A7197" t="s">
        <v>3654</v>
      </c>
      <c r="B7197" t="str">
        <f t="shared" si="226"/>
        <v>2017</v>
      </c>
      <c r="C7197" t="str">
        <f t="shared" si="227"/>
        <v>Apr</v>
      </c>
      <c r="D7197" t="s">
        <v>1945</v>
      </c>
      <c r="E7197" t="s">
        <v>34</v>
      </c>
      <c r="F7197" t="s">
        <v>38</v>
      </c>
      <c r="G7197" t="s">
        <v>164</v>
      </c>
      <c r="H7197" t="s">
        <v>936</v>
      </c>
      <c r="I7197" s="4">
        <v>411.8</v>
      </c>
      <c r="J7197" s="5">
        <v>2</v>
      </c>
      <c r="K7197" s="4">
        <v>70.010000000000005</v>
      </c>
    </row>
    <row r="7198" spans="1:11" x14ac:dyDescent="0.2">
      <c r="A7198" t="s">
        <v>3654</v>
      </c>
      <c r="B7198" t="str">
        <f t="shared" si="226"/>
        <v>2017</v>
      </c>
      <c r="C7198" t="str">
        <f t="shared" si="227"/>
        <v>Apr</v>
      </c>
      <c r="D7198" t="s">
        <v>1945</v>
      </c>
      <c r="E7198" t="s">
        <v>34</v>
      </c>
      <c r="F7198" t="s">
        <v>43</v>
      </c>
      <c r="G7198" t="s">
        <v>58</v>
      </c>
      <c r="H7198" t="s">
        <v>1811</v>
      </c>
      <c r="I7198" s="4">
        <v>360</v>
      </c>
      <c r="J7198" s="5">
        <v>4</v>
      </c>
      <c r="K7198" s="4">
        <v>129.6</v>
      </c>
    </row>
    <row r="7199" spans="1:11" x14ac:dyDescent="0.2">
      <c r="A7199" t="s">
        <v>3654</v>
      </c>
      <c r="B7199" t="str">
        <f t="shared" si="226"/>
        <v>2017</v>
      </c>
      <c r="C7199" t="str">
        <f t="shared" si="227"/>
        <v>Apr</v>
      </c>
      <c r="D7199" t="s">
        <v>1970</v>
      </c>
      <c r="E7199" t="s">
        <v>706</v>
      </c>
      <c r="F7199" t="s">
        <v>12</v>
      </c>
      <c r="G7199" t="s">
        <v>27</v>
      </c>
      <c r="H7199" t="s">
        <v>3537</v>
      </c>
      <c r="I7199" s="4">
        <v>11.12</v>
      </c>
      <c r="J7199" s="5">
        <v>4</v>
      </c>
      <c r="K7199" s="4">
        <v>2.89</v>
      </c>
    </row>
    <row r="7200" spans="1:11" x14ac:dyDescent="0.2">
      <c r="A7200" t="s">
        <v>3654</v>
      </c>
      <c r="B7200" t="str">
        <f t="shared" si="226"/>
        <v>2017</v>
      </c>
      <c r="C7200" t="str">
        <f t="shared" si="227"/>
        <v>Apr</v>
      </c>
      <c r="D7200" t="s">
        <v>2192</v>
      </c>
      <c r="E7200" t="s">
        <v>561</v>
      </c>
      <c r="F7200" t="s">
        <v>12</v>
      </c>
      <c r="G7200" t="s">
        <v>18</v>
      </c>
      <c r="H7200" t="s">
        <v>1545</v>
      </c>
      <c r="I7200" s="4">
        <v>14.94</v>
      </c>
      <c r="J7200" s="5">
        <v>3</v>
      </c>
      <c r="K7200" s="4">
        <v>6.87</v>
      </c>
    </row>
    <row r="7201" spans="1:11" x14ac:dyDescent="0.2">
      <c r="A7201" t="s">
        <v>3655</v>
      </c>
      <c r="B7201" t="str">
        <f t="shared" si="226"/>
        <v>2017</v>
      </c>
      <c r="C7201" t="str">
        <f t="shared" si="227"/>
        <v>Apr</v>
      </c>
      <c r="D7201" t="s">
        <v>685</v>
      </c>
      <c r="E7201" t="s">
        <v>26</v>
      </c>
      <c r="F7201" t="s">
        <v>38</v>
      </c>
      <c r="G7201" t="s">
        <v>52</v>
      </c>
      <c r="H7201" t="s">
        <v>1178</v>
      </c>
      <c r="I7201" s="4">
        <v>25.47</v>
      </c>
      <c r="J7201" s="5">
        <v>4</v>
      </c>
      <c r="K7201" s="4">
        <v>7.64</v>
      </c>
    </row>
    <row r="7202" spans="1:11" x14ac:dyDescent="0.2">
      <c r="A7202" t="s">
        <v>3655</v>
      </c>
      <c r="B7202" t="str">
        <f t="shared" si="226"/>
        <v>2017</v>
      </c>
      <c r="C7202" t="str">
        <f t="shared" si="227"/>
        <v>Apr</v>
      </c>
      <c r="D7202" t="s">
        <v>257</v>
      </c>
      <c r="E7202" t="s">
        <v>17</v>
      </c>
      <c r="F7202" t="s">
        <v>12</v>
      </c>
      <c r="G7202" t="s">
        <v>27</v>
      </c>
      <c r="H7202" t="s">
        <v>1450</v>
      </c>
      <c r="I7202" s="4">
        <v>7.06</v>
      </c>
      <c r="J7202" s="5">
        <v>3</v>
      </c>
      <c r="K7202" s="4">
        <v>2.21</v>
      </c>
    </row>
    <row r="7203" spans="1:11" x14ac:dyDescent="0.2">
      <c r="A7203" t="s">
        <v>3656</v>
      </c>
      <c r="B7203" t="str">
        <f t="shared" si="226"/>
        <v>2017</v>
      </c>
      <c r="C7203" t="str">
        <f t="shared" si="227"/>
        <v>Apr</v>
      </c>
      <c r="D7203" t="s">
        <v>1776</v>
      </c>
      <c r="E7203" t="s">
        <v>17</v>
      </c>
      <c r="F7203" t="s">
        <v>43</v>
      </c>
      <c r="G7203" t="s">
        <v>44</v>
      </c>
      <c r="H7203" t="s">
        <v>3010</v>
      </c>
      <c r="I7203" s="4">
        <v>383.84</v>
      </c>
      <c r="J7203" s="5">
        <v>4</v>
      </c>
      <c r="K7203" s="4">
        <v>47.98</v>
      </c>
    </row>
    <row r="7204" spans="1:11" x14ac:dyDescent="0.2">
      <c r="A7204" t="s">
        <v>3656</v>
      </c>
      <c r="B7204" t="str">
        <f t="shared" si="226"/>
        <v>2017</v>
      </c>
      <c r="C7204" t="str">
        <f t="shared" si="227"/>
        <v>Apr</v>
      </c>
      <c r="D7204" t="s">
        <v>1079</v>
      </c>
      <c r="E7204" t="s">
        <v>169</v>
      </c>
      <c r="F7204" t="s">
        <v>43</v>
      </c>
      <c r="G7204" t="s">
        <v>44</v>
      </c>
      <c r="H7204" t="s">
        <v>3646</v>
      </c>
      <c r="I7204" s="4">
        <v>41.22</v>
      </c>
      <c r="J7204" s="5">
        <v>1</v>
      </c>
      <c r="K7204" s="4">
        <v>11.13</v>
      </c>
    </row>
    <row r="7205" spans="1:11" x14ac:dyDescent="0.2">
      <c r="A7205" t="s">
        <v>3656</v>
      </c>
      <c r="B7205" t="str">
        <f t="shared" si="226"/>
        <v>2017</v>
      </c>
      <c r="C7205" t="str">
        <f t="shared" si="227"/>
        <v>Apr</v>
      </c>
      <c r="D7205" t="s">
        <v>1079</v>
      </c>
      <c r="E7205" t="s">
        <v>169</v>
      </c>
      <c r="F7205" t="s">
        <v>12</v>
      </c>
      <c r="G7205" t="s">
        <v>232</v>
      </c>
      <c r="H7205" t="s">
        <v>1762</v>
      </c>
      <c r="I7205" s="4">
        <v>240.37</v>
      </c>
      <c r="J7205" s="5">
        <v>1</v>
      </c>
      <c r="K7205" s="4">
        <v>7.21</v>
      </c>
    </row>
    <row r="7206" spans="1:11" x14ac:dyDescent="0.2">
      <c r="A7206" t="s">
        <v>3656</v>
      </c>
      <c r="B7206" t="str">
        <f t="shared" si="226"/>
        <v>2017</v>
      </c>
      <c r="C7206" t="str">
        <f t="shared" si="227"/>
        <v>Apr</v>
      </c>
      <c r="D7206" t="s">
        <v>1079</v>
      </c>
      <c r="E7206" t="s">
        <v>169</v>
      </c>
      <c r="F7206" t="s">
        <v>43</v>
      </c>
      <c r="G7206" t="s">
        <v>44</v>
      </c>
      <c r="H7206" t="s">
        <v>2208</v>
      </c>
      <c r="I7206" s="4">
        <v>119.02</v>
      </c>
      <c r="J7206" s="5">
        <v>2</v>
      </c>
      <c r="K7206" s="4">
        <v>33.33</v>
      </c>
    </row>
    <row r="7207" spans="1:11" x14ac:dyDescent="0.2">
      <c r="A7207" t="s">
        <v>3656</v>
      </c>
      <c r="B7207" t="str">
        <f t="shared" si="226"/>
        <v>2017</v>
      </c>
      <c r="C7207" t="str">
        <f t="shared" si="227"/>
        <v>Apr</v>
      </c>
      <c r="D7207" t="s">
        <v>2106</v>
      </c>
      <c r="E7207" t="s">
        <v>169</v>
      </c>
      <c r="F7207" t="s">
        <v>12</v>
      </c>
      <c r="G7207" t="s">
        <v>72</v>
      </c>
      <c r="H7207" t="s">
        <v>74</v>
      </c>
      <c r="I7207" s="4">
        <v>16.98</v>
      </c>
      <c r="J7207" s="5">
        <v>1</v>
      </c>
      <c r="K7207" s="4">
        <v>8.49</v>
      </c>
    </row>
    <row r="7208" spans="1:11" x14ac:dyDescent="0.2">
      <c r="A7208" t="s">
        <v>3656</v>
      </c>
      <c r="B7208" t="str">
        <f t="shared" si="226"/>
        <v>2017</v>
      </c>
      <c r="C7208" t="str">
        <f t="shared" si="227"/>
        <v>Apr</v>
      </c>
      <c r="D7208" t="s">
        <v>1484</v>
      </c>
      <c r="E7208" t="s">
        <v>169</v>
      </c>
      <c r="F7208" t="s">
        <v>12</v>
      </c>
      <c r="G7208" t="s">
        <v>27</v>
      </c>
      <c r="H7208" t="s">
        <v>2965</v>
      </c>
      <c r="I7208" s="4">
        <v>7.04</v>
      </c>
      <c r="J7208" s="5">
        <v>4</v>
      </c>
      <c r="K7208" s="4">
        <v>2.04</v>
      </c>
    </row>
    <row r="7209" spans="1:11" x14ac:dyDescent="0.2">
      <c r="A7209" t="s">
        <v>3657</v>
      </c>
      <c r="B7209" t="str">
        <f t="shared" si="226"/>
        <v>2017</v>
      </c>
      <c r="C7209" t="str">
        <f t="shared" si="227"/>
        <v>Apr</v>
      </c>
      <c r="D7209" t="s">
        <v>3359</v>
      </c>
      <c r="E7209" t="s">
        <v>458</v>
      </c>
      <c r="F7209" t="s">
        <v>12</v>
      </c>
      <c r="G7209" t="s">
        <v>13</v>
      </c>
      <c r="H7209" t="s">
        <v>719</v>
      </c>
      <c r="I7209" s="4">
        <v>106.32</v>
      </c>
      <c r="J7209" s="5">
        <v>3</v>
      </c>
      <c r="K7209" s="4">
        <v>49.97</v>
      </c>
    </row>
    <row r="7210" spans="1:11" x14ac:dyDescent="0.2">
      <c r="A7210" t="s">
        <v>3657</v>
      </c>
      <c r="B7210" t="str">
        <f t="shared" si="226"/>
        <v>2017</v>
      </c>
      <c r="C7210" t="str">
        <f t="shared" si="227"/>
        <v>Apr</v>
      </c>
      <c r="D7210" t="s">
        <v>1288</v>
      </c>
      <c r="E7210" t="s">
        <v>135</v>
      </c>
      <c r="F7210" t="s">
        <v>12</v>
      </c>
      <c r="G7210" t="s">
        <v>22</v>
      </c>
      <c r="H7210" t="s">
        <v>1935</v>
      </c>
      <c r="I7210" s="4">
        <v>8.1</v>
      </c>
      <c r="J7210" s="5">
        <v>5</v>
      </c>
      <c r="K7210" s="4">
        <v>-5.94</v>
      </c>
    </row>
    <row r="7211" spans="1:11" x14ac:dyDescent="0.2">
      <c r="A7211" t="s">
        <v>3658</v>
      </c>
      <c r="B7211" t="str">
        <f t="shared" si="226"/>
        <v>2017</v>
      </c>
      <c r="C7211" t="str">
        <f t="shared" si="227"/>
        <v>Apr</v>
      </c>
      <c r="D7211" t="s">
        <v>1598</v>
      </c>
      <c r="E7211" t="s">
        <v>139</v>
      </c>
      <c r="F7211" t="s">
        <v>38</v>
      </c>
      <c r="G7211" t="s">
        <v>164</v>
      </c>
      <c r="H7211" t="s">
        <v>632</v>
      </c>
      <c r="I7211" s="4">
        <v>233.86</v>
      </c>
      <c r="J7211" s="5">
        <v>2</v>
      </c>
      <c r="K7211" s="4">
        <v>-102.05</v>
      </c>
    </row>
    <row r="7212" spans="1:11" x14ac:dyDescent="0.2">
      <c r="A7212" t="s">
        <v>3658</v>
      </c>
      <c r="B7212" t="str">
        <f t="shared" si="226"/>
        <v>2017</v>
      </c>
      <c r="C7212" t="str">
        <f t="shared" si="227"/>
        <v>Apr</v>
      </c>
      <c r="D7212" t="s">
        <v>1598</v>
      </c>
      <c r="E7212" t="s">
        <v>139</v>
      </c>
      <c r="F7212" t="s">
        <v>38</v>
      </c>
      <c r="G7212" t="s">
        <v>164</v>
      </c>
      <c r="H7212" t="s">
        <v>374</v>
      </c>
      <c r="I7212" s="4">
        <v>620.61</v>
      </c>
      <c r="J7212" s="5">
        <v>3</v>
      </c>
      <c r="K7212" s="4">
        <v>-248.25</v>
      </c>
    </row>
    <row r="7213" spans="1:11" x14ac:dyDescent="0.2">
      <c r="A7213" t="s">
        <v>3658</v>
      </c>
      <c r="B7213" t="str">
        <f t="shared" si="226"/>
        <v>2017</v>
      </c>
      <c r="C7213" t="str">
        <f t="shared" si="227"/>
        <v>Apr</v>
      </c>
      <c r="D7213" t="s">
        <v>1598</v>
      </c>
      <c r="E7213" t="s">
        <v>139</v>
      </c>
      <c r="F7213" t="s">
        <v>12</v>
      </c>
      <c r="G7213" t="s">
        <v>22</v>
      </c>
      <c r="H7213" t="s">
        <v>1194</v>
      </c>
      <c r="I7213" s="4">
        <v>5.33</v>
      </c>
      <c r="J7213" s="5">
        <v>2</v>
      </c>
      <c r="K7213" s="4">
        <v>-3.55</v>
      </c>
    </row>
    <row r="7214" spans="1:11" x14ac:dyDescent="0.2">
      <c r="A7214" t="s">
        <v>3658</v>
      </c>
      <c r="B7214" t="str">
        <f t="shared" si="226"/>
        <v>2017</v>
      </c>
      <c r="C7214" t="str">
        <f t="shared" si="227"/>
        <v>Apr</v>
      </c>
      <c r="D7214" t="s">
        <v>1598</v>
      </c>
      <c r="E7214" t="s">
        <v>139</v>
      </c>
      <c r="F7214" t="s">
        <v>38</v>
      </c>
      <c r="G7214" t="s">
        <v>52</v>
      </c>
      <c r="H7214" t="s">
        <v>2929</v>
      </c>
      <c r="I7214" s="4">
        <v>258.07</v>
      </c>
      <c r="J7214" s="5">
        <v>3</v>
      </c>
      <c r="K7214" s="4">
        <v>0</v>
      </c>
    </row>
    <row r="7215" spans="1:11" x14ac:dyDescent="0.2">
      <c r="A7215" t="s">
        <v>3658</v>
      </c>
      <c r="B7215" t="str">
        <f t="shared" si="226"/>
        <v>2017</v>
      </c>
      <c r="C7215" t="str">
        <f t="shared" si="227"/>
        <v>Apr</v>
      </c>
      <c r="D7215" t="s">
        <v>1598</v>
      </c>
      <c r="E7215" t="s">
        <v>139</v>
      </c>
      <c r="F7215" t="s">
        <v>43</v>
      </c>
      <c r="G7215" t="s">
        <v>58</v>
      </c>
      <c r="H7215" t="s">
        <v>1890</v>
      </c>
      <c r="I7215" s="4">
        <v>617.98</v>
      </c>
      <c r="J7215" s="5">
        <v>3</v>
      </c>
      <c r="K7215" s="4">
        <v>-7.72</v>
      </c>
    </row>
    <row r="7216" spans="1:11" x14ac:dyDescent="0.2">
      <c r="A7216" t="s">
        <v>3658</v>
      </c>
      <c r="B7216" t="str">
        <f t="shared" si="226"/>
        <v>2017</v>
      </c>
      <c r="C7216" t="str">
        <f t="shared" si="227"/>
        <v>Apr</v>
      </c>
      <c r="D7216" t="s">
        <v>271</v>
      </c>
      <c r="E7216" t="s">
        <v>139</v>
      </c>
      <c r="F7216" t="s">
        <v>12</v>
      </c>
      <c r="G7216" t="s">
        <v>27</v>
      </c>
      <c r="H7216" t="s">
        <v>1862</v>
      </c>
      <c r="I7216" s="4">
        <v>16.260000000000002</v>
      </c>
      <c r="J7216" s="5">
        <v>2</v>
      </c>
      <c r="K7216" s="4">
        <v>1.22</v>
      </c>
    </row>
    <row r="7217" spans="1:11" x14ac:dyDescent="0.2">
      <c r="A7217" t="s">
        <v>3658</v>
      </c>
      <c r="B7217" t="str">
        <f t="shared" si="226"/>
        <v>2017</v>
      </c>
      <c r="C7217" t="str">
        <f t="shared" si="227"/>
        <v>Apr</v>
      </c>
      <c r="D7217" t="s">
        <v>271</v>
      </c>
      <c r="E7217" t="s">
        <v>139</v>
      </c>
      <c r="F7217" t="s">
        <v>43</v>
      </c>
      <c r="G7217" t="s">
        <v>44</v>
      </c>
      <c r="H7217" t="s">
        <v>597</v>
      </c>
      <c r="I7217" s="4">
        <v>219.18</v>
      </c>
      <c r="J7217" s="5">
        <v>2</v>
      </c>
      <c r="K7217" s="4">
        <v>19.18</v>
      </c>
    </row>
    <row r="7218" spans="1:11" x14ac:dyDescent="0.2">
      <c r="A7218" t="s">
        <v>3659</v>
      </c>
      <c r="B7218" t="str">
        <f t="shared" si="226"/>
        <v>2017</v>
      </c>
      <c r="C7218" t="str">
        <f t="shared" si="227"/>
        <v>Apr</v>
      </c>
      <c r="D7218" t="s">
        <v>1806</v>
      </c>
      <c r="E7218" t="s">
        <v>34</v>
      </c>
      <c r="F7218" t="s">
        <v>38</v>
      </c>
      <c r="G7218" t="s">
        <v>52</v>
      </c>
      <c r="H7218" t="s">
        <v>2336</v>
      </c>
      <c r="I7218" s="4">
        <v>56.28</v>
      </c>
      <c r="J7218" s="5">
        <v>6</v>
      </c>
      <c r="K7218" s="4">
        <v>15.76</v>
      </c>
    </row>
    <row r="7219" spans="1:11" x14ac:dyDescent="0.2">
      <c r="A7219" t="s">
        <v>3659</v>
      </c>
      <c r="B7219" t="str">
        <f t="shared" si="226"/>
        <v>2017</v>
      </c>
      <c r="C7219" t="str">
        <f t="shared" si="227"/>
        <v>Apr</v>
      </c>
      <c r="D7219" t="s">
        <v>1806</v>
      </c>
      <c r="E7219" t="s">
        <v>34</v>
      </c>
      <c r="F7219" t="s">
        <v>12</v>
      </c>
      <c r="G7219" t="s">
        <v>22</v>
      </c>
      <c r="H7219" t="s">
        <v>1324</v>
      </c>
      <c r="I7219" s="4">
        <v>2690.97</v>
      </c>
      <c r="J7219" s="5">
        <v>3</v>
      </c>
      <c r="K7219" s="4">
        <v>1264.76</v>
      </c>
    </row>
    <row r="7220" spans="1:11" x14ac:dyDescent="0.2">
      <c r="A7220" t="s">
        <v>3659</v>
      </c>
      <c r="B7220" t="str">
        <f t="shared" si="226"/>
        <v>2017</v>
      </c>
      <c r="C7220" t="str">
        <f t="shared" si="227"/>
        <v>Apr</v>
      </c>
      <c r="D7220" t="s">
        <v>1600</v>
      </c>
      <c r="E7220" t="s">
        <v>205</v>
      </c>
      <c r="F7220" t="s">
        <v>12</v>
      </c>
      <c r="G7220" t="s">
        <v>20</v>
      </c>
      <c r="H7220" t="s">
        <v>2535</v>
      </c>
      <c r="I7220" s="4">
        <v>2591.56</v>
      </c>
      <c r="J7220" s="5">
        <v>4</v>
      </c>
      <c r="K7220" s="4">
        <v>621.97</v>
      </c>
    </row>
    <row r="7221" spans="1:11" x14ac:dyDescent="0.2">
      <c r="A7221" t="s">
        <v>3659</v>
      </c>
      <c r="B7221" t="str">
        <f t="shared" si="226"/>
        <v>2017</v>
      </c>
      <c r="C7221" t="str">
        <f t="shared" si="227"/>
        <v>Apr</v>
      </c>
      <c r="D7221" t="s">
        <v>1600</v>
      </c>
      <c r="E7221" t="s">
        <v>205</v>
      </c>
      <c r="F7221" t="s">
        <v>12</v>
      </c>
      <c r="G7221" t="s">
        <v>105</v>
      </c>
      <c r="H7221" t="s">
        <v>1448</v>
      </c>
      <c r="I7221" s="4">
        <v>41.95</v>
      </c>
      <c r="J7221" s="5">
        <v>5</v>
      </c>
      <c r="K7221" s="4">
        <v>10.49</v>
      </c>
    </row>
    <row r="7222" spans="1:11" x14ac:dyDescent="0.2">
      <c r="A7222" t="s">
        <v>3659</v>
      </c>
      <c r="B7222" t="str">
        <f t="shared" si="226"/>
        <v>2017</v>
      </c>
      <c r="C7222" t="str">
        <f t="shared" si="227"/>
        <v>Apr</v>
      </c>
      <c r="D7222" t="s">
        <v>1120</v>
      </c>
      <c r="E7222" t="s">
        <v>31</v>
      </c>
      <c r="F7222" t="s">
        <v>12</v>
      </c>
      <c r="G7222" t="s">
        <v>13</v>
      </c>
      <c r="H7222" t="s">
        <v>311</v>
      </c>
      <c r="I7222" s="4">
        <v>244.55</v>
      </c>
      <c r="J7222" s="5">
        <v>5</v>
      </c>
      <c r="K7222" s="4">
        <v>114.94</v>
      </c>
    </row>
    <row r="7223" spans="1:11" x14ac:dyDescent="0.2">
      <c r="A7223" t="s">
        <v>3659</v>
      </c>
      <c r="B7223" t="str">
        <f t="shared" si="226"/>
        <v>2017</v>
      </c>
      <c r="C7223" t="str">
        <f t="shared" si="227"/>
        <v>Apr</v>
      </c>
      <c r="D7223" t="s">
        <v>1120</v>
      </c>
      <c r="E7223" t="s">
        <v>31</v>
      </c>
      <c r="F7223" t="s">
        <v>12</v>
      </c>
      <c r="G7223" t="s">
        <v>13</v>
      </c>
      <c r="H7223" t="s">
        <v>1497</v>
      </c>
      <c r="I7223" s="4">
        <v>195.76</v>
      </c>
      <c r="J7223" s="5">
        <v>4</v>
      </c>
      <c r="K7223" s="4">
        <v>97.88</v>
      </c>
    </row>
    <row r="7224" spans="1:11" x14ac:dyDescent="0.2">
      <c r="A7224" t="s">
        <v>3659</v>
      </c>
      <c r="B7224" t="str">
        <f t="shared" si="226"/>
        <v>2017</v>
      </c>
      <c r="C7224" t="str">
        <f t="shared" si="227"/>
        <v>Apr</v>
      </c>
      <c r="D7224" t="s">
        <v>285</v>
      </c>
      <c r="E7224" t="s">
        <v>125</v>
      </c>
      <c r="F7224" t="s">
        <v>38</v>
      </c>
      <c r="G7224" t="s">
        <v>52</v>
      </c>
      <c r="H7224" t="s">
        <v>1417</v>
      </c>
      <c r="I7224" s="4">
        <v>273.95999999999998</v>
      </c>
      <c r="J7224" s="5">
        <v>2</v>
      </c>
      <c r="K7224" s="4">
        <v>71.23</v>
      </c>
    </row>
    <row r="7225" spans="1:11" x14ac:dyDescent="0.2">
      <c r="A7225" t="s">
        <v>3659</v>
      </c>
      <c r="B7225" t="str">
        <f t="shared" si="226"/>
        <v>2017</v>
      </c>
      <c r="C7225" t="str">
        <f t="shared" si="227"/>
        <v>Apr</v>
      </c>
      <c r="D7225" t="s">
        <v>285</v>
      </c>
      <c r="E7225" t="s">
        <v>125</v>
      </c>
      <c r="F7225" t="s">
        <v>38</v>
      </c>
      <c r="G7225" t="s">
        <v>52</v>
      </c>
      <c r="H7225" t="s">
        <v>1615</v>
      </c>
      <c r="I7225" s="4">
        <v>306.89999999999998</v>
      </c>
      <c r="J7225" s="5">
        <v>3</v>
      </c>
      <c r="K7225" s="4">
        <v>79.790000000000006</v>
      </c>
    </row>
    <row r="7226" spans="1:11" x14ac:dyDescent="0.2">
      <c r="A7226" t="s">
        <v>3660</v>
      </c>
      <c r="B7226" t="str">
        <f t="shared" si="226"/>
        <v>2017</v>
      </c>
      <c r="C7226" t="str">
        <f t="shared" si="227"/>
        <v>Apr</v>
      </c>
      <c r="D7226" t="s">
        <v>2779</v>
      </c>
      <c r="E7226" t="s">
        <v>169</v>
      </c>
      <c r="F7226" t="s">
        <v>12</v>
      </c>
      <c r="G7226" t="s">
        <v>18</v>
      </c>
      <c r="H7226" t="s">
        <v>3661</v>
      </c>
      <c r="I7226" s="4">
        <v>9.82</v>
      </c>
      <c r="J7226" s="5">
        <v>2</v>
      </c>
      <c r="K7226" s="4">
        <v>4.8099999999999996</v>
      </c>
    </row>
    <row r="7227" spans="1:11" x14ac:dyDescent="0.2">
      <c r="A7227" t="s">
        <v>3660</v>
      </c>
      <c r="B7227" t="str">
        <f t="shared" si="226"/>
        <v>2017</v>
      </c>
      <c r="C7227" t="str">
        <f t="shared" si="227"/>
        <v>Apr</v>
      </c>
      <c r="D7227" t="s">
        <v>2779</v>
      </c>
      <c r="E7227" t="s">
        <v>169</v>
      </c>
      <c r="F7227" t="s">
        <v>12</v>
      </c>
      <c r="G7227" t="s">
        <v>27</v>
      </c>
      <c r="H7227" t="s">
        <v>1294</v>
      </c>
      <c r="I7227" s="4">
        <v>35.97</v>
      </c>
      <c r="J7227" s="5">
        <v>3</v>
      </c>
      <c r="K7227" s="4">
        <v>9.7100000000000009</v>
      </c>
    </row>
    <row r="7228" spans="1:11" x14ac:dyDescent="0.2">
      <c r="A7228" t="s">
        <v>3660</v>
      </c>
      <c r="B7228" t="str">
        <f t="shared" si="226"/>
        <v>2017</v>
      </c>
      <c r="C7228" t="str">
        <f t="shared" si="227"/>
        <v>Apr</v>
      </c>
      <c r="D7228" t="s">
        <v>2779</v>
      </c>
      <c r="E7228" t="s">
        <v>169</v>
      </c>
      <c r="F7228" t="s">
        <v>12</v>
      </c>
      <c r="G7228" t="s">
        <v>13</v>
      </c>
      <c r="H7228" t="s">
        <v>2636</v>
      </c>
      <c r="I7228" s="4">
        <v>12.96</v>
      </c>
      <c r="J7228" s="5">
        <v>2</v>
      </c>
      <c r="K7228" s="4">
        <v>6.22</v>
      </c>
    </row>
    <row r="7229" spans="1:11" x14ac:dyDescent="0.2">
      <c r="A7229" t="s">
        <v>3660</v>
      </c>
      <c r="B7229" t="str">
        <f t="shared" si="226"/>
        <v>2017</v>
      </c>
      <c r="C7229" t="str">
        <f t="shared" si="227"/>
        <v>Apr</v>
      </c>
      <c r="D7229" t="s">
        <v>2779</v>
      </c>
      <c r="E7229" t="s">
        <v>169</v>
      </c>
      <c r="F7229" t="s">
        <v>12</v>
      </c>
      <c r="G7229" t="s">
        <v>13</v>
      </c>
      <c r="H7229" t="s">
        <v>3662</v>
      </c>
      <c r="I7229" s="4">
        <v>191.6</v>
      </c>
      <c r="J7229" s="5">
        <v>4</v>
      </c>
      <c r="K7229" s="4">
        <v>91.97</v>
      </c>
    </row>
    <row r="7230" spans="1:11" x14ac:dyDescent="0.2">
      <c r="A7230" t="s">
        <v>3660</v>
      </c>
      <c r="B7230" t="str">
        <f t="shared" si="226"/>
        <v>2017</v>
      </c>
      <c r="C7230" t="str">
        <f t="shared" si="227"/>
        <v>Apr</v>
      </c>
      <c r="D7230" t="s">
        <v>2779</v>
      </c>
      <c r="E7230" t="s">
        <v>169</v>
      </c>
      <c r="F7230" t="s">
        <v>12</v>
      </c>
      <c r="G7230" t="s">
        <v>18</v>
      </c>
      <c r="H7230" t="s">
        <v>672</v>
      </c>
      <c r="I7230" s="4">
        <v>8.64</v>
      </c>
      <c r="J7230" s="5">
        <v>3</v>
      </c>
      <c r="K7230" s="4">
        <v>4.2300000000000004</v>
      </c>
    </row>
    <row r="7231" spans="1:11" x14ac:dyDescent="0.2">
      <c r="A7231" t="s">
        <v>3660</v>
      </c>
      <c r="B7231" t="str">
        <f t="shared" si="226"/>
        <v>2017</v>
      </c>
      <c r="C7231" t="str">
        <f t="shared" si="227"/>
        <v>Apr</v>
      </c>
      <c r="D7231" t="s">
        <v>2779</v>
      </c>
      <c r="E7231" t="s">
        <v>169</v>
      </c>
      <c r="F7231" t="s">
        <v>12</v>
      </c>
      <c r="G7231" t="s">
        <v>20</v>
      </c>
      <c r="H7231" t="s">
        <v>996</v>
      </c>
      <c r="I7231" s="4">
        <v>501.81</v>
      </c>
      <c r="J7231" s="5">
        <v>3</v>
      </c>
      <c r="K7231" s="4">
        <v>0</v>
      </c>
    </row>
    <row r="7232" spans="1:11" x14ac:dyDescent="0.2">
      <c r="A7232" t="s">
        <v>3660</v>
      </c>
      <c r="B7232" t="str">
        <f t="shared" si="226"/>
        <v>2017</v>
      </c>
      <c r="C7232" t="str">
        <f t="shared" si="227"/>
        <v>Apr</v>
      </c>
      <c r="D7232" t="s">
        <v>257</v>
      </c>
      <c r="E7232" t="s">
        <v>139</v>
      </c>
      <c r="F7232" t="s">
        <v>12</v>
      </c>
      <c r="G7232" t="s">
        <v>18</v>
      </c>
      <c r="H7232" t="s">
        <v>1625</v>
      </c>
      <c r="I7232" s="4">
        <v>15.12</v>
      </c>
      <c r="J7232" s="5">
        <v>3</v>
      </c>
      <c r="K7232" s="4">
        <v>4.91</v>
      </c>
    </row>
    <row r="7233" spans="1:11" x14ac:dyDescent="0.2">
      <c r="A7233" t="s">
        <v>3660</v>
      </c>
      <c r="B7233" t="str">
        <f t="shared" si="226"/>
        <v>2017</v>
      </c>
      <c r="C7233" t="str">
        <f t="shared" si="227"/>
        <v>Apr</v>
      </c>
      <c r="D7233" t="s">
        <v>257</v>
      </c>
      <c r="E7233" t="s">
        <v>139</v>
      </c>
      <c r="F7233" t="s">
        <v>12</v>
      </c>
      <c r="G7233" t="s">
        <v>22</v>
      </c>
      <c r="H7233" t="s">
        <v>762</v>
      </c>
      <c r="I7233" s="4">
        <v>17.43</v>
      </c>
      <c r="J7233" s="5">
        <v>1</v>
      </c>
      <c r="K7233" s="4">
        <v>-13.36</v>
      </c>
    </row>
    <row r="7234" spans="1:11" x14ac:dyDescent="0.2">
      <c r="A7234" t="s">
        <v>3660</v>
      </c>
      <c r="B7234" t="str">
        <f t="shared" si="226"/>
        <v>2017</v>
      </c>
      <c r="C7234" t="str">
        <f t="shared" si="227"/>
        <v>Apr</v>
      </c>
      <c r="D7234" t="s">
        <v>257</v>
      </c>
      <c r="E7234" t="s">
        <v>139</v>
      </c>
      <c r="F7234" t="s">
        <v>12</v>
      </c>
      <c r="G7234" t="s">
        <v>13</v>
      </c>
      <c r="H7234" t="s">
        <v>2740</v>
      </c>
      <c r="I7234" s="4">
        <v>251.64</v>
      </c>
      <c r="J7234" s="5">
        <v>3</v>
      </c>
      <c r="K7234" s="4">
        <v>88.07</v>
      </c>
    </row>
    <row r="7235" spans="1:11" x14ac:dyDescent="0.2">
      <c r="A7235" t="s">
        <v>3660</v>
      </c>
      <c r="B7235" t="str">
        <f t="shared" ref="B7235:B7298" si="228">TEXT(A7235,"YYYY")</f>
        <v>2017</v>
      </c>
      <c r="C7235" t="str">
        <f t="shared" ref="C7235:C7298" si="229">TEXT(A7235,"MMM")</f>
        <v>Apr</v>
      </c>
      <c r="D7235" t="s">
        <v>1175</v>
      </c>
      <c r="E7235" t="s">
        <v>125</v>
      </c>
      <c r="F7235" t="s">
        <v>12</v>
      </c>
      <c r="G7235" t="s">
        <v>22</v>
      </c>
      <c r="H7235" t="s">
        <v>1031</v>
      </c>
      <c r="I7235" s="4">
        <v>478.24</v>
      </c>
      <c r="J7235" s="5">
        <v>8</v>
      </c>
      <c r="K7235" s="4">
        <v>219.99</v>
      </c>
    </row>
    <row r="7236" spans="1:11" x14ac:dyDescent="0.2">
      <c r="A7236" t="s">
        <v>3660</v>
      </c>
      <c r="B7236" t="str">
        <f t="shared" si="228"/>
        <v>2017</v>
      </c>
      <c r="C7236" t="str">
        <f t="shared" si="229"/>
        <v>Apr</v>
      </c>
      <c r="D7236" t="s">
        <v>1766</v>
      </c>
      <c r="E7236" t="s">
        <v>26</v>
      </c>
      <c r="F7236" t="s">
        <v>12</v>
      </c>
      <c r="G7236" t="s">
        <v>22</v>
      </c>
      <c r="H7236" t="s">
        <v>2604</v>
      </c>
      <c r="I7236" s="4">
        <v>37.9</v>
      </c>
      <c r="J7236" s="5">
        <v>4</v>
      </c>
      <c r="K7236" s="4">
        <v>-29.05</v>
      </c>
    </row>
    <row r="7237" spans="1:11" x14ac:dyDescent="0.2">
      <c r="A7237" t="s">
        <v>3660</v>
      </c>
      <c r="B7237" t="str">
        <f t="shared" si="228"/>
        <v>2017</v>
      </c>
      <c r="C7237" t="str">
        <f t="shared" si="229"/>
        <v>Apr</v>
      </c>
      <c r="D7237" t="s">
        <v>1766</v>
      </c>
      <c r="E7237" t="s">
        <v>26</v>
      </c>
      <c r="F7237" t="s">
        <v>12</v>
      </c>
      <c r="G7237" t="s">
        <v>13</v>
      </c>
      <c r="H7237" t="s">
        <v>1860</v>
      </c>
      <c r="I7237" s="4">
        <v>65.58</v>
      </c>
      <c r="J7237" s="5">
        <v>2</v>
      </c>
      <c r="K7237" s="4">
        <v>23.77</v>
      </c>
    </row>
    <row r="7238" spans="1:11" x14ac:dyDescent="0.2">
      <c r="A7238" t="s">
        <v>3663</v>
      </c>
      <c r="B7238" t="str">
        <f t="shared" si="228"/>
        <v>2017</v>
      </c>
      <c r="C7238" t="str">
        <f t="shared" si="229"/>
        <v>Apr</v>
      </c>
      <c r="D7238" t="s">
        <v>2765</v>
      </c>
      <c r="E7238" t="s">
        <v>205</v>
      </c>
      <c r="F7238" t="s">
        <v>12</v>
      </c>
      <c r="G7238" t="s">
        <v>13</v>
      </c>
      <c r="H7238" t="s">
        <v>1144</v>
      </c>
      <c r="I7238" s="4">
        <v>7.61</v>
      </c>
      <c r="J7238" s="5">
        <v>1</v>
      </c>
      <c r="K7238" s="4">
        <v>3.58</v>
      </c>
    </row>
    <row r="7239" spans="1:11" x14ac:dyDescent="0.2">
      <c r="A7239" t="s">
        <v>3663</v>
      </c>
      <c r="B7239" t="str">
        <f t="shared" si="228"/>
        <v>2017</v>
      </c>
      <c r="C7239" t="str">
        <f t="shared" si="229"/>
        <v>Apr</v>
      </c>
      <c r="D7239" t="s">
        <v>2765</v>
      </c>
      <c r="E7239" t="s">
        <v>205</v>
      </c>
      <c r="F7239" t="s">
        <v>12</v>
      </c>
      <c r="G7239" t="s">
        <v>47</v>
      </c>
      <c r="H7239" t="s">
        <v>959</v>
      </c>
      <c r="I7239" s="4">
        <v>7.16</v>
      </c>
      <c r="J7239" s="5">
        <v>2</v>
      </c>
      <c r="K7239" s="4">
        <v>3.58</v>
      </c>
    </row>
    <row r="7240" spans="1:11" x14ac:dyDescent="0.2">
      <c r="A7240" t="s">
        <v>3663</v>
      </c>
      <c r="B7240" t="str">
        <f t="shared" si="228"/>
        <v>2017</v>
      </c>
      <c r="C7240" t="str">
        <f t="shared" si="229"/>
        <v>Apr</v>
      </c>
      <c r="D7240" t="s">
        <v>1651</v>
      </c>
      <c r="E7240" t="s">
        <v>11</v>
      </c>
      <c r="F7240" t="s">
        <v>12</v>
      </c>
      <c r="G7240" t="s">
        <v>13</v>
      </c>
      <c r="H7240" t="s">
        <v>2502</v>
      </c>
      <c r="I7240" s="4">
        <v>10.37</v>
      </c>
      <c r="J7240" s="5">
        <v>2</v>
      </c>
      <c r="K7240" s="4">
        <v>3.63</v>
      </c>
    </row>
    <row r="7241" spans="1:11" x14ac:dyDescent="0.2">
      <c r="A7241" t="s">
        <v>3663</v>
      </c>
      <c r="B7241" t="str">
        <f t="shared" si="228"/>
        <v>2017</v>
      </c>
      <c r="C7241" t="str">
        <f t="shared" si="229"/>
        <v>Apr</v>
      </c>
      <c r="D7241" t="s">
        <v>1651</v>
      </c>
      <c r="E7241" t="s">
        <v>11</v>
      </c>
      <c r="F7241" t="s">
        <v>43</v>
      </c>
      <c r="G7241" t="s">
        <v>58</v>
      </c>
      <c r="H7241" t="s">
        <v>3024</v>
      </c>
      <c r="I7241" s="4">
        <v>95.74</v>
      </c>
      <c r="J7241" s="5">
        <v>3</v>
      </c>
      <c r="K7241" s="4">
        <v>20.34</v>
      </c>
    </row>
    <row r="7242" spans="1:11" x14ac:dyDescent="0.2">
      <c r="A7242" t="s">
        <v>3663</v>
      </c>
      <c r="B7242" t="str">
        <f t="shared" si="228"/>
        <v>2017</v>
      </c>
      <c r="C7242" t="str">
        <f t="shared" si="229"/>
        <v>Apr</v>
      </c>
      <c r="D7242" t="s">
        <v>3664</v>
      </c>
      <c r="E7242" t="s">
        <v>139</v>
      </c>
      <c r="F7242" t="s">
        <v>38</v>
      </c>
      <c r="G7242" t="s">
        <v>52</v>
      </c>
      <c r="H7242" t="s">
        <v>2081</v>
      </c>
      <c r="I7242" s="4">
        <v>12.32</v>
      </c>
      <c r="J7242" s="5">
        <v>5</v>
      </c>
      <c r="K7242" s="4">
        <v>1.85</v>
      </c>
    </row>
    <row r="7243" spans="1:11" x14ac:dyDescent="0.2">
      <c r="A7243" t="s">
        <v>3663</v>
      </c>
      <c r="B7243" t="str">
        <f t="shared" si="228"/>
        <v>2017</v>
      </c>
      <c r="C7243" t="str">
        <f t="shared" si="229"/>
        <v>Apr</v>
      </c>
      <c r="D7243" t="s">
        <v>3664</v>
      </c>
      <c r="E7243" t="s">
        <v>139</v>
      </c>
      <c r="F7243" t="s">
        <v>12</v>
      </c>
      <c r="G7243" t="s">
        <v>22</v>
      </c>
      <c r="H7243" t="s">
        <v>1520</v>
      </c>
      <c r="I7243" s="4">
        <v>4.42</v>
      </c>
      <c r="J7243" s="5">
        <v>3</v>
      </c>
      <c r="K7243" s="4">
        <v>-3.09</v>
      </c>
    </row>
    <row r="7244" spans="1:11" x14ac:dyDescent="0.2">
      <c r="A7244" t="s">
        <v>3663</v>
      </c>
      <c r="B7244" t="str">
        <f t="shared" si="228"/>
        <v>2017</v>
      </c>
      <c r="C7244" t="str">
        <f t="shared" si="229"/>
        <v>Apr</v>
      </c>
      <c r="D7244" t="s">
        <v>1929</v>
      </c>
      <c r="E7244" t="s">
        <v>706</v>
      </c>
      <c r="F7244" t="s">
        <v>43</v>
      </c>
      <c r="G7244" t="s">
        <v>58</v>
      </c>
      <c r="H7244" t="s">
        <v>1251</v>
      </c>
      <c r="I7244" s="4">
        <v>99.99</v>
      </c>
      <c r="J7244" s="5">
        <v>1</v>
      </c>
      <c r="K7244" s="4">
        <v>42</v>
      </c>
    </row>
    <row r="7245" spans="1:11" x14ac:dyDescent="0.2">
      <c r="A7245" t="s">
        <v>3663</v>
      </c>
      <c r="B7245" t="str">
        <f t="shared" si="228"/>
        <v>2017</v>
      </c>
      <c r="C7245" t="str">
        <f t="shared" si="229"/>
        <v>Apr</v>
      </c>
      <c r="D7245" t="s">
        <v>1929</v>
      </c>
      <c r="E7245" t="s">
        <v>706</v>
      </c>
      <c r="F7245" t="s">
        <v>12</v>
      </c>
      <c r="G7245" t="s">
        <v>20</v>
      </c>
      <c r="H7245" t="s">
        <v>163</v>
      </c>
      <c r="I7245" s="4">
        <v>286.14999999999998</v>
      </c>
      <c r="J7245" s="5">
        <v>5</v>
      </c>
      <c r="K7245" s="4">
        <v>71.540000000000006</v>
      </c>
    </row>
    <row r="7246" spans="1:11" x14ac:dyDescent="0.2">
      <c r="A7246" t="s">
        <v>3663</v>
      </c>
      <c r="B7246" t="str">
        <f t="shared" si="228"/>
        <v>2017</v>
      </c>
      <c r="C7246" t="str">
        <f t="shared" si="229"/>
        <v>Apr</v>
      </c>
      <c r="D7246" t="s">
        <v>781</v>
      </c>
      <c r="E7246" t="s">
        <v>26</v>
      </c>
      <c r="F7246" t="s">
        <v>12</v>
      </c>
      <c r="G7246" t="s">
        <v>105</v>
      </c>
      <c r="H7246" t="s">
        <v>2815</v>
      </c>
      <c r="I7246" s="4">
        <v>195.1</v>
      </c>
      <c r="J7246" s="5">
        <v>4</v>
      </c>
      <c r="K7246" s="4">
        <v>21.95</v>
      </c>
    </row>
    <row r="7247" spans="1:11" x14ac:dyDescent="0.2">
      <c r="A7247" t="s">
        <v>3663</v>
      </c>
      <c r="B7247" t="str">
        <f t="shared" si="228"/>
        <v>2017</v>
      </c>
      <c r="C7247" t="str">
        <f t="shared" si="229"/>
        <v>Apr</v>
      </c>
      <c r="D7247" t="s">
        <v>781</v>
      </c>
      <c r="E7247" t="s">
        <v>26</v>
      </c>
      <c r="F7247" t="s">
        <v>38</v>
      </c>
      <c r="G7247" t="s">
        <v>52</v>
      </c>
      <c r="H7247" t="s">
        <v>2010</v>
      </c>
      <c r="I7247" s="4">
        <v>36.67</v>
      </c>
      <c r="J7247" s="5">
        <v>3</v>
      </c>
      <c r="K7247" s="4">
        <v>6.42</v>
      </c>
    </row>
    <row r="7248" spans="1:11" x14ac:dyDescent="0.2">
      <c r="A7248" t="s">
        <v>3665</v>
      </c>
      <c r="B7248" t="str">
        <f t="shared" si="228"/>
        <v>2017</v>
      </c>
      <c r="C7248" t="str">
        <f t="shared" si="229"/>
        <v>Apr</v>
      </c>
      <c r="D7248" t="s">
        <v>1488</v>
      </c>
      <c r="E7248" t="s">
        <v>31</v>
      </c>
      <c r="F7248" t="s">
        <v>43</v>
      </c>
      <c r="G7248" t="s">
        <v>58</v>
      </c>
      <c r="H7248" t="s">
        <v>1260</v>
      </c>
      <c r="I7248" s="4">
        <v>199.95</v>
      </c>
      <c r="J7248" s="5">
        <v>5</v>
      </c>
      <c r="K7248" s="4">
        <v>21.99</v>
      </c>
    </row>
    <row r="7249" spans="1:11" x14ac:dyDescent="0.2">
      <c r="A7249" t="s">
        <v>3665</v>
      </c>
      <c r="B7249" t="str">
        <f t="shared" si="228"/>
        <v>2017</v>
      </c>
      <c r="C7249" t="str">
        <f t="shared" si="229"/>
        <v>Apr</v>
      </c>
      <c r="D7249" t="s">
        <v>1488</v>
      </c>
      <c r="E7249" t="s">
        <v>31</v>
      </c>
      <c r="F7249" t="s">
        <v>12</v>
      </c>
      <c r="G7249" t="s">
        <v>27</v>
      </c>
      <c r="H7249" t="s">
        <v>3171</v>
      </c>
      <c r="I7249" s="4">
        <v>41.86</v>
      </c>
      <c r="J7249" s="5">
        <v>7</v>
      </c>
      <c r="K7249" s="4">
        <v>14.23</v>
      </c>
    </row>
    <row r="7250" spans="1:11" x14ac:dyDescent="0.2">
      <c r="A7250" t="s">
        <v>3665</v>
      </c>
      <c r="B7250" t="str">
        <f t="shared" si="228"/>
        <v>2017</v>
      </c>
      <c r="C7250" t="str">
        <f t="shared" si="229"/>
        <v>Apr</v>
      </c>
      <c r="D7250" t="s">
        <v>398</v>
      </c>
      <c r="E7250" t="s">
        <v>11</v>
      </c>
      <c r="F7250" t="s">
        <v>12</v>
      </c>
      <c r="G7250" t="s">
        <v>22</v>
      </c>
      <c r="H7250" t="s">
        <v>1694</v>
      </c>
      <c r="I7250" s="4">
        <v>11.36</v>
      </c>
      <c r="J7250" s="5">
        <v>3</v>
      </c>
      <c r="K7250" s="4">
        <v>-17.05</v>
      </c>
    </row>
    <row r="7251" spans="1:11" x14ac:dyDescent="0.2">
      <c r="A7251" t="s">
        <v>3665</v>
      </c>
      <c r="B7251" t="str">
        <f t="shared" si="228"/>
        <v>2017</v>
      </c>
      <c r="C7251" t="str">
        <f t="shared" si="229"/>
        <v>Apr</v>
      </c>
      <c r="D7251" t="s">
        <v>1122</v>
      </c>
      <c r="E7251" t="s">
        <v>87</v>
      </c>
      <c r="F7251" t="s">
        <v>12</v>
      </c>
      <c r="G7251" t="s">
        <v>20</v>
      </c>
      <c r="H7251" t="s">
        <v>2707</v>
      </c>
      <c r="I7251" s="4">
        <v>16.77</v>
      </c>
      <c r="J7251" s="5">
        <v>2</v>
      </c>
      <c r="K7251" s="4">
        <v>1.47</v>
      </c>
    </row>
    <row r="7252" spans="1:11" x14ac:dyDescent="0.2">
      <c r="A7252" t="s">
        <v>3665</v>
      </c>
      <c r="B7252" t="str">
        <f t="shared" si="228"/>
        <v>2017</v>
      </c>
      <c r="C7252" t="str">
        <f t="shared" si="229"/>
        <v>Apr</v>
      </c>
      <c r="D7252" t="s">
        <v>1122</v>
      </c>
      <c r="E7252" t="s">
        <v>87</v>
      </c>
      <c r="F7252" t="s">
        <v>43</v>
      </c>
      <c r="G7252" t="s">
        <v>58</v>
      </c>
      <c r="H7252" t="s">
        <v>549</v>
      </c>
      <c r="I7252" s="4">
        <v>27.12</v>
      </c>
      <c r="J7252" s="5">
        <v>2</v>
      </c>
      <c r="K7252" s="4">
        <v>-4.75</v>
      </c>
    </row>
    <row r="7253" spans="1:11" x14ac:dyDescent="0.2">
      <c r="A7253" t="s">
        <v>3665</v>
      </c>
      <c r="B7253" t="str">
        <f t="shared" si="228"/>
        <v>2017</v>
      </c>
      <c r="C7253" t="str">
        <f t="shared" si="229"/>
        <v>Apr</v>
      </c>
      <c r="D7253" t="s">
        <v>2790</v>
      </c>
      <c r="E7253" t="s">
        <v>290</v>
      </c>
      <c r="F7253" t="s">
        <v>12</v>
      </c>
      <c r="G7253" t="s">
        <v>27</v>
      </c>
      <c r="H7253" t="s">
        <v>3666</v>
      </c>
      <c r="I7253" s="4">
        <v>1.75</v>
      </c>
      <c r="J7253" s="5">
        <v>1</v>
      </c>
      <c r="K7253" s="4">
        <v>0.15</v>
      </c>
    </row>
    <row r="7254" spans="1:11" x14ac:dyDescent="0.2">
      <c r="A7254" t="s">
        <v>3665</v>
      </c>
      <c r="B7254" t="str">
        <f t="shared" si="228"/>
        <v>2017</v>
      </c>
      <c r="C7254" t="str">
        <f t="shared" si="229"/>
        <v>Apr</v>
      </c>
      <c r="D7254" t="s">
        <v>2790</v>
      </c>
      <c r="E7254" t="s">
        <v>290</v>
      </c>
      <c r="F7254" t="s">
        <v>12</v>
      </c>
      <c r="G7254" t="s">
        <v>27</v>
      </c>
      <c r="H7254" t="s">
        <v>531</v>
      </c>
      <c r="I7254" s="4">
        <v>20.99</v>
      </c>
      <c r="J7254" s="5">
        <v>8</v>
      </c>
      <c r="K7254" s="4">
        <v>2.36</v>
      </c>
    </row>
    <row r="7255" spans="1:11" x14ac:dyDescent="0.2">
      <c r="A7255" t="s">
        <v>3667</v>
      </c>
      <c r="B7255" t="str">
        <f t="shared" si="228"/>
        <v>2017</v>
      </c>
      <c r="C7255" t="str">
        <f t="shared" si="229"/>
        <v>Apr</v>
      </c>
      <c r="D7255" t="s">
        <v>2512</v>
      </c>
      <c r="E7255" t="s">
        <v>1777</v>
      </c>
      <c r="F7255" t="s">
        <v>12</v>
      </c>
      <c r="G7255" t="s">
        <v>22</v>
      </c>
      <c r="H7255" t="s">
        <v>133</v>
      </c>
      <c r="I7255" s="4">
        <v>29.7</v>
      </c>
      <c r="J7255" s="5">
        <v>5</v>
      </c>
      <c r="K7255" s="4">
        <v>13.37</v>
      </c>
    </row>
    <row r="7256" spans="1:11" x14ac:dyDescent="0.2">
      <c r="A7256" t="s">
        <v>3667</v>
      </c>
      <c r="B7256" t="str">
        <f t="shared" si="228"/>
        <v>2017</v>
      </c>
      <c r="C7256" t="str">
        <f t="shared" si="229"/>
        <v>Apr</v>
      </c>
      <c r="D7256" t="s">
        <v>2512</v>
      </c>
      <c r="E7256" t="s">
        <v>1777</v>
      </c>
      <c r="F7256" t="s">
        <v>12</v>
      </c>
      <c r="G7256" t="s">
        <v>13</v>
      </c>
      <c r="H7256" t="s">
        <v>864</v>
      </c>
      <c r="I7256" s="4">
        <v>39.96</v>
      </c>
      <c r="J7256" s="5">
        <v>4</v>
      </c>
      <c r="K7256" s="4">
        <v>17.98</v>
      </c>
    </row>
    <row r="7257" spans="1:11" x14ac:dyDescent="0.2">
      <c r="A7257" t="s">
        <v>3668</v>
      </c>
      <c r="B7257" t="str">
        <f t="shared" si="228"/>
        <v>2017</v>
      </c>
      <c r="C7257" t="str">
        <f t="shared" si="229"/>
        <v>Apr</v>
      </c>
      <c r="D7257" t="s">
        <v>1024</v>
      </c>
      <c r="E7257" t="s">
        <v>189</v>
      </c>
      <c r="F7257" t="s">
        <v>12</v>
      </c>
      <c r="G7257" t="s">
        <v>13</v>
      </c>
      <c r="H7257" t="s">
        <v>1849</v>
      </c>
      <c r="I7257" s="4">
        <v>5.28</v>
      </c>
      <c r="J7257" s="5">
        <v>1</v>
      </c>
      <c r="K7257" s="4">
        <v>2.38</v>
      </c>
    </row>
    <row r="7258" spans="1:11" x14ac:dyDescent="0.2">
      <c r="A7258" t="s">
        <v>3668</v>
      </c>
      <c r="B7258" t="str">
        <f t="shared" si="228"/>
        <v>2017</v>
      </c>
      <c r="C7258" t="str">
        <f t="shared" si="229"/>
        <v>Apr</v>
      </c>
      <c r="D7258" t="s">
        <v>1024</v>
      </c>
      <c r="E7258" t="s">
        <v>189</v>
      </c>
      <c r="F7258" t="s">
        <v>12</v>
      </c>
      <c r="G7258" t="s">
        <v>22</v>
      </c>
      <c r="H7258" t="s">
        <v>136</v>
      </c>
      <c r="I7258" s="4">
        <v>895.92</v>
      </c>
      <c r="J7258" s="5">
        <v>5</v>
      </c>
      <c r="K7258" s="4">
        <v>302.37</v>
      </c>
    </row>
    <row r="7259" spans="1:11" x14ac:dyDescent="0.2">
      <c r="A7259" t="s">
        <v>3668</v>
      </c>
      <c r="B7259" t="str">
        <f t="shared" si="228"/>
        <v>2017</v>
      </c>
      <c r="C7259" t="str">
        <f t="shared" si="229"/>
        <v>Apr</v>
      </c>
      <c r="D7259" t="s">
        <v>2204</v>
      </c>
      <c r="E7259" t="s">
        <v>31</v>
      </c>
      <c r="F7259" t="s">
        <v>38</v>
      </c>
      <c r="G7259" t="s">
        <v>39</v>
      </c>
      <c r="H7259" t="s">
        <v>1717</v>
      </c>
      <c r="I7259" s="4">
        <v>436.7</v>
      </c>
      <c r="J7259" s="5">
        <v>6</v>
      </c>
      <c r="K7259" s="4">
        <v>-38.21</v>
      </c>
    </row>
    <row r="7260" spans="1:11" x14ac:dyDescent="0.2">
      <c r="A7260" t="s">
        <v>3668</v>
      </c>
      <c r="B7260" t="str">
        <f t="shared" si="228"/>
        <v>2017</v>
      </c>
      <c r="C7260" t="str">
        <f t="shared" si="229"/>
        <v>Apr</v>
      </c>
      <c r="D7260" t="s">
        <v>2684</v>
      </c>
      <c r="E7260" t="s">
        <v>26</v>
      </c>
      <c r="F7260" t="s">
        <v>12</v>
      </c>
      <c r="G7260" t="s">
        <v>47</v>
      </c>
      <c r="H7260" t="s">
        <v>3296</v>
      </c>
      <c r="I7260" s="4">
        <v>7.92</v>
      </c>
      <c r="J7260" s="5">
        <v>5</v>
      </c>
      <c r="K7260" s="4">
        <v>1.68</v>
      </c>
    </row>
    <row r="7261" spans="1:11" x14ac:dyDescent="0.2">
      <c r="A7261" t="s">
        <v>3669</v>
      </c>
      <c r="B7261" t="str">
        <f t="shared" si="228"/>
        <v>2017</v>
      </c>
      <c r="C7261" t="str">
        <f t="shared" si="229"/>
        <v>Apr</v>
      </c>
      <c r="D7261" t="s">
        <v>1896</v>
      </c>
      <c r="E7261" t="s">
        <v>87</v>
      </c>
      <c r="F7261" t="s">
        <v>12</v>
      </c>
      <c r="G7261" t="s">
        <v>27</v>
      </c>
      <c r="H7261" t="s">
        <v>268</v>
      </c>
      <c r="I7261" s="4">
        <v>14.59</v>
      </c>
      <c r="J7261" s="5">
        <v>3</v>
      </c>
      <c r="K7261" s="4">
        <v>2.5499999999999998</v>
      </c>
    </row>
    <row r="7262" spans="1:11" x14ac:dyDescent="0.2">
      <c r="A7262" t="s">
        <v>3669</v>
      </c>
      <c r="B7262" t="str">
        <f t="shared" si="228"/>
        <v>2017</v>
      </c>
      <c r="C7262" t="str">
        <f t="shared" si="229"/>
        <v>Apr</v>
      </c>
      <c r="D7262" t="s">
        <v>1896</v>
      </c>
      <c r="E7262" t="s">
        <v>87</v>
      </c>
      <c r="F7262" t="s">
        <v>12</v>
      </c>
      <c r="G7262" t="s">
        <v>27</v>
      </c>
      <c r="H7262" t="s">
        <v>2452</v>
      </c>
      <c r="I7262" s="4">
        <v>89.86</v>
      </c>
      <c r="J7262" s="5">
        <v>3</v>
      </c>
      <c r="K7262" s="4">
        <v>21.34</v>
      </c>
    </row>
    <row r="7263" spans="1:11" x14ac:dyDescent="0.2">
      <c r="A7263" t="s">
        <v>3669</v>
      </c>
      <c r="B7263" t="str">
        <f t="shared" si="228"/>
        <v>2017</v>
      </c>
      <c r="C7263" t="str">
        <f t="shared" si="229"/>
        <v>Apr</v>
      </c>
      <c r="D7263" t="s">
        <v>1896</v>
      </c>
      <c r="E7263" t="s">
        <v>87</v>
      </c>
      <c r="F7263" t="s">
        <v>12</v>
      </c>
      <c r="G7263" t="s">
        <v>13</v>
      </c>
      <c r="H7263" t="s">
        <v>2825</v>
      </c>
      <c r="I7263" s="4">
        <v>13.87</v>
      </c>
      <c r="J7263" s="5">
        <v>3</v>
      </c>
      <c r="K7263" s="4">
        <v>5.03</v>
      </c>
    </row>
    <row r="7264" spans="1:11" x14ac:dyDescent="0.2">
      <c r="A7264" t="s">
        <v>3669</v>
      </c>
      <c r="B7264" t="str">
        <f t="shared" si="228"/>
        <v>2017</v>
      </c>
      <c r="C7264" t="str">
        <f t="shared" si="229"/>
        <v>Apr</v>
      </c>
      <c r="D7264" t="s">
        <v>3191</v>
      </c>
      <c r="E7264" t="s">
        <v>216</v>
      </c>
      <c r="F7264" t="s">
        <v>12</v>
      </c>
      <c r="G7264" t="s">
        <v>22</v>
      </c>
      <c r="H7264" t="s">
        <v>1595</v>
      </c>
      <c r="I7264" s="4">
        <v>8.76</v>
      </c>
      <c r="J7264" s="5">
        <v>2</v>
      </c>
      <c r="K7264" s="4">
        <v>4.2</v>
      </c>
    </row>
    <row r="7265" spans="1:11" x14ac:dyDescent="0.2">
      <c r="A7265" t="s">
        <v>3669</v>
      </c>
      <c r="B7265" t="str">
        <f t="shared" si="228"/>
        <v>2017</v>
      </c>
      <c r="C7265" t="str">
        <f t="shared" si="229"/>
        <v>Apr</v>
      </c>
      <c r="D7265" t="s">
        <v>1300</v>
      </c>
      <c r="E7265" t="s">
        <v>169</v>
      </c>
      <c r="F7265" t="s">
        <v>12</v>
      </c>
      <c r="G7265" t="s">
        <v>22</v>
      </c>
      <c r="H7265" t="s">
        <v>521</v>
      </c>
      <c r="I7265" s="4">
        <v>10.78</v>
      </c>
      <c r="J7265" s="5">
        <v>3</v>
      </c>
      <c r="K7265" s="4">
        <v>3.5</v>
      </c>
    </row>
    <row r="7266" spans="1:11" x14ac:dyDescent="0.2">
      <c r="A7266" t="s">
        <v>3669</v>
      </c>
      <c r="B7266" t="str">
        <f t="shared" si="228"/>
        <v>2017</v>
      </c>
      <c r="C7266" t="str">
        <f t="shared" si="229"/>
        <v>Apr</v>
      </c>
      <c r="D7266" t="s">
        <v>1300</v>
      </c>
      <c r="E7266" t="s">
        <v>169</v>
      </c>
      <c r="F7266" t="s">
        <v>38</v>
      </c>
      <c r="G7266" t="s">
        <v>83</v>
      </c>
      <c r="H7266" t="s">
        <v>3178</v>
      </c>
      <c r="I7266" s="4">
        <v>242.35</v>
      </c>
      <c r="J7266" s="5">
        <v>3</v>
      </c>
      <c r="K7266" s="4">
        <v>9.09</v>
      </c>
    </row>
    <row r="7267" spans="1:11" x14ac:dyDescent="0.2">
      <c r="A7267" t="s">
        <v>3669</v>
      </c>
      <c r="B7267" t="str">
        <f t="shared" si="228"/>
        <v>2017</v>
      </c>
      <c r="C7267" t="str">
        <f t="shared" si="229"/>
        <v>Apr</v>
      </c>
      <c r="D7267" t="s">
        <v>1348</v>
      </c>
      <c r="E7267" t="s">
        <v>290</v>
      </c>
      <c r="F7267" t="s">
        <v>38</v>
      </c>
      <c r="G7267" t="s">
        <v>83</v>
      </c>
      <c r="H7267" t="s">
        <v>92</v>
      </c>
      <c r="I7267" s="4">
        <v>198.27</v>
      </c>
      <c r="J7267" s="5">
        <v>8</v>
      </c>
      <c r="K7267" s="4">
        <v>-32.22</v>
      </c>
    </row>
    <row r="7268" spans="1:11" x14ac:dyDescent="0.2">
      <c r="A7268" t="s">
        <v>3669</v>
      </c>
      <c r="B7268" t="str">
        <f t="shared" si="228"/>
        <v>2017</v>
      </c>
      <c r="C7268" t="str">
        <f t="shared" si="229"/>
        <v>Apr</v>
      </c>
      <c r="D7268" t="s">
        <v>1152</v>
      </c>
      <c r="E7268" t="s">
        <v>205</v>
      </c>
      <c r="F7268" t="s">
        <v>38</v>
      </c>
      <c r="G7268" t="s">
        <v>52</v>
      </c>
      <c r="H7268" t="s">
        <v>1184</v>
      </c>
      <c r="I7268" s="4">
        <v>74.45</v>
      </c>
      <c r="J7268" s="5">
        <v>5</v>
      </c>
      <c r="K7268" s="4">
        <v>20.100000000000001</v>
      </c>
    </row>
    <row r="7269" spans="1:11" x14ac:dyDescent="0.2">
      <c r="A7269" t="s">
        <v>3670</v>
      </c>
      <c r="B7269" t="str">
        <f t="shared" si="228"/>
        <v>2017</v>
      </c>
      <c r="C7269" t="str">
        <f t="shared" si="229"/>
        <v>Apr</v>
      </c>
      <c r="D7269" t="s">
        <v>705</v>
      </c>
      <c r="E7269" t="s">
        <v>290</v>
      </c>
      <c r="F7269" t="s">
        <v>12</v>
      </c>
      <c r="G7269" t="s">
        <v>13</v>
      </c>
      <c r="H7269" t="s">
        <v>382</v>
      </c>
      <c r="I7269" s="4">
        <v>15.55</v>
      </c>
      <c r="J7269" s="5">
        <v>3</v>
      </c>
      <c r="K7269" s="4">
        <v>5.44</v>
      </c>
    </row>
    <row r="7270" spans="1:11" x14ac:dyDescent="0.2">
      <c r="A7270" t="s">
        <v>3670</v>
      </c>
      <c r="B7270" t="str">
        <f t="shared" si="228"/>
        <v>2017</v>
      </c>
      <c r="C7270" t="str">
        <f t="shared" si="229"/>
        <v>Apr</v>
      </c>
      <c r="D7270" t="s">
        <v>1798</v>
      </c>
      <c r="E7270" t="s">
        <v>62</v>
      </c>
      <c r="F7270" t="s">
        <v>12</v>
      </c>
      <c r="G7270" t="s">
        <v>27</v>
      </c>
      <c r="H7270" t="s">
        <v>1327</v>
      </c>
      <c r="I7270" s="4">
        <v>4.8899999999999997</v>
      </c>
      <c r="J7270" s="5">
        <v>1</v>
      </c>
      <c r="K7270" s="4">
        <v>2</v>
      </c>
    </row>
    <row r="7271" spans="1:11" x14ac:dyDescent="0.2">
      <c r="A7271" t="s">
        <v>3670</v>
      </c>
      <c r="B7271" t="str">
        <f t="shared" si="228"/>
        <v>2017</v>
      </c>
      <c r="C7271" t="str">
        <f t="shared" si="229"/>
        <v>Apr</v>
      </c>
      <c r="D7271" t="s">
        <v>1894</v>
      </c>
      <c r="E7271" t="s">
        <v>143</v>
      </c>
      <c r="F7271" t="s">
        <v>38</v>
      </c>
      <c r="G7271" t="s">
        <v>52</v>
      </c>
      <c r="H7271" t="s">
        <v>2584</v>
      </c>
      <c r="I7271" s="4">
        <v>196.45</v>
      </c>
      <c r="J7271" s="5">
        <v>5</v>
      </c>
      <c r="K7271" s="4">
        <v>70.72</v>
      </c>
    </row>
    <row r="7272" spans="1:11" x14ac:dyDescent="0.2">
      <c r="A7272" t="s">
        <v>3670</v>
      </c>
      <c r="B7272" t="str">
        <f t="shared" si="228"/>
        <v>2017</v>
      </c>
      <c r="C7272" t="str">
        <f t="shared" si="229"/>
        <v>Apr</v>
      </c>
      <c r="D7272" t="s">
        <v>1012</v>
      </c>
      <c r="E7272" t="s">
        <v>31</v>
      </c>
      <c r="F7272" t="s">
        <v>12</v>
      </c>
      <c r="G7272" t="s">
        <v>13</v>
      </c>
      <c r="H7272" t="s">
        <v>2324</v>
      </c>
      <c r="I7272" s="4">
        <v>79.14</v>
      </c>
      <c r="J7272" s="5">
        <v>3</v>
      </c>
      <c r="K7272" s="4">
        <v>36.4</v>
      </c>
    </row>
    <row r="7273" spans="1:11" x14ac:dyDescent="0.2">
      <c r="A7273" t="s">
        <v>3670</v>
      </c>
      <c r="B7273" t="str">
        <f t="shared" si="228"/>
        <v>2017</v>
      </c>
      <c r="C7273" t="str">
        <f t="shared" si="229"/>
        <v>Apr</v>
      </c>
      <c r="D7273" t="s">
        <v>149</v>
      </c>
      <c r="E7273" t="s">
        <v>11</v>
      </c>
      <c r="F7273" t="s">
        <v>12</v>
      </c>
      <c r="G7273" t="s">
        <v>13</v>
      </c>
      <c r="H7273" t="s">
        <v>2939</v>
      </c>
      <c r="I7273" s="4">
        <v>20.74</v>
      </c>
      <c r="J7273" s="5">
        <v>4</v>
      </c>
      <c r="K7273" s="4">
        <v>7.26</v>
      </c>
    </row>
    <row r="7274" spans="1:11" x14ac:dyDescent="0.2">
      <c r="A7274" t="s">
        <v>3670</v>
      </c>
      <c r="B7274" t="str">
        <f t="shared" si="228"/>
        <v>2017</v>
      </c>
      <c r="C7274" t="str">
        <f t="shared" si="229"/>
        <v>Apr</v>
      </c>
      <c r="D7274" t="s">
        <v>912</v>
      </c>
      <c r="E7274" t="s">
        <v>139</v>
      </c>
      <c r="F7274" t="s">
        <v>12</v>
      </c>
      <c r="G7274" t="s">
        <v>22</v>
      </c>
      <c r="H7274" t="s">
        <v>221</v>
      </c>
      <c r="I7274" s="4">
        <v>15.57</v>
      </c>
      <c r="J7274" s="5">
        <v>3</v>
      </c>
      <c r="K7274" s="4">
        <v>-11.94</v>
      </c>
    </row>
    <row r="7275" spans="1:11" x14ac:dyDescent="0.2">
      <c r="A7275" t="s">
        <v>3671</v>
      </c>
      <c r="B7275" t="str">
        <f t="shared" si="228"/>
        <v>2017</v>
      </c>
      <c r="C7275" t="str">
        <f t="shared" si="229"/>
        <v>Apr</v>
      </c>
      <c r="D7275" t="s">
        <v>1790</v>
      </c>
      <c r="E7275" t="s">
        <v>17</v>
      </c>
      <c r="F7275" t="s">
        <v>12</v>
      </c>
      <c r="G7275" t="s">
        <v>27</v>
      </c>
      <c r="H7275" t="s">
        <v>1775</v>
      </c>
      <c r="I7275" s="4">
        <v>16.52</v>
      </c>
      <c r="J7275" s="5">
        <v>5</v>
      </c>
      <c r="K7275" s="4">
        <v>2.0699999999999998</v>
      </c>
    </row>
    <row r="7276" spans="1:11" x14ac:dyDescent="0.2">
      <c r="A7276" t="s">
        <v>3671</v>
      </c>
      <c r="B7276" t="str">
        <f t="shared" si="228"/>
        <v>2017</v>
      </c>
      <c r="C7276" t="str">
        <f t="shared" si="229"/>
        <v>Apr</v>
      </c>
      <c r="D7276" t="s">
        <v>1870</v>
      </c>
      <c r="E7276" t="s">
        <v>87</v>
      </c>
      <c r="F7276" t="s">
        <v>12</v>
      </c>
      <c r="G7276" t="s">
        <v>22</v>
      </c>
      <c r="H7276" t="s">
        <v>1001</v>
      </c>
      <c r="I7276" s="4">
        <v>13.71</v>
      </c>
      <c r="J7276" s="5">
        <v>5</v>
      </c>
      <c r="K7276" s="4">
        <v>-10.050000000000001</v>
      </c>
    </row>
    <row r="7277" spans="1:11" x14ac:dyDescent="0.2">
      <c r="A7277" t="s">
        <v>3671</v>
      </c>
      <c r="B7277" t="str">
        <f t="shared" si="228"/>
        <v>2017</v>
      </c>
      <c r="C7277" t="str">
        <f t="shared" si="229"/>
        <v>Apr</v>
      </c>
      <c r="D7277" t="s">
        <v>993</v>
      </c>
      <c r="E7277" t="s">
        <v>31</v>
      </c>
      <c r="F7277" t="s">
        <v>12</v>
      </c>
      <c r="G7277" t="s">
        <v>20</v>
      </c>
      <c r="H7277" t="s">
        <v>1181</v>
      </c>
      <c r="I7277" s="4">
        <v>205.92</v>
      </c>
      <c r="J7277" s="5">
        <v>4</v>
      </c>
      <c r="K7277" s="4">
        <v>2.06</v>
      </c>
    </row>
    <row r="7278" spans="1:11" x14ac:dyDescent="0.2">
      <c r="A7278" t="s">
        <v>3671</v>
      </c>
      <c r="B7278" t="str">
        <f t="shared" si="228"/>
        <v>2017</v>
      </c>
      <c r="C7278" t="str">
        <f t="shared" si="229"/>
        <v>Apr</v>
      </c>
      <c r="D7278" t="s">
        <v>993</v>
      </c>
      <c r="E7278" t="s">
        <v>31</v>
      </c>
      <c r="F7278" t="s">
        <v>38</v>
      </c>
      <c r="G7278" t="s">
        <v>83</v>
      </c>
      <c r="H7278" t="s">
        <v>477</v>
      </c>
      <c r="I7278" s="4">
        <v>102.83</v>
      </c>
      <c r="J7278" s="5">
        <v>1</v>
      </c>
      <c r="K7278" s="4">
        <v>-6.05</v>
      </c>
    </row>
    <row r="7279" spans="1:11" x14ac:dyDescent="0.2">
      <c r="A7279" t="s">
        <v>3671</v>
      </c>
      <c r="B7279" t="str">
        <f t="shared" si="228"/>
        <v>2017</v>
      </c>
      <c r="C7279" t="str">
        <f t="shared" si="229"/>
        <v>Apr</v>
      </c>
      <c r="D7279" t="s">
        <v>2295</v>
      </c>
      <c r="E7279" t="s">
        <v>561</v>
      </c>
      <c r="F7279" t="s">
        <v>12</v>
      </c>
      <c r="G7279" t="s">
        <v>232</v>
      </c>
      <c r="H7279" t="s">
        <v>233</v>
      </c>
      <c r="I7279" s="4">
        <v>477.24</v>
      </c>
      <c r="J7279" s="5">
        <v>4</v>
      </c>
      <c r="K7279" s="4">
        <v>9.5399999999999991</v>
      </c>
    </row>
    <row r="7280" spans="1:11" x14ac:dyDescent="0.2">
      <c r="A7280" t="s">
        <v>3671</v>
      </c>
      <c r="B7280" t="str">
        <f t="shared" si="228"/>
        <v>2017</v>
      </c>
      <c r="C7280" t="str">
        <f t="shared" si="229"/>
        <v>Apr</v>
      </c>
      <c r="D7280" t="s">
        <v>2295</v>
      </c>
      <c r="E7280" t="s">
        <v>561</v>
      </c>
      <c r="F7280" t="s">
        <v>43</v>
      </c>
      <c r="G7280" t="s">
        <v>58</v>
      </c>
      <c r="H7280" t="s">
        <v>799</v>
      </c>
      <c r="I7280" s="4">
        <v>25.98</v>
      </c>
      <c r="J7280" s="5">
        <v>2</v>
      </c>
      <c r="K7280" s="4">
        <v>1.56</v>
      </c>
    </row>
    <row r="7281" spans="1:11" x14ac:dyDescent="0.2">
      <c r="A7281" t="s">
        <v>3671</v>
      </c>
      <c r="B7281" t="str">
        <f t="shared" si="228"/>
        <v>2017</v>
      </c>
      <c r="C7281" t="str">
        <f t="shared" si="229"/>
        <v>Apr</v>
      </c>
      <c r="D7281" t="s">
        <v>78</v>
      </c>
      <c r="E7281" t="s">
        <v>11</v>
      </c>
      <c r="F7281" t="s">
        <v>12</v>
      </c>
      <c r="G7281" t="s">
        <v>22</v>
      </c>
      <c r="H7281" t="s">
        <v>1320</v>
      </c>
      <c r="I7281" s="4">
        <v>26.05</v>
      </c>
      <c r="J7281" s="5">
        <v>3</v>
      </c>
      <c r="K7281" s="4">
        <v>-44.28</v>
      </c>
    </row>
    <row r="7282" spans="1:11" x14ac:dyDescent="0.2">
      <c r="A7282" t="s">
        <v>3671</v>
      </c>
      <c r="B7282" t="str">
        <f t="shared" si="228"/>
        <v>2017</v>
      </c>
      <c r="C7282" t="str">
        <f t="shared" si="229"/>
        <v>Apr</v>
      </c>
      <c r="D7282" t="s">
        <v>78</v>
      </c>
      <c r="E7282" t="s">
        <v>11</v>
      </c>
      <c r="F7282" t="s">
        <v>12</v>
      </c>
      <c r="G7282" t="s">
        <v>22</v>
      </c>
      <c r="H7282" t="s">
        <v>1914</v>
      </c>
      <c r="I7282" s="4">
        <v>2.9</v>
      </c>
      <c r="J7282" s="5">
        <v>1</v>
      </c>
      <c r="K7282" s="4">
        <v>-4.78</v>
      </c>
    </row>
    <row r="7283" spans="1:11" x14ac:dyDescent="0.2">
      <c r="A7283" t="s">
        <v>3671</v>
      </c>
      <c r="B7283" t="str">
        <f t="shared" si="228"/>
        <v>2017</v>
      </c>
      <c r="C7283" t="str">
        <f t="shared" si="229"/>
        <v>Apr</v>
      </c>
      <c r="D7283" t="s">
        <v>78</v>
      </c>
      <c r="E7283" t="s">
        <v>11</v>
      </c>
      <c r="F7283" t="s">
        <v>12</v>
      </c>
      <c r="G7283" t="s">
        <v>20</v>
      </c>
      <c r="H7283" t="s">
        <v>413</v>
      </c>
      <c r="I7283" s="4">
        <v>32.54</v>
      </c>
      <c r="J7283" s="5">
        <v>2</v>
      </c>
      <c r="K7283" s="4">
        <v>-7.73</v>
      </c>
    </row>
    <row r="7284" spans="1:11" x14ac:dyDescent="0.2">
      <c r="A7284" t="s">
        <v>3671</v>
      </c>
      <c r="B7284" t="str">
        <f t="shared" si="228"/>
        <v>2017</v>
      </c>
      <c r="C7284" t="str">
        <f t="shared" si="229"/>
        <v>Apr</v>
      </c>
      <c r="D7284" t="s">
        <v>2312</v>
      </c>
      <c r="E7284" t="s">
        <v>31</v>
      </c>
      <c r="F7284" t="s">
        <v>12</v>
      </c>
      <c r="G7284" t="s">
        <v>105</v>
      </c>
      <c r="H7284" t="s">
        <v>3569</v>
      </c>
      <c r="I7284" s="4">
        <v>40.74</v>
      </c>
      <c r="J7284" s="5">
        <v>3</v>
      </c>
      <c r="K7284" s="4">
        <v>12.22</v>
      </c>
    </row>
    <row r="7285" spans="1:11" x14ac:dyDescent="0.2">
      <c r="A7285" t="s">
        <v>3672</v>
      </c>
      <c r="B7285" t="str">
        <f t="shared" si="228"/>
        <v>2017</v>
      </c>
      <c r="C7285" t="str">
        <f t="shared" si="229"/>
        <v>Apr</v>
      </c>
      <c r="D7285" t="s">
        <v>944</v>
      </c>
      <c r="E7285" t="s">
        <v>327</v>
      </c>
      <c r="F7285" t="s">
        <v>12</v>
      </c>
      <c r="G7285" t="s">
        <v>22</v>
      </c>
      <c r="H7285" t="s">
        <v>362</v>
      </c>
      <c r="I7285" s="4">
        <v>12.03</v>
      </c>
      <c r="J7285" s="5">
        <v>5</v>
      </c>
      <c r="K7285" s="4">
        <v>-9.2200000000000006</v>
      </c>
    </row>
    <row r="7286" spans="1:11" x14ac:dyDescent="0.2">
      <c r="A7286" t="s">
        <v>3672</v>
      </c>
      <c r="B7286" t="str">
        <f t="shared" si="228"/>
        <v>2017</v>
      </c>
      <c r="C7286" t="str">
        <f t="shared" si="229"/>
        <v>Apr</v>
      </c>
      <c r="D7286" t="s">
        <v>944</v>
      </c>
      <c r="E7286" t="s">
        <v>327</v>
      </c>
      <c r="F7286" t="s">
        <v>43</v>
      </c>
      <c r="G7286" t="s">
        <v>353</v>
      </c>
      <c r="H7286" t="s">
        <v>1434</v>
      </c>
      <c r="I7286" s="4">
        <v>2549.9899999999998</v>
      </c>
      <c r="J7286" s="5">
        <v>5</v>
      </c>
      <c r="K7286" s="4">
        <v>-3399.98</v>
      </c>
    </row>
    <row r="7287" spans="1:11" x14ac:dyDescent="0.2">
      <c r="A7287" t="s">
        <v>3672</v>
      </c>
      <c r="B7287" t="str">
        <f t="shared" si="228"/>
        <v>2017</v>
      </c>
      <c r="C7287" t="str">
        <f t="shared" si="229"/>
        <v>Apr</v>
      </c>
      <c r="D7287" t="s">
        <v>944</v>
      </c>
      <c r="E7287" t="s">
        <v>327</v>
      </c>
      <c r="F7287" t="s">
        <v>12</v>
      </c>
      <c r="G7287" t="s">
        <v>22</v>
      </c>
      <c r="H7287" t="s">
        <v>363</v>
      </c>
      <c r="I7287" s="4">
        <v>21.59</v>
      </c>
      <c r="J7287" s="5">
        <v>2</v>
      </c>
      <c r="K7287" s="4">
        <v>-15.84</v>
      </c>
    </row>
    <row r="7288" spans="1:11" x14ac:dyDescent="0.2">
      <c r="A7288" t="s">
        <v>3672</v>
      </c>
      <c r="B7288" t="str">
        <f t="shared" si="228"/>
        <v>2017</v>
      </c>
      <c r="C7288" t="str">
        <f t="shared" si="229"/>
        <v>Apr</v>
      </c>
      <c r="D7288" t="s">
        <v>944</v>
      </c>
      <c r="E7288" t="s">
        <v>327</v>
      </c>
      <c r="F7288" t="s">
        <v>12</v>
      </c>
      <c r="G7288" t="s">
        <v>22</v>
      </c>
      <c r="H7288" t="s">
        <v>1041</v>
      </c>
      <c r="I7288" s="4">
        <v>8.9600000000000009</v>
      </c>
      <c r="J7288" s="5">
        <v>6</v>
      </c>
      <c r="K7288" s="4">
        <v>-6.57</v>
      </c>
    </row>
    <row r="7289" spans="1:11" x14ac:dyDescent="0.2">
      <c r="A7289" t="s">
        <v>3672</v>
      </c>
      <c r="B7289" t="str">
        <f t="shared" si="228"/>
        <v>2017</v>
      </c>
      <c r="C7289" t="str">
        <f t="shared" si="229"/>
        <v>Apr</v>
      </c>
      <c r="D7289" t="s">
        <v>944</v>
      </c>
      <c r="E7289" t="s">
        <v>327</v>
      </c>
      <c r="F7289" t="s">
        <v>12</v>
      </c>
      <c r="G7289" t="s">
        <v>13</v>
      </c>
      <c r="H7289" t="s">
        <v>32</v>
      </c>
      <c r="I7289" s="4">
        <v>20.74</v>
      </c>
      <c r="J7289" s="5">
        <v>4</v>
      </c>
      <c r="K7289" s="4">
        <v>7.26</v>
      </c>
    </row>
    <row r="7290" spans="1:11" x14ac:dyDescent="0.2">
      <c r="A7290" t="s">
        <v>3672</v>
      </c>
      <c r="B7290" t="str">
        <f t="shared" si="228"/>
        <v>2017</v>
      </c>
      <c r="C7290" t="str">
        <f t="shared" si="229"/>
        <v>Apr</v>
      </c>
      <c r="D7290" t="s">
        <v>435</v>
      </c>
      <c r="E7290" t="s">
        <v>26</v>
      </c>
      <c r="F7290" t="s">
        <v>38</v>
      </c>
      <c r="G7290" t="s">
        <v>52</v>
      </c>
      <c r="H7290" t="s">
        <v>1911</v>
      </c>
      <c r="I7290" s="4">
        <v>60.31</v>
      </c>
      <c r="J7290" s="5">
        <v>3</v>
      </c>
      <c r="K7290" s="4">
        <v>5.28</v>
      </c>
    </row>
    <row r="7291" spans="1:11" x14ac:dyDescent="0.2">
      <c r="A7291" t="s">
        <v>3672</v>
      </c>
      <c r="B7291" t="str">
        <f t="shared" si="228"/>
        <v>2017</v>
      </c>
      <c r="C7291" t="str">
        <f t="shared" si="229"/>
        <v>Apr</v>
      </c>
      <c r="D7291" t="s">
        <v>950</v>
      </c>
      <c r="E7291" t="s">
        <v>31</v>
      </c>
      <c r="F7291" t="s">
        <v>12</v>
      </c>
      <c r="G7291" t="s">
        <v>13</v>
      </c>
      <c r="H7291" t="s">
        <v>3372</v>
      </c>
      <c r="I7291" s="4">
        <v>28.14</v>
      </c>
      <c r="J7291" s="5">
        <v>3</v>
      </c>
      <c r="K7291" s="4">
        <v>13.51</v>
      </c>
    </row>
    <row r="7292" spans="1:11" x14ac:dyDescent="0.2">
      <c r="A7292" t="s">
        <v>3672</v>
      </c>
      <c r="B7292" t="str">
        <f t="shared" si="228"/>
        <v>2017</v>
      </c>
      <c r="C7292" t="str">
        <f t="shared" si="229"/>
        <v>Apr</v>
      </c>
      <c r="D7292" t="s">
        <v>950</v>
      </c>
      <c r="E7292" t="s">
        <v>31</v>
      </c>
      <c r="F7292" t="s">
        <v>12</v>
      </c>
      <c r="G7292" t="s">
        <v>18</v>
      </c>
      <c r="H7292" t="s">
        <v>3538</v>
      </c>
      <c r="I7292" s="4">
        <v>7.38</v>
      </c>
      <c r="J7292" s="5">
        <v>2</v>
      </c>
      <c r="K7292" s="4">
        <v>3.47</v>
      </c>
    </row>
    <row r="7293" spans="1:11" x14ac:dyDescent="0.2">
      <c r="A7293" t="s">
        <v>3672</v>
      </c>
      <c r="B7293" t="str">
        <f t="shared" si="228"/>
        <v>2017</v>
      </c>
      <c r="C7293" t="str">
        <f t="shared" si="229"/>
        <v>Apr</v>
      </c>
      <c r="D7293" t="s">
        <v>950</v>
      </c>
      <c r="E7293" t="s">
        <v>31</v>
      </c>
      <c r="F7293" t="s">
        <v>12</v>
      </c>
      <c r="G7293" t="s">
        <v>47</v>
      </c>
      <c r="H7293" t="s">
        <v>332</v>
      </c>
      <c r="I7293" s="4">
        <v>10.9</v>
      </c>
      <c r="J7293" s="5">
        <v>5</v>
      </c>
      <c r="K7293" s="4">
        <v>3.6</v>
      </c>
    </row>
    <row r="7294" spans="1:11" x14ac:dyDescent="0.2">
      <c r="A7294" t="s">
        <v>3672</v>
      </c>
      <c r="B7294" t="str">
        <f t="shared" si="228"/>
        <v>2017</v>
      </c>
      <c r="C7294" t="str">
        <f t="shared" si="229"/>
        <v>Apr</v>
      </c>
      <c r="D7294" t="s">
        <v>950</v>
      </c>
      <c r="E7294" t="s">
        <v>31</v>
      </c>
      <c r="F7294" t="s">
        <v>43</v>
      </c>
      <c r="G7294" t="s">
        <v>58</v>
      </c>
      <c r="H7294" t="s">
        <v>1438</v>
      </c>
      <c r="I7294" s="4">
        <v>274.89</v>
      </c>
      <c r="J7294" s="5">
        <v>11</v>
      </c>
      <c r="K7294" s="4">
        <v>46.73</v>
      </c>
    </row>
    <row r="7295" spans="1:11" x14ac:dyDescent="0.2">
      <c r="A7295" t="s">
        <v>3672</v>
      </c>
      <c r="B7295" t="str">
        <f t="shared" si="228"/>
        <v>2017</v>
      </c>
      <c r="C7295" t="str">
        <f t="shared" si="229"/>
        <v>Apr</v>
      </c>
      <c r="D7295" t="s">
        <v>950</v>
      </c>
      <c r="E7295" t="s">
        <v>31</v>
      </c>
      <c r="F7295" t="s">
        <v>12</v>
      </c>
      <c r="G7295" t="s">
        <v>18</v>
      </c>
      <c r="H7295" t="s">
        <v>2690</v>
      </c>
      <c r="I7295" s="4">
        <v>23.04</v>
      </c>
      <c r="J7295" s="5">
        <v>8</v>
      </c>
      <c r="K7295" s="4">
        <v>11.29</v>
      </c>
    </row>
    <row r="7296" spans="1:11" x14ac:dyDescent="0.2">
      <c r="A7296" t="s">
        <v>3672</v>
      </c>
      <c r="B7296" t="str">
        <f t="shared" si="228"/>
        <v>2017</v>
      </c>
      <c r="C7296" t="str">
        <f t="shared" si="229"/>
        <v>Apr</v>
      </c>
      <c r="D7296" t="s">
        <v>950</v>
      </c>
      <c r="E7296" t="s">
        <v>31</v>
      </c>
      <c r="F7296" t="s">
        <v>38</v>
      </c>
      <c r="G7296" t="s">
        <v>39</v>
      </c>
      <c r="H7296" t="s">
        <v>1717</v>
      </c>
      <c r="I7296" s="4">
        <v>218.35</v>
      </c>
      <c r="J7296" s="5">
        <v>3</v>
      </c>
      <c r="K7296" s="4">
        <v>-19.11</v>
      </c>
    </row>
    <row r="7297" spans="1:11" x14ac:dyDescent="0.2">
      <c r="A7297" t="s">
        <v>3672</v>
      </c>
      <c r="B7297" t="str">
        <f t="shared" si="228"/>
        <v>2017</v>
      </c>
      <c r="C7297" t="str">
        <f t="shared" si="229"/>
        <v>Apr</v>
      </c>
      <c r="D7297" t="s">
        <v>2743</v>
      </c>
      <c r="E7297" t="s">
        <v>17</v>
      </c>
      <c r="F7297" t="s">
        <v>12</v>
      </c>
      <c r="G7297" t="s">
        <v>20</v>
      </c>
      <c r="H7297" t="s">
        <v>2897</v>
      </c>
      <c r="I7297" s="4">
        <v>195.14</v>
      </c>
      <c r="J7297" s="5">
        <v>4</v>
      </c>
      <c r="K7297" s="4">
        <v>-43.91</v>
      </c>
    </row>
    <row r="7298" spans="1:11" x14ac:dyDescent="0.2">
      <c r="A7298" t="s">
        <v>3673</v>
      </c>
      <c r="B7298" t="str">
        <f t="shared" si="228"/>
        <v>2017</v>
      </c>
      <c r="C7298" t="str">
        <f t="shared" si="229"/>
        <v>Apr</v>
      </c>
      <c r="D7298" t="s">
        <v>2765</v>
      </c>
      <c r="E7298" t="s">
        <v>17</v>
      </c>
      <c r="F7298" t="s">
        <v>38</v>
      </c>
      <c r="G7298" t="s">
        <v>52</v>
      </c>
      <c r="H7298" t="s">
        <v>399</v>
      </c>
      <c r="I7298" s="4">
        <v>44.4</v>
      </c>
      <c r="J7298" s="5">
        <v>2</v>
      </c>
      <c r="K7298" s="4">
        <v>-52.17</v>
      </c>
    </row>
    <row r="7299" spans="1:11" x14ac:dyDescent="0.2">
      <c r="A7299" t="s">
        <v>3673</v>
      </c>
      <c r="B7299" t="str">
        <f t="shared" ref="B7299:B7362" si="230">TEXT(A7299,"YYYY")</f>
        <v>2017</v>
      </c>
      <c r="C7299" t="str">
        <f t="shared" ref="C7299:C7362" si="231">TEXT(A7299,"MMM")</f>
        <v>Apr</v>
      </c>
      <c r="D7299" t="s">
        <v>3220</v>
      </c>
      <c r="E7299" t="s">
        <v>26</v>
      </c>
      <c r="F7299" t="s">
        <v>38</v>
      </c>
      <c r="G7299" t="s">
        <v>52</v>
      </c>
      <c r="H7299" t="s">
        <v>1573</v>
      </c>
      <c r="I7299" s="4">
        <v>51.97</v>
      </c>
      <c r="J7299" s="5">
        <v>2</v>
      </c>
      <c r="K7299" s="4">
        <v>10.39</v>
      </c>
    </row>
    <row r="7300" spans="1:11" x14ac:dyDescent="0.2">
      <c r="A7300" t="s">
        <v>3673</v>
      </c>
      <c r="B7300" t="str">
        <f t="shared" si="230"/>
        <v>2017</v>
      </c>
      <c r="C7300" t="str">
        <f t="shared" si="231"/>
        <v>Apr</v>
      </c>
      <c r="D7300" t="s">
        <v>3220</v>
      </c>
      <c r="E7300" t="s">
        <v>26</v>
      </c>
      <c r="F7300" t="s">
        <v>12</v>
      </c>
      <c r="G7300" t="s">
        <v>20</v>
      </c>
      <c r="H7300" t="s">
        <v>1687</v>
      </c>
      <c r="I7300" s="4">
        <v>51.34</v>
      </c>
      <c r="J7300" s="5">
        <v>3</v>
      </c>
      <c r="K7300" s="4">
        <v>5.78</v>
      </c>
    </row>
    <row r="7301" spans="1:11" x14ac:dyDescent="0.2">
      <c r="A7301" t="s">
        <v>3673</v>
      </c>
      <c r="B7301" t="str">
        <f t="shared" si="230"/>
        <v>2017</v>
      </c>
      <c r="C7301" t="str">
        <f t="shared" si="231"/>
        <v>Apr</v>
      </c>
      <c r="D7301" t="s">
        <v>3220</v>
      </c>
      <c r="E7301" t="s">
        <v>26</v>
      </c>
      <c r="F7301" t="s">
        <v>12</v>
      </c>
      <c r="G7301" t="s">
        <v>20</v>
      </c>
      <c r="H7301" t="s">
        <v>2313</v>
      </c>
      <c r="I7301" s="4">
        <v>332.7</v>
      </c>
      <c r="J7301" s="5">
        <v>1</v>
      </c>
      <c r="K7301" s="4">
        <v>33.270000000000003</v>
      </c>
    </row>
    <row r="7302" spans="1:11" x14ac:dyDescent="0.2">
      <c r="A7302" t="s">
        <v>3673</v>
      </c>
      <c r="B7302" t="str">
        <f t="shared" si="230"/>
        <v>2017</v>
      </c>
      <c r="C7302" t="str">
        <f t="shared" si="231"/>
        <v>Apr</v>
      </c>
      <c r="D7302" t="s">
        <v>3220</v>
      </c>
      <c r="E7302" t="s">
        <v>26</v>
      </c>
      <c r="F7302" t="s">
        <v>38</v>
      </c>
      <c r="G7302" t="s">
        <v>52</v>
      </c>
      <c r="H7302" t="s">
        <v>1525</v>
      </c>
      <c r="I7302" s="4">
        <v>42.41</v>
      </c>
      <c r="J7302" s="5">
        <v>3</v>
      </c>
      <c r="K7302" s="4">
        <v>9.5399999999999991</v>
      </c>
    </row>
    <row r="7303" spans="1:11" x14ac:dyDescent="0.2">
      <c r="A7303" t="s">
        <v>3673</v>
      </c>
      <c r="B7303" t="str">
        <f t="shared" si="230"/>
        <v>2017</v>
      </c>
      <c r="C7303" t="str">
        <f t="shared" si="231"/>
        <v>Apr</v>
      </c>
      <c r="D7303" t="s">
        <v>2244</v>
      </c>
      <c r="E7303" t="s">
        <v>17</v>
      </c>
      <c r="F7303" t="s">
        <v>38</v>
      </c>
      <c r="G7303" t="s">
        <v>39</v>
      </c>
      <c r="H7303" t="s">
        <v>622</v>
      </c>
      <c r="I7303" s="4">
        <v>317.06</v>
      </c>
      <c r="J7303" s="5">
        <v>3</v>
      </c>
      <c r="K7303" s="4">
        <v>-18.12</v>
      </c>
    </row>
    <row r="7304" spans="1:11" x14ac:dyDescent="0.2">
      <c r="A7304" t="s">
        <v>3673</v>
      </c>
      <c r="B7304" t="str">
        <f t="shared" si="230"/>
        <v>2017</v>
      </c>
      <c r="C7304" t="str">
        <f t="shared" si="231"/>
        <v>Apr</v>
      </c>
      <c r="D7304" t="s">
        <v>2244</v>
      </c>
      <c r="E7304" t="s">
        <v>17</v>
      </c>
      <c r="F7304" t="s">
        <v>12</v>
      </c>
      <c r="G7304" t="s">
        <v>27</v>
      </c>
      <c r="H7304" t="s">
        <v>1778</v>
      </c>
      <c r="I7304" s="4">
        <v>15.76</v>
      </c>
      <c r="J7304" s="5">
        <v>2</v>
      </c>
      <c r="K7304" s="4">
        <v>3.55</v>
      </c>
    </row>
    <row r="7305" spans="1:11" x14ac:dyDescent="0.2">
      <c r="A7305" t="s">
        <v>3673</v>
      </c>
      <c r="B7305" t="str">
        <f t="shared" si="230"/>
        <v>2017</v>
      </c>
      <c r="C7305" t="str">
        <f t="shared" si="231"/>
        <v>Apr</v>
      </c>
      <c r="D7305" t="s">
        <v>2244</v>
      </c>
      <c r="E7305" t="s">
        <v>17</v>
      </c>
      <c r="F7305" t="s">
        <v>38</v>
      </c>
      <c r="G7305" t="s">
        <v>52</v>
      </c>
      <c r="H7305" t="s">
        <v>1376</v>
      </c>
      <c r="I7305" s="4">
        <v>14.56</v>
      </c>
      <c r="J7305" s="5">
        <v>5</v>
      </c>
      <c r="K7305" s="4">
        <v>-6.19</v>
      </c>
    </row>
    <row r="7306" spans="1:11" x14ac:dyDescent="0.2">
      <c r="A7306" t="s">
        <v>3673</v>
      </c>
      <c r="B7306" t="str">
        <f t="shared" si="230"/>
        <v>2017</v>
      </c>
      <c r="C7306" t="str">
        <f t="shared" si="231"/>
        <v>Apr</v>
      </c>
      <c r="D7306" t="s">
        <v>457</v>
      </c>
      <c r="E7306" t="s">
        <v>125</v>
      </c>
      <c r="F7306" t="s">
        <v>12</v>
      </c>
      <c r="G7306" t="s">
        <v>22</v>
      </c>
      <c r="H7306" t="s">
        <v>1301</v>
      </c>
      <c r="I7306" s="4">
        <v>146.86000000000001</v>
      </c>
      <c r="J7306" s="5">
        <v>7</v>
      </c>
      <c r="K7306" s="4">
        <v>70.489999999999995</v>
      </c>
    </row>
    <row r="7307" spans="1:11" x14ac:dyDescent="0.2">
      <c r="A7307" t="s">
        <v>3673</v>
      </c>
      <c r="B7307" t="str">
        <f t="shared" si="230"/>
        <v>2017</v>
      </c>
      <c r="C7307" t="str">
        <f t="shared" si="231"/>
        <v>Apr</v>
      </c>
      <c r="D7307" t="s">
        <v>457</v>
      </c>
      <c r="E7307" t="s">
        <v>125</v>
      </c>
      <c r="F7307" t="s">
        <v>12</v>
      </c>
      <c r="G7307" t="s">
        <v>22</v>
      </c>
      <c r="H7307" t="s">
        <v>1817</v>
      </c>
      <c r="I7307" s="4">
        <v>36.56</v>
      </c>
      <c r="J7307" s="5">
        <v>4</v>
      </c>
      <c r="K7307" s="4">
        <v>18.28</v>
      </c>
    </row>
    <row r="7308" spans="1:11" x14ac:dyDescent="0.2">
      <c r="A7308" t="s">
        <v>3673</v>
      </c>
      <c r="B7308" t="str">
        <f t="shared" si="230"/>
        <v>2017</v>
      </c>
      <c r="C7308" t="str">
        <f t="shared" si="231"/>
        <v>Apr</v>
      </c>
      <c r="D7308" t="s">
        <v>2640</v>
      </c>
      <c r="E7308" t="s">
        <v>87</v>
      </c>
      <c r="F7308" t="s">
        <v>12</v>
      </c>
      <c r="G7308" t="s">
        <v>20</v>
      </c>
      <c r="H7308" t="s">
        <v>82</v>
      </c>
      <c r="I7308" s="4">
        <v>848.54</v>
      </c>
      <c r="J7308" s="5">
        <v>4</v>
      </c>
      <c r="K7308" s="4">
        <v>-21.21</v>
      </c>
    </row>
    <row r="7309" spans="1:11" x14ac:dyDescent="0.2">
      <c r="A7309" t="s">
        <v>3673</v>
      </c>
      <c r="B7309" t="str">
        <f t="shared" si="230"/>
        <v>2017</v>
      </c>
      <c r="C7309" t="str">
        <f t="shared" si="231"/>
        <v>Apr</v>
      </c>
      <c r="D7309" t="s">
        <v>2640</v>
      </c>
      <c r="E7309" t="s">
        <v>87</v>
      </c>
      <c r="F7309" t="s">
        <v>12</v>
      </c>
      <c r="G7309" t="s">
        <v>22</v>
      </c>
      <c r="H7309" t="s">
        <v>1028</v>
      </c>
      <c r="I7309" s="4">
        <v>8.6999999999999993</v>
      </c>
      <c r="J7309" s="5">
        <v>5</v>
      </c>
      <c r="K7309" s="4">
        <v>-6.38</v>
      </c>
    </row>
    <row r="7310" spans="1:11" x14ac:dyDescent="0.2">
      <c r="A7310" t="s">
        <v>3673</v>
      </c>
      <c r="B7310" t="str">
        <f t="shared" si="230"/>
        <v>2017</v>
      </c>
      <c r="C7310" t="str">
        <f t="shared" si="231"/>
        <v>Apr</v>
      </c>
      <c r="D7310" t="s">
        <v>2640</v>
      </c>
      <c r="E7310" t="s">
        <v>87</v>
      </c>
      <c r="F7310" t="s">
        <v>43</v>
      </c>
      <c r="G7310" t="s">
        <v>44</v>
      </c>
      <c r="H7310" t="s">
        <v>3028</v>
      </c>
      <c r="I7310" s="4">
        <v>122.38</v>
      </c>
      <c r="J7310" s="5">
        <v>3</v>
      </c>
      <c r="K7310" s="4">
        <v>-24.48</v>
      </c>
    </row>
    <row r="7311" spans="1:11" x14ac:dyDescent="0.2">
      <c r="A7311" t="s">
        <v>3674</v>
      </c>
      <c r="B7311" t="str">
        <f t="shared" si="230"/>
        <v>2017</v>
      </c>
      <c r="C7311" t="str">
        <f t="shared" si="231"/>
        <v>Apr</v>
      </c>
      <c r="D7311" t="s">
        <v>1389</v>
      </c>
      <c r="E7311" t="s">
        <v>11</v>
      </c>
      <c r="F7311" t="s">
        <v>12</v>
      </c>
      <c r="G7311" t="s">
        <v>105</v>
      </c>
      <c r="H7311" t="s">
        <v>2599</v>
      </c>
      <c r="I7311" s="4">
        <v>97.26</v>
      </c>
      <c r="J7311" s="5">
        <v>4</v>
      </c>
      <c r="K7311" s="4">
        <v>-243.16</v>
      </c>
    </row>
    <row r="7312" spans="1:11" x14ac:dyDescent="0.2">
      <c r="A7312" t="s">
        <v>3674</v>
      </c>
      <c r="B7312" t="str">
        <f t="shared" si="230"/>
        <v>2017</v>
      </c>
      <c r="C7312" t="str">
        <f t="shared" si="231"/>
        <v>Apr</v>
      </c>
      <c r="D7312" t="s">
        <v>824</v>
      </c>
      <c r="E7312" t="s">
        <v>11</v>
      </c>
      <c r="F7312" t="s">
        <v>12</v>
      </c>
      <c r="G7312" t="s">
        <v>22</v>
      </c>
      <c r="H7312" t="s">
        <v>521</v>
      </c>
      <c r="I7312" s="4">
        <v>2.69</v>
      </c>
      <c r="J7312" s="5">
        <v>3</v>
      </c>
      <c r="K7312" s="4">
        <v>-4.71</v>
      </c>
    </row>
    <row r="7313" spans="1:11" x14ac:dyDescent="0.2">
      <c r="A7313" t="s">
        <v>3674</v>
      </c>
      <c r="B7313" t="str">
        <f t="shared" si="230"/>
        <v>2017</v>
      </c>
      <c r="C7313" t="str">
        <f t="shared" si="231"/>
        <v>Apr</v>
      </c>
      <c r="D7313" t="s">
        <v>824</v>
      </c>
      <c r="E7313" t="s">
        <v>11</v>
      </c>
      <c r="F7313" t="s">
        <v>12</v>
      </c>
      <c r="G7313" t="s">
        <v>22</v>
      </c>
      <c r="H7313" t="s">
        <v>1956</v>
      </c>
      <c r="I7313" s="4">
        <v>2.93</v>
      </c>
      <c r="J7313" s="5">
        <v>3</v>
      </c>
      <c r="K7313" s="4">
        <v>-4.99</v>
      </c>
    </row>
    <row r="7314" spans="1:11" x14ac:dyDescent="0.2">
      <c r="A7314" t="s">
        <v>3674</v>
      </c>
      <c r="B7314" t="str">
        <f t="shared" si="230"/>
        <v>2017</v>
      </c>
      <c r="C7314" t="str">
        <f t="shared" si="231"/>
        <v>Apr</v>
      </c>
      <c r="D7314" t="s">
        <v>2673</v>
      </c>
      <c r="E7314" t="s">
        <v>189</v>
      </c>
      <c r="F7314" t="s">
        <v>43</v>
      </c>
      <c r="G7314" t="s">
        <v>58</v>
      </c>
      <c r="H7314" t="s">
        <v>2814</v>
      </c>
      <c r="I7314" s="4">
        <v>11.54</v>
      </c>
      <c r="J7314" s="5">
        <v>1</v>
      </c>
      <c r="K7314" s="4">
        <v>3.46</v>
      </c>
    </row>
    <row r="7315" spans="1:11" x14ac:dyDescent="0.2">
      <c r="A7315" t="s">
        <v>3674</v>
      </c>
      <c r="B7315" t="str">
        <f t="shared" si="230"/>
        <v>2017</v>
      </c>
      <c r="C7315" t="str">
        <f t="shared" si="231"/>
        <v>Apr</v>
      </c>
      <c r="D7315" t="s">
        <v>2673</v>
      </c>
      <c r="E7315" t="s">
        <v>189</v>
      </c>
      <c r="F7315" t="s">
        <v>38</v>
      </c>
      <c r="G7315" t="s">
        <v>52</v>
      </c>
      <c r="H7315" t="s">
        <v>2364</v>
      </c>
      <c r="I7315" s="4">
        <v>162.6</v>
      </c>
      <c r="J7315" s="5">
        <v>3</v>
      </c>
      <c r="K7315" s="4">
        <v>34.15</v>
      </c>
    </row>
    <row r="7316" spans="1:11" x14ac:dyDescent="0.2">
      <c r="A7316" t="s">
        <v>3674</v>
      </c>
      <c r="B7316" t="str">
        <f t="shared" si="230"/>
        <v>2017</v>
      </c>
      <c r="C7316" t="str">
        <f t="shared" si="231"/>
        <v>Apr</v>
      </c>
      <c r="D7316" t="s">
        <v>3138</v>
      </c>
      <c r="E7316" t="s">
        <v>608</v>
      </c>
      <c r="F7316" t="s">
        <v>38</v>
      </c>
      <c r="G7316" t="s">
        <v>39</v>
      </c>
      <c r="H7316" t="s">
        <v>2181</v>
      </c>
      <c r="I7316" s="4">
        <v>908.82</v>
      </c>
      <c r="J7316" s="5">
        <v>9</v>
      </c>
      <c r="K7316" s="4">
        <v>227.21</v>
      </c>
    </row>
    <row r="7317" spans="1:11" x14ac:dyDescent="0.2">
      <c r="A7317" t="s">
        <v>3674</v>
      </c>
      <c r="B7317" t="str">
        <f t="shared" si="230"/>
        <v>2017</v>
      </c>
      <c r="C7317" t="str">
        <f t="shared" si="231"/>
        <v>Apr</v>
      </c>
      <c r="D7317" t="s">
        <v>2015</v>
      </c>
      <c r="E7317" t="s">
        <v>11</v>
      </c>
      <c r="F7317" t="s">
        <v>43</v>
      </c>
      <c r="G7317" t="s">
        <v>58</v>
      </c>
      <c r="H7317" t="s">
        <v>2730</v>
      </c>
      <c r="I7317" s="4">
        <v>47.98</v>
      </c>
      <c r="J7317" s="5">
        <v>3</v>
      </c>
      <c r="K7317" s="4">
        <v>8.4</v>
      </c>
    </row>
    <row r="7318" spans="1:11" x14ac:dyDescent="0.2">
      <c r="A7318" t="s">
        <v>3674</v>
      </c>
      <c r="B7318" t="str">
        <f t="shared" si="230"/>
        <v>2017</v>
      </c>
      <c r="C7318" t="str">
        <f t="shared" si="231"/>
        <v>Apr</v>
      </c>
      <c r="D7318" t="s">
        <v>2015</v>
      </c>
      <c r="E7318" t="s">
        <v>11</v>
      </c>
      <c r="F7318" t="s">
        <v>12</v>
      </c>
      <c r="G7318" t="s">
        <v>13</v>
      </c>
      <c r="H7318" t="s">
        <v>3266</v>
      </c>
      <c r="I7318" s="4">
        <v>20.74</v>
      </c>
      <c r="J7318" s="5">
        <v>4</v>
      </c>
      <c r="K7318" s="4">
        <v>7.26</v>
      </c>
    </row>
    <row r="7319" spans="1:11" x14ac:dyDescent="0.2">
      <c r="A7319" t="s">
        <v>3675</v>
      </c>
      <c r="B7319" t="str">
        <f t="shared" si="230"/>
        <v>2017</v>
      </c>
      <c r="C7319" t="str">
        <f t="shared" si="231"/>
        <v>Apr</v>
      </c>
      <c r="D7319" t="s">
        <v>420</v>
      </c>
      <c r="E7319" t="s">
        <v>31</v>
      </c>
      <c r="F7319" t="s">
        <v>38</v>
      </c>
      <c r="G7319" t="s">
        <v>52</v>
      </c>
      <c r="H7319" t="s">
        <v>2565</v>
      </c>
      <c r="I7319" s="4">
        <v>18.28</v>
      </c>
      <c r="J7319" s="5">
        <v>2</v>
      </c>
      <c r="K7319" s="4">
        <v>6.22</v>
      </c>
    </row>
    <row r="7320" spans="1:11" x14ac:dyDescent="0.2">
      <c r="A7320" t="s">
        <v>3675</v>
      </c>
      <c r="B7320" t="str">
        <f t="shared" si="230"/>
        <v>2017</v>
      </c>
      <c r="C7320" t="str">
        <f t="shared" si="231"/>
        <v>Apr</v>
      </c>
      <c r="D7320" t="s">
        <v>2749</v>
      </c>
      <c r="E7320" t="s">
        <v>26</v>
      </c>
      <c r="F7320" t="s">
        <v>38</v>
      </c>
      <c r="G7320" t="s">
        <v>52</v>
      </c>
      <c r="H7320" t="s">
        <v>2672</v>
      </c>
      <c r="I7320" s="4">
        <v>254.35</v>
      </c>
      <c r="J7320" s="5">
        <v>3</v>
      </c>
      <c r="K7320" s="4">
        <v>0</v>
      </c>
    </row>
    <row r="7321" spans="1:11" x14ac:dyDescent="0.2">
      <c r="A7321" t="s">
        <v>3675</v>
      </c>
      <c r="B7321" t="str">
        <f t="shared" si="230"/>
        <v>2017</v>
      </c>
      <c r="C7321" t="str">
        <f t="shared" si="231"/>
        <v>Apr</v>
      </c>
      <c r="D7321" t="s">
        <v>2580</v>
      </c>
      <c r="E7321" t="s">
        <v>34</v>
      </c>
      <c r="F7321" t="s">
        <v>12</v>
      </c>
      <c r="G7321" t="s">
        <v>20</v>
      </c>
      <c r="H7321" t="s">
        <v>1825</v>
      </c>
      <c r="I7321" s="4">
        <v>675.06</v>
      </c>
      <c r="J7321" s="5">
        <v>3</v>
      </c>
      <c r="K7321" s="4">
        <v>87.76</v>
      </c>
    </row>
    <row r="7322" spans="1:11" x14ac:dyDescent="0.2">
      <c r="A7322" t="s">
        <v>3676</v>
      </c>
      <c r="B7322" t="str">
        <f t="shared" si="230"/>
        <v>2017</v>
      </c>
      <c r="C7322" t="str">
        <f t="shared" si="231"/>
        <v>Apr</v>
      </c>
      <c r="D7322" t="s">
        <v>3524</v>
      </c>
      <c r="E7322" t="s">
        <v>169</v>
      </c>
      <c r="F7322" t="s">
        <v>12</v>
      </c>
      <c r="G7322" t="s">
        <v>105</v>
      </c>
      <c r="H7322" t="s">
        <v>2815</v>
      </c>
      <c r="I7322" s="4">
        <v>121.94</v>
      </c>
      <c r="J7322" s="5">
        <v>2</v>
      </c>
      <c r="K7322" s="4">
        <v>35.36</v>
      </c>
    </row>
    <row r="7323" spans="1:11" x14ac:dyDescent="0.2">
      <c r="A7323" t="s">
        <v>3676</v>
      </c>
      <c r="B7323" t="str">
        <f t="shared" si="230"/>
        <v>2017</v>
      </c>
      <c r="C7323" t="str">
        <f t="shared" si="231"/>
        <v>Apr</v>
      </c>
      <c r="D7323" t="s">
        <v>3524</v>
      </c>
      <c r="E7323" t="s">
        <v>169</v>
      </c>
      <c r="F7323" t="s">
        <v>12</v>
      </c>
      <c r="G7323" t="s">
        <v>232</v>
      </c>
      <c r="H7323" t="s">
        <v>2448</v>
      </c>
      <c r="I7323" s="4">
        <v>122.71</v>
      </c>
      <c r="J7323" s="5">
        <v>7</v>
      </c>
      <c r="K7323" s="4">
        <v>36.81</v>
      </c>
    </row>
    <row r="7324" spans="1:11" x14ac:dyDescent="0.2">
      <c r="A7324" t="s">
        <v>3676</v>
      </c>
      <c r="B7324" t="str">
        <f t="shared" si="230"/>
        <v>2017</v>
      </c>
      <c r="C7324" t="str">
        <f t="shared" si="231"/>
        <v>Apr</v>
      </c>
      <c r="D7324" t="s">
        <v>2091</v>
      </c>
      <c r="E7324" t="s">
        <v>146</v>
      </c>
      <c r="F7324" t="s">
        <v>43</v>
      </c>
      <c r="G7324" t="s">
        <v>58</v>
      </c>
      <c r="H7324" t="s">
        <v>2414</v>
      </c>
      <c r="I7324" s="4">
        <v>155.34</v>
      </c>
      <c r="J7324" s="5">
        <v>6</v>
      </c>
      <c r="K7324" s="4">
        <v>55.92</v>
      </c>
    </row>
    <row r="7325" spans="1:11" x14ac:dyDescent="0.2">
      <c r="A7325" t="s">
        <v>3676</v>
      </c>
      <c r="B7325" t="str">
        <f t="shared" si="230"/>
        <v>2017</v>
      </c>
      <c r="C7325" t="str">
        <f t="shared" si="231"/>
        <v>Apr</v>
      </c>
      <c r="D7325" t="s">
        <v>790</v>
      </c>
      <c r="E7325" t="s">
        <v>169</v>
      </c>
      <c r="F7325" t="s">
        <v>12</v>
      </c>
      <c r="G7325" t="s">
        <v>232</v>
      </c>
      <c r="H7325" t="s">
        <v>2698</v>
      </c>
      <c r="I7325" s="4">
        <v>54.9</v>
      </c>
      <c r="J7325" s="5">
        <v>5</v>
      </c>
      <c r="K7325" s="4">
        <v>15.37</v>
      </c>
    </row>
    <row r="7326" spans="1:11" x14ac:dyDescent="0.2">
      <c r="A7326" t="s">
        <v>3676</v>
      </c>
      <c r="B7326" t="str">
        <f t="shared" si="230"/>
        <v>2017</v>
      </c>
      <c r="C7326" t="str">
        <f t="shared" si="231"/>
        <v>Apr</v>
      </c>
      <c r="D7326" t="s">
        <v>1769</v>
      </c>
      <c r="E7326" t="s">
        <v>87</v>
      </c>
      <c r="F7326" t="s">
        <v>12</v>
      </c>
      <c r="G7326" t="s">
        <v>22</v>
      </c>
      <c r="H7326" t="s">
        <v>2328</v>
      </c>
      <c r="I7326" s="4">
        <v>11.76</v>
      </c>
      <c r="J7326" s="5">
        <v>5</v>
      </c>
      <c r="K7326" s="4">
        <v>-7.84</v>
      </c>
    </row>
    <row r="7327" spans="1:11" x14ac:dyDescent="0.2">
      <c r="A7327" t="s">
        <v>3676</v>
      </c>
      <c r="B7327" t="str">
        <f t="shared" si="230"/>
        <v>2017</v>
      </c>
      <c r="C7327" t="str">
        <f t="shared" si="231"/>
        <v>Apr</v>
      </c>
      <c r="D7327" t="s">
        <v>1769</v>
      </c>
      <c r="E7327" t="s">
        <v>87</v>
      </c>
      <c r="F7327" t="s">
        <v>12</v>
      </c>
      <c r="G7327" t="s">
        <v>13</v>
      </c>
      <c r="H7327" t="s">
        <v>144</v>
      </c>
      <c r="I7327" s="4">
        <v>5.34</v>
      </c>
      <c r="J7327" s="5">
        <v>1</v>
      </c>
      <c r="K7327" s="4">
        <v>1.87</v>
      </c>
    </row>
    <row r="7328" spans="1:11" x14ac:dyDescent="0.2">
      <c r="A7328" t="s">
        <v>3676</v>
      </c>
      <c r="B7328" t="str">
        <f t="shared" si="230"/>
        <v>2017</v>
      </c>
      <c r="C7328" t="str">
        <f t="shared" si="231"/>
        <v>Apr</v>
      </c>
      <c r="D7328" t="s">
        <v>2824</v>
      </c>
      <c r="E7328" t="s">
        <v>31</v>
      </c>
      <c r="F7328" t="s">
        <v>38</v>
      </c>
      <c r="G7328" t="s">
        <v>52</v>
      </c>
      <c r="H7328" t="s">
        <v>2440</v>
      </c>
      <c r="I7328" s="4">
        <v>66.36</v>
      </c>
      <c r="J7328" s="5">
        <v>7</v>
      </c>
      <c r="K7328" s="4">
        <v>26.54</v>
      </c>
    </row>
    <row r="7329" spans="1:11" x14ac:dyDescent="0.2">
      <c r="A7329" t="s">
        <v>3676</v>
      </c>
      <c r="B7329" t="str">
        <f t="shared" si="230"/>
        <v>2017</v>
      </c>
      <c r="C7329" t="str">
        <f t="shared" si="231"/>
        <v>Apr</v>
      </c>
      <c r="D7329" t="s">
        <v>2824</v>
      </c>
      <c r="E7329" t="s">
        <v>31</v>
      </c>
      <c r="F7329" t="s">
        <v>12</v>
      </c>
      <c r="G7329" t="s">
        <v>22</v>
      </c>
      <c r="H7329" t="s">
        <v>629</v>
      </c>
      <c r="I7329" s="4">
        <v>92.88</v>
      </c>
      <c r="J7329" s="5">
        <v>6</v>
      </c>
      <c r="K7329" s="4">
        <v>30.19</v>
      </c>
    </row>
    <row r="7330" spans="1:11" x14ac:dyDescent="0.2">
      <c r="A7330" t="s">
        <v>3676</v>
      </c>
      <c r="B7330" t="str">
        <f t="shared" si="230"/>
        <v>2017</v>
      </c>
      <c r="C7330" t="str">
        <f t="shared" si="231"/>
        <v>Apr</v>
      </c>
      <c r="D7330" t="s">
        <v>2824</v>
      </c>
      <c r="E7330" t="s">
        <v>31</v>
      </c>
      <c r="F7330" t="s">
        <v>38</v>
      </c>
      <c r="G7330" t="s">
        <v>52</v>
      </c>
      <c r="H7330" t="s">
        <v>3352</v>
      </c>
      <c r="I7330" s="4">
        <v>24.14</v>
      </c>
      <c r="J7330" s="5">
        <v>2</v>
      </c>
      <c r="K7330" s="4">
        <v>7.97</v>
      </c>
    </row>
    <row r="7331" spans="1:11" x14ac:dyDescent="0.2">
      <c r="A7331" t="s">
        <v>3676</v>
      </c>
      <c r="B7331" t="str">
        <f t="shared" si="230"/>
        <v>2017</v>
      </c>
      <c r="C7331" t="str">
        <f t="shared" si="231"/>
        <v>Apr</v>
      </c>
      <c r="D7331" t="s">
        <v>2645</v>
      </c>
      <c r="E7331" t="s">
        <v>135</v>
      </c>
      <c r="F7331" t="s">
        <v>38</v>
      </c>
      <c r="G7331" t="s">
        <v>83</v>
      </c>
      <c r="H7331" t="s">
        <v>113</v>
      </c>
      <c r="I7331" s="4">
        <v>387.14</v>
      </c>
      <c r="J7331" s="5">
        <v>4</v>
      </c>
      <c r="K7331" s="4">
        <v>-14.52</v>
      </c>
    </row>
    <row r="7332" spans="1:11" x14ac:dyDescent="0.2">
      <c r="A7332" t="s">
        <v>3676</v>
      </c>
      <c r="B7332" t="str">
        <f t="shared" si="230"/>
        <v>2017</v>
      </c>
      <c r="C7332" t="str">
        <f t="shared" si="231"/>
        <v>Apr</v>
      </c>
      <c r="D7332" t="s">
        <v>2645</v>
      </c>
      <c r="E7332" t="s">
        <v>135</v>
      </c>
      <c r="F7332" t="s">
        <v>43</v>
      </c>
      <c r="G7332" t="s">
        <v>58</v>
      </c>
      <c r="H7332" t="s">
        <v>1234</v>
      </c>
      <c r="I7332" s="4">
        <v>45.41</v>
      </c>
      <c r="J7332" s="5">
        <v>2</v>
      </c>
      <c r="K7332" s="4">
        <v>11.92</v>
      </c>
    </row>
    <row r="7333" spans="1:11" x14ac:dyDescent="0.2">
      <c r="A7333" t="s">
        <v>3676</v>
      </c>
      <c r="B7333" t="str">
        <f t="shared" si="230"/>
        <v>2017</v>
      </c>
      <c r="C7333" t="str">
        <f t="shared" si="231"/>
        <v>Apr</v>
      </c>
      <c r="D7333" t="s">
        <v>2645</v>
      </c>
      <c r="E7333" t="s">
        <v>135</v>
      </c>
      <c r="F7333" t="s">
        <v>38</v>
      </c>
      <c r="G7333" t="s">
        <v>52</v>
      </c>
      <c r="H7333" t="s">
        <v>1747</v>
      </c>
      <c r="I7333" s="4">
        <v>77.95</v>
      </c>
      <c r="J7333" s="5">
        <v>3</v>
      </c>
      <c r="K7333" s="4">
        <v>-11.69</v>
      </c>
    </row>
    <row r="7334" spans="1:11" x14ac:dyDescent="0.2">
      <c r="A7334" t="s">
        <v>3676</v>
      </c>
      <c r="B7334" t="str">
        <f t="shared" si="230"/>
        <v>2017</v>
      </c>
      <c r="C7334" t="str">
        <f t="shared" si="231"/>
        <v>Apr</v>
      </c>
      <c r="D7334" t="s">
        <v>2645</v>
      </c>
      <c r="E7334" t="s">
        <v>135</v>
      </c>
      <c r="F7334" t="s">
        <v>12</v>
      </c>
      <c r="G7334" t="s">
        <v>18</v>
      </c>
      <c r="H7334" t="s">
        <v>3206</v>
      </c>
      <c r="I7334" s="4">
        <v>3</v>
      </c>
      <c r="J7334" s="5">
        <v>1</v>
      </c>
      <c r="K7334" s="4">
        <v>1.05</v>
      </c>
    </row>
    <row r="7335" spans="1:11" x14ac:dyDescent="0.2">
      <c r="A7335" t="s">
        <v>3676</v>
      </c>
      <c r="B7335" t="str">
        <f t="shared" si="230"/>
        <v>2017</v>
      </c>
      <c r="C7335" t="str">
        <f t="shared" si="231"/>
        <v>Apr</v>
      </c>
      <c r="D7335" t="s">
        <v>2804</v>
      </c>
      <c r="E7335" t="s">
        <v>327</v>
      </c>
      <c r="F7335" t="s">
        <v>12</v>
      </c>
      <c r="G7335" t="s">
        <v>72</v>
      </c>
      <c r="H7335" t="s">
        <v>73</v>
      </c>
      <c r="I7335" s="4">
        <v>18.690000000000001</v>
      </c>
      <c r="J7335" s="5">
        <v>2</v>
      </c>
      <c r="K7335" s="4">
        <v>7.01</v>
      </c>
    </row>
    <row r="7336" spans="1:11" x14ac:dyDescent="0.2">
      <c r="A7336" t="s">
        <v>3676</v>
      </c>
      <c r="B7336" t="str">
        <f t="shared" si="230"/>
        <v>2017</v>
      </c>
      <c r="C7336" t="str">
        <f t="shared" si="231"/>
        <v>Apr</v>
      </c>
      <c r="D7336" t="s">
        <v>2804</v>
      </c>
      <c r="E7336" t="s">
        <v>327</v>
      </c>
      <c r="F7336" t="s">
        <v>38</v>
      </c>
      <c r="G7336" t="s">
        <v>52</v>
      </c>
      <c r="H7336" t="s">
        <v>2442</v>
      </c>
      <c r="I7336" s="4">
        <v>11.66</v>
      </c>
      <c r="J7336" s="5">
        <v>3</v>
      </c>
      <c r="K7336" s="4">
        <v>3.35</v>
      </c>
    </row>
    <row r="7337" spans="1:11" x14ac:dyDescent="0.2">
      <c r="A7337" t="s">
        <v>3677</v>
      </c>
      <c r="B7337" t="str">
        <f t="shared" si="230"/>
        <v>2017</v>
      </c>
      <c r="C7337" t="str">
        <f t="shared" si="231"/>
        <v>Apr</v>
      </c>
      <c r="D7337" t="s">
        <v>451</v>
      </c>
      <c r="E7337" t="s">
        <v>26</v>
      </c>
      <c r="F7337" t="s">
        <v>12</v>
      </c>
      <c r="G7337" t="s">
        <v>105</v>
      </c>
      <c r="H7337" t="s">
        <v>1264</v>
      </c>
      <c r="I7337" s="4">
        <v>99.28</v>
      </c>
      <c r="J7337" s="5">
        <v>2</v>
      </c>
      <c r="K7337" s="4">
        <v>12.41</v>
      </c>
    </row>
    <row r="7338" spans="1:11" x14ac:dyDescent="0.2">
      <c r="A7338" t="s">
        <v>3677</v>
      </c>
      <c r="B7338" t="str">
        <f t="shared" si="230"/>
        <v>2017</v>
      </c>
      <c r="C7338" t="str">
        <f t="shared" si="231"/>
        <v>Apr</v>
      </c>
      <c r="D7338" t="s">
        <v>451</v>
      </c>
      <c r="E7338" t="s">
        <v>26</v>
      </c>
      <c r="F7338" t="s">
        <v>12</v>
      </c>
      <c r="G7338" t="s">
        <v>22</v>
      </c>
      <c r="H7338" t="s">
        <v>2810</v>
      </c>
      <c r="I7338" s="4">
        <v>1.19</v>
      </c>
      <c r="J7338" s="5">
        <v>2</v>
      </c>
      <c r="K7338" s="4">
        <v>-0.99</v>
      </c>
    </row>
    <row r="7339" spans="1:11" x14ac:dyDescent="0.2">
      <c r="A7339" t="s">
        <v>3677</v>
      </c>
      <c r="B7339" t="str">
        <f t="shared" si="230"/>
        <v>2017</v>
      </c>
      <c r="C7339" t="str">
        <f t="shared" si="231"/>
        <v>Apr</v>
      </c>
      <c r="D7339" t="s">
        <v>451</v>
      </c>
      <c r="E7339" t="s">
        <v>26</v>
      </c>
      <c r="F7339" t="s">
        <v>12</v>
      </c>
      <c r="G7339" t="s">
        <v>22</v>
      </c>
      <c r="H7339" t="s">
        <v>3168</v>
      </c>
      <c r="I7339" s="4">
        <v>7.52</v>
      </c>
      <c r="J7339" s="5">
        <v>2</v>
      </c>
      <c r="K7339" s="4">
        <v>-5.76</v>
      </c>
    </row>
    <row r="7340" spans="1:11" x14ac:dyDescent="0.2">
      <c r="A7340" t="s">
        <v>3677</v>
      </c>
      <c r="B7340" t="str">
        <f t="shared" si="230"/>
        <v>2017</v>
      </c>
      <c r="C7340" t="str">
        <f t="shared" si="231"/>
        <v>Apr</v>
      </c>
      <c r="D7340" t="s">
        <v>373</v>
      </c>
      <c r="E7340" t="s">
        <v>139</v>
      </c>
      <c r="F7340" t="s">
        <v>12</v>
      </c>
      <c r="G7340" t="s">
        <v>20</v>
      </c>
      <c r="H7340" t="s">
        <v>303</v>
      </c>
      <c r="I7340" s="4">
        <v>113.57</v>
      </c>
      <c r="J7340" s="5">
        <v>2</v>
      </c>
      <c r="K7340" s="4">
        <v>-21.29</v>
      </c>
    </row>
    <row r="7341" spans="1:11" x14ac:dyDescent="0.2">
      <c r="A7341" t="s">
        <v>3677</v>
      </c>
      <c r="B7341" t="str">
        <f t="shared" si="230"/>
        <v>2017</v>
      </c>
      <c r="C7341" t="str">
        <f t="shared" si="231"/>
        <v>Apr</v>
      </c>
      <c r="D7341" t="s">
        <v>2166</v>
      </c>
      <c r="E7341" t="s">
        <v>31</v>
      </c>
      <c r="F7341" t="s">
        <v>12</v>
      </c>
      <c r="G7341" t="s">
        <v>47</v>
      </c>
      <c r="H7341" t="s">
        <v>1313</v>
      </c>
      <c r="I7341" s="4">
        <v>1.81</v>
      </c>
      <c r="J7341" s="5">
        <v>1</v>
      </c>
      <c r="K7341" s="4">
        <v>0.65</v>
      </c>
    </row>
    <row r="7342" spans="1:11" x14ac:dyDescent="0.2">
      <c r="A7342" t="s">
        <v>3677</v>
      </c>
      <c r="B7342" t="str">
        <f t="shared" si="230"/>
        <v>2017</v>
      </c>
      <c r="C7342" t="str">
        <f t="shared" si="231"/>
        <v>Apr</v>
      </c>
      <c r="D7342" t="s">
        <v>3123</v>
      </c>
      <c r="E7342" t="s">
        <v>109</v>
      </c>
      <c r="F7342" t="s">
        <v>43</v>
      </c>
      <c r="G7342" t="s">
        <v>44</v>
      </c>
      <c r="H7342" t="s">
        <v>99</v>
      </c>
      <c r="I7342" s="4">
        <v>552</v>
      </c>
      <c r="J7342" s="5">
        <v>10</v>
      </c>
      <c r="K7342" s="4">
        <v>34.5</v>
      </c>
    </row>
    <row r="7343" spans="1:11" x14ac:dyDescent="0.2">
      <c r="A7343" t="s">
        <v>3677</v>
      </c>
      <c r="B7343" t="str">
        <f t="shared" si="230"/>
        <v>2017</v>
      </c>
      <c r="C7343" t="str">
        <f t="shared" si="231"/>
        <v>Apr</v>
      </c>
      <c r="D7343" t="s">
        <v>2428</v>
      </c>
      <c r="E7343" t="s">
        <v>1777</v>
      </c>
      <c r="F7343" t="s">
        <v>43</v>
      </c>
      <c r="G7343" t="s">
        <v>58</v>
      </c>
      <c r="H7343" t="s">
        <v>3118</v>
      </c>
      <c r="I7343" s="4">
        <v>69.98</v>
      </c>
      <c r="J7343" s="5">
        <v>2</v>
      </c>
      <c r="K7343" s="4">
        <v>4.9000000000000004</v>
      </c>
    </row>
    <row r="7344" spans="1:11" x14ac:dyDescent="0.2">
      <c r="A7344" t="s">
        <v>3677</v>
      </c>
      <c r="B7344" t="str">
        <f t="shared" si="230"/>
        <v>2017</v>
      </c>
      <c r="C7344" t="str">
        <f t="shared" si="231"/>
        <v>Apr</v>
      </c>
      <c r="D7344" t="s">
        <v>2953</v>
      </c>
      <c r="E7344" t="s">
        <v>17</v>
      </c>
      <c r="F7344" t="s">
        <v>12</v>
      </c>
      <c r="G7344" t="s">
        <v>22</v>
      </c>
      <c r="H7344" t="s">
        <v>667</v>
      </c>
      <c r="I7344" s="4">
        <v>10.43</v>
      </c>
      <c r="J7344" s="5">
        <v>5</v>
      </c>
      <c r="K7344" s="4">
        <v>-18.25</v>
      </c>
    </row>
    <row r="7345" spans="1:11" x14ac:dyDescent="0.2">
      <c r="A7345" t="s">
        <v>3677</v>
      </c>
      <c r="B7345" t="str">
        <f t="shared" si="230"/>
        <v>2017</v>
      </c>
      <c r="C7345" t="str">
        <f t="shared" si="231"/>
        <v>Apr</v>
      </c>
      <c r="D7345" t="s">
        <v>2953</v>
      </c>
      <c r="E7345" t="s">
        <v>17</v>
      </c>
      <c r="F7345" t="s">
        <v>12</v>
      </c>
      <c r="G7345" t="s">
        <v>20</v>
      </c>
      <c r="H7345" t="s">
        <v>972</v>
      </c>
      <c r="I7345" s="4">
        <v>72.78</v>
      </c>
      <c r="J7345" s="5">
        <v>1</v>
      </c>
      <c r="K7345" s="4">
        <v>-18.2</v>
      </c>
    </row>
    <row r="7346" spans="1:11" x14ac:dyDescent="0.2">
      <c r="A7346" t="s">
        <v>3678</v>
      </c>
      <c r="B7346" t="str">
        <f t="shared" si="230"/>
        <v>2017</v>
      </c>
      <c r="C7346" t="str">
        <f t="shared" si="231"/>
        <v>Apr</v>
      </c>
      <c r="D7346" t="s">
        <v>25</v>
      </c>
      <c r="E7346" t="s">
        <v>31</v>
      </c>
      <c r="F7346" t="s">
        <v>12</v>
      </c>
      <c r="G7346" t="s">
        <v>22</v>
      </c>
      <c r="H7346" t="s">
        <v>1123</v>
      </c>
      <c r="I7346" s="4">
        <v>13.9</v>
      </c>
      <c r="J7346" s="5">
        <v>2</v>
      </c>
      <c r="K7346" s="4">
        <v>4.5199999999999996</v>
      </c>
    </row>
    <row r="7347" spans="1:11" x14ac:dyDescent="0.2">
      <c r="A7347" t="s">
        <v>3678</v>
      </c>
      <c r="B7347" t="str">
        <f t="shared" si="230"/>
        <v>2017</v>
      </c>
      <c r="C7347" t="str">
        <f t="shared" si="231"/>
        <v>Apr</v>
      </c>
      <c r="D7347" t="s">
        <v>2645</v>
      </c>
      <c r="E7347" t="s">
        <v>135</v>
      </c>
      <c r="F7347" t="s">
        <v>12</v>
      </c>
      <c r="G7347" t="s">
        <v>27</v>
      </c>
      <c r="H7347" t="s">
        <v>57</v>
      </c>
      <c r="I7347" s="4">
        <v>42.05</v>
      </c>
      <c r="J7347" s="5">
        <v>9</v>
      </c>
      <c r="K7347" s="4">
        <v>5.26</v>
      </c>
    </row>
    <row r="7348" spans="1:11" x14ac:dyDescent="0.2">
      <c r="A7348" t="s">
        <v>3678</v>
      </c>
      <c r="B7348" t="str">
        <f t="shared" si="230"/>
        <v>2017</v>
      </c>
      <c r="C7348" t="str">
        <f t="shared" si="231"/>
        <v>Apr</v>
      </c>
      <c r="D7348" t="s">
        <v>2645</v>
      </c>
      <c r="E7348" t="s">
        <v>135</v>
      </c>
      <c r="F7348" t="s">
        <v>12</v>
      </c>
      <c r="G7348" t="s">
        <v>27</v>
      </c>
      <c r="H7348" t="s">
        <v>2998</v>
      </c>
      <c r="I7348" s="4">
        <v>67.92</v>
      </c>
      <c r="J7348" s="5">
        <v>5</v>
      </c>
      <c r="K7348" s="4">
        <v>6.79</v>
      </c>
    </row>
    <row r="7349" spans="1:11" x14ac:dyDescent="0.2">
      <c r="A7349" t="s">
        <v>3678</v>
      </c>
      <c r="B7349" t="str">
        <f t="shared" si="230"/>
        <v>2017</v>
      </c>
      <c r="C7349" t="str">
        <f t="shared" si="231"/>
        <v>Apr</v>
      </c>
      <c r="D7349" t="s">
        <v>1566</v>
      </c>
      <c r="E7349" t="s">
        <v>109</v>
      </c>
      <c r="F7349" t="s">
        <v>12</v>
      </c>
      <c r="G7349" t="s">
        <v>27</v>
      </c>
      <c r="H7349" t="s">
        <v>3537</v>
      </c>
      <c r="I7349" s="4">
        <v>8.9</v>
      </c>
      <c r="J7349" s="5">
        <v>4</v>
      </c>
      <c r="K7349" s="4">
        <v>0.67</v>
      </c>
    </row>
    <row r="7350" spans="1:11" x14ac:dyDescent="0.2">
      <c r="A7350" t="s">
        <v>3678</v>
      </c>
      <c r="B7350" t="str">
        <f t="shared" si="230"/>
        <v>2017</v>
      </c>
      <c r="C7350" t="str">
        <f t="shared" si="231"/>
        <v>Apr</v>
      </c>
      <c r="D7350" t="s">
        <v>679</v>
      </c>
      <c r="E7350" t="s">
        <v>31</v>
      </c>
      <c r="F7350" t="s">
        <v>12</v>
      </c>
      <c r="G7350" t="s">
        <v>13</v>
      </c>
      <c r="H7350" t="s">
        <v>3251</v>
      </c>
      <c r="I7350" s="4">
        <v>19.05</v>
      </c>
      <c r="J7350" s="5">
        <v>3</v>
      </c>
      <c r="K7350" s="4">
        <v>8.76</v>
      </c>
    </row>
    <row r="7351" spans="1:11" x14ac:dyDescent="0.2">
      <c r="A7351" t="s">
        <v>3678</v>
      </c>
      <c r="B7351" t="str">
        <f t="shared" si="230"/>
        <v>2017</v>
      </c>
      <c r="C7351" t="str">
        <f t="shared" si="231"/>
        <v>Apr</v>
      </c>
      <c r="D7351" t="s">
        <v>679</v>
      </c>
      <c r="E7351" t="s">
        <v>31</v>
      </c>
      <c r="F7351" t="s">
        <v>12</v>
      </c>
      <c r="G7351" t="s">
        <v>22</v>
      </c>
      <c r="H7351" t="s">
        <v>186</v>
      </c>
      <c r="I7351" s="4">
        <v>73.34</v>
      </c>
      <c r="J7351" s="5">
        <v>3</v>
      </c>
      <c r="K7351" s="4">
        <v>27.5</v>
      </c>
    </row>
    <row r="7352" spans="1:11" x14ac:dyDescent="0.2">
      <c r="A7352" t="s">
        <v>3678</v>
      </c>
      <c r="B7352" t="str">
        <f t="shared" si="230"/>
        <v>2017</v>
      </c>
      <c r="C7352" t="str">
        <f t="shared" si="231"/>
        <v>Apr</v>
      </c>
      <c r="D7352" t="s">
        <v>145</v>
      </c>
      <c r="E7352" t="s">
        <v>31</v>
      </c>
      <c r="F7352" t="s">
        <v>43</v>
      </c>
      <c r="G7352" t="s">
        <v>58</v>
      </c>
      <c r="H7352" t="s">
        <v>1004</v>
      </c>
      <c r="I7352" s="4">
        <v>107.97</v>
      </c>
      <c r="J7352" s="5">
        <v>3</v>
      </c>
      <c r="K7352" s="4">
        <v>22.67</v>
      </c>
    </row>
    <row r="7353" spans="1:11" x14ac:dyDescent="0.2">
      <c r="A7353" t="s">
        <v>3678</v>
      </c>
      <c r="B7353" t="str">
        <f t="shared" si="230"/>
        <v>2017</v>
      </c>
      <c r="C7353" t="str">
        <f t="shared" si="231"/>
        <v>Apr</v>
      </c>
      <c r="D7353" t="s">
        <v>2033</v>
      </c>
      <c r="E7353" t="s">
        <v>31</v>
      </c>
      <c r="F7353" t="s">
        <v>38</v>
      </c>
      <c r="G7353" t="s">
        <v>83</v>
      </c>
      <c r="H7353" t="s">
        <v>2615</v>
      </c>
      <c r="I7353" s="4">
        <v>344.98</v>
      </c>
      <c r="J7353" s="5">
        <v>7</v>
      </c>
      <c r="K7353" s="4">
        <v>28.41</v>
      </c>
    </row>
    <row r="7354" spans="1:11" x14ac:dyDescent="0.2">
      <c r="A7354" t="s">
        <v>3679</v>
      </c>
      <c r="B7354" t="str">
        <f t="shared" si="230"/>
        <v>2017</v>
      </c>
      <c r="C7354" t="str">
        <f t="shared" si="231"/>
        <v>Apr</v>
      </c>
      <c r="D7354" t="s">
        <v>3344</v>
      </c>
      <c r="E7354" t="s">
        <v>11</v>
      </c>
      <c r="F7354" t="s">
        <v>38</v>
      </c>
      <c r="G7354" t="s">
        <v>52</v>
      </c>
      <c r="H7354" t="s">
        <v>68</v>
      </c>
      <c r="I7354" s="4">
        <v>1.99</v>
      </c>
      <c r="J7354" s="5">
        <v>1</v>
      </c>
      <c r="K7354" s="4">
        <v>-1.44</v>
      </c>
    </row>
    <row r="7355" spans="1:11" x14ac:dyDescent="0.2">
      <c r="A7355" t="s">
        <v>3679</v>
      </c>
      <c r="B7355" t="str">
        <f t="shared" si="230"/>
        <v>2017</v>
      </c>
      <c r="C7355" t="str">
        <f t="shared" si="231"/>
        <v>Apr</v>
      </c>
      <c r="D7355" t="s">
        <v>2661</v>
      </c>
      <c r="E7355" t="s">
        <v>189</v>
      </c>
      <c r="F7355" t="s">
        <v>12</v>
      </c>
      <c r="G7355" t="s">
        <v>13</v>
      </c>
      <c r="H7355" t="s">
        <v>3554</v>
      </c>
      <c r="I7355" s="4">
        <v>20.34</v>
      </c>
      <c r="J7355" s="5">
        <v>3</v>
      </c>
      <c r="K7355" s="4">
        <v>9.36</v>
      </c>
    </row>
    <row r="7356" spans="1:11" x14ac:dyDescent="0.2">
      <c r="A7356" t="s">
        <v>3679</v>
      </c>
      <c r="B7356" t="str">
        <f t="shared" si="230"/>
        <v>2017</v>
      </c>
      <c r="C7356" t="str">
        <f t="shared" si="231"/>
        <v>Apr</v>
      </c>
      <c r="D7356" t="s">
        <v>2661</v>
      </c>
      <c r="E7356" t="s">
        <v>189</v>
      </c>
      <c r="F7356" t="s">
        <v>12</v>
      </c>
      <c r="G7356" t="s">
        <v>18</v>
      </c>
      <c r="H7356" t="s">
        <v>3360</v>
      </c>
      <c r="I7356" s="4">
        <v>39.28</v>
      </c>
      <c r="J7356" s="5">
        <v>8</v>
      </c>
      <c r="K7356" s="4">
        <v>19.25</v>
      </c>
    </row>
    <row r="7357" spans="1:11" x14ac:dyDescent="0.2">
      <c r="A7357" t="s">
        <v>3680</v>
      </c>
      <c r="B7357" t="str">
        <f t="shared" si="230"/>
        <v>2017</v>
      </c>
      <c r="C7357" t="str">
        <f t="shared" si="231"/>
        <v>Apr</v>
      </c>
      <c r="D7357" t="s">
        <v>3220</v>
      </c>
      <c r="E7357" t="s">
        <v>11</v>
      </c>
      <c r="F7357" t="s">
        <v>12</v>
      </c>
      <c r="G7357" t="s">
        <v>18</v>
      </c>
      <c r="H7357" t="s">
        <v>1982</v>
      </c>
      <c r="I7357" s="4">
        <v>33.119999999999997</v>
      </c>
      <c r="J7357" s="5">
        <v>4</v>
      </c>
      <c r="K7357" s="4">
        <v>11.59</v>
      </c>
    </row>
    <row r="7358" spans="1:11" x14ac:dyDescent="0.2">
      <c r="A7358" t="s">
        <v>3680</v>
      </c>
      <c r="B7358" t="str">
        <f t="shared" si="230"/>
        <v>2017</v>
      </c>
      <c r="C7358" t="str">
        <f t="shared" si="231"/>
        <v>Apr</v>
      </c>
      <c r="D7358" t="s">
        <v>3220</v>
      </c>
      <c r="E7358" t="s">
        <v>11</v>
      </c>
      <c r="F7358" t="s">
        <v>38</v>
      </c>
      <c r="G7358" t="s">
        <v>83</v>
      </c>
      <c r="H7358" t="s">
        <v>2905</v>
      </c>
      <c r="I7358" s="4">
        <v>220.27</v>
      </c>
      <c r="J7358" s="5">
        <v>4</v>
      </c>
      <c r="K7358" s="4">
        <v>-42.11</v>
      </c>
    </row>
    <row r="7359" spans="1:11" x14ac:dyDescent="0.2">
      <c r="A7359" t="s">
        <v>3680</v>
      </c>
      <c r="B7359" t="str">
        <f t="shared" si="230"/>
        <v>2017</v>
      </c>
      <c r="C7359" t="str">
        <f t="shared" si="231"/>
        <v>Apr</v>
      </c>
      <c r="D7359" t="s">
        <v>1336</v>
      </c>
      <c r="E7359" t="s">
        <v>31</v>
      </c>
      <c r="F7359" t="s">
        <v>12</v>
      </c>
      <c r="G7359" t="s">
        <v>27</v>
      </c>
      <c r="H7359" t="s">
        <v>2154</v>
      </c>
      <c r="I7359" s="4">
        <v>123.92</v>
      </c>
      <c r="J7359" s="5">
        <v>4</v>
      </c>
      <c r="K7359" s="4">
        <v>33.46</v>
      </c>
    </row>
    <row r="7360" spans="1:11" x14ac:dyDescent="0.2">
      <c r="A7360" t="s">
        <v>3680</v>
      </c>
      <c r="B7360" t="str">
        <f t="shared" si="230"/>
        <v>2017</v>
      </c>
      <c r="C7360" t="str">
        <f t="shared" si="231"/>
        <v>Apr</v>
      </c>
      <c r="D7360" t="s">
        <v>1336</v>
      </c>
      <c r="E7360" t="s">
        <v>31</v>
      </c>
      <c r="F7360" t="s">
        <v>12</v>
      </c>
      <c r="G7360" t="s">
        <v>27</v>
      </c>
      <c r="H7360" t="s">
        <v>319</v>
      </c>
      <c r="I7360" s="4">
        <v>12.39</v>
      </c>
      <c r="J7360" s="5">
        <v>3</v>
      </c>
      <c r="K7360" s="4">
        <v>5.7</v>
      </c>
    </row>
    <row r="7361" spans="1:11" x14ac:dyDescent="0.2">
      <c r="A7361" t="s">
        <v>3680</v>
      </c>
      <c r="B7361" t="str">
        <f t="shared" si="230"/>
        <v>2017</v>
      </c>
      <c r="C7361" t="str">
        <f t="shared" si="231"/>
        <v>Apr</v>
      </c>
      <c r="D7361" t="s">
        <v>1336</v>
      </c>
      <c r="E7361" t="s">
        <v>31</v>
      </c>
      <c r="F7361" t="s">
        <v>12</v>
      </c>
      <c r="G7361" t="s">
        <v>27</v>
      </c>
      <c r="H7361" t="s">
        <v>556</v>
      </c>
      <c r="I7361" s="4">
        <v>47.3</v>
      </c>
      <c r="J7361" s="5">
        <v>2</v>
      </c>
      <c r="K7361" s="4">
        <v>12.3</v>
      </c>
    </row>
    <row r="7362" spans="1:11" x14ac:dyDescent="0.2">
      <c r="A7362" t="s">
        <v>3680</v>
      </c>
      <c r="B7362" t="str">
        <f t="shared" si="230"/>
        <v>2017</v>
      </c>
      <c r="C7362" t="str">
        <f t="shared" si="231"/>
        <v>Apr</v>
      </c>
      <c r="D7362" t="s">
        <v>2790</v>
      </c>
      <c r="E7362" t="s">
        <v>189</v>
      </c>
      <c r="F7362" t="s">
        <v>38</v>
      </c>
      <c r="G7362" t="s">
        <v>52</v>
      </c>
      <c r="H7362" t="s">
        <v>1844</v>
      </c>
      <c r="I7362" s="4">
        <v>139.58000000000001</v>
      </c>
      <c r="J7362" s="5">
        <v>7</v>
      </c>
      <c r="K7362" s="4">
        <v>39.08</v>
      </c>
    </row>
    <row r="7363" spans="1:11" x14ac:dyDescent="0.2">
      <c r="A7363" t="s">
        <v>3681</v>
      </c>
      <c r="B7363" t="str">
        <f t="shared" ref="B7363:B7426" si="232">TEXT(A7363,"YYYY")</f>
        <v>2017</v>
      </c>
      <c r="C7363" t="str">
        <f t="shared" ref="C7363:C7426" si="233">TEXT(A7363,"MMM")</f>
        <v>Apr</v>
      </c>
      <c r="D7363" t="s">
        <v>402</v>
      </c>
      <c r="E7363" t="s">
        <v>26</v>
      </c>
      <c r="F7363" t="s">
        <v>12</v>
      </c>
      <c r="G7363" t="s">
        <v>20</v>
      </c>
      <c r="H7363" t="s">
        <v>2707</v>
      </c>
      <c r="I7363" s="4">
        <v>8.3800000000000008</v>
      </c>
      <c r="J7363" s="5">
        <v>1</v>
      </c>
      <c r="K7363" s="4">
        <v>0.73</v>
      </c>
    </row>
    <row r="7364" spans="1:11" x14ac:dyDescent="0.2">
      <c r="A7364" t="s">
        <v>3681</v>
      </c>
      <c r="B7364" t="str">
        <f t="shared" si="232"/>
        <v>2017</v>
      </c>
      <c r="C7364" t="str">
        <f t="shared" si="233"/>
        <v>Apr</v>
      </c>
      <c r="D7364" t="s">
        <v>402</v>
      </c>
      <c r="E7364" t="s">
        <v>26</v>
      </c>
      <c r="F7364" t="s">
        <v>12</v>
      </c>
      <c r="G7364" t="s">
        <v>27</v>
      </c>
      <c r="H7364" t="s">
        <v>980</v>
      </c>
      <c r="I7364" s="4">
        <v>6.85</v>
      </c>
      <c r="J7364" s="5">
        <v>2</v>
      </c>
      <c r="K7364" s="4">
        <v>0.77</v>
      </c>
    </row>
    <row r="7365" spans="1:11" x14ac:dyDescent="0.2">
      <c r="A7365" t="s">
        <v>3681</v>
      </c>
      <c r="B7365" t="str">
        <f t="shared" si="232"/>
        <v>2017</v>
      </c>
      <c r="C7365" t="str">
        <f t="shared" si="233"/>
        <v>Apr</v>
      </c>
      <c r="D7365" t="s">
        <v>1122</v>
      </c>
      <c r="E7365" t="s">
        <v>290</v>
      </c>
      <c r="F7365" t="s">
        <v>12</v>
      </c>
      <c r="G7365" t="s">
        <v>105</v>
      </c>
      <c r="H7365" t="s">
        <v>3540</v>
      </c>
      <c r="I7365" s="4">
        <v>28.08</v>
      </c>
      <c r="J7365" s="5">
        <v>3</v>
      </c>
      <c r="K7365" s="4">
        <v>5.27</v>
      </c>
    </row>
    <row r="7366" spans="1:11" x14ac:dyDescent="0.2">
      <c r="A7366" t="s">
        <v>3681</v>
      </c>
      <c r="B7366" t="str">
        <f t="shared" si="232"/>
        <v>2017</v>
      </c>
      <c r="C7366" t="str">
        <f t="shared" si="233"/>
        <v>Apr</v>
      </c>
      <c r="D7366" t="s">
        <v>827</v>
      </c>
      <c r="E7366" t="s">
        <v>139</v>
      </c>
      <c r="F7366" t="s">
        <v>43</v>
      </c>
      <c r="G7366" t="s">
        <v>44</v>
      </c>
      <c r="H7366" t="s">
        <v>2669</v>
      </c>
      <c r="I7366" s="4">
        <v>751.98</v>
      </c>
      <c r="J7366" s="5">
        <v>2</v>
      </c>
      <c r="K7366" s="4">
        <v>84.6</v>
      </c>
    </row>
    <row r="7367" spans="1:11" x14ac:dyDescent="0.2">
      <c r="A7367" t="s">
        <v>3682</v>
      </c>
      <c r="B7367" t="str">
        <f t="shared" si="232"/>
        <v>2017</v>
      </c>
      <c r="C7367" t="str">
        <f t="shared" si="233"/>
        <v>Apr</v>
      </c>
      <c r="D7367" t="s">
        <v>335</v>
      </c>
      <c r="E7367" t="s">
        <v>87</v>
      </c>
      <c r="F7367" t="s">
        <v>38</v>
      </c>
      <c r="G7367" t="s">
        <v>164</v>
      </c>
      <c r="H7367" t="s">
        <v>1247</v>
      </c>
      <c r="I7367" s="4">
        <v>1048.3499999999999</v>
      </c>
      <c r="J7367" s="5">
        <v>5</v>
      </c>
      <c r="K7367" s="4">
        <v>-69.89</v>
      </c>
    </row>
    <row r="7368" spans="1:11" x14ac:dyDescent="0.2">
      <c r="A7368" t="s">
        <v>3682</v>
      </c>
      <c r="B7368" t="str">
        <f t="shared" si="232"/>
        <v>2017</v>
      </c>
      <c r="C7368" t="str">
        <f t="shared" si="233"/>
        <v>Apr</v>
      </c>
      <c r="D7368" t="s">
        <v>326</v>
      </c>
      <c r="E7368" t="s">
        <v>205</v>
      </c>
      <c r="F7368" t="s">
        <v>12</v>
      </c>
      <c r="G7368" t="s">
        <v>18</v>
      </c>
      <c r="H7368" t="s">
        <v>3661</v>
      </c>
      <c r="I7368" s="4">
        <v>4.91</v>
      </c>
      <c r="J7368" s="5">
        <v>1</v>
      </c>
      <c r="K7368" s="4">
        <v>2.41</v>
      </c>
    </row>
    <row r="7369" spans="1:11" x14ac:dyDescent="0.2">
      <c r="A7369" t="s">
        <v>3683</v>
      </c>
      <c r="B7369" t="str">
        <f t="shared" si="232"/>
        <v>2017</v>
      </c>
      <c r="C7369" t="str">
        <f t="shared" si="233"/>
        <v>Apr</v>
      </c>
      <c r="D7369" t="s">
        <v>3001</v>
      </c>
      <c r="E7369" t="s">
        <v>169</v>
      </c>
      <c r="F7369" t="s">
        <v>12</v>
      </c>
      <c r="G7369" t="s">
        <v>72</v>
      </c>
      <c r="H7369" t="s">
        <v>3006</v>
      </c>
      <c r="I7369" s="4">
        <v>62.96</v>
      </c>
      <c r="J7369" s="5">
        <v>4</v>
      </c>
      <c r="K7369" s="4">
        <v>28.33</v>
      </c>
    </row>
    <row r="7370" spans="1:11" x14ac:dyDescent="0.2">
      <c r="A7370" t="s">
        <v>3683</v>
      </c>
      <c r="B7370" t="str">
        <f t="shared" si="232"/>
        <v>2017</v>
      </c>
      <c r="C7370" t="str">
        <f t="shared" si="233"/>
        <v>Apr</v>
      </c>
      <c r="D7370" t="s">
        <v>388</v>
      </c>
      <c r="E7370" t="s">
        <v>26</v>
      </c>
      <c r="F7370" t="s">
        <v>43</v>
      </c>
      <c r="G7370" t="s">
        <v>44</v>
      </c>
      <c r="H7370" t="s">
        <v>1465</v>
      </c>
      <c r="I7370" s="4">
        <v>677.58</v>
      </c>
      <c r="J7370" s="5">
        <v>5</v>
      </c>
      <c r="K7370" s="4">
        <v>-158.1</v>
      </c>
    </row>
    <row r="7371" spans="1:11" x14ac:dyDescent="0.2">
      <c r="A7371" t="s">
        <v>3683</v>
      </c>
      <c r="B7371" t="str">
        <f t="shared" si="232"/>
        <v>2017</v>
      </c>
      <c r="C7371" t="str">
        <f t="shared" si="233"/>
        <v>Apr</v>
      </c>
      <c r="D7371" t="s">
        <v>388</v>
      </c>
      <c r="E7371" t="s">
        <v>26</v>
      </c>
      <c r="F7371" t="s">
        <v>12</v>
      </c>
      <c r="G7371" t="s">
        <v>22</v>
      </c>
      <c r="H7371" t="s">
        <v>1752</v>
      </c>
      <c r="I7371" s="4">
        <v>13.9</v>
      </c>
      <c r="J7371" s="5">
        <v>3</v>
      </c>
      <c r="K7371" s="4">
        <v>-9.26</v>
      </c>
    </row>
    <row r="7372" spans="1:11" x14ac:dyDescent="0.2">
      <c r="A7372" t="s">
        <v>3683</v>
      </c>
      <c r="B7372" t="str">
        <f t="shared" si="232"/>
        <v>2017</v>
      </c>
      <c r="C7372" t="str">
        <f t="shared" si="233"/>
        <v>Apr</v>
      </c>
      <c r="D7372" t="s">
        <v>1212</v>
      </c>
      <c r="E7372" t="s">
        <v>139</v>
      </c>
      <c r="F7372" t="s">
        <v>12</v>
      </c>
      <c r="G7372" t="s">
        <v>18</v>
      </c>
      <c r="H7372" t="s">
        <v>2690</v>
      </c>
      <c r="I7372" s="4">
        <v>4.6100000000000003</v>
      </c>
      <c r="J7372" s="5">
        <v>2</v>
      </c>
      <c r="K7372" s="4">
        <v>1.67</v>
      </c>
    </row>
    <row r="7373" spans="1:11" x14ac:dyDescent="0.2">
      <c r="A7373" t="s">
        <v>3683</v>
      </c>
      <c r="B7373" t="str">
        <f t="shared" si="232"/>
        <v>2017</v>
      </c>
      <c r="C7373" t="str">
        <f t="shared" si="233"/>
        <v>Apr</v>
      </c>
      <c r="D7373" t="s">
        <v>1212</v>
      </c>
      <c r="E7373" t="s">
        <v>139</v>
      </c>
      <c r="F7373" t="s">
        <v>12</v>
      </c>
      <c r="G7373" t="s">
        <v>27</v>
      </c>
      <c r="H7373" t="s">
        <v>242</v>
      </c>
      <c r="I7373" s="4">
        <v>15.53</v>
      </c>
      <c r="J7373" s="5">
        <v>3</v>
      </c>
      <c r="K7373" s="4">
        <v>4.8499999999999996</v>
      </c>
    </row>
    <row r="7374" spans="1:11" x14ac:dyDescent="0.2">
      <c r="A7374" t="s">
        <v>3683</v>
      </c>
      <c r="B7374" t="str">
        <f t="shared" si="232"/>
        <v>2017</v>
      </c>
      <c r="C7374" t="str">
        <f t="shared" si="233"/>
        <v>Apr</v>
      </c>
      <c r="D7374" t="s">
        <v>1212</v>
      </c>
      <c r="E7374" t="s">
        <v>139</v>
      </c>
      <c r="F7374" t="s">
        <v>12</v>
      </c>
      <c r="G7374" t="s">
        <v>18</v>
      </c>
      <c r="H7374" t="s">
        <v>1545</v>
      </c>
      <c r="I7374" s="4">
        <v>11.95</v>
      </c>
      <c r="J7374" s="5">
        <v>3</v>
      </c>
      <c r="K7374" s="4">
        <v>3.88</v>
      </c>
    </row>
    <row r="7375" spans="1:11" x14ac:dyDescent="0.2">
      <c r="A7375" t="s">
        <v>3683</v>
      </c>
      <c r="B7375" t="str">
        <f t="shared" si="232"/>
        <v>2017</v>
      </c>
      <c r="C7375" t="str">
        <f t="shared" si="233"/>
        <v>Apr</v>
      </c>
      <c r="D7375" t="s">
        <v>1950</v>
      </c>
      <c r="E7375" t="s">
        <v>139</v>
      </c>
      <c r="F7375" t="s">
        <v>38</v>
      </c>
      <c r="G7375" t="s">
        <v>52</v>
      </c>
      <c r="H7375" t="s">
        <v>880</v>
      </c>
      <c r="I7375" s="4">
        <v>23.68</v>
      </c>
      <c r="J7375" s="5">
        <v>8</v>
      </c>
      <c r="K7375" s="4">
        <v>6.22</v>
      </c>
    </row>
    <row r="7376" spans="1:11" x14ac:dyDescent="0.2">
      <c r="A7376" t="s">
        <v>3683</v>
      </c>
      <c r="B7376" t="str">
        <f t="shared" si="232"/>
        <v>2017</v>
      </c>
      <c r="C7376" t="str">
        <f t="shared" si="233"/>
        <v>Apr</v>
      </c>
      <c r="D7376" t="s">
        <v>1950</v>
      </c>
      <c r="E7376" t="s">
        <v>139</v>
      </c>
      <c r="F7376" t="s">
        <v>43</v>
      </c>
      <c r="G7376" t="s">
        <v>58</v>
      </c>
      <c r="H7376" t="s">
        <v>1767</v>
      </c>
      <c r="I7376" s="4">
        <v>2.38</v>
      </c>
      <c r="J7376" s="5">
        <v>3</v>
      </c>
      <c r="K7376" s="4">
        <v>0.74</v>
      </c>
    </row>
    <row r="7377" spans="1:11" x14ac:dyDescent="0.2">
      <c r="A7377" t="s">
        <v>3683</v>
      </c>
      <c r="B7377" t="str">
        <f t="shared" si="232"/>
        <v>2017</v>
      </c>
      <c r="C7377" t="str">
        <f t="shared" si="233"/>
        <v>Apr</v>
      </c>
      <c r="D7377" t="s">
        <v>1725</v>
      </c>
      <c r="E7377" t="s">
        <v>87</v>
      </c>
      <c r="F7377" t="s">
        <v>12</v>
      </c>
      <c r="G7377" t="s">
        <v>13</v>
      </c>
      <c r="H7377" t="s">
        <v>2533</v>
      </c>
      <c r="I7377" s="4">
        <v>10.37</v>
      </c>
      <c r="J7377" s="5">
        <v>2</v>
      </c>
      <c r="K7377" s="4">
        <v>3.63</v>
      </c>
    </row>
    <row r="7378" spans="1:11" x14ac:dyDescent="0.2">
      <c r="A7378" t="s">
        <v>3683</v>
      </c>
      <c r="B7378" t="str">
        <f t="shared" si="232"/>
        <v>2017</v>
      </c>
      <c r="C7378" t="str">
        <f t="shared" si="233"/>
        <v>Apr</v>
      </c>
      <c r="D7378" t="s">
        <v>2723</v>
      </c>
      <c r="E7378" t="s">
        <v>706</v>
      </c>
      <c r="F7378" t="s">
        <v>12</v>
      </c>
      <c r="G7378" t="s">
        <v>18</v>
      </c>
      <c r="H7378" t="s">
        <v>3684</v>
      </c>
      <c r="I7378" s="4">
        <v>5.76</v>
      </c>
      <c r="J7378" s="5">
        <v>2</v>
      </c>
      <c r="K7378" s="4">
        <v>2.82</v>
      </c>
    </row>
    <row r="7379" spans="1:11" x14ac:dyDescent="0.2">
      <c r="A7379" t="s">
        <v>3683</v>
      </c>
      <c r="B7379" t="str">
        <f t="shared" si="232"/>
        <v>2017</v>
      </c>
      <c r="C7379" t="str">
        <f t="shared" si="233"/>
        <v>Apr</v>
      </c>
      <c r="D7379" t="s">
        <v>1945</v>
      </c>
      <c r="E7379" t="s">
        <v>17</v>
      </c>
      <c r="F7379" t="s">
        <v>12</v>
      </c>
      <c r="G7379" t="s">
        <v>22</v>
      </c>
      <c r="H7379" t="s">
        <v>100</v>
      </c>
      <c r="I7379" s="4">
        <v>43.37</v>
      </c>
      <c r="J7379" s="5">
        <v>7</v>
      </c>
      <c r="K7379" s="4">
        <v>-69.400000000000006</v>
      </c>
    </row>
    <row r="7380" spans="1:11" x14ac:dyDescent="0.2">
      <c r="A7380" t="s">
        <v>3683</v>
      </c>
      <c r="B7380" t="str">
        <f t="shared" si="232"/>
        <v>2017</v>
      </c>
      <c r="C7380" t="str">
        <f t="shared" si="233"/>
        <v>Apr</v>
      </c>
      <c r="D7380" t="s">
        <v>1931</v>
      </c>
      <c r="E7380" t="s">
        <v>31</v>
      </c>
      <c r="F7380" t="s">
        <v>12</v>
      </c>
      <c r="G7380" t="s">
        <v>13</v>
      </c>
      <c r="H7380" t="s">
        <v>417</v>
      </c>
      <c r="I7380" s="4">
        <v>163.96</v>
      </c>
      <c r="J7380" s="5">
        <v>4</v>
      </c>
      <c r="K7380" s="4">
        <v>80.34</v>
      </c>
    </row>
    <row r="7381" spans="1:11" x14ac:dyDescent="0.2">
      <c r="A7381" t="s">
        <v>3683</v>
      </c>
      <c r="B7381" t="str">
        <f t="shared" si="232"/>
        <v>2017</v>
      </c>
      <c r="C7381" t="str">
        <f t="shared" si="233"/>
        <v>Apr</v>
      </c>
      <c r="D7381" t="s">
        <v>1311</v>
      </c>
      <c r="E7381" t="s">
        <v>31</v>
      </c>
      <c r="F7381" t="s">
        <v>38</v>
      </c>
      <c r="G7381" t="s">
        <v>52</v>
      </c>
      <c r="H7381" t="s">
        <v>1516</v>
      </c>
      <c r="I7381" s="4">
        <v>64.959999999999994</v>
      </c>
      <c r="J7381" s="5">
        <v>2</v>
      </c>
      <c r="K7381" s="4">
        <v>21.44</v>
      </c>
    </row>
    <row r="7382" spans="1:11" x14ac:dyDescent="0.2">
      <c r="A7382" t="s">
        <v>3683</v>
      </c>
      <c r="B7382" t="str">
        <f t="shared" si="232"/>
        <v>2017</v>
      </c>
      <c r="C7382" t="str">
        <f t="shared" si="233"/>
        <v>Apr</v>
      </c>
      <c r="D7382" t="s">
        <v>1311</v>
      </c>
      <c r="E7382" t="s">
        <v>31</v>
      </c>
      <c r="F7382" t="s">
        <v>12</v>
      </c>
      <c r="G7382" t="s">
        <v>72</v>
      </c>
      <c r="H7382" t="s">
        <v>1673</v>
      </c>
      <c r="I7382" s="4">
        <v>30.56</v>
      </c>
      <c r="J7382" s="5">
        <v>4</v>
      </c>
      <c r="K7382" s="4">
        <v>14.97</v>
      </c>
    </row>
    <row r="7383" spans="1:11" x14ac:dyDescent="0.2">
      <c r="A7383" t="s">
        <v>3683</v>
      </c>
      <c r="B7383" t="str">
        <f t="shared" si="232"/>
        <v>2017</v>
      </c>
      <c r="C7383" t="str">
        <f t="shared" si="233"/>
        <v>Apr</v>
      </c>
      <c r="D7383" t="s">
        <v>1490</v>
      </c>
      <c r="E7383" t="s">
        <v>31</v>
      </c>
      <c r="F7383" t="s">
        <v>12</v>
      </c>
      <c r="G7383" t="s">
        <v>27</v>
      </c>
      <c r="H7383" t="s">
        <v>1327</v>
      </c>
      <c r="I7383" s="4">
        <v>9.7799999999999994</v>
      </c>
      <c r="J7383" s="5">
        <v>2</v>
      </c>
      <c r="K7383" s="4">
        <v>4.01</v>
      </c>
    </row>
    <row r="7384" spans="1:11" x14ac:dyDescent="0.2">
      <c r="A7384" t="s">
        <v>3683</v>
      </c>
      <c r="B7384" t="str">
        <f t="shared" si="232"/>
        <v>2017</v>
      </c>
      <c r="C7384" t="str">
        <f t="shared" si="233"/>
        <v>Apr</v>
      </c>
      <c r="D7384" t="s">
        <v>1215</v>
      </c>
      <c r="E7384" t="s">
        <v>31</v>
      </c>
      <c r="F7384" t="s">
        <v>12</v>
      </c>
      <c r="G7384" t="s">
        <v>22</v>
      </c>
      <c r="H7384" t="s">
        <v>491</v>
      </c>
      <c r="I7384" s="4">
        <v>23.24</v>
      </c>
      <c r="J7384" s="5">
        <v>5</v>
      </c>
      <c r="K7384" s="4">
        <v>7.55</v>
      </c>
    </row>
    <row r="7385" spans="1:11" x14ac:dyDescent="0.2">
      <c r="A7385" t="s">
        <v>3683</v>
      </c>
      <c r="B7385" t="str">
        <f t="shared" si="232"/>
        <v>2017</v>
      </c>
      <c r="C7385" t="str">
        <f t="shared" si="233"/>
        <v>Apr</v>
      </c>
      <c r="D7385" t="s">
        <v>3382</v>
      </c>
      <c r="E7385" t="s">
        <v>139</v>
      </c>
      <c r="F7385" t="s">
        <v>12</v>
      </c>
      <c r="G7385" t="s">
        <v>22</v>
      </c>
      <c r="H7385" t="s">
        <v>1455</v>
      </c>
      <c r="I7385" s="4">
        <v>4.84</v>
      </c>
      <c r="J7385" s="5">
        <v>3</v>
      </c>
      <c r="K7385" s="4">
        <v>-3.55</v>
      </c>
    </row>
    <row r="7386" spans="1:11" x14ac:dyDescent="0.2">
      <c r="A7386" t="s">
        <v>3683</v>
      </c>
      <c r="B7386" t="str">
        <f t="shared" si="232"/>
        <v>2017</v>
      </c>
      <c r="C7386" t="str">
        <f t="shared" si="233"/>
        <v>Apr</v>
      </c>
      <c r="D7386" t="s">
        <v>3382</v>
      </c>
      <c r="E7386" t="s">
        <v>139</v>
      </c>
      <c r="F7386" t="s">
        <v>38</v>
      </c>
      <c r="G7386" t="s">
        <v>52</v>
      </c>
      <c r="H7386" t="s">
        <v>551</v>
      </c>
      <c r="I7386" s="4">
        <v>220.7</v>
      </c>
      <c r="J7386" s="5">
        <v>6</v>
      </c>
      <c r="K7386" s="4">
        <v>-8.2799999999999994</v>
      </c>
    </row>
    <row r="7387" spans="1:11" x14ac:dyDescent="0.2">
      <c r="A7387" t="s">
        <v>3685</v>
      </c>
      <c r="B7387" t="str">
        <f t="shared" si="232"/>
        <v>2017</v>
      </c>
      <c r="C7387" t="str">
        <f t="shared" si="233"/>
        <v>May</v>
      </c>
      <c r="D7387" t="s">
        <v>2765</v>
      </c>
      <c r="E7387" t="s">
        <v>116</v>
      </c>
      <c r="F7387" t="s">
        <v>43</v>
      </c>
      <c r="G7387" t="s">
        <v>58</v>
      </c>
      <c r="H7387" t="s">
        <v>1668</v>
      </c>
      <c r="I7387" s="4">
        <v>48.9</v>
      </c>
      <c r="J7387" s="5">
        <v>5</v>
      </c>
      <c r="K7387" s="4">
        <v>18.09</v>
      </c>
    </row>
    <row r="7388" spans="1:11" x14ac:dyDescent="0.2">
      <c r="A7388" t="s">
        <v>3685</v>
      </c>
      <c r="B7388" t="str">
        <f t="shared" si="232"/>
        <v>2017</v>
      </c>
      <c r="C7388" t="str">
        <f t="shared" si="233"/>
        <v>May</v>
      </c>
      <c r="D7388" t="s">
        <v>3104</v>
      </c>
      <c r="E7388" t="s">
        <v>139</v>
      </c>
      <c r="F7388" t="s">
        <v>12</v>
      </c>
      <c r="G7388" t="s">
        <v>232</v>
      </c>
      <c r="H7388" t="s">
        <v>3423</v>
      </c>
      <c r="I7388" s="4">
        <v>3.33</v>
      </c>
      <c r="J7388" s="5">
        <v>2</v>
      </c>
      <c r="K7388" s="4">
        <v>0.42</v>
      </c>
    </row>
    <row r="7389" spans="1:11" x14ac:dyDescent="0.2">
      <c r="A7389" t="s">
        <v>3685</v>
      </c>
      <c r="B7389" t="str">
        <f t="shared" si="232"/>
        <v>2017</v>
      </c>
      <c r="C7389" t="str">
        <f t="shared" si="233"/>
        <v>May</v>
      </c>
      <c r="D7389" t="s">
        <v>3104</v>
      </c>
      <c r="E7389" t="s">
        <v>139</v>
      </c>
      <c r="F7389" t="s">
        <v>38</v>
      </c>
      <c r="G7389" t="s">
        <v>164</v>
      </c>
      <c r="H7389" t="s">
        <v>468</v>
      </c>
      <c r="I7389" s="4">
        <v>933.26</v>
      </c>
      <c r="J7389" s="5">
        <v>4</v>
      </c>
      <c r="K7389" s="4">
        <v>-458.15</v>
      </c>
    </row>
    <row r="7390" spans="1:11" x14ac:dyDescent="0.2">
      <c r="A7390" t="s">
        <v>3685</v>
      </c>
      <c r="B7390" t="str">
        <f t="shared" si="232"/>
        <v>2017</v>
      </c>
      <c r="C7390" t="str">
        <f t="shared" si="233"/>
        <v>May</v>
      </c>
      <c r="D7390" t="s">
        <v>3104</v>
      </c>
      <c r="E7390" t="s">
        <v>139</v>
      </c>
      <c r="F7390" t="s">
        <v>38</v>
      </c>
      <c r="G7390" t="s">
        <v>39</v>
      </c>
      <c r="H7390" t="s">
        <v>1135</v>
      </c>
      <c r="I7390" s="4">
        <v>2803.92</v>
      </c>
      <c r="J7390" s="5">
        <v>5</v>
      </c>
      <c r="K7390" s="4">
        <v>0</v>
      </c>
    </row>
    <row r="7391" spans="1:11" x14ac:dyDescent="0.2">
      <c r="A7391" t="s">
        <v>3685</v>
      </c>
      <c r="B7391" t="str">
        <f t="shared" si="232"/>
        <v>2017</v>
      </c>
      <c r="C7391" t="str">
        <f t="shared" si="233"/>
        <v>May</v>
      </c>
      <c r="D7391" t="s">
        <v>1167</v>
      </c>
      <c r="E7391" t="s">
        <v>139</v>
      </c>
      <c r="F7391" t="s">
        <v>38</v>
      </c>
      <c r="G7391" t="s">
        <v>83</v>
      </c>
      <c r="H7391" t="s">
        <v>3161</v>
      </c>
      <c r="I7391" s="4">
        <v>314.35000000000002</v>
      </c>
      <c r="J7391" s="5">
        <v>3</v>
      </c>
      <c r="K7391" s="4">
        <v>-15.72</v>
      </c>
    </row>
    <row r="7392" spans="1:11" x14ac:dyDescent="0.2">
      <c r="A7392" t="s">
        <v>3685</v>
      </c>
      <c r="B7392" t="str">
        <f t="shared" si="232"/>
        <v>2017</v>
      </c>
      <c r="C7392" t="str">
        <f t="shared" si="233"/>
        <v>May</v>
      </c>
      <c r="D7392" t="s">
        <v>1167</v>
      </c>
      <c r="E7392" t="s">
        <v>139</v>
      </c>
      <c r="F7392" t="s">
        <v>12</v>
      </c>
      <c r="G7392" t="s">
        <v>18</v>
      </c>
      <c r="H7392" t="s">
        <v>416</v>
      </c>
      <c r="I7392" s="4">
        <v>4.6100000000000003</v>
      </c>
      <c r="J7392" s="5">
        <v>2</v>
      </c>
      <c r="K7392" s="4">
        <v>1.5</v>
      </c>
    </row>
    <row r="7393" spans="1:11" x14ac:dyDescent="0.2">
      <c r="A7393" t="s">
        <v>3686</v>
      </c>
      <c r="B7393" t="str">
        <f t="shared" si="232"/>
        <v>2017</v>
      </c>
      <c r="C7393" t="str">
        <f t="shared" si="233"/>
        <v>May</v>
      </c>
      <c r="D7393" t="s">
        <v>1348</v>
      </c>
      <c r="E7393" t="s">
        <v>205</v>
      </c>
      <c r="F7393" t="s">
        <v>38</v>
      </c>
      <c r="G7393" t="s">
        <v>52</v>
      </c>
      <c r="H7393" t="s">
        <v>2063</v>
      </c>
      <c r="I7393" s="4">
        <v>129.93</v>
      </c>
      <c r="J7393" s="5">
        <v>3</v>
      </c>
      <c r="K7393" s="4">
        <v>12.99</v>
      </c>
    </row>
    <row r="7394" spans="1:11" x14ac:dyDescent="0.2">
      <c r="A7394" t="s">
        <v>3686</v>
      </c>
      <c r="B7394" t="str">
        <f t="shared" si="232"/>
        <v>2017</v>
      </c>
      <c r="C7394" t="str">
        <f t="shared" si="233"/>
        <v>May</v>
      </c>
      <c r="D7394" t="s">
        <v>2020</v>
      </c>
      <c r="E7394" t="s">
        <v>31</v>
      </c>
      <c r="F7394" t="s">
        <v>43</v>
      </c>
      <c r="G7394" t="s">
        <v>58</v>
      </c>
      <c r="H7394" t="s">
        <v>3024</v>
      </c>
      <c r="I7394" s="4">
        <v>159.56</v>
      </c>
      <c r="J7394" s="5">
        <v>4</v>
      </c>
      <c r="K7394" s="4">
        <v>59.04</v>
      </c>
    </row>
    <row r="7395" spans="1:11" x14ac:dyDescent="0.2">
      <c r="A7395" t="s">
        <v>3686</v>
      </c>
      <c r="B7395" t="str">
        <f t="shared" si="232"/>
        <v>2017</v>
      </c>
      <c r="C7395" t="str">
        <f t="shared" si="233"/>
        <v>May</v>
      </c>
      <c r="D7395" t="s">
        <v>490</v>
      </c>
      <c r="E7395" t="s">
        <v>31</v>
      </c>
      <c r="F7395" t="s">
        <v>12</v>
      </c>
      <c r="G7395" t="s">
        <v>13</v>
      </c>
      <c r="H7395" t="s">
        <v>713</v>
      </c>
      <c r="I7395" s="4">
        <v>15.7</v>
      </c>
      <c r="J7395" s="5">
        <v>5</v>
      </c>
      <c r="K7395" s="4">
        <v>7.07</v>
      </c>
    </row>
    <row r="7396" spans="1:11" x14ac:dyDescent="0.2">
      <c r="A7396" t="s">
        <v>3686</v>
      </c>
      <c r="B7396" t="str">
        <f t="shared" si="232"/>
        <v>2017</v>
      </c>
      <c r="C7396" t="str">
        <f t="shared" si="233"/>
        <v>May</v>
      </c>
      <c r="D7396" t="s">
        <v>490</v>
      </c>
      <c r="E7396" t="s">
        <v>31</v>
      </c>
      <c r="F7396" t="s">
        <v>12</v>
      </c>
      <c r="G7396" t="s">
        <v>27</v>
      </c>
      <c r="H7396" t="s">
        <v>1561</v>
      </c>
      <c r="I7396" s="4">
        <v>59.52</v>
      </c>
      <c r="J7396" s="5">
        <v>3</v>
      </c>
      <c r="K7396" s="4">
        <v>15.48</v>
      </c>
    </row>
    <row r="7397" spans="1:11" x14ac:dyDescent="0.2">
      <c r="A7397" t="s">
        <v>3686</v>
      </c>
      <c r="B7397" t="str">
        <f t="shared" si="232"/>
        <v>2017</v>
      </c>
      <c r="C7397" t="str">
        <f t="shared" si="233"/>
        <v>May</v>
      </c>
      <c r="D7397" t="s">
        <v>490</v>
      </c>
      <c r="E7397" t="s">
        <v>31</v>
      </c>
      <c r="F7397" t="s">
        <v>12</v>
      </c>
      <c r="G7397" t="s">
        <v>13</v>
      </c>
      <c r="H7397" t="s">
        <v>2961</v>
      </c>
      <c r="I7397" s="4">
        <v>34.4</v>
      </c>
      <c r="J7397" s="5">
        <v>5</v>
      </c>
      <c r="K7397" s="4">
        <v>15.82</v>
      </c>
    </row>
    <row r="7398" spans="1:11" x14ac:dyDescent="0.2">
      <c r="A7398" t="s">
        <v>3687</v>
      </c>
      <c r="B7398" t="str">
        <f t="shared" si="232"/>
        <v>2017</v>
      </c>
      <c r="C7398" t="str">
        <f t="shared" si="233"/>
        <v>May</v>
      </c>
      <c r="D7398" t="s">
        <v>1874</v>
      </c>
      <c r="E7398" t="s">
        <v>31</v>
      </c>
      <c r="F7398" t="s">
        <v>12</v>
      </c>
      <c r="G7398" t="s">
        <v>20</v>
      </c>
      <c r="H7398" t="s">
        <v>1789</v>
      </c>
      <c r="I7398" s="4">
        <v>69.52</v>
      </c>
      <c r="J7398" s="5">
        <v>2</v>
      </c>
      <c r="K7398" s="4">
        <v>19.47</v>
      </c>
    </row>
    <row r="7399" spans="1:11" x14ac:dyDescent="0.2">
      <c r="A7399" t="s">
        <v>3687</v>
      </c>
      <c r="B7399" t="str">
        <f t="shared" si="232"/>
        <v>2017</v>
      </c>
      <c r="C7399" t="str">
        <f t="shared" si="233"/>
        <v>May</v>
      </c>
      <c r="D7399" t="s">
        <v>1874</v>
      </c>
      <c r="E7399" t="s">
        <v>31</v>
      </c>
      <c r="F7399" t="s">
        <v>12</v>
      </c>
      <c r="G7399" t="s">
        <v>20</v>
      </c>
      <c r="H7399" t="s">
        <v>77</v>
      </c>
      <c r="I7399" s="4">
        <v>763.44</v>
      </c>
      <c r="J7399" s="5">
        <v>8</v>
      </c>
      <c r="K7399" s="4">
        <v>45.81</v>
      </c>
    </row>
    <row r="7400" spans="1:11" x14ac:dyDescent="0.2">
      <c r="A7400" t="s">
        <v>3687</v>
      </c>
      <c r="B7400" t="str">
        <f t="shared" si="232"/>
        <v>2017</v>
      </c>
      <c r="C7400" t="str">
        <f t="shared" si="233"/>
        <v>May</v>
      </c>
      <c r="D7400" t="s">
        <v>2095</v>
      </c>
      <c r="E7400" t="s">
        <v>31</v>
      </c>
      <c r="F7400" t="s">
        <v>12</v>
      </c>
      <c r="G7400" t="s">
        <v>13</v>
      </c>
      <c r="H7400" t="s">
        <v>970</v>
      </c>
      <c r="I7400" s="4">
        <v>25.92</v>
      </c>
      <c r="J7400" s="5">
        <v>4</v>
      </c>
      <c r="K7400" s="4">
        <v>12.44</v>
      </c>
    </row>
    <row r="7401" spans="1:11" x14ac:dyDescent="0.2">
      <c r="A7401" t="s">
        <v>3687</v>
      </c>
      <c r="B7401" t="str">
        <f t="shared" si="232"/>
        <v>2017</v>
      </c>
      <c r="C7401" t="str">
        <f t="shared" si="233"/>
        <v>May</v>
      </c>
      <c r="D7401" t="s">
        <v>2095</v>
      </c>
      <c r="E7401" t="s">
        <v>31</v>
      </c>
      <c r="F7401" t="s">
        <v>12</v>
      </c>
      <c r="G7401" t="s">
        <v>27</v>
      </c>
      <c r="H7401" t="s">
        <v>714</v>
      </c>
      <c r="I7401" s="4">
        <v>22.96</v>
      </c>
      <c r="J7401" s="5">
        <v>7</v>
      </c>
      <c r="K7401" s="4">
        <v>6.66</v>
      </c>
    </row>
    <row r="7402" spans="1:11" x14ac:dyDescent="0.2">
      <c r="A7402" t="s">
        <v>3687</v>
      </c>
      <c r="B7402" t="str">
        <f t="shared" si="232"/>
        <v>2017</v>
      </c>
      <c r="C7402" t="str">
        <f t="shared" si="233"/>
        <v>May</v>
      </c>
      <c r="D7402" t="s">
        <v>3020</v>
      </c>
      <c r="E7402" t="s">
        <v>26</v>
      </c>
      <c r="F7402" t="s">
        <v>38</v>
      </c>
      <c r="G7402" t="s">
        <v>52</v>
      </c>
      <c r="H7402" t="s">
        <v>3643</v>
      </c>
      <c r="I7402" s="4">
        <v>32.450000000000003</v>
      </c>
      <c r="J7402" s="5">
        <v>2</v>
      </c>
      <c r="K7402" s="4">
        <v>7.3</v>
      </c>
    </row>
    <row r="7403" spans="1:11" x14ac:dyDescent="0.2">
      <c r="A7403" t="s">
        <v>3687</v>
      </c>
      <c r="B7403" t="str">
        <f t="shared" si="232"/>
        <v>2017</v>
      </c>
      <c r="C7403" t="str">
        <f t="shared" si="233"/>
        <v>May</v>
      </c>
      <c r="D7403" t="s">
        <v>3020</v>
      </c>
      <c r="E7403" t="s">
        <v>26</v>
      </c>
      <c r="F7403" t="s">
        <v>12</v>
      </c>
      <c r="G7403" t="s">
        <v>22</v>
      </c>
      <c r="H7403" t="s">
        <v>722</v>
      </c>
      <c r="I7403" s="4">
        <v>26.39</v>
      </c>
      <c r="J7403" s="5">
        <v>4</v>
      </c>
      <c r="K7403" s="4">
        <v>-17.59</v>
      </c>
    </row>
    <row r="7404" spans="1:11" x14ac:dyDescent="0.2">
      <c r="A7404" t="s">
        <v>3687</v>
      </c>
      <c r="B7404" t="str">
        <f t="shared" si="232"/>
        <v>2017</v>
      </c>
      <c r="C7404" t="str">
        <f t="shared" si="233"/>
        <v>May</v>
      </c>
      <c r="D7404" t="s">
        <v>3020</v>
      </c>
      <c r="E7404" t="s">
        <v>26</v>
      </c>
      <c r="F7404" t="s">
        <v>38</v>
      </c>
      <c r="G7404" t="s">
        <v>164</v>
      </c>
      <c r="H7404" t="s">
        <v>575</v>
      </c>
      <c r="I7404" s="4">
        <v>373.47</v>
      </c>
      <c r="J7404" s="5">
        <v>5</v>
      </c>
      <c r="K7404" s="4">
        <v>-112.04</v>
      </c>
    </row>
    <row r="7405" spans="1:11" x14ac:dyDescent="0.2">
      <c r="A7405" t="s">
        <v>3687</v>
      </c>
      <c r="B7405" t="str">
        <f t="shared" si="232"/>
        <v>2017</v>
      </c>
      <c r="C7405" t="str">
        <f t="shared" si="233"/>
        <v>May</v>
      </c>
      <c r="D7405" t="s">
        <v>3020</v>
      </c>
      <c r="E7405" t="s">
        <v>26</v>
      </c>
      <c r="F7405" t="s">
        <v>12</v>
      </c>
      <c r="G7405" t="s">
        <v>22</v>
      </c>
      <c r="H7405" t="s">
        <v>1360</v>
      </c>
      <c r="I7405" s="4">
        <v>64.2</v>
      </c>
      <c r="J7405" s="5">
        <v>5</v>
      </c>
      <c r="K7405" s="4">
        <v>-44.94</v>
      </c>
    </row>
    <row r="7406" spans="1:11" x14ac:dyDescent="0.2">
      <c r="A7406" t="s">
        <v>3687</v>
      </c>
      <c r="B7406" t="str">
        <f t="shared" si="232"/>
        <v>2017</v>
      </c>
      <c r="C7406" t="str">
        <f t="shared" si="233"/>
        <v>May</v>
      </c>
      <c r="D7406" t="s">
        <v>3020</v>
      </c>
      <c r="E7406" t="s">
        <v>26</v>
      </c>
      <c r="F7406" t="s">
        <v>12</v>
      </c>
      <c r="G7406" t="s">
        <v>47</v>
      </c>
      <c r="H7406" t="s">
        <v>1445</v>
      </c>
      <c r="I7406" s="4">
        <v>8</v>
      </c>
      <c r="J7406" s="5">
        <v>2</v>
      </c>
      <c r="K7406" s="4">
        <v>2.8</v>
      </c>
    </row>
    <row r="7407" spans="1:11" x14ac:dyDescent="0.2">
      <c r="A7407" t="s">
        <v>3688</v>
      </c>
      <c r="B7407" t="str">
        <f t="shared" si="232"/>
        <v>2017</v>
      </c>
      <c r="C7407" t="str">
        <f t="shared" si="233"/>
        <v>May</v>
      </c>
      <c r="D7407" t="s">
        <v>3208</v>
      </c>
      <c r="E7407" t="s">
        <v>31</v>
      </c>
      <c r="F7407" t="s">
        <v>43</v>
      </c>
      <c r="G7407" t="s">
        <v>44</v>
      </c>
      <c r="H7407" t="s">
        <v>818</v>
      </c>
      <c r="I7407" s="4">
        <v>183.96</v>
      </c>
      <c r="J7407" s="5">
        <v>5</v>
      </c>
      <c r="K7407" s="4">
        <v>20.7</v>
      </c>
    </row>
    <row r="7408" spans="1:11" x14ac:dyDescent="0.2">
      <c r="A7408" t="s">
        <v>3688</v>
      </c>
      <c r="B7408" t="str">
        <f t="shared" si="232"/>
        <v>2017</v>
      </c>
      <c r="C7408" t="str">
        <f t="shared" si="233"/>
        <v>May</v>
      </c>
      <c r="D7408" t="s">
        <v>3208</v>
      </c>
      <c r="E7408" t="s">
        <v>31</v>
      </c>
      <c r="F7408" t="s">
        <v>12</v>
      </c>
      <c r="G7408" t="s">
        <v>13</v>
      </c>
      <c r="H7408" t="s">
        <v>2482</v>
      </c>
      <c r="I7408" s="4">
        <v>17.61</v>
      </c>
      <c r="J7408" s="5">
        <v>3</v>
      </c>
      <c r="K7408" s="4">
        <v>8.4499999999999993</v>
      </c>
    </row>
    <row r="7409" spans="1:11" x14ac:dyDescent="0.2">
      <c r="A7409" t="s">
        <v>3688</v>
      </c>
      <c r="B7409" t="str">
        <f t="shared" si="232"/>
        <v>2017</v>
      </c>
      <c r="C7409" t="str">
        <f t="shared" si="233"/>
        <v>May</v>
      </c>
      <c r="D7409" t="s">
        <v>3208</v>
      </c>
      <c r="E7409" t="s">
        <v>31</v>
      </c>
      <c r="F7409" t="s">
        <v>38</v>
      </c>
      <c r="G7409" t="s">
        <v>164</v>
      </c>
      <c r="H7409" t="s">
        <v>374</v>
      </c>
      <c r="I7409" s="4">
        <v>300.89999999999998</v>
      </c>
      <c r="J7409" s="5">
        <v>1</v>
      </c>
      <c r="K7409" s="4">
        <v>11.28</v>
      </c>
    </row>
    <row r="7410" spans="1:11" x14ac:dyDescent="0.2">
      <c r="A7410" t="s">
        <v>3688</v>
      </c>
      <c r="B7410" t="str">
        <f t="shared" si="232"/>
        <v>2017</v>
      </c>
      <c r="C7410" t="str">
        <f t="shared" si="233"/>
        <v>May</v>
      </c>
      <c r="D7410" t="s">
        <v>2095</v>
      </c>
      <c r="E7410" t="s">
        <v>62</v>
      </c>
      <c r="F7410" t="s">
        <v>12</v>
      </c>
      <c r="G7410" t="s">
        <v>13</v>
      </c>
      <c r="H7410" t="s">
        <v>2883</v>
      </c>
      <c r="I7410" s="4">
        <v>9.11</v>
      </c>
      <c r="J7410" s="5">
        <v>1</v>
      </c>
      <c r="K7410" s="4">
        <v>4.0999999999999996</v>
      </c>
    </row>
    <row r="7411" spans="1:11" x14ac:dyDescent="0.2">
      <c r="A7411" t="s">
        <v>3688</v>
      </c>
      <c r="B7411" t="str">
        <f t="shared" si="232"/>
        <v>2017</v>
      </c>
      <c r="C7411" t="str">
        <f t="shared" si="233"/>
        <v>May</v>
      </c>
      <c r="D7411" t="s">
        <v>2095</v>
      </c>
      <c r="E7411" t="s">
        <v>62</v>
      </c>
      <c r="F7411" t="s">
        <v>12</v>
      </c>
      <c r="G7411" t="s">
        <v>20</v>
      </c>
      <c r="H7411" t="s">
        <v>1133</v>
      </c>
      <c r="I7411" s="4">
        <v>571.44000000000005</v>
      </c>
      <c r="J7411" s="5">
        <v>4</v>
      </c>
      <c r="K7411" s="4">
        <v>165.72</v>
      </c>
    </row>
    <row r="7412" spans="1:11" x14ac:dyDescent="0.2">
      <c r="A7412" t="s">
        <v>3688</v>
      </c>
      <c r="B7412" t="str">
        <f t="shared" si="232"/>
        <v>2017</v>
      </c>
      <c r="C7412" t="str">
        <f t="shared" si="233"/>
        <v>May</v>
      </c>
      <c r="D7412" t="s">
        <v>2095</v>
      </c>
      <c r="E7412" t="s">
        <v>62</v>
      </c>
      <c r="F7412" t="s">
        <v>12</v>
      </c>
      <c r="G7412" t="s">
        <v>13</v>
      </c>
      <c r="H7412" t="s">
        <v>1356</v>
      </c>
      <c r="I7412" s="4">
        <v>32.4</v>
      </c>
      <c r="J7412" s="5">
        <v>5</v>
      </c>
      <c r="K7412" s="4">
        <v>15.55</v>
      </c>
    </row>
    <row r="7413" spans="1:11" x14ac:dyDescent="0.2">
      <c r="A7413" t="s">
        <v>3688</v>
      </c>
      <c r="B7413" t="str">
        <f t="shared" si="232"/>
        <v>2017</v>
      </c>
      <c r="C7413" t="str">
        <f t="shared" si="233"/>
        <v>May</v>
      </c>
      <c r="D7413" t="s">
        <v>2095</v>
      </c>
      <c r="E7413" t="s">
        <v>62</v>
      </c>
      <c r="F7413" t="s">
        <v>12</v>
      </c>
      <c r="G7413" t="s">
        <v>20</v>
      </c>
      <c r="H7413" t="s">
        <v>2310</v>
      </c>
      <c r="I7413" s="4">
        <v>16.91</v>
      </c>
      <c r="J7413" s="5">
        <v>1</v>
      </c>
      <c r="K7413" s="4">
        <v>4.57</v>
      </c>
    </row>
    <row r="7414" spans="1:11" x14ac:dyDescent="0.2">
      <c r="A7414" t="s">
        <v>3688</v>
      </c>
      <c r="B7414" t="str">
        <f t="shared" si="232"/>
        <v>2017</v>
      </c>
      <c r="C7414" t="str">
        <f t="shared" si="233"/>
        <v>May</v>
      </c>
      <c r="D7414" t="s">
        <v>1798</v>
      </c>
      <c r="E7414" t="s">
        <v>87</v>
      </c>
      <c r="F7414" t="s">
        <v>12</v>
      </c>
      <c r="G7414" t="s">
        <v>22</v>
      </c>
      <c r="H7414" t="s">
        <v>926</v>
      </c>
      <c r="I7414" s="4">
        <v>2.31</v>
      </c>
      <c r="J7414" s="5">
        <v>1</v>
      </c>
      <c r="K7414" s="4">
        <v>-1.93</v>
      </c>
    </row>
    <row r="7415" spans="1:11" x14ac:dyDescent="0.2">
      <c r="A7415" t="s">
        <v>3688</v>
      </c>
      <c r="B7415" t="str">
        <f t="shared" si="232"/>
        <v>2017</v>
      </c>
      <c r="C7415" t="str">
        <f t="shared" si="233"/>
        <v>May</v>
      </c>
      <c r="D7415" t="s">
        <v>666</v>
      </c>
      <c r="E7415" t="s">
        <v>26</v>
      </c>
      <c r="F7415" t="s">
        <v>12</v>
      </c>
      <c r="G7415" t="s">
        <v>22</v>
      </c>
      <c r="H7415" t="s">
        <v>2248</v>
      </c>
      <c r="I7415" s="4">
        <v>2.2000000000000002</v>
      </c>
      <c r="J7415" s="5">
        <v>2</v>
      </c>
      <c r="K7415" s="4">
        <v>-1.54</v>
      </c>
    </row>
    <row r="7416" spans="1:11" x14ac:dyDescent="0.2">
      <c r="A7416" t="s">
        <v>3688</v>
      </c>
      <c r="B7416" t="str">
        <f t="shared" si="232"/>
        <v>2017</v>
      </c>
      <c r="C7416" t="str">
        <f t="shared" si="233"/>
        <v>May</v>
      </c>
      <c r="D7416" t="s">
        <v>666</v>
      </c>
      <c r="E7416" t="s">
        <v>26</v>
      </c>
      <c r="F7416" t="s">
        <v>12</v>
      </c>
      <c r="G7416" t="s">
        <v>22</v>
      </c>
      <c r="H7416" t="s">
        <v>1127</v>
      </c>
      <c r="I7416" s="4">
        <v>9.4</v>
      </c>
      <c r="J7416" s="5">
        <v>3</v>
      </c>
      <c r="K7416" s="4">
        <v>-7.52</v>
      </c>
    </row>
    <row r="7417" spans="1:11" x14ac:dyDescent="0.2">
      <c r="A7417" t="s">
        <v>3688</v>
      </c>
      <c r="B7417" t="str">
        <f t="shared" si="232"/>
        <v>2017</v>
      </c>
      <c r="C7417" t="str">
        <f t="shared" si="233"/>
        <v>May</v>
      </c>
      <c r="D7417" t="s">
        <v>1470</v>
      </c>
      <c r="E7417" t="s">
        <v>31</v>
      </c>
      <c r="F7417" t="s">
        <v>12</v>
      </c>
      <c r="G7417" t="s">
        <v>105</v>
      </c>
      <c r="H7417" t="s">
        <v>2599</v>
      </c>
      <c r="I7417" s="4">
        <v>243.16</v>
      </c>
      <c r="J7417" s="5">
        <v>2</v>
      </c>
      <c r="K7417" s="4">
        <v>72.95</v>
      </c>
    </row>
    <row r="7418" spans="1:11" x14ac:dyDescent="0.2">
      <c r="A7418" t="s">
        <v>3689</v>
      </c>
      <c r="B7418" t="str">
        <f t="shared" si="232"/>
        <v>2017</v>
      </c>
      <c r="C7418" t="str">
        <f t="shared" si="233"/>
        <v>May</v>
      </c>
      <c r="D7418" t="s">
        <v>1964</v>
      </c>
      <c r="E7418" t="s">
        <v>31</v>
      </c>
      <c r="F7418" t="s">
        <v>12</v>
      </c>
      <c r="G7418" t="s">
        <v>72</v>
      </c>
      <c r="H7418" t="s">
        <v>1934</v>
      </c>
      <c r="I7418" s="4">
        <v>23.16</v>
      </c>
      <c r="J7418" s="5">
        <v>2</v>
      </c>
      <c r="K7418" s="4">
        <v>11.58</v>
      </c>
    </row>
    <row r="7419" spans="1:11" x14ac:dyDescent="0.2">
      <c r="A7419" t="s">
        <v>3689</v>
      </c>
      <c r="B7419" t="str">
        <f t="shared" si="232"/>
        <v>2017</v>
      </c>
      <c r="C7419" t="str">
        <f t="shared" si="233"/>
        <v>May</v>
      </c>
      <c r="D7419" t="s">
        <v>1439</v>
      </c>
      <c r="E7419" t="s">
        <v>327</v>
      </c>
      <c r="F7419" t="s">
        <v>12</v>
      </c>
      <c r="G7419" t="s">
        <v>72</v>
      </c>
      <c r="H7419" t="s">
        <v>1351</v>
      </c>
      <c r="I7419" s="4">
        <v>21.24</v>
      </c>
      <c r="J7419" s="5">
        <v>9</v>
      </c>
      <c r="K7419" s="4">
        <v>7.43</v>
      </c>
    </row>
    <row r="7420" spans="1:11" x14ac:dyDescent="0.2">
      <c r="A7420" t="s">
        <v>3689</v>
      </c>
      <c r="B7420" t="str">
        <f t="shared" si="232"/>
        <v>2017</v>
      </c>
      <c r="C7420" t="str">
        <f t="shared" si="233"/>
        <v>May</v>
      </c>
      <c r="D7420" t="s">
        <v>1439</v>
      </c>
      <c r="E7420" t="s">
        <v>327</v>
      </c>
      <c r="F7420" t="s">
        <v>12</v>
      </c>
      <c r="G7420" t="s">
        <v>22</v>
      </c>
      <c r="H7420" t="s">
        <v>1601</v>
      </c>
      <c r="I7420" s="4">
        <v>9.5500000000000007</v>
      </c>
      <c r="J7420" s="5">
        <v>8</v>
      </c>
      <c r="K7420" s="4">
        <v>-7.32</v>
      </c>
    </row>
    <row r="7421" spans="1:11" x14ac:dyDescent="0.2">
      <c r="A7421" t="s">
        <v>3689</v>
      </c>
      <c r="B7421" t="str">
        <f t="shared" si="232"/>
        <v>2017</v>
      </c>
      <c r="C7421" t="str">
        <f t="shared" si="233"/>
        <v>May</v>
      </c>
      <c r="D7421" t="s">
        <v>1439</v>
      </c>
      <c r="E7421" t="s">
        <v>327</v>
      </c>
      <c r="F7421" t="s">
        <v>38</v>
      </c>
      <c r="G7421" t="s">
        <v>83</v>
      </c>
      <c r="H7421" t="s">
        <v>743</v>
      </c>
      <c r="I7421" s="4">
        <v>89.99</v>
      </c>
      <c r="J7421" s="5">
        <v>3</v>
      </c>
      <c r="K7421" s="4">
        <v>-152.97999999999999</v>
      </c>
    </row>
    <row r="7422" spans="1:11" x14ac:dyDescent="0.2">
      <c r="A7422" t="s">
        <v>3689</v>
      </c>
      <c r="B7422" t="str">
        <f t="shared" si="232"/>
        <v>2017</v>
      </c>
      <c r="C7422" t="str">
        <f t="shared" si="233"/>
        <v>May</v>
      </c>
      <c r="D7422" t="s">
        <v>2204</v>
      </c>
      <c r="E7422" t="s">
        <v>34</v>
      </c>
      <c r="F7422" t="s">
        <v>12</v>
      </c>
      <c r="G7422" t="s">
        <v>22</v>
      </c>
      <c r="H7422" t="s">
        <v>1584</v>
      </c>
      <c r="I7422" s="4">
        <v>34.5</v>
      </c>
      <c r="J7422" s="5">
        <v>3</v>
      </c>
      <c r="K7422" s="4">
        <v>15.53</v>
      </c>
    </row>
    <row r="7423" spans="1:11" x14ac:dyDescent="0.2">
      <c r="A7423" t="s">
        <v>3689</v>
      </c>
      <c r="B7423" t="str">
        <f t="shared" si="232"/>
        <v>2017</v>
      </c>
      <c r="C7423" t="str">
        <f t="shared" si="233"/>
        <v>May</v>
      </c>
      <c r="D7423" t="s">
        <v>675</v>
      </c>
      <c r="E7423" t="s">
        <v>169</v>
      </c>
      <c r="F7423" t="s">
        <v>12</v>
      </c>
      <c r="G7423" t="s">
        <v>13</v>
      </c>
      <c r="H7423" t="s">
        <v>88</v>
      </c>
      <c r="I7423" s="4">
        <v>6.68</v>
      </c>
      <c r="J7423" s="5">
        <v>1</v>
      </c>
      <c r="K7423" s="4">
        <v>3.21</v>
      </c>
    </row>
    <row r="7424" spans="1:11" x14ac:dyDescent="0.2">
      <c r="A7424" t="s">
        <v>3690</v>
      </c>
      <c r="B7424" t="str">
        <f t="shared" si="232"/>
        <v>2017</v>
      </c>
      <c r="C7424" t="str">
        <f t="shared" si="233"/>
        <v>May</v>
      </c>
      <c r="D7424" t="s">
        <v>3359</v>
      </c>
      <c r="E7424" t="s">
        <v>17</v>
      </c>
      <c r="F7424" t="s">
        <v>12</v>
      </c>
      <c r="G7424" t="s">
        <v>27</v>
      </c>
      <c r="H7424" t="s">
        <v>669</v>
      </c>
      <c r="I7424" s="4">
        <v>6.41</v>
      </c>
      <c r="J7424" s="5">
        <v>3</v>
      </c>
      <c r="K7424" s="4">
        <v>0.64</v>
      </c>
    </row>
    <row r="7425" spans="1:11" x14ac:dyDescent="0.2">
      <c r="A7425" t="s">
        <v>3690</v>
      </c>
      <c r="B7425" t="str">
        <f t="shared" si="232"/>
        <v>2017</v>
      </c>
      <c r="C7425" t="str">
        <f t="shared" si="233"/>
        <v>May</v>
      </c>
      <c r="D7425" t="s">
        <v>3359</v>
      </c>
      <c r="E7425" t="s">
        <v>17</v>
      </c>
      <c r="F7425" t="s">
        <v>43</v>
      </c>
      <c r="G7425" t="s">
        <v>58</v>
      </c>
      <c r="H7425" t="s">
        <v>546</v>
      </c>
      <c r="I7425" s="4">
        <v>408.74</v>
      </c>
      <c r="J7425" s="5">
        <v>7</v>
      </c>
      <c r="K7425" s="4">
        <v>76.64</v>
      </c>
    </row>
    <row r="7426" spans="1:11" x14ac:dyDescent="0.2">
      <c r="A7426" t="s">
        <v>3690</v>
      </c>
      <c r="B7426" t="str">
        <f t="shared" si="232"/>
        <v>2017</v>
      </c>
      <c r="C7426" t="str">
        <f t="shared" si="233"/>
        <v>May</v>
      </c>
      <c r="D7426" t="s">
        <v>1704</v>
      </c>
      <c r="E7426" t="s">
        <v>169</v>
      </c>
      <c r="F7426" t="s">
        <v>12</v>
      </c>
      <c r="G7426" t="s">
        <v>18</v>
      </c>
      <c r="H7426" t="s">
        <v>421</v>
      </c>
      <c r="I7426" s="4">
        <v>59.2</v>
      </c>
      <c r="J7426" s="5">
        <v>4</v>
      </c>
      <c r="K7426" s="4">
        <v>29.6</v>
      </c>
    </row>
    <row r="7427" spans="1:11" x14ac:dyDescent="0.2">
      <c r="A7427" t="s">
        <v>3690</v>
      </c>
      <c r="B7427" t="str">
        <f t="shared" ref="B7427:B7490" si="234">TEXT(A7427,"YYYY")</f>
        <v>2017</v>
      </c>
      <c r="C7427" t="str">
        <f t="shared" ref="C7427:C7490" si="235">TEXT(A7427,"MMM")</f>
        <v>May</v>
      </c>
      <c r="D7427" t="s">
        <v>1246</v>
      </c>
      <c r="E7427" t="s">
        <v>62</v>
      </c>
      <c r="F7427" t="s">
        <v>12</v>
      </c>
      <c r="G7427" t="s">
        <v>27</v>
      </c>
      <c r="H7427" t="s">
        <v>166</v>
      </c>
      <c r="I7427" s="4">
        <v>54.66</v>
      </c>
      <c r="J7427" s="5">
        <v>6</v>
      </c>
      <c r="K7427" s="4">
        <v>18.04</v>
      </c>
    </row>
    <row r="7428" spans="1:11" x14ac:dyDescent="0.2">
      <c r="A7428" t="s">
        <v>3690</v>
      </c>
      <c r="B7428" t="str">
        <f t="shared" si="234"/>
        <v>2017</v>
      </c>
      <c r="C7428" t="str">
        <f t="shared" si="235"/>
        <v>May</v>
      </c>
      <c r="D7428" t="s">
        <v>639</v>
      </c>
      <c r="E7428" t="s">
        <v>11</v>
      </c>
      <c r="F7428" t="s">
        <v>12</v>
      </c>
      <c r="G7428" t="s">
        <v>22</v>
      </c>
      <c r="H7428" t="s">
        <v>191</v>
      </c>
      <c r="I7428" s="4">
        <v>11.06</v>
      </c>
      <c r="J7428" s="5">
        <v>10</v>
      </c>
      <c r="K7428" s="4">
        <v>-18.8</v>
      </c>
    </row>
    <row r="7429" spans="1:11" x14ac:dyDescent="0.2">
      <c r="A7429" t="s">
        <v>3690</v>
      </c>
      <c r="B7429" t="str">
        <f t="shared" si="234"/>
        <v>2017</v>
      </c>
      <c r="C7429" t="str">
        <f t="shared" si="235"/>
        <v>May</v>
      </c>
      <c r="D7429" t="s">
        <v>639</v>
      </c>
      <c r="E7429" t="s">
        <v>11</v>
      </c>
      <c r="F7429" t="s">
        <v>38</v>
      </c>
      <c r="G7429" t="s">
        <v>83</v>
      </c>
      <c r="H7429" t="s">
        <v>1838</v>
      </c>
      <c r="I7429" s="4">
        <v>623.46</v>
      </c>
      <c r="J7429" s="5">
        <v>7</v>
      </c>
      <c r="K7429" s="4">
        <v>-119.19</v>
      </c>
    </row>
    <row r="7430" spans="1:11" x14ac:dyDescent="0.2">
      <c r="A7430" t="s">
        <v>3690</v>
      </c>
      <c r="B7430" t="str">
        <f t="shared" si="234"/>
        <v>2017</v>
      </c>
      <c r="C7430" t="str">
        <f t="shared" si="235"/>
        <v>May</v>
      </c>
      <c r="D7430" t="s">
        <v>639</v>
      </c>
      <c r="E7430" t="s">
        <v>11</v>
      </c>
      <c r="F7430" t="s">
        <v>12</v>
      </c>
      <c r="G7430" t="s">
        <v>20</v>
      </c>
      <c r="H7430" t="s">
        <v>1665</v>
      </c>
      <c r="I7430" s="4">
        <v>772.68</v>
      </c>
      <c r="J7430" s="5">
        <v>5</v>
      </c>
      <c r="K7430" s="4">
        <v>-57.95</v>
      </c>
    </row>
    <row r="7431" spans="1:11" x14ac:dyDescent="0.2">
      <c r="A7431" t="s">
        <v>3690</v>
      </c>
      <c r="B7431" t="str">
        <f t="shared" si="234"/>
        <v>2017</v>
      </c>
      <c r="C7431" t="str">
        <f t="shared" si="235"/>
        <v>May</v>
      </c>
      <c r="D7431" t="s">
        <v>25</v>
      </c>
      <c r="E7431" t="s">
        <v>290</v>
      </c>
      <c r="F7431" t="s">
        <v>12</v>
      </c>
      <c r="G7431" t="s">
        <v>22</v>
      </c>
      <c r="H7431" t="s">
        <v>904</v>
      </c>
      <c r="I7431" s="4">
        <v>68.540000000000006</v>
      </c>
      <c r="J7431" s="5">
        <v>11</v>
      </c>
      <c r="K7431" s="4">
        <v>-52.55</v>
      </c>
    </row>
    <row r="7432" spans="1:11" x14ac:dyDescent="0.2">
      <c r="A7432" t="s">
        <v>3690</v>
      </c>
      <c r="B7432" t="str">
        <f t="shared" si="234"/>
        <v>2017</v>
      </c>
      <c r="C7432" t="str">
        <f t="shared" si="235"/>
        <v>May</v>
      </c>
      <c r="D7432" t="s">
        <v>25</v>
      </c>
      <c r="E7432" t="s">
        <v>290</v>
      </c>
      <c r="F7432" t="s">
        <v>43</v>
      </c>
      <c r="G7432" t="s">
        <v>44</v>
      </c>
      <c r="H7432" t="s">
        <v>45</v>
      </c>
      <c r="I7432" s="4">
        <v>627.16999999999996</v>
      </c>
      <c r="J7432" s="5">
        <v>4</v>
      </c>
      <c r="K7432" s="4">
        <v>70.56</v>
      </c>
    </row>
    <row r="7433" spans="1:11" x14ac:dyDescent="0.2">
      <c r="A7433" t="s">
        <v>3690</v>
      </c>
      <c r="B7433" t="str">
        <f t="shared" si="234"/>
        <v>2017</v>
      </c>
      <c r="C7433" t="str">
        <f t="shared" si="235"/>
        <v>May</v>
      </c>
      <c r="D7433" t="s">
        <v>25</v>
      </c>
      <c r="E7433" t="s">
        <v>290</v>
      </c>
      <c r="F7433" t="s">
        <v>12</v>
      </c>
      <c r="G7433" t="s">
        <v>18</v>
      </c>
      <c r="H7433" t="s">
        <v>1739</v>
      </c>
      <c r="I7433" s="4">
        <v>122.12</v>
      </c>
      <c r="J7433" s="5">
        <v>5</v>
      </c>
      <c r="K7433" s="4">
        <v>39.69</v>
      </c>
    </row>
    <row r="7434" spans="1:11" x14ac:dyDescent="0.2">
      <c r="A7434" t="s">
        <v>3690</v>
      </c>
      <c r="B7434" t="str">
        <f t="shared" si="234"/>
        <v>2017</v>
      </c>
      <c r="C7434" t="str">
        <f t="shared" si="235"/>
        <v>May</v>
      </c>
      <c r="D7434" t="s">
        <v>2235</v>
      </c>
      <c r="E7434" t="s">
        <v>31</v>
      </c>
      <c r="F7434" t="s">
        <v>12</v>
      </c>
      <c r="G7434" t="s">
        <v>105</v>
      </c>
      <c r="H7434" t="s">
        <v>1233</v>
      </c>
      <c r="I7434" s="4">
        <v>152.94</v>
      </c>
      <c r="J7434" s="5">
        <v>3</v>
      </c>
      <c r="K7434" s="4">
        <v>41.29</v>
      </c>
    </row>
    <row r="7435" spans="1:11" x14ac:dyDescent="0.2">
      <c r="A7435" t="s">
        <v>3690</v>
      </c>
      <c r="B7435" t="str">
        <f t="shared" si="234"/>
        <v>2017</v>
      </c>
      <c r="C7435" t="str">
        <f t="shared" si="235"/>
        <v>May</v>
      </c>
      <c r="D7435" t="s">
        <v>1632</v>
      </c>
      <c r="E7435" t="s">
        <v>109</v>
      </c>
      <c r="F7435" t="s">
        <v>12</v>
      </c>
      <c r="G7435" t="s">
        <v>13</v>
      </c>
      <c r="H7435" t="s">
        <v>2324</v>
      </c>
      <c r="I7435" s="4">
        <v>84.42</v>
      </c>
      <c r="J7435" s="5">
        <v>4</v>
      </c>
      <c r="K7435" s="4">
        <v>27.44</v>
      </c>
    </row>
    <row r="7436" spans="1:11" x14ac:dyDescent="0.2">
      <c r="A7436" t="s">
        <v>3690</v>
      </c>
      <c r="B7436" t="str">
        <f t="shared" si="234"/>
        <v>2017</v>
      </c>
      <c r="C7436" t="str">
        <f t="shared" si="235"/>
        <v>May</v>
      </c>
      <c r="D7436" t="s">
        <v>1725</v>
      </c>
      <c r="E7436" t="s">
        <v>17</v>
      </c>
      <c r="F7436" t="s">
        <v>43</v>
      </c>
      <c r="G7436" t="s">
        <v>58</v>
      </c>
      <c r="H7436" t="s">
        <v>2611</v>
      </c>
      <c r="I7436" s="4">
        <v>191.97</v>
      </c>
      <c r="J7436" s="5">
        <v>4</v>
      </c>
      <c r="K7436" s="4">
        <v>28.8</v>
      </c>
    </row>
    <row r="7437" spans="1:11" x14ac:dyDescent="0.2">
      <c r="A7437" t="s">
        <v>3691</v>
      </c>
      <c r="B7437" t="str">
        <f t="shared" si="234"/>
        <v>2017</v>
      </c>
      <c r="C7437" t="str">
        <f t="shared" si="235"/>
        <v>May</v>
      </c>
      <c r="D7437" t="s">
        <v>2231</v>
      </c>
      <c r="E7437" t="s">
        <v>125</v>
      </c>
      <c r="F7437" t="s">
        <v>38</v>
      </c>
      <c r="G7437" t="s">
        <v>39</v>
      </c>
      <c r="H7437" t="s">
        <v>2346</v>
      </c>
      <c r="I7437" s="4">
        <v>1458.65</v>
      </c>
      <c r="J7437" s="5">
        <v>5</v>
      </c>
      <c r="K7437" s="4">
        <v>423.01</v>
      </c>
    </row>
    <row r="7438" spans="1:11" x14ac:dyDescent="0.2">
      <c r="A7438" t="s">
        <v>3691</v>
      </c>
      <c r="B7438" t="str">
        <f t="shared" si="234"/>
        <v>2017</v>
      </c>
      <c r="C7438" t="str">
        <f t="shared" si="235"/>
        <v>May</v>
      </c>
      <c r="D7438" t="s">
        <v>2231</v>
      </c>
      <c r="E7438" t="s">
        <v>125</v>
      </c>
      <c r="F7438" t="s">
        <v>38</v>
      </c>
      <c r="G7438" t="s">
        <v>39</v>
      </c>
      <c r="H7438" t="s">
        <v>1897</v>
      </c>
      <c r="I7438" s="4">
        <v>26.64</v>
      </c>
      <c r="J7438" s="5">
        <v>1</v>
      </c>
      <c r="K7438" s="4">
        <v>7.46</v>
      </c>
    </row>
    <row r="7439" spans="1:11" x14ac:dyDescent="0.2">
      <c r="A7439" t="s">
        <v>3691</v>
      </c>
      <c r="B7439" t="str">
        <f t="shared" si="234"/>
        <v>2017</v>
      </c>
      <c r="C7439" t="str">
        <f t="shared" si="235"/>
        <v>May</v>
      </c>
      <c r="D7439" t="s">
        <v>2231</v>
      </c>
      <c r="E7439" t="s">
        <v>125</v>
      </c>
      <c r="F7439" t="s">
        <v>38</v>
      </c>
      <c r="G7439" t="s">
        <v>39</v>
      </c>
      <c r="H7439" t="s">
        <v>1949</v>
      </c>
      <c r="I7439" s="4">
        <v>476.8</v>
      </c>
      <c r="J7439" s="5">
        <v>2</v>
      </c>
      <c r="K7439" s="4">
        <v>119.2</v>
      </c>
    </row>
    <row r="7440" spans="1:11" x14ac:dyDescent="0.2">
      <c r="A7440" t="s">
        <v>3691</v>
      </c>
      <c r="B7440" t="str">
        <f t="shared" si="234"/>
        <v>2017</v>
      </c>
      <c r="C7440" t="str">
        <f t="shared" si="235"/>
        <v>May</v>
      </c>
      <c r="D7440" t="s">
        <v>2231</v>
      </c>
      <c r="E7440" t="s">
        <v>125</v>
      </c>
      <c r="F7440" t="s">
        <v>12</v>
      </c>
      <c r="G7440" t="s">
        <v>105</v>
      </c>
      <c r="H7440" t="s">
        <v>2115</v>
      </c>
      <c r="I7440" s="4">
        <v>87.44</v>
      </c>
      <c r="J7440" s="5">
        <v>2</v>
      </c>
      <c r="K7440" s="4">
        <v>18.46</v>
      </c>
    </row>
    <row r="7441" spans="1:11" x14ac:dyDescent="0.2">
      <c r="A7441" t="s">
        <v>3691</v>
      </c>
      <c r="B7441" t="str">
        <f t="shared" si="234"/>
        <v>2017</v>
      </c>
      <c r="C7441" t="str">
        <f t="shared" si="235"/>
        <v>May</v>
      </c>
      <c r="D7441" t="s">
        <v>2755</v>
      </c>
      <c r="E7441" t="s">
        <v>31</v>
      </c>
      <c r="F7441" t="s">
        <v>43</v>
      </c>
      <c r="G7441" t="s">
        <v>58</v>
      </c>
      <c r="H7441" t="s">
        <v>230</v>
      </c>
      <c r="I7441" s="4">
        <v>79.989999999999995</v>
      </c>
      <c r="J7441" s="5">
        <v>1</v>
      </c>
      <c r="K7441" s="4">
        <v>28.8</v>
      </c>
    </row>
    <row r="7442" spans="1:11" x14ac:dyDescent="0.2">
      <c r="A7442" t="s">
        <v>3691</v>
      </c>
      <c r="B7442" t="str">
        <f t="shared" si="234"/>
        <v>2017</v>
      </c>
      <c r="C7442" t="str">
        <f t="shared" si="235"/>
        <v>May</v>
      </c>
      <c r="D7442" t="s">
        <v>916</v>
      </c>
      <c r="E7442" t="s">
        <v>31</v>
      </c>
      <c r="F7442" t="s">
        <v>43</v>
      </c>
      <c r="G7442" t="s">
        <v>44</v>
      </c>
      <c r="H7442" t="s">
        <v>3323</v>
      </c>
      <c r="I7442" s="4">
        <v>419.94</v>
      </c>
      <c r="J7442" s="5">
        <v>7</v>
      </c>
      <c r="K7442" s="4">
        <v>52.49</v>
      </c>
    </row>
    <row r="7443" spans="1:11" x14ac:dyDescent="0.2">
      <c r="A7443" t="s">
        <v>3692</v>
      </c>
      <c r="B7443" t="str">
        <f t="shared" si="234"/>
        <v>2017</v>
      </c>
      <c r="C7443" t="str">
        <f t="shared" si="235"/>
        <v>May</v>
      </c>
      <c r="D7443" t="s">
        <v>1824</v>
      </c>
      <c r="E7443" t="s">
        <v>87</v>
      </c>
      <c r="F7443" t="s">
        <v>38</v>
      </c>
      <c r="G7443" t="s">
        <v>39</v>
      </c>
      <c r="H7443" t="s">
        <v>2468</v>
      </c>
      <c r="I7443" s="4">
        <v>47.99</v>
      </c>
      <c r="J7443" s="5">
        <v>2</v>
      </c>
      <c r="K7443" s="4">
        <v>-2.06</v>
      </c>
    </row>
    <row r="7444" spans="1:11" x14ac:dyDescent="0.2">
      <c r="A7444" t="s">
        <v>3692</v>
      </c>
      <c r="B7444" t="str">
        <f t="shared" si="234"/>
        <v>2017</v>
      </c>
      <c r="C7444" t="str">
        <f t="shared" si="235"/>
        <v>May</v>
      </c>
      <c r="D7444" t="s">
        <v>2106</v>
      </c>
      <c r="E7444" t="s">
        <v>31</v>
      </c>
      <c r="F7444" t="s">
        <v>43</v>
      </c>
      <c r="G7444" t="s">
        <v>694</v>
      </c>
      <c r="H7444" t="s">
        <v>1064</v>
      </c>
      <c r="I7444" s="4">
        <v>3359.95</v>
      </c>
      <c r="J7444" s="5">
        <v>6</v>
      </c>
      <c r="K7444" s="4">
        <v>1049.99</v>
      </c>
    </row>
    <row r="7445" spans="1:11" x14ac:dyDescent="0.2">
      <c r="A7445" t="s">
        <v>3692</v>
      </c>
      <c r="B7445" t="str">
        <f t="shared" si="234"/>
        <v>2017</v>
      </c>
      <c r="C7445" t="str">
        <f t="shared" si="235"/>
        <v>May</v>
      </c>
      <c r="D7445" t="s">
        <v>1311</v>
      </c>
      <c r="E7445" t="s">
        <v>26</v>
      </c>
      <c r="F7445" t="s">
        <v>38</v>
      </c>
      <c r="G7445" t="s">
        <v>39</v>
      </c>
      <c r="H7445" t="s">
        <v>2427</v>
      </c>
      <c r="I7445" s="4">
        <v>128.06</v>
      </c>
      <c r="J7445" s="5">
        <v>3</v>
      </c>
      <c r="K7445" s="4">
        <v>-23.78</v>
      </c>
    </row>
    <row r="7446" spans="1:11" x14ac:dyDescent="0.2">
      <c r="A7446" t="s">
        <v>3692</v>
      </c>
      <c r="B7446" t="str">
        <f t="shared" si="234"/>
        <v>2017</v>
      </c>
      <c r="C7446" t="str">
        <f t="shared" si="235"/>
        <v>May</v>
      </c>
      <c r="D7446" t="s">
        <v>589</v>
      </c>
      <c r="E7446" t="s">
        <v>31</v>
      </c>
      <c r="F7446" t="s">
        <v>12</v>
      </c>
      <c r="G7446" t="s">
        <v>105</v>
      </c>
      <c r="H7446" t="s">
        <v>106</v>
      </c>
      <c r="I7446" s="4">
        <v>81.08</v>
      </c>
      <c r="J7446" s="5">
        <v>4</v>
      </c>
      <c r="K7446" s="4">
        <v>22.7</v>
      </c>
    </row>
    <row r="7447" spans="1:11" x14ac:dyDescent="0.2">
      <c r="A7447" t="s">
        <v>3692</v>
      </c>
      <c r="B7447" t="str">
        <f t="shared" si="234"/>
        <v>2017</v>
      </c>
      <c r="C7447" t="str">
        <f t="shared" si="235"/>
        <v>May</v>
      </c>
      <c r="D7447" t="s">
        <v>1072</v>
      </c>
      <c r="E7447" t="s">
        <v>11</v>
      </c>
      <c r="F7447" t="s">
        <v>12</v>
      </c>
      <c r="G7447" t="s">
        <v>13</v>
      </c>
      <c r="H7447" t="s">
        <v>2290</v>
      </c>
      <c r="I7447" s="4">
        <v>41.47</v>
      </c>
      <c r="J7447" s="5">
        <v>8</v>
      </c>
      <c r="K7447" s="4">
        <v>14.52</v>
      </c>
    </row>
    <row r="7448" spans="1:11" x14ac:dyDescent="0.2">
      <c r="A7448" t="s">
        <v>3693</v>
      </c>
      <c r="B7448" t="str">
        <f t="shared" si="234"/>
        <v>2017</v>
      </c>
      <c r="C7448" t="str">
        <f t="shared" si="235"/>
        <v>May</v>
      </c>
      <c r="D7448" t="s">
        <v>402</v>
      </c>
      <c r="E7448" t="s">
        <v>290</v>
      </c>
      <c r="F7448" t="s">
        <v>12</v>
      </c>
      <c r="G7448" t="s">
        <v>72</v>
      </c>
      <c r="H7448" t="s">
        <v>112</v>
      </c>
      <c r="I7448" s="4">
        <v>65.23</v>
      </c>
      <c r="J7448" s="5">
        <v>3</v>
      </c>
      <c r="K7448" s="4">
        <v>22.02</v>
      </c>
    </row>
    <row r="7449" spans="1:11" x14ac:dyDescent="0.2">
      <c r="A7449" t="s">
        <v>3693</v>
      </c>
      <c r="B7449" t="str">
        <f t="shared" si="234"/>
        <v>2017</v>
      </c>
      <c r="C7449" t="str">
        <f t="shared" si="235"/>
        <v>May</v>
      </c>
      <c r="D7449" t="s">
        <v>402</v>
      </c>
      <c r="E7449" t="s">
        <v>290</v>
      </c>
      <c r="F7449" t="s">
        <v>38</v>
      </c>
      <c r="G7449" t="s">
        <v>39</v>
      </c>
      <c r="H7449" t="s">
        <v>278</v>
      </c>
      <c r="I7449" s="4">
        <v>207</v>
      </c>
      <c r="J7449" s="5">
        <v>3</v>
      </c>
      <c r="K7449" s="4">
        <v>25.88</v>
      </c>
    </row>
    <row r="7450" spans="1:11" x14ac:dyDescent="0.2">
      <c r="A7450" t="s">
        <v>3693</v>
      </c>
      <c r="B7450" t="str">
        <f t="shared" si="234"/>
        <v>2017</v>
      </c>
      <c r="C7450" t="str">
        <f t="shared" si="235"/>
        <v>May</v>
      </c>
      <c r="D7450" t="s">
        <v>647</v>
      </c>
      <c r="E7450" t="s">
        <v>189</v>
      </c>
      <c r="F7450" t="s">
        <v>12</v>
      </c>
      <c r="G7450" t="s">
        <v>22</v>
      </c>
      <c r="H7450" t="s">
        <v>2400</v>
      </c>
      <c r="I7450" s="4">
        <v>147.91999999999999</v>
      </c>
      <c r="J7450" s="5">
        <v>5</v>
      </c>
      <c r="K7450" s="4">
        <v>46.23</v>
      </c>
    </row>
    <row r="7451" spans="1:11" x14ac:dyDescent="0.2">
      <c r="A7451" t="s">
        <v>3693</v>
      </c>
      <c r="B7451" t="str">
        <f t="shared" si="234"/>
        <v>2017</v>
      </c>
      <c r="C7451" t="str">
        <f t="shared" si="235"/>
        <v>May</v>
      </c>
      <c r="D7451" t="s">
        <v>647</v>
      </c>
      <c r="E7451" t="s">
        <v>189</v>
      </c>
      <c r="F7451" t="s">
        <v>12</v>
      </c>
      <c r="G7451" t="s">
        <v>20</v>
      </c>
      <c r="H7451" t="s">
        <v>2889</v>
      </c>
      <c r="I7451" s="4">
        <v>104.28</v>
      </c>
      <c r="J7451" s="5">
        <v>3</v>
      </c>
      <c r="K7451" s="4">
        <v>26.07</v>
      </c>
    </row>
    <row r="7452" spans="1:11" x14ac:dyDescent="0.2">
      <c r="A7452" t="s">
        <v>3693</v>
      </c>
      <c r="B7452" t="str">
        <f t="shared" si="234"/>
        <v>2017</v>
      </c>
      <c r="C7452" t="str">
        <f t="shared" si="235"/>
        <v>May</v>
      </c>
      <c r="D7452" t="s">
        <v>647</v>
      </c>
      <c r="E7452" t="s">
        <v>189</v>
      </c>
      <c r="F7452" t="s">
        <v>38</v>
      </c>
      <c r="G7452" t="s">
        <v>164</v>
      </c>
      <c r="H7452" t="s">
        <v>1423</v>
      </c>
      <c r="I7452" s="4">
        <v>286.85000000000002</v>
      </c>
      <c r="J7452" s="5">
        <v>1</v>
      </c>
      <c r="K7452" s="4">
        <v>63.11</v>
      </c>
    </row>
    <row r="7453" spans="1:11" x14ac:dyDescent="0.2">
      <c r="A7453" t="s">
        <v>3693</v>
      </c>
      <c r="B7453" t="str">
        <f t="shared" si="234"/>
        <v>2017</v>
      </c>
      <c r="C7453" t="str">
        <f t="shared" si="235"/>
        <v>May</v>
      </c>
      <c r="D7453" t="s">
        <v>647</v>
      </c>
      <c r="E7453" t="s">
        <v>189</v>
      </c>
      <c r="F7453" t="s">
        <v>12</v>
      </c>
      <c r="G7453" t="s">
        <v>20</v>
      </c>
      <c r="H7453" t="s">
        <v>502</v>
      </c>
      <c r="I7453" s="4">
        <v>66.959999999999994</v>
      </c>
      <c r="J7453" s="5">
        <v>4</v>
      </c>
      <c r="K7453" s="4">
        <v>2.68</v>
      </c>
    </row>
    <row r="7454" spans="1:11" x14ac:dyDescent="0.2">
      <c r="A7454" t="s">
        <v>3693</v>
      </c>
      <c r="B7454" t="str">
        <f t="shared" si="234"/>
        <v>2017</v>
      </c>
      <c r="C7454" t="str">
        <f t="shared" si="235"/>
        <v>May</v>
      </c>
      <c r="D7454" t="s">
        <v>647</v>
      </c>
      <c r="E7454" t="s">
        <v>189</v>
      </c>
      <c r="F7454" t="s">
        <v>43</v>
      </c>
      <c r="G7454" t="s">
        <v>58</v>
      </c>
      <c r="H7454" t="s">
        <v>558</v>
      </c>
      <c r="I7454" s="4">
        <v>199.98</v>
      </c>
      <c r="J7454" s="5">
        <v>2</v>
      </c>
      <c r="K7454" s="4">
        <v>87.99</v>
      </c>
    </row>
    <row r="7455" spans="1:11" x14ac:dyDescent="0.2">
      <c r="A7455" t="s">
        <v>3694</v>
      </c>
      <c r="B7455" t="str">
        <f t="shared" si="234"/>
        <v>2017</v>
      </c>
      <c r="C7455" t="str">
        <f t="shared" si="235"/>
        <v>May</v>
      </c>
      <c r="D7455" t="s">
        <v>1009</v>
      </c>
      <c r="E7455" t="s">
        <v>189</v>
      </c>
      <c r="F7455" t="s">
        <v>12</v>
      </c>
      <c r="G7455" t="s">
        <v>13</v>
      </c>
      <c r="H7455" t="s">
        <v>2576</v>
      </c>
      <c r="I7455" s="4">
        <v>37.44</v>
      </c>
      <c r="J7455" s="5">
        <v>6</v>
      </c>
      <c r="K7455" s="4">
        <v>16.850000000000001</v>
      </c>
    </row>
    <row r="7456" spans="1:11" x14ac:dyDescent="0.2">
      <c r="A7456" t="s">
        <v>3694</v>
      </c>
      <c r="B7456" t="str">
        <f t="shared" si="234"/>
        <v>2017</v>
      </c>
      <c r="C7456" t="str">
        <f t="shared" si="235"/>
        <v>May</v>
      </c>
      <c r="D7456" t="s">
        <v>1009</v>
      </c>
      <c r="E7456" t="s">
        <v>189</v>
      </c>
      <c r="F7456" t="s">
        <v>12</v>
      </c>
      <c r="G7456" t="s">
        <v>18</v>
      </c>
      <c r="H7456" t="s">
        <v>2650</v>
      </c>
      <c r="I7456" s="4">
        <v>37.590000000000003</v>
      </c>
      <c r="J7456" s="5">
        <v>3</v>
      </c>
      <c r="K7456" s="4">
        <v>17.670000000000002</v>
      </c>
    </row>
    <row r="7457" spans="1:11" x14ac:dyDescent="0.2">
      <c r="A7457" t="s">
        <v>3694</v>
      </c>
      <c r="B7457" t="str">
        <f t="shared" si="234"/>
        <v>2017</v>
      </c>
      <c r="C7457" t="str">
        <f t="shared" si="235"/>
        <v>May</v>
      </c>
      <c r="D7457" t="s">
        <v>1009</v>
      </c>
      <c r="E7457" t="s">
        <v>189</v>
      </c>
      <c r="F7457" t="s">
        <v>12</v>
      </c>
      <c r="G7457" t="s">
        <v>22</v>
      </c>
      <c r="H7457" t="s">
        <v>1819</v>
      </c>
      <c r="I7457" s="4">
        <v>26.03</v>
      </c>
      <c r="J7457" s="5">
        <v>2</v>
      </c>
      <c r="K7457" s="4">
        <v>9.44</v>
      </c>
    </row>
    <row r="7458" spans="1:11" x14ac:dyDescent="0.2">
      <c r="A7458" t="s">
        <v>3694</v>
      </c>
      <c r="B7458" t="str">
        <f t="shared" si="234"/>
        <v>2017</v>
      </c>
      <c r="C7458" t="str">
        <f t="shared" si="235"/>
        <v>May</v>
      </c>
      <c r="D7458" t="s">
        <v>1797</v>
      </c>
      <c r="E7458" t="s">
        <v>11</v>
      </c>
      <c r="F7458" t="s">
        <v>12</v>
      </c>
      <c r="G7458" t="s">
        <v>27</v>
      </c>
      <c r="H7458" t="s">
        <v>1147</v>
      </c>
      <c r="I7458" s="4">
        <v>5.25</v>
      </c>
      <c r="J7458" s="5">
        <v>2</v>
      </c>
      <c r="K7458" s="4">
        <v>0.59</v>
      </c>
    </row>
    <row r="7459" spans="1:11" x14ac:dyDescent="0.2">
      <c r="A7459" t="s">
        <v>3694</v>
      </c>
      <c r="B7459" t="str">
        <f t="shared" si="234"/>
        <v>2017</v>
      </c>
      <c r="C7459" t="str">
        <f t="shared" si="235"/>
        <v>May</v>
      </c>
      <c r="D7459" t="s">
        <v>1797</v>
      </c>
      <c r="E7459" t="s">
        <v>11</v>
      </c>
      <c r="F7459" t="s">
        <v>12</v>
      </c>
      <c r="G7459" t="s">
        <v>20</v>
      </c>
      <c r="H7459" t="s">
        <v>523</v>
      </c>
      <c r="I7459" s="4">
        <v>74.42</v>
      </c>
      <c r="J7459" s="5">
        <v>2</v>
      </c>
      <c r="K7459" s="4">
        <v>-14.88</v>
      </c>
    </row>
    <row r="7460" spans="1:11" x14ac:dyDescent="0.2">
      <c r="A7460" t="s">
        <v>3694</v>
      </c>
      <c r="B7460" t="str">
        <f t="shared" si="234"/>
        <v>2017</v>
      </c>
      <c r="C7460" t="str">
        <f t="shared" si="235"/>
        <v>May</v>
      </c>
      <c r="D7460" t="s">
        <v>1797</v>
      </c>
      <c r="E7460" t="s">
        <v>11</v>
      </c>
      <c r="F7460" t="s">
        <v>12</v>
      </c>
      <c r="G7460" t="s">
        <v>13</v>
      </c>
      <c r="H7460" t="s">
        <v>2146</v>
      </c>
      <c r="I7460" s="4">
        <v>6.85</v>
      </c>
      <c r="J7460" s="5">
        <v>2</v>
      </c>
      <c r="K7460" s="4">
        <v>2.14</v>
      </c>
    </row>
    <row r="7461" spans="1:11" x14ac:dyDescent="0.2">
      <c r="A7461" t="s">
        <v>3694</v>
      </c>
      <c r="B7461" t="str">
        <f t="shared" si="234"/>
        <v>2017</v>
      </c>
      <c r="C7461" t="str">
        <f t="shared" si="235"/>
        <v>May</v>
      </c>
      <c r="D7461" t="s">
        <v>1797</v>
      </c>
      <c r="E7461" t="s">
        <v>11</v>
      </c>
      <c r="F7461" t="s">
        <v>38</v>
      </c>
      <c r="G7461" t="s">
        <v>52</v>
      </c>
      <c r="H7461" t="s">
        <v>1408</v>
      </c>
      <c r="I7461" s="4">
        <v>8</v>
      </c>
      <c r="J7461" s="5">
        <v>1</v>
      </c>
      <c r="K7461" s="4">
        <v>-7</v>
      </c>
    </row>
    <row r="7462" spans="1:11" x14ac:dyDescent="0.2">
      <c r="A7462" t="s">
        <v>3694</v>
      </c>
      <c r="B7462" t="str">
        <f t="shared" si="234"/>
        <v>2017</v>
      </c>
      <c r="C7462" t="str">
        <f t="shared" si="235"/>
        <v>May</v>
      </c>
      <c r="D7462" t="s">
        <v>1760</v>
      </c>
      <c r="E7462" t="s">
        <v>109</v>
      </c>
      <c r="F7462" t="s">
        <v>38</v>
      </c>
      <c r="G7462" t="s">
        <v>83</v>
      </c>
      <c r="H7462" t="s">
        <v>743</v>
      </c>
      <c r="I7462" s="4">
        <v>209.98</v>
      </c>
      <c r="J7462" s="5">
        <v>7</v>
      </c>
      <c r="K7462" s="4">
        <v>-356.96</v>
      </c>
    </row>
    <row r="7463" spans="1:11" x14ac:dyDescent="0.2">
      <c r="A7463" t="s">
        <v>3694</v>
      </c>
      <c r="B7463" t="str">
        <f t="shared" si="234"/>
        <v>2017</v>
      </c>
      <c r="C7463" t="str">
        <f t="shared" si="235"/>
        <v>May</v>
      </c>
      <c r="D7463" t="s">
        <v>1691</v>
      </c>
      <c r="E7463" t="s">
        <v>169</v>
      </c>
      <c r="F7463" t="s">
        <v>12</v>
      </c>
      <c r="G7463" t="s">
        <v>27</v>
      </c>
      <c r="H7463" t="s">
        <v>131</v>
      </c>
      <c r="I7463" s="4">
        <v>43.92</v>
      </c>
      <c r="J7463" s="5">
        <v>3</v>
      </c>
      <c r="K7463" s="4">
        <v>12.74</v>
      </c>
    </row>
    <row r="7464" spans="1:11" x14ac:dyDescent="0.2">
      <c r="A7464" t="s">
        <v>3695</v>
      </c>
      <c r="B7464" t="str">
        <f t="shared" si="234"/>
        <v>2017</v>
      </c>
      <c r="C7464" t="str">
        <f t="shared" si="235"/>
        <v>May</v>
      </c>
      <c r="D7464" t="s">
        <v>1093</v>
      </c>
      <c r="E7464" t="s">
        <v>11</v>
      </c>
      <c r="F7464" t="s">
        <v>12</v>
      </c>
      <c r="G7464" t="s">
        <v>20</v>
      </c>
      <c r="H7464" t="s">
        <v>1056</v>
      </c>
      <c r="I7464" s="4">
        <v>127.92</v>
      </c>
      <c r="J7464" s="5">
        <v>5</v>
      </c>
      <c r="K7464" s="4">
        <v>-15.99</v>
      </c>
    </row>
    <row r="7465" spans="1:11" x14ac:dyDescent="0.2">
      <c r="A7465" t="s">
        <v>3695</v>
      </c>
      <c r="B7465" t="str">
        <f t="shared" si="234"/>
        <v>2017</v>
      </c>
      <c r="C7465" t="str">
        <f t="shared" si="235"/>
        <v>May</v>
      </c>
      <c r="D7465" t="s">
        <v>1093</v>
      </c>
      <c r="E7465" t="s">
        <v>11</v>
      </c>
      <c r="F7465" t="s">
        <v>12</v>
      </c>
      <c r="G7465" t="s">
        <v>22</v>
      </c>
      <c r="H7465" t="s">
        <v>1360</v>
      </c>
      <c r="I7465" s="4">
        <v>34.24</v>
      </c>
      <c r="J7465" s="5">
        <v>4</v>
      </c>
      <c r="K7465" s="4">
        <v>-53.07</v>
      </c>
    </row>
    <row r="7466" spans="1:11" x14ac:dyDescent="0.2">
      <c r="A7466" t="s">
        <v>3695</v>
      </c>
      <c r="B7466" t="str">
        <f t="shared" si="234"/>
        <v>2017</v>
      </c>
      <c r="C7466" t="str">
        <f t="shared" si="235"/>
        <v>May</v>
      </c>
      <c r="D7466" t="s">
        <v>330</v>
      </c>
      <c r="E7466" t="s">
        <v>501</v>
      </c>
      <c r="F7466" t="s">
        <v>12</v>
      </c>
      <c r="G7466" t="s">
        <v>13</v>
      </c>
      <c r="H7466" t="s">
        <v>111</v>
      </c>
      <c r="I7466" s="4">
        <v>87.6</v>
      </c>
      <c r="J7466" s="5">
        <v>5</v>
      </c>
      <c r="K7466" s="4">
        <v>42.05</v>
      </c>
    </row>
    <row r="7467" spans="1:11" x14ac:dyDescent="0.2">
      <c r="A7467" t="s">
        <v>3695</v>
      </c>
      <c r="B7467" t="str">
        <f t="shared" si="234"/>
        <v>2017</v>
      </c>
      <c r="C7467" t="str">
        <f t="shared" si="235"/>
        <v>May</v>
      </c>
      <c r="D7467" t="s">
        <v>1581</v>
      </c>
      <c r="E7467" t="s">
        <v>87</v>
      </c>
      <c r="F7467" t="s">
        <v>12</v>
      </c>
      <c r="G7467" t="s">
        <v>27</v>
      </c>
      <c r="H7467" t="s">
        <v>664</v>
      </c>
      <c r="I7467" s="4">
        <v>10.27</v>
      </c>
      <c r="J7467" s="5">
        <v>3</v>
      </c>
      <c r="K7467" s="4">
        <v>1.1599999999999999</v>
      </c>
    </row>
    <row r="7468" spans="1:11" x14ac:dyDescent="0.2">
      <c r="A7468" t="s">
        <v>3695</v>
      </c>
      <c r="B7468" t="str">
        <f t="shared" si="234"/>
        <v>2017</v>
      </c>
      <c r="C7468" t="str">
        <f t="shared" si="235"/>
        <v>May</v>
      </c>
      <c r="D7468" t="s">
        <v>1288</v>
      </c>
      <c r="E7468" t="s">
        <v>31</v>
      </c>
      <c r="F7468" t="s">
        <v>12</v>
      </c>
      <c r="G7468" t="s">
        <v>232</v>
      </c>
      <c r="H7468" t="s">
        <v>233</v>
      </c>
      <c r="I7468" s="4">
        <v>238.62</v>
      </c>
      <c r="J7468" s="5">
        <v>2</v>
      </c>
      <c r="K7468" s="4">
        <v>4.7699999999999996</v>
      </c>
    </row>
    <row r="7469" spans="1:11" x14ac:dyDescent="0.2">
      <c r="A7469" t="s">
        <v>3695</v>
      </c>
      <c r="B7469" t="str">
        <f t="shared" si="234"/>
        <v>2017</v>
      </c>
      <c r="C7469" t="str">
        <f t="shared" si="235"/>
        <v>May</v>
      </c>
      <c r="D7469" t="s">
        <v>1288</v>
      </c>
      <c r="E7469" t="s">
        <v>31</v>
      </c>
      <c r="F7469" t="s">
        <v>12</v>
      </c>
      <c r="G7469" t="s">
        <v>105</v>
      </c>
      <c r="H7469" t="s">
        <v>2109</v>
      </c>
      <c r="I7469" s="4">
        <v>7.77</v>
      </c>
      <c r="J7469" s="5">
        <v>1</v>
      </c>
      <c r="K7469" s="4">
        <v>2.1</v>
      </c>
    </row>
    <row r="7470" spans="1:11" x14ac:dyDescent="0.2">
      <c r="A7470" t="s">
        <v>3695</v>
      </c>
      <c r="B7470" t="str">
        <f t="shared" si="234"/>
        <v>2017</v>
      </c>
      <c r="C7470" t="str">
        <f t="shared" si="235"/>
        <v>May</v>
      </c>
      <c r="D7470" t="s">
        <v>1288</v>
      </c>
      <c r="E7470" t="s">
        <v>31</v>
      </c>
      <c r="F7470" t="s">
        <v>38</v>
      </c>
      <c r="G7470" t="s">
        <v>164</v>
      </c>
      <c r="H7470" t="s">
        <v>948</v>
      </c>
      <c r="I7470" s="4">
        <v>285.48</v>
      </c>
      <c r="J7470" s="5">
        <v>5</v>
      </c>
      <c r="K7470" s="4">
        <v>-10.71</v>
      </c>
    </row>
    <row r="7471" spans="1:11" x14ac:dyDescent="0.2">
      <c r="A7471" t="s">
        <v>3695</v>
      </c>
      <c r="B7471" t="str">
        <f t="shared" si="234"/>
        <v>2017</v>
      </c>
      <c r="C7471" t="str">
        <f t="shared" si="235"/>
        <v>May</v>
      </c>
      <c r="D7471" t="s">
        <v>1288</v>
      </c>
      <c r="E7471" t="s">
        <v>31</v>
      </c>
      <c r="F7471" t="s">
        <v>12</v>
      </c>
      <c r="G7471" t="s">
        <v>22</v>
      </c>
      <c r="H7471" t="s">
        <v>2406</v>
      </c>
      <c r="I7471" s="4">
        <v>19.170000000000002</v>
      </c>
      <c r="J7471" s="5">
        <v>4</v>
      </c>
      <c r="K7471" s="4">
        <v>6.47</v>
      </c>
    </row>
    <row r="7472" spans="1:11" x14ac:dyDescent="0.2">
      <c r="A7472" t="s">
        <v>3695</v>
      </c>
      <c r="B7472" t="str">
        <f t="shared" si="234"/>
        <v>2017</v>
      </c>
      <c r="C7472" t="str">
        <f t="shared" si="235"/>
        <v>May</v>
      </c>
      <c r="D7472" t="s">
        <v>2538</v>
      </c>
      <c r="E7472" t="s">
        <v>87</v>
      </c>
      <c r="F7472" t="s">
        <v>12</v>
      </c>
      <c r="G7472" t="s">
        <v>18</v>
      </c>
      <c r="H7472" t="s">
        <v>404</v>
      </c>
      <c r="I7472" s="4">
        <v>5.9</v>
      </c>
      <c r="J7472" s="5">
        <v>2</v>
      </c>
      <c r="K7472" s="4">
        <v>1.99</v>
      </c>
    </row>
    <row r="7473" spans="1:11" x14ac:dyDescent="0.2">
      <c r="A7473" t="s">
        <v>3695</v>
      </c>
      <c r="B7473" t="str">
        <f t="shared" si="234"/>
        <v>2017</v>
      </c>
      <c r="C7473" t="str">
        <f t="shared" si="235"/>
        <v>May</v>
      </c>
      <c r="D7473" t="s">
        <v>1020</v>
      </c>
      <c r="E7473" t="s">
        <v>205</v>
      </c>
      <c r="F7473" t="s">
        <v>38</v>
      </c>
      <c r="G7473" t="s">
        <v>52</v>
      </c>
      <c r="H7473" t="s">
        <v>1190</v>
      </c>
      <c r="I7473" s="4">
        <v>42.85</v>
      </c>
      <c r="J7473" s="5">
        <v>5</v>
      </c>
      <c r="K7473" s="4">
        <v>15.43</v>
      </c>
    </row>
    <row r="7474" spans="1:11" x14ac:dyDescent="0.2">
      <c r="A7474" t="s">
        <v>3695</v>
      </c>
      <c r="B7474" t="str">
        <f t="shared" si="234"/>
        <v>2017</v>
      </c>
      <c r="C7474" t="str">
        <f t="shared" si="235"/>
        <v>May</v>
      </c>
      <c r="D7474" t="s">
        <v>1020</v>
      </c>
      <c r="E7474" t="s">
        <v>205</v>
      </c>
      <c r="F7474" t="s">
        <v>12</v>
      </c>
      <c r="G7474" t="s">
        <v>18</v>
      </c>
      <c r="H7474" t="s">
        <v>1652</v>
      </c>
      <c r="I7474" s="4">
        <v>6.16</v>
      </c>
      <c r="J7474" s="5">
        <v>2</v>
      </c>
      <c r="K7474" s="4">
        <v>2.96</v>
      </c>
    </row>
    <row r="7475" spans="1:11" x14ac:dyDescent="0.2">
      <c r="A7475" t="s">
        <v>3695</v>
      </c>
      <c r="B7475" t="str">
        <f t="shared" si="234"/>
        <v>2017</v>
      </c>
      <c r="C7475" t="str">
        <f t="shared" si="235"/>
        <v>May</v>
      </c>
      <c r="D7475" t="s">
        <v>1020</v>
      </c>
      <c r="E7475" t="s">
        <v>205</v>
      </c>
      <c r="F7475" t="s">
        <v>12</v>
      </c>
      <c r="G7475" t="s">
        <v>232</v>
      </c>
      <c r="H7475" t="s">
        <v>1338</v>
      </c>
      <c r="I7475" s="4">
        <v>17</v>
      </c>
      <c r="J7475" s="5">
        <v>2</v>
      </c>
      <c r="K7475" s="4">
        <v>4.42</v>
      </c>
    </row>
    <row r="7476" spans="1:11" x14ac:dyDescent="0.2">
      <c r="A7476" t="s">
        <v>3695</v>
      </c>
      <c r="B7476" t="str">
        <f t="shared" si="234"/>
        <v>2017</v>
      </c>
      <c r="C7476" t="str">
        <f t="shared" si="235"/>
        <v>May</v>
      </c>
      <c r="D7476" t="s">
        <v>1020</v>
      </c>
      <c r="E7476" t="s">
        <v>205</v>
      </c>
      <c r="F7476" t="s">
        <v>43</v>
      </c>
      <c r="G7476" t="s">
        <v>58</v>
      </c>
      <c r="H7476" t="s">
        <v>1605</v>
      </c>
      <c r="I7476" s="4">
        <v>87.4</v>
      </c>
      <c r="J7476" s="5">
        <v>5</v>
      </c>
      <c r="K7476" s="4">
        <v>34.96</v>
      </c>
    </row>
    <row r="7477" spans="1:11" x14ac:dyDescent="0.2">
      <c r="A7477" t="s">
        <v>3696</v>
      </c>
      <c r="B7477" t="str">
        <f t="shared" si="234"/>
        <v>2017</v>
      </c>
      <c r="C7477" t="str">
        <f t="shared" si="235"/>
        <v>May</v>
      </c>
      <c r="D7477" t="s">
        <v>890</v>
      </c>
      <c r="E7477" t="s">
        <v>31</v>
      </c>
      <c r="F7477" t="s">
        <v>12</v>
      </c>
      <c r="G7477" t="s">
        <v>18</v>
      </c>
      <c r="H7477" t="s">
        <v>1208</v>
      </c>
      <c r="I7477" s="4">
        <v>58.48</v>
      </c>
      <c r="J7477" s="5">
        <v>8</v>
      </c>
      <c r="K7477" s="4">
        <v>27.49</v>
      </c>
    </row>
    <row r="7478" spans="1:11" x14ac:dyDescent="0.2">
      <c r="A7478" t="s">
        <v>3696</v>
      </c>
      <c r="B7478" t="str">
        <f t="shared" si="234"/>
        <v>2017</v>
      </c>
      <c r="C7478" t="str">
        <f t="shared" si="235"/>
        <v>May</v>
      </c>
      <c r="D7478" t="s">
        <v>1074</v>
      </c>
      <c r="E7478" t="s">
        <v>146</v>
      </c>
      <c r="F7478" t="s">
        <v>12</v>
      </c>
      <c r="G7478" t="s">
        <v>72</v>
      </c>
      <c r="H7478" t="s">
        <v>2420</v>
      </c>
      <c r="I7478" s="4">
        <v>180.96</v>
      </c>
      <c r="J7478" s="5">
        <v>2</v>
      </c>
      <c r="K7478" s="4">
        <v>81.430000000000007</v>
      </c>
    </row>
    <row r="7479" spans="1:11" x14ac:dyDescent="0.2">
      <c r="A7479" t="s">
        <v>3696</v>
      </c>
      <c r="B7479" t="str">
        <f t="shared" si="234"/>
        <v>2017</v>
      </c>
      <c r="C7479" t="str">
        <f t="shared" si="235"/>
        <v>May</v>
      </c>
      <c r="D7479" t="s">
        <v>1074</v>
      </c>
      <c r="E7479" t="s">
        <v>146</v>
      </c>
      <c r="F7479" t="s">
        <v>12</v>
      </c>
      <c r="G7479" t="s">
        <v>22</v>
      </c>
      <c r="H7479" t="s">
        <v>41</v>
      </c>
      <c r="I7479" s="4">
        <v>914.97</v>
      </c>
      <c r="J7479" s="5">
        <v>3</v>
      </c>
      <c r="K7479" s="4">
        <v>411.74</v>
      </c>
    </row>
    <row r="7480" spans="1:11" x14ac:dyDescent="0.2">
      <c r="A7480" t="s">
        <v>3696</v>
      </c>
      <c r="B7480" t="str">
        <f t="shared" si="234"/>
        <v>2017</v>
      </c>
      <c r="C7480" t="str">
        <f t="shared" si="235"/>
        <v>May</v>
      </c>
      <c r="D7480" t="s">
        <v>1074</v>
      </c>
      <c r="E7480" t="s">
        <v>146</v>
      </c>
      <c r="F7480" t="s">
        <v>43</v>
      </c>
      <c r="G7480" t="s">
        <v>44</v>
      </c>
      <c r="H7480" t="s">
        <v>2405</v>
      </c>
      <c r="I7480" s="4">
        <v>587.97</v>
      </c>
      <c r="J7480" s="5">
        <v>3</v>
      </c>
      <c r="K7480" s="4">
        <v>158.75</v>
      </c>
    </row>
    <row r="7481" spans="1:11" x14ac:dyDescent="0.2">
      <c r="A7481" t="s">
        <v>3696</v>
      </c>
      <c r="B7481" t="str">
        <f t="shared" si="234"/>
        <v>2017</v>
      </c>
      <c r="C7481" t="str">
        <f t="shared" si="235"/>
        <v>May</v>
      </c>
      <c r="D7481" t="s">
        <v>1074</v>
      </c>
      <c r="E7481" t="s">
        <v>146</v>
      </c>
      <c r="F7481" t="s">
        <v>12</v>
      </c>
      <c r="G7481" t="s">
        <v>20</v>
      </c>
      <c r="H7481" t="s">
        <v>82</v>
      </c>
      <c r="I7481" s="4">
        <v>530.34</v>
      </c>
      <c r="J7481" s="5">
        <v>2</v>
      </c>
      <c r="K7481" s="4">
        <v>95.46</v>
      </c>
    </row>
    <row r="7482" spans="1:11" x14ac:dyDescent="0.2">
      <c r="A7482" t="s">
        <v>3696</v>
      </c>
      <c r="B7482" t="str">
        <f t="shared" si="234"/>
        <v>2017</v>
      </c>
      <c r="C7482" t="str">
        <f t="shared" si="235"/>
        <v>May</v>
      </c>
      <c r="D7482" t="s">
        <v>1074</v>
      </c>
      <c r="E7482" t="s">
        <v>146</v>
      </c>
      <c r="F7482" t="s">
        <v>12</v>
      </c>
      <c r="G7482" t="s">
        <v>13</v>
      </c>
      <c r="H7482" t="s">
        <v>1947</v>
      </c>
      <c r="I7482" s="4">
        <v>14.94</v>
      </c>
      <c r="J7482" s="5">
        <v>3</v>
      </c>
      <c r="K7482" s="4">
        <v>7.32</v>
      </c>
    </row>
    <row r="7483" spans="1:11" x14ac:dyDescent="0.2">
      <c r="A7483" t="s">
        <v>3696</v>
      </c>
      <c r="B7483" t="str">
        <f t="shared" si="234"/>
        <v>2017</v>
      </c>
      <c r="C7483" t="str">
        <f t="shared" si="235"/>
        <v>May</v>
      </c>
      <c r="D7483" t="s">
        <v>929</v>
      </c>
      <c r="E7483" t="s">
        <v>67</v>
      </c>
      <c r="F7483" t="s">
        <v>12</v>
      </c>
      <c r="G7483" t="s">
        <v>22</v>
      </c>
      <c r="H7483" t="s">
        <v>2481</v>
      </c>
      <c r="I7483" s="4">
        <v>299.52</v>
      </c>
      <c r="J7483" s="5">
        <v>9</v>
      </c>
      <c r="K7483" s="4">
        <v>149.76</v>
      </c>
    </row>
    <row r="7484" spans="1:11" x14ac:dyDescent="0.2">
      <c r="A7484" t="s">
        <v>3696</v>
      </c>
      <c r="B7484" t="str">
        <f t="shared" si="234"/>
        <v>2017</v>
      </c>
      <c r="C7484" t="str">
        <f t="shared" si="235"/>
        <v>May</v>
      </c>
      <c r="D7484" t="s">
        <v>555</v>
      </c>
      <c r="E7484" t="s">
        <v>135</v>
      </c>
      <c r="F7484" t="s">
        <v>12</v>
      </c>
      <c r="G7484" t="s">
        <v>105</v>
      </c>
      <c r="H7484" t="s">
        <v>1559</v>
      </c>
      <c r="I7484" s="4">
        <v>20.77</v>
      </c>
      <c r="J7484" s="5">
        <v>2</v>
      </c>
      <c r="K7484" s="4">
        <v>2.34</v>
      </c>
    </row>
    <row r="7485" spans="1:11" x14ac:dyDescent="0.2">
      <c r="A7485" t="s">
        <v>3696</v>
      </c>
      <c r="B7485" t="str">
        <f t="shared" si="234"/>
        <v>2017</v>
      </c>
      <c r="C7485" t="str">
        <f t="shared" si="235"/>
        <v>May</v>
      </c>
      <c r="D7485" t="s">
        <v>3382</v>
      </c>
      <c r="E7485" t="s">
        <v>26</v>
      </c>
      <c r="F7485" t="s">
        <v>38</v>
      </c>
      <c r="G7485" t="s">
        <v>39</v>
      </c>
      <c r="H7485" t="s">
        <v>429</v>
      </c>
      <c r="I7485" s="4">
        <v>458.43</v>
      </c>
      <c r="J7485" s="5">
        <v>5</v>
      </c>
      <c r="K7485" s="4">
        <v>-124.43</v>
      </c>
    </row>
    <row r="7486" spans="1:11" x14ac:dyDescent="0.2">
      <c r="A7486" t="s">
        <v>3697</v>
      </c>
      <c r="B7486" t="str">
        <f t="shared" si="234"/>
        <v>2017</v>
      </c>
      <c r="C7486" t="str">
        <f t="shared" si="235"/>
        <v>May</v>
      </c>
      <c r="D7486" t="s">
        <v>560</v>
      </c>
      <c r="E7486" t="s">
        <v>31</v>
      </c>
      <c r="F7486" t="s">
        <v>38</v>
      </c>
      <c r="G7486" t="s">
        <v>52</v>
      </c>
      <c r="H7486" t="s">
        <v>2565</v>
      </c>
      <c r="I7486" s="4">
        <v>18.28</v>
      </c>
      <c r="J7486" s="5">
        <v>2</v>
      </c>
      <c r="K7486" s="4">
        <v>6.22</v>
      </c>
    </row>
    <row r="7487" spans="1:11" x14ac:dyDescent="0.2">
      <c r="A7487" t="s">
        <v>3697</v>
      </c>
      <c r="B7487" t="str">
        <f t="shared" si="234"/>
        <v>2017</v>
      </c>
      <c r="C7487" t="str">
        <f t="shared" si="235"/>
        <v>May</v>
      </c>
      <c r="D7487" t="s">
        <v>560</v>
      </c>
      <c r="E7487" t="s">
        <v>31</v>
      </c>
      <c r="F7487" t="s">
        <v>43</v>
      </c>
      <c r="G7487" t="s">
        <v>58</v>
      </c>
      <c r="H7487" t="s">
        <v>2558</v>
      </c>
      <c r="I7487" s="4">
        <v>1399.93</v>
      </c>
      <c r="J7487" s="5">
        <v>7</v>
      </c>
      <c r="K7487" s="4">
        <v>601.97</v>
      </c>
    </row>
    <row r="7488" spans="1:11" x14ac:dyDescent="0.2">
      <c r="A7488" t="s">
        <v>3697</v>
      </c>
      <c r="B7488" t="str">
        <f t="shared" si="234"/>
        <v>2017</v>
      </c>
      <c r="C7488" t="str">
        <f t="shared" si="235"/>
        <v>May</v>
      </c>
      <c r="D7488" t="s">
        <v>299</v>
      </c>
      <c r="E7488" t="s">
        <v>383</v>
      </c>
      <c r="F7488" t="s">
        <v>12</v>
      </c>
      <c r="G7488" t="s">
        <v>72</v>
      </c>
      <c r="H7488" t="s">
        <v>1943</v>
      </c>
      <c r="I7488" s="4">
        <v>48.69</v>
      </c>
      <c r="J7488" s="5">
        <v>9</v>
      </c>
      <c r="K7488" s="4">
        <v>23.86</v>
      </c>
    </row>
    <row r="7489" spans="1:11" x14ac:dyDescent="0.2">
      <c r="A7489" t="s">
        <v>3697</v>
      </c>
      <c r="B7489" t="str">
        <f t="shared" si="234"/>
        <v>2017</v>
      </c>
      <c r="C7489" t="str">
        <f t="shared" si="235"/>
        <v>May</v>
      </c>
      <c r="D7489" t="s">
        <v>2192</v>
      </c>
      <c r="E7489" t="s">
        <v>169</v>
      </c>
      <c r="F7489" t="s">
        <v>43</v>
      </c>
      <c r="G7489" t="s">
        <v>44</v>
      </c>
      <c r="H7489" t="s">
        <v>2247</v>
      </c>
      <c r="I7489" s="4">
        <v>539.97</v>
      </c>
      <c r="J7489" s="5">
        <v>3</v>
      </c>
      <c r="K7489" s="4">
        <v>134.99</v>
      </c>
    </row>
    <row r="7490" spans="1:11" x14ac:dyDescent="0.2">
      <c r="A7490" t="s">
        <v>3697</v>
      </c>
      <c r="B7490" t="str">
        <f t="shared" si="234"/>
        <v>2017</v>
      </c>
      <c r="C7490" t="str">
        <f t="shared" si="235"/>
        <v>May</v>
      </c>
      <c r="D7490" t="s">
        <v>2192</v>
      </c>
      <c r="E7490" t="s">
        <v>169</v>
      </c>
      <c r="F7490" t="s">
        <v>12</v>
      </c>
      <c r="G7490" t="s">
        <v>20</v>
      </c>
      <c r="H7490" t="s">
        <v>673</v>
      </c>
      <c r="I7490" s="4">
        <v>22.58</v>
      </c>
      <c r="J7490" s="5">
        <v>2</v>
      </c>
      <c r="K7490" s="4">
        <v>5.87</v>
      </c>
    </row>
    <row r="7491" spans="1:11" x14ac:dyDescent="0.2">
      <c r="A7491" t="s">
        <v>3697</v>
      </c>
      <c r="B7491" t="str">
        <f t="shared" ref="B7491:B7554" si="236">TEXT(A7491,"YYYY")</f>
        <v>2017</v>
      </c>
      <c r="C7491" t="str">
        <f t="shared" ref="C7491:C7554" si="237">TEXT(A7491,"MMM")</f>
        <v>May</v>
      </c>
      <c r="D7491" t="s">
        <v>522</v>
      </c>
      <c r="E7491" t="s">
        <v>189</v>
      </c>
      <c r="F7491" t="s">
        <v>12</v>
      </c>
      <c r="G7491" t="s">
        <v>13</v>
      </c>
      <c r="H7491" t="s">
        <v>1730</v>
      </c>
      <c r="I7491" s="4">
        <v>440.19</v>
      </c>
      <c r="J7491" s="5">
        <v>9</v>
      </c>
      <c r="K7491" s="4">
        <v>206.89</v>
      </c>
    </row>
    <row r="7492" spans="1:11" x14ac:dyDescent="0.2">
      <c r="A7492" t="s">
        <v>3697</v>
      </c>
      <c r="B7492" t="str">
        <f t="shared" si="236"/>
        <v>2017</v>
      </c>
      <c r="C7492" t="str">
        <f t="shared" si="237"/>
        <v>May</v>
      </c>
      <c r="D7492" t="s">
        <v>522</v>
      </c>
      <c r="E7492" t="s">
        <v>189</v>
      </c>
      <c r="F7492" t="s">
        <v>12</v>
      </c>
      <c r="G7492" t="s">
        <v>232</v>
      </c>
      <c r="H7492" t="s">
        <v>544</v>
      </c>
      <c r="I7492" s="4">
        <v>64.400000000000006</v>
      </c>
      <c r="J7492" s="5">
        <v>5</v>
      </c>
      <c r="K7492" s="4">
        <v>1.93</v>
      </c>
    </row>
    <row r="7493" spans="1:11" x14ac:dyDescent="0.2">
      <c r="A7493" t="s">
        <v>3697</v>
      </c>
      <c r="B7493" t="str">
        <f t="shared" si="236"/>
        <v>2017</v>
      </c>
      <c r="C7493" t="str">
        <f t="shared" si="237"/>
        <v>May</v>
      </c>
      <c r="D7493" t="s">
        <v>820</v>
      </c>
      <c r="E7493" t="s">
        <v>11</v>
      </c>
      <c r="F7493" t="s">
        <v>38</v>
      </c>
      <c r="G7493" t="s">
        <v>39</v>
      </c>
      <c r="H7493" t="s">
        <v>840</v>
      </c>
      <c r="I7493" s="4">
        <v>899.43</v>
      </c>
      <c r="J7493" s="5">
        <v>5</v>
      </c>
      <c r="K7493" s="4">
        <v>-12.85</v>
      </c>
    </row>
    <row r="7494" spans="1:11" x14ac:dyDescent="0.2">
      <c r="A7494" t="s">
        <v>3697</v>
      </c>
      <c r="B7494" t="str">
        <f t="shared" si="236"/>
        <v>2017</v>
      </c>
      <c r="C7494" t="str">
        <f t="shared" si="237"/>
        <v>May</v>
      </c>
      <c r="D7494" t="s">
        <v>820</v>
      </c>
      <c r="E7494" t="s">
        <v>11</v>
      </c>
      <c r="F7494" t="s">
        <v>12</v>
      </c>
      <c r="G7494" t="s">
        <v>27</v>
      </c>
      <c r="H7494" t="s">
        <v>2663</v>
      </c>
      <c r="I7494" s="4">
        <v>46.2</v>
      </c>
      <c r="J7494" s="5">
        <v>5</v>
      </c>
      <c r="K7494" s="4">
        <v>5.78</v>
      </c>
    </row>
    <row r="7495" spans="1:11" x14ac:dyDescent="0.2">
      <c r="A7495" t="s">
        <v>3697</v>
      </c>
      <c r="B7495" t="str">
        <f t="shared" si="236"/>
        <v>2017</v>
      </c>
      <c r="C7495" t="str">
        <f t="shared" si="237"/>
        <v>May</v>
      </c>
      <c r="D7495" t="s">
        <v>820</v>
      </c>
      <c r="E7495" t="s">
        <v>11</v>
      </c>
      <c r="F7495" t="s">
        <v>12</v>
      </c>
      <c r="G7495" t="s">
        <v>13</v>
      </c>
      <c r="H7495" t="s">
        <v>2913</v>
      </c>
      <c r="I7495" s="4">
        <v>47.95</v>
      </c>
      <c r="J7495" s="5">
        <v>3</v>
      </c>
      <c r="K7495" s="4">
        <v>16.18</v>
      </c>
    </row>
    <row r="7496" spans="1:11" x14ac:dyDescent="0.2">
      <c r="A7496" t="s">
        <v>3697</v>
      </c>
      <c r="B7496" t="str">
        <f t="shared" si="236"/>
        <v>2017</v>
      </c>
      <c r="C7496" t="str">
        <f t="shared" si="237"/>
        <v>May</v>
      </c>
      <c r="D7496" t="s">
        <v>820</v>
      </c>
      <c r="E7496" t="s">
        <v>11</v>
      </c>
      <c r="F7496" t="s">
        <v>43</v>
      </c>
      <c r="G7496" t="s">
        <v>44</v>
      </c>
      <c r="H7496" t="s">
        <v>3426</v>
      </c>
      <c r="I7496" s="4">
        <v>7.99</v>
      </c>
      <c r="J7496" s="5">
        <v>1</v>
      </c>
      <c r="K7496" s="4">
        <v>0.7</v>
      </c>
    </row>
    <row r="7497" spans="1:11" x14ac:dyDescent="0.2">
      <c r="A7497" t="s">
        <v>3697</v>
      </c>
      <c r="B7497" t="str">
        <f t="shared" si="236"/>
        <v>2017</v>
      </c>
      <c r="C7497" t="str">
        <f t="shared" si="237"/>
        <v>May</v>
      </c>
      <c r="D7497" t="s">
        <v>820</v>
      </c>
      <c r="E7497" t="s">
        <v>11</v>
      </c>
      <c r="F7497" t="s">
        <v>12</v>
      </c>
      <c r="G7497" t="s">
        <v>13</v>
      </c>
      <c r="H7497" t="s">
        <v>2496</v>
      </c>
      <c r="I7497" s="4">
        <v>76.86</v>
      </c>
      <c r="J7497" s="5">
        <v>2</v>
      </c>
      <c r="K7497" s="4">
        <v>26.9</v>
      </c>
    </row>
    <row r="7498" spans="1:11" x14ac:dyDescent="0.2">
      <c r="A7498" t="s">
        <v>3697</v>
      </c>
      <c r="B7498" t="str">
        <f t="shared" si="236"/>
        <v>2017</v>
      </c>
      <c r="C7498" t="str">
        <f t="shared" si="237"/>
        <v>May</v>
      </c>
      <c r="D7498" t="s">
        <v>61</v>
      </c>
      <c r="E7498" t="s">
        <v>608</v>
      </c>
      <c r="F7498" t="s">
        <v>12</v>
      </c>
      <c r="G7498" t="s">
        <v>27</v>
      </c>
      <c r="H7498" t="s">
        <v>979</v>
      </c>
      <c r="I7498" s="4">
        <v>3.76</v>
      </c>
      <c r="J7498" s="5">
        <v>2</v>
      </c>
      <c r="K7498" s="4">
        <v>1.0900000000000001</v>
      </c>
    </row>
    <row r="7499" spans="1:11" x14ac:dyDescent="0.2">
      <c r="A7499" t="s">
        <v>3697</v>
      </c>
      <c r="B7499" t="str">
        <f t="shared" si="236"/>
        <v>2017</v>
      </c>
      <c r="C7499" t="str">
        <f t="shared" si="237"/>
        <v>May</v>
      </c>
      <c r="D7499" t="s">
        <v>61</v>
      </c>
      <c r="E7499" t="s">
        <v>608</v>
      </c>
      <c r="F7499" t="s">
        <v>12</v>
      </c>
      <c r="G7499" t="s">
        <v>27</v>
      </c>
      <c r="H7499" t="s">
        <v>1450</v>
      </c>
      <c r="I7499" s="4">
        <v>14.7</v>
      </c>
      <c r="J7499" s="5">
        <v>5</v>
      </c>
      <c r="K7499" s="4">
        <v>6.62</v>
      </c>
    </row>
    <row r="7500" spans="1:11" x14ac:dyDescent="0.2">
      <c r="A7500" t="s">
        <v>3697</v>
      </c>
      <c r="B7500" t="str">
        <f t="shared" si="236"/>
        <v>2017</v>
      </c>
      <c r="C7500" t="str">
        <f t="shared" si="237"/>
        <v>May</v>
      </c>
      <c r="D7500" t="s">
        <v>61</v>
      </c>
      <c r="E7500" t="s">
        <v>608</v>
      </c>
      <c r="F7500" t="s">
        <v>12</v>
      </c>
      <c r="G7500" t="s">
        <v>27</v>
      </c>
      <c r="H7500" t="s">
        <v>445</v>
      </c>
      <c r="I7500" s="4">
        <v>37.200000000000003</v>
      </c>
      <c r="J7500" s="5">
        <v>5</v>
      </c>
      <c r="K7500" s="4">
        <v>9.3000000000000007</v>
      </c>
    </row>
    <row r="7501" spans="1:11" x14ac:dyDescent="0.2">
      <c r="A7501" t="s">
        <v>3697</v>
      </c>
      <c r="B7501" t="str">
        <f t="shared" si="236"/>
        <v>2017</v>
      </c>
      <c r="C7501" t="str">
        <f t="shared" si="237"/>
        <v>May</v>
      </c>
      <c r="D7501" t="s">
        <v>61</v>
      </c>
      <c r="E7501" t="s">
        <v>608</v>
      </c>
      <c r="F7501" t="s">
        <v>43</v>
      </c>
      <c r="G7501" t="s">
        <v>58</v>
      </c>
      <c r="H7501" t="s">
        <v>1807</v>
      </c>
      <c r="I7501" s="4">
        <v>89.97</v>
      </c>
      <c r="J7501" s="5">
        <v>3</v>
      </c>
      <c r="K7501" s="4">
        <v>18.89</v>
      </c>
    </row>
    <row r="7502" spans="1:11" x14ac:dyDescent="0.2">
      <c r="A7502" t="s">
        <v>3697</v>
      </c>
      <c r="B7502" t="str">
        <f t="shared" si="236"/>
        <v>2017</v>
      </c>
      <c r="C7502" t="str">
        <f t="shared" si="237"/>
        <v>May</v>
      </c>
      <c r="D7502" t="s">
        <v>61</v>
      </c>
      <c r="E7502" t="s">
        <v>608</v>
      </c>
      <c r="F7502" t="s">
        <v>38</v>
      </c>
      <c r="G7502" t="s">
        <v>39</v>
      </c>
      <c r="H7502" t="s">
        <v>1658</v>
      </c>
      <c r="I7502" s="4">
        <v>261.95999999999998</v>
      </c>
      <c r="J7502" s="5">
        <v>2</v>
      </c>
      <c r="K7502" s="4">
        <v>23.58</v>
      </c>
    </row>
    <row r="7503" spans="1:11" x14ac:dyDescent="0.2">
      <c r="A7503" t="s">
        <v>3697</v>
      </c>
      <c r="B7503" t="str">
        <f t="shared" si="236"/>
        <v>2017</v>
      </c>
      <c r="C7503" t="str">
        <f t="shared" si="237"/>
        <v>May</v>
      </c>
      <c r="D7503" t="s">
        <v>61</v>
      </c>
      <c r="E7503" t="s">
        <v>608</v>
      </c>
      <c r="F7503" t="s">
        <v>12</v>
      </c>
      <c r="G7503" t="s">
        <v>18</v>
      </c>
      <c r="H7503" t="s">
        <v>421</v>
      </c>
      <c r="I7503" s="4">
        <v>74</v>
      </c>
      <c r="J7503" s="5">
        <v>5</v>
      </c>
      <c r="K7503" s="4">
        <v>37</v>
      </c>
    </row>
    <row r="7504" spans="1:11" x14ac:dyDescent="0.2">
      <c r="A7504" t="s">
        <v>3697</v>
      </c>
      <c r="B7504" t="str">
        <f t="shared" si="236"/>
        <v>2017</v>
      </c>
      <c r="C7504" t="str">
        <f t="shared" si="237"/>
        <v>May</v>
      </c>
      <c r="D7504" t="s">
        <v>10</v>
      </c>
      <c r="E7504" t="s">
        <v>87</v>
      </c>
      <c r="F7504" t="s">
        <v>12</v>
      </c>
      <c r="G7504" t="s">
        <v>22</v>
      </c>
      <c r="H7504" t="s">
        <v>351</v>
      </c>
      <c r="I7504" s="4">
        <v>58.17</v>
      </c>
      <c r="J7504" s="5">
        <v>5</v>
      </c>
      <c r="K7504" s="4">
        <v>-46.54</v>
      </c>
    </row>
    <row r="7505" spans="1:11" x14ac:dyDescent="0.2">
      <c r="A7505" t="s">
        <v>3697</v>
      </c>
      <c r="B7505" t="str">
        <f t="shared" si="236"/>
        <v>2017</v>
      </c>
      <c r="C7505" t="str">
        <f t="shared" si="237"/>
        <v>May</v>
      </c>
      <c r="D7505" t="s">
        <v>10</v>
      </c>
      <c r="E7505" t="s">
        <v>87</v>
      </c>
      <c r="F7505" t="s">
        <v>12</v>
      </c>
      <c r="G7505" t="s">
        <v>18</v>
      </c>
      <c r="H7505" t="s">
        <v>3202</v>
      </c>
      <c r="I7505" s="4">
        <v>5.04</v>
      </c>
      <c r="J7505" s="5">
        <v>2</v>
      </c>
      <c r="K7505" s="4">
        <v>1.76</v>
      </c>
    </row>
    <row r="7506" spans="1:11" x14ac:dyDescent="0.2">
      <c r="A7506" t="s">
        <v>3697</v>
      </c>
      <c r="B7506" t="str">
        <f t="shared" si="236"/>
        <v>2017</v>
      </c>
      <c r="C7506" t="str">
        <f t="shared" si="237"/>
        <v>May</v>
      </c>
      <c r="D7506" t="s">
        <v>10</v>
      </c>
      <c r="E7506" t="s">
        <v>87</v>
      </c>
      <c r="F7506" t="s">
        <v>12</v>
      </c>
      <c r="G7506" t="s">
        <v>13</v>
      </c>
      <c r="H7506" t="s">
        <v>2412</v>
      </c>
      <c r="I7506" s="4">
        <v>24.78</v>
      </c>
      <c r="J7506" s="5">
        <v>1</v>
      </c>
      <c r="K7506" s="4">
        <v>7.75</v>
      </c>
    </row>
    <row r="7507" spans="1:11" x14ac:dyDescent="0.2">
      <c r="A7507" t="s">
        <v>3698</v>
      </c>
      <c r="B7507" t="str">
        <f t="shared" si="236"/>
        <v>2017</v>
      </c>
      <c r="C7507" t="str">
        <f t="shared" si="237"/>
        <v>May</v>
      </c>
      <c r="D7507" t="s">
        <v>1527</v>
      </c>
      <c r="E7507" t="s">
        <v>109</v>
      </c>
      <c r="F7507" t="s">
        <v>43</v>
      </c>
      <c r="G7507" t="s">
        <v>44</v>
      </c>
      <c r="H7507" t="s">
        <v>1046</v>
      </c>
      <c r="I7507" s="4">
        <v>29.59</v>
      </c>
      <c r="J7507" s="5">
        <v>1</v>
      </c>
      <c r="K7507" s="4">
        <v>2.59</v>
      </c>
    </row>
    <row r="7508" spans="1:11" x14ac:dyDescent="0.2">
      <c r="A7508" t="s">
        <v>3698</v>
      </c>
      <c r="B7508" t="str">
        <f t="shared" si="236"/>
        <v>2017</v>
      </c>
      <c r="C7508" t="str">
        <f t="shared" si="237"/>
        <v>May</v>
      </c>
      <c r="D7508" t="s">
        <v>1527</v>
      </c>
      <c r="E7508" t="s">
        <v>109</v>
      </c>
      <c r="F7508" t="s">
        <v>12</v>
      </c>
      <c r="G7508" t="s">
        <v>22</v>
      </c>
      <c r="H7508" t="s">
        <v>3127</v>
      </c>
      <c r="I7508" s="4">
        <v>4.75</v>
      </c>
      <c r="J7508" s="5">
        <v>2</v>
      </c>
      <c r="K7508" s="4">
        <v>-3.17</v>
      </c>
    </row>
    <row r="7509" spans="1:11" x14ac:dyDescent="0.2">
      <c r="A7509" t="s">
        <v>3698</v>
      </c>
      <c r="B7509" t="str">
        <f t="shared" si="236"/>
        <v>2017</v>
      </c>
      <c r="C7509" t="str">
        <f t="shared" si="237"/>
        <v>May</v>
      </c>
      <c r="D7509" t="s">
        <v>1527</v>
      </c>
      <c r="E7509" t="s">
        <v>109</v>
      </c>
      <c r="F7509" t="s">
        <v>12</v>
      </c>
      <c r="G7509" t="s">
        <v>13</v>
      </c>
      <c r="H7509" t="s">
        <v>3699</v>
      </c>
      <c r="I7509" s="4">
        <v>15.55</v>
      </c>
      <c r="J7509" s="5">
        <v>3</v>
      </c>
      <c r="K7509" s="4">
        <v>5.64</v>
      </c>
    </row>
    <row r="7510" spans="1:11" x14ac:dyDescent="0.2">
      <c r="A7510" t="s">
        <v>3698</v>
      </c>
      <c r="B7510" t="str">
        <f t="shared" si="236"/>
        <v>2017</v>
      </c>
      <c r="C7510" t="str">
        <f t="shared" si="237"/>
        <v>May</v>
      </c>
      <c r="D7510" t="s">
        <v>346</v>
      </c>
      <c r="E7510" t="s">
        <v>189</v>
      </c>
      <c r="F7510" t="s">
        <v>38</v>
      </c>
      <c r="G7510" t="s">
        <v>52</v>
      </c>
      <c r="H7510" t="s">
        <v>796</v>
      </c>
      <c r="I7510" s="4">
        <v>39.96</v>
      </c>
      <c r="J7510" s="5">
        <v>2</v>
      </c>
      <c r="K7510" s="4">
        <v>17.18</v>
      </c>
    </row>
    <row r="7511" spans="1:11" x14ac:dyDescent="0.2">
      <c r="A7511" t="s">
        <v>3698</v>
      </c>
      <c r="B7511" t="str">
        <f t="shared" si="236"/>
        <v>2017</v>
      </c>
      <c r="C7511" t="str">
        <f t="shared" si="237"/>
        <v>May</v>
      </c>
      <c r="D7511" t="s">
        <v>346</v>
      </c>
      <c r="E7511" t="s">
        <v>189</v>
      </c>
      <c r="F7511" t="s">
        <v>38</v>
      </c>
      <c r="G7511" t="s">
        <v>39</v>
      </c>
      <c r="H7511" t="s">
        <v>1897</v>
      </c>
      <c r="I7511" s="4">
        <v>42.62</v>
      </c>
      <c r="J7511" s="5">
        <v>2</v>
      </c>
      <c r="K7511" s="4">
        <v>4.26</v>
      </c>
    </row>
    <row r="7512" spans="1:11" x14ac:dyDescent="0.2">
      <c r="A7512" t="s">
        <v>3698</v>
      </c>
      <c r="B7512" t="str">
        <f t="shared" si="236"/>
        <v>2017</v>
      </c>
      <c r="C7512" t="str">
        <f t="shared" si="237"/>
        <v>May</v>
      </c>
      <c r="D7512" t="s">
        <v>346</v>
      </c>
      <c r="E7512" t="s">
        <v>189</v>
      </c>
      <c r="F7512" t="s">
        <v>38</v>
      </c>
      <c r="G7512" t="s">
        <v>39</v>
      </c>
      <c r="H7512" t="s">
        <v>1435</v>
      </c>
      <c r="I7512" s="4">
        <v>220.96</v>
      </c>
      <c r="J7512" s="5">
        <v>1</v>
      </c>
      <c r="K7512" s="4">
        <v>24.86</v>
      </c>
    </row>
    <row r="7513" spans="1:11" x14ac:dyDescent="0.2">
      <c r="A7513" t="s">
        <v>3698</v>
      </c>
      <c r="B7513" t="str">
        <f t="shared" si="236"/>
        <v>2017</v>
      </c>
      <c r="C7513" t="str">
        <f t="shared" si="237"/>
        <v>May</v>
      </c>
      <c r="D7513" t="s">
        <v>1656</v>
      </c>
      <c r="E7513" t="s">
        <v>17</v>
      </c>
      <c r="F7513" t="s">
        <v>12</v>
      </c>
      <c r="G7513" t="s">
        <v>13</v>
      </c>
      <c r="H7513" t="s">
        <v>2348</v>
      </c>
      <c r="I7513" s="4">
        <v>56.7</v>
      </c>
      <c r="J7513" s="5">
        <v>2</v>
      </c>
      <c r="K7513" s="4">
        <v>19.14</v>
      </c>
    </row>
    <row r="7514" spans="1:11" x14ac:dyDescent="0.2">
      <c r="A7514" t="s">
        <v>3698</v>
      </c>
      <c r="B7514" t="str">
        <f t="shared" si="236"/>
        <v>2017</v>
      </c>
      <c r="C7514" t="str">
        <f t="shared" si="237"/>
        <v>May</v>
      </c>
      <c r="D7514" t="s">
        <v>1656</v>
      </c>
      <c r="E7514" t="s">
        <v>17</v>
      </c>
      <c r="F7514" t="s">
        <v>43</v>
      </c>
      <c r="G7514" t="s">
        <v>44</v>
      </c>
      <c r="H7514" t="s">
        <v>1551</v>
      </c>
      <c r="I7514" s="4">
        <v>11.12</v>
      </c>
      <c r="J7514" s="5">
        <v>2</v>
      </c>
      <c r="K7514" s="4">
        <v>3.48</v>
      </c>
    </row>
    <row r="7515" spans="1:11" x14ac:dyDescent="0.2">
      <c r="A7515" t="s">
        <v>3700</v>
      </c>
      <c r="B7515" t="str">
        <f t="shared" si="236"/>
        <v>2017</v>
      </c>
      <c r="C7515" t="str">
        <f t="shared" si="237"/>
        <v>May</v>
      </c>
      <c r="D7515" t="s">
        <v>1927</v>
      </c>
      <c r="E7515" t="s">
        <v>87</v>
      </c>
      <c r="F7515" t="s">
        <v>12</v>
      </c>
      <c r="G7515" t="s">
        <v>20</v>
      </c>
      <c r="H7515" t="s">
        <v>640</v>
      </c>
      <c r="I7515" s="4">
        <v>221.02</v>
      </c>
      <c r="J7515" s="5">
        <v>2</v>
      </c>
      <c r="K7515" s="4">
        <v>-55.26</v>
      </c>
    </row>
    <row r="7516" spans="1:11" x14ac:dyDescent="0.2">
      <c r="A7516" t="s">
        <v>3701</v>
      </c>
      <c r="B7516" t="str">
        <f t="shared" si="236"/>
        <v>2017</v>
      </c>
      <c r="C7516" t="str">
        <f t="shared" si="237"/>
        <v>May</v>
      </c>
      <c r="D7516" t="s">
        <v>922</v>
      </c>
      <c r="E7516" t="s">
        <v>26</v>
      </c>
      <c r="F7516" t="s">
        <v>43</v>
      </c>
      <c r="G7516" t="s">
        <v>58</v>
      </c>
      <c r="H7516" t="s">
        <v>2309</v>
      </c>
      <c r="I7516" s="4">
        <v>36.049999999999997</v>
      </c>
      <c r="J7516" s="5">
        <v>3</v>
      </c>
      <c r="K7516" s="4">
        <v>-0.9</v>
      </c>
    </row>
    <row r="7517" spans="1:11" x14ac:dyDescent="0.2">
      <c r="A7517" t="s">
        <v>3701</v>
      </c>
      <c r="B7517" t="str">
        <f t="shared" si="236"/>
        <v>2017</v>
      </c>
      <c r="C7517" t="str">
        <f t="shared" si="237"/>
        <v>May</v>
      </c>
      <c r="D7517" t="s">
        <v>108</v>
      </c>
      <c r="E7517" t="s">
        <v>169</v>
      </c>
      <c r="F7517" t="s">
        <v>38</v>
      </c>
      <c r="G7517" t="s">
        <v>52</v>
      </c>
      <c r="H7517" t="s">
        <v>1376</v>
      </c>
      <c r="I7517" s="4">
        <v>14.56</v>
      </c>
      <c r="J7517" s="5">
        <v>2</v>
      </c>
      <c r="K7517" s="4">
        <v>6.26</v>
      </c>
    </row>
    <row r="7518" spans="1:11" x14ac:dyDescent="0.2">
      <c r="A7518" t="s">
        <v>3701</v>
      </c>
      <c r="B7518" t="str">
        <f t="shared" si="236"/>
        <v>2017</v>
      </c>
      <c r="C7518" t="str">
        <f t="shared" si="237"/>
        <v>May</v>
      </c>
      <c r="D7518" t="s">
        <v>108</v>
      </c>
      <c r="E7518" t="s">
        <v>169</v>
      </c>
      <c r="F7518" t="s">
        <v>12</v>
      </c>
      <c r="G7518" t="s">
        <v>22</v>
      </c>
      <c r="H7518" t="s">
        <v>128</v>
      </c>
      <c r="I7518" s="4">
        <v>3.05</v>
      </c>
      <c r="J7518" s="5">
        <v>1</v>
      </c>
      <c r="K7518" s="4">
        <v>1.03</v>
      </c>
    </row>
    <row r="7519" spans="1:11" x14ac:dyDescent="0.2">
      <c r="A7519" t="s">
        <v>3701</v>
      </c>
      <c r="B7519" t="str">
        <f t="shared" si="236"/>
        <v>2017</v>
      </c>
      <c r="C7519" t="str">
        <f t="shared" si="237"/>
        <v>May</v>
      </c>
      <c r="D7519" t="s">
        <v>475</v>
      </c>
      <c r="E7519" t="s">
        <v>11</v>
      </c>
      <c r="F7519" t="s">
        <v>12</v>
      </c>
      <c r="G7519" t="s">
        <v>22</v>
      </c>
      <c r="H7519" t="s">
        <v>1520</v>
      </c>
      <c r="I7519" s="4">
        <v>6.87</v>
      </c>
      <c r="J7519" s="5">
        <v>7</v>
      </c>
      <c r="K7519" s="4">
        <v>-10.65</v>
      </c>
    </row>
    <row r="7520" spans="1:11" x14ac:dyDescent="0.2">
      <c r="A7520" t="s">
        <v>3701</v>
      </c>
      <c r="B7520" t="str">
        <f t="shared" si="236"/>
        <v>2017</v>
      </c>
      <c r="C7520" t="str">
        <f t="shared" si="237"/>
        <v>May</v>
      </c>
      <c r="D7520" t="s">
        <v>475</v>
      </c>
      <c r="E7520" t="s">
        <v>11</v>
      </c>
      <c r="F7520" t="s">
        <v>12</v>
      </c>
      <c r="G7520" t="s">
        <v>22</v>
      </c>
      <c r="H7520" t="s">
        <v>1771</v>
      </c>
      <c r="I7520" s="4">
        <v>2</v>
      </c>
      <c r="J7520" s="5">
        <v>1</v>
      </c>
      <c r="K7520" s="4">
        <v>-3.29</v>
      </c>
    </row>
    <row r="7521" spans="1:11" x14ac:dyDescent="0.2">
      <c r="A7521" t="s">
        <v>3701</v>
      </c>
      <c r="B7521" t="str">
        <f t="shared" si="236"/>
        <v>2017</v>
      </c>
      <c r="C7521" t="str">
        <f t="shared" si="237"/>
        <v>May</v>
      </c>
      <c r="D7521" t="s">
        <v>475</v>
      </c>
      <c r="E7521" t="s">
        <v>11</v>
      </c>
      <c r="F7521" t="s">
        <v>12</v>
      </c>
      <c r="G7521" t="s">
        <v>20</v>
      </c>
      <c r="H7521" t="s">
        <v>3702</v>
      </c>
      <c r="I7521" s="4">
        <v>8.93</v>
      </c>
      <c r="J7521" s="5">
        <v>2</v>
      </c>
      <c r="K7521" s="4">
        <v>0.67</v>
      </c>
    </row>
    <row r="7522" spans="1:11" x14ac:dyDescent="0.2">
      <c r="A7522" t="s">
        <v>3701</v>
      </c>
      <c r="B7522" t="str">
        <f t="shared" si="236"/>
        <v>2017</v>
      </c>
      <c r="C7522" t="str">
        <f t="shared" si="237"/>
        <v>May</v>
      </c>
      <c r="D7522" t="s">
        <v>3048</v>
      </c>
      <c r="E7522" t="s">
        <v>34</v>
      </c>
      <c r="F7522" t="s">
        <v>12</v>
      </c>
      <c r="G7522" t="s">
        <v>105</v>
      </c>
      <c r="H7522" t="s">
        <v>1602</v>
      </c>
      <c r="I7522" s="4">
        <v>17.239999999999998</v>
      </c>
      <c r="J7522" s="5">
        <v>2</v>
      </c>
      <c r="K7522" s="4">
        <v>4.4800000000000004</v>
      </c>
    </row>
    <row r="7523" spans="1:11" x14ac:dyDescent="0.2">
      <c r="A7523" t="s">
        <v>3701</v>
      </c>
      <c r="B7523" t="str">
        <f t="shared" si="236"/>
        <v>2017</v>
      </c>
      <c r="C7523" t="str">
        <f t="shared" si="237"/>
        <v>May</v>
      </c>
      <c r="D7523" t="s">
        <v>3048</v>
      </c>
      <c r="E7523" t="s">
        <v>34</v>
      </c>
      <c r="F7523" t="s">
        <v>38</v>
      </c>
      <c r="G7523" t="s">
        <v>83</v>
      </c>
      <c r="H7523" t="s">
        <v>1919</v>
      </c>
      <c r="I7523" s="4">
        <v>302.94</v>
      </c>
      <c r="J7523" s="5">
        <v>3</v>
      </c>
      <c r="K7523" s="4">
        <v>75.739999999999995</v>
      </c>
    </row>
    <row r="7524" spans="1:11" x14ac:dyDescent="0.2">
      <c r="A7524" t="s">
        <v>3701</v>
      </c>
      <c r="B7524" t="str">
        <f t="shared" si="236"/>
        <v>2017</v>
      </c>
      <c r="C7524" t="str">
        <f t="shared" si="237"/>
        <v>May</v>
      </c>
      <c r="D7524" t="s">
        <v>3048</v>
      </c>
      <c r="E7524" t="s">
        <v>34</v>
      </c>
      <c r="F7524" t="s">
        <v>43</v>
      </c>
      <c r="G7524" t="s">
        <v>44</v>
      </c>
      <c r="H7524" t="s">
        <v>1551</v>
      </c>
      <c r="I7524" s="4">
        <v>34.75</v>
      </c>
      <c r="J7524" s="5">
        <v>5</v>
      </c>
      <c r="K7524" s="4">
        <v>15.64</v>
      </c>
    </row>
    <row r="7525" spans="1:11" x14ac:dyDescent="0.2">
      <c r="A7525" t="s">
        <v>3701</v>
      </c>
      <c r="B7525" t="str">
        <f t="shared" si="236"/>
        <v>2017</v>
      </c>
      <c r="C7525" t="str">
        <f t="shared" si="237"/>
        <v>May</v>
      </c>
      <c r="D7525" t="s">
        <v>3048</v>
      </c>
      <c r="E7525" t="s">
        <v>34</v>
      </c>
      <c r="F7525" t="s">
        <v>12</v>
      </c>
      <c r="G7525" t="s">
        <v>22</v>
      </c>
      <c r="H7525" t="s">
        <v>2057</v>
      </c>
      <c r="I7525" s="4">
        <v>113.94</v>
      </c>
      <c r="J7525" s="5">
        <v>6</v>
      </c>
      <c r="K7525" s="4">
        <v>54.69</v>
      </c>
    </row>
    <row r="7526" spans="1:11" x14ac:dyDescent="0.2">
      <c r="A7526" t="s">
        <v>3701</v>
      </c>
      <c r="B7526" t="str">
        <f t="shared" si="236"/>
        <v>2017</v>
      </c>
      <c r="C7526" t="str">
        <f t="shared" si="237"/>
        <v>May</v>
      </c>
      <c r="D7526" t="s">
        <v>3048</v>
      </c>
      <c r="E7526" t="s">
        <v>34</v>
      </c>
      <c r="F7526" t="s">
        <v>43</v>
      </c>
      <c r="G7526" t="s">
        <v>44</v>
      </c>
      <c r="H7526" t="s">
        <v>2924</v>
      </c>
      <c r="I7526" s="4">
        <v>55.98</v>
      </c>
      <c r="J7526" s="5">
        <v>2</v>
      </c>
      <c r="K7526" s="4">
        <v>15.67</v>
      </c>
    </row>
    <row r="7527" spans="1:11" x14ac:dyDescent="0.2">
      <c r="A7527" t="s">
        <v>3701</v>
      </c>
      <c r="B7527" t="str">
        <f t="shared" si="236"/>
        <v>2017</v>
      </c>
      <c r="C7527" t="str">
        <f t="shared" si="237"/>
        <v>May</v>
      </c>
      <c r="D7527" t="s">
        <v>2112</v>
      </c>
      <c r="E7527" t="s">
        <v>104</v>
      </c>
      <c r="F7527" t="s">
        <v>43</v>
      </c>
      <c r="G7527" t="s">
        <v>44</v>
      </c>
      <c r="H7527" t="s">
        <v>2851</v>
      </c>
      <c r="I7527" s="4">
        <v>344.7</v>
      </c>
      <c r="J7527" s="5">
        <v>2</v>
      </c>
      <c r="K7527" s="4">
        <v>38.78</v>
      </c>
    </row>
    <row r="7528" spans="1:11" x14ac:dyDescent="0.2">
      <c r="A7528" t="s">
        <v>3701</v>
      </c>
      <c r="B7528" t="str">
        <f t="shared" si="236"/>
        <v>2017</v>
      </c>
      <c r="C7528" t="str">
        <f t="shared" si="237"/>
        <v>May</v>
      </c>
      <c r="D7528" t="s">
        <v>1368</v>
      </c>
      <c r="E7528" t="s">
        <v>216</v>
      </c>
      <c r="F7528" t="s">
        <v>12</v>
      </c>
      <c r="G7528" t="s">
        <v>105</v>
      </c>
      <c r="H7528" t="s">
        <v>3313</v>
      </c>
      <c r="I7528" s="4">
        <v>706.86</v>
      </c>
      <c r="J7528" s="5">
        <v>7</v>
      </c>
      <c r="K7528" s="4">
        <v>197.92</v>
      </c>
    </row>
    <row r="7529" spans="1:11" x14ac:dyDescent="0.2">
      <c r="A7529" t="s">
        <v>3701</v>
      </c>
      <c r="B7529" t="str">
        <f t="shared" si="236"/>
        <v>2017</v>
      </c>
      <c r="C7529" t="str">
        <f t="shared" si="237"/>
        <v>May</v>
      </c>
      <c r="D7529" t="s">
        <v>1368</v>
      </c>
      <c r="E7529" t="s">
        <v>216</v>
      </c>
      <c r="F7529" t="s">
        <v>43</v>
      </c>
      <c r="G7529" t="s">
        <v>44</v>
      </c>
      <c r="H7529" t="s">
        <v>2786</v>
      </c>
      <c r="I7529" s="4">
        <v>114.95</v>
      </c>
      <c r="J7529" s="5">
        <v>5</v>
      </c>
      <c r="K7529" s="4">
        <v>2.2999999999999998</v>
      </c>
    </row>
    <row r="7530" spans="1:11" x14ac:dyDescent="0.2">
      <c r="A7530" t="s">
        <v>3701</v>
      </c>
      <c r="B7530" t="str">
        <f t="shared" si="236"/>
        <v>2017</v>
      </c>
      <c r="C7530" t="str">
        <f t="shared" si="237"/>
        <v>May</v>
      </c>
      <c r="D7530" t="s">
        <v>1368</v>
      </c>
      <c r="E7530" t="s">
        <v>216</v>
      </c>
      <c r="F7530" t="s">
        <v>12</v>
      </c>
      <c r="G7530" t="s">
        <v>22</v>
      </c>
      <c r="H7530" t="s">
        <v>1858</v>
      </c>
      <c r="I7530" s="4">
        <v>43.19</v>
      </c>
      <c r="J7530" s="5">
        <v>7</v>
      </c>
      <c r="K7530" s="4">
        <v>20.73</v>
      </c>
    </row>
    <row r="7531" spans="1:11" x14ac:dyDescent="0.2">
      <c r="A7531" t="s">
        <v>3701</v>
      </c>
      <c r="B7531" t="str">
        <f t="shared" si="236"/>
        <v>2017</v>
      </c>
      <c r="C7531" t="str">
        <f t="shared" si="237"/>
        <v>May</v>
      </c>
      <c r="D7531" t="s">
        <v>2743</v>
      </c>
      <c r="E7531" t="s">
        <v>17</v>
      </c>
      <c r="F7531" t="s">
        <v>38</v>
      </c>
      <c r="G7531" t="s">
        <v>52</v>
      </c>
      <c r="H7531" t="s">
        <v>2391</v>
      </c>
      <c r="I7531" s="4">
        <v>22.61</v>
      </c>
      <c r="J7531" s="5">
        <v>3</v>
      </c>
      <c r="K7531" s="4">
        <v>-10.17</v>
      </c>
    </row>
    <row r="7532" spans="1:11" x14ac:dyDescent="0.2">
      <c r="A7532" t="s">
        <v>3701</v>
      </c>
      <c r="B7532" t="str">
        <f t="shared" si="236"/>
        <v>2017</v>
      </c>
      <c r="C7532" t="str">
        <f t="shared" si="237"/>
        <v>May</v>
      </c>
      <c r="D7532" t="s">
        <v>2743</v>
      </c>
      <c r="E7532" t="s">
        <v>17</v>
      </c>
      <c r="F7532" t="s">
        <v>38</v>
      </c>
      <c r="G7532" t="s">
        <v>52</v>
      </c>
      <c r="H7532" t="s">
        <v>552</v>
      </c>
      <c r="I7532" s="4">
        <v>1.89</v>
      </c>
      <c r="J7532" s="5">
        <v>1</v>
      </c>
      <c r="K7532" s="4">
        <v>-0.99</v>
      </c>
    </row>
    <row r="7533" spans="1:11" x14ac:dyDescent="0.2">
      <c r="A7533" t="s">
        <v>3703</v>
      </c>
      <c r="B7533" t="str">
        <f t="shared" si="236"/>
        <v>2017</v>
      </c>
      <c r="C7533" t="str">
        <f t="shared" si="237"/>
        <v>May</v>
      </c>
      <c r="D7533" t="s">
        <v>1386</v>
      </c>
      <c r="E7533" t="s">
        <v>189</v>
      </c>
      <c r="F7533" t="s">
        <v>12</v>
      </c>
      <c r="G7533" t="s">
        <v>105</v>
      </c>
      <c r="H7533" t="s">
        <v>2115</v>
      </c>
      <c r="I7533" s="4">
        <v>97.16</v>
      </c>
      <c r="J7533" s="5">
        <v>2</v>
      </c>
      <c r="K7533" s="4">
        <v>28.18</v>
      </c>
    </row>
    <row r="7534" spans="1:11" x14ac:dyDescent="0.2">
      <c r="A7534" t="s">
        <v>3703</v>
      </c>
      <c r="B7534" t="str">
        <f t="shared" si="236"/>
        <v>2017</v>
      </c>
      <c r="C7534" t="str">
        <f t="shared" si="237"/>
        <v>May</v>
      </c>
      <c r="D7534" t="s">
        <v>563</v>
      </c>
      <c r="E7534" t="s">
        <v>169</v>
      </c>
      <c r="F7534" t="s">
        <v>12</v>
      </c>
      <c r="G7534" t="s">
        <v>105</v>
      </c>
      <c r="H7534" t="s">
        <v>370</v>
      </c>
      <c r="I7534" s="4">
        <v>281.33999999999997</v>
      </c>
      <c r="J7534" s="5">
        <v>6</v>
      </c>
      <c r="K7534" s="4">
        <v>109.72</v>
      </c>
    </row>
    <row r="7535" spans="1:11" x14ac:dyDescent="0.2">
      <c r="A7535" t="s">
        <v>3703</v>
      </c>
      <c r="B7535" t="str">
        <f t="shared" si="236"/>
        <v>2017</v>
      </c>
      <c r="C7535" t="str">
        <f t="shared" si="237"/>
        <v>May</v>
      </c>
      <c r="D7535" t="s">
        <v>563</v>
      </c>
      <c r="E7535" t="s">
        <v>169</v>
      </c>
      <c r="F7535" t="s">
        <v>43</v>
      </c>
      <c r="G7535" t="s">
        <v>44</v>
      </c>
      <c r="H7535" t="s">
        <v>1557</v>
      </c>
      <c r="I7535" s="4">
        <v>307.98</v>
      </c>
      <c r="J7535" s="5">
        <v>2</v>
      </c>
      <c r="K7535" s="4">
        <v>89.31</v>
      </c>
    </row>
    <row r="7536" spans="1:11" x14ac:dyDescent="0.2">
      <c r="A7536" t="s">
        <v>3703</v>
      </c>
      <c r="B7536" t="str">
        <f t="shared" si="236"/>
        <v>2017</v>
      </c>
      <c r="C7536" t="str">
        <f t="shared" si="237"/>
        <v>May</v>
      </c>
      <c r="D7536" t="s">
        <v>563</v>
      </c>
      <c r="E7536" t="s">
        <v>169</v>
      </c>
      <c r="F7536" t="s">
        <v>43</v>
      </c>
      <c r="G7536" t="s">
        <v>58</v>
      </c>
      <c r="H7536" t="s">
        <v>846</v>
      </c>
      <c r="I7536" s="4">
        <v>299.97000000000003</v>
      </c>
      <c r="J7536" s="5">
        <v>3</v>
      </c>
      <c r="K7536" s="4">
        <v>113.99</v>
      </c>
    </row>
    <row r="7537" spans="1:11" x14ac:dyDescent="0.2">
      <c r="A7537" t="s">
        <v>3703</v>
      </c>
      <c r="B7537" t="str">
        <f t="shared" si="236"/>
        <v>2017</v>
      </c>
      <c r="C7537" t="str">
        <f t="shared" si="237"/>
        <v>May</v>
      </c>
      <c r="D7537" t="s">
        <v>276</v>
      </c>
      <c r="E7537" t="s">
        <v>34</v>
      </c>
      <c r="F7537" t="s">
        <v>43</v>
      </c>
      <c r="G7537" t="s">
        <v>58</v>
      </c>
      <c r="H7537" t="s">
        <v>549</v>
      </c>
      <c r="I7537" s="4">
        <v>67.8</v>
      </c>
      <c r="J7537" s="5">
        <v>4</v>
      </c>
      <c r="K7537" s="4">
        <v>4.07</v>
      </c>
    </row>
    <row r="7538" spans="1:11" x14ac:dyDescent="0.2">
      <c r="A7538" t="s">
        <v>3703</v>
      </c>
      <c r="B7538" t="str">
        <f t="shared" si="236"/>
        <v>2017</v>
      </c>
      <c r="C7538" t="str">
        <f t="shared" si="237"/>
        <v>May</v>
      </c>
      <c r="D7538" t="s">
        <v>276</v>
      </c>
      <c r="E7538" t="s">
        <v>34</v>
      </c>
      <c r="F7538" t="s">
        <v>43</v>
      </c>
      <c r="G7538" t="s">
        <v>44</v>
      </c>
      <c r="H7538" t="s">
        <v>3704</v>
      </c>
      <c r="I7538" s="4">
        <v>377.97</v>
      </c>
      <c r="J7538" s="5">
        <v>3</v>
      </c>
      <c r="K7538" s="4">
        <v>98.27</v>
      </c>
    </row>
    <row r="7539" spans="1:11" x14ac:dyDescent="0.2">
      <c r="A7539" t="s">
        <v>3703</v>
      </c>
      <c r="B7539" t="str">
        <f t="shared" si="236"/>
        <v>2017</v>
      </c>
      <c r="C7539" t="str">
        <f t="shared" si="237"/>
        <v>May</v>
      </c>
      <c r="D7539" t="s">
        <v>276</v>
      </c>
      <c r="E7539" t="s">
        <v>34</v>
      </c>
      <c r="F7539" t="s">
        <v>38</v>
      </c>
      <c r="G7539" t="s">
        <v>83</v>
      </c>
      <c r="H7539" t="s">
        <v>2186</v>
      </c>
      <c r="I7539" s="4">
        <v>1628.82</v>
      </c>
      <c r="J7539" s="5">
        <v>9</v>
      </c>
      <c r="K7539" s="4">
        <v>374.63</v>
      </c>
    </row>
    <row r="7540" spans="1:11" x14ac:dyDescent="0.2">
      <c r="A7540" t="s">
        <v>3703</v>
      </c>
      <c r="B7540" t="str">
        <f t="shared" si="236"/>
        <v>2017</v>
      </c>
      <c r="C7540" t="str">
        <f t="shared" si="237"/>
        <v>May</v>
      </c>
      <c r="D7540" t="s">
        <v>276</v>
      </c>
      <c r="E7540" t="s">
        <v>34</v>
      </c>
      <c r="F7540" t="s">
        <v>12</v>
      </c>
      <c r="G7540" t="s">
        <v>13</v>
      </c>
      <c r="H7540" t="s">
        <v>564</v>
      </c>
      <c r="I7540" s="4">
        <v>286.93</v>
      </c>
      <c r="J7540" s="5">
        <v>7</v>
      </c>
      <c r="K7540" s="4">
        <v>140.6</v>
      </c>
    </row>
    <row r="7541" spans="1:11" x14ac:dyDescent="0.2">
      <c r="A7541" t="s">
        <v>3703</v>
      </c>
      <c r="B7541" t="str">
        <f t="shared" si="236"/>
        <v>2017</v>
      </c>
      <c r="C7541" t="str">
        <f t="shared" si="237"/>
        <v>May</v>
      </c>
      <c r="D7541" t="s">
        <v>1065</v>
      </c>
      <c r="E7541" t="s">
        <v>31</v>
      </c>
      <c r="F7541" t="s">
        <v>38</v>
      </c>
      <c r="G7541" t="s">
        <v>39</v>
      </c>
      <c r="H7541" t="s">
        <v>918</v>
      </c>
      <c r="I7541" s="4">
        <v>681.41</v>
      </c>
      <c r="J7541" s="5">
        <v>12</v>
      </c>
      <c r="K7541" s="4">
        <v>42.59</v>
      </c>
    </row>
    <row r="7542" spans="1:11" x14ac:dyDescent="0.2">
      <c r="A7542" t="s">
        <v>3703</v>
      </c>
      <c r="B7542" t="str">
        <f t="shared" si="236"/>
        <v>2017</v>
      </c>
      <c r="C7542" t="str">
        <f t="shared" si="237"/>
        <v>May</v>
      </c>
      <c r="D7542" t="s">
        <v>1065</v>
      </c>
      <c r="E7542" t="s">
        <v>31</v>
      </c>
      <c r="F7542" t="s">
        <v>12</v>
      </c>
      <c r="G7542" t="s">
        <v>27</v>
      </c>
      <c r="H7542" t="s">
        <v>1886</v>
      </c>
      <c r="I7542" s="4">
        <v>3.52</v>
      </c>
      <c r="J7542" s="5">
        <v>2</v>
      </c>
      <c r="K7542" s="4">
        <v>1.02</v>
      </c>
    </row>
    <row r="7543" spans="1:11" x14ac:dyDescent="0.2">
      <c r="A7543" t="s">
        <v>3703</v>
      </c>
      <c r="B7543" t="str">
        <f t="shared" si="236"/>
        <v>2017</v>
      </c>
      <c r="C7543" t="str">
        <f t="shared" si="237"/>
        <v>May</v>
      </c>
      <c r="D7543" t="s">
        <v>1065</v>
      </c>
      <c r="E7543" t="s">
        <v>31</v>
      </c>
      <c r="F7543" t="s">
        <v>12</v>
      </c>
      <c r="G7543" t="s">
        <v>27</v>
      </c>
      <c r="H7543" t="s">
        <v>604</v>
      </c>
      <c r="I7543" s="4">
        <v>5.58</v>
      </c>
      <c r="J7543" s="5">
        <v>1</v>
      </c>
      <c r="K7543" s="4">
        <v>1.4</v>
      </c>
    </row>
    <row r="7544" spans="1:11" x14ac:dyDescent="0.2">
      <c r="A7544" t="s">
        <v>3703</v>
      </c>
      <c r="B7544" t="str">
        <f t="shared" si="236"/>
        <v>2017</v>
      </c>
      <c r="C7544" t="str">
        <f t="shared" si="237"/>
        <v>May</v>
      </c>
      <c r="D7544" t="s">
        <v>1065</v>
      </c>
      <c r="E7544" t="s">
        <v>31</v>
      </c>
      <c r="F7544" t="s">
        <v>43</v>
      </c>
      <c r="G7544" t="s">
        <v>58</v>
      </c>
      <c r="H7544" t="s">
        <v>752</v>
      </c>
      <c r="I7544" s="4">
        <v>36.32</v>
      </c>
      <c r="J7544" s="5">
        <v>1</v>
      </c>
      <c r="K7544" s="4">
        <v>10.9</v>
      </c>
    </row>
    <row r="7545" spans="1:11" x14ac:dyDescent="0.2">
      <c r="A7545" t="s">
        <v>3703</v>
      </c>
      <c r="B7545" t="str">
        <f t="shared" si="236"/>
        <v>2017</v>
      </c>
      <c r="C7545" t="str">
        <f t="shared" si="237"/>
        <v>May</v>
      </c>
      <c r="D7545" t="s">
        <v>1505</v>
      </c>
      <c r="E7545" t="s">
        <v>34</v>
      </c>
      <c r="F7545" t="s">
        <v>12</v>
      </c>
      <c r="G7545" t="s">
        <v>13</v>
      </c>
      <c r="H7545" t="s">
        <v>2624</v>
      </c>
      <c r="I7545" s="4">
        <v>195.64</v>
      </c>
      <c r="J7545" s="5">
        <v>4</v>
      </c>
      <c r="K7545" s="4">
        <v>91.95</v>
      </c>
    </row>
    <row r="7546" spans="1:11" x14ac:dyDescent="0.2">
      <c r="A7546" t="s">
        <v>3703</v>
      </c>
      <c r="B7546" t="str">
        <f t="shared" si="236"/>
        <v>2017</v>
      </c>
      <c r="C7546" t="str">
        <f t="shared" si="237"/>
        <v>May</v>
      </c>
      <c r="D7546" t="s">
        <v>850</v>
      </c>
      <c r="E7546" t="s">
        <v>17</v>
      </c>
      <c r="F7546" t="s">
        <v>12</v>
      </c>
      <c r="G7546" t="s">
        <v>13</v>
      </c>
      <c r="H7546" t="s">
        <v>571</v>
      </c>
      <c r="I7546" s="4">
        <v>38.020000000000003</v>
      </c>
      <c r="J7546" s="5">
        <v>6</v>
      </c>
      <c r="K7546" s="4">
        <v>13.78</v>
      </c>
    </row>
    <row r="7547" spans="1:11" x14ac:dyDescent="0.2">
      <c r="A7547" t="s">
        <v>3703</v>
      </c>
      <c r="B7547" t="str">
        <f t="shared" si="236"/>
        <v>2017</v>
      </c>
      <c r="C7547" t="str">
        <f t="shared" si="237"/>
        <v>May</v>
      </c>
      <c r="D7547" t="s">
        <v>346</v>
      </c>
      <c r="E7547" t="s">
        <v>11</v>
      </c>
      <c r="F7547" t="s">
        <v>43</v>
      </c>
      <c r="G7547" t="s">
        <v>44</v>
      </c>
      <c r="H7547" t="s">
        <v>2023</v>
      </c>
      <c r="I7547" s="4">
        <v>95.99</v>
      </c>
      <c r="J7547" s="5">
        <v>1</v>
      </c>
      <c r="K7547" s="4">
        <v>9.6</v>
      </c>
    </row>
    <row r="7548" spans="1:11" x14ac:dyDescent="0.2">
      <c r="A7548" t="s">
        <v>3703</v>
      </c>
      <c r="B7548" t="str">
        <f t="shared" si="236"/>
        <v>2017</v>
      </c>
      <c r="C7548" t="str">
        <f t="shared" si="237"/>
        <v>May</v>
      </c>
      <c r="D7548" t="s">
        <v>346</v>
      </c>
      <c r="E7548" t="s">
        <v>11</v>
      </c>
      <c r="F7548" t="s">
        <v>12</v>
      </c>
      <c r="G7548" t="s">
        <v>18</v>
      </c>
      <c r="H7548" t="s">
        <v>2518</v>
      </c>
      <c r="I7548" s="4">
        <v>13.22</v>
      </c>
      <c r="J7548" s="5">
        <v>4</v>
      </c>
      <c r="K7548" s="4">
        <v>4.3</v>
      </c>
    </row>
    <row r="7549" spans="1:11" x14ac:dyDescent="0.2">
      <c r="A7549" t="s">
        <v>3703</v>
      </c>
      <c r="B7549" t="str">
        <f t="shared" si="236"/>
        <v>2017</v>
      </c>
      <c r="C7549" t="str">
        <f t="shared" si="237"/>
        <v>May</v>
      </c>
      <c r="D7549" t="s">
        <v>1894</v>
      </c>
      <c r="E7549" t="s">
        <v>135</v>
      </c>
      <c r="F7549" t="s">
        <v>38</v>
      </c>
      <c r="G7549" t="s">
        <v>39</v>
      </c>
      <c r="H7549" t="s">
        <v>429</v>
      </c>
      <c r="I7549" s="4">
        <v>314.35000000000002</v>
      </c>
      <c r="J7549" s="5">
        <v>3</v>
      </c>
      <c r="K7549" s="4">
        <v>-35.36</v>
      </c>
    </row>
    <row r="7550" spans="1:11" x14ac:dyDescent="0.2">
      <c r="A7550" t="s">
        <v>3703</v>
      </c>
      <c r="B7550" t="str">
        <f t="shared" si="236"/>
        <v>2017</v>
      </c>
      <c r="C7550" t="str">
        <f t="shared" si="237"/>
        <v>May</v>
      </c>
      <c r="D7550" t="s">
        <v>1894</v>
      </c>
      <c r="E7550" t="s">
        <v>135</v>
      </c>
      <c r="F7550" t="s">
        <v>12</v>
      </c>
      <c r="G7550" t="s">
        <v>13</v>
      </c>
      <c r="H7550" t="s">
        <v>785</v>
      </c>
      <c r="I7550" s="4">
        <v>27.89</v>
      </c>
      <c r="J7550" s="5">
        <v>7</v>
      </c>
      <c r="K7550" s="4">
        <v>10.11</v>
      </c>
    </row>
    <row r="7551" spans="1:11" x14ac:dyDescent="0.2">
      <c r="A7551" t="s">
        <v>3703</v>
      </c>
      <c r="B7551" t="str">
        <f t="shared" si="236"/>
        <v>2017</v>
      </c>
      <c r="C7551" t="str">
        <f t="shared" si="237"/>
        <v>May</v>
      </c>
      <c r="D7551" t="s">
        <v>257</v>
      </c>
      <c r="E7551" t="s">
        <v>31</v>
      </c>
      <c r="F7551" t="s">
        <v>12</v>
      </c>
      <c r="G7551" t="s">
        <v>22</v>
      </c>
      <c r="H7551" t="s">
        <v>2481</v>
      </c>
      <c r="I7551" s="4">
        <v>133.12</v>
      </c>
      <c r="J7551" s="5">
        <v>5</v>
      </c>
      <c r="K7551" s="4">
        <v>49.92</v>
      </c>
    </row>
    <row r="7552" spans="1:11" x14ac:dyDescent="0.2">
      <c r="A7552" t="s">
        <v>3703</v>
      </c>
      <c r="B7552" t="str">
        <f t="shared" si="236"/>
        <v>2017</v>
      </c>
      <c r="C7552" t="str">
        <f t="shared" si="237"/>
        <v>May</v>
      </c>
      <c r="D7552" t="s">
        <v>198</v>
      </c>
      <c r="E7552" t="s">
        <v>561</v>
      </c>
      <c r="F7552" t="s">
        <v>12</v>
      </c>
      <c r="G7552" t="s">
        <v>22</v>
      </c>
      <c r="H7552" t="s">
        <v>1061</v>
      </c>
      <c r="I7552" s="4">
        <v>26.16</v>
      </c>
      <c r="J7552" s="5">
        <v>4</v>
      </c>
      <c r="K7552" s="4">
        <v>12.82</v>
      </c>
    </row>
    <row r="7553" spans="1:11" x14ac:dyDescent="0.2">
      <c r="A7553" t="s">
        <v>3705</v>
      </c>
      <c r="B7553" t="str">
        <f t="shared" si="236"/>
        <v>2017</v>
      </c>
      <c r="C7553" t="str">
        <f t="shared" si="237"/>
        <v>May</v>
      </c>
      <c r="D7553" t="s">
        <v>482</v>
      </c>
      <c r="E7553" t="s">
        <v>3706</v>
      </c>
      <c r="F7553" t="s">
        <v>12</v>
      </c>
      <c r="G7553" t="s">
        <v>27</v>
      </c>
      <c r="H7553" t="s">
        <v>931</v>
      </c>
      <c r="I7553" s="4">
        <v>131.94</v>
      </c>
      <c r="J7553" s="5">
        <v>3</v>
      </c>
      <c r="K7553" s="4">
        <v>35.619999999999997</v>
      </c>
    </row>
    <row r="7554" spans="1:11" x14ac:dyDescent="0.2">
      <c r="A7554" t="s">
        <v>3705</v>
      </c>
      <c r="B7554" t="str">
        <f t="shared" si="236"/>
        <v>2017</v>
      </c>
      <c r="C7554" t="str">
        <f t="shared" si="237"/>
        <v>May</v>
      </c>
      <c r="D7554" t="s">
        <v>482</v>
      </c>
      <c r="E7554" t="s">
        <v>3706</v>
      </c>
      <c r="F7554" t="s">
        <v>12</v>
      </c>
      <c r="G7554" t="s">
        <v>27</v>
      </c>
      <c r="H7554" t="s">
        <v>304</v>
      </c>
      <c r="I7554" s="4">
        <v>25.92</v>
      </c>
      <c r="J7554" s="5">
        <v>4</v>
      </c>
      <c r="K7554" s="4">
        <v>8.2899999999999991</v>
      </c>
    </row>
    <row r="7555" spans="1:11" x14ac:dyDescent="0.2">
      <c r="A7555" t="s">
        <v>3705</v>
      </c>
      <c r="B7555" t="str">
        <f t="shared" ref="B7555:B7618" si="238">TEXT(A7555,"YYYY")</f>
        <v>2017</v>
      </c>
      <c r="C7555" t="str">
        <f t="shared" ref="C7555:C7618" si="239">TEXT(A7555,"MMM")</f>
        <v>May</v>
      </c>
      <c r="D7555" t="s">
        <v>482</v>
      </c>
      <c r="E7555" t="s">
        <v>3706</v>
      </c>
      <c r="F7555" t="s">
        <v>12</v>
      </c>
      <c r="G7555" t="s">
        <v>20</v>
      </c>
      <c r="H7555" t="s">
        <v>1679</v>
      </c>
      <c r="I7555" s="4">
        <v>704.76</v>
      </c>
      <c r="J7555" s="5">
        <v>4</v>
      </c>
      <c r="K7555" s="4">
        <v>162.09</v>
      </c>
    </row>
    <row r="7556" spans="1:11" x14ac:dyDescent="0.2">
      <c r="A7556" t="s">
        <v>3705</v>
      </c>
      <c r="B7556" t="str">
        <f t="shared" si="238"/>
        <v>2017</v>
      </c>
      <c r="C7556" t="str">
        <f t="shared" si="239"/>
        <v>May</v>
      </c>
      <c r="D7556" t="s">
        <v>482</v>
      </c>
      <c r="E7556" t="s">
        <v>3706</v>
      </c>
      <c r="F7556" t="s">
        <v>12</v>
      </c>
      <c r="G7556" t="s">
        <v>47</v>
      </c>
      <c r="H7556" t="s">
        <v>184</v>
      </c>
      <c r="I7556" s="4">
        <v>7.41</v>
      </c>
      <c r="J7556" s="5">
        <v>3</v>
      </c>
      <c r="K7556" s="4">
        <v>3.48</v>
      </c>
    </row>
    <row r="7557" spans="1:11" x14ac:dyDescent="0.2">
      <c r="A7557" t="s">
        <v>3705</v>
      </c>
      <c r="B7557" t="str">
        <f t="shared" si="238"/>
        <v>2017</v>
      </c>
      <c r="C7557" t="str">
        <f t="shared" si="239"/>
        <v>May</v>
      </c>
      <c r="D7557" t="s">
        <v>482</v>
      </c>
      <c r="E7557" t="s">
        <v>3706</v>
      </c>
      <c r="F7557" t="s">
        <v>12</v>
      </c>
      <c r="G7557" t="s">
        <v>27</v>
      </c>
      <c r="H7557" t="s">
        <v>619</v>
      </c>
      <c r="I7557" s="4">
        <v>21.5</v>
      </c>
      <c r="J7557" s="5">
        <v>10</v>
      </c>
      <c r="K7557" s="4">
        <v>7.1</v>
      </c>
    </row>
    <row r="7558" spans="1:11" x14ac:dyDescent="0.2">
      <c r="A7558" t="s">
        <v>3705</v>
      </c>
      <c r="B7558" t="str">
        <f t="shared" si="238"/>
        <v>2017</v>
      </c>
      <c r="C7558" t="str">
        <f t="shared" si="239"/>
        <v>May</v>
      </c>
      <c r="D7558" t="s">
        <v>2716</v>
      </c>
      <c r="E7558" t="s">
        <v>31</v>
      </c>
      <c r="F7558" t="s">
        <v>38</v>
      </c>
      <c r="G7558" t="s">
        <v>39</v>
      </c>
      <c r="H7558" t="s">
        <v>225</v>
      </c>
      <c r="I7558" s="4">
        <v>518.27</v>
      </c>
      <c r="J7558" s="5">
        <v>8</v>
      </c>
      <c r="K7558" s="4">
        <v>-97.18</v>
      </c>
    </row>
    <row r="7559" spans="1:11" x14ac:dyDescent="0.2">
      <c r="A7559" t="s">
        <v>3705</v>
      </c>
      <c r="B7559" t="str">
        <f t="shared" si="238"/>
        <v>2017</v>
      </c>
      <c r="C7559" t="str">
        <f t="shared" si="239"/>
        <v>May</v>
      </c>
      <c r="D7559" t="s">
        <v>2716</v>
      </c>
      <c r="E7559" t="s">
        <v>31</v>
      </c>
      <c r="F7559" t="s">
        <v>38</v>
      </c>
      <c r="G7559" t="s">
        <v>52</v>
      </c>
      <c r="H7559" t="s">
        <v>648</v>
      </c>
      <c r="I7559" s="4">
        <v>6.98</v>
      </c>
      <c r="J7559" s="5">
        <v>1</v>
      </c>
      <c r="K7559" s="4">
        <v>3.35</v>
      </c>
    </row>
    <row r="7560" spans="1:11" x14ac:dyDescent="0.2">
      <c r="A7560" t="s">
        <v>3705</v>
      </c>
      <c r="B7560" t="str">
        <f t="shared" si="238"/>
        <v>2017</v>
      </c>
      <c r="C7560" t="str">
        <f t="shared" si="239"/>
        <v>May</v>
      </c>
      <c r="D7560" t="s">
        <v>2716</v>
      </c>
      <c r="E7560" t="s">
        <v>31</v>
      </c>
      <c r="F7560" t="s">
        <v>43</v>
      </c>
      <c r="G7560" t="s">
        <v>353</v>
      </c>
      <c r="H7560" t="s">
        <v>3478</v>
      </c>
      <c r="I7560" s="4">
        <v>343.2</v>
      </c>
      <c r="J7560" s="5">
        <v>1</v>
      </c>
      <c r="K7560" s="4">
        <v>38.61</v>
      </c>
    </row>
    <row r="7561" spans="1:11" x14ac:dyDescent="0.2">
      <c r="A7561" t="s">
        <v>3705</v>
      </c>
      <c r="B7561" t="str">
        <f t="shared" si="238"/>
        <v>2017</v>
      </c>
      <c r="C7561" t="str">
        <f t="shared" si="239"/>
        <v>May</v>
      </c>
      <c r="D7561" t="s">
        <v>1646</v>
      </c>
      <c r="E7561" t="s">
        <v>125</v>
      </c>
      <c r="F7561" t="s">
        <v>12</v>
      </c>
      <c r="G7561" t="s">
        <v>22</v>
      </c>
      <c r="H7561" t="s">
        <v>1361</v>
      </c>
      <c r="I7561" s="4">
        <v>41.28</v>
      </c>
      <c r="J7561" s="5">
        <v>2</v>
      </c>
      <c r="K7561" s="4">
        <v>19.809999999999999</v>
      </c>
    </row>
    <row r="7562" spans="1:11" x14ac:dyDescent="0.2">
      <c r="A7562" t="s">
        <v>3705</v>
      </c>
      <c r="B7562" t="str">
        <f t="shared" si="238"/>
        <v>2017</v>
      </c>
      <c r="C7562" t="str">
        <f t="shared" si="239"/>
        <v>May</v>
      </c>
      <c r="D7562" t="s">
        <v>919</v>
      </c>
      <c r="E7562" t="s">
        <v>143</v>
      </c>
      <c r="F7562" t="s">
        <v>12</v>
      </c>
      <c r="G7562" t="s">
        <v>22</v>
      </c>
      <c r="H7562" t="s">
        <v>1482</v>
      </c>
      <c r="I7562" s="4">
        <v>8.2899999999999991</v>
      </c>
      <c r="J7562" s="5">
        <v>2</v>
      </c>
      <c r="K7562" s="4">
        <v>3</v>
      </c>
    </row>
    <row r="7563" spans="1:11" x14ac:dyDescent="0.2">
      <c r="A7563" t="s">
        <v>3705</v>
      </c>
      <c r="B7563" t="str">
        <f t="shared" si="238"/>
        <v>2017</v>
      </c>
      <c r="C7563" t="str">
        <f t="shared" si="239"/>
        <v>May</v>
      </c>
      <c r="D7563" t="s">
        <v>919</v>
      </c>
      <c r="E7563" t="s">
        <v>143</v>
      </c>
      <c r="F7563" t="s">
        <v>43</v>
      </c>
      <c r="G7563" t="s">
        <v>44</v>
      </c>
      <c r="H7563" t="s">
        <v>2631</v>
      </c>
      <c r="I7563" s="4">
        <v>1123.1300000000001</v>
      </c>
      <c r="J7563" s="5">
        <v>9</v>
      </c>
      <c r="K7563" s="4">
        <v>70.2</v>
      </c>
    </row>
    <row r="7564" spans="1:11" x14ac:dyDescent="0.2">
      <c r="A7564" t="s">
        <v>3705</v>
      </c>
      <c r="B7564" t="str">
        <f t="shared" si="238"/>
        <v>2017</v>
      </c>
      <c r="C7564" t="str">
        <f t="shared" si="239"/>
        <v>May</v>
      </c>
      <c r="D7564" t="s">
        <v>919</v>
      </c>
      <c r="E7564" t="s">
        <v>143</v>
      </c>
      <c r="F7564" t="s">
        <v>12</v>
      </c>
      <c r="G7564" t="s">
        <v>105</v>
      </c>
      <c r="H7564" t="s">
        <v>1559</v>
      </c>
      <c r="I7564" s="4">
        <v>64.900000000000006</v>
      </c>
      <c r="J7564" s="5">
        <v>5</v>
      </c>
      <c r="K7564" s="4">
        <v>18.82</v>
      </c>
    </row>
    <row r="7565" spans="1:11" x14ac:dyDescent="0.2">
      <c r="A7565" t="s">
        <v>3707</v>
      </c>
      <c r="B7565" t="str">
        <f t="shared" si="238"/>
        <v>2017</v>
      </c>
      <c r="C7565" t="str">
        <f t="shared" si="239"/>
        <v>May</v>
      </c>
      <c r="D7565" t="s">
        <v>533</v>
      </c>
      <c r="E7565" t="s">
        <v>169</v>
      </c>
      <c r="F7565" t="s">
        <v>38</v>
      </c>
      <c r="G7565" t="s">
        <v>52</v>
      </c>
      <c r="H7565" t="s">
        <v>977</v>
      </c>
      <c r="I7565" s="4">
        <v>520.04999999999995</v>
      </c>
      <c r="J7565" s="5">
        <v>5</v>
      </c>
      <c r="K7565" s="4">
        <v>72.81</v>
      </c>
    </row>
    <row r="7566" spans="1:11" x14ac:dyDescent="0.2">
      <c r="A7566" t="s">
        <v>3707</v>
      </c>
      <c r="B7566" t="str">
        <f t="shared" si="238"/>
        <v>2017</v>
      </c>
      <c r="C7566" t="str">
        <f t="shared" si="239"/>
        <v>May</v>
      </c>
      <c r="D7566" t="s">
        <v>533</v>
      </c>
      <c r="E7566" t="s">
        <v>169</v>
      </c>
      <c r="F7566" t="s">
        <v>12</v>
      </c>
      <c r="G7566" t="s">
        <v>27</v>
      </c>
      <c r="H7566" t="s">
        <v>3708</v>
      </c>
      <c r="I7566" s="4">
        <v>17.97</v>
      </c>
      <c r="J7566" s="5">
        <v>3</v>
      </c>
      <c r="K7566" s="4">
        <v>5.21</v>
      </c>
    </row>
    <row r="7567" spans="1:11" x14ac:dyDescent="0.2">
      <c r="A7567" t="s">
        <v>3709</v>
      </c>
      <c r="B7567" t="str">
        <f t="shared" si="238"/>
        <v>2017</v>
      </c>
      <c r="C7567" t="str">
        <f t="shared" si="239"/>
        <v>May</v>
      </c>
      <c r="D7567" t="s">
        <v>847</v>
      </c>
      <c r="E7567" t="s">
        <v>17</v>
      </c>
      <c r="F7567" t="s">
        <v>38</v>
      </c>
      <c r="G7567" t="s">
        <v>39</v>
      </c>
      <c r="H7567" t="s">
        <v>2099</v>
      </c>
      <c r="I7567" s="4">
        <v>181.99</v>
      </c>
      <c r="J7567" s="5">
        <v>2</v>
      </c>
      <c r="K7567" s="4">
        <v>-54.6</v>
      </c>
    </row>
    <row r="7568" spans="1:11" x14ac:dyDescent="0.2">
      <c r="A7568" t="s">
        <v>3709</v>
      </c>
      <c r="B7568" t="str">
        <f t="shared" si="238"/>
        <v>2017</v>
      </c>
      <c r="C7568" t="str">
        <f t="shared" si="239"/>
        <v>May</v>
      </c>
      <c r="D7568" t="s">
        <v>847</v>
      </c>
      <c r="E7568" t="s">
        <v>17</v>
      </c>
      <c r="F7568" t="s">
        <v>12</v>
      </c>
      <c r="G7568" t="s">
        <v>22</v>
      </c>
      <c r="H7568" t="s">
        <v>1601</v>
      </c>
      <c r="I7568" s="4">
        <v>1.59</v>
      </c>
      <c r="J7568" s="5">
        <v>2</v>
      </c>
      <c r="K7568" s="4">
        <v>-2.63</v>
      </c>
    </row>
    <row r="7569" spans="1:11" x14ac:dyDescent="0.2">
      <c r="A7569" t="s">
        <v>3709</v>
      </c>
      <c r="B7569" t="str">
        <f t="shared" si="238"/>
        <v>2017</v>
      </c>
      <c r="C7569" t="str">
        <f t="shared" si="239"/>
        <v>May</v>
      </c>
      <c r="D7569" t="s">
        <v>847</v>
      </c>
      <c r="E7569" t="s">
        <v>17</v>
      </c>
      <c r="F7569" t="s">
        <v>12</v>
      </c>
      <c r="G7569" t="s">
        <v>232</v>
      </c>
      <c r="H7569" t="s">
        <v>309</v>
      </c>
      <c r="I7569" s="4">
        <v>22.34</v>
      </c>
      <c r="J7569" s="5">
        <v>3</v>
      </c>
      <c r="K7569" s="4">
        <v>2.5099999999999998</v>
      </c>
    </row>
    <row r="7570" spans="1:11" x14ac:dyDescent="0.2">
      <c r="A7570" t="s">
        <v>3709</v>
      </c>
      <c r="B7570" t="str">
        <f t="shared" si="238"/>
        <v>2017</v>
      </c>
      <c r="C7570" t="str">
        <f t="shared" si="239"/>
        <v>May</v>
      </c>
      <c r="D7570" t="s">
        <v>1045</v>
      </c>
      <c r="E7570" t="s">
        <v>31</v>
      </c>
      <c r="F7570" t="s">
        <v>43</v>
      </c>
      <c r="G7570" t="s">
        <v>58</v>
      </c>
      <c r="H7570" t="s">
        <v>1668</v>
      </c>
      <c r="I7570" s="4">
        <v>68.459999999999994</v>
      </c>
      <c r="J7570" s="5">
        <v>7</v>
      </c>
      <c r="K7570" s="4">
        <v>25.33</v>
      </c>
    </row>
    <row r="7571" spans="1:11" x14ac:dyDescent="0.2">
      <c r="A7571" t="s">
        <v>3709</v>
      </c>
      <c r="B7571" t="str">
        <f t="shared" si="238"/>
        <v>2017</v>
      </c>
      <c r="C7571" t="str">
        <f t="shared" si="239"/>
        <v>May</v>
      </c>
      <c r="D7571" t="s">
        <v>2033</v>
      </c>
      <c r="E7571" t="s">
        <v>31</v>
      </c>
      <c r="F7571" t="s">
        <v>12</v>
      </c>
      <c r="G7571" t="s">
        <v>27</v>
      </c>
      <c r="H7571" t="s">
        <v>1399</v>
      </c>
      <c r="I7571" s="4">
        <v>49.56</v>
      </c>
      <c r="J7571" s="5">
        <v>7</v>
      </c>
      <c r="K7571" s="4">
        <v>18.829999999999998</v>
      </c>
    </row>
    <row r="7572" spans="1:11" x14ac:dyDescent="0.2">
      <c r="A7572" t="s">
        <v>3709</v>
      </c>
      <c r="B7572" t="str">
        <f t="shared" si="238"/>
        <v>2017</v>
      </c>
      <c r="C7572" t="str">
        <f t="shared" si="239"/>
        <v>May</v>
      </c>
      <c r="D7572" t="s">
        <v>273</v>
      </c>
      <c r="E7572" t="s">
        <v>31</v>
      </c>
      <c r="F7572" t="s">
        <v>12</v>
      </c>
      <c r="G7572" t="s">
        <v>27</v>
      </c>
      <c r="H7572" t="s">
        <v>714</v>
      </c>
      <c r="I7572" s="4">
        <v>9.84</v>
      </c>
      <c r="J7572" s="5">
        <v>3</v>
      </c>
      <c r="K7572" s="4">
        <v>2.85</v>
      </c>
    </row>
    <row r="7573" spans="1:11" x14ac:dyDescent="0.2">
      <c r="A7573" t="s">
        <v>3709</v>
      </c>
      <c r="B7573" t="str">
        <f t="shared" si="238"/>
        <v>2017</v>
      </c>
      <c r="C7573" t="str">
        <f t="shared" si="239"/>
        <v>May</v>
      </c>
      <c r="D7573" t="s">
        <v>273</v>
      </c>
      <c r="E7573" t="s">
        <v>31</v>
      </c>
      <c r="F7573" t="s">
        <v>12</v>
      </c>
      <c r="G7573" t="s">
        <v>27</v>
      </c>
      <c r="H7573" t="s">
        <v>380</v>
      </c>
      <c r="I7573" s="4">
        <v>2.78</v>
      </c>
      <c r="J7573" s="5">
        <v>1</v>
      </c>
      <c r="K7573" s="4">
        <v>0.72</v>
      </c>
    </row>
    <row r="7574" spans="1:11" x14ac:dyDescent="0.2">
      <c r="A7574" t="s">
        <v>3710</v>
      </c>
      <c r="B7574" t="str">
        <f t="shared" si="238"/>
        <v>2017</v>
      </c>
      <c r="C7574" t="str">
        <f t="shared" si="239"/>
        <v>May</v>
      </c>
      <c r="D7574" t="s">
        <v>51</v>
      </c>
      <c r="E7574" t="s">
        <v>31</v>
      </c>
      <c r="F7574" t="s">
        <v>38</v>
      </c>
      <c r="G7574" t="s">
        <v>164</v>
      </c>
      <c r="H7574" t="s">
        <v>948</v>
      </c>
      <c r="I7574" s="4">
        <v>171.29</v>
      </c>
      <c r="J7574" s="5">
        <v>3</v>
      </c>
      <c r="K7574" s="4">
        <v>-6.42</v>
      </c>
    </row>
    <row r="7575" spans="1:11" x14ac:dyDescent="0.2">
      <c r="A7575" t="s">
        <v>3710</v>
      </c>
      <c r="B7575" t="str">
        <f t="shared" si="238"/>
        <v>2017</v>
      </c>
      <c r="C7575" t="str">
        <f t="shared" si="239"/>
        <v>May</v>
      </c>
      <c r="D7575" t="s">
        <v>1175</v>
      </c>
      <c r="E7575" t="s">
        <v>11</v>
      </c>
      <c r="F7575" t="s">
        <v>12</v>
      </c>
      <c r="G7575" t="s">
        <v>47</v>
      </c>
      <c r="H7575" t="s">
        <v>707</v>
      </c>
      <c r="I7575" s="4">
        <v>1.82</v>
      </c>
      <c r="J7575" s="5">
        <v>2</v>
      </c>
      <c r="K7575" s="4">
        <v>0.62</v>
      </c>
    </row>
    <row r="7576" spans="1:11" x14ac:dyDescent="0.2">
      <c r="A7576" t="s">
        <v>3710</v>
      </c>
      <c r="B7576" t="str">
        <f t="shared" si="238"/>
        <v>2017</v>
      </c>
      <c r="C7576" t="str">
        <f t="shared" si="239"/>
        <v>May</v>
      </c>
      <c r="D7576" t="s">
        <v>1175</v>
      </c>
      <c r="E7576" t="s">
        <v>11</v>
      </c>
      <c r="F7576" t="s">
        <v>12</v>
      </c>
      <c r="G7576" t="s">
        <v>105</v>
      </c>
      <c r="H7576" t="s">
        <v>2347</v>
      </c>
      <c r="I7576" s="4">
        <v>18.32</v>
      </c>
      <c r="J7576" s="5">
        <v>5</v>
      </c>
      <c r="K7576" s="4">
        <v>-46.72</v>
      </c>
    </row>
    <row r="7577" spans="1:11" x14ac:dyDescent="0.2">
      <c r="A7577" t="s">
        <v>3710</v>
      </c>
      <c r="B7577" t="str">
        <f t="shared" si="238"/>
        <v>2017</v>
      </c>
      <c r="C7577" t="str">
        <f t="shared" si="239"/>
        <v>May</v>
      </c>
      <c r="D7577" t="s">
        <v>1175</v>
      </c>
      <c r="E7577" t="s">
        <v>11</v>
      </c>
      <c r="F7577" t="s">
        <v>12</v>
      </c>
      <c r="G7577" t="s">
        <v>20</v>
      </c>
      <c r="H7577" t="s">
        <v>413</v>
      </c>
      <c r="I7577" s="4">
        <v>48.82</v>
      </c>
      <c r="J7577" s="5">
        <v>3</v>
      </c>
      <c r="K7577" s="4">
        <v>-11.59</v>
      </c>
    </row>
    <row r="7578" spans="1:11" x14ac:dyDescent="0.2">
      <c r="A7578" t="s">
        <v>3710</v>
      </c>
      <c r="B7578" t="str">
        <f t="shared" si="238"/>
        <v>2017</v>
      </c>
      <c r="C7578" t="str">
        <f t="shared" si="239"/>
        <v>May</v>
      </c>
      <c r="D7578" t="s">
        <v>1175</v>
      </c>
      <c r="E7578" t="s">
        <v>11</v>
      </c>
      <c r="F7578" t="s">
        <v>12</v>
      </c>
      <c r="G7578" t="s">
        <v>22</v>
      </c>
      <c r="H7578" t="s">
        <v>133</v>
      </c>
      <c r="I7578" s="4">
        <v>1.19</v>
      </c>
      <c r="J7578" s="5">
        <v>1</v>
      </c>
      <c r="K7578" s="4">
        <v>-1.96</v>
      </c>
    </row>
    <row r="7579" spans="1:11" x14ac:dyDescent="0.2">
      <c r="A7579" t="s">
        <v>3711</v>
      </c>
      <c r="B7579" t="str">
        <f t="shared" si="238"/>
        <v>2017</v>
      </c>
      <c r="C7579" t="str">
        <f t="shared" si="239"/>
        <v>May</v>
      </c>
      <c r="D7579" t="s">
        <v>3382</v>
      </c>
      <c r="E7579" t="s">
        <v>34</v>
      </c>
      <c r="F7579" t="s">
        <v>12</v>
      </c>
      <c r="G7579" t="s">
        <v>22</v>
      </c>
      <c r="H7579" t="s">
        <v>2122</v>
      </c>
      <c r="I7579" s="4">
        <v>29.84</v>
      </c>
      <c r="J7579" s="5">
        <v>2</v>
      </c>
      <c r="K7579" s="4">
        <v>13.43</v>
      </c>
    </row>
    <row r="7580" spans="1:11" x14ac:dyDescent="0.2">
      <c r="A7580" t="s">
        <v>3711</v>
      </c>
      <c r="B7580" t="str">
        <f t="shared" si="238"/>
        <v>2017</v>
      </c>
      <c r="C7580" t="str">
        <f t="shared" si="239"/>
        <v>May</v>
      </c>
      <c r="D7580" t="s">
        <v>1250</v>
      </c>
      <c r="E7580" t="s">
        <v>169</v>
      </c>
      <c r="F7580" t="s">
        <v>12</v>
      </c>
      <c r="G7580" t="s">
        <v>22</v>
      </c>
      <c r="H7580" t="s">
        <v>768</v>
      </c>
      <c r="I7580" s="4">
        <v>663.92</v>
      </c>
      <c r="J7580" s="5">
        <v>5</v>
      </c>
      <c r="K7580" s="4">
        <v>207.48</v>
      </c>
    </row>
    <row r="7581" spans="1:11" x14ac:dyDescent="0.2">
      <c r="A7581" t="s">
        <v>3711</v>
      </c>
      <c r="B7581" t="str">
        <f t="shared" si="238"/>
        <v>2017</v>
      </c>
      <c r="C7581" t="str">
        <f t="shared" si="239"/>
        <v>May</v>
      </c>
      <c r="D7581" t="s">
        <v>1250</v>
      </c>
      <c r="E7581" t="s">
        <v>169</v>
      </c>
      <c r="F7581" t="s">
        <v>43</v>
      </c>
      <c r="G7581" t="s">
        <v>58</v>
      </c>
      <c r="H7581" t="s">
        <v>1173</v>
      </c>
      <c r="I7581" s="4">
        <v>120</v>
      </c>
      <c r="J7581" s="5">
        <v>8</v>
      </c>
      <c r="K7581" s="4">
        <v>13.2</v>
      </c>
    </row>
    <row r="7582" spans="1:11" x14ac:dyDescent="0.2">
      <c r="A7582" t="s">
        <v>3711</v>
      </c>
      <c r="B7582" t="str">
        <f t="shared" si="238"/>
        <v>2017</v>
      </c>
      <c r="C7582" t="str">
        <f t="shared" si="239"/>
        <v>May</v>
      </c>
      <c r="D7582" t="s">
        <v>1250</v>
      </c>
      <c r="E7582" t="s">
        <v>169</v>
      </c>
      <c r="F7582" t="s">
        <v>12</v>
      </c>
      <c r="G7582" t="s">
        <v>47</v>
      </c>
      <c r="H7582" t="s">
        <v>1430</v>
      </c>
      <c r="I7582" s="4">
        <v>3.29</v>
      </c>
      <c r="J7582" s="5">
        <v>1</v>
      </c>
      <c r="K7582" s="4">
        <v>1.48</v>
      </c>
    </row>
    <row r="7583" spans="1:11" x14ac:dyDescent="0.2">
      <c r="A7583" t="s">
        <v>3711</v>
      </c>
      <c r="B7583" t="str">
        <f t="shared" si="238"/>
        <v>2017</v>
      </c>
      <c r="C7583" t="str">
        <f t="shared" si="239"/>
        <v>May</v>
      </c>
      <c r="D7583" t="s">
        <v>1250</v>
      </c>
      <c r="E7583" t="s">
        <v>169</v>
      </c>
      <c r="F7583" t="s">
        <v>38</v>
      </c>
      <c r="G7583" t="s">
        <v>52</v>
      </c>
      <c r="H7583" t="s">
        <v>2553</v>
      </c>
      <c r="I7583" s="4">
        <v>18.84</v>
      </c>
      <c r="J7583" s="5">
        <v>3</v>
      </c>
      <c r="K7583" s="4">
        <v>6.03</v>
      </c>
    </row>
    <row r="7584" spans="1:11" x14ac:dyDescent="0.2">
      <c r="A7584" t="s">
        <v>3711</v>
      </c>
      <c r="B7584" t="str">
        <f t="shared" si="238"/>
        <v>2017</v>
      </c>
      <c r="C7584" t="str">
        <f t="shared" si="239"/>
        <v>May</v>
      </c>
      <c r="D7584" t="s">
        <v>1878</v>
      </c>
      <c r="E7584" t="s">
        <v>11</v>
      </c>
      <c r="F7584" t="s">
        <v>12</v>
      </c>
      <c r="G7584" t="s">
        <v>20</v>
      </c>
      <c r="H7584" t="s">
        <v>2331</v>
      </c>
      <c r="I7584" s="4">
        <v>50.14</v>
      </c>
      <c r="J7584" s="5">
        <v>3</v>
      </c>
      <c r="K7584" s="4">
        <v>-11.28</v>
      </c>
    </row>
    <row r="7585" spans="1:11" x14ac:dyDescent="0.2">
      <c r="A7585" t="s">
        <v>3712</v>
      </c>
      <c r="B7585" t="str">
        <f t="shared" si="238"/>
        <v>2017</v>
      </c>
      <c r="C7585" t="str">
        <f t="shared" si="239"/>
        <v>May</v>
      </c>
      <c r="D7585" t="s">
        <v>2072</v>
      </c>
      <c r="E7585" t="s">
        <v>37</v>
      </c>
      <c r="F7585" t="s">
        <v>12</v>
      </c>
      <c r="G7585" t="s">
        <v>105</v>
      </c>
      <c r="H7585" t="s">
        <v>3713</v>
      </c>
      <c r="I7585" s="4">
        <v>208.44</v>
      </c>
      <c r="J7585" s="5">
        <v>3</v>
      </c>
      <c r="K7585" s="4">
        <v>62.53</v>
      </c>
    </row>
    <row r="7586" spans="1:11" x14ac:dyDescent="0.2">
      <c r="A7586" t="s">
        <v>3712</v>
      </c>
      <c r="B7586" t="str">
        <f t="shared" si="238"/>
        <v>2017</v>
      </c>
      <c r="C7586" t="str">
        <f t="shared" si="239"/>
        <v>May</v>
      </c>
      <c r="D7586" t="s">
        <v>2072</v>
      </c>
      <c r="E7586" t="s">
        <v>37</v>
      </c>
      <c r="F7586" t="s">
        <v>12</v>
      </c>
      <c r="G7586" t="s">
        <v>232</v>
      </c>
      <c r="H7586" t="s">
        <v>544</v>
      </c>
      <c r="I7586" s="4">
        <v>25.76</v>
      </c>
      <c r="J7586" s="5">
        <v>2</v>
      </c>
      <c r="K7586" s="4">
        <v>0.77</v>
      </c>
    </row>
    <row r="7587" spans="1:11" x14ac:dyDescent="0.2">
      <c r="A7587" t="s">
        <v>3712</v>
      </c>
      <c r="B7587" t="str">
        <f t="shared" si="238"/>
        <v>2017</v>
      </c>
      <c r="C7587" t="str">
        <f t="shared" si="239"/>
        <v>May</v>
      </c>
      <c r="D7587" t="s">
        <v>901</v>
      </c>
      <c r="E7587" t="s">
        <v>62</v>
      </c>
      <c r="F7587" t="s">
        <v>43</v>
      </c>
      <c r="G7587" t="s">
        <v>58</v>
      </c>
      <c r="H7587" t="s">
        <v>2814</v>
      </c>
      <c r="I7587" s="4">
        <v>23.08</v>
      </c>
      <c r="J7587" s="5">
        <v>2</v>
      </c>
      <c r="K7587" s="4">
        <v>6.92</v>
      </c>
    </row>
    <row r="7588" spans="1:11" x14ac:dyDescent="0.2">
      <c r="A7588" t="s">
        <v>3712</v>
      </c>
      <c r="B7588" t="str">
        <f t="shared" si="238"/>
        <v>2017</v>
      </c>
      <c r="C7588" t="str">
        <f t="shared" si="239"/>
        <v>May</v>
      </c>
      <c r="D7588" t="s">
        <v>438</v>
      </c>
      <c r="E7588" t="s">
        <v>31</v>
      </c>
      <c r="F7588" t="s">
        <v>12</v>
      </c>
      <c r="G7588" t="s">
        <v>13</v>
      </c>
      <c r="H7588" t="s">
        <v>2960</v>
      </c>
      <c r="I7588" s="4">
        <v>12.96</v>
      </c>
      <c r="J7588" s="5">
        <v>2</v>
      </c>
      <c r="K7588" s="4">
        <v>6.22</v>
      </c>
    </row>
    <row r="7589" spans="1:11" x14ac:dyDescent="0.2">
      <c r="A7589" t="s">
        <v>3714</v>
      </c>
      <c r="B7589" t="str">
        <f t="shared" si="238"/>
        <v>2017</v>
      </c>
      <c r="C7589" t="str">
        <f t="shared" si="239"/>
        <v>May</v>
      </c>
      <c r="D7589" t="s">
        <v>871</v>
      </c>
      <c r="E7589" t="s">
        <v>37</v>
      </c>
      <c r="F7589" t="s">
        <v>12</v>
      </c>
      <c r="G7589" t="s">
        <v>22</v>
      </c>
      <c r="H7589" t="s">
        <v>2210</v>
      </c>
      <c r="I7589" s="4">
        <v>58.34</v>
      </c>
      <c r="J7589" s="5">
        <v>2</v>
      </c>
      <c r="K7589" s="4">
        <v>28</v>
      </c>
    </row>
    <row r="7590" spans="1:11" x14ac:dyDescent="0.2">
      <c r="A7590" t="s">
        <v>3714</v>
      </c>
      <c r="B7590" t="str">
        <f t="shared" si="238"/>
        <v>2017</v>
      </c>
      <c r="C7590" t="str">
        <f t="shared" si="239"/>
        <v>May</v>
      </c>
      <c r="D7590" t="s">
        <v>871</v>
      </c>
      <c r="E7590" t="s">
        <v>37</v>
      </c>
      <c r="F7590" t="s">
        <v>43</v>
      </c>
      <c r="G7590" t="s">
        <v>44</v>
      </c>
      <c r="H7590" t="s">
        <v>2247</v>
      </c>
      <c r="I7590" s="4">
        <v>539.97</v>
      </c>
      <c r="J7590" s="5">
        <v>3</v>
      </c>
      <c r="K7590" s="4">
        <v>134.99</v>
      </c>
    </row>
    <row r="7591" spans="1:11" x14ac:dyDescent="0.2">
      <c r="A7591" t="s">
        <v>3714</v>
      </c>
      <c r="B7591" t="str">
        <f t="shared" si="238"/>
        <v>2017</v>
      </c>
      <c r="C7591" t="str">
        <f t="shared" si="239"/>
        <v>May</v>
      </c>
      <c r="D7591" t="s">
        <v>1045</v>
      </c>
      <c r="E7591" t="s">
        <v>135</v>
      </c>
      <c r="F7591" t="s">
        <v>12</v>
      </c>
      <c r="G7591" t="s">
        <v>13</v>
      </c>
      <c r="H7591" t="s">
        <v>970</v>
      </c>
      <c r="I7591" s="4">
        <v>25.92</v>
      </c>
      <c r="J7591" s="5">
        <v>5</v>
      </c>
      <c r="K7591" s="4">
        <v>9.07</v>
      </c>
    </row>
    <row r="7592" spans="1:11" x14ac:dyDescent="0.2">
      <c r="A7592" t="s">
        <v>3714</v>
      </c>
      <c r="B7592" t="str">
        <f t="shared" si="238"/>
        <v>2017</v>
      </c>
      <c r="C7592" t="str">
        <f t="shared" si="239"/>
        <v>May</v>
      </c>
      <c r="D7592" t="s">
        <v>539</v>
      </c>
      <c r="E7592" t="s">
        <v>189</v>
      </c>
      <c r="F7592" t="s">
        <v>43</v>
      </c>
      <c r="G7592" t="s">
        <v>58</v>
      </c>
      <c r="H7592" t="s">
        <v>1240</v>
      </c>
      <c r="I7592" s="4">
        <v>98.16</v>
      </c>
      <c r="J7592" s="5">
        <v>6</v>
      </c>
      <c r="K7592" s="4">
        <v>9.82</v>
      </c>
    </row>
    <row r="7593" spans="1:11" x14ac:dyDescent="0.2">
      <c r="A7593" t="s">
        <v>3714</v>
      </c>
      <c r="B7593" t="str">
        <f t="shared" si="238"/>
        <v>2017</v>
      </c>
      <c r="C7593" t="str">
        <f t="shared" si="239"/>
        <v>May</v>
      </c>
      <c r="D7593" t="s">
        <v>539</v>
      </c>
      <c r="E7593" t="s">
        <v>189</v>
      </c>
      <c r="F7593" t="s">
        <v>12</v>
      </c>
      <c r="G7593" t="s">
        <v>27</v>
      </c>
      <c r="H7593" t="s">
        <v>242</v>
      </c>
      <c r="I7593" s="4">
        <v>31.44</v>
      </c>
      <c r="J7593" s="5">
        <v>3</v>
      </c>
      <c r="K7593" s="4">
        <v>7.86</v>
      </c>
    </row>
    <row r="7594" spans="1:11" x14ac:dyDescent="0.2">
      <c r="A7594" t="s">
        <v>3714</v>
      </c>
      <c r="B7594" t="str">
        <f t="shared" si="238"/>
        <v>2017</v>
      </c>
      <c r="C7594" t="str">
        <f t="shared" si="239"/>
        <v>May</v>
      </c>
      <c r="D7594" t="s">
        <v>859</v>
      </c>
      <c r="E7594" t="s">
        <v>585</v>
      </c>
      <c r="F7594" t="s">
        <v>38</v>
      </c>
      <c r="G7594" t="s">
        <v>52</v>
      </c>
      <c r="H7594" t="s">
        <v>3428</v>
      </c>
      <c r="I7594" s="4">
        <v>35</v>
      </c>
      <c r="J7594" s="5">
        <v>4</v>
      </c>
      <c r="K7594" s="4">
        <v>14.7</v>
      </c>
    </row>
    <row r="7595" spans="1:11" x14ac:dyDescent="0.2">
      <c r="A7595" t="s">
        <v>3714</v>
      </c>
      <c r="B7595" t="str">
        <f t="shared" si="238"/>
        <v>2017</v>
      </c>
      <c r="C7595" t="str">
        <f t="shared" si="239"/>
        <v>May</v>
      </c>
      <c r="D7595" t="s">
        <v>859</v>
      </c>
      <c r="E7595" t="s">
        <v>585</v>
      </c>
      <c r="F7595" t="s">
        <v>12</v>
      </c>
      <c r="G7595" t="s">
        <v>20</v>
      </c>
      <c r="H7595" t="s">
        <v>77</v>
      </c>
      <c r="I7595" s="4">
        <v>477.15</v>
      </c>
      <c r="J7595" s="5">
        <v>5</v>
      </c>
      <c r="K7595" s="4">
        <v>28.63</v>
      </c>
    </row>
    <row r="7596" spans="1:11" x14ac:dyDescent="0.2">
      <c r="A7596" t="s">
        <v>3714</v>
      </c>
      <c r="B7596" t="str">
        <f t="shared" si="238"/>
        <v>2017</v>
      </c>
      <c r="C7596" t="str">
        <f t="shared" si="239"/>
        <v>May</v>
      </c>
      <c r="D7596" t="s">
        <v>859</v>
      </c>
      <c r="E7596" t="s">
        <v>585</v>
      </c>
      <c r="F7596" t="s">
        <v>43</v>
      </c>
      <c r="G7596" t="s">
        <v>44</v>
      </c>
      <c r="H7596" t="s">
        <v>3704</v>
      </c>
      <c r="I7596" s="4">
        <v>302.38</v>
      </c>
      <c r="J7596" s="5">
        <v>3</v>
      </c>
      <c r="K7596" s="4">
        <v>22.68</v>
      </c>
    </row>
    <row r="7597" spans="1:11" x14ac:dyDescent="0.2">
      <c r="A7597" t="s">
        <v>3714</v>
      </c>
      <c r="B7597" t="str">
        <f t="shared" si="238"/>
        <v>2017</v>
      </c>
      <c r="C7597" t="str">
        <f t="shared" si="239"/>
        <v>May</v>
      </c>
      <c r="D7597" t="s">
        <v>1548</v>
      </c>
      <c r="E7597" t="s">
        <v>974</v>
      </c>
      <c r="F7597" t="s">
        <v>38</v>
      </c>
      <c r="G7597" t="s">
        <v>52</v>
      </c>
      <c r="H7597" t="s">
        <v>3414</v>
      </c>
      <c r="I7597" s="4">
        <v>477.3</v>
      </c>
      <c r="J7597" s="5">
        <v>5</v>
      </c>
      <c r="K7597" s="4">
        <v>138.41999999999999</v>
      </c>
    </row>
    <row r="7598" spans="1:11" x14ac:dyDescent="0.2">
      <c r="A7598" t="s">
        <v>3714</v>
      </c>
      <c r="B7598" t="str">
        <f t="shared" si="238"/>
        <v>2017</v>
      </c>
      <c r="C7598" t="str">
        <f t="shared" si="239"/>
        <v>May</v>
      </c>
      <c r="D7598" t="s">
        <v>2319</v>
      </c>
      <c r="E7598" t="s">
        <v>290</v>
      </c>
      <c r="F7598" t="s">
        <v>43</v>
      </c>
      <c r="G7598" t="s">
        <v>58</v>
      </c>
      <c r="H7598" t="s">
        <v>3715</v>
      </c>
      <c r="I7598" s="4">
        <v>27.19</v>
      </c>
      <c r="J7598" s="5">
        <v>3</v>
      </c>
      <c r="K7598" s="4">
        <v>0.34</v>
      </c>
    </row>
    <row r="7599" spans="1:11" x14ac:dyDescent="0.2">
      <c r="A7599" t="s">
        <v>3714</v>
      </c>
      <c r="B7599" t="str">
        <f t="shared" si="238"/>
        <v>2017</v>
      </c>
      <c r="C7599" t="str">
        <f t="shared" si="239"/>
        <v>May</v>
      </c>
      <c r="D7599" t="s">
        <v>2319</v>
      </c>
      <c r="E7599" t="s">
        <v>290</v>
      </c>
      <c r="F7599" t="s">
        <v>12</v>
      </c>
      <c r="G7599" t="s">
        <v>22</v>
      </c>
      <c r="H7599" t="s">
        <v>538</v>
      </c>
      <c r="I7599" s="4">
        <v>12.06</v>
      </c>
      <c r="J7599" s="5">
        <v>5</v>
      </c>
      <c r="K7599" s="4">
        <v>-10.050000000000001</v>
      </c>
    </row>
    <row r="7600" spans="1:11" x14ac:dyDescent="0.2">
      <c r="A7600" t="s">
        <v>3716</v>
      </c>
      <c r="B7600" t="str">
        <f t="shared" si="238"/>
        <v>2017</v>
      </c>
      <c r="C7600" t="str">
        <f t="shared" si="239"/>
        <v>May</v>
      </c>
      <c r="D7600" t="s">
        <v>432</v>
      </c>
      <c r="E7600" t="s">
        <v>79</v>
      </c>
      <c r="F7600" t="s">
        <v>38</v>
      </c>
      <c r="G7600" t="s">
        <v>39</v>
      </c>
      <c r="H7600" t="s">
        <v>274</v>
      </c>
      <c r="I7600" s="4">
        <v>301.95999999999998</v>
      </c>
      <c r="J7600" s="5">
        <v>2</v>
      </c>
      <c r="K7600" s="4">
        <v>33.22</v>
      </c>
    </row>
    <row r="7601" spans="1:11" x14ac:dyDescent="0.2">
      <c r="A7601" t="s">
        <v>3716</v>
      </c>
      <c r="B7601" t="str">
        <f t="shared" si="238"/>
        <v>2017</v>
      </c>
      <c r="C7601" t="str">
        <f t="shared" si="239"/>
        <v>May</v>
      </c>
      <c r="D7601" t="s">
        <v>2538</v>
      </c>
      <c r="E7601" t="s">
        <v>11</v>
      </c>
      <c r="F7601" t="s">
        <v>43</v>
      </c>
      <c r="G7601" t="s">
        <v>44</v>
      </c>
      <c r="H7601" t="s">
        <v>1509</v>
      </c>
      <c r="I7601" s="4">
        <v>54.37</v>
      </c>
      <c r="J7601" s="5">
        <v>4</v>
      </c>
      <c r="K7601" s="4">
        <v>4.08</v>
      </c>
    </row>
    <row r="7602" spans="1:11" x14ac:dyDescent="0.2">
      <c r="A7602" t="s">
        <v>3716</v>
      </c>
      <c r="B7602" t="str">
        <f t="shared" si="238"/>
        <v>2017</v>
      </c>
      <c r="C7602" t="str">
        <f t="shared" si="239"/>
        <v>May</v>
      </c>
      <c r="D7602" t="s">
        <v>2237</v>
      </c>
      <c r="E7602" t="s">
        <v>793</v>
      </c>
      <c r="F7602" t="s">
        <v>38</v>
      </c>
      <c r="G7602" t="s">
        <v>52</v>
      </c>
      <c r="H7602" t="s">
        <v>2528</v>
      </c>
      <c r="I7602" s="4">
        <v>247.44</v>
      </c>
      <c r="J7602" s="5">
        <v>8</v>
      </c>
      <c r="K7602" s="4">
        <v>101.45</v>
      </c>
    </row>
    <row r="7603" spans="1:11" x14ac:dyDescent="0.2">
      <c r="A7603" t="s">
        <v>3716</v>
      </c>
      <c r="B7603" t="str">
        <f t="shared" si="238"/>
        <v>2017</v>
      </c>
      <c r="C7603" t="str">
        <f t="shared" si="239"/>
        <v>May</v>
      </c>
      <c r="D7603" t="s">
        <v>1820</v>
      </c>
      <c r="E7603" t="s">
        <v>17</v>
      </c>
      <c r="F7603" t="s">
        <v>38</v>
      </c>
      <c r="G7603" t="s">
        <v>39</v>
      </c>
      <c r="H7603" t="s">
        <v>3404</v>
      </c>
      <c r="I7603" s="4">
        <v>106.87</v>
      </c>
      <c r="J7603" s="5">
        <v>3</v>
      </c>
      <c r="K7603" s="4">
        <v>-29.01</v>
      </c>
    </row>
    <row r="7604" spans="1:11" x14ac:dyDescent="0.2">
      <c r="A7604" t="s">
        <v>3716</v>
      </c>
      <c r="B7604" t="str">
        <f t="shared" si="238"/>
        <v>2017</v>
      </c>
      <c r="C7604" t="str">
        <f t="shared" si="239"/>
        <v>May</v>
      </c>
      <c r="D7604" t="s">
        <v>1820</v>
      </c>
      <c r="E7604" t="s">
        <v>17</v>
      </c>
      <c r="F7604" t="s">
        <v>12</v>
      </c>
      <c r="G7604" t="s">
        <v>22</v>
      </c>
      <c r="H7604" t="s">
        <v>133</v>
      </c>
      <c r="I7604" s="4">
        <v>3.56</v>
      </c>
      <c r="J7604" s="5">
        <v>3</v>
      </c>
      <c r="K7604" s="4">
        <v>-6.24</v>
      </c>
    </row>
    <row r="7605" spans="1:11" x14ac:dyDescent="0.2">
      <c r="A7605" t="s">
        <v>3716</v>
      </c>
      <c r="B7605" t="str">
        <f t="shared" si="238"/>
        <v>2017</v>
      </c>
      <c r="C7605" t="str">
        <f t="shared" si="239"/>
        <v>May</v>
      </c>
      <c r="D7605" t="s">
        <v>1879</v>
      </c>
      <c r="E7605" t="s">
        <v>109</v>
      </c>
      <c r="F7605" t="s">
        <v>43</v>
      </c>
      <c r="G7605" t="s">
        <v>44</v>
      </c>
      <c r="H7605" t="s">
        <v>1731</v>
      </c>
      <c r="I7605" s="4">
        <v>195.96</v>
      </c>
      <c r="J7605" s="5">
        <v>5</v>
      </c>
      <c r="K7605" s="4">
        <v>19.600000000000001</v>
      </c>
    </row>
    <row r="7606" spans="1:11" x14ac:dyDescent="0.2">
      <c r="A7606" t="s">
        <v>3716</v>
      </c>
      <c r="B7606" t="str">
        <f t="shared" si="238"/>
        <v>2017</v>
      </c>
      <c r="C7606" t="str">
        <f t="shared" si="239"/>
        <v>May</v>
      </c>
      <c r="D7606" t="s">
        <v>1879</v>
      </c>
      <c r="E7606" t="s">
        <v>109</v>
      </c>
      <c r="F7606" t="s">
        <v>12</v>
      </c>
      <c r="G7606" t="s">
        <v>13</v>
      </c>
      <c r="H7606" t="s">
        <v>3266</v>
      </c>
      <c r="I7606" s="4">
        <v>15.55</v>
      </c>
      <c r="J7606" s="5">
        <v>3</v>
      </c>
      <c r="K7606" s="4">
        <v>5.44</v>
      </c>
    </row>
    <row r="7607" spans="1:11" x14ac:dyDescent="0.2">
      <c r="A7607" t="s">
        <v>3716</v>
      </c>
      <c r="B7607" t="str">
        <f t="shared" si="238"/>
        <v>2017</v>
      </c>
      <c r="C7607" t="str">
        <f t="shared" si="239"/>
        <v>May</v>
      </c>
      <c r="D7607" t="s">
        <v>1879</v>
      </c>
      <c r="E7607" t="s">
        <v>109</v>
      </c>
      <c r="F7607" t="s">
        <v>43</v>
      </c>
      <c r="G7607" t="s">
        <v>58</v>
      </c>
      <c r="H7607" t="s">
        <v>1314</v>
      </c>
      <c r="I7607" s="4">
        <v>271.97000000000003</v>
      </c>
      <c r="J7607" s="5">
        <v>4</v>
      </c>
      <c r="K7607" s="4">
        <v>54.39</v>
      </c>
    </row>
    <row r="7608" spans="1:11" x14ac:dyDescent="0.2">
      <c r="A7608" t="s">
        <v>3716</v>
      </c>
      <c r="B7608" t="str">
        <f t="shared" si="238"/>
        <v>2017</v>
      </c>
      <c r="C7608" t="str">
        <f t="shared" si="239"/>
        <v>May</v>
      </c>
      <c r="D7608" t="s">
        <v>2013</v>
      </c>
      <c r="E7608" t="s">
        <v>608</v>
      </c>
      <c r="F7608" t="s">
        <v>38</v>
      </c>
      <c r="G7608" t="s">
        <v>52</v>
      </c>
      <c r="H7608" t="s">
        <v>422</v>
      </c>
      <c r="I7608" s="4">
        <v>27.46</v>
      </c>
      <c r="J7608" s="5">
        <v>2</v>
      </c>
      <c r="K7608" s="4">
        <v>9.89</v>
      </c>
    </row>
    <row r="7609" spans="1:11" x14ac:dyDescent="0.2">
      <c r="A7609" t="s">
        <v>3716</v>
      </c>
      <c r="B7609" t="str">
        <f t="shared" si="238"/>
        <v>2017</v>
      </c>
      <c r="C7609" t="str">
        <f t="shared" si="239"/>
        <v>May</v>
      </c>
      <c r="D7609" t="s">
        <v>2013</v>
      </c>
      <c r="E7609" t="s">
        <v>608</v>
      </c>
      <c r="F7609" t="s">
        <v>12</v>
      </c>
      <c r="G7609" t="s">
        <v>105</v>
      </c>
      <c r="H7609" t="s">
        <v>1480</v>
      </c>
      <c r="I7609" s="4">
        <v>125.13</v>
      </c>
      <c r="J7609" s="5">
        <v>3</v>
      </c>
      <c r="K7609" s="4">
        <v>36.29</v>
      </c>
    </row>
    <row r="7610" spans="1:11" x14ac:dyDescent="0.2">
      <c r="A7610" t="s">
        <v>3716</v>
      </c>
      <c r="B7610" t="str">
        <f t="shared" si="238"/>
        <v>2017</v>
      </c>
      <c r="C7610" t="str">
        <f t="shared" si="239"/>
        <v>May</v>
      </c>
      <c r="D7610" t="s">
        <v>1663</v>
      </c>
      <c r="E7610" t="s">
        <v>87</v>
      </c>
      <c r="F7610" t="s">
        <v>12</v>
      </c>
      <c r="G7610" t="s">
        <v>13</v>
      </c>
      <c r="H7610" t="s">
        <v>2736</v>
      </c>
      <c r="I7610" s="4">
        <v>13.87</v>
      </c>
      <c r="J7610" s="5">
        <v>3</v>
      </c>
      <c r="K7610" s="4">
        <v>5.03</v>
      </c>
    </row>
    <row r="7611" spans="1:11" x14ac:dyDescent="0.2">
      <c r="A7611" t="s">
        <v>3716</v>
      </c>
      <c r="B7611" t="str">
        <f t="shared" si="238"/>
        <v>2017</v>
      </c>
      <c r="C7611" t="str">
        <f t="shared" si="239"/>
        <v>May</v>
      </c>
      <c r="D7611" t="s">
        <v>1663</v>
      </c>
      <c r="E7611" t="s">
        <v>87</v>
      </c>
      <c r="F7611" t="s">
        <v>38</v>
      </c>
      <c r="G7611" t="s">
        <v>83</v>
      </c>
      <c r="H7611" t="s">
        <v>2615</v>
      </c>
      <c r="I7611" s="4">
        <v>115.96</v>
      </c>
      <c r="J7611" s="5">
        <v>4</v>
      </c>
      <c r="K7611" s="4">
        <v>-64.94</v>
      </c>
    </row>
    <row r="7612" spans="1:11" x14ac:dyDescent="0.2">
      <c r="A7612" t="s">
        <v>3717</v>
      </c>
      <c r="B7612" t="str">
        <f t="shared" si="238"/>
        <v>2017</v>
      </c>
      <c r="C7612" t="str">
        <f t="shared" si="239"/>
        <v>May</v>
      </c>
      <c r="D7612" t="s">
        <v>2253</v>
      </c>
      <c r="E7612" t="s">
        <v>11</v>
      </c>
      <c r="F7612" t="s">
        <v>12</v>
      </c>
      <c r="G7612" t="s">
        <v>13</v>
      </c>
      <c r="H7612" t="s">
        <v>2970</v>
      </c>
      <c r="I7612" s="4">
        <v>25.92</v>
      </c>
      <c r="J7612" s="5">
        <v>5</v>
      </c>
      <c r="K7612" s="4">
        <v>9.4</v>
      </c>
    </row>
    <row r="7613" spans="1:11" x14ac:dyDescent="0.2">
      <c r="A7613" t="s">
        <v>3717</v>
      </c>
      <c r="B7613" t="str">
        <f t="shared" si="238"/>
        <v>2017</v>
      </c>
      <c r="C7613" t="str">
        <f t="shared" si="239"/>
        <v>May</v>
      </c>
      <c r="D7613" t="s">
        <v>2253</v>
      </c>
      <c r="E7613" t="s">
        <v>11</v>
      </c>
      <c r="F7613" t="s">
        <v>12</v>
      </c>
      <c r="G7613" t="s">
        <v>20</v>
      </c>
      <c r="H7613" t="s">
        <v>2036</v>
      </c>
      <c r="I7613" s="4">
        <v>53.42</v>
      </c>
      <c r="J7613" s="5">
        <v>3</v>
      </c>
      <c r="K7613" s="4">
        <v>4.67</v>
      </c>
    </row>
    <row r="7614" spans="1:11" x14ac:dyDescent="0.2">
      <c r="A7614" t="s">
        <v>3717</v>
      </c>
      <c r="B7614" t="str">
        <f t="shared" si="238"/>
        <v>2017</v>
      </c>
      <c r="C7614" t="str">
        <f t="shared" si="239"/>
        <v>May</v>
      </c>
      <c r="D7614" t="s">
        <v>3116</v>
      </c>
      <c r="E7614" t="s">
        <v>11</v>
      </c>
      <c r="F7614" t="s">
        <v>38</v>
      </c>
      <c r="G7614" t="s">
        <v>52</v>
      </c>
      <c r="H7614" t="s">
        <v>3299</v>
      </c>
      <c r="I7614" s="4">
        <v>65.42</v>
      </c>
      <c r="J7614" s="5">
        <v>4</v>
      </c>
      <c r="K7614" s="4">
        <v>-52.34</v>
      </c>
    </row>
    <row r="7615" spans="1:11" x14ac:dyDescent="0.2">
      <c r="A7615" t="s">
        <v>3717</v>
      </c>
      <c r="B7615" t="str">
        <f t="shared" si="238"/>
        <v>2017</v>
      </c>
      <c r="C7615" t="str">
        <f t="shared" si="239"/>
        <v>May</v>
      </c>
      <c r="D7615" t="s">
        <v>2312</v>
      </c>
      <c r="E7615" t="s">
        <v>1156</v>
      </c>
      <c r="F7615" t="s">
        <v>12</v>
      </c>
      <c r="G7615" t="s">
        <v>47</v>
      </c>
      <c r="H7615" t="s">
        <v>277</v>
      </c>
      <c r="I7615" s="4">
        <v>23.55</v>
      </c>
      <c r="J7615" s="5">
        <v>5</v>
      </c>
      <c r="K7615" s="4">
        <v>1.18</v>
      </c>
    </row>
    <row r="7616" spans="1:11" x14ac:dyDescent="0.2">
      <c r="A7616" t="s">
        <v>3717</v>
      </c>
      <c r="B7616" t="str">
        <f t="shared" si="238"/>
        <v>2017</v>
      </c>
      <c r="C7616" t="str">
        <f t="shared" si="239"/>
        <v>May</v>
      </c>
      <c r="D7616" t="s">
        <v>1877</v>
      </c>
      <c r="E7616" t="s">
        <v>146</v>
      </c>
      <c r="F7616" t="s">
        <v>12</v>
      </c>
      <c r="G7616" t="s">
        <v>22</v>
      </c>
      <c r="H7616" t="s">
        <v>1320</v>
      </c>
      <c r="I7616" s="4">
        <v>43.41</v>
      </c>
      <c r="J7616" s="5">
        <v>1</v>
      </c>
      <c r="K7616" s="4">
        <v>19.97</v>
      </c>
    </row>
    <row r="7617" spans="1:11" x14ac:dyDescent="0.2">
      <c r="A7617" t="s">
        <v>3717</v>
      </c>
      <c r="B7617" t="str">
        <f t="shared" si="238"/>
        <v>2017</v>
      </c>
      <c r="C7617" t="str">
        <f t="shared" si="239"/>
        <v>May</v>
      </c>
      <c r="D7617" t="s">
        <v>1877</v>
      </c>
      <c r="E7617" t="s">
        <v>146</v>
      </c>
      <c r="F7617" t="s">
        <v>38</v>
      </c>
      <c r="G7617" t="s">
        <v>52</v>
      </c>
      <c r="H7617" t="s">
        <v>331</v>
      </c>
      <c r="I7617" s="4">
        <v>6.24</v>
      </c>
      <c r="J7617" s="5">
        <v>3</v>
      </c>
      <c r="K7617" s="4">
        <v>2.62</v>
      </c>
    </row>
    <row r="7618" spans="1:11" x14ac:dyDescent="0.2">
      <c r="A7618" t="s">
        <v>3717</v>
      </c>
      <c r="B7618" t="str">
        <f t="shared" si="238"/>
        <v>2017</v>
      </c>
      <c r="C7618" t="str">
        <f t="shared" si="239"/>
        <v>May</v>
      </c>
      <c r="D7618" t="s">
        <v>1877</v>
      </c>
      <c r="E7618" t="s">
        <v>146</v>
      </c>
      <c r="F7618" t="s">
        <v>12</v>
      </c>
      <c r="G7618" t="s">
        <v>105</v>
      </c>
      <c r="H7618" t="s">
        <v>3433</v>
      </c>
      <c r="I7618" s="4">
        <v>465.16</v>
      </c>
      <c r="J7618" s="5">
        <v>2</v>
      </c>
      <c r="K7618" s="4">
        <v>120.94</v>
      </c>
    </row>
    <row r="7619" spans="1:11" x14ac:dyDescent="0.2">
      <c r="A7619" t="s">
        <v>3717</v>
      </c>
      <c r="B7619" t="str">
        <f t="shared" ref="B7619:B7682" si="240">TEXT(A7619,"YYYY")</f>
        <v>2017</v>
      </c>
      <c r="C7619" t="str">
        <f t="shared" ref="C7619:C7682" si="241">TEXT(A7619,"MMM")</f>
        <v>May</v>
      </c>
      <c r="D7619" t="s">
        <v>1877</v>
      </c>
      <c r="E7619" t="s">
        <v>146</v>
      </c>
      <c r="F7619" t="s">
        <v>12</v>
      </c>
      <c r="G7619" t="s">
        <v>13</v>
      </c>
      <c r="H7619" t="s">
        <v>873</v>
      </c>
      <c r="I7619" s="4">
        <v>7.98</v>
      </c>
      <c r="J7619" s="5">
        <v>1</v>
      </c>
      <c r="K7619" s="4">
        <v>3.99</v>
      </c>
    </row>
    <row r="7620" spans="1:11" x14ac:dyDescent="0.2">
      <c r="A7620" t="s">
        <v>3718</v>
      </c>
      <c r="B7620" t="str">
        <f t="shared" si="240"/>
        <v>2017</v>
      </c>
      <c r="C7620" t="str">
        <f t="shared" si="241"/>
        <v>May</v>
      </c>
      <c r="D7620" t="s">
        <v>2580</v>
      </c>
      <c r="E7620" t="s">
        <v>71</v>
      </c>
      <c r="F7620" t="s">
        <v>38</v>
      </c>
      <c r="G7620" t="s">
        <v>83</v>
      </c>
      <c r="H7620" t="s">
        <v>1992</v>
      </c>
      <c r="I7620" s="4">
        <v>241.96</v>
      </c>
      <c r="J7620" s="5">
        <v>2</v>
      </c>
      <c r="K7620" s="4">
        <v>33.869999999999997</v>
      </c>
    </row>
    <row r="7621" spans="1:11" x14ac:dyDescent="0.2">
      <c r="A7621" t="s">
        <v>3718</v>
      </c>
      <c r="B7621" t="str">
        <f t="shared" si="240"/>
        <v>2017</v>
      </c>
      <c r="C7621" t="str">
        <f t="shared" si="241"/>
        <v>May</v>
      </c>
      <c r="D7621" t="s">
        <v>2580</v>
      </c>
      <c r="E7621" t="s">
        <v>71</v>
      </c>
      <c r="F7621" t="s">
        <v>12</v>
      </c>
      <c r="G7621" t="s">
        <v>22</v>
      </c>
      <c r="H7621" t="s">
        <v>2084</v>
      </c>
      <c r="I7621" s="4">
        <v>3.89</v>
      </c>
      <c r="J7621" s="5">
        <v>1</v>
      </c>
      <c r="K7621" s="4">
        <v>1.87</v>
      </c>
    </row>
    <row r="7622" spans="1:11" x14ac:dyDescent="0.2">
      <c r="A7622" t="s">
        <v>3718</v>
      </c>
      <c r="B7622" t="str">
        <f t="shared" si="240"/>
        <v>2017</v>
      </c>
      <c r="C7622" t="str">
        <f t="shared" si="241"/>
        <v>May</v>
      </c>
      <c r="D7622" t="s">
        <v>2580</v>
      </c>
      <c r="E7622" t="s">
        <v>71</v>
      </c>
      <c r="F7622" t="s">
        <v>38</v>
      </c>
      <c r="G7622" t="s">
        <v>52</v>
      </c>
      <c r="H7622" t="s">
        <v>1010</v>
      </c>
      <c r="I7622" s="4">
        <v>8.01</v>
      </c>
      <c r="J7622" s="5">
        <v>3</v>
      </c>
      <c r="K7622" s="4">
        <v>3.04</v>
      </c>
    </row>
    <row r="7623" spans="1:11" x14ac:dyDescent="0.2">
      <c r="A7623" t="s">
        <v>3718</v>
      </c>
      <c r="B7623" t="str">
        <f t="shared" si="240"/>
        <v>2017</v>
      </c>
      <c r="C7623" t="str">
        <f t="shared" si="241"/>
        <v>May</v>
      </c>
      <c r="D7623" t="s">
        <v>2166</v>
      </c>
      <c r="E7623" t="s">
        <v>104</v>
      </c>
      <c r="F7623" t="s">
        <v>43</v>
      </c>
      <c r="G7623" t="s">
        <v>44</v>
      </c>
      <c r="H7623" t="s">
        <v>2285</v>
      </c>
      <c r="I7623" s="4">
        <v>156.79</v>
      </c>
      <c r="J7623" s="5">
        <v>1</v>
      </c>
      <c r="K7623" s="4">
        <v>17.64</v>
      </c>
    </row>
    <row r="7624" spans="1:11" x14ac:dyDescent="0.2">
      <c r="A7624" t="s">
        <v>3718</v>
      </c>
      <c r="B7624" t="str">
        <f t="shared" si="240"/>
        <v>2017</v>
      </c>
      <c r="C7624" t="str">
        <f t="shared" si="241"/>
        <v>May</v>
      </c>
      <c r="D7624" t="s">
        <v>2166</v>
      </c>
      <c r="E7624" t="s">
        <v>104</v>
      </c>
      <c r="F7624" t="s">
        <v>43</v>
      </c>
      <c r="G7624" t="s">
        <v>58</v>
      </c>
      <c r="H7624" t="s">
        <v>450</v>
      </c>
      <c r="I7624" s="4">
        <v>35.36</v>
      </c>
      <c r="J7624" s="5">
        <v>2</v>
      </c>
      <c r="K7624" s="4">
        <v>-3.09</v>
      </c>
    </row>
    <row r="7625" spans="1:11" x14ac:dyDescent="0.2">
      <c r="A7625" t="s">
        <v>3718</v>
      </c>
      <c r="B7625" t="str">
        <f t="shared" si="240"/>
        <v>2017</v>
      </c>
      <c r="C7625" t="str">
        <f t="shared" si="241"/>
        <v>May</v>
      </c>
      <c r="D7625" t="s">
        <v>2166</v>
      </c>
      <c r="E7625" t="s">
        <v>104</v>
      </c>
      <c r="F7625" t="s">
        <v>38</v>
      </c>
      <c r="G7625" t="s">
        <v>52</v>
      </c>
      <c r="H7625" t="s">
        <v>2713</v>
      </c>
      <c r="I7625" s="4">
        <v>13.59</v>
      </c>
      <c r="J7625" s="5">
        <v>1</v>
      </c>
      <c r="K7625" s="4">
        <v>-0.34</v>
      </c>
    </row>
    <row r="7626" spans="1:11" x14ac:dyDescent="0.2">
      <c r="A7626" t="s">
        <v>3718</v>
      </c>
      <c r="B7626" t="str">
        <f t="shared" si="240"/>
        <v>2017</v>
      </c>
      <c r="C7626" t="str">
        <f t="shared" si="241"/>
        <v>May</v>
      </c>
      <c r="D7626" t="s">
        <v>1619</v>
      </c>
      <c r="E7626" t="s">
        <v>31</v>
      </c>
      <c r="F7626" t="s">
        <v>12</v>
      </c>
      <c r="G7626" t="s">
        <v>13</v>
      </c>
      <c r="H7626" t="s">
        <v>3372</v>
      </c>
      <c r="I7626" s="4">
        <v>37.520000000000003</v>
      </c>
      <c r="J7626" s="5">
        <v>4</v>
      </c>
      <c r="K7626" s="4">
        <v>18.010000000000002</v>
      </c>
    </row>
    <row r="7627" spans="1:11" x14ac:dyDescent="0.2">
      <c r="A7627" t="s">
        <v>3718</v>
      </c>
      <c r="B7627" t="str">
        <f t="shared" si="240"/>
        <v>2017</v>
      </c>
      <c r="C7627" t="str">
        <f t="shared" si="241"/>
        <v>May</v>
      </c>
      <c r="D7627" t="s">
        <v>326</v>
      </c>
      <c r="E7627" t="s">
        <v>11</v>
      </c>
      <c r="F7627" t="s">
        <v>38</v>
      </c>
      <c r="G7627" t="s">
        <v>83</v>
      </c>
      <c r="H7627" t="s">
        <v>2271</v>
      </c>
      <c r="I7627" s="4">
        <v>204.67</v>
      </c>
      <c r="J7627" s="5">
        <v>1</v>
      </c>
      <c r="K7627" s="4">
        <v>-6.02</v>
      </c>
    </row>
    <row r="7628" spans="1:11" x14ac:dyDescent="0.2">
      <c r="A7628" t="s">
        <v>3718</v>
      </c>
      <c r="B7628" t="str">
        <f t="shared" si="240"/>
        <v>2017</v>
      </c>
      <c r="C7628" t="str">
        <f t="shared" si="241"/>
        <v>May</v>
      </c>
      <c r="D7628" t="s">
        <v>333</v>
      </c>
      <c r="E7628" t="s">
        <v>31</v>
      </c>
      <c r="F7628" t="s">
        <v>12</v>
      </c>
      <c r="G7628" t="s">
        <v>27</v>
      </c>
      <c r="H7628" t="s">
        <v>1027</v>
      </c>
      <c r="I7628" s="4">
        <v>35.1</v>
      </c>
      <c r="J7628" s="5">
        <v>6</v>
      </c>
      <c r="K7628" s="4">
        <v>10.18</v>
      </c>
    </row>
    <row r="7629" spans="1:11" x14ac:dyDescent="0.2">
      <c r="A7629" t="s">
        <v>3719</v>
      </c>
      <c r="B7629" t="str">
        <f t="shared" si="240"/>
        <v>2017</v>
      </c>
      <c r="C7629" t="str">
        <f t="shared" si="241"/>
        <v>Jun</v>
      </c>
      <c r="D7629" t="s">
        <v>1200</v>
      </c>
      <c r="E7629" t="s">
        <v>87</v>
      </c>
      <c r="F7629" t="s">
        <v>12</v>
      </c>
      <c r="G7629" t="s">
        <v>105</v>
      </c>
      <c r="H7629" t="s">
        <v>2335</v>
      </c>
      <c r="I7629" s="4">
        <v>17.48</v>
      </c>
      <c r="J7629" s="5">
        <v>5</v>
      </c>
      <c r="K7629" s="4">
        <v>1.31</v>
      </c>
    </row>
    <row r="7630" spans="1:11" x14ac:dyDescent="0.2">
      <c r="A7630" t="s">
        <v>3719</v>
      </c>
      <c r="B7630" t="str">
        <f t="shared" si="240"/>
        <v>2017</v>
      </c>
      <c r="C7630" t="str">
        <f t="shared" si="241"/>
        <v>Jun</v>
      </c>
      <c r="D7630" t="s">
        <v>2689</v>
      </c>
      <c r="E7630" t="s">
        <v>87</v>
      </c>
      <c r="F7630" t="s">
        <v>12</v>
      </c>
      <c r="G7630" t="s">
        <v>22</v>
      </c>
      <c r="H7630" t="s">
        <v>293</v>
      </c>
      <c r="I7630" s="4">
        <v>3.8</v>
      </c>
      <c r="J7630" s="5">
        <v>2</v>
      </c>
      <c r="K7630" s="4">
        <v>-2.66</v>
      </c>
    </row>
    <row r="7631" spans="1:11" x14ac:dyDescent="0.2">
      <c r="A7631" t="s">
        <v>3719</v>
      </c>
      <c r="B7631" t="str">
        <f t="shared" si="240"/>
        <v>2017</v>
      </c>
      <c r="C7631" t="str">
        <f t="shared" si="241"/>
        <v>Jun</v>
      </c>
      <c r="D7631" t="s">
        <v>2689</v>
      </c>
      <c r="E7631" t="s">
        <v>87</v>
      </c>
      <c r="F7631" t="s">
        <v>12</v>
      </c>
      <c r="G7631" t="s">
        <v>13</v>
      </c>
      <c r="H7631" t="s">
        <v>1522</v>
      </c>
      <c r="I7631" s="4">
        <v>27.74</v>
      </c>
      <c r="J7631" s="5">
        <v>6</v>
      </c>
      <c r="K7631" s="4">
        <v>10.06</v>
      </c>
    </row>
    <row r="7632" spans="1:11" x14ac:dyDescent="0.2">
      <c r="A7632" t="s">
        <v>3719</v>
      </c>
      <c r="B7632" t="str">
        <f t="shared" si="240"/>
        <v>2017</v>
      </c>
      <c r="C7632" t="str">
        <f t="shared" si="241"/>
        <v>Jun</v>
      </c>
      <c r="D7632" t="s">
        <v>2689</v>
      </c>
      <c r="E7632" t="s">
        <v>87</v>
      </c>
      <c r="F7632" t="s">
        <v>43</v>
      </c>
      <c r="G7632" t="s">
        <v>44</v>
      </c>
      <c r="H7632" t="s">
        <v>2833</v>
      </c>
      <c r="I7632" s="4">
        <v>158.38</v>
      </c>
      <c r="J7632" s="5">
        <v>4</v>
      </c>
      <c r="K7632" s="4">
        <v>-34.31</v>
      </c>
    </row>
    <row r="7633" spans="1:11" x14ac:dyDescent="0.2">
      <c r="A7633" t="s">
        <v>3719</v>
      </c>
      <c r="B7633" t="str">
        <f t="shared" si="240"/>
        <v>2017</v>
      </c>
      <c r="C7633" t="str">
        <f t="shared" si="241"/>
        <v>Jun</v>
      </c>
      <c r="D7633" t="s">
        <v>3220</v>
      </c>
      <c r="E7633" t="s">
        <v>1156</v>
      </c>
      <c r="F7633" t="s">
        <v>12</v>
      </c>
      <c r="G7633" t="s">
        <v>22</v>
      </c>
      <c r="H7633" t="s">
        <v>110</v>
      </c>
      <c r="I7633" s="4">
        <v>53.9</v>
      </c>
      <c r="J7633" s="5">
        <v>5</v>
      </c>
      <c r="K7633" s="4">
        <v>25.87</v>
      </c>
    </row>
    <row r="7634" spans="1:11" x14ac:dyDescent="0.2">
      <c r="A7634" t="s">
        <v>3719</v>
      </c>
      <c r="B7634" t="str">
        <f t="shared" si="240"/>
        <v>2017</v>
      </c>
      <c r="C7634" t="str">
        <f t="shared" si="241"/>
        <v>Jun</v>
      </c>
      <c r="D7634" t="s">
        <v>830</v>
      </c>
      <c r="E7634" t="s">
        <v>26</v>
      </c>
      <c r="F7634" t="s">
        <v>12</v>
      </c>
      <c r="G7634" t="s">
        <v>20</v>
      </c>
      <c r="H7634" t="s">
        <v>2411</v>
      </c>
      <c r="I7634" s="4">
        <v>324.74</v>
      </c>
      <c r="J7634" s="5">
        <v>3</v>
      </c>
      <c r="K7634" s="4">
        <v>-77.13</v>
      </c>
    </row>
    <row r="7635" spans="1:11" x14ac:dyDescent="0.2">
      <c r="A7635" t="s">
        <v>3719</v>
      </c>
      <c r="B7635" t="str">
        <f t="shared" si="240"/>
        <v>2017</v>
      </c>
      <c r="C7635" t="str">
        <f t="shared" si="241"/>
        <v>Jun</v>
      </c>
      <c r="D7635" t="s">
        <v>2781</v>
      </c>
      <c r="E7635" t="s">
        <v>146</v>
      </c>
      <c r="F7635" t="s">
        <v>38</v>
      </c>
      <c r="G7635" t="s">
        <v>39</v>
      </c>
      <c r="H7635" t="s">
        <v>2009</v>
      </c>
      <c r="I7635" s="4">
        <v>1925.88</v>
      </c>
      <c r="J7635" s="5">
        <v>6</v>
      </c>
      <c r="K7635" s="4">
        <v>539.25</v>
      </c>
    </row>
    <row r="7636" spans="1:11" x14ac:dyDescent="0.2">
      <c r="A7636" t="s">
        <v>3719</v>
      </c>
      <c r="B7636" t="str">
        <f t="shared" si="240"/>
        <v>2017</v>
      </c>
      <c r="C7636" t="str">
        <f t="shared" si="241"/>
        <v>Jun</v>
      </c>
      <c r="D7636" t="s">
        <v>2781</v>
      </c>
      <c r="E7636" t="s">
        <v>146</v>
      </c>
      <c r="F7636" t="s">
        <v>12</v>
      </c>
      <c r="G7636" t="s">
        <v>105</v>
      </c>
      <c r="H7636" t="s">
        <v>874</v>
      </c>
      <c r="I7636" s="4">
        <v>2405.1999999999998</v>
      </c>
      <c r="J7636" s="5">
        <v>8</v>
      </c>
      <c r="K7636" s="4">
        <v>793.72</v>
      </c>
    </row>
    <row r="7637" spans="1:11" x14ac:dyDescent="0.2">
      <c r="A7637" t="s">
        <v>3719</v>
      </c>
      <c r="B7637" t="str">
        <f t="shared" si="240"/>
        <v>2017</v>
      </c>
      <c r="C7637" t="str">
        <f t="shared" si="241"/>
        <v>Jun</v>
      </c>
      <c r="D7637" t="s">
        <v>2781</v>
      </c>
      <c r="E7637" t="s">
        <v>146</v>
      </c>
      <c r="F7637" t="s">
        <v>43</v>
      </c>
      <c r="G7637" t="s">
        <v>58</v>
      </c>
      <c r="H7637" t="s">
        <v>1774</v>
      </c>
      <c r="I7637" s="4">
        <v>83.97</v>
      </c>
      <c r="J7637" s="5">
        <v>3</v>
      </c>
      <c r="K7637" s="4">
        <v>15.95</v>
      </c>
    </row>
    <row r="7638" spans="1:11" x14ac:dyDescent="0.2">
      <c r="A7638" t="s">
        <v>3719</v>
      </c>
      <c r="B7638" t="str">
        <f t="shared" si="240"/>
        <v>2017</v>
      </c>
      <c r="C7638" t="str">
        <f t="shared" si="241"/>
        <v>Jun</v>
      </c>
      <c r="D7638" t="s">
        <v>2781</v>
      </c>
      <c r="E7638" t="s">
        <v>146</v>
      </c>
      <c r="F7638" t="s">
        <v>43</v>
      </c>
      <c r="G7638" t="s">
        <v>58</v>
      </c>
      <c r="H7638" t="s">
        <v>3024</v>
      </c>
      <c r="I7638" s="4">
        <v>39.89</v>
      </c>
      <c r="J7638" s="5">
        <v>1</v>
      </c>
      <c r="K7638" s="4">
        <v>14.76</v>
      </c>
    </row>
    <row r="7639" spans="1:11" x14ac:dyDescent="0.2">
      <c r="A7639" t="s">
        <v>3719</v>
      </c>
      <c r="B7639" t="str">
        <f t="shared" si="240"/>
        <v>2017</v>
      </c>
      <c r="C7639" t="str">
        <f t="shared" si="241"/>
        <v>Jun</v>
      </c>
      <c r="D7639" t="s">
        <v>2781</v>
      </c>
      <c r="E7639" t="s">
        <v>146</v>
      </c>
      <c r="F7639" t="s">
        <v>12</v>
      </c>
      <c r="G7639" t="s">
        <v>22</v>
      </c>
      <c r="H7639" t="s">
        <v>2367</v>
      </c>
      <c r="I7639" s="4">
        <v>17.38</v>
      </c>
      <c r="J7639" s="5">
        <v>2</v>
      </c>
      <c r="K7639" s="4">
        <v>8.69</v>
      </c>
    </row>
    <row r="7640" spans="1:11" x14ac:dyDescent="0.2">
      <c r="A7640" t="s">
        <v>3720</v>
      </c>
      <c r="B7640" t="str">
        <f t="shared" si="240"/>
        <v>2017</v>
      </c>
      <c r="C7640" t="str">
        <f t="shared" si="241"/>
        <v>Jun</v>
      </c>
      <c r="D7640" t="s">
        <v>1164</v>
      </c>
      <c r="E7640" t="s">
        <v>87</v>
      </c>
      <c r="F7640" t="s">
        <v>43</v>
      </c>
      <c r="G7640" t="s">
        <v>44</v>
      </c>
      <c r="H7640" t="s">
        <v>2368</v>
      </c>
      <c r="I7640" s="4">
        <v>2.97</v>
      </c>
      <c r="J7640" s="5">
        <v>1</v>
      </c>
      <c r="K7640" s="4">
        <v>-0.64</v>
      </c>
    </row>
    <row r="7641" spans="1:11" x14ac:dyDescent="0.2">
      <c r="A7641" t="s">
        <v>3720</v>
      </c>
      <c r="B7641" t="str">
        <f t="shared" si="240"/>
        <v>2017</v>
      </c>
      <c r="C7641" t="str">
        <f t="shared" si="241"/>
        <v>Jun</v>
      </c>
      <c r="D7641" t="s">
        <v>1164</v>
      </c>
      <c r="E7641" t="s">
        <v>87</v>
      </c>
      <c r="F7641" t="s">
        <v>12</v>
      </c>
      <c r="G7641" t="s">
        <v>20</v>
      </c>
      <c r="H7641" t="s">
        <v>2148</v>
      </c>
      <c r="I7641" s="4">
        <v>27.44</v>
      </c>
      <c r="J7641" s="5">
        <v>2</v>
      </c>
      <c r="K7641" s="4">
        <v>2.4</v>
      </c>
    </row>
    <row r="7642" spans="1:11" x14ac:dyDescent="0.2">
      <c r="A7642" t="s">
        <v>3720</v>
      </c>
      <c r="B7642" t="str">
        <f t="shared" si="240"/>
        <v>2017</v>
      </c>
      <c r="C7642" t="str">
        <f t="shared" si="241"/>
        <v>Jun</v>
      </c>
      <c r="D7642" t="s">
        <v>1648</v>
      </c>
      <c r="E7642" t="s">
        <v>109</v>
      </c>
      <c r="F7642" t="s">
        <v>12</v>
      </c>
      <c r="G7642" t="s">
        <v>13</v>
      </c>
      <c r="H7642" t="s">
        <v>1849</v>
      </c>
      <c r="I7642" s="4">
        <v>25.34</v>
      </c>
      <c r="J7642" s="5">
        <v>6</v>
      </c>
      <c r="K7642" s="4">
        <v>7.92</v>
      </c>
    </row>
    <row r="7643" spans="1:11" x14ac:dyDescent="0.2">
      <c r="A7643" t="s">
        <v>3720</v>
      </c>
      <c r="B7643" t="str">
        <f t="shared" si="240"/>
        <v>2017</v>
      </c>
      <c r="C7643" t="str">
        <f t="shared" si="241"/>
        <v>Jun</v>
      </c>
      <c r="D7643" t="s">
        <v>1648</v>
      </c>
      <c r="E7643" t="s">
        <v>109</v>
      </c>
      <c r="F7643" t="s">
        <v>12</v>
      </c>
      <c r="G7643" t="s">
        <v>72</v>
      </c>
      <c r="H7643" t="s">
        <v>3226</v>
      </c>
      <c r="I7643" s="4">
        <v>43.92</v>
      </c>
      <c r="J7643" s="5">
        <v>5</v>
      </c>
      <c r="K7643" s="4">
        <v>15.92</v>
      </c>
    </row>
    <row r="7644" spans="1:11" x14ac:dyDescent="0.2">
      <c r="A7644" t="s">
        <v>3720</v>
      </c>
      <c r="B7644" t="str">
        <f t="shared" si="240"/>
        <v>2017</v>
      </c>
      <c r="C7644" t="str">
        <f t="shared" si="241"/>
        <v>Jun</v>
      </c>
      <c r="D7644" t="s">
        <v>693</v>
      </c>
      <c r="E7644" t="s">
        <v>290</v>
      </c>
      <c r="F7644" t="s">
        <v>12</v>
      </c>
      <c r="G7644" t="s">
        <v>13</v>
      </c>
      <c r="H7644" t="s">
        <v>571</v>
      </c>
      <c r="I7644" s="4">
        <v>25.34</v>
      </c>
      <c r="J7644" s="5">
        <v>4</v>
      </c>
      <c r="K7644" s="4">
        <v>9.19</v>
      </c>
    </row>
    <row r="7645" spans="1:11" x14ac:dyDescent="0.2">
      <c r="A7645" t="s">
        <v>3720</v>
      </c>
      <c r="B7645" t="str">
        <f t="shared" si="240"/>
        <v>2017</v>
      </c>
      <c r="C7645" t="str">
        <f t="shared" si="241"/>
        <v>Jun</v>
      </c>
      <c r="D7645" t="s">
        <v>2361</v>
      </c>
      <c r="E7645" t="s">
        <v>11</v>
      </c>
      <c r="F7645" t="s">
        <v>12</v>
      </c>
      <c r="G7645" t="s">
        <v>13</v>
      </c>
      <c r="H7645" t="s">
        <v>2344</v>
      </c>
      <c r="I7645" s="4">
        <v>10.69</v>
      </c>
      <c r="J7645" s="5">
        <v>2</v>
      </c>
      <c r="K7645" s="4">
        <v>3.74</v>
      </c>
    </row>
    <row r="7646" spans="1:11" x14ac:dyDescent="0.2">
      <c r="A7646" t="s">
        <v>3721</v>
      </c>
      <c r="B7646" t="str">
        <f t="shared" si="240"/>
        <v>2017</v>
      </c>
      <c r="C7646" t="str">
        <f t="shared" si="241"/>
        <v>Jun</v>
      </c>
      <c r="D7646" t="s">
        <v>940</v>
      </c>
      <c r="E7646" t="s">
        <v>135</v>
      </c>
      <c r="F7646" t="s">
        <v>38</v>
      </c>
      <c r="G7646" t="s">
        <v>52</v>
      </c>
      <c r="H7646" t="s">
        <v>1965</v>
      </c>
      <c r="I7646" s="4">
        <v>35.17</v>
      </c>
      <c r="J7646" s="5">
        <v>7</v>
      </c>
      <c r="K7646" s="4">
        <v>9.67</v>
      </c>
    </row>
    <row r="7647" spans="1:11" x14ac:dyDescent="0.2">
      <c r="A7647" t="s">
        <v>3721</v>
      </c>
      <c r="B7647" t="str">
        <f t="shared" si="240"/>
        <v>2017</v>
      </c>
      <c r="C7647" t="str">
        <f t="shared" si="241"/>
        <v>Jun</v>
      </c>
      <c r="D7647" t="s">
        <v>718</v>
      </c>
      <c r="E7647" t="s">
        <v>189</v>
      </c>
      <c r="F7647" t="s">
        <v>43</v>
      </c>
      <c r="G7647" t="s">
        <v>58</v>
      </c>
      <c r="H7647" t="s">
        <v>2808</v>
      </c>
      <c r="I7647" s="4">
        <v>1099.5</v>
      </c>
      <c r="J7647" s="5">
        <v>10</v>
      </c>
      <c r="K7647" s="4">
        <v>362.84</v>
      </c>
    </row>
    <row r="7648" spans="1:11" x14ac:dyDescent="0.2">
      <c r="A7648" t="s">
        <v>3721</v>
      </c>
      <c r="B7648" t="str">
        <f t="shared" si="240"/>
        <v>2017</v>
      </c>
      <c r="C7648" t="str">
        <f t="shared" si="241"/>
        <v>Jun</v>
      </c>
      <c r="D7648" t="s">
        <v>1950</v>
      </c>
      <c r="E7648" t="s">
        <v>31</v>
      </c>
      <c r="F7648" t="s">
        <v>43</v>
      </c>
      <c r="G7648" t="s">
        <v>58</v>
      </c>
      <c r="H7648" t="s">
        <v>1643</v>
      </c>
      <c r="I7648" s="4">
        <v>44.75</v>
      </c>
      <c r="J7648" s="5">
        <v>5</v>
      </c>
      <c r="K7648" s="4">
        <v>8.5</v>
      </c>
    </row>
    <row r="7649" spans="1:11" x14ac:dyDescent="0.2">
      <c r="A7649" t="s">
        <v>3721</v>
      </c>
      <c r="B7649" t="str">
        <f t="shared" si="240"/>
        <v>2017</v>
      </c>
      <c r="C7649" t="str">
        <f t="shared" si="241"/>
        <v>Jun</v>
      </c>
      <c r="D7649" t="s">
        <v>1950</v>
      </c>
      <c r="E7649" t="s">
        <v>31</v>
      </c>
      <c r="F7649" t="s">
        <v>12</v>
      </c>
      <c r="G7649" t="s">
        <v>13</v>
      </c>
      <c r="H7649" t="s">
        <v>510</v>
      </c>
      <c r="I7649" s="4">
        <v>11.96</v>
      </c>
      <c r="J7649" s="5">
        <v>2</v>
      </c>
      <c r="K7649" s="4">
        <v>5.38</v>
      </c>
    </row>
    <row r="7650" spans="1:11" x14ac:dyDescent="0.2">
      <c r="A7650" t="s">
        <v>3721</v>
      </c>
      <c r="B7650" t="str">
        <f t="shared" si="240"/>
        <v>2017</v>
      </c>
      <c r="C7650" t="str">
        <f t="shared" si="241"/>
        <v>Jun</v>
      </c>
      <c r="D7650" t="s">
        <v>1950</v>
      </c>
      <c r="E7650" t="s">
        <v>31</v>
      </c>
      <c r="F7650" t="s">
        <v>12</v>
      </c>
      <c r="G7650" t="s">
        <v>22</v>
      </c>
      <c r="H7650" t="s">
        <v>1956</v>
      </c>
      <c r="I7650" s="4">
        <v>3.91</v>
      </c>
      <c r="J7650" s="5">
        <v>1</v>
      </c>
      <c r="K7650" s="4">
        <v>1.27</v>
      </c>
    </row>
    <row r="7651" spans="1:11" x14ac:dyDescent="0.2">
      <c r="A7651" t="s">
        <v>3721</v>
      </c>
      <c r="B7651" t="str">
        <f t="shared" si="240"/>
        <v>2017</v>
      </c>
      <c r="C7651" t="str">
        <f t="shared" si="241"/>
        <v>Jun</v>
      </c>
      <c r="D7651" t="s">
        <v>913</v>
      </c>
      <c r="E7651" t="s">
        <v>139</v>
      </c>
      <c r="F7651" t="s">
        <v>12</v>
      </c>
      <c r="G7651" t="s">
        <v>22</v>
      </c>
      <c r="H7651" t="s">
        <v>1387</v>
      </c>
      <c r="I7651" s="4">
        <v>4.55</v>
      </c>
      <c r="J7651" s="5">
        <v>3</v>
      </c>
      <c r="K7651" s="4">
        <v>-3.49</v>
      </c>
    </row>
    <row r="7652" spans="1:11" x14ac:dyDescent="0.2">
      <c r="A7652" t="s">
        <v>3721</v>
      </c>
      <c r="B7652" t="str">
        <f t="shared" si="240"/>
        <v>2017</v>
      </c>
      <c r="C7652" t="str">
        <f t="shared" si="241"/>
        <v>Jun</v>
      </c>
      <c r="D7652" t="s">
        <v>913</v>
      </c>
      <c r="E7652" t="s">
        <v>139</v>
      </c>
      <c r="F7652" t="s">
        <v>12</v>
      </c>
      <c r="G7652" t="s">
        <v>105</v>
      </c>
      <c r="H7652" t="s">
        <v>1220</v>
      </c>
      <c r="I7652" s="4">
        <v>5.2</v>
      </c>
      <c r="J7652" s="5">
        <v>2</v>
      </c>
      <c r="K7652" s="4">
        <v>0.59</v>
      </c>
    </row>
    <row r="7653" spans="1:11" x14ac:dyDescent="0.2">
      <c r="A7653" t="s">
        <v>3721</v>
      </c>
      <c r="B7653" t="str">
        <f t="shared" si="240"/>
        <v>2017</v>
      </c>
      <c r="C7653" t="str">
        <f t="shared" si="241"/>
        <v>Jun</v>
      </c>
      <c r="D7653" t="s">
        <v>913</v>
      </c>
      <c r="E7653" t="s">
        <v>139</v>
      </c>
      <c r="F7653" t="s">
        <v>43</v>
      </c>
      <c r="G7653" t="s">
        <v>58</v>
      </c>
      <c r="H7653" t="s">
        <v>1890</v>
      </c>
      <c r="I7653" s="4">
        <v>205.99</v>
      </c>
      <c r="J7653" s="5">
        <v>1</v>
      </c>
      <c r="K7653" s="4">
        <v>-2.57</v>
      </c>
    </row>
    <row r="7654" spans="1:11" x14ac:dyDescent="0.2">
      <c r="A7654" t="s">
        <v>3721</v>
      </c>
      <c r="B7654" t="str">
        <f t="shared" si="240"/>
        <v>2017</v>
      </c>
      <c r="C7654" t="str">
        <f t="shared" si="241"/>
        <v>Jun</v>
      </c>
      <c r="D7654" t="s">
        <v>913</v>
      </c>
      <c r="E7654" t="s">
        <v>139</v>
      </c>
      <c r="F7654" t="s">
        <v>12</v>
      </c>
      <c r="G7654" t="s">
        <v>13</v>
      </c>
      <c r="H7654" t="s">
        <v>2688</v>
      </c>
      <c r="I7654" s="4">
        <v>15.55</v>
      </c>
      <c r="J7654" s="5">
        <v>3</v>
      </c>
      <c r="K7654" s="4">
        <v>5.44</v>
      </c>
    </row>
    <row r="7655" spans="1:11" x14ac:dyDescent="0.2">
      <c r="A7655" t="s">
        <v>3721</v>
      </c>
      <c r="B7655" t="str">
        <f t="shared" si="240"/>
        <v>2017</v>
      </c>
      <c r="C7655" t="str">
        <f t="shared" si="241"/>
        <v>Jun</v>
      </c>
      <c r="D7655" t="s">
        <v>913</v>
      </c>
      <c r="E7655" t="s">
        <v>139</v>
      </c>
      <c r="F7655" t="s">
        <v>43</v>
      </c>
      <c r="G7655" t="s">
        <v>44</v>
      </c>
      <c r="H7655" t="s">
        <v>834</v>
      </c>
      <c r="I7655" s="4">
        <v>503.96</v>
      </c>
      <c r="J7655" s="5">
        <v>5</v>
      </c>
      <c r="K7655" s="4">
        <v>50.4</v>
      </c>
    </row>
    <row r="7656" spans="1:11" x14ac:dyDescent="0.2">
      <c r="A7656" t="s">
        <v>3721</v>
      </c>
      <c r="B7656" t="str">
        <f t="shared" si="240"/>
        <v>2017</v>
      </c>
      <c r="C7656" t="str">
        <f t="shared" si="241"/>
        <v>Jun</v>
      </c>
      <c r="D7656" t="s">
        <v>913</v>
      </c>
      <c r="E7656" t="s">
        <v>139</v>
      </c>
      <c r="F7656" t="s">
        <v>12</v>
      </c>
      <c r="G7656" t="s">
        <v>105</v>
      </c>
      <c r="H7656" t="s">
        <v>2335</v>
      </c>
      <c r="I7656" s="4">
        <v>24.47</v>
      </c>
      <c r="J7656" s="5">
        <v>7</v>
      </c>
      <c r="K7656" s="4">
        <v>1.84</v>
      </c>
    </row>
    <row r="7657" spans="1:11" x14ac:dyDescent="0.2">
      <c r="A7657" t="s">
        <v>3721</v>
      </c>
      <c r="B7657" t="str">
        <f t="shared" si="240"/>
        <v>2017</v>
      </c>
      <c r="C7657" t="str">
        <f t="shared" si="241"/>
        <v>Jun</v>
      </c>
      <c r="D7657" t="s">
        <v>913</v>
      </c>
      <c r="E7657" t="s">
        <v>139</v>
      </c>
      <c r="F7657" t="s">
        <v>38</v>
      </c>
      <c r="G7657" t="s">
        <v>83</v>
      </c>
      <c r="H7657" t="s">
        <v>2594</v>
      </c>
      <c r="I7657" s="4">
        <v>241.57</v>
      </c>
      <c r="J7657" s="5">
        <v>2</v>
      </c>
      <c r="K7657" s="4">
        <v>0</v>
      </c>
    </row>
    <row r="7658" spans="1:11" x14ac:dyDescent="0.2">
      <c r="A7658" t="s">
        <v>3721</v>
      </c>
      <c r="B7658" t="str">
        <f t="shared" si="240"/>
        <v>2017</v>
      </c>
      <c r="C7658" t="str">
        <f t="shared" si="241"/>
        <v>Jun</v>
      </c>
      <c r="D7658" t="s">
        <v>913</v>
      </c>
      <c r="E7658" t="s">
        <v>139</v>
      </c>
      <c r="F7658" t="s">
        <v>43</v>
      </c>
      <c r="G7658" t="s">
        <v>58</v>
      </c>
      <c r="H7658" t="s">
        <v>1681</v>
      </c>
      <c r="I7658" s="4">
        <v>110.4</v>
      </c>
      <c r="J7658" s="5">
        <v>2</v>
      </c>
      <c r="K7658" s="4">
        <v>-4.1399999999999997</v>
      </c>
    </row>
    <row r="7659" spans="1:11" x14ac:dyDescent="0.2">
      <c r="A7659" t="s">
        <v>3721</v>
      </c>
      <c r="B7659" t="str">
        <f t="shared" si="240"/>
        <v>2017</v>
      </c>
      <c r="C7659" t="str">
        <f t="shared" si="241"/>
        <v>Jun</v>
      </c>
      <c r="D7659" t="s">
        <v>2015</v>
      </c>
      <c r="E7659" t="s">
        <v>169</v>
      </c>
      <c r="F7659" t="s">
        <v>38</v>
      </c>
      <c r="G7659" t="s">
        <v>164</v>
      </c>
      <c r="H7659" t="s">
        <v>2107</v>
      </c>
      <c r="I7659" s="4">
        <v>384.77</v>
      </c>
      <c r="J7659" s="5">
        <v>2</v>
      </c>
      <c r="K7659" s="4">
        <v>-115.43</v>
      </c>
    </row>
    <row r="7660" spans="1:11" x14ac:dyDescent="0.2">
      <c r="A7660" t="s">
        <v>3721</v>
      </c>
      <c r="B7660" t="str">
        <f t="shared" si="240"/>
        <v>2017</v>
      </c>
      <c r="C7660" t="str">
        <f t="shared" si="241"/>
        <v>Jun</v>
      </c>
      <c r="D7660" t="s">
        <v>2015</v>
      </c>
      <c r="E7660" t="s">
        <v>169</v>
      </c>
      <c r="F7660" t="s">
        <v>43</v>
      </c>
      <c r="G7660" t="s">
        <v>353</v>
      </c>
      <c r="H7660" t="s">
        <v>3722</v>
      </c>
      <c r="I7660" s="4">
        <v>78.66</v>
      </c>
      <c r="J7660" s="5">
        <v>6</v>
      </c>
      <c r="K7660" s="4">
        <v>36.18</v>
      </c>
    </row>
    <row r="7661" spans="1:11" x14ac:dyDescent="0.2">
      <c r="A7661" t="s">
        <v>3721</v>
      </c>
      <c r="B7661" t="str">
        <f t="shared" si="240"/>
        <v>2017</v>
      </c>
      <c r="C7661" t="str">
        <f t="shared" si="241"/>
        <v>Jun</v>
      </c>
      <c r="D7661" t="s">
        <v>2015</v>
      </c>
      <c r="E7661" t="s">
        <v>169</v>
      </c>
      <c r="F7661" t="s">
        <v>12</v>
      </c>
      <c r="G7661" t="s">
        <v>13</v>
      </c>
      <c r="H7661" t="s">
        <v>2546</v>
      </c>
      <c r="I7661" s="4">
        <v>45.36</v>
      </c>
      <c r="J7661" s="5">
        <v>4</v>
      </c>
      <c r="K7661" s="4">
        <v>22.23</v>
      </c>
    </row>
    <row r="7662" spans="1:11" x14ac:dyDescent="0.2">
      <c r="A7662" t="s">
        <v>3721</v>
      </c>
      <c r="B7662" t="str">
        <f t="shared" si="240"/>
        <v>2017</v>
      </c>
      <c r="C7662" t="str">
        <f t="shared" si="241"/>
        <v>Jun</v>
      </c>
      <c r="D7662" t="s">
        <v>2749</v>
      </c>
      <c r="E7662" t="s">
        <v>189</v>
      </c>
      <c r="F7662" t="s">
        <v>12</v>
      </c>
      <c r="G7662" t="s">
        <v>20</v>
      </c>
      <c r="H7662" t="s">
        <v>1523</v>
      </c>
      <c r="I7662" s="4">
        <v>136.26</v>
      </c>
      <c r="J7662" s="5">
        <v>9</v>
      </c>
      <c r="K7662" s="4">
        <v>5.45</v>
      </c>
    </row>
    <row r="7663" spans="1:11" x14ac:dyDescent="0.2">
      <c r="A7663" t="s">
        <v>3723</v>
      </c>
      <c r="B7663" t="str">
        <f t="shared" si="240"/>
        <v>2017</v>
      </c>
      <c r="C7663" t="str">
        <f t="shared" si="241"/>
        <v>Jun</v>
      </c>
      <c r="D7663" t="s">
        <v>3208</v>
      </c>
      <c r="E7663" t="s">
        <v>290</v>
      </c>
      <c r="F7663" t="s">
        <v>38</v>
      </c>
      <c r="G7663" t="s">
        <v>52</v>
      </c>
      <c r="H7663" t="s">
        <v>1408</v>
      </c>
      <c r="I7663" s="4">
        <v>31.98</v>
      </c>
      <c r="J7663" s="5">
        <v>2</v>
      </c>
      <c r="K7663" s="4">
        <v>2</v>
      </c>
    </row>
    <row r="7664" spans="1:11" x14ac:dyDescent="0.2">
      <c r="A7664" t="s">
        <v>3723</v>
      </c>
      <c r="B7664" t="str">
        <f t="shared" si="240"/>
        <v>2017</v>
      </c>
      <c r="C7664" t="str">
        <f t="shared" si="241"/>
        <v>Jun</v>
      </c>
      <c r="D7664" t="s">
        <v>3208</v>
      </c>
      <c r="E7664" t="s">
        <v>290</v>
      </c>
      <c r="F7664" t="s">
        <v>43</v>
      </c>
      <c r="G7664" t="s">
        <v>44</v>
      </c>
      <c r="H7664" t="s">
        <v>480</v>
      </c>
      <c r="I7664" s="4">
        <v>71.98</v>
      </c>
      <c r="J7664" s="5">
        <v>2</v>
      </c>
      <c r="K7664" s="4">
        <v>25.19</v>
      </c>
    </row>
    <row r="7665" spans="1:11" x14ac:dyDescent="0.2">
      <c r="A7665" t="s">
        <v>3723</v>
      </c>
      <c r="B7665" t="str">
        <f t="shared" si="240"/>
        <v>2017</v>
      </c>
      <c r="C7665" t="str">
        <f t="shared" si="241"/>
        <v>Jun</v>
      </c>
      <c r="D7665" t="s">
        <v>1054</v>
      </c>
      <c r="E7665" t="s">
        <v>561</v>
      </c>
      <c r="F7665" t="s">
        <v>12</v>
      </c>
      <c r="G7665" t="s">
        <v>13</v>
      </c>
      <c r="H7665" t="s">
        <v>2576</v>
      </c>
      <c r="I7665" s="4">
        <v>12.48</v>
      </c>
      <c r="J7665" s="5">
        <v>2</v>
      </c>
      <c r="K7665" s="4">
        <v>5.62</v>
      </c>
    </row>
    <row r="7666" spans="1:11" x14ac:dyDescent="0.2">
      <c r="A7666" t="s">
        <v>3723</v>
      </c>
      <c r="B7666" t="str">
        <f t="shared" si="240"/>
        <v>2017</v>
      </c>
      <c r="C7666" t="str">
        <f t="shared" si="241"/>
        <v>Jun</v>
      </c>
      <c r="D7666" t="s">
        <v>726</v>
      </c>
      <c r="E7666" t="s">
        <v>369</v>
      </c>
      <c r="F7666" t="s">
        <v>12</v>
      </c>
      <c r="G7666" t="s">
        <v>27</v>
      </c>
      <c r="H7666" t="s">
        <v>2668</v>
      </c>
      <c r="I7666" s="4">
        <v>8.64</v>
      </c>
      <c r="J7666" s="5">
        <v>3</v>
      </c>
      <c r="K7666" s="4">
        <v>2.5099999999999998</v>
      </c>
    </row>
    <row r="7667" spans="1:11" x14ac:dyDescent="0.2">
      <c r="A7667" t="s">
        <v>3723</v>
      </c>
      <c r="B7667" t="str">
        <f t="shared" si="240"/>
        <v>2017</v>
      </c>
      <c r="C7667" t="str">
        <f t="shared" si="241"/>
        <v>Jun</v>
      </c>
      <c r="D7667" t="s">
        <v>3642</v>
      </c>
      <c r="E7667" t="s">
        <v>11</v>
      </c>
      <c r="F7667" t="s">
        <v>12</v>
      </c>
      <c r="G7667" t="s">
        <v>22</v>
      </c>
      <c r="H7667" t="s">
        <v>910</v>
      </c>
      <c r="I7667" s="4">
        <v>6.37</v>
      </c>
      <c r="J7667" s="5">
        <v>7</v>
      </c>
      <c r="K7667" s="4">
        <v>-9.56</v>
      </c>
    </row>
    <row r="7668" spans="1:11" x14ac:dyDescent="0.2">
      <c r="A7668" t="s">
        <v>3723</v>
      </c>
      <c r="B7668" t="str">
        <f t="shared" si="240"/>
        <v>2017</v>
      </c>
      <c r="C7668" t="str">
        <f t="shared" si="241"/>
        <v>Jun</v>
      </c>
      <c r="D7668" t="s">
        <v>767</v>
      </c>
      <c r="E7668" t="s">
        <v>116</v>
      </c>
      <c r="F7668" t="s">
        <v>12</v>
      </c>
      <c r="G7668" t="s">
        <v>22</v>
      </c>
      <c r="H7668" t="s">
        <v>1752</v>
      </c>
      <c r="I7668" s="4">
        <v>108.08</v>
      </c>
      <c r="J7668" s="5">
        <v>7</v>
      </c>
      <c r="K7668" s="4">
        <v>54.04</v>
      </c>
    </row>
    <row r="7669" spans="1:11" x14ac:dyDescent="0.2">
      <c r="A7669" t="s">
        <v>3723</v>
      </c>
      <c r="B7669" t="str">
        <f t="shared" si="240"/>
        <v>2017</v>
      </c>
      <c r="C7669" t="str">
        <f t="shared" si="241"/>
        <v>Jun</v>
      </c>
      <c r="D7669" t="s">
        <v>767</v>
      </c>
      <c r="E7669" t="s">
        <v>116</v>
      </c>
      <c r="F7669" t="s">
        <v>12</v>
      </c>
      <c r="G7669" t="s">
        <v>22</v>
      </c>
      <c r="H7669" t="s">
        <v>1362</v>
      </c>
      <c r="I7669" s="4">
        <v>9.5399999999999991</v>
      </c>
      <c r="J7669" s="5">
        <v>3</v>
      </c>
      <c r="K7669" s="4">
        <v>4.3899999999999997</v>
      </c>
    </row>
    <row r="7670" spans="1:11" x14ac:dyDescent="0.2">
      <c r="A7670" t="s">
        <v>3723</v>
      </c>
      <c r="B7670" t="str">
        <f t="shared" si="240"/>
        <v>2017</v>
      </c>
      <c r="C7670" t="str">
        <f t="shared" si="241"/>
        <v>Jun</v>
      </c>
      <c r="D7670" t="s">
        <v>1158</v>
      </c>
      <c r="E7670" t="s">
        <v>11</v>
      </c>
      <c r="F7670" t="s">
        <v>38</v>
      </c>
      <c r="G7670" t="s">
        <v>52</v>
      </c>
      <c r="H7670" t="s">
        <v>1468</v>
      </c>
      <c r="I7670" s="4">
        <v>30.34</v>
      </c>
      <c r="J7670" s="5">
        <v>6</v>
      </c>
      <c r="K7670" s="4">
        <v>-17.440000000000001</v>
      </c>
    </row>
    <row r="7671" spans="1:11" x14ac:dyDescent="0.2">
      <c r="A7671" t="s">
        <v>3724</v>
      </c>
      <c r="B7671" t="str">
        <f t="shared" si="240"/>
        <v>2017</v>
      </c>
      <c r="C7671" t="str">
        <f t="shared" si="241"/>
        <v>Jun</v>
      </c>
      <c r="D7671" t="s">
        <v>2112</v>
      </c>
      <c r="E7671" t="s">
        <v>11</v>
      </c>
      <c r="F7671" t="s">
        <v>43</v>
      </c>
      <c r="G7671" t="s">
        <v>44</v>
      </c>
      <c r="H7671" t="s">
        <v>2285</v>
      </c>
      <c r="I7671" s="4">
        <v>470.38</v>
      </c>
      <c r="J7671" s="5">
        <v>3</v>
      </c>
      <c r="K7671" s="4">
        <v>52.92</v>
      </c>
    </row>
    <row r="7672" spans="1:11" x14ac:dyDescent="0.2">
      <c r="A7672" t="s">
        <v>3724</v>
      </c>
      <c r="B7672" t="str">
        <f t="shared" si="240"/>
        <v>2017</v>
      </c>
      <c r="C7672" t="str">
        <f t="shared" si="241"/>
        <v>Jun</v>
      </c>
      <c r="D7672" t="s">
        <v>1012</v>
      </c>
      <c r="E7672" t="s">
        <v>139</v>
      </c>
      <c r="F7672" t="s">
        <v>12</v>
      </c>
      <c r="G7672" t="s">
        <v>13</v>
      </c>
      <c r="H7672" t="s">
        <v>2671</v>
      </c>
      <c r="I7672" s="4">
        <v>20.74</v>
      </c>
      <c r="J7672" s="5">
        <v>4</v>
      </c>
      <c r="K7672" s="4">
        <v>7.26</v>
      </c>
    </row>
    <row r="7673" spans="1:11" x14ac:dyDescent="0.2">
      <c r="A7673" t="s">
        <v>3725</v>
      </c>
      <c r="B7673" t="str">
        <f t="shared" si="240"/>
        <v>2017</v>
      </c>
      <c r="C7673" t="str">
        <f t="shared" si="241"/>
        <v>Jun</v>
      </c>
      <c r="D7673" t="s">
        <v>1076</v>
      </c>
      <c r="E7673" t="s">
        <v>31</v>
      </c>
      <c r="F7673" t="s">
        <v>38</v>
      </c>
      <c r="G7673" t="s">
        <v>52</v>
      </c>
      <c r="H7673" t="s">
        <v>3331</v>
      </c>
      <c r="I7673" s="4">
        <v>4.95</v>
      </c>
      <c r="J7673" s="5">
        <v>1</v>
      </c>
      <c r="K7673" s="4">
        <v>2.1800000000000002</v>
      </c>
    </row>
    <row r="7674" spans="1:11" x14ac:dyDescent="0.2">
      <c r="A7674" t="s">
        <v>3725</v>
      </c>
      <c r="B7674" t="str">
        <f t="shared" si="240"/>
        <v>2017</v>
      </c>
      <c r="C7674" t="str">
        <f t="shared" si="241"/>
        <v>Jun</v>
      </c>
      <c r="D7674" t="s">
        <v>1076</v>
      </c>
      <c r="E7674" t="s">
        <v>31</v>
      </c>
      <c r="F7674" t="s">
        <v>12</v>
      </c>
      <c r="G7674" t="s">
        <v>20</v>
      </c>
      <c r="H7674" t="s">
        <v>473</v>
      </c>
      <c r="I7674" s="4">
        <v>26.4</v>
      </c>
      <c r="J7674" s="5">
        <v>5</v>
      </c>
      <c r="K7674" s="4">
        <v>0</v>
      </c>
    </row>
    <row r="7675" spans="1:11" x14ac:dyDescent="0.2">
      <c r="A7675" t="s">
        <v>3726</v>
      </c>
      <c r="B7675" t="str">
        <f t="shared" si="240"/>
        <v>2017</v>
      </c>
      <c r="C7675" t="str">
        <f t="shared" si="241"/>
        <v>Jun</v>
      </c>
      <c r="D7675" t="s">
        <v>472</v>
      </c>
      <c r="E7675" t="s">
        <v>11</v>
      </c>
      <c r="F7675" t="s">
        <v>12</v>
      </c>
      <c r="G7675" t="s">
        <v>105</v>
      </c>
      <c r="H7675" t="s">
        <v>3727</v>
      </c>
      <c r="I7675" s="4">
        <v>1.62</v>
      </c>
      <c r="J7675" s="5">
        <v>2</v>
      </c>
      <c r="K7675" s="4">
        <v>-4.47</v>
      </c>
    </row>
    <row r="7676" spans="1:11" x14ac:dyDescent="0.2">
      <c r="A7676" t="s">
        <v>3726</v>
      </c>
      <c r="B7676" t="str">
        <f t="shared" si="240"/>
        <v>2017</v>
      </c>
      <c r="C7676" t="str">
        <f t="shared" si="241"/>
        <v>Jun</v>
      </c>
      <c r="D7676" t="s">
        <v>1820</v>
      </c>
      <c r="E7676" t="s">
        <v>11</v>
      </c>
      <c r="F7676" t="s">
        <v>12</v>
      </c>
      <c r="G7676" t="s">
        <v>232</v>
      </c>
      <c r="H7676" t="s">
        <v>2687</v>
      </c>
      <c r="I7676" s="4">
        <v>23.76</v>
      </c>
      <c r="J7676" s="5">
        <v>3</v>
      </c>
      <c r="K7676" s="4">
        <v>2.08</v>
      </c>
    </row>
    <row r="7677" spans="1:11" x14ac:dyDescent="0.2">
      <c r="A7677" t="s">
        <v>3726</v>
      </c>
      <c r="B7677" t="str">
        <f t="shared" si="240"/>
        <v>2017</v>
      </c>
      <c r="C7677" t="str">
        <f t="shared" si="241"/>
        <v>Jun</v>
      </c>
      <c r="D7677" t="s">
        <v>1820</v>
      </c>
      <c r="E7677" t="s">
        <v>11</v>
      </c>
      <c r="F7677" t="s">
        <v>12</v>
      </c>
      <c r="G7677" t="s">
        <v>13</v>
      </c>
      <c r="H7677" t="s">
        <v>719</v>
      </c>
      <c r="I7677" s="4">
        <v>85.06</v>
      </c>
      <c r="J7677" s="5">
        <v>3</v>
      </c>
      <c r="K7677" s="4">
        <v>28.71</v>
      </c>
    </row>
    <row r="7678" spans="1:11" x14ac:dyDescent="0.2">
      <c r="A7678" t="s">
        <v>3726</v>
      </c>
      <c r="B7678" t="str">
        <f t="shared" si="240"/>
        <v>2017</v>
      </c>
      <c r="C7678" t="str">
        <f t="shared" si="241"/>
        <v>Jun</v>
      </c>
      <c r="D7678" t="s">
        <v>1820</v>
      </c>
      <c r="E7678" t="s">
        <v>11</v>
      </c>
      <c r="F7678" t="s">
        <v>43</v>
      </c>
      <c r="G7678" t="s">
        <v>44</v>
      </c>
      <c r="H7678" t="s">
        <v>2829</v>
      </c>
      <c r="I7678" s="4">
        <v>381.58</v>
      </c>
      <c r="J7678" s="5">
        <v>3</v>
      </c>
      <c r="K7678" s="4">
        <v>28.62</v>
      </c>
    </row>
    <row r="7679" spans="1:11" x14ac:dyDescent="0.2">
      <c r="A7679" t="s">
        <v>3726</v>
      </c>
      <c r="B7679" t="str">
        <f t="shared" si="240"/>
        <v>2017</v>
      </c>
      <c r="C7679" t="str">
        <f t="shared" si="241"/>
        <v>Jun</v>
      </c>
      <c r="D7679" t="s">
        <v>1476</v>
      </c>
      <c r="E7679" t="s">
        <v>706</v>
      </c>
      <c r="F7679" t="s">
        <v>12</v>
      </c>
      <c r="G7679" t="s">
        <v>22</v>
      </c>
      <c r="H7679" t="s">
        <v>1482</v>
      </c>
      <c r="I7679" s="4">
        <v>10.36</v>
      </c>
      <c r="J7679" s="5">
        <v>2</v>
      </c>
      <c r="K7679" s="4">
        <v>5.08</v>
      </c>
    </row>
    <row r="7680" spans="1:11" x14ac:dyDescent="0.2">
      <c r="A7680" t="s">
        <v>3726</v>
      </c>
      <c r="B7680" t="str">
        <f t="shared" si="240"/>
        <v>2017</v>
      </c>
      <c r="C7680" t="str">
        <f t="shared" si="241"/>
        <v>Jun</v>
      </c>
      <c r="D7680" t="s">
        <v>1290</v>
      </c>
      <c r="E7680" t="s">
        <v>17</v>
      </c>
      <c r="F7680" t="s">
        <v>12</v>
      </c>
      <c r="G7680" t="s">
        <v>22</v>
      </c>
      <c r="H7680" t="s">
        <v>384</v>
      </c>
      <c r="I7680" s="4">
        <v>12.18</v>
      </c>
      <c r="J7680" s="5">
        <v>4</v>
      </c>
      <c r="K7680" s="4">
        <v>-18.87</v>
      </c>
    </row>
    <row r="7681" spans="1:11" x14ac:dyDescent="0.2">
      <c r="A7681" t="s">
        <v>3726</v>
      </c>
      <c r="B7681" t="str">
        <f t="shared" si="240"/>
        <v>2017</v>
      </c>
      <c r="C7681" t="str">
        <f t="shared" si="241"/>
        <v>Jun</v>
      </c>
      <c r="D7681" t="s">
        <v>1746</v>
      </c>
      <c r="E7681" t="s">
        <v>31</v>
      </c>
      <c r="F7681" t="s">
        <v>38</v>
      </c>
      <c r="G7681" t="s">
        <v>83</v>
      </c>
      <c r="H7681" t="s">
        <v>2748</v>
      </c>
      <c r="I7681" s="4">
        <v>1497.67</v>
      </c>
      <c r="J7681" s="5">
        <v>2</v>
      </c>
      <c r="K7681" s="4">
        <v>140.96</v>
      </c>
    </row>
    <row r="7682" spans="1:11" x14ac:dyDescent="0.2">
      <c r="A7682" t="s">
        <v>3726</v>
      </c>
      <c r="B7682" t="str">
        <f t="shared" si="240"/>
        <v>2017</v>
      </c>
      <c r="C7682" t="str">
        <f t="shared" si="241"/>
        <v>Jun</v>
      </c>
      <c r="D7682" t="s">
        <v>1746</v>
      </c>
      <c r="E7682" t="s">
        <v>31</v>
      </c>
      <c r="F7682" t="s">
        <v>43</v>
      </c>
      <c r="G7682" t="s">
        <v>44</v>
      </c>
      <c r="H7682" t="s">
        <v>2038</v>
      </c>
      <c r="I7682" s="4">
        <v>17.52</v>
      </c>
      <c r="J7682" s="5">
        <v>2</v>
      </c>
      <c r="K7682" s="4">
        <v>-3.5</v>
      </c>
    </row>
    <row r="7683" spans="1:11" x14ac:dyDescent="0.2">
      <c r="A7683" t="s">
        <v>3726</v>
      </c>
      <c r="B7683" t="str">
        <f t="shared" ref="B7683:B7746" si="242">TEXT(A7683,"YYYY")</f>
        <v>2017</v>
      </c>
      <c r="C7683" t="str">
        <f t="shared" ref="C7683:C7746" si="243">TEXT(A7683,"MMM")</f>
        <v>Jun</v>
      </c>
      <c r="D7683" t="s">
        <v>935</v>
      </c>
      <c r="E7683" t="s">
        <v>109</v>
      </c>
      <c r="F7683" t="s">
        <v>43</v>
      </c>
      <c r="G7683" t="s">
        <v>58</v>
      </c>
      <c r="H7683" t="s">
        <v>1186</v>
      </c>
      <c r="I7683" s="4">
        <v>89.54</v>
      </c>
      <c r="J7683" s="5">
        <v>7</v>
      </c>
      <c r="K7683" s="4">
        <v>12.31</v>
      </c>
    </row>
    <row r="7684" spans="1:11" x14ac:dyDescent="0.2">
      <c r="A7684" t="s">
        <v>3726</v>
      </c>
      <c r="B7684" t="str">
        <f t="shared" si="242"/>
        <v>2017</v>
      </c>
      <c r="C7684" t="str">
        <f t="shared" si="243"/>
        <v>Jun</v>
      </c>
      <c r="D7684" t="s">
        <v>935</v>
      </c>
      <c r="E7684" t="s">
        <v>109</v>
      </c>
      <c r="F7684" t="s">
        <v>12</v>
      </c>
      <c r="G7684" t="s">
        <v>20</v>
      </c>
      <c r="H7684" t="s">
        <v>2039</v>
      </c>
      <c r="I7684" s="4">
        <v>35.17</v>
      </c>
      <c r="J7684" s="5">
        <v>2</v>
      </c>
      <c r="K7684" s="4">
        <v>-8.35</v>
      </c>
    </row>
    <row r="7685" spans="1:11" x14ac:dyDescent="0.2">
      <c r="A7685" t="s">
        <v>3726</v>
      </c>
      <c r="B7685" t="str">
        <f t="shared" si="242"/>
        <v>2017</v>
      </c>
      <c r="C7685" t="str">
        <f t="shared" si="243"/>
        <v>Jun</v>
      </c>
      <c r="D7685" t="s">
        <v>935</v>
      </c>
      <c r="E7685" t="s">
        <v>109</v>
      </c>
      <c r="F7685" t="s">
        <v>12</v>
      </c>
      <c r="G7685" t="s">
        <v>22</v>
      </c>
      <c r="H7685" t="s">
        <v>2778</v>
      </c>
      <c r="I7685" s="4">
        <v>72.59</v>
      </c>
      <c r="J7685" s="5">
        <v>2</v>
      </c>
      <c r="K7685" s="4">
        <v>-48.39</v>
      </c>
    </row>
    <row r="7686" spans="1:11" x14ac:dyDescent="0.2">
      <c r="A7686" t="s">
        <v>3728</v>
      </c>
      <c r="B7686" t="str">
        <f t="shared" si="242"/>
        <v>2017</v>
      </c>
      <c r="C7686" t="str">
        <f t="shared" si="243"/>
        <v>Jun</v>
      </c>
      <c r="D7686" t="s">
        <v>2749</v>
      </c>
      <c r="E7686" t="s">
        <v>17</v>
      </c>
      <c r="F7686" t="s">
        <v>38</v>
      </c>
      <c r="G7686" t="s">
        <v>52</v>
      </c>
      <c r="H7686" t="s">
        <v>2014</v>
      </c>
      <c r="I7686" s="4">
        <v>23.98</v>
      </c>
      <c r="J7686" s="5">
        <v>3</v>
      </c>
      <c r="K7686" s="4">
        <v>-14.39</v>
      </c>
    </row>
    <row r="7687" spans="1:11" x14ac:dyDescent="0.2">
      <c r="A7687" t="s">
        <v>3728</v>
      </c>
      <c r="B7687" t="str">
        <f t="shared" si="242"/>
        <v>2017</v>
      </c>
      <c r="C7687" t="str">
        <f t="shared" si="243"/>
        <v>Jun</v>
      </c>
      <c r="D7687" t="s">
        <v>2749</v>
      </c>
      <c r="E7687" t="s">
        <v>17</v>
      </c>
      <c r="F7687" t="s">
        <v>38</v>
      </c>
      <c r="G7687" t="s">
        <v>164</v>
      </c>
      <c r="H7687" t="s">
        <v>548</v>
      </c>
      <c r="I7687" s="4">
        <v>108.93</v>
      </c>
      <c r="J7687" s="5">
        <v>1</v>
      </c>
      <c r="K7687" s="4">
        <v>-71.89</v>
      </c>
    </row>
    <row r="7688" spans="1:11" x14ac:dyDescent="0.2">
      <c r="A7688" t="s">
        <v>3728</v>
      </c>
      <c r="B7688" t="str">
        <f t="shared" si="242"/>
        <v>2017</v>
      </c>
      <c r="C7688" t="str">
        <f t="shared" si="243"/>
        <v>Jun</v>
      </c>
      <c r="D7688" t="s">
        <v>2749</v>
      </c>
      <c r="E7688" t="s">
        <v>17</v>
      </c>
      <c r="F7688" t="s">
        <v>12</v>
      </c>
      <c r="G7688" t="s">
        <v>13</v>
      </c>
      <c r="H7688" t="s">
        <v>2262</v>
      </c>
      <c r="I7688" s="4">
        <v>36.35</v>
      </c>
      <c r="J7688" s="5">
        <v>8</v>
      </c>
      <c r="K7688" s="4">
        <v>11.36</v>
      </c>
    </row>
    <row r="7689" spans="1:11" x14ac:dyDescent="0.2">
      <c r="A7689" t="s">
        <v>3728</v>
      </c>
      <c r="B7689" t="str">
        <f t="shared" si="242"/>
        <v>2017</v>
      </c>
      <c r="C7689" t="str">
        <f t="shared" si="243"/>
        <v>Jun</v>
      </c>
      <c r="D7689" t="s">
        <v>1766</v>
      </c>
      <c r="E7689" t="s">
        <v>11</v>
      </c>
      <c r="F7689" t="s">
        <v>12</v>
      </c>
      <c r="G7689" t="s">
        <v>20</v>
      </c>
      <c r="H7689" t="s">
        <v>2040</v>
      </c>
      <c r="I7689" s="4">
        <v>720.76</v>
      </c>
      <c r="J7689" s="5">
        <v>5</v>
      </c>
      <c r="K7689" s="4">
        <v>54.06</v>
      </c>
    </row>
    <row r="7690" spans="1:11" x14ac:dyDescent="0.2">
      <c r="A7690" t="s">
        <v>3728</v>
      </c>
      <c r="B7690" t="str">
        <f t="shared" si="242"/>
        <v>2017</v>
      </c>
      <c r="C7690" t="str">
        <f t="shared" si="243"/>
        <v>Jun</v>
      </c>
      <c r="D7690" t="s">
        <v>2461</v>
      </c>
      <c r="E7690" t="s">
        <v>62</v>
      </c>
      <c r="F7690" t="s">
        <v>12</v>
      </c>
      <c r="G7690" t="s">
        <v>13</v>
      </c>
      <c r="H7690" t="s">
        <v>719</v>
      </c>
      <c r="I7690" s="4">
        <v>49.12</v>
      </c>
      <c r="J7690" s="5">
        <v>4</v>
      </c>
      <c r="K7690" s="4">
        <v>23.09</v>
      </c>
    </row>
    <row r="7691" spans="1:11" x14ac:dyDescent="0.2">
      <c r="A7691" t="s">
        <v>3729</v>
      </c>
      <c r="B7691" t="str">
        <f t="shared" si="242"/>
        <v>2017</v>
      </c>
      <c r="C7691" t="str">
        <f t="shared" si="243"/>
        <v>Jun</v>
      </c>
      <c r="D7691" t="s">
        <v>1589</v>
      </c>
      <c r="E7691" t="s">
        <v>31</v>
      </c>
      <c r="F7691" t="s">
        <v>12</v>
      </c>
      <c r="G7691" t="s">
        <v>18</v>
      </c>
      <c r="H7691" t="s">
        <v>1458</v>
      </c>
      <c r="I7691" s="4">
        <v>29.6</v>
      </c>
      <c r="J7691" s="5">
        <v>2</v>
      </c>
      <c r="K7691" s="4">
        <v>14.8</v>
      </c>
    </row>
    <row r="7692" spans="1:11" x14ac:dyDescent="0.2">
      <c r="A7692" t="s">
        <v>3729</v>
      </c>
      <c r="B7692" t="str">
        <f t="shared" si="242"/>
        <v>2017</v>
      </c>
      <c r="C7692" t="str">
        <f t="shared" si="243"/>
        <v>Jun</v>
      </c>
      <c r="D7692" t="s">
        <v>1589</v>
      </c>
      <c r="E7692" t="s">
        <v>31</v>
      </c>
      <c r="F7692" t="s">
        <v>38</v>
      </c>
      <c r="G7692" t="s">
        <v>83</v>
      </c>
      <c r="H7692" t="s">
        <v>477</v>
      </c>
      <c r="I7692" s="4">
        <v>514.16999999999996</v>
      </c>
      <c r="J7692" s="5">
        <v>5</v>
      </c>
      <c r="K7692" s="4">
        <v>-30.25</v>
      </c>
    </row>
    <row r="7693" spans="1:11" x14ac:dyDescent="0.2">
      <c r="A7693" t="s">
        <v>3729</v>
      </c>
      <c r="B7693" t="str">
        <f t="shared" si="242"/>
        <v>2017</v>
      </c>
      <c r="C7693" t="str">
        <f t="shared" si="243"/>
        <v>Jun</v>
      </c>
      <c r="D7693" t="s">
        <v>1589</v>
      </c>
      <c r="E7693" t="s">
        <v>31</v>
      </c>
      <c r="F7693" t="s">
        <v>43</v>
      </c>
      <c r="G7693" t="s">
        <v>44</v>
      </c>
      <c r="H7693" t="s">
        <v>3334</v>
      </c>
      <c r="I7693" s="4">
        <v>279.95999999999998</v>
      </c>
      <c r="J7693" s="5">
        <v>5</v>
      </c>
      <c r="K7693" s="4">
        <v>17.5</v>
      </c>
    </row>
    <row r="7694" spans="1:11" x14ac:dyDescent="0.2">
      <c r="A7694" t="s">
        <v>3729</v>
      </c>
      <c r="B7694" t="str">
        <f t="shared" si="242"/>
        <v>2017</v>
      </c>
      <c r="C7694" t="str">
        <f t="shared" si="243"/>
        <v>Jun</v>
      </c>
      <c r="D7694" t="s">
        <v>2091</v>
      </c>
      <c r="E7694" t="s">
        <v>125</v>
      </c>
      <c r="F7694" t="s">
        <v>43</v>
      </c>
      <c r="G7694" t="s">
        <v>58</v>
      </c>
      <c r="H7694" t="s">
        <v>1875</v>
      </c>
      <c r="I7694" s="4">
        <v>132.52000000000001</v>
      </c>
      <c r="J7694" s="5">
        <v>4</v>
      </c>
      <c r="K7694" s="4">
        <v>54.33</v>
      </c>
    </row>
    <row r="7695" spans="1:11" x14ac:dyDescent="0.2">
      <c r="A7695" t="s">
        <v>3729</v>
      </c>
      <c r="B7695" t="str">
        <f t="shared" si="242"/>
        <v>2017</v>
      </c>
      <c r="C7695" t="str">
        <f t="shared" si="243"/>
        <v>Jun</v>
      </c>
      <c r="D7695" t="s">
        <v>1290</v>
      </c>
      <c r="E7695" t="s">
        <v>31</v>
      </c>
      <c r="F7695" t="s">
        <v>12</v>
      </c>
      <c r="G7695" t="s">
        <v>27</v>
      </c>
      <c r="H7695" t="s">
        <v>118</v>
      </c>
      <c r="I7695" s="4">
        <v>16.399999999999999</v>
      </c>
      <c r="J7695" s="5">
        <v>5</v>
      </c>
      <c r="K7695" s="4">
        <v>4.76</v>
      </c>
    </row>
    <row r="7696" spans="1:11" x14ac:dyDescent="0.2">
      <c r="A7696" t="s">
        <v>3729</v>
      </c>
      <c r="B7696" t="str">
        <f t="shared" si="242"/>
        <v>2017</v>
      </c>
      <c r="C7696" t="str">
        <f t="shared" si="243"/>
        <v>Jun</v>
      </c>
      <c r="D7696" t="s">
        <v>1180</v>
      </c>
      <c r="E7696" t="s">
        <v>26</v>
      </c>
      <c r="F7696" t="s">
        <v>12</v>
      </c>
      <c r="G7696" t="s">
        <v>13</v>
      </c>
      <c r="H7696" t="s">
        <v>153</v>
      </c>
      <c r="I7696" s="4">
        <v>40.03</v>
      </c>
      <c r="J7696" s="5">
        <v>6</v>
      </c>
      <c r="K7696" s="4">
        <v>15.01</v>
      </c>
    </row>
    <row r="7697" spans="1:11" x14ac:dyDescent="0.2">
      <c r="A7697" t="s">
        <v>3729</v>
      </c>
      <c r="B7697" t="str">
        <f t="shared" si="242"/>
        <v>2017</v>
      </c>
      <c r="C7697" t="str">
        <f t="shared" si="243"/>
        <v>Jun</v>
      </c>
      <c r="D7697" t="s">
        <v>198</v>
      </c>
      <c r="E7697" t="s">
        <v>139</v>
      </c>
      <c r="F7697" t="s">
        <v>12</v>
      </c>
      <c r="G7697" t="s">
        <v>20</v>
      </c>
      <c r="H7697" t="s">
        <v>1737</v>
      </c>
      <c r="I7697" s="4">
        <v>1347.52</v>
      </c>
      <c r="J7697" s="5">
        <v>8</v>
      </c>
      <c r="K7697" s="4">
        <v>84.22</v>
      </c>
    </row>
    <row r="7698" spans="1:11" x14ac:dyDescent="0.2">
      <c r="A7698" t="s">
        <v>3729</v>
      </c>
      <c r="B7698" t="str">
        <f t="shared" si="242"/>
        <v>2017</v>
      </c>
      <c r="C7698" t="str">
        <f t="shared" si="243"/>
        <v>Jun</v>
      </c>
      <c r="D7698" t="s">
        <v>249</v>
      </c>
      <c r="E7698" t="s">
        <v>169</v>
      </c>
      <c r="F7698" t="s">
        <v>12</v>
      </c>
      <c r="G7698" t="s">
        <v>27</v>
      </c>
      <c r="H7698" t="s">
        <v>621</v>
      </c>
      <c r="I7698" s="4">
        <v>8.4</v>
      </c>
      <c r="J7698" s="5">
        <v>5</v>
      </c>
      <c r="K7698" s="4">
        <v>4.2</v>
      </c>
    </row>
    <row r="7699" spans="1:11" x14ac:dyDescent="0.2">
      <c r="A7699" t="s">
        <v>3729</v>
      </c>
      <c r="B7699" t="str">
        <f t="shared" si="242"/>
        <v>2017</v>
      </c>
      <c r="C7699" t="str">
        <f t="shared" si="243"/>
        <v>Jun</v>
      </c>
      <c r="D7699" t="s">
        <v>2512</v>
      </c>
      <c r="E7699" t="s">
        <v>189</v>
      </c>
      <c r="F7699" t="s">
        <v>43</v>
      </c>
      <c r="G7699" t="s">
        <v>44</v>
      </c>
      <c r="H7699" t="s">
        <v>1046</v>
      </c>
      <c r="I7699" s="4">
        <v>88.78</v>
      </c>
      <c r="J7699" s="5">
        <v>3</v>
      </c>
      <c r="K7699" s="4">
        <v>7.77</v>
      </c>
    </row>
    <row r="7700" spans="1:11" x14ac:dyDescent="0.2">
      <c r="A7700" t="s">
        <v>3729</v>
      </c>
      <c r="B7700" t="str">
        <f t="shared" si="242"/>
        <v>2017</v>
      </c>
      <c r="C7700" t="str">
        <f t="shared" si="243"/>
        <v>Jun</v>
      </c>
      <c r="D7700" t="s">
        <v>2512</v>
      </c>
      <c r="E7700" t="s">
        <v>189</v>
      </c>
      <c r="F7700" t="s">
        <v>12</v>
      </c>
      <c r="G7700" t="s">
        <v>18</v>
      </c>
      <c r="H7700" t="s">
        <v>1655</v>
      </c>
      <c r="I7700" s="4">
        <v>11.56</v>
      </c>
      <c r="J7700" s="5">
        <v>4</v>
      </c>
      <c r="K7700" s="4">
        <v>5.43</v>
      </c>
    </row>
    <row r="7701" spans="1:11" x14ac:dyDescent="0.2">
      <c r="A7701" t="s">
        <v>3729</v>
      </c>
      <c r="B7701" t="str">
        <f t="shared" si="242"/>
        <v>2017</v>
      </c>
      <c r="C7701" t="str">
        <f t="shared" si="243"/>
        <v>Jun</v>
      </c>
      <c r="D7701" t="s">
        <v>2512</v>
      </c>
      <c r="E7701" t="s">
        <v>189</v>
      </c>
      <c r="F7701" t="s">
        <v>12</v>
      </c>
      <c r="G7701" t="s">
        <v>20</v>
      </c>
      <c r="H7701" t="s">
        <v>2303</v>
      </c>
      <c r="I7701" s="4">
        <v>15.58</v>
      </c>
      <c r="J7701" s="5">
        <v>1</v>
      </c>
      <c r="K7701" s="4">
        <v>3.9</v>
      </c>
    </row>
    <row r="7702" spans="1:11" x14ac:dyDescent="0.2">
      <c r="A7702" t="s">
        <v>3729</v>
      </c>
      <c r="B7702" t="str">
        <f t="shared" si="242"/>
        <v>2017</v>
      </c>
      <c r="C7702" t="str">
        <f t="shared" si="243"/>
        <v>Jun</v>
      </c>
      <c r="D7702" t="s">
        <v>1610</v>
      </c>
      <c r="E7702" t="s">
        <v>31</v>
      </c>
      <c r="F7702" t="s">
        <v>12</v>
      </c>
      <c r="G7702" t="s">
        <v>27</v>
      </c>
      <c r="H7702" t="s">
        <v>476</v>
      </c>
      <c r="I7702" s="4">
        <v>14.7</v>
      </c>
      <c r="J7702" s="5">
        <v>7</v>
      </c>
      <c r="K7702" s="4">
        <v>4.12</v>
      </c>
    </row>
    <row r="7703" spans="1:11" x14ac:dyDescent="0.2">
      <c r="A7703" t="s">
        <v>3729</v>
      </c>
      <c r="B7703" t="str">
        <f t="shared" si="242"/>
        <v>2017</v>
      </c>
      <c r="C7703" t="str">
        <f t="shared" si="243"/>
        <v>Jun</v>
      </c>
      <c r="D7703" t="s">
        <v>134</v>
      </c>
      <c r="E7703" t="s">
        <v>169</v>
      </c>
      <c r="F7703" t="s">
        <v>12</v>
      </c>
      <c r="G7703" t="s">
        <v>47</v>
      </c>
      <c r="H7703" t="s">
        <v>277</v>
      </c>
      <c r="I7703" s="4">
        <v>14.13</v>
      </c>
      <c r="J7703" s="5">
        <v>3</v>
      </c>
      <c r="K7703" s="4">
        <v>0.71</v>
      </c>
    </row>
    <row r="7704" spans="1:11" x14ac:dyDescent="0.2">
      <c r="A7704" t="s">
        <v>3730</v>
      </c>
      <c r="B7704" t="str">
        <f t="shared" si="242"/>
        <v>2017</v>
      </c>
      <c r="C7704" t="str">
        <f t="shared" si="243"/>
        <v>Jun</v>
      </c>
      <c r="D7704" t="s">
        <v>995</v>
      </c>
      <c r="E7704" t="s">
        <v>31</v>
      </c>
      <c r="F7704" t="s">
        <v>12</v>
      </c>
      <c r="G7704" t="s">
        <v>13</v>
      </c>
      <c r="H7704" t="s">
        <v>2355</v>
      </c>
      <c r="I7704" s="4">
        <v>122.97</v>
      </c>
      <c r="J7704" s="5">
        <v>3</v>
      </c>
      <c r="K7704" s="4">
        <v>60.26</v>
      </c>
    </row>
    <row r="7705" spans="1:11" x14ac:dyDescent="0.2">
      <c r="A7705" t="s">
        <v>3730</v>
      </c>
      <c r="B7705" t="str">
        <f t="shared" si="242"/>
        <v>2017</v>
      </c>
      <c r="C7705" t="str">
        <f t="shared" si="243"/>
        <v>Jun</v>
      </c>
      <c r="D7705" t="s">
        <v>1065</v>
      </c>
      <c r="E7705" t="s">
        <v>109</v>
      </c>
      <c r="F7705" t="s">
        <v>38</v>
      </c>
      <c r="G7705" t="s">
        <v>39</v>
      </c>
      <c r="H7705" t="s">
        <v>683</v>
      </c>
      <c r="I7705" s="4">
        <v>280.79000000000002</v>
      </c>
      <c r="J7705" s="5">
        <v>1</v>
      </c>
      <c r="K7705" s="4">
        <v>35.1</v>
      </c>
    </row>
    <row r="7706" spans="1:11" x14ac:dyDescent="0.2">
      <c r="A7706" t="s">
        <v>3730</v>
      </c>
      <c r="B7706" t="str">
        <f t="shared" si="242"/>
        <v>2017</v>
      </c>
      <c r="C7706" t="str">
        <f t="shared" si="243"/>
        <v>Jun</v>
      </c>
      <c r="D7706" t="s">
        <v>1065</v>
      </c>
      <c r="E7706" t="s">
        <v>109</v>
      </c>
      <c r="F7706" t="s">
        <v>12</v>
      </c>
      <c r="G7706" t="s">
        <v>20</v>
      </c>
      <c r="H7706" t="s">
        <v>1687</v>
      </c>
      <c r="I7706" s="4">
        <v>68.45</v>
      </c>
      <c r="J7706" s="5">
        <v>4</v>
      </c>
      <c r="K7706" s="4">
        <v>7.7</v>
      </c>
    </row>
    <row r="7707" spans="1:11" x14ac:dyDescent="0.2">
      <c r="A7707" t="s">
        <v>3730</v>
      </c>
      <c r="B7707" t="str">
        <f t="shared" si="242"/>
        <v>2017</v>
      </c>
      <c r="C7707" t="str">
        <f t="shared" si="243"/>
        <v>Jun</v>
      </c>
      <c r="D7707" t="s">
        <v>1065</v>
      </c>
      <c r="E7707" t="s">
        <v>109</v>
      </c>
      <c r="F7707" t="s">
        <v>12</v>
      </c>
      <c r="G7707" t="s">
        <v>27</v>
      </c>
      <c r="H7707" t="s">
        <v>1568</v>
      </c>
      <c r="I7707" s="4">
        <v>88.04</v>
      </c>
      <c r="J7707" s="5">
        <v>5</v>
      </c>
      <c r="K7707" s="4">
        <v>6.6</v>
      </c>
    </row>
    <row r="7708" spans="1:11" x14ac:dyDescent="0.2">
      <c r="A7708" t="s">
        <v>3730</v>
      </c>
      <c r="B7708" t="str">
        <f t="shared" si="242"/>
        <v>2017</v>
      </c>
      <c r="C7708" t="str">
        <f t="shared" si="243"/>
        <v>Jun</v>
      </c>
      <c r="D7708" t="s">
        <v>1065</v>
      </c>
      <c r="E7708" t="s">
        <v>109</v>
      </c>
      <c r="F7708" t="s">
        <v>12</v>
      </c>
      <c r="G7708" t="s">
        <v>27</v>
      </c>
      <c r="H7708" t="s">
        <v>519</v>
      </c>
      <c r="I7708" s="4">
        <v>15.87</v>
      </c>
      <c r="J7708" s="5">
        <v>1</v>
      </c>
      <c r="K7708" s="4">
        <v>1.98</v>
      </c>
    </row>
    <row r="7709" spans="1:11" x14ac:dyDescent="0.2">
      <c r="A7709" t="s">
        <v>3730</v>
      </c>
      <c r="B7709" t="str">
        <f t="shared" si="242"/>
        <v>2017</v>
      </c>
      <c r="C7709" t="str">
        <f t="shared" si="243"/>
        <v>Jun</v>
      </c>
      <c r="D7709" t="s">
        <v>1065</v>
      </c>
      <c r="E7709" t="s">
        <v>109</v>
      </c>
      <c r="F7709" t="s">
        <v>12</v>
      </c>
      <c r="G7709" t="s">
        <v>20</v>
      </c>
      <c r="H7709" t="s">
        <v>844</v>
      </c>
      <c r="I7709" s="4">
        <v>215.59</v>
      </c>
      <c r="J7709" s="5">
        <v>3</v>
      </c>
      <c r="K7709" s="4">
        <v>-48.51</v>
      </c>
    </row>
    <row r="7710" spans="1:11" x14ac:dyDescent="0.2">
      <c r="A7710" t="s">
        <v>3730</v>
      </c>
      <c r="B7710" t="str">
        <f t="shared" si="242"/>
        <v>2017</v>
      </c>
      <c r="C7710" t="str">
        <f t="shared" si="243"/>
        <v>Jun</v>
      </c>
      <c r="D7710" t="s">
        <v>283</v>
      </c>
      <c r="E7710" t="s">
        <v>561</v>
      </c>
      <c r="F7710" t="s">
        <v>12</v>
      </c>
      <c r="G7710" t="s">
        <v>27</v>
      </c>
      <c r="H7710" t="s">
        <v>979</v>
      </c>
      <c r="I7710" s="4">
        <v>3.76</v>
      </c>
      <c r="J7710" s="5">
        <v>2</v>
      </c>
      <c r="K7710" s="4">
        <v>1.0900000000000001</v>
      </c>
    </row>
    <row r="7711" spans="1:11" x14ac:dyDescent="0.2">
      <c r="A7711" t="s">
        <v>3730</v>
      </c>
      <c r="B7711" t="str">
        <f t="shared" si="242"/>
        <v>2017</v>
      </c>
      <c r="C7711" t="str">
        <f t="shared" si="243"/>
        <v>Jun</v>
      </c>
      <c r="D7711" t="s">
        <v>138</v>
      </c>
      <c r="E7711" t="s">
        <v>189</v>
      </c>
      <c r="F7711" t="s">
        <v>12</v>
      </c>
      <c r="G7711" t="s">
        <v>13</v>
      </c>
      <c r="H7711" t="s">
        <v>3152</v>
      </c>
      <c r="I7711" s="4">
        <v>37.94</v>
      </c>
      <c r="J7711" s="5">
        <v>2</v>
      </c>
      <c r="K7711" s="4">
        <v>18.21</v>
      </c>
    </row>
    <row r="7712" spans="1:11" x14ac:dyDescent="0.2">
      <c r="A7712" t="s">
        <v>3730</v>
      </c>
      <c r="B7712" t="str">
        <f t="shared" si="242"/>
        <v>2017</v>
      </c>
      <c r="C7712" t="str">
        <f t="shared" si="243"/>
        <v>Jun</v>
      </c>
      <c r="D7712" t="s">
        <v>138</v>
      </c>
      <c r="E7712" t="s">
        <v>189</v>
      </c>
      <c r="F7712" t="s">
        <v>12</v>
      </c>
      <c r="G7712" t="s">
        <v>22</v>
      </c>
      <c r="H7712" t="s">
        <v>1130</v>
      </c>
      <c r="I7712" s="4">
        <v>18.29</v>
      </c>
      <c r="J7712" s="5">
        <v>6</v>
      </c>
      <c r="K7712" s="4">
        <v>6.63</v>
      </c>
    </row>
    <row r="7713" spans="1:11" x14ac:dyDescent="0.2">
      <c r="A7713" t="s">
        <v>3730</v>
      </c>
      <c r="B7713" t="str">
        <f t="shared" si="242"/>
        <v>2017</v>
      </c>
      <c r="C7713" t="str">
        <f t="shared" si="243"/>
        <v>Jun</v>
      </c>
      <c r="D7713" t="s">
        <v>138</v>
      </c>
      <c r="E7713" t="s">
        <v>189</v>
      </c>
      <c r="F7713" t="s">
        <v>43</v>
      </c>
      <c r="G7713" t="s">
        <v>353</v>
      </c>
      <c r="H7713" t="s">
        <v>3731</v>
      </c>
      <c r="I7713" s="4">
        <v>385.8</v>
      </c>
      <c r="J7713" s="5">
        <v>5</v>
      </c>
      <c r="K7713" s="4">
        <v>130.21</v>
      </c>
    </row>
    <row r="7714" spans="1:11" x14ac:dyDescent="0.2">
      <c r="A7714" t="s">
        <v>3730</v>
      </c>
      <c r="B7714" t="str">
        <f t="shared" si="242"/>
        <v>2017</v>
      </c>
      <c r="C7714" t="str">
        <f t="shared" si="243"/>
        <v>Jun</v>
      </c>
      <c r="D7714" t="s">
        <v>138</v>
      </c>
      <c r="E7714" t="s">
        <v>189</v>
      </c>
      <c r="F7714" t="s">
        <v>12</v>
      </c>
      <c r="G7714" t="s">
        <v>20</v>
      </c>
      <c r="H7714" t="s">
        <v>1181</v>
      </c>
      <c r="I7714" s="4">
        <v>102.96</v>
      </c>
      <c r="J7714" s="5">
        <v>2</v>
      </c>
      <c r="K7714" s="4">
        <v>1.03</v>
      </c>
    </row>
    <row r="7715" spans="1:11" x14ac:dyDescent="0.2">
      <c r="A7715" t="s">
        <v>3730</v>
      </c>
      <c r="B7715" t="str">
        <f t="shared" si="242"/>
        <v>2017</v>
      </c>
      <c r="C7715" t="str">
        <f t="shared" si="243"/>
        <v>Jun</v>
      </c>
      <c r="D7715" t="s">
        <v>138</v>
      </c>
      <c r="E7715" t="s">
        <v>189</v>
      </c>
      <c r="F7715" t="s">
        <v>38</v>
      </c>
      <c r="G7715" t="s">
        <v>83</v>
      </c>
      <c r="H7715" t="s">
        <v>2402</v>
      </c>
      <c r="I7715" s="4">
        <v>174.42</v>
      </c>
      <c r="J7715" s="5">
        <v>3</v>
      </c>
      <c r="K7715" s="4">
        <v>41.86</v>
      </c>
    </row>
    <row r="7716" spans="1:11" x14ac:dyDescent="0.2">
      <c r="A7716" t="s">
        <v>3730</v>
      </c>
      <c r="B7716" t="str">
        <f t="shared" si="242"/>
        <v>2017</v>
      </c>
      <c r="C7716" t="str">
        <f t="shared" si="243"/>
        <v>Jun</v>
      </c>
      <c r="D7716" t="s">
        <v>1371</v>
      </c>
      <c r="E7716" t="s">
        <v>31</v>
      </c>
      <c r="F7716" t="s">
        <v>12</v>
      </c>
      <c r="G7716" t="s">
        <v>105</v>
      </c>
      <c r="H7716" t="s">
        <v>1474</v>
      </c>
      <c r="I7716" s="4">
        <v>61.44</v>
      </c>
      <c r="J7716" s="5">
        <v>3</v>
      </c>
      <c r="K7716" s="4">
        <v>16.59</v>
      </c>
    </row>
    <row r="7717" spans="1:11" x14ac:dyDescent="0.2">
      <c r="A7717" t="s">
        <v>3730</v>
      </c>
      <c r="B7717" t="str">
        <f t="shared" si="242"/>
        <v>2017</v>
      </c>
      <c r="C7717" t="str">
        <f t="shared" si="243"/>
        <v>Jun</v>
      </c>
      <c r="D7717" t="s">
        <v>1691</v>
      </c>
      <c r="E7717" t="s">
        <v>290</v>
      </c>
      <c r="F7717" t="s">
        <v>12</v>
      </c>
      <c r="G7717" t="s">
        <v>22</v>
      </c>
      <c r="H7717" t="s">
        <v>662</v>
      </c>
      <c r="I7717" s="4">
        <v>4.57</v>
      </c>
      <c r="J7717" s="5">
        <v>4</v>
      </c>
      <c r="K7717" s="4">
        <v>-3.81</v>
      </c>
    </row>
    <row r="7718" spans="1:11" x14ac:dyDescent="0.2">
      <c r="A7718" t="s">
        <v>3732</v>
      </c>
      <c r="B7718" t="str">
        <f t="shared" si="242"/>
        <v>2017</v>
      </c>
      <c r="C7718" t="str">
        <f t="shared" si="243"/>
        <v>Jun</v>
      </c>
      <c r="D7718" t="s">
        <v>36</v>
      </c>
      <c r="E7718" t="s">
        <v>34</v>
      </c>
      <c r="F7718" t="s">
        <v>12</v>
      </c>
      <c r="G7718" t="s">
        <v>22</v>
      </c>
      <c r="H7718" t="s">
        <v>810</v>
      </c>
      <c r="I7718" s="4">
        <v>91.2</v>
      </c>
      <c r="J7718" s="5">
        <v>3</v>
      </c>
      <c r="K7718" s="4">
        <v>41.95</v>
      </c>
    </row>
    <row r="7719" spans="1:11" x14ac:dyDescent="0.2">
      <c r="A7719" t="s">
        <v>3732</v>
      </c>
      <c r="B7719" t="str">
        <f t="shared" si="242"/>
        <v>2017</v>
      </c>
      <c r="C7719" t="str">
        <f t="shared" si="243"/>
        <v>Jun</v>
      </c>
      <c r="D7719" t="s">
        <v>36</v>
      </c>
      <c r="E7719" t="s">
        <v>34</v>
      </c>
      <c r="F7719" t="s">
        <v>38</v>
      </c>
      <c r="G7719" t="s">
        <v>164</v>
      </c>
      <c r="H7719" t="s">
        <v>2394</v>
      </c>
      <c r="I7719" s="4">
        <v>452.94</v>
      </c>
      <c r="J7719" s="5">
        <v>3</v>
      </c>
      <c r="K7719" s="4">
        <v>67.94</v>
      </c>
    </row>
    <row r="7720" spans="1:11" x14ac:dyDescent="0.2">
      <c r="A7720" t="s">
        <v>3732</v>
      </c>
      <c r="B7720" t="str">
        <f t="shared" si="242"/>
        <v>2017</v>
      </c>
      <c r="C7720" t="str">
        <f t="shared" si="243"/>
        <v>Jun</v>
      </c>
      <c r="D7720" t="s">
        <v>907</v>
      </c>
      <c r="E7720" t="s">
        <v>169</v>
      </c>
      <c r="F7720" t="s">
        <v>12</v>
      </c>
      <c r="G7720" t="s">
        <v>13</v>
      </c>
      <c r="H7720" t="s">
        <v>3230</v>
      </c>
      <c r="I7720" s="4">
        <v>19.04</v>
      </c>
      <c r="J7720" s="5">
        <v>4</v>
      </c>
      <c r="K7720" s="4">
        <v>9.33</v>
      </c>
    </row>
    <row r="7721" spans="1:11" x14ac:dyDescent="0.2">
      <c r="A7721" t="s">
        <v>3732</v>
      </c>
      <c r="B7721" t="str">
        <f t="shared" si="242"/>
        <v>2017</v>
      </c>
      <c r="C7721" t="str">
        <f t="shared" si="243"/>
        <v>Jun</v>
      </c>
      <c r="D7721" t="s">
        <v>907</v>
      </c>
      <c r="E7721" t="s">
        <v>169</v>
      </c>
      <c r="F7721" t="s">
        <v>12</v>
      </c>
      <c r="G7721" t="s">
        <v>22</v>
      </c>
      <c r="H7721" t="s">
        <v>816</v>
      </c>
      <c r="I7721" s="4">
        <v>13.13</v>
      </c>
      <c r="J7721" s="5">
        <v>3</v>
      </c>
      <c r="K7721" s="4">
        <v>4.2699999999999996</v>
      </c>
    </row>
    <row r="7722" spans="1:11" x14ac:dyDescent="0.2">
      <c r="A7722" t="s">
        <v>3732</v>
      </c>
      <c r="B7722" t="str">
        <f t="shared" si="242"/>
        <v>2017</v>
      </c>
      <c r="C7722" t="str">
        <f t="shared" si="243"/>
        <v>Jun</v>
      </c>
      <c r="D7722" t="s">
        <v>907</v>
      </c>
      <c r="E7722" t="s">
        <v>169</v>
      </c>
      <c r="F7722" t="s">
        <v>12</v>
      </c>
      <c r="G7722" t="s">
        <v>27</v>
      </c>
      <c r="H7722" t="s">
        <v>2200</v>
      </c>
      <c r="I7722" s="4">
        <v>64.14</v>
      </c>
      <c r="J7722" s="5">
        <v>3</v>
      </c>
      <c r="K7722" s="4">
        <v>16.68</v>
      </c>
    </row>
    <row r="7723" spans="1:11" x14ac:dyDescent="0.2">
      <c r="A7723" t="s">
        <v>3732</v>
      </c>
      <c r="B7723" t="str">
        <f t="shared" si="242"/>
        <v>2017</v>
      </c>
      <c r="C7723" t="str">
        <f t="shared" si="243"/>
        <v>Jun</v>
      </c>
      <c r="D7723" t="s">
        <v>907</v>
      </c>
      <c r="E7723" t="s">
        <v>169</v>
      </c>
      <c r="F7723" t="s">
        <v>38</v>
      </c>
      <c r="G7723" t="s">
        <v>39</v>
      </c>
      <c r="H7723" t="s">
        <v>1949</v>
      </c>
      <c r="I7723" s="4">
        <v>858.24</v>
      </c>
      <c r="J7723" s="5">
        <v>4</v>
      </c>
      <c r="K7723" s="4">
        <v>143.04</v>
      </c>
    </row>
    <row r="7724" spans="1:11" x14ac:dyDescent="0.2">
      <c r="A7724" t="s">
        <v>3732</v>
      </c>
      <c r="B7724" t="str">
        <f t="shared" si="242"/>
        <v>2017</v>
      </c>
      <c r="C7724" t="str">
        <f t="shared" si="243"/>
        <v>Jun</v>
      </c>
      <c r="D7724" t="s">
        <v>653</v>
      </c>
      <c r="E7724" t="s">
        <v>139</v>
      </c>
      <c r="F7724" t="s">
        <v>38</v>
      </c>
      <c r="G7724" t="s">
        <v>52</v>
      </c>
      <c r="H7724" t="s">
        <v>1565</v>
      </c>
      <c r="I7724" s="4">
        <v>17.09</v>
      </c>
      <c r="J7724" s="5">
        <v>2</v>
      </c>
      <c r="K7724" s="4">
        <v>1.07</v>
      </c>
    </row>
    <row r="7725" spans="1:11" x14ac:dyDescent="0.2">
      <c r="A7725" t="s">
        <v>3732</v>
      </c>
      <c r="B7725" t="str">
        <f t="shared" si="242"/>
        <v>2017</v>
      </c>
      <c r="C7725" t="str">
        <f t="shared" si="243"/>
        <v>Jun</v>
      </c>
      <c r="D7725" t="s">
        <v>1700</v>
      </c>
      <c r="E7725" t="s">
        <v>87</v>
      </c>
      <c r="F7725" t="s">
        <v>43</v>
      </c>
      <c r="G7725" t="s">
        <v>58</v>
      </c>
      <c r="H7725" t="s">
        <v>2284</v>
      </c>
      <c r="I7725" s="4">
        <v>63.92</v>
      </c>
      <c r="J7725" s="5">
        <v>2</v>
      </c>
      <c r="K7725" s="4">
        <v>19.18</v>
      </c>
    </row>
    <row r="7726" spans="1:11" x14ac:dyDescent="0.2">
      <c r="A7726" t="s">
        <v>3732</v>
      </c>
      <c r="B7726" t="str">
        <f t="shared" si="242"/>
        <v>2017</v>
      </c>
      <c r="C7726" t="str">
        <f t="shared" si="243"/>
        <v>Jun</v>
      </c>
      <c r="D7726" t="s">
        <v>1550</v>
      </c>
      <c r="E7726" t="s">
        <v>189</v>
      </c>
      <c r="F7726" t="s">
        <v>43</v>
      </c>
      <c r="G7726" t="s">
        <v>44</v>
      </c>
      <c r="H7726" t="s">
        <v>2817</v>
      </c>
      <c r="I7726" s="4">
        <v>71.98</v>
      </c>
      <c r="J7726" s="5">
        <v>3</v>
      </c>
      <c r="K7726" s="4">
        <v>9</v>
      </c>
    </row>
    <row r="7727" spans="1:11" x14ac:dyDescent="0.2">
      <c r="A7727" t="s">
        <v>3732</v>
      </c>
      <c r="B7727" t="str">
        <f t="shared" si="242"/>
        <v>2017</v>
      </c>
      <c r="C7727" t="str">
        <f t="shared" si="243"/>
        <v>Jun</v>
      </c>
      <c r="D7727" t="s">
        <v>1550</v>
      </c>
      <c r="E7727" t="s">
        <v>189</v>
      </c>
      <c r="F7727" t="s">
        <v>12</v>
      </c>
      <c r="G7727" t="s">
        <v>13</v>
      </c>
      <c r="H7727" t="s">
        <v>1310</v>
      </c>
      <c r="I7727" s="4">
        <v>19.440000000000001</v>
      </c>
      <c r="J7727" s="5">
        <v>3</v>
      </c>
      <c r="K7727" s="4">
        <v>9.33</v>
      </c>
    </row>
    <row r="7728" spans="1:11" x14ac:dyDescent="0.2">
      <c r="A7728" t="s">
        <v>3732</v>
      </c>
      <c r="B7728" t="str">
        <f t="shared" si="242"/>
        <v>2017</v>
      </c>
      <c r="C7728" t="str">
        <f t="shared" si="243"/>
        <v>Jun</v>
      </c>
      <c r="D7728" t="s">
        <v>1308</v>
      </c>
      <c r="E7728" t="s">
        <v>17</v>
      </c>
      <c r="F7728" t="s">
        <v>38</v>
      </c>
      <c r="G7728" t="s">
        <v>52</v>
      </c>
      <c r="H7728" t="s">
        <v>1780</v>
      </c>
      <c r="I7728" s="4">
        <v>8.86</v>
      </c>
      <c r="J7728" s="5">
        <v>3</v>
      </c>
      <c r="K7728" s="4">
        <v>-6.86</v>
      </c>
    </row>
    <row r="7729" spans="1:11" x14ac:dyDescent="0.2">
      <c r="A7729" t="s">
        <v>3733</v>
      </c>
      <c r="B7729" t="str">
        <f t="shared" si="242"/>
        <v>2017</v>
      </c>
      <c r="C7729" t="str">
        <f t="shared" si="243"/>
        <v>Jun</v>
      </c>
      <c r="D7729" t="s">
        <v>149</v>
      </c>
      <c r="E7729" t="s">
        <v>17</v>
      </c>
      <c r="F7729" t="s">
        <v>12</v>
      </c>
      <c r="G7729" t="s">
        <v>20</v>
      </c>
      <c r="H7729" t="s">
        <v>1181</v>
      </c>
      <c r="I7729" s="4">
        <v>164.74</v>
      </c>
      <c r="J7729" s="5">
        <v>4</v>
      </c>
      <c r="K7729" s="4">
        <v>-39.119999999999997</v>
      </c>
    </row>
    <row r="7730" spans="1:11" x14ac:dyDescent="0.2">
      <c r="A7730" t="s">
        <v>3733</v>
      </c>
      <c r="B7730" t="str">
        <f t="shared" si="242"/>
        <v>2017</v>
      </c>
      <c r="C7730" t="str">
        <f t="shared" si="243"/>
        <v>Jun</v>
      </c>
      <c r="D7730" t="s">
        <v>149</v>
      </c>
      <c r="E7730" t="s">
        <v>17</v>
      </c>
      <c r="F7730" t="s">
        <v>38</v>
      </c>
      <c r="G7730" t="s">
        <v>39</v>
      </c>
      <c r="H7730" t="s">
        <v>1454</v>
      </c>
      <c r="I7730" s="4">
        <v>470.3</v>
      </c>
      <c r="J7730" s="5">
        <v>7</v>
      </c>
      <c r="K7730" s="4">
        <v>-87.34</v>
      </c>
    </row>
    <row r="7731" spans="1:11" x14ac:dyDescent="0.2">
      <c r="A7731" t="s">
        <v>3733</v>
      </c>
      <c r="B7731" t="str">
        <f t="shared" si="242"/>
        <v>2017</v>
      </c>
      <c r="C7731" t="str">
        <f t="shared" si="243"/>
        <v>Jun</v>
      </c>
      <c r="D7731" t="s">
        <v>149</v>
      </c>
      <c r="E7731" t="s">
        <v>17</v>
      </c>
      <c r="F7731" t="s">
        <v>43</v>
      </c>
      <c r="G7731" t="s">
        <v>44</v>
      </c>
      <c r="H7731" t="s">
        <v>2817</v>
      </c>
      <c r="I7731" s="4">
        <v>47.98</v>
      </c>
      <c r="J7731" s="5">
        <v>2</v>
      </c>
      <c r="K7731" s="4">
        <v>6</v>
      </c>
    </row>
    <row r="7732" spans="1:11" x14ac:dyDescent="0.2">
      <c r="A7732" t="s">
        <v>3733</v>
      </c>
      <c r="B7732" t="str">
        <f t="shared" si="242"/>
        <v>2017</v>
      </c>
      <c r="C7732" t="str">
        <f t="shared" si="243"/>
        <v>Jun</v>
      </c>
      <c r="D7732" t="s">
        <v>751</v>
      </c>
      <c r="E7732" t="s">
        <v>62</v>
      </c>
      <c r="F7732" t="s">
        <v>12</v>
      </c>
      <c r="G7732" t="s">
        <v>27</v>
      </c>
      <c r="H7732" t="s">
        <v>3734</v>
      </c>
      <c r="I7732" s="4">
        <v>181.86</v>
      </c>
      <c r="J7732" s="5">
        <v>7</v>
      </c>
      <c r="K7732" s="4">
        <v>50.92</v>
      </c>
    </row>
    <row r="7733" spans="1:11" x14ac:dyDescent="0.2">
      <c r="A7733" t="s">
        <v>3733</v>
      </c>
      <c r="B7733" t="str">
        <f t="shared" si="242"/>
        <v>2017</v>
      </c>
      <c r="C7733" t="str">
        <f t="shared" si="243"/>
        <v>Jun</v>
      </c>
      <c r="D7733" t="s">
        <v>2123</v>
      </c>
      <c r="E7733" t="s">
        <v>189</v>
      </c>
      <c r="F7733" t="s">
        <v>38</v>
      </c>
      <c r="G7733" t="s">
        <v>39</v>
      </c>
      <c r="H7733" t="s">
        <v>1717</v>
      </c>
      <c r="I7733" s="4">
        <v>291.14</v>
      </c>
      <c r="J7733" s="5">
        <v>4</v>
      </c>
      <c r="K7733" s="4">
        <v>-25.47</v>
      </c>
    </row>
    <row r="7734" spans="1:11" x14ac:dyDescent="0.2">
      <c r="A7734" t="s">
        <v>3735</v>
      </c>
      <c r="B7734" t="str">
        <f t="shared" si="242"/>
        <v>2017</v>
      </c>
      <c r="C7734" t="str">
        <f t="shared" si="243"/>
        <v>Jun</v>
      </c>
      <c r="D7734" t="s">
        <v>3736</v>
      </c>
      <c r="E7734" t="s">
        <v>31</v>
      </c>
      <c r="F7734" t="s">
        <v>43</v>
      </c>
      <c r="G7734" t="s">
        <v>44</v>
      </c>
      <c r="H7734" t="s">
        <v>2993</v>
      </c>
      <c r="I7734" s="4">
        <v>47.98</v>
      </c>
      <c r="J7734" s="5">
        <v>3</v>
      </c>
      <c r="K7734" s="4">
        <v>4.8</v>
      </c>
    </row>
    <row r="7735" spans="1:11" x14ac:dyDescent="0.2">
      <c r="A7735" t="s">
        <v>3735</v>
      </c>
      <c r="B7735" t="str">
        <f t="shared" si="242"/>
        <v>2017</v>
      </c>
      <c r="C7735" t="str">
        <f t="shared" si="243"/>
        <v>Jun</v>
      </c>
      <c r="D7735" t="s">
        <v>790</v>
      </c>
      <c r="E7735" t="s">
        <v>17</v>
      </c>
      <c r="F7735" t="s">
        <v>12</v>
      </c>
      <c r="G7735" t="s">
        <v>27</v>
      </c>
      <c r="H7735" t="s">
        <v>1988</v>
      </c>
      <c r="I7735" s="4">
        <v>19.559999999999999</v>
      </c>
      <c r="J7735" s="5">
        <v>5</v>
      </c>
      <c r="K7735" s="4">
        <v>1.71</v>
      </c>
    </row>
    <row r="7736" spans="1:11" x14ac:dyDescent="0.2">
      <c r="A7736" t="s">
        <v>3735</v>
      </c>
      <c r="B7736" t="str">
        <f t="shared" si="242"/>
        <v>2017</v>
      </c>
      <c r="C7736" t="str">
        <f t="shared" si="243"/>
        <v>Jun</v>
      </c>
      <c r="D7736" t="s">
        <v>2963</v>
      </c>
      <c r="E7736" t="s">
        <v>31</v>
      </c>
      <c r="F7736" t="s">
        <v>12</v>
      </c>
      <c r="G7736" t="s">
        <v>27</v>
      </c>
      <c r="H7736" t="s">
        <v>35</v>
      </c>
      <c r="I7736" s="4">
        <v>4.26</v>
      </c>
      <c r="J7736" s="5">
        <v>1</v>
      </c>
      <c r="K7736" s="4">
        <v>1.75</v>
      </c>
    </row>
    <row r="7737" spans="1:11" x14ac:dyDescent="0.2">
      <c r="A7737" t="s">
        <v>3735</v>
      </c>
      <c r="B7737" t="str">
        <f t="shared" si="242"/>
        <v>2017</v>
      </c>
      <c r="C7737" t="str">
        <f t="shared" si="243"/>
        <v>Jun</v>
      </c>
      <c r="D7737" t="s">
        <v>838</v>
      </c>
      <c r="E7737" t="s">
        <v>369</v>
      </c>
      <c r="F7737" t="s">
        <v>12</v>
      </c>
      <c r="G7737" t="s">
        <v>18</v>
      </c>
      <c r="H7737" t="s">
        <v>474</v>
      </c>
      <c r="I7737" s="4">
        <v>44.4</v>
      </c>
      <c r="J7737" s="5">
        <v>3</v>
      </c>
      <c r="K7737" s="4">
        <v>22.2</v>
      </c>
    </row>
    <row r="7738" spans="1:11" x14ac:dyDescent="0.2">
      <c r="A7738" t="s">
        <v>3735</v>
      </c>
      <c r="B7738" t="str">
        <f t="shared" si="242"/>
        <v>2017</v>
      </c>
      <c r="C7738" t="str">
        <f t="shared" si="243"/>
        <v>Jun</v>
      </c>
      <c r="D7738" t="s">
        <v>838</v>
      </c>
      <c r="E7738" t="s">
        <v>369</v>
      </c>
      <c r="F7738" t="s">
        <v>12</v>
      </c>
      <c r="G7738" t="s">
        <v>20</v>
      </c>
      <c r="H7738" t="s">
        <v>2310</v>
      </c>
      <c r="I7738" s="4">
        <v>84.55</v>
      </c>
      <c r="J7738" s="5">
        <v>5</v>
      </c>
      <c r="K7738" s="4">
        <v>22.83</v>
      </c>
    </row>
    <row r="7739" spans="1:11" x14ac:dyDescent="0.2">
      <c r="A7739" t="s">
        <v>3735</v>
      </c>
      <c r="B7739" t="str">
        <f t="shared" si="242"/>
        <v>2017</v>
      </c>
      <c r="C7739" t="str">
        <f t="shared" si="243"/>
        <v>Jun</v>
      </c>
      <c r="D7739" t="s">
        <v>838</v>
      </c>
      <c r="E7739" t="s">
        <v>369</v>
      </c>
      <c r="F7739" t="s">
        <v>12</v>
      </c>
      <c r="G7739" t="s">
        <v>13</v>
      </c>
      <c r="H7739" t="s">
        <v>807</v>
      </c>
      <c r="I7739" s="4">
        <v>17.940000000000001</v>
      </c>
      <c r="J7739" s="5">
        <v>3</v>
      </c>
      <c r="K7739" s="4">
        <v>8.7899999999999991</v>
      </c>
    </row>
    <row r="7740" spans="1:11" x14ac:dyDescent="0.2">
      <c r="A7740" t="s">
        <v>3735</v>
      </c>
      <c r="B7740" t="str">
        <f t="shared" si="242"/>
        <v>2017</v>
      </c>
      <c r="C7740" t="str">
        <f t="shared" si="243"/>
        <v>Jun</v>
      </c>
      <c r="D7740" t="s">
        <v>414</v>
      </c>
      <c r="E7740" t="s">
        <v>31</v>
      </c>
      <c r="F7740" t="s">
        <v>43</v>
      </c>
      <c r="G7740" t="s">
        <v>44</v>
      </c>
      <c r="H7740" t="s">
        <v>2032</v>
      </c>
      <c r="I7740" s="4">
        <v>119.96</v>
      </c>
      <c r="J7740" s="5">
        <v>1</v>
      </c>
      <c r="K7740" s="4">
        <v>7.5</v>
      </c>
    </row>
    <row r="7741" spans="1:11" x14ac:dyDescent="0.2">
      <c r="A7741" t="s">
        <v>3735</v>
      </c>
      <c r="B7741" t="str">
        <f t="shared" si="242"/>
        <v>2017</v>
      </c>
      <c r="C7741" t="str">
        <f t="shared" si="243"/>
        <v>Jun</v>
      </c>
      <c r="D7741" t="s">
        <v>412</v>
      </c>
      <c r="E7741" t="s">
        <v>135</v>
      </c>
      <c r="F7741" t="s">
        <v>43</v>
      </c>
      <c r="G7741" t="s">
        <v>44</v>
      </c>
      <c r="H7741" t="s">
        <v>2167</v>
      </c>
      <c r="I7741" s="4">
        <v>239.98</v>
      </c>
      <c r="J7741" s="5">
        <v>3</v>
      </c>
      <c r="K7741" s="4">
        <v>27</v>
      </c>
    </row>
    <row r="7742" spans="1:11" x14ac:dyDescent="0.2">
      <c r="A7742" t="s">
        <v>3735</v>
      </c>
      <c r="B7742" t="str">
        <f t="shared" si="242"/>
        <v>2017</v>
      </c>
      <c r="C7742" t="str">
        <f t="shared" si="243"/>
        <v>Jun</v>
      </c>
      <c r="D7742" t="s">
        <v>412</v>
      </c>
      <c r="E7742" t="s">
        <v>135</v>
      </c>
      <c r="F7742" t="s">
        <v>38</v>
      </c>
      <c r="G7742" t="s">
        <v>52</v>
      </c>
      <c r="H7742" t="s">
        <v>1178</v>
      </c>
      <c r="I7742" s="4">
        <v>31.17</v>
      </c>
      <c r="J7742" s="5">
        <v>4</v>
      </c>
      <c r="K7742" s="4">
        <v>9.35</v>
      </c>
    </row>
    <row r="7743" spans="1:11" x14ac:dyDescent="0.2">
      <c r="A7743" t="s">
        <v>3735</v>
      </c>
      <c r="B7743" t="str">
        <f t="shared" si="242"/>
        <v>2017</v>
      </c>
      <c r="C7743" t="str">
        <f t="shared" si="243"/>
        <v>Jun</v>
      </c>
      <c r="D7743" t="s">
        <v>412</v>
      </c>
      <c r="E7743" t="s">
        <v>135</v>
      </c>
      <c r="F7743" t="s">
        <v>38</v>
      </c>
      <c r="G7743" t="s">
        <v>164</v>
      </c>
      <c r="H7743" t="s">
        <v>1126</v>
      </c>
      <c r="I7743" s="4">
        <v>120.96</v>
      </c>
      <c r="J7743" s="5">
        <v>2</v>
      </c>
      <c r="K7743" s="4">
        <v>-28.22</v>
      </c>
    </row>
    <row r="7744" spans="1:11" x14ac:dyDescent="0.2">
      <c r="A7744" t="s">
        <v>3735</v>
      </c>
      <c r="B7744" t="str">
        <f t="shared" si="242"/>
        <v>2017</v>
      </c>
      <c r="C7744" t="str">
        <f t="shared" si="243"/>
        <v>Jun</v>
      </c>
      <c r="D7744" t="s">
        <v>412</v>
      </c>
      <c r="E7744" t="s">
        <v>135</v>
      </c>
      <c r="F7744" t="s">
        <v>43</v>
      </c>
      <c r="G7744" t="s">
        <v>44</v>
      </c>
      <c r="H7744" t="s">
        <v>1855</v>
      </c>
      <c r="I7744" s="4">
        <v>2239.94</v>
      </c>
      <c r="J7744" s="5">
        <v>8</v>
      </c>
      <c r="K7744" s="4">
        <v>223.99</v>
      </c>
    </row>
    <row r="7745" spans="1:11" x14ac:dyDescent="0.2">
      <c r="A7745" t="s">
        <v>3735</v>
      </c>
      <c r="B7745" t="str">
        <f t="shared" si="242"/>
        <v>2017</v>
      </c>
      <c r="C7745" t="str">
        <f t="shared" si="243"/>
        <v>Jun</v>
      </c>
      <c r="D7745" t="s">
        <v>412</v>
      </c>
      <c r="E7745" t="s">
        <v>135</v>
      </c>
      <c r="F7745" t="s">
        <v>12</v>
      </c>
      <c r="G7745" t="s">
        <v>105</v>
      </c>
      <c r="H7745" t="s">
        <v>758</v>
      </c>
      <c r="I7745" s="4">
        <v>76.61</v>
      </c>
      <c r="J7745" s="5">
        <v>8</v>
      </c>
      <c r="K7745" s="4">
        <v>6.7</v>
      </c>
    </row>
    <row r="7746" spans="1:11" x14ac:dyDescent="0.2">
      <c r="A7746" t="s">
        <v>3735</v>
      </c>
      <c r="B7746" t="str">
        <f t="shared" si="242"/>
        <v>2017</v>
      </c>
      <c r="C7746" t="str">
        <f t="shared" si="243"/>
        <v>Jun</v>
      </c>
      <c r="D7746" t="s">
        <v>412</v>
      </c>
      <c r="E7746" t="s">
        <v>135</v>
      </c>
      <c r="F7746" t="s">
        <v>12</v>
      </c>
      <c r="G7746" t="s">
        <v>20</v>
      </c>
      <c r="H7746" t="s">
        <v>360</v>
      </c>
      <c r="I7746" s="4">
        <v>142.78</v>
      </c>
      <c r="J7746" s="5">
        <v>1</v>
      </c>
      <c r="K7746" s="4">
        <v>17.850000000000001</v>
      </c>
    </row>
    <row r="7747" spans="1:11" x14ac:dyDescent="0.2">
      <c r="A7747" t="s">
        <v>3735</v>
      </c>
      <c r="B7747" t="str">
        <f t="shared" ref="B7747:B7810" si="244">TEXT(A7747,"YYYY")</f>
        <v>2017</v>
      </c>
      <c r="C7747" t="str">
        <f t="shared" ref="C7747:C7810" si="245">TEXT(A7747,"MMM")</f>
        <v>Jun</v>
      </c>
      <c r="D7747" t="s">
        <v>412</v>
      </c>
      <c r="E7747" t="s">
        <v>135</v>
      </c>
      <c r="F7747" t="s">
        <v>12</v>
      </c>
      <c r="G7747" t="s">
        <v>13</v>
      </c>
      <c r="H7747" t="s">
        <v>1302</v>
      </c>
      <c r="I7747" s="4">
        <v>91.36</v>
      </c>
      <c r="J7747" s="5">
        <v>5</v>
      </c>
      <c r="K7747" s="4">
        <v>29.69</v>
      </c>
    </row>
    <row r="7748" spans="1:11" x14ac:dyDescent="0.2">
      <c r="A7748" t="s">
        <v>3735</v>
      </c>
      <c r="B7748" t="str">
        <f t="shared" si="244"/>
        <v>2017</v>
      </c>
      <c r="C7748" t="str">
        <f t="shared" si="245"/>
        <v>Jun</v>
      </c>
      <c r="D7748" t="s">
        <v>1359</v>
      </c>
      <c r="E7748" t="s">
        <v>290</v>
      </c>
      <c r="F7748" t="s">
        <v>38</v>
      </c>
      <c r="G7748" t="s">
        <v>39</v>
      </c>
      <c r="H7748" t="s">
        <v>1963</v>
      </c>
      <c r="I7748" s="4">
        <v>698.35</v>
      </c>
      <c r="J7748" s="5">
        <v>3</v>
      </c>
      <c r="K7748" s="4">
        <v>52.38</v>
      </c>
    </row>
    <row r="7749" spans="1:11" x14ac:dyDescent="0.2">
      <c r="A7749" t="s">
        <v>3735</v>
      </c>
      <c r="B7749" t="str">
        <f t="shared" si="244"/>
        <v>2017</v>
      </c>
      <c r="C7749" t="str">
        <f t="shared" si="245"/>
        <v>Jun</v>
      </c>
      <c r="D7749" t="s">
        <v>1359</v>
      </c>
      <c r="E7749" t="s">
        <v>290</v>
      </c>
      <c r="F7749" t="s">
        <v>38</v>
      </c>
      <c r="G7749" t="s">
        <v>83</v>
      </c>
      <c r="H7749" t="s">
        <v>1268</v>
      </c>
      <c r="I7749" s="4">
        <v>77.73</v>
      </c>
      <c r="J7749" s="5">
        <v>2</v>
      </c>
      <c r="K7749" s="4">
        <v>-3.89</v>
      </c>
    </row>
    <row r="7750" spans="1:11" x14ac:dyDescent="0.2">
      <c r="A7750" t="s">
        <v>3737</v>
      </c>
      <c r="B7750" t="str">
        <f t="shared" si="244"/>
        <v>2017</v>
      </c>
      <c r="C7750" t="str">
        <f t="shared" si="245"/>
        <v>Jun</v>
      </c>
      <c r="D7750" t="s">
        <v>2189</v>
      </c>
      <c r="E7750" t="s">
        <v>290</v>
      </c>
      <c r="F7750" t="s">
        <v>12</v>
      </c>
      <c r="G7750" t="s">
        <v>27</v>
      </c>
      <c r="H7750" t="s">
        <v>2682</v>
      </c>
      <c r="I7750" s="4">
        <v>14.02</v>
      </c>
      <c r="J7750" s="5">
        <v>3</v>
      </c>
      <c r="K7750" s="4">
        <v>4.7300000000000004</v>
      </c>
    </row>
    <row r="7751" spans="1:11" x14ac:dyDescent="0.2">
      <c r="A7751" t="s">
        <v>3737</v>
      </c>
      <c r="B7751" t="str">
        <f t="shared" si="244"/>
        <v>2017</v>
      </c>
      <c r="C7751" t="str">
        <f t="shared" si="245"/>
        <v>Jun</v>
      </c>
      <c r="D7751" t="s">
        <v>993</v>
      </c>
      <c r="E7751" t="s">
        <v>37</v>
      </c>
      <c r="F7751" t="s">
        <v>38</v>
      </c>
      <c r="G7751" t="s">
        <v>39</v>
      </c>
      <c r="H7751" t="s">
        <v>1856</v>
      </c>
      <c r="I7751" s="4">
        <v>301.95999999999998</v>
      </c>
      <c r="J7751" s="5">
        <v>2</v>
      </c>
      <c r="K7751" s="4">
        <v>90.59</v>
      </c>
    </row>
    <row r="7752" spans="1:11" x14ac:dyDescent="0.2">
      <c r="A7752" t="s">
        <v>3737</v>
      </c>
      <c r="B7752" t="str">
        <f t="shared" si="244"/>
        <v>2017</v>
      </c>
      <c r="C7752" t="str">
        <f t="shared" si="245"/>
        <v>Jun</v>
      </c>
      <c r="D7752" t="s">
        <v>993</v>
      </c>
      <c r="E7752" t="s">
        <v>37</v>
      </c>
      <c r="F7752" t="s">
        <v>12</v>
      </c>
      <c r="G7752" t="s">
        <v>105</v>
      </c>
      <c r="H7752" t="s">
        <v>3738</v>
      </c>
      <c r="I7752" s="4">
        <v>180.66</v>
      </c>
      <c r="J7752" s="5">
        <v>3</v>
      </c>
      <c r="K7752" s="4">
        <v>50.58</v>
      </c>
    </row>
    <row r="7753" spans="1:11" x14ac:dyDescent="0.2">
      <c r="A7753" t="s">
        <v>3737</v>
      </c>
      <c r="B7753" t="str">
        <f t="shared" si="244"/>
        <v>2017</v>
      </c>
      <c r="C7753" t="str">
        <f t="shared" si="245"/>
        <v>Jun</v>
      </c>
      <c r="D7753" t="s">
        <v>993</v>
      </c>
      <c r="E7753" t="s">
        <v>37</v>
      </c>
      <c r="F7753" t="s">
        <v>43</v>
      </c>
      <c r="G7753" t="s">
        <v>44</v>
      </c>
      <c r="H7753" t="s">
        <v>596</v>
      </c>
      <c r="I7753" s="4">
        <v>191.98</v>
      </c>
      <c r="J7753" s="5">
        <v>2</v>
      </c>
      <c r="K7753" s="4">
        <v>51.83</v>
      </c>
    </row>
    <row r="7754" spans="1:11" x14ac:dyDescent="0.2">
      <c r="A7754" t="s">
        <v>3737</v>
      </c>
      <c r="B7754" t="str">
        <f t="shared" si="244"/>
        <v>2017</v>
      </c>
      <c r="C7754" t="str">
        <f t="shared" si="245"/>
        <v>Jun</v>
      </c>
      <c r="D7754" t="s">
        <v>993</v>
      </c>
      <c r="E7754" t="s">
        <v>37</v>
      </c>
      <c r="F7754" t="s">
        <v>43</v>
      </c>
      <c r="G7754" t="s">
        <v>44</v>
      </c>
      <c r="H7754" t="s">
        <v>2102</v>
      </c>
      <c r="I7754" s="4">
        <v>65.989999999999995</v>
      </c>
      <c r="J7754" s="5">
        <v>1</v>
      </c>
      <c r="K7754" s="4">
        <v>17.16</v>
      </c>
    </row>
    <row r="7755" spans="1:11" x14ac:dyDescent="0.2">
      <c r="A7755" t="s">
        <v>3737</v>
      </c>
      <c r="B7755" t="str">
        <f t="shared" si="244"/>
        <v>2017</v>
      </c>
      <c r="C7755" t="str">
        <f t="shared" si="245"/>
        <v>Jun</v>
      </c>
      <c r="D7755" t="s">
        <v>1308</v>
      </c>
      <c r="E7755" t="s">
        <v>31</v>
      </c>
      <c r="F7755" t="s">
        <v>38</v>
      </c>
      <c r="G7755" t="s">
        <v>39</v>
      </c>
      <c r="H7755" t="s">
        <v>760</v>
      </c>
      <c r="I7755" s="4">
        <v>1212.96</v>
      </c>
      <c r="J7755" s="5">
        <v>7</v>
      </c>
      <c r="K7755" s="4">
        <v>90.97</v>
      </c>
    </row>
    <row r="7756" spans="1:11" x14ac:dyDescent="0.2">
      <c r="A7756" t="s">
        <v>3737</v>
      </c>
      <c r="B7756" t="str">
        <f t="shared" si="244"/>
        <v>2017</v>
      </c>
      <c r="C7756" t="str">
        <f t="shared" si="245"/>
        <v>Jun</v>
      </c>
      <c r="D7756" t="s">
        <v>1308</v>
      </c>
      <c r="E7756" t="s">
        <v>31</v>
      </c>
      <c r="F7756" t="s">
        <v>12</v>
      </c>
      <c r="G7756" t="s">
        <v>13</v>
      </c>
      <c r="H7756" t="s">
        <v>1867</v>
      </c>
      <c r="I7756" s="4">
        <v>18.54</v>
      </c>
      <c r="J7756" s="5">
        <v>2</v>
      </c>
      <c r="K7756" s="4">
        <v>8.7100000000000009</v>
      </c>
    </row>
    <row r="7757" spans="1:11" x14ac:dyDescent="0.2">
      <c r="A7757" t="s">
        <v>3737</v>
      </c>
      <c r="B7757" t="str">
        <f t="shared" si="244"/>
        <v>2017</v>
      </c>
      <c r="C7757" t="str">
        <f t="shared" si="245"/>
        <v>Jun</v>
      </c>
      <c r="D7757" t="s">
        <v>1164</v>
      </c>
      <c r="E7757" t="s">
        <v>462</v>
      </c>
      <c r="F7757" t="s">
        <v>12</v>
      </c>
      <c r="G7757" t="s">
        <v>232</v>
      </c>
      <c r="H7757" t="s">
        <v>2315</v>
      </c>
      <c r="I7757" s="4">
        <v>16.68</v>
      </c>
      <c r="J7757" s="5">
        <v>2</v>
      </c>
      <c r="K7757" s="4">
        <v>4.34</v>
      </c>
    </row>
    <row r="7758" spans="1:11" x14ac:dyDescent="0.2">
      <c r="A7758" t="s">
        <v>3737</v>
      </c>
      <c r="B7758" t="str">
        <f t="shared" si="244"/>
        <v>2017</v>
      </c>
      <c r="C7758" t="str">
        <f t="shared" si="245"/>
        <v>Jun</v>
      </c>
      <c r="D7758" t="s">
        <v>1164</v>
      </c>
      <c r="E7758" t="s">
        <v>462</v>
      </c>
      <c r="F7758" t="s">
        <v>12</v>
      </c>
      <c r="G7758" t="s">
        <v>13</v>
      </c>
      <c r="H7758" t="s">
        <v>3522</v>
      </c>
      <c r="I7758" s="4">
        <v>19.440000000000001</v>
      </c>
      <c r="J7758" s="5">
        <v>3</v>
      </c>
      <c r="K7758" s="4">
        <v>9.33</v>
      </c>
    </row>
    <row r="7759" spans="1:11" x14ac:dyDescent="0.2">
      <c r="A7759" t="s">
        <v>3737</v>
      </c>
      <c r="B7759" t="str">
        <f t="shared" si="244"/>
        <v>2017</v>
      </c>
      <c r="C7759" t="str">
        <f t="shared" si="245"/>
        <v>Jun</v>
      </c>
      <c r="D7759" t="s">
        <v>1164</v>
      </c>
      <c r="E7759" t="s">
        <v>462</v>
      </c>
      <c r="F7759" t="s">
        <v>12</v>
      </c>
      <c r="G7759" t="s">
        <v>13</v>
      </c>
      <c r="H7759" t="s">
        <v>1968</v>
      </c>
      <c r="I7759" s="4">
        <v>192.16</v>
      </c>
      <c r="J7759" s="5">
        <v>4</v>
      </c>
      <c r="K7759" s="4">
        <v>92.24</v>
      </c>
    </row>
    <row r="7760" spans="1:11" x14ac:dyDescent="0.2">
      <c r="A7760" t="s">
        <v>3737</v>
      </c>
      <c r="B7760" t="str">
        <f t="shared" si="244"/>
        <v>2017</v>
      </c>
      <c r="C7760" t="str">
        <f t="shared" si="245"/>
        <v>Jun</v>
      </c>
      <c r="D7760" t="s">
        <v>1922</v>
      </c>
      <c r="E7760" t="s">
        <v>17</v>
      </c>
      <c r="F7760" t="s">
        <v>12</v>
      </c>
      <c r="G7760" t="s">
        <v>22</v>
      </c>
      <c r="H7760" t="s">
        <v>968</v>
      </c>
      <c r="I7760" s="4">
        <v>5.94</v>
      </c>
      <c r="J7760" s="5">
        <v>7</v>
      </c>
      <c r="K7760" s="4">
        <v>-8.9</v>
      </c>
    </row>
    <row r="7761" spans="1:11" x14ac:dyDescent="0.2">
      <c r="A7761" t="s">
        <v>3737</v>
      </c>
      <c r="B7761" t="str">
        <f t="shared" si="244"/>
        <v>2017</v>
      </c>
      <c r="C7761" t="str">
        <f t="shared" si="245"/>
        <v>Jun</v>
      </c>
      <c r="D7761" t="s">
        <v>1300</v>
      </c>
      <c r="E7761" t="s">
        <v>87</v>
      </c>
      <c r="F7761" t="s">
        <v>43</v>
      </c>
      <c r="G7761" t="s">
        <v>58</v>
      </c>
      <c r="H7761" t="s">
        <v>846</v>
      </c>
      <c r="I7761" s="4">
        <v>479.95</v>
      </c>
      <c r="J7761" s="5">
        <v>6</v>
      </c>
      <c r="K7761" s="4">
        <v>107.99</v>
      </c>
    </row>
    <row r="7762" spans="1:11" x14ac:dyDescent="0.2">
      <c r="A7762" t="s">
        <v>3737</v>
      </c>
      <c r="B7762" t="str">
        <f t="shared" si="244"/>
        <v>2017</v>
      </c>
      <c r="C7762" t="str">
        <f t="shared" si="245"/>
        <v>Jun</v>
      </c>
      <c r="D7762" t="s">
        <v>1300</v>
      </c>
      <c r="E7762" t="s">
        <v>87</v>
      </c>
      <c r="F7762" t="s">
        <v>12</v>
      </c>
      <c r="G7762" t="s">
        <v>27</v>
      </c>
      <c r="H7762" t="s">
        <v>314</v>
      </c>
      <c r="I7762" s="4">
        <v>23.92</v>
      </c>
      <c r="J7762" s="5">
        <v>5</v>
      </c>
      <c r="K7762" s="4">
        <v>1.79</v>
      </c>
    </row>
    <row r="7763" spans="1:11" x14ac:dyDescent="0.2">
      <c r="A7763" t="s">
        <v>3739</v>
      </c>
      <c r="B7763" t="str">
        <f t="shared" si="244"/>
        <v>2017</v>
      </c>
      <c r="C7763" t="str">
        <f t="shared" si="245"/>
        <v>Jun</v>
      </c>
      <c r="D7763" t="s">
        <v>1400</v>
      </c>
      <c r="E7763" t="s">
        <v>31</v>
      </c>
      <c r="F7763" t="s">
        <v>12</v>
      </c>
      <c r="G7763" t="s">
        <v>22</v>
      </c>
      <c r="H7763" t="s">
        <v>1513</v>
      </c>
      <c r="I7763" s="4">
        <v>51.31</v>
      </c>
      <c r="J7763" s="5">
        <v>3</v>
      </c>
      <c r="K7763" s="4">
        <v>17.96</v>
      </c>
    </row>
    <row r="7764" spans="1:11" x14ac:dyDescent="0.2">
      <c r="A7764" t="s">
        <v>3739</v>
      </c>
      <c r="B7764" t="str">
        <f t="shared" si="244"/>
        <v>2017</v>
      </c>
      <c r="C7764" t="str">
        <f t="shared" si="245"/>
        <v>Jun</v>
      </c>
      <c r="D7764" t="s">
        <v>1543</v>
      </c>
      <c r="E7764" t="s">
        <v>189</v>
      </c>
      <c r="F7764" t="s">
        <v>38</v>
      </c>
      <c r="G7764" t="s">
        <v>52</v>
      </c>
      <c r="H7764" t="s">
        <v>2602</v>
      </c>
      <c r="I7764" s="4">
        <v>155.25</v>
      </c>
      <c r="J7764" s="5">
        <v>3</v>
      </c>
      <c r="K7764" s="4">
        <v>46.58</v>
      </c>
    </row>
    <row r="7765" spans="1:11" x14ac:dyDescent="0.2">
      <c r="A7765" t="s">
        <v>3739</v>
      </c>
      <c r="B7765" t="str">
        <f t="shared" si="244"/>
        <v>2017</v>
      </c>
      <c r="C7765" t="str">
        <f t="shared" si="245"/>
        <v>Jun</v>
      </c>
      <c r="D7765" t="s">
        <v>1543</v>
      </c>
      <c r="E7765" t="s">
        <v>189</v>
      </c>
      <c r="F7765" t="s">
        <v>12</v>
      </c>
      <c r="G7765" t="s">
        <v>20</v>
      </c>
      <c r="H7765" t="s">
        <v>1536</v>
      </c>
      <c r="I7765" s="4">
        <v>14.03</v>
      </c>
      <c r="J7765" s="5">
        <v>1</v>
      </c>
      <c r="K7765" s="4">
        <v>4.07</v>
      </c>
    </row>
    <row r="7766" spans="1:11" x14ac:dyDescent="0.2">
      <c r="A7766" t="s">
        <v>3739</v>
      </c>
      <c r="B7766" t="str">
        <f t="shared" si="244"/>
        <v>2017</v>
      </c>
      <c r="C7766" t="str">
        <f t="shared" si="245"/>
        <v>Jun</v>
      </c>
      <c r="D7766" t="s">
        <v>1720</v>
      </c>
      <c r="E7766" t="s">
        <v>17</v>
      </c>
      <c r="F7766" t="s">
        <v>12</v>
      </c>
      <c r="G7766" t="s">
        <v>13</v>
      </c>
      <c r="H7766" t="s">
        <v>3093</v>
      </c>
      <c r="I7766" s="4">
        <v>12.22</v>
      </c>
      <c r="J7766" s="5">
        <v>2</v>
      </c>
      <c r="K7766" s="4">
        <v>4.43</v>
      </c>
    </row>
    <row r="7767" spans="1:11" x14ac:dyDescent="0.2">
      <c r="A7767" t="s">
        <v>3739</v>
      </c>
      <c r="B7767" t="str">
        <f t="shared" si="244"/>
        <v>2017</v>
      </c>
      <c r="C7767" t="str">
        <f t="shared" si="245"/>
        <v>Jun</v>
      </c>
      <c r="D7767" t="s">
        <v>1720</v>
      </c>
      <c r="E7767" t="s">
        <v>17</v>
      </c>
      <c r="F7767" t="s">
        <v>12</v>
      </c>
      <c r="G7767" t="s">
        <v>22</v>
      </c>
      <c r="H7767" t="s">
        <v>1043</v>
      </c>
      <c r="I7767" s="4">
        <v>2.2999999999999998</v>
      </c>
      <c r="J7767" s="5">
        <v>4</v>
      </c>
      <c r="K7767" s="4">
        <v>-3.57</v>
      </c>
    </row>
    <row r="7768" spans="1:11" x14ac:dyDescent="0.2">
      <c r="A7768" t="s">
        <v>3739</v>
      </c>
      <c r="B7768" t="str">
        <f t="shared" si="244"/>
        <v>2017</v>
      </c>
      <c r="C7768" t="str">
        <f t="shared" si="245"/>
        <v>Jun</v>
      </c>
      <c r="D7768" t="s">
        <v>1720</v>
      </c>
      <c r="E7768" t="s">
        <v>17</v>
      </c>
      <c r="F7768" t="s">
        <v>12</v>
      </c>
      <c r="G7768" t="s">
        <v>22</v>
      </c>
      <c r="H7768" t="s">
        <v>704</v>
      </c>
      <c r="I7768" s="4">
        <v>9.36</v>
      </c>
      <c r="J7768" s="5">
        <v>4</v>
      </c>
      <c r="K7768" s="4">
        <v>-16.38</v>
      </c>
    </row>
    <row r="7769" spans="1:11" x14ac:dyDescent="0.2">
      <c r="A7769" t="s">
        <v>3739</v>
      </c>
      <c r="B7769" t="str">
        <f t="shared" si="244"/>
        <v>2017</v>
      </c>
      <c r="C7769" t="str">
        <f t="shared" si="245"/>
        <v>Jun</v>
      </c>
      <c r="D7769" t="s">
        <v>1382</v>
      </c>
      <c r="E7769" t="s">
        <v>327</v>
      </c>
      <c r="F7769" t="s">
        <v>12</v>
      </c>
      <c r="G7769" t="s">
        <v>20</v>
      </c>
      <c r="H7769" t="s">
        <v>2897</v>
      </c>
      <c r="I7769" s="4">
        <v>146.35</v>
      </c>
      <c r="J7769" s="5">
        <v>3</v>
      </c>
      <c r="K7769" s="4">
        <v>-32.93</v>
      </c>
    </row>
    <row r="7770" spans="1:11" x14ac:dyDescent="0.2">
      <c r="A7770" t="s">
        <v>3739</v>
      </c>
      <c r="B7770" t="str">
        <f t="shared" si="244"/>
        <v>2017</v>
      </c>
      <c r="C7770" t="str">
        <f t="shared" si="245"/>
        <v>Jun</v>
      </c>
      <c r="D7770" t="s">
        <v>252</v>
      </c>
      <c r="E7770" t="s">
        <v>169</v>
      </c>
      <c r="F7770" t="s">
        <v>43</v>
      </c>
      <c r="G7770" t="s">
        <v>353</v>
      </c>
      <c r="H7770" t="s">
        <v>3740</v>
      </c>
      <c r="I7770" s="4">
        <v>3404.5</v>
      </c>
      <c r="J7770" s="5">
        <v>5</v>
      </c>
      <c r="K7770" s="4">
        <v>1668.21</v>
      </c>
    </row>
    <row r="7771" spans="1:11" x14ac:dyDescent="0.2">
      <c r="A7771" t="s">
        <v>3739</v>
      </c>
      <c r="B7771" t="str">
        <f t="shared" si="244"/>
        <v>2017</v>
      </c>
      <c r="C7771" t="str">
        <f t="shared" si="245"/>
        <v>Jun</v>
      </c>
      <c r="D7771" t="s">
        <v>252</v>
      </c>
      <c r="E7771" t="s">
        <v>169</v>
      </c>
      <c r="F7771" t="s">
        <v>43</v>
      </c>
      <c r="G7771" t="s">
        <v>58</v>
      </c>
      <c r="H7771" t="s">
        <v>3741</v>
      </c>
      <c r="I7771" s="4">
        <v>101.34</v>
      </c>
      <c r="J7771" s="5">
        <v>3</v>
      </c>
      <c r="K7771" s="4">
        <v>8.11</v>
      </c>
    </row>
    <row r="7772" spans="1:11" x14ac:dyDescent="0.2">
      <c r="A7772" t="s">
        <v>3742</v>
      </c>
      <c r="B7772" t="str">
        <f t="shared" si="244"/>
        <v>2017</v>
      </c>
      <c r="C7772" t="str">
        <f t="shared" si="245"/>
        <v>Jun</v>
      </c>
      <c r="D7772" t="s">
        <v>2129</v>
      </c>
      <c r="E7772" t="s">
        <v>31</v>
      </c>
      <c r="F7772" t="s">
        <v>38</v>
      </c>
      <c r="G7772" t="s">
        <v>83</v>
      </c>
      <c r="H7772" t="s">
        <v>1900</v>
      </c>
      <c r="I7772" s="4">
        <v>917.92</v>
      </c>
      <c r="J7772" s="5">
        <v>9</v>
      </c>
      <c r="K7772" s="4">
        <v>75.59</v>
      </c>
    </row>
    <row r="7773" spans="1:11" x14ac:dyDescent="0.2">
      <c r="A7773" t="s">
        <v>3742</v>
      </c>
      <c r="B7773" t="str">
        <f t="shared" si="244"/>
        <v>2017</v>
      </c>
      <c r="C7773" t="str">
        <f t="shared" si="245"/>
        <v>Jun</v>
      </c>
      <c r="D7773" t="s">
        <v>2129</v>
      </c>
      <c r="E7773" t="s">
        <v>31</v>
      </c>
      <c r="F7773" t="s">
        <v>12</v>
      </c>
      <c r="G7773" t="s">
        <v>13</v>
      </c>
      <c r="H7773" t="s">
        <v>2970</v>
      </c>
      <c r="I7773" s="4">
        <v>38.880000000000003</v>
      </c>
      <c r="J7773" s="5">
        <v>6</v>
      </c>
      <c r="K7773" s="4">
        <v>19.05</v>
      </c>
    </row>
    <row r="7774" spans="1:11" x14ac:dyDescent="0.2">
      <c r="A7774" t="s">
        <v>3742</v>
      </c>
      <c r="B7774" t="str">
        <f t="shared" si="244"/>
        <v>2017</v>
      </c>
      <c r="C7774" t="str">
        <f t="shared" si="245"/>
        <v>Jun</v>
      </c>
      <c r="D7774" t="s">
        <v>2498</v>
      </c>
      <c r="E7774" t="s">
        <v>11</v>
      </c>
      <c r="F7774" t="s">
        <v>12</v>
      </c>
      <c r="G7774" t="s">
        <v>13</v>
      </c>
      <c r="H7774" t="s">
        <v>1304</v>
      </c>
      <c r="I7774" s="4">
        <v>74.349999999999994</v>
      </c>
      <c r="J7774" s="5">
        <v>3</v>
      </c>
      <c r="K7774" s="4">
        <v>23.24</v>
      </c>
    </row>
    <row r="7775" spans="1:11" x14ac:dyDescent="0.2">
      <c r="A7775" t="s">
        <v>3743</v>
      </c>
      <c r="B7775" t="str">
        <f t="shared" si="244"/>
        <v>2017</v>
      </c>
      <c r="C7775" t="str">
        <f t="shared" si="245"/>
        <v>Jun</v>
      </c>
      <c r="D7775" t="s">
        <v>1646</v>
      </c>
      <c r="E7775" t="s">
        <v>169</v>
      </c>
      <c r="F7775" t="s">
        <v>12</v>
      </c>
      <c r="G7775" t="s">
        <v>13</v>
      </c>
      <c r="H7775" t="s">
        <v>2917</v>
      </c>
      <c r="I7775" s="4">
        <v>97.82</v>
      </c>
      <c r="J7775" s="5">
        <v>2</v>
      </c>
      <c r="K7775" s="4">
        <v>45.98</v>
      </c>
    </row>
    <row r="7776" spans="1:11" x14ac:dyDescent="0.2">
      <c r="A7776" t="s">
        <v>3743</v>
      </c>
      <c r="B7776" t="str">
        <f t="shared" si="244"/>
        <v>2017</v>
      </c>
      <c r="C7776" t="str">
        <f t="shared" si="245"/>
        <v>Jun</v>
      </c>
      <c r="D7776" t="s">
        <v>1646</v>
      </c>
      <c r="E7776" t="s">
        <v>169</v>
      </c>
      <c r="F7776" t="s">
        <v>43</v>
      </c>
      <c r="G7776" t="s">
        <v>58</v>
      </c>
      <c r="H7776" t="s">
        <v>1693</v>
      </c>
      <c r="I7776" s="4">
        <v>103.12</v>
      </c>
      <c r="J7776" s="5">
        <v>8</v>
      </c>
      <c r="K7776" s="4">
        <v>10.31</v>
      </c>
    </row>
    <row r="7777" spans="1:11" x14ac:dyDescent="0.2">
      <c r="A7777" t="s">
        <v>3743</v>
      </c>
      <c r="B7777" t="str">
        <f t="shared" si="244"/>
        <v>2017</v>
      </c>
      <c r="C7777" t="str">
        <f t="shared" si="245"/>
        <v>Jun</v>
      </c>
      <c r="D7777" t="s">
        <v>935</v>
      </c>
      <c r="E7777" t="s">
        <v>11</v>
      </c>
      <c r="F7777" t="s">
        <v>12</v>
      </c>
      <c r="G7777" t="s">
        <v>232</v>
      </c>
      <c r="H7777" t="s">
        <v>2493</v>
      </c>
      <c r="I7777" s="4">
        <v>11.18</v>
      </c>
      <c r="J7777" s="5">
        <v>1</v>
      </c>
      <c r="K7777" s="4">
        <v>0.84</v>
      </c>
    </row>
    <row r="7778" spans="1:11" x14ac:dyDescent="0.2">
      <c r="A7778" t="s">
        <v>3743</v>
      </c>
      <c r="B7778" t="str">
        <f t="shared" si="244"/>
        <v>2017</v>
      </c>
      <c r="C7778" t="str">
        <f t="shared" si="245"/>
        <v>Jun</v>
      </c>
      <c r="D7778" t="s">
        <v>935</v>
      </c>
      <c r="E7778" t="s">
        <v>11</v>
      </c>
      <c r="F7778" t="s">
        <v>12</v>
      </c>
      <c r="G7778" t="s">
        <v>20</v>
      </c>
      <c r="H7778" t="s">
        <v>1910</v>
      </c>
      <c r="I7778" s="4">
        <v>153.58000000000001</v>
      </c>
      <c r="J7778" s="5">
        <v>2</v>
      </c>
      <c r="K7778" s="4">
        <v>-32.64</v>
      </c>
    </row>
    <row r="7779" spans="1:11" x14ac:dyDescent="0.2">
      <c r="A7779" t="s">
        <v>3743</v>
      </c>
      <c r="B7779" t="str">
        <f t="shared" si="244"/>
        <v>2017</v>
      </c>
      <c r="C7779" t="str">
        <f t="shared" si="245"/>
        <v>Jun</v>
      </c>
      <c r="D7779" t="s">
        <v>1691</v>
      </c>
      <c r="E7779" t="s">
        <v>11</v>
      </c>
      <c r="F7779" t="s">
        <v>12</v>
      </c>
      <c r="G7779" t="s">
        <v>105</v>
      </c>
      <c r="H7779" t="s">
        <v>2930</v>
      </c>
      <c r="I7779" s="4">
        <v>2.2599999999999998</v>
      </c>
      <c r="J7779" s="5">
        <v>1</v>
      </c>
      <c r="K7779" s="4">
        <v>-5.21</v>
      </c>
    </row>
    <row r="7780" spans="1:11" x14ac:dyDescent="0.2">
      <c r="A7780" t="s">
        <v>3743</v>
      </c>
      <c r="B7780" t="str">
        <f t="shared" si="244"/>
        <v>2017</v>
      </c>
      <c r="C7780" t="str">
        <f t="shared" si="245"/>
        <v>Jun</v>
      </c>
      <c r="D7780" t="s">
        <v>1691</v>
      </c>
      <c r="E7780" t="s">
        <v>11</v>
      </c>
      <c r="F7780" t="s">
        <v>12</v>
      </c>
      <c r="G7780" t="s">
        <v>105</v>
      </c>
      <c r="H7780" t="s">
        <v>2269</v>
      </c>
      <c r="I7780" s="4">
        <v>0.44</v>
      </c>
      <c r="J7780" s="5">
        <v>1</v>
      </c>
      <c r="K7780" s="4">
        <v>-1.1100000000000001</v>
      </c>
    </row>
    <row r="7781" spans="1:11" x14ac:dyDescent="0.2">
      <c r="A7781" t="s">
        <v>3743</v>
      </c>
      <c r="B7781" t="str">
        <f t="shared" si="244"/>
        <v>2017</v>
      </c>
      <c r="C7781" t="str">
        <f t="shared" si="245"/>
        <v>Jun</v>
      </c>
      <c r="D7781" t="s">
        <v>1691</v>
      </c>
      <c r="E7781" t="s">
        <v>11</v>
      </c>
      <c r="F7781" t="s">
        <v>12</v>
      </c>
      <c r="G7781" t="s">
        <v>13</v>
      </c>
      <c r="H7781" t="s">
        <v>3457</v>
      </c>
      <c r="I7781" s="4">
        <v>146.18</v>
      </c>
      <c r="J7781" s="5">
        <v>8</v>
      </c>
      <c r="K7781" s="4">
        <v>47.51</v>
      </c>
    </row>
    <row r="7782" spans="1:11" x14ac:dyDescent="0.2">
      <c r="A7782" t="s">
        <v>3743</v>
      </c>
      <c r="B7782" t="str">
        <f t="shared" si="244"/>
        <v>2017</v>
      </c>
      <c r="C7782" t="str">
        <f t="shared" si="245"/>
        <v>Jun</v>
      </c>
      <c r="D7782" t="s">
        <v>500</v>
      </c>
      <c r="E7782" t="s">
        <v>87</v>
      </c>
      <c r="F7782" t="s">
        <v>38</v>
      </c>
      <c r="G7782" t="s">
        <v>39</v>
      </c>
      <c r="H7782" t="s">
        <v>2652</v>
      </c>
      <c r="I7782" s="4">
        <v>760.12</v>
      </c>
      <c r="J7782" s="5">
        <v>6</v>
      </c>
      <c r="K7782" s="4">
        <v>-43.44</v>
      </c>
    </row>
    <row r="7783" spans="1:11" x14ac:dyDescent="0.2">
      <c r="A7783" t="s">
        <v>3743</v>
      </c>
      <c r="B7783" t="str">
        <f t="shared" si="244"/>
        <v>2017</v>
      </c>
      <c r="C7783" t="str">
        <f t="shared" si="245"/>
        <v>Jun</v>
      </c>
      <c r="D7783" t="s">
        <v>500</v>
      </c>
      <c r="E7783" t="s">
        <v>87</v>
      </c>
      <c r="F7783" t="s">
        <v>38</v>
      </c>
      <c r="G7783" t="s">
        <v>52</v>
      </c>
      <c r="H7783" t="s">
        <v>2849</v>
      </c>
      <c r="I7783" s="4">
        <v>38.78</v>
      </c>
      <c r="J7783" s="5">
        <v>3</v>
      </c>
      <c r="K7783" s="4">
        <v>7.27</v>
      </c>
    </row>
    <row r="7784" spans="1:11" x14ac:dyDescent="0.2">
      <c r="A7784" t="s">
        <v>3743</v>
      </c>
      <c r="B7784" t="str">
        <f t="shared" si="244"/>
        <v>2017</v>
      </c>
      <c r="C7784" t="str">
        <f t="shared" si="245"/>
        <v>Jun</v>
      </c>
      <c r="D7784" t="s">
        <v>500</v>
      </c>
      <c r="E7784" t="s">
        <v>87</v>
      </c>
      <c r="F7784" t="s">
        <v>43</v>
      </c>
      <c r="G7784" t="s">
        <v>58</v>
      </c>
      <c r="H7784" t="s">
        <v>1753</v>
      </c>
      <c r="I7784" s="4">
        <v>122.33</v>
      </c>
      <c r="J7784" s="5">
        <v>9</v>
      </c>
      <c r="K7784" s="4">
        <v>1.53</v>
      </c>
    </row>
    <row r="7785" spans="1:11" x14ac:dyDescent="0.2">
      <c r="A7785" t="s">
        <v>3743</v>
      </c>
      <c r="B7785" t="str">
        <f t="shared" si="244"/>
        <v>2017</v>
      </c>
      <c r="C7785" t="str">
        <f t="shared" si="245"/>
        <v>Jun</v>
      </c>
      <c r="D7785" t="s">
        <v>193</v>
      </c>
      <c r="E7785" t="s">
        <v>11</v>
      </c>
      <c r="F7785" t="s">
        <v>12</v>
      </c>
      <c r="G7785" t="s">
        <v>22</v>
      </c>
      <c r="H7785" t="s">
        <v>2717</v>
      </c>
      <c r="I7785" s="4">
        <v>6.89</v>
      </c>
      <c r="J7785" s="5">
        <v>3</v>
      </c>
      <c r="K7785" s="4">
        <v>-11.02</v>
      </c>
    </row>
    <row r="7786" spans="1:11" x14ac:dyDescent="0.2">
      <c r="A7786" t="s">
        <v>3743</v>
      </c>
      <c r="B7786" t="str">
        <f t="shared" si="244"/>
        <v>2017</v>
      </c>
      <c r="C7786" t="str">
        <f t="shared" si="245"/>
        <v>Jun</v>
      </c>
      <c r="D7786" t="s">
        <v>193</v>
      </c>
      <c r="E7786" t="s">
        <v>11</v>
      </c>
      <c r="F7786" t="s">
        <v>38</v>
      </c>
      <c r="G7786" t="s">
        <v>164</v>
      </c>
      <c r="H7786" t="s">
        <v>548</v>
      </c>
      <c r="I7786" s="4">
        <v>457.49</v>
      </c>
      <c r="J7786" s="5">
        <v>3</v>
      </c>
      <c r="K7786" s="4">
        <v>-84.96</v>
      </c>
    </row>
    <row r="7787" spans="1:11" x14ac:dyDescent="0.2">
      <c r="A7787" t="s">
        <v>3743</v>
      </c>
      <c r="B7787" t="str">
        <f t="shared" si="244"/>
        <v>2017</v>
      </c>
      <c r="C7787" t="str">
        <f t="shared" si="245"/>
        <v>Jun</v>
      </c>
      <c r="D7787" t="s">
        <v>3283</v>
      </c>
      <c r="E7787" t="s">
        <v>169</v>
      </c>
      <c r="F7787" t="s">
        <v>12</v>
      </c>
      <c r="G7787" t="s">
        <v>20</v>
      </c>
      <c r="H7787" t="s">
        <v>483</v>
      </c>
      <c r="I7787" s="4">
        <v>129.30000000000001</v>
      </c>
      <c r="J7787" s="5">
        <v>2</v>
      </c>
      <c r="K7787" s="4">
        <v>6.47</v>
      </c>
    </row>
    <row r="7788" spans="1:11" x14ac:dyDescent="0.2">
      <c r="A7788" t="s">
        <v>3743</v>
      </c>
      <c r="B7788" t="str">
        <f t="shared" si="244"/>
        <v>2017</v>
      </c>
      <c r="C7788" t="str">
        <f t="shared" si="245"/>
        <v>Jun</v>
      </c>
      <c r="D7788" t="s">
        <v>3283</v>
      </c>
      <c r="E7788" t="s">
        <v>169</v>
      </c>
      <c r="F7788" t="s">
        <v>12</v>
      </c>
      <c r="G7788" t="s">
        <v>22</v>
      </c>
      <c r="H7788" t="s">
        <v>219</v>
      </c>
      <c r="I7788" s="4">
        <v>11.57</v>
      </c>
      <c r="J7788" s="5">
        <v>3</v>
      </c>
      <c r="K7788" s="4">
        <v>3.76</v>
      </c>
    </row>
    <row r="7789" spans="1:11" x14ac:dyDescent="0.2">
      <c r="A7789" t="s">
        <v>3743</v>
      </c>
      <c r="B7789" t="str">
        <f t="shared" si="244"/>
        <v>2017</v>
      </c>
      <c r="C7789" t="str">
        <f t="shared" si="245"/>
        <v>Jun</v>
      </c>
      <c r="D7789" t="s">
        <v>786</v>
      </c>
      <c r="E7789" t="s">
        <v>31</v>
      </c>
      <c r="F7789" t="s">
        <v>38</v>
      </c>
      <c r="G7789" t="s">
        <v>52</v>
      </c>
      <c r="H7789" t="s">
        <v>245</v>
      </c>
      <c r="I7789" s="4">
        <v>50.32</v>
      </c>
      <c r="J7789" s="5">
        <v>4</v>
      </c>
      <c r="K7789" s="4">
        <v>21.13</v>
      </c>
    </row>
    <row r="7790" spans="1:11" x14ac:dyDescent="0.2">
      <c r="A7790" t="s">
        <v>3743</v>
      </c>
      <c r="B7790" t="str">
        <f t="shared" si="244"/>
        <v>2017</v>
      </c>
      <c r="C7790" t="str">
        <f t="shared" si="245"/>
        <v>Jun</v>
      </c>
      <c r="D7790" t="s">
        <v>786</v>
      </c>
      <c r="E7790" t="s">
        <v>31</v>
      </c>
      <c r="F7790" t="s">
        <v>12</v>
      </c>
      <c r="G7790" t="s">
        <v>13</v>
      </c>
      <c r="H7790" t="s">
        <v>3543</v>
      </c>
      <c r="I7790" s="4">
        <v>24.56</v>
      </c>
      <c r="J7790" s="5">
        <v>2</v>
      </c>
      <c r="K7790" s="4">
        <v>11.54</v>
      </c>
    </row>
    <row r="7791" spans="1:11" x14ac:dyDescent="0.2">
      <c r="A7791" t="s">
        <v>3744</v>
      </c>
      <c r="B7791" t="str">
        <f t="shared" si="244"/>
        <v>2017</v>
      </c>
      <c r="C7791" t="str">
        <f t="shared" si="245"/>
        <v>Jun</v>
      </c>
      <c r="D7791" t="s">
        <v>2005</v>
      </c>
      <c r="E7791" t="s">
        <v>205</v>
      </c>
      <c r="F7791" t="s">
        <v>43</v>
      </c>
      <c r="G7791" t="s">
        <v>58</v>
      </c>
      <c r="H7791" t="s">
        <v>2373</v>
      </c>
      <c r="I7791" s="4">
        <v>239.97</v>
      </c>
      <c r="J7791" s="5">
        <v>3</v>
      </c>
      <c r="K7791" s="4">
        <v>71.989999999999995</v>
      </c>
    </row>
    <row r="7792" spans="1:11" x14ac:dyDescent="0.2">
      <c r="A7792" t="s">
        <v>3744</v>
      </c>
      <c r="B7792" t="str">
        <f t="shared" si="244"/>
        <v>2017</v>
      </c>
      <c r="C7792" t="str">
        <f t="shared" si="245"/>
        <v>Jun</v>
      </c>
      <c r="D7792" t="s">
        <v>2005</v>
      </c>
      <c r="E7792" t="s">
        <v>205</v>
      </c>
      <c r="F7792" t="s">
        <v>12</v>
      </c>
      <c r="G7792" t="s">
        <v>18</v>
      </c>
      <c r="H7792" t="s">
        <v>19</v>
      </c>
      <c r="I7792" s="4">
        <v>9.82</v>
      </c>
      <c r="J7792" s="5">
        <v>2</v>
      </c>
      <c r="K7792" s="4">
        <v>4.8099999999999996</v>
      </c>
    </row>
    <row r="7793" spans="1:11" x14ac:dyDescent="0.2">
      <c r="A7793" t="s">
        <v>3744</v>
      </c>
      <c r="B7793" t="str">
        <f t="shared" si="244"/>
        <v>2017</v>
      </c>
      <c r="C7793" t="str">
        <f t="shared" si="245"/>
        <v>Jun</v>
      </c>
      <c r="D7793" t="s">
        <v>2304</v>
      </c>
      <c r="E7793" t="s">
        <v>169</v>
      </c>
      <c r="F7793" t="s">
        <v>43</v>
      </c>
      <c r="G7793" t="s">
        <v>58</v>
      </c>
      <c r="H7793" t="s">
        <v>2255</v>
      </c>
      <c r="I7793" s="4">
        <v>149.94999999999999</v>
      </c>
      <c r="J7793" s="5">
        <v>5</v>
      </c>
      <c r="K7793" s="4">
        <v>15</v>
      </c>
    </row>
    <row r="7794" spans="1:11" x14ac:dyDescent="0.2">
      <c r="A7794" t="s">
        <v>3744</v>
      </c>
      <c r="B7794" t="str">
        <f t="shared" si="244"/>
        <v>2017</v>
      </c>
      <c r="C7794" t="str">
        <f t="shared" si="245"/>
        <v>Jun</v>
      </c>
      <c r="D7794" t="s">
        <v>2304</v>
      </c>
      <c r="E7794" t="s">
        <v>169</v>
      </c>
      <c r="F7794" t="s">
        <v>12</v>
      </c>
      <c r="G7794" t="s">
        <v>22</v>
      </c>
      <c r="H7794" t="s">
        <v>1107</v>
      </c>
      <c r="I7794" s="4">
        <v>51.31</v>
      </c>
      <c r="J7794" s="5">
        <v>3</v>
      </c>
      <c r="K7794" s="4">
        <v>18.600000000000001</v>
      </c>
    </row>
    <row r="7795" spans="1:11" x14ac:dyDescent="0.2">
      <c r="A7795" t="s">
        <v>3744</v>
      </c>
      <c r="B7795" t="str">
        <f t="shared" si="244"/>
        <v>2017</v>
      </c>
      <c r="C7795" t="str">
        <f t="shared" si="245"/>
        <v>Jun</v>
      </c>
      <c r="D7795" t="s">
        <v>227</v>
      </c>
      <c r="E7795" t="s">
        <v>87</v>
      </c>
      <c r="F7795" t="s">
        <v>12</v>
      </c>
      <c r="G7795" t="s">
        <v>13</v>
      </c>
      <c r="H7795" t="s">
        <v>1310</v>
      </c>
      <c r="I7795" s="4">
        <v>31.1</v>
      </c>
      <c r="J7795" s="5">
        <v>6</v>
      </c>
      <c r="K7795" s="4">
        <v>10.89</v>
      </c>
    </row>
    <row r="7796" spans="1:11" x14ac:dyDescent="0.2">
      <c r="A7796" t="s">
        <v>3744</v>
      </c>
      <c r="B7796" t="str">
        <f t="shared" si="244"/>
        <v>2017</v>
      </c>
      <c r="C7796" t="str">
        <f t="shared" si="245"/>
        <v>Jun</v>
      </c>
      <c r="D7796" t="s">
        <v>227</v>
      </c>
      <c r="E7796" t="s">
        <v>87</v>
      </c>
      <c r="F7796" t="s">
        <v>12</v>
      </c>
      <c r="G7796" t="s">
        <v>27</v>
      </c>
      <c r="H7796" t="s">
        <v>371</v>
      </c>
      <c r="I7796" s="4">
        <v>5.25</v>
      </c>
      <c r="J7796" s="5">
        <v>2</v>
      </c>
      <c r="K7796" s="4">
        <v>0.59</v>
      </c>
    </row>
    <row r="7797" spans="1:11" x14ac:dyDescent="0.2">
      <c r="A7797" t="s">
        <v>3744</v>
      </c>
      <c r="B7797" t="str">
        <f t="shared" si="244"/>
        <v>2017</v>
      </c>
      <c r="C7797" t="str">
        <f t="shared" si="245"/>
        <v>Jun</v>
      </c>
      <c r="D7797" t="s">
        <v>560</v>
      </c>
      <c r="E7797" t="s">
        <v>139</v>
      </c>
      <c r="F7797" t="s">
        <v>12</v>
      </c>
      <c r="G7797" t="s">
        <v>20</v>
      </c>
      <c r="H7797" t="s">
        <v>3702</v>
      </c>
      <c r="I7797" s="4">
        <v>4.46</v>
      </c>
      <c r="J7797" s="5">
        <v>1</v>
      </c>
      <c r="K7797" s="4">
        <v>0.33</v>
      </c>
    </row>
    <row r="7798" spans="1:11" x14ac:dyDescent="0.2">
      <c r="A7798" t="s">
        <v>3744</v>
      </c>
      <c r="B7798" t="str">
        <f t="shared" si="244"/>
        <v>2017</v>
      </c>
      <c r="C7798" t="str">
        <f t="shared" si="245"/>
        <v>Jun</v>
      </c>
      <c r="D7798" t="s">
        <v>751</v>
      </c>
      <c r="E7798" t="s">
        <v>62</v>
      </c>
      <c r="F7798" t="s">
        <v>12</v>
      </c>
      <c r="G7798" t="s">
        <v>13</v>
      </c>
      <c r="H7798" t="s">
        <v>3266</v>
      </c>
      <c r="I7798" s="4">
        <v>32.4</v>
      </c>
      <c r="J7798" s="5">
        <v>5</v>
      </c>
      <c r="K7798" s="4">
        <v>15.55</v>
      </c>
    </row>
    <row r="7799" spans="1:11" x14ac:dyDescent="0.2">
      <c r="A7799" t="s">
        <v>3744</v>
      </c>
      <c r="B7799" t="str">
        <f t="shared" si="244"/>
        <v>2017</v>
      </c>
      <c r="C7799" t="str">
        <f t="shared" si="245"/>
        <v>Jun</v>
      </c>
      <c r="D7799" t="s">
        <v>751</v>
      </c>
      <c r="E7799" t="s">
        <v>62</v>
      </c>
      <c r="F7799" t="s">
        <v>43</v>
      </c>
      <c r="G7799" t="s">
        <v>44</v>
      </c>
      <c r="H7799" t="s">
        <v>1291</v>
      </c>
      <c r="I7799" s="4">
        <v>503.96</v>
      </c>
      <c r="J7799" s="5">
        <v>4</v>
      </c>
      <c r="K7799" s="4">
        <v>125.99</v>
      </c>
    </row>
    <row r="7800" spans="1:11" x14ac:dyDescent="0.2">
      <c r="A7800" t="s">
        <v>3745</v>
      </c>
      <c r="B7800" t="str">
        <f t="shared" si="244"/>
        <v>2017</v>
      </c>
      <c r="C7800" t="str">
        <f t="shared" si="245"/>
        <v>Jun</v>
      </c>
      <c r="D7800" t="s">
        <v>359</v>
      </c>
      <c r="E7800" t="s">
        <v>87</v>
      </c>
      <c r="F7800" t="s">
        <v>38</v>
      </c>
      <c r="G7800" t="s">
        <v>52</v>
      </c>
      <c r="H7800" t="s">
        <v>562</v>
      </c>
      <c r="I7800" s="4">
        <v>17.920000000000002</v>
      </c>
      <c r="J7800" s="5">
        <v>5</v>
      </c>
      <c r="K7800" s="4">
        <v>2.46</v>
      </c>
    </row>
    <row r="7801" spans="1:11" x14ac:dyDescent="0.2">
      <c r="A7801" t="s">
        <v>3745</v>
      </c>
      <c r="B7801" t="str">
        <f t="shared" si="244"/>
        <v>2017</v>
      </c>
      <c r="C7801" t="str">
        <f t="shared" si="245"/>
        <v>Jun</v>
      </c>
      <c r="D7801" t="s">
        <v>359</v>
      </c>
      <c r="E7801" t="s">
        <v>87</v>
      </c>
      <c r="F7801" t="s">
        <v>12</v>
      </c>
      <c r="G7801" t="s">
        <v>22</v>
      </c>
      <c r="H7801" t="s">
        <v>2705</v>
      </c>
      <c r="I7801" s="4">
        <v>41.26</v>
      </c>
      <c r="J7801" s="5">
        <v>6</v>
      </c>
      <c r="K7801" s="4">
        <v>-34.380000000000003</v>
      </c>
    </row>
    <row r="7802" spans="1:11" x14ac:dyDescent="0.2">
      <c r="A7802" t="s">
        <v>3745</v>
      </c>
      <c r="B7802" t="str">
        <f t="shared" si="244"/>
        <v>2017</v>
      </c>
      <c r="C7802" t="str">
        <f t="shared" si="245"/>
        <v>Jun</v>
      </c>
      <c r="D7802" t="s">
        <v>1732</v>
      </c>
      <c r="E7802" t="s">
        <v>3746</v>
      </c>
      <c r="F7802" t="s">
        <v>12</v>
      </c>
      <c r="G7802" t="s">
        <v>22</v>
      </c>
      <c r="H7802" t="s">
        <v>540</v>
      </c>
      <c r="I7802" s="4">
        <v>82.4</v>
      </c>
      <c r="J7802" s="5">
        <v>5</v>
      </c>
      <c r="K7802" s="4">
        <v>40.380000000000003</v>
      </c>
    </row>
    <row r="7803" spans="1:11" x14ac:dyDescent="0.2">
      <c r="A7803" t="s">
        <v>3745</v>
      </c>
      <c r="B7803" t="str">
        <f t="shared" si="244"/>
        <v>2017</v>
      </c>
      <c r="C7803" t="str">
        <f t="shared" si="245"/>
        <v>Jun</v>
      </c>
      <c r="D7803" t="s">
        <v>1732</v>
      </c>
      <c r="E7803" t="s">
        <v>3746</v>
      </c>
      <c r="F7803" t="s">
        <v>12</v>
      </c>
      <c r="G7803" t="s">
        <v>22</v>
      </c>
      <c r="H7803" t="s">
        <v>503</v>
      </c>
      <c r="I7803" s="4">
        <v>6.24</v>
      </c>
      <c r="J7803" s="5">
        <v>2</v>
      </c>
      <c r="K7803" s="4">
        <v>3.06</v>
      </c>
    </row>
    <row r="7804" spans="1:11" x14ac:dyDescent="0.2">
      <c r="A7804" t="s">
        <v>3745</v>
      </c>
      <c r="B7804" t="str">
        <f t="shared" si="244"/>
        <v>2017</v>
      </c>
      <c r="C7804" t="str">
        <f t="shared" si="245"/>
        <v>Jun</v>
      </c>
      <c r="D7804" t="s">
        <v>1732</v>
      </c>
      <c r="E7804" t="s">
        <v>3746</v>
      </c>
      <c r="F7804" t="s">
        <v>12</v>
      </c>
      <c r="G7804" t="s">
        <v>13</v>
      </c>
      <c r="H7804" t="s">
        <v>2709</v>
      </c>
      <c r="I7804" s="4">
        <v>447.84</v>
      </c>
      <c r="J7804" s="5">
        <v>8</v>
      </c>
      <c r="K7804" s="4">
        <v>219.44</v>
      </c>
    </row>
    <row r="7805" spans="1:11" x14ac:dyDescent="0.2">
      <c r="A7805" t="s">
        <v>3747</v>
      </c>
      <c r="B7805" t="str">
        <f t="shared" si="244"/>
        <v>2017</v>
      </c>
      <c r="C7805" t="str">
        <f t="shared" si="245"/>
        <v>Jun</v>
      </c>
      <c r="D7805" t="s">
        <v>1054</v>
      </c>
      <c r="E7805" t="s">
        <v>139</v>
      </c>
      <c r="F7805" t="s">
        <v>12</v>
      </c>
      <c r="G7805" t="s">
        <v>72</v>
      </c>
      <c r="H7805" t="s">
        <v>1560</v>
      </c>
      <c r="I7805" s="4">
        <v>37.61</v>
      </c>
      <c r="J7805" s="5">
        <v>3</v>
      </c>
      <c r="K7805" s="4">
        <v>12.69</v>
      </c>
    </row>
    <row r="7806" spans="1:11" x14ac:dyDescent="0.2">
      <c r="A7806" t="s">
        <v>3747</v>
      </c>
      <c r="B7806" t="str">
        <f t="shared" si="244"/>
        <v>2017</v>
      </c>
      <c r="C7806" t="str">
        <f t="shared" si="245"/>
        <v>Jun</v>
      </c>
      <c r="D7806" t="s">
        <v>1790</v>
      </c>
      <c r="E7806" t="s">
        <v>26</v>
      </c>
      <c r="F7806" t="s">
        <v>12</v>
      </c>
      <c r="G7806" t="s">
        <v>22</v>
      </c>
      <c r="H7806" t="s">
        <v>2717</v>
      </c>
      <c r="I7806" s="4">
        <v>10.33</v>
      </c>
      <c r="J7806" s="5">
        <v>3</v>
      </c>
      <c r="K7806" s="4">
        <v>-7.58</v>
      </c>
    </row>
    <row r="7807" spans="1:11" x14ac:dyDescent="0.2">
      <c r="A7807" t="s">
        <v>3747</v>
      </c>
      <c r="B7807" t="str">
        <f t="shared" si="244"/>
        <v>2017</v>
      </c>
      <c r="C7807" t="str">
        <f t="shared" si="245"/>
        <v>Jun</v>
      </c>
      <c r="D7807" t="s">
        <v>1790</v>
      </c>
      <c r="E7807" t="s">
        <v>26</v>
      </c>
      <c r="F7807" t="s">
        <v>12</v>
      </c>
      <c r="G7807" t="s">
        <v>22</v>
      </c>
      <c r="H7807" t="s">
        <v>904</v>
      </c>
      <c r="I7807" s="4">
        <v>31.16</v>
      </c>
      <c r="J7807" s="5">
        <v>5</v>
      </c>
      <c r="K7807" s="4">
        <v>-23.89</v>
      </c>
    </row>
    <row r="7808" spans="1:11" x14ac:dyDescent="0.2">
      <c r="A7808" t="s">
        <v>3747</v>
      </c>
      <c r="B7808" t="str">
        <f t="shared" si="244"/>
        <v>2017</v>
      </c>
      <c r="C7808" t="str">
        <f t="shared" si="245"/>
        <v>Jun</v>
      </c>
      <c r="D7808" t="s">
        <v>1790</v>
      </c>
      <c r="E7808" t="s">
        <v>26</v>
      </c>
      <c r="F7808" t="s">
        <v>12</v>
      </c>
      <c r="G7808" t="s">
        <v>20</v>
      </c>
      <c r="H7808" t="s">
        <v>3702</v>
      </c>
      <c r="I7808" s="4">
        <v>8.93</v>
      </c>
      <c r="J7808" s="5">
        <v>2</v>
      </c>
      <c r="K7808" s="4">
        <v>0.67</v>
      </c>
    </row>
    <row r="7809" spans="1:11" x14ac:dyDescent="0.2">
      <c r="A7809" t="s">
        <v>3747</v>
      </c>
      <c r="B7809" t="str">
        <f t="shared" si="244"/>
        <v>2017</v>
      </c>
      <c r="C7809" t="str">
        <f t="shared" si="245"/>
        <v>Jun</v>
      </c>
      <c r="D7809" t="s">
        <v>1917</v>
      </c>
      <c r="E7809" t="s">
        <v>17</v>
      </c>
      <c r="F7809" t="s">
        <v>12</v>
      </c>
      <c r="G7809" t="s">
        <v>22</v>
      </c>
      <c r="H7809" t="s">
        <v>1387</v>
      </c>
      <c r="I7809" s="4">
        <v>3.04</v>
      </c>
      <c r="J7809" s="5">
        <v>3</v>
      </c>
      <c r="K7809" s="4">
        <v>-5.01</v>
      </c>
    </row>
    <row r="7810" spans="1:11" x14ac:dyDescent="0.2">
      <c r="A7810" t="s">
        <v>3747</v>
      </c>
      <c r="B7810" t="str">
        <f t="shared" si="244"/>
        <v>2017</v>
      </c>
      <c r="C7810" t="str">
        <f t="shared" si="245"/>
        <v>Jun</v>
      </c>
      <c r="D7810" t="s">
        <v>352</v>
      </c>
      <c r="E7810" t="s">
        <v>125</v>
      </c>
      <c r="F7810" t="s">
        <v>38</v>
      </c>
      <c r="G7810" t="s">
        <v>39</v>
      </c>
      <c r="H7810" t="s">
        <v>1000</v>
      </c>
      <c r="I7810" s="4">
        <v>487.96</v>
      </c>
      <c r="J7810" s="5">
        <v>2</v>
      </c>
      <c r="K7810" s="4">
        <v>146.38999999999999</v>
      </c>
    </row>
    <row r="7811" spans="1:11" x14ac:dyDescent="0.2">
      <c r="A7811" t="s">
        <v>3748</v>
      </c>
      <c r="B7811" t="str">
        <f t="shared" ref="B7811:B7874" si="246">TEXT(A7811,"YYYY")</f>
        <v>2017</v>
      </c>
      <c r="C7811" t="str">
        <f t="shared" ref="C7811:C7874" si="247">TEXT(A7811,"MMM")</f>
        <v>Jun</v>
      </c>
      <c r="D7811" t="s">
        <v>1258</v>
      </c>
      <c r="E7811" t="s">
        <v>87</v>
      </c>
      <c r="F7811" t="s">
        <v>12</v>
      </c>
      <c r="G7811" t="s">
        <v>13</v>
      </c>
      <c r="H7811" t="s">
        <v>3188</v>
      </c>
      <c r="I7811" s="4">
        <v>21.74</v>
      </c>
      <c r="J7811" s="5">
        <v>3</v>
      </c>
      <c r="K7811" s="4">
        <v>6.8</v>
      </c>
    </row>
    <row r="7812" spans="1:11" x14ac:dyDescent="0.2">
      <c r="A7812" t="s">
        <v>3748</v>
      </c>
      <c r="B7812" t="str">
        <f t="shared" si="246"/>
        <v>2017</v>
      </c>
      <c r="C7812" t="str">
        <f t="shared" si="247"/>
        <v>Jun</v>
      </c>
      <c r="D7812" t="s">
        <v>3104</v>
      </c>
      <c r="E7812" t="s">
        <v>31</v>
      </c>
      <c r="F7812" t="s">
        <v>12</v>
      </c>
      <c r="G7812" t="s">
        <v>27</v>
      </c>
      <c r="H7812" t="s">
        <v>1294</v>
      </c>
      <c r="I7812" s="4">
        <v>95.92</v>
      </c>
      <c r="J7812" s="5">
        <v>8</v>
      </c>
      <c r="K7812" s="4">
        <v>25.9</v>
      </c>
    </row>
    <row r="7813" spans="1:11" x14ac:dyDescent="0.2">
      <c r="A7813" t="s">
        <v>3748</v>
      </c>
      <c r="B7813" t="str">
        <f t="shared" si="246"/>
        <v>2017</v>
      </c>
      <c r="C7813" t="str">
        <f t="shared" si="247"/>
        <v>Jun</v>
      </c>
      <c r="D7813" t="s">
        <v>285</v>
      </c>
      <c r="E7813" t="s">
        <v>31</v>
      </c>
      <c r="F7813" t="s">
        <v>12</v>
      </c>
      <c r="G7813" t="s">
        <v>27</v>
      </c>
      <c r="H7813" t="s">
        <v>878</v>
      </c>
      <c r="I7813" s="4">
        <v>385.6</v>
      </c>
      <c r="J7813" s="5">
        <v>8</v>
      </c>
      <c r="K7813" s="4">
        <v>111.82</v>
      </c>
    </row>
    <row r="7814" spans="1:11" x14ac:dyDescent="0.2">
      <c r="A7814" t="s">
        <v>3748</v>
      </c>
      <c r="B7814" t="str">
        <f t="shared" si="246"/>
        <v>2017</v>
      </c>
      <c r="C7814" t="str">
        <f t="shared" si="247"/>
        <v>Jun</v>
      </c>
      <c r="D7814" t="s">
        <v>285</v>
      </c>
      <c r="E7814" t="s">
        <v>31</v>
      </c>
      <c r="F7814" t="s">
        <v>12</v>
      </c>
      <c r="G7814" t="s">
        <v>27</v>
      </c>
      <c r="H7814" t="s">
        <v>85</v>
      </c>
      <c r="I7814" s="4">
        <v>35.82</v>
      </c>
      <c r="J7814" s="5">
        <v>9</v>
      </c>
      <c r="K7814" s="4">
        <v>11.82</v>
      </c>
    </row>
    <row r="7815" spans="1:11" x14ac:dyDescent="0.2">
      <c r="A7815" t="s">
        <v>3748</v>
      </c>
      <c r="B7815" t="str">
        <f t="shared" si="246"/>
        <v>2017</v>
      </c>
      <c r="C7815" t="str">
        <f t="shared" si="247"/>
        <v>Jun</v>
      </c>
      <c r="D7815" t="s">
        <v>786</v>
      </c>
      <c r="E7815" t="s">
        <v>169</v>
      </c>
      <c r="F7815" t="s">
        <v>38</v>
      </c>
      <c r="G7815" t="s">
        <v>52</v>
      </c>
      <c r="H7815" t="s">
        <v>3060</v>
      </c>
      <c r="I7815" s="4">
        <v>276.69</v>
      </c>
      <c r="J7815" s="5">
        <v>3</v>
      </c>
      <c r="K7815" s="4">
        <v>49.8</v>
      </c>
    </row>
    <row r="7816" spans="1:11" x14ac:dyDescent="0.2">
      <c r="A7816" t="s">
        <v>3748</v>
      </c>
      <c r="B7816" t="str">
        <f t="shared" si="246"/>
        <v>2017</v>
      </c>
      <c r="C7816" t="str">
        <f t="shared" si="247"/>
        <v>Jun</v>
      </c>
      <c r="D7816" t="s">
        <v>786</v>
      </c>
      <c r="E7816" t="s">
        <v>169</v>
      </c>
      <c r="F7816" t="s">
        <v>38</v>
      </c>
      <c r="G7816" t="s">
        <v>39</v>
      </c>
      <c r="H7816" t="s">
        <v>2139</v>
      </c>
      <c r="I7816" s="4">
        <v>172.76</v>
      </c>
      <c r="J7816" s="5">
        <v>2</v>
      </c>
      <c r="K7816" s="4">
        <v>32.630000000000003</v>
      </c>
    </row>
    <row r="7817" spans="1:11" x14ac:dyDescent="0.2">
      <c r="A7817" t="s">
        <v>3748</v>
      </c>
      <c r="B7817" t="str">
        <f t="shared" si="246"/>
        <v>2017</v>
      </c>
      <c r="C7817" t="str">
        <f t="shared" si="247"/>
        <v>Jun</v>
      </c>
      <c r="D7817" t="s">
        <v>1995</v>
      </c>
      <c r="E7817" t="s">
        <v>17</v>
      </c>
      <c r="F7817" t="s">
        <v>12</v>
      </c>
      <c r="G7817" t="s">
        <v>22</v>
      </c>
      <c r="H7817" t="s">
        <v>41</v>
      </c>
      <c r="I7817" s="4">
        <v>182.99</v>
      </c>
      <c r="J7817" s="5">
        <v>3</v>
      </c>
      <c r="K7817" s="4">
        <v>-320.24</v>
      </c>
    </row>
    <row r="7818" spans="1:11" x14ac:dyDescent="0.2">
      <c r="A7818" t="s">
        <v>3748</v>
      </c>
      <c r="B7818" t="str">
        <f t="shared" si="246"/>
        <v>2017</v>
      </c>
      <c r="C7818" t="str">
        <f t="shared" si="247"/>
        <v>Jun</v>
      </c>
      <c r="D7818" t="s">
        <v>1995</v>
      </c>
      <c r="E7818" t="s">
        <v>17</v>
      </c>
      <c r="F7818" t="s">
        <v>12</v>
      </c>
      <c r="G7818" t="s">
        <v>13</v>
      </c>
      <c r="H7818" t="s">
        <v>286</v>
      </c>
      <c r="I7818" s="4">
        <v>10.27</v>
      </c>
      <c r="J7818" s="5">
        <v>3</v>
      </c>
      <c r="K7818" s="4">
        <v>3.21</v>
      </c>
    </row>
    <row r="7819" spans="1:11" x14ac:dyDescent="0.2">
      <c r="A7819" t="s">
        <v>3748</v>
      </c>
      <c r="B7819" t="str">
        <f t="shared" si="246"/>
        <v>2017</v>
      </c>
      <c r="C7819" t="str">
        <f t="shared" si="247"/>
        <v>Jun</v>
      </c>
      <c r="D7819" t="s">
        <v>326</v>
      </c>
      <c r="E7819" t="s">
        <v>31</v>
      </c>
      <c r="F7819" t="s">
        <v>12</v>
      </c>
      <c r="G7819" t="s">
        <v>47</v>
      </c>
      <c r="H7819" t="s">
        <v>581</v>
      </c>
      <c r="I7819" s="4">
        <v>2.88</v>
      </c>
      <c r="J7819" s="5">
        <v>1</v>
      </c>
      <c r="K7819" s="4">
        <v>1.35</v>
      </c>
    </row>
    <row r="7820" spans="1:11" x14ac:dyDescent="0.2">
      <c r="A7820" t="s">
        <v>3748</v>
      </c>
      <c r="B7820" t="str">
        <f t="shared" si="246"/>
        <v>2017</v>
      </c>
      <c r="C7820" t="str">
        <f t="shared" si="247"/>
        <v>Jun</v>
      </c>
      <c r="D7820" t="s">
        <v>953</v>
      </c>
      <c r="E7820" t="s">
        <v>1777</v>
      </c>
      <c r="F7820" t="s">
        <v>12</v>
      </c>
      <c r="G7820" t="s">
        <v>22</v>
      </c>
      <c r="H7820" t="s">
        <v>426</v>
      </c>
      <c r="I7820" s="4">
        <v>102.93</v>
      </c>
      <c r="J7820" s="5">
        <v>3</v>
      </c>
      <c r="K7820" s="4">
        <v>48.38</v>
      </c>
    </row>
    <row r="7821" spans="1:11" x14ac:dyDescent="0.2">
      <c r="A7821" t="s">
        <v>3749</v>
      </c>
      <c r="B7821" t="str">
        <f t="shared" si="246"/>
        <v>2017</v>
      </c>
      <c r="C7821" t="str">
        <f t="shared" si="247"/>
        <v>Jun</v>
      </c>
      <c r="D7821" t="s">
        <v>3359</v>
      </c>
      <c r="E7821" t="s">
        <v>104</v>
      </c>
      <c r="F7821" t="s">
        <v>12</v>
      </c>
      <c r="G7821" t="s">
        <v>18</v>
      </c>
      <c r="H7821" t="s">
        <v>1458</v>
      </c>
      <c r="I7821" s="4">
        <v>71.040000000000006</v>
      </c>
      <c r="J7821" s="5">
        <v>6</v>
      </c>
      <c r="K7821" s="4">
        <v>26.64</v>
      </c>
    </row>
    <row r="7822" spans="1:11" x14ac:dyDescent="0.2">
      <c r="A7822" t="s">
        <v>3749</v>
      </c>
      <c r="B7822" t="str">
        <f t="shared" si="246"/>
        <v>2017</v>
      </c>
      <c r="C7822" t="str">
        <f t="shared" si="247"/>
        <v>Jun</v>
      </c>
      <c r="D7822" t="s">
        <v>3359</v>
      </c>
      <c r="E7822" t="s">
        <v>104</v>
      </c>
      <c r="F7822" t="s">
        <v>12</v>
      </c>
      <c r="G7822" t="s">
        <v>27</v>
      </c>
      <c r="H7822" t="s">
        <v>2144</v>
      </c>
      <c r="I7822" s="4">
        <v>5.34</v>
      </c>
      <c r="J7822" s="5">
        <v>2</v>
      </c>
      <c r="K7822" s="4">
        <v>0.73</v>
      </c>
    </row>
    <row r="7823" spans="1:11" x14ac:dyDescent="0.2">
      <c r="A7823" t="s">
        <v>3749</v>
      </c>
      <c r="B7823" t="str">
        <f t="shared" si="246"/>
        <v>2017</v>
      </c>
      <c r="C7823" t="str">
        <f t="shared" si="247"/>
        <v>Jun</v>
      </c>
      <c r="D7823" t="s">
        <v>3359</v>
      </c>
      <c r="E7823" t="s">
        <v>104</v>
      </c>
      <c r="F7823" t="s">
        <v>12</v>
      </c>
      <c r="G7823" t="s">
        <v>47</v>
      </c>
      <c r="H7823" t="s">
        <v>277</v>
      </c>
      <c r="I7823" s="4">
        <v>11.3</v>
      </c>
      <c r="J7823" s="5">
        <v>3</v>
      </c>
      <c r="K7823" s="4">
        <v>-2.12</v>
      </c>
    </row>
    <row r="7824" spans="1:11" x14ac:dyDescent="0.2">
      <c r="A7824" t="s">
        <v>3749</v>
      </c>
      <c r="B7824" t="str">
        <f t="shared" si="246"/>
        <v>2017</v>
      </c>
      <c r="C7824" t="str">
        <f t="shared" si="247"/>
        <v>Jun</v>
      </c>
      <c r="D7824" t="s">
        <v>1776</v>
      </c>
      <c r="E7824" t="s">
        <v>189</v>
      </c>
      <c r="F7824" t="s">
        <v>38</v>
      </c>
      <c r="G7824" t="s">
        <v>164</v>
      </c>
      <c r="H7824" t="s">
        <v>548</v>
      </c>
      <c r="I7824" s="4">
        <v>871.4</v>
      </c>
      <c r="J7824" s="5">
        <v>4</v>
      </c>
      <c r="K7824" s="4">
        <v>148.13999999999999</v>
      </c>
    </row>
    <row r="7825" spans="1:11" x14ac:dyDescent="0.2">
      <c r="A7825" t="s">
        <v>3749</v>
      </c>
      <c r="B7825" t="str">
        <f t="shared" si="246"/>
        <v>2017</v>
      </c>
      <c r="C7825" t="str">
        <f t="shared" si="247"/>
        <v>Jun</v>
      </c>
      <c r="D7825" t="s">
        <v>2606</v>
      </c>
      <c r="E7825" t="s">
        <v>17</v>
      </c>
      <c r="F7825" t="s">
        <v>43</v>
      </c>
      <c r="G7825" t="s">
        <v>44</v>
      </c>
      <c r="H7825" t="s">
        <v>862</v>
      </c>
      <c r="I7825" s="4">
        <v>148.47999999999999</v>
      </c>
      <c r="J7825" s="5">
        <v>2</v>
      </c>
      <c r="K7825" s="4">
        <v>16.7</v>
      </c>
    </row>
    <row r="7826" spans="1:11" x14ac:dyDescent="0.2">
      <c r="A7826" t="s">
        <v>3749</v>
      </c>
      <c r="B7826" t="str">
        <f t="shared" si="246"/>
        <v>2017</v>
      </c>
      <c r="C7826" t="str">
        <f t="shared" si="247"/>
        <v>Jun</v>
      </c>
      <c r="D7826" t="s">
        <v>1550</v>
      </c>
      <c r="E7826" t="s">
        <v>169</v>
      </c>
      <c r="F7826" t="s">
        <v>38</v>
      </c>
      <c r="G7826" t="s">
        <v>83</v>
      </c>
      <c r="H7826" t="s">
        <v>1553</v>
      </c>
      <c r="I7826" s="4">
        <v>400.78</v>
      </c>
      <c r="J7826" s="5">
        <v>1</v>
      </c>
      <c r="K7826" s="4">
        <v>-5.01</v>
      </c>
    </row>
    <row r="7827" spans="1:11" x14ac:dyDescent="0.2">
      <c r="A7827" t="s">
        <v>3750</v>
      </c>
      <c r="B7827" t="str">
        <f t="shared" si="246"/>
        <v>2017</v>
      </c>
      <c r="C7827" t="str">
        <f t="shared" si="247"/>
        <v>Jun</v>
      </c>
      <c r="D7827" t="s">
        <v>2419</v>
      </c>
      <c r="E7827" t="s">
        <v>31</v>
      </c>
      <c r="F7827" t="s">
        <v>12</v>
      </c>
      <c r="G7827" t="s">
        <v>20</v>
      </c>
      <c r="H7827" t="s">
        <v>296</v>
      </c>
      <c r="I7827" s="4">
        <v>83.76</v>
      </c>
      <c r="J7827" s="5">
        <v>12</v>
      </c>
      <c r="K7827" s="4">
        <v>1.68</v>
      </c>
    </row>
    <row r="7828" spans="1:11" x14ac:dyDescent="0.2">
      <c r="A7828" t="s">
        <v>3750</v>
      </c>
      <c r="B7828" t="str">
        <f t="shared" si="246"/>
        <v>2017</v>
      </c>
      <c r="C7828" t="str">
        <f t="shared" si="247"/>
        <v>Jun</v>
      </c>
      <c r="D7828" t="s">
        <v>527</v>
      </c>
      <c r="E7828" t="s">
        <v>125</v>
      </c>
      <c r="F7828" t="s">
        <v>12</v>
      </c>
      <c r="G7828" t="s">
        <v>13</v>
      </c>
      <c r="H7828" t="s">
        <v>856</v>
      </c>
      <c r="I7828" s="4">
        <v>4.54</v>
      </c>
      <c r="J7828" s="5">
        <v>1</v>
      </c>
      <c r="K7828" s="4">
        <v>2.04</v>
      </c>
    </row>
    <row r="7829" spans="1:11" x14ac:dyDescent="0.2">
      <c r="A7829" t="s">
        <v>3750</v>
      </c>
      <c r="B7829" t="str">
        <f t="shared" si="246"/>
        <v>2017</v>
      </c>
      <c r="C7829" t="str">
        <f t="shared" si="247"/>
        <v>Jun</v>
      </c>
      <c r="D7829" t="s">
        <v>527</v>
      </c>
      <c r="E7829" t="s">
        <v>125</v>
      </c>
      <c r="F7829" t="s">
        <v>12</v>
      </c>
      <c r="G7829" t="s">
        <v>27</v>
      </c>
      <c r="H7829" t="s">
        <v>1102</v>
      </c>
      <c r="I7829" s="4">
        <v>15.92</v>
      </c>
      <c r="J7829" s="5">
        <v>4</v>
      </c>
      <c r="K7829" s="4">
        <v>5.41</v>
      </c>
    </row>
    <row r="7830" spans="1:11" x14ac:dyDescent="0.2">
      <c r="A7830" t="s">
        <v>3750</v>
      </c>
      <c r="B7830" t="str">
        <f t="shared" si="246"/>
        <v>2017</v>
      </c>
      <c r="C7830" t="str">
        <f t="shared" si="247"/>
        <v>Jun</v>
      </c>
      <c r="D7830" t="s">
        <v>527</v>
      </c>
      <c r="E7830" t="s">
        <v>125</v>
      </c>
      <c r="F7830" t="s">
        <v>43</v>
      </c>
      <c r="G7830" t="s">
        <v>44</v>
      </c>
      <c r="H7830" t="s">
        <v>813</v>
      </c>
      <c r="I7830" s="4">
        <v>543.91999999999996</v>
      </c>
      <c r="J7830" s="5">
        <v>8</v>
      </c>
      <c r="K7830" s="4">
        <v>135.97999999999999</v>
      </c>
    </row>
    <row r="7831" spans="1:11" x14ac:dyDescent="0.2">
      <c r="A7831" t="s">
        <v>3750</v>
      </c>
      <c r="B7831" t="str">
        <f t="shared" si="246"/>
        <v>2017</v>
      </c>
      <c r="C7831" t="str">
        <f t="shared" si="247"/>
        <v>Jun</v>
      </c>
      <c r="D7831" t="s">
        <v>2653</v>
      </c>
      <c r="E7831" t="s">
        <v>146</v>
      </c>
      <c r="F7831" t="s">
        <v>38</v>
      </c>
      <c r="G7831" t="s">
        <v>52</v>
      </c>
      <c r="H7831" t="s">
        <v>2582</v>
      </c>
      <c r="I7831" s="4">
        <v>526.45000000000005</v>
      </c>
      <c r="J7831" s="5">
        <v>5</v>
      </c>
      <c r="K7831" s="4">
        <v>31.59</v>
      </c>
    </row>
    <row r="7832" spans="1:11" x14ac:dyDescent="0.2">
      <c r="A7832" t="s">
        <v>3750</v>
      </c>
      <c r="B7832" t="str">
        <f t="shared" si="246"/>
        <v>2017</v>
      </c>
      <c r="C7832" t="str">
        <f t="shared" si="247"/>
        <v>Jun</v>
      </c>
      <c r="D7832" t="s">
        <v>1406</v>
      </c>
      <c r="E7832" t="s">
        <v>327</v>
      </c>
      <c r="F7832" t="s">
        <v>43</v>
      </c>
      <c r="G7832" t="s">
        <v>58</v>
      </c>
      <c r="H7832" t="s">
        <v>2611</v>
      </c>
      <c r="I7832" s="4">
        <v>431.93</v>
      </c>
      <c r="J7832" s="5">
        <v>9</v>
      </c>
      <c r="K7832" s="4">
        <v>64.790000000000006</v>
      </c>
    </row>
    <row r="7833" spans="1:11" x14ac:dyDescent="0.2">
      <c r="A7833" t="s">
        <v>3750</v>
      </c>
      <c r="B7833" t="str">
        <f t="shared" si="246"/>
        <v>2017</v>
      </c>
      <c r="C7833" t="str">
        <f t="shared" si="247"/>
        <v>Jun</v>
      </c>
      <c r="D7833" t="s">
        <v>889</v>
      </c>
      <c r="E7833" t="s">
        <v>169</v>
      </c>
      <c r="F7833" t="s">
        <v>43</v>
      </c>
      <c r="G7833" t="s">
        <v>44</v>
      </c>
      <c r="H7833" t="s">
        <v>887</v>
      </c>
      <c r="I7833" s="4">
        <v>239.97</v>
      </c>
      <c r="J7833" s="5">
        <v>3</v>
      </c>
      <c r="K7833" s="4">
        <v>67.19</v>
      </c>
    </row>
    <row r="7834" spans="1:11" x14ac:dyDescent="0.2">
      <c r="A7834" t="s">
        <v>3750</v>
      </c>
      <c r="B7834" t="str">
        <f t="shared" si="246"/>
        <v>2017</v>
      </c>
      <c r="C7834" t="str">
        <f t="shared" si="247"/>
        <v>Jun</v>
      </c>
      <c r="D7834" t="s">
        <v>1470</v>
      </c>
      <c r="E7834" t="s">
        <v>26</v>
      </c>
      <c r="F7834" t="s">
        <v>43</v>
      </c>
      <c r="G7834" t="s">
        <v>44</v>
      </c>
      <c r="H7834" t="s">
        <v>1640</v>
      </c>
      <c r="I7834" s="4">
        <v>358.2</v>
      </c>
      <c r="J7834" s="5">
        <v>3</v>
      </c>
      <c r="K7834" s="4">
        <v>41.79</v>
      </c>
    </row>
    <row r="7835" spans="1:11" x14ac:dyDescent="0.2">
      <c r="A7835" t="s">
        <v>3750</v>
      </c>
      <c r="B7835" t="str">
        <f t="shared" si="246"/>
        <v>2017</v>
      </c>
      <c r="C7835" t="str">
        <f t="shared" si="247"/>
        <v>Jun</v>
      </c>
      <c r="D7835" t="s">
        <v>1470</v>
      </c>
      <c r="E7835" t="s">
        <v>26</v>
      </c>
      <c r="F7835" t="s">
        <v>43</v>
      </c>
      <c r="G7835" t="s">
        <v>44</v>
      </c>
      <c r="H7835" t="s">
        <v>1786</v>
      </c>
      <c r="I7835" s="4">
        <v>545.91999999999996</v>
      </c>
      <c r="J7835" s="5">
        <v>14</v>
      </c>
      <c r="K7835" s="4">
        <v>72.790000000000006</v>
      </c>
    </row>
    <row r="7836" spans="1:11" x14ac:dyDescent="0.2">
      <c r="A7836" t="s">
        <v>3750</v>
      </c>
      <c r="B7836" t="str">
        <f t="shared" si="246"/>
        <v>2017</v>
      </c>
      <c r="C7836" t="str">
        <f t="shared" si="247"/>
        <v>Jun</v>
      </c>
      <c r="D7836" t="s">
        <v>2773</v>
      </c>
      <c r="E7836" t="s">
        <v>139</v>
      </c>
      <c r="F7836" t="s">
        <v>12</v>
      </c>
      <c r="G7836" t="s">
        <v>18</v>
      </c>
      <c r="H7836" t="s">
        <v>1655</v>
      </c>
      <c r="I7836" s="4">
        <v>13.87</v>
      </c>
      <c r="J7836" s="5">
        <v>6</v>
      </c>
      <c r="K7836" s="4">
        <v>4.68</v>
      </c>
    </row>
    <row r="7837" spans="1:11" x14ac:dyDescent="0.2">
      <c r="A7837" t="s">
        <v>3750</v>
      </c>
      <c r="B7837" t="str">
        <f t="shared" si="246"/>
        <v>2017</v>
      </c>
      <c r="C7837" t="str">
        <f t="shared" si="247"/>
        <v>Jun</v>
      </c>
      <c r="D7837" t="s">
        <v>2773</v>
      </c>
      <c r="E7837" t="s">
        <v>139</v>
      </c>
      <c r="F7837" t="s">
        <v>38</v>
      </c>
      <c r="G7837" t="s">
        <v>39</v>
      </c>
      <c r="H7837" t="s">
        <v>2774</v>
      </c>
      <c r="I7837" s="4">
        <v>273.55</v>
      </c>
      <c r="J7837" s="5">
        <v>3</v>
      </c>
      <c r="K7837" s="4">
        <v>-13.68</v>
      </c>
    </row>
    <row r="7838" spans="1:11" x14ac:dyDescent="0.2">
      <c r="A7838" t="s">
        <v>3750</v>
      </c>
      <c r="B7838" t="str">
        <f t="shared" si="246"/>
        <v>2017</v>
      </c>
      <c r="C7838" t="str">
        <f t="shared" si="247"/>
        <v>Jun</v>
      </c>
      <c r="D7838" t="s">
        <v>1648</v>
      </c>
      <c r="E7838" t="s">
        <v>169</v>
      </c>
      <c r="F7838" t="s">
        <v>12</v>
      </c>
      <c r="G7838" t="s">
        <v>20</v>
      </c>
      <c r="H7838" t="s">
        <v>972</v>
      </c>
      <c r="I7838" s="4">
        <v>272.94</v>
      </c>
      <c r="J7838" s="5">
        <v>3</v>
      </c>
      <c r="K7838" s="4">
        <v>0</v>
      </c>
    </row>
    <row r="7839" spans="1:11" x14ac:dyDescent="0.2">
      <c r="A7839" t="s">
        <v>3750</v>
      </c>
      <c r="B7839" t="str">
        <f t="shared" si="246"/>
        <v>2017</v>
      </c>
      <c r="C7839" t="str">
        <f t="shared" si="247"/>
        <v>Jun</v>
      </c>
      <c r="D7839" t="s">
        <v>547</v>
      </c>
      <c r="E7839" t="s">
        <v>169</v>
      </c>
      <c r="F7839" t="s">
        <v>12</v>
      </c>
      <c r="G7839" t="s">
        <v>22</v>
      </c>
      <c r="H7839" t="s">
        <v>806</v>
      </c>
      <c r="I7839" s="4">
        <v>102.37</v>
      </c>
      <c r="J7839" s="5">
        <v>2</v>
      </c>
      <c r="K7839" s="4">
        <v>37.11</v>
      </c>
    </row>
    <row r="7840" spans="1:11" x14ac:dyDescent="0.2">
      <c r="A7840" t="s">
        <v>3750</v>
      </c>
      <c r="B7840" t="str">
        <f t="shared" si="246"/>
        <v>2017</v>
      </c>
      <c r="C7840" t="str">
        <f t="shared" si="247"/>
        <v>Jun</v>
      </c>
      <c r="D7840" t="s">
        <v>547</v>
      </c>
      <c r="E7840" t="s">
        <v>169</v>
      </c>
      <c r="F7840" t="s">
        <v>12</v>
      </c>
      <c r="G7840" t="s">
        <v>232</v>
      </c>
      <c r="H7840" t="s">
        <v>3400</v>
      </c>
      <c r="I7840" s="4">
        <v>28.4</v>
      </c>
      <c r="J7840" s="5">
        <v>5</v>
      </c>
      <c r="K7840" s="4">
        <v>8.24</v>
      </c>
    </row>
    <row r="7841" spans="1:11" x14ac:dyDescent="0.2">
      <c r="A7841" t="s">
        <v>3750</v>
      </c>
      <c r="B7841" t="str">
        <f t="shared" si="246"/>
        <v>2017</v>
      </c>
      <c r="C7841" t="str">
        <f t="shared" si="247"/>
        <v>Jun</v>
      </c>
      <c r="D7841" t="s">
        <v>547</v>
      </c>
      <c r="E7841" t="s">
        <v>169</v>
      </c>
      <c r="F7841" t="s">
        <v>12</v>
      </c>
      <c r="G7841" t="s">
        <v>20</v>
      </c>
      <c r="H7841" t="s">
        <v>360</v>
      </c>
      <c r="I7841" s="4">
        <v>713.88</v>
      </c>
      <c r="J7841" s="5">
        <v>4</v>
      </c>
      <c r="K7841" s="4">
        <v>214.16</v>
      </c>
    </row>
    <row r="7842" spans="1:11" x14ac:dyDescent="0.2">
      <c r="A7842" t="s">
        <v>3750</v>
      </c>
      <c r="B7842" t="str">
        <f t="shared" si="246"/>
        <v>2017</v>
      </c>
      <c r="C7842" t="str">
        <f t="shared" si="247"/>
        <v>Jun</v>
      </c>
      <c r="D7842" t="s">
        <v>547</v>
      </c>
      <c r="E7842" t="s">
        <v>169</v>
      </c>
      <c r="F7842" t="s">
        <v>12</v>
      </c>
      <c r="G7842" t="s">
        <v>13</v>
      </c>
      <c r="H7842" t="s">
        <v>2220</v>
      </c>
      <c r="I7842" s="4">
        <v>68.52</v>
      </c>
      <c r="J7842" s="5">
        <v>3</v>
      </c>
      <c r="K7842" s="4">
        <v>31.52</v>
      </c>
    </row>
    <row r="7843" spans="1:11" x14ac:dyDescent="0.2">
      <c r="A7843" t="s">
        <v>3751</v>
      </c>
      <c r="B7843" t="str">
        <f t="shared" si="246"/>
        <v>2017</v>
      </c>
      <c r="C7843" t="str">
        <f t="shared" si="247"/>
        <v>Jun</v>
      </c>
      <c r="D7843" t="s">
        <v>1547</v>
      </c>
      <c r="E7843" t="s">
        <v>169</v>
      </c>
      <c r="F7843" t="s">
        <v>38</v>
      </c>
      <c r="G7843" t="s">
        <v>39</v>
      </c>
      <c r="H7843" t="s">
        <v>918</v>
      </c>
      <c r="I7843" s="4">
        <v>191.65</v>
      </c>
      <c r="J7843" s="5">
        <v>3</v>
      </c>
      <c r="K7843" s="4">
        <v>31.94</v>
      </c>
    </row>
    <row r="7844" spans="1:11" x14ac:dyDescent="0.2">
      <c r="A7844" t="s">
        <v>3751</v>
      </c>
      <c r="B7844" t="str">
        <f t="shared" si="246"/>
        <v>2017</v>
      </c>
      <c r="C7844" t="str">
        <f t="shared" si="247"/>
        <v>Jun</v>
      </c>
      <c r="D7844" t="s">
        <v>820</v>
      </c>
      <c r="E7844" t="s">
        <v>1156</v>
      </c>
      <c r="F7844" t="s">
        <v>12</v>
      </c>
      <c r="G7844" t="s">
        <v>13</v>
      </c>
      <c r="H7844" t="s">
        <v>1973</v>
      </c>
      <c r="I7844" s="4">
        <v>20.07</v>
      </c>
      <c r="J7844" s="5">
        <v>3</v>
      </c>
      <c r="K7844" s="4">
        <v>9.23</v>
      </c>
    </row>
    <row r="7845" spans="1:11" x14ac:dyDescent="0.2">
      <c r="A7845" t="s">
        <v>3751</v>
      </c>
      <c r="B7845" t="str">
        <f t="shared" si="246"/>
        <v>2017</v>
      </c>
      <c r="C7845" t="str">
        <f t="shared" si="247"/>
        <v>Jun</v>
      </c>
      <c r="D7845" t="s">
        <v>775</v>
      </c>
      <c r="E7845" t="s">
        <v>189</v>
      </c>
      <c r="F7845" t="s">
        <v>12</v>
      </c>
      <c r="G7845" t="s">
        <v>13</v>
      </c>
      <c r="H7845" t="s">
        <v>2290</v>
      </c>
      <c r="I7845" s="4">
        <v>19.440000000000001</v>
      </c>
      <c r="J7845" s="5">
        <v>3</v>
      </c>
      <c r="K7845" s="4">
        <v>9.33</v>
      </c>
    </row>
    <row r="7846" spans="1:11" x14ac:dyDescent="0.2">
      <c r="A7846" t="s">
        <v>3751</v>
      </c>
      <c r="B7846" t="str">
        <f t="shared" si="246"/>
        <v>2017</v>
      </c>
      <c r="C7846" t="str">
        <f t="shared" si="247"/>
        <v>Jun</v>
      </c>
      <c r="D7846" t="s">
        <v>775</v>
      </c>
      <c r="E7846" t="s">
        <v>189</v>
      </c>
      <c r="F7846" t="s">
        <v>38</v>
      </c>
      <c r="G7846" t="s">
        <v>52</v>
      </c>
      <c r="H7846" t="s">
        <v>2382</v>
      </c>
      <c r="I7846" s="4">
        <v>126.3</v>
      </c>
      <c r="J7846" s="5">
        <v>3</v>
      </c>
      <c r="K7846" s="4">
        <v>40.42</v>
      </c>
    </row>
    <row r="7847" spans="1:11" x14ac:dyDescent="0.2">
      <c r="A7847" t="s">
        <v>3751</v>
      </c>
      <c r="B7847" t="str">
        <f t="shared" si="246"/>
        <v>2017</v>
      </c>
      <c r="C7847" t="str">
        <f t="shared" si="247"/>
        <v>Jun</v>
      </c>
      <c r="D7847" t="s">
        <v>775</v>
      </c>
      <c r="E7847" t="s">
        <v>189</v>
      </c>
      <c r="F7847" t="s">
        <v>43</v>
      </c>
      <c r="G7847" t="s">
        <v>58</v>
      </c>
      <c r="H7847" t="s">
        <v>1890</v>
      </c>
      <c r="I7847" s="4">
        <v>1287.45</v>
      </c>
      <c r="J7847" s="5">
        <v>5</v>
      </c>
      <c r="K7847" s="4">
        <v>244.62</v>
      </c>
    </row>
    <row r="7848" spans="1:11" x14ac:dyDescent="0.2">
      <c r="A7848" t="s">
        <v>3752</v>
      </c>
      <c r="B7848" t="str">
        <f t="shared" si="246"/>
        <v>2017</v>
      </c>
      <c r="C7848" t="str">
        <f t="shared" si="247"/>
        <v>Jun</v>
      </c>
      <c r="D7848" t="s">
        <v>342</v>
      </c>
      <c r="E7848" t="s">
        <v>31</v>
      </c>
      <c r="F7848" t="s">
        <v>12</v>
      </c>
      <c r="G7848" t="s">
        <v>20</v>
      </c>
      <c r="H7848" t="s">
        <v>2535</v>
      </c>
      <c r="I7848" s="4">
        <v>1295.78</v>
      </c>
      <c r="J7848" s="5">
        <v>2</v>
      </c>
      <c r="K7848" s="4">
        <v>310.99</v>
      </c>
    </row>
    <row r="7849" spans="1:11" x14ac:dyDescent="0.2">
      <c r="A7849" t="s">
        <v>3752</v>
      </c>
      <c r="B7849" t="str">
        <f t="shared" si="246"/>
        <v>2017</v>
      </c>
      <c r="C7849" t="str">
        <f t="shared" si="247"/>
        <v>Jun</v>
      </c>
      <c r="D7849" t="s">
        <v>485</v>
      </c>
      <c r="E7849" t="s">
        <v>369</v>
      </c>
      <c r="F7849" t="s">
        <v>12</v>
      </c>
      <c r="G7849" t="s">
        <v>105</v>
      </c>
      <c r="H7849" t="s">
        <v>2857</v>
      </c>
      <c r="I7849" s="4">
        <v>362.94</v>
      </c>
      <c r="J7849" s="5">
        <v>3</v>
      </c>
      <c r="K7849" s="4">
        <v>90.74</v>
      </c>
    </row>
    <row r="7850" spans="1:11" x14ac:dyDescent="0.2">
      <c r="A7850" t="s">
        <v>3752</v>
      </c>
      <c r="B7850" t="str">
        <f t="shared" si="246"/>
        <v>2017</v>
      </c>
      <c r="C7850" t="str">
        <f t="shared" si="247"/>
        <v>Jun</v>
      </c>
      <c r="D7850" t="s">
        <v>485</v>
      </c>
      <c r="E7850" t="s">
        <v>369</v>
      </c>
      <c r="F7850" t="s">
        <v>12</v>
      </c>
      <c r="G7850" t="s">
        <v>22</v>
      </c>
      <c r="H7850" t="s">
        <v>1582</v>
      </c>
      <c r="I7850" s="4">
        <v>11.54</v>
      </c>
      <c r="J7850" s="5">
        <v>2</v>
      </c>
      <c r="K7850" s="4">
        <v>5.77</v>
      </c>
    </row>
    <row r="7851" spans="1:11" x14ac:dyDescent="0.2">
      <c r="A7851" t="s">
        <v>3752</v>
      </c>
      <c r="B7851" t="str">
        <f t="shared" si="246"/>
        <v>2017</v>
      </c>
      <c r="C7851" t="str">
        <f t="shared" si="247"/>
        <v>Jun</v>
      </c>
      <c r="D7851" t="s">
        <v>726</v>
      </c>
      <c r="E7851" t="s">
        <v>31</v>
      </c>
      <c r="F7851" t="s">
        <v>12</v>
      </c>
      <c r="G7851" t="s">
        <v>22</v>
      </c>
      <c r="H7851" t="s">
        <v>1320</v>
      </c>
      <c r="I7851" s="4">
        <v>312.55</v>
      </c>
      <c r="J7851" s="5">
        <v>9</v>
      </c>
      <c r="K7851" s="4">
        <v>101.58</v>
      </c>
    </row>
    <row r="7852" spans="1:11" x14ac:dyDescent="0.2">
      <c r="A7852" t="s">
        <v>3752</v>
      </c>
      <c r="B7852" t="str">
        <f t="shared" si="246"/>
        <v>2017</v>
      </c>
      <c r="C7852" t="str">
        <f t="shared" si="247"/>
        <v>Jun</v>
      </c>
      <c r="D7852" t="s">
        <v>1675</v>
      </c>
      <c r="E7852" t="s">
        <v>11</v>
      </c>
      <c r="F7852" t="s">
        <v>12</v>
      </c>
      <c r="G7852" t="s">
        <v>13</v>
      </c>
      <c r="H7852" t="s">
        <v>2955</v>
      </c>
      <c r="I7852" s="4">
        <v>5.18</v>
      </c>
      <c r="J7852" s="5">
        <v>1</v>
      </c>
      <c r="K7852" s="4">
        <v>1.81</v>
      </c>
    </row>
    <row r="7853" spans="1:11" x14ac:dyDescent="0.2">
      <c r="A7853" t="s">
        <v>3752</v>
      </c>
      <c r="B7853" t="str">
        <f t="shared" si="246"/>
        <v>2017</v>
      </c>
      <c r="C7853" t="str">
        <f t="shared" si="247"/>
        <v>Jun</v>
      </c>
      <c r="D7853" t="s">
        <v>1815</v>
      </c>
      <c r="E7853" t="s">
        <v>31</v>
      </c>
      <c r="F7853" t="s">
        <v>12</v>
      </c>
      <c r="G7853" t="s">
        <v>22</v>
      </c>
      <c r="H7853" t="s">
        <v>136</v>
      </c>
      <c r="I7853" s="4">
        <v>895.92</v>
      </c>
      <c r="J7853" s="5">
        <v>5</v>
      </c>
      <c r="K7853" s="4">
        <v>302.37</v>
      </c>
    </row>
    <row r="7854" spans="1:11" x14ac:dyDescent="0.2">
      <c r="A7854" t="s">
        <v>3752</v>
      </c>
      <c r="B7854" t="str">
        <f t="shared" si="246"/>
        <v>2017</v>
      </c>
      <c r="C7854" t="str">
        <f t="shared" si="247"/>
        <v>Jun</v>
      </c>
      <c r="D7854" t="s">
        <v>1815</v>
      </c>
      <c r="E7854" t="s">
        <v>31</v>
      </c>
      <c r="F7854" t="s">
        <v>12</v>
      </c>
      <c r="G7854" t="s">
        <v>20</v>
      </c>
      <c r="H7854" t="s">
        <v>1812</v>
      </c>
      <c r="I7854" s="4">
        <v>130.71</v>
      </c>
      <c r="J7854" s="5">
        <v>3</v>
      </c>
      <c r="K7854" s="4">
        <v>39.21</v>
      </c>
    </row>
    <row r="7855" spans="1:11" x14ac:dyDescent="0.2">
      <c r="A7855" t="s">
        <v>3752</v>
      </c>
      <c r="B7855" t="str">
        <f t="shared" si="246"/>
        <v>2017</v>
      </c>
      <c r="C7855" t="str">
        <f t="shared" si="247"/>
        <v>Jun</v>
      </c>
      <c r="D7855" t="s">
        <v>1815</v>
      </c>
      <c r="E7855" t="s">
        <v>31</v>
      </c>
      <c r="F7855" t="s">
        <v>12</v>
      </c>
      <c r="G7855" t="s">
        <v>27</v>
      </c>
      <c r="H7855" t="s">
        <v>3437</v>
      </c>
      <c r="I7855" s="4">
        <v>11.68</v>
      </c>
      <c r="J7855" s="5">
        <v>2</v>
      </c>
      <c r="K7855" s="4">
        <v>3.04</v>
      </c>
    </row>
    <row r="7856" spans="1:11" x14ac:dyDescent="0.2">
      <c r="A7856" t="s">
        <v>3752</v>
      </c>
      <c r="B7856" t="str">
        <f t="shared" si="246"/>
        <v>2017</v>
      </c>
      <c r="C7856" t="str">
        <f t="shared" si="247"/>
        <v>Jun</v>
      </c>
      <c r="D7856" t="s">
        <v>1815</v>
      </c>
      <c r="E7856" t="s">
        <v>31</v>
      </c>
      <c r="F7856" t="s">
        <v>43</v>
      </c>
      <c r="G7856" t="s">
        <v>58</v>
      </c>
      <c r="H7856" t="s">
        <v>250</v>
      </c>
      <c r="I7856" s="4">
        <v>62.31</v>
      </c>
      <c r="J7856" s="5">
        <v>3</v>
      </c>
      <c r="K7856" s="4">
        <v>22.43</v>
      </c>
    </row>
    <row r="7857" spans="1:11" x14ac:dyDescent="0.2">
      <c r="A7857" t="s">
        <v>3752</v>
      </c>
      <c r="B7857" t="str">
        <f t="shared" si="246"/>
        <v>2017</v>
      </c>
      <c r="C7857" t="str">
        <f t="shared" si="247"/>
        <v>Jun</v>
      </c>
      <c r="D7857" t="s">
        <v>2773</v>
      </c>
      <c r="E7857" t="s">
        <v>706</v>
      </c>
      <c r="F7857" t="s">
        <v>38</v>
      </c>
      <c r="G7857" t="s">
        <v>83</v>
      </c>
      <c r="H7857" t="s">
        <v>2234</v>
      </c>
      <c r="I7857" s="4">
        <v>638.82000000000005</v>
      </c>
      <c r="J7857" s="5">
        <v>9</v>
      </c>
      <c r="K7857" s="4">
        <v>185.26</v>
      </c>
    </row>
    <row r="7858" spans="1:11" x14ac:dyDescent="0.2">
      <c r="A7858" t="s">
        <v>3752</v>
      </c>
      <c r="B7858" t="str">
        <f t="shared" si="246"/>
        <v>2017</v>
      </c>
      <c r="C7858" t="str">
        <f t="shared" si="247"/>
        <v>Jun</v>
      </c>
      <c r="D7858" t="s">
        <v>2773</v>
      </c>
      <c r="E7858" t="s">
        <v>706</v>
      </c>
      <c r="F7858" t="s">
        <v>12</v>
      </c>
      <c r="G7858" t="s">
        <v>232</v>
      </c>
      <c r="H7858" t="s">
        <v>1223</v>
      </c>
      <c r="I7858" s="4">
        <v>30.69</v>
      </c>
      <c r="J7858" s="5">
        <v>3</v>
      </c>
      <c r="K7858" s="4">
        <v>7.98</v>
      </c>
    </row>
    <row r="7859" spans="1:11" x14ac:dyDescent="0.2">
      <c r="A7859" t="s">
        <v>3752</v>
      </c>
      <c r="B7859" t="str">
        <f t="shared" si="246"/>
        <v>2017</v>
      </c>
      <c r="C7859" t="str">
        <f t="shared" si="247"/>
        <v>Jun</v>
      </c>
      <c r="D7859" t="s">
        <v>2773</v>
      </c>
      <c r="E7859" t="s">
        <v>706</v>
      </c>
      <c r="F7859" t="s">
        <v>38</v>
      </c>
      <c r="G7859" t="s">
        <v>52</v>
      </c>
      <c r="H7859" t="s">
        <v>3303</v>
      </c>
      <c r="I7859" s="4">
        <v>25.16</v>
      </c>
      <c r="J7859" s="5">
        <v>2</v>
      </c>
      <c r="K7859" s="4">
        <v>8.5500000000000007</v>
      </c>
    </row>
    <row r="7860" spans="1:11" x14ac:dyDescent="0.2">
      <c r="A7860" t="s">
        <v>3752</v>
      </c>
      <c r="B7860" t="str">
        <f t="shared" si="246"/>
        <v>2017</v>
      </c>
      <c r="C7860" t="str">
        <f t="shared" si="247"/>
        <v>Jun</v>
      </c>
      <c r="D7860" t="s">
        <v>1098</v>
      </c>
      <c r="E7860" t="s">
        <v>11</v>
      </c>
      <c r="F7860" t="s">
        <v>12</v>
      </c>
      <c r="G7860" t="s">
        <v>105</v>
      </c>
      <c r="H7860" t="s">
        <v>612</v>
      </c>
      <c r="I7860" s="4">
        <v>21.39</v>
      </c>
      <c r="J7860" s="5">
        <v>2</v>
      </c>
      <c r="K7860" s="4">
        <v>-54.55</v>
      </c>
    </row>
    <row r="7861" spans="1:11" x14ac:dyDescent="0.2">
      <c r="A7861" t="s">
        <v>3752</v>
      </c>
      <c r="B7861" t="str">
        <f t="shared" si="246"/>
        <v>2017</v>
      </c>
      <c r="C7861" t="str">
        <f t="shared" si="247"/>
        <v>Jun</v>
      </c>
      <c r="D7861" t="s">
        <v>1098</v>
      </c>
      <c r="E7861" t="s">
        <v>11</v>
      </c>
      <c r="F7861" t="s">
        <v>38</v>
      </c>
      <c r="G7861" t="s">
        <v>164</v>
      </c>
      <c r="H7861" t="s">
        <v>1104</v>
      </c>
      <c r="I7861" s="4">
        <v>307.31</v>
      </c>
      <c r="J7861" s="5">
        <v>3</v>
      </c>
      <c r="K7861" s="4">
        <v>-39.51</v>
      </c>
    </row>
    <row r="7862" spans="1:11" x14ac:dyDescent="0.2">
      <c r="A7862" t="s">
        <v>3752</v>
      </c>
      <c r="B7862" t="str">
        <f t="shared" si="246"/>
        <v>2017</v>
      </c>
      <c r="C7862" t="str">
        <f t="shared" si="247"/>
        <v>Jun</v>
      </c>
      <c r="D7862" t="s">
        <v>1098</v>
      </c>
      <c r="E7862" t="s">
        <v>11</v>
      </c>
      <c r="F7862" t="s">
        <v>38</v>
      </c>
      <c r="G7862" t="s">
        <v>83</v>
      </c>
      <c r="H7862" t="s">
        <v>2674</v>
      </c>
      <c r="I7862" s="4">
        <v>410</v>
      </c>
      <c r="J7862" s="5">
        <v>3</v>
      </c>
      <c r="K7862" s="4">
        <v>-96.47</v>
      </c>
    </row>
    <row r="7863" spans="1:11" x14ac:dyDescent="0.2">
      <c r="A7863" t="s">
        <v>3753</v>
      </c>
      <c r="B7863" t="str">
        <f t="shared" si="246"/>
        <v>2017</v>
      </c>
      <c r="C7863" t="str">
        <f t="shared" si="247"/>
        <v>Jun</v>
      </c>
      <c r="D7863" t="s">
        <v>2589</v>
      </c>
      <c r="E7863" t="s">
        <v>143</v>
      </c>
      <c r="F7863" t="s">
        <v>12</v>
      </c>
      <c r="G7863" t="s">
        <v>22</v>
      </c>
      <c r="H7863" t="s">
        <v>2604</v>
      </c>
      <c r="I7863" s="4">
        <v>75.790000000000006</v>
      </c>
      <c r="J7863" s="5">
        <v>3</v>
      </c>
      <c r="K7863" s="4">
        <v>25.58</v>
      </c>
    </row>
    <row r="7864" spans="1:11" x14ac:dyDescent="0.2">
      <c r="A7864" t="s">
        <v>3753</v>
      </c>
      <c r="B7864" t="str">
        <f t="shared" si="246"/>
        <v>2017</v>
      </c>
      <c r="C7864" t="str">
        <f t="shared" si="247"/>
        <v>Jun</v>
      </c>
      <c r="D7864" t="s">
        <v>1187</v>
      </c>
      <c r="E7864" t="s">
        <v>169</v>
      </c>
      <c r="F7864" t="s">
        <v>38</v>
      </c>
      <c r="G7864" t="s">
        <v>164</v>
      </c>
      <c r="H7864" t="s">
        <v>1975</v>
      </c>
      <c r="I7864" s="4">
        <v>1044.6300000000001</v>
      </c>
      <c r="J7864" s="5">
        <v>5</v>
      </c>
      <c r="K7864" s="4">
        <v>-295.98</v>
      </c>
    </row>
    <row r="7865" spans="1:11" x14ac:dyDescent="0.2">
      <c r="A7865" t="s">
        <v>3753</v>
      </c>
      <c r="B7865" t="str">
        <f t="shared" si="246"/>
        <v>2017</v>
      </c>
      <c r="C7865" t="str">
        <f t="shared" si="247"/>
        <v>Jun</v>
      </c>
      <c r="D7865" t="s">
        <v>2070</v>
      </c>
      <c r="E7865" t="s">
        <v>169</v>
      </c>
      <c r="F7865" t="s">
        <v>12</v>
      </c>
      <c r="G7865" t="s">
        <v>20</v>
      </c>
      <c r="H7865" t="s">
        <v>2378</v>
      </c>
      <c r="I7865" s="4">
        <v>248.57</v>
      </c>
      <c r="J7865" s="5">
        <v>7</v>
      </c>
      <c r="K7865" s="4">
        <v>67.11</v>
      </c>
    </row>
    <row r="7866" spans="1:11" x14ac:dyDescent="0.2">
      <c r="A7866" t="s">
        <v>3753</v>
      </c>
      <c r="B7866" t="str">
        <f t="shared" si="246"/>
        <v>2017</v>
      </c>
      <c r="C7866" t="str">
        <f t="shared" si="247"/>
        <v>Jun</v>
      </c>
      <c r="D7866" t="s">
        <v>2070</v>
      </c>
      <c r="E7866" t="s">
        <v>169</v>
      </c>
      <c r="F7866" t="s">
        <v>38</v>
      </c>
      <c r="G7866" t="s">
        <v>52</v>
      </c>
      <c r="H7866" t="s">
        <v>1969</v>
      </c>
      <c r="I7866" s="4">
        <v>22.23</v>
      </c>
      <c r="J7866" s="5">
        <v>1</v>
      </c>
      <c r="K7866" s="4">
        <v>9.7799999999999994</v>
      </c>
    </row>
    <row r="7867" spans="1:11" x14ac:dyDescent="0.2">
      <c r="A7867" t="s">
        <v>3753</v>
      </c>
      <c r="B7867" t="str">
        <f t="shared" si="246"/>
        <v>2017</v>
      </c>
      <c r="C7867" t="str">
        <f t="shared" si="247"/>
        <v>Jun</v>
      </c>
      <c r="D7867" t="s">
        <v>1076</v>
      </c>
      <c r="E7867" t="s">
        <v>17</v>
      </c>
      <c r="F7867" t="s">
        <v>43</v>
      </c>
      <c r="G7867" t="s">
        <v>44</v>
      </c>
      <c r="H7867" t="s">
        <v>1966</v>
      </c>
      <c r="I7867" s="4">
        <v>1001.58</v>
      </c>
      <c r="J7867" s="5">
        <v>2</v>
      </c>
      <c r="K7867" s="4">
        <v>125.2</v>
      </c>
    </row>
    <row r="7868" spans="1:11" x14ac:dyDescent="0.2">
      <c r="A7868" t="s">
        <v>3753</v>
      </c>
      <c r="B7868" t="str">
        <f t="shared" si="246"/>
        <v>2017</v>
      </c>
      <c r="C7868" t="str">
        <f t="shared" si="247"/>
        <v>Jun</v>
      </c>
      <c r="D7868" t="s">
        <v>1076</v>
      </c>
      <c r="E7868" t="s">
        <v>17</v>
      </c>
      <c r="F7868" t="s">
        <v>38</v>
      </c>
      <c r="G7868" t="s">
        <v>39</v>
      </c>
      <c r="H7868" t="s">
        <v>1684</v>
      </c>
      <c r="I7868" s="4">
        <v>569.05999999999995</v>
      </c>
      <c r="J7868" s="5">
        <v>3</v>
      </c>
      <c r="K7868" s="4">
        <v>-178.85</v>
      </c>
    </row>
    <row r="7869" spans="1:11" x14ac:dyDescent="0.2">
      <c r="A7869" t="s">
        <v>3753</v>
      </c>
      <c r="B7869" t="str">
        <f t="shared" si="246"/>
        <v>2017</v>
      </c>
      <c r="C7869" t="str">
        <f t="shared" si="247"/>
        <v>Jun</v>
      </c>
      <c r="D7869" t="s">
        <v>1076</v>
      </c>
      <c r="E7869" t="s">
        <v>17</v>
      </c>
      <c r="F7869" t="s">
        <v>38</v>
      </c>
      <c r="G7869" t="s">
        <v>52</v>
      </c>
      <c r="H7869" t="s">
        <v>2228</v>
      </c>
      <c r="I7869" s="4">
        <v>14.22</v>
      </c>
      <c r="J7869" s="5">
        <v>2</v>
      </c>
      <c r="K7869" s="4">
        <v>-10.31</v>
      </c>
    </row>
    <row r="7870" spans="1:11" x14ac:dyDescent="0.2">
      <c r="A7870" t="s">
        <v>3753</v>
      </c>
      <c r="B7870" t="str">
        <f t="shared" si="246"/>
        <v>2017</v>
      </c>
      <c r="C7870" t="str">
        <f t="shared" si="247"/>
        <v>Jun</v>
      </c>
      <c r="D7870" t="s">
        <v>3277</v>
      </c>
      <c r="E7870" t="s">
        <v>135</v>
      </c>
      <c r="F7870" t="s">
        <v>38</v>
      </c>
      <c r="G7870" t="s">
        <v>52</v>
      </c>
      <c r="H7870" t="s">
        <v>1060</v>
      </c>
      <c r="I7870" s="4">
        <v>19.52</v>
      </c>
      <c r="J7870" s="5">
        <v>2</v>
      </c>
      <c r="K7870" s="4">
        <v>5.37</v>
      </c>
    </row>
    <row r="7871" spans="1:11" x14ac:dyDescent="0.2">
      <c r="A7871" t="s">
        <v>3753</v>
      </c>
      <c r="B7871" t="str">
        <f t="shared" si="246"/>
        <v>2017</v>
      </c>
      <c r="C7871" t="str">
        <f t="shared" si="247"/>
        <v>Jun</v>
      </c>
      <c r="D7871" t="s">
        <v>1505</v>
      </c>
      <c r="E7871" t="s">
        <v>31</v>
      </c>
      <c r="F7871" t="s">
        <v>38</v>
      </c>
      <c r="G7871" t="s">
        <v>83</v>
      </c>
      <c r="H7871" t="s">
        <v>177</v>
      </c>
      <c r="I7871" s="4">
        <v>436</v>
      </c>
      <c r="J7871" s="5">
        <v>3</v>
      </c>
      <c r="K7871" s="4">
        <v>5.13</v>
      </c>
    </row>
    <row r="7872" spans="1:11" x14ac:dyDescent="0.2">
      <c r="A7872" t="s">
        <v>3753</v>
      </c>
      <c r="B7872" t="str">
        <f t="shared" si="246"/>
        <v>2017</v>
      </c>
      <c r="C7872" t="str">
        <f t="shared" si="247"/>
        <v>Jun</v>
      </c>
      <c r="D7872" t="s">
        <v>1583</v>
      </c>
      <c r="E7872" t="s">
        <v>31</v>
      </c>
      <c r="F7872" t="s">
        <v>12</v>
      </c>
      <c r="G7872" t="s">
        <v>13</v>
      </c>
      <c r="H7872" t="s">
        <v>417</v>
      </c>
      <c r="I7872" s="4">
        <v>204.95</v>
      </c>
      <c r="J7872" s="5">
        <v>5</v>
      </c>
      <c r="K7872" s="4">
        <v>100.43</v>
      </c>
    </row>
    <row r="7873" spans="1:11" x14ac:dyDescent="0.2">
      <c r="A7873" t="s">
        <v>3753</v>
      </c>
      <c r="B7873" t="str">
        <f t="shared" si="246"/>
        <v>2017</v>
      </c>
      <c r="C7873" t="str">
        <f t="shared" si="247"/>
        <v>Jun</v>
      </c>
      <c r="D7873" t="s">
        <v>198</v>
      </c>
      <c r="E7873" t="s">
        <v>169</v>
      </c>
      <c r="F7873" t="s">
        <v>12</v>
      </c>
      <c r="G7873" t="s">
        <v>20</v>
      </c>
      <c r="H7873" t="s">
        <v>1599</v>
      </c>
      <c r="I7873" s="4">
        <v>1085.42</v>
      </c>
      <c r="J7873" s="5">
        <v>7</v>
      </c>
      <c r="K7873" s="4">
        <v>282.20999999999998</v>
      </c>
    </row>
    <row r="7874" spans="1:11" x14ac:dyDescent="0.2">
      <c r="A7874" t="s">
        <v>3754</v>
      </c>
      <c r="B7874" t="str">
        <f t="shared" si="246"/>
        <v>2017</v>
      </c>
      <c r="C7874" t="str">
        <f t="shared" si="247"/>
        <v>Jul</v>
      </c>
      <c r="D7874" t="s">
        <v>1600</v>
      </c>
      <c r="E7874" t="s">
        <v>146</v>
      </c>
      <c r="F7874" t="s">
        <v>12</v>
      </c>
      <c r="G7874" t="s">
        <v>20</v>
      </c>
      <c r="H7874" t="s">
        <v>674</v>
      </c>
      <c r="I7874" s="4">
        <v>443.92</v>
      </c>
      <c r="J7874" s="5">
        <v>4</v>
      </c>
      <c r="K7874" s="4">
        <v>13.32</v>
      </c>
    </row>
    <row r="7875" spans="1:11" x14ac:dyDescent="0.2">
      <c r="A7875" t="s">
        <v>3754</v>
      </c>
      <c r="B7875" t="str">
        <f t="shared" ref="B7875:B7938" si="248">TEXT(A7875,"YYYY")</f>
        <v>2017</v>
      </c>
      <c r="C7875" t="str">
        <f t="shared" ref="C7875:C7938" si="249">TEXT(A7875,"MMM")</f>
        <v>Jul</v>
      </c>
      <c r="D7875" t="s">
        <v>1600</v>
      </c>
      <c r="E7875" t="s">
        <v>146</v>
      </c>
      <c r="F7875" t="s">
        <v>12</v>
      </c>
      <c r="G7875" t="s">
        <v>22</v>
      </c>
      <c r="H7875" t="s">
        <v>605</v>
      </c>
      <c r="I7875" s="4">
        <v>169.99</v>
      </c>
      <c r="J7875" s="5">
        <v>1</v>
      </c>
      <c r="K7875" s="4">
        <v>78.2</v>
      </c>
    </row>
    <row r="7876" spans="1:11" x14ac:dyDescent="0.2">
      <c r="A7876" t="s">
        <v>3754</v>
      </c>
      <c r="B7876" t="str">
        <f t="shared" si="248"/>
        <v>2017</v>
      </c>
      <c r="C7876" t="str">
        <f t="shared" si="249"/>
        <v>Jul</v>
      </c>
      <c r="D7876" t="s">
        <v>1600</v>
      </c>
      <c r="E7876" t="s">
        <v>146</v>
      </c>
      <c r="F7876" t="s">
        <v>12</v>
      </c>
      <c r="G7876" t="s">
        <v>13</v>
      </c>
      <c r="H7876" t="s">
        <v>566</v>
      </c>
      <c r="I7876" s="4">
        <v>25.92</v>
      </c>
      <c r="J7876" s="5">
        <v>4</v>
      </c>
      <c r="K7876" s="4">
        <v>12.44</v>
      </c>
    </row>
    <row r="7877" spans="1:11" x14ac:dyDescent="0.2">
      <c r="A7877" t="s">
        <v>3755</v>
      </c>
      <c r="B7877" t="str">
        <f t="shared" si="248"/>
        <v>2017</v>
      </c>
      <c r="C7877" t="str">
        <f t="shared" si="249"/>
        <v>Jul</v>
      </c>
      <c r="D7877" t="s">
        <v>1120</v>
      </c>
      <c r="E7877" t="s">
        <v>11</v>
      </c>
      <c r="F7877" t="s">
        <v>12</v>
      </c>
      <c r="G7877" t="s">
        <v>13</v>
      </c>
      <c r="H7877" t="s">
        <v>2355</v>
      </c>
      <c r="I7877" s="4">
        <v>163.96</v>
      </c>
      <c r="J7877" s="5">
        <v>5</v>
      </c>
      <c r="K7877" s="4">
        <v>59.44</v>
      </c>
    </row>
    <row r="7878" spans="1:11" x14ac:dyDescent="0.2">
      <c r="A7878" t="s">
        <v>3755</v>
      </c>
      <c r="B7878" t="str">
        <f t="shared" si="248"/>
        <v>2017</v>
      </c>
      <c r="C7878" t="str">
        <f t="shared" si="249"/>
        <v>Jul</v>
      </c>
      <c r="D7878" t="s">
        <v>1120</v>
      </c>
      <c r="E7878" t="s">
        <v>11</v>
      </c>
      <c r="F7878" t="s">
        <v>12</v>
      </c>
      <c r="G7878" t="s">
        <v>22</v>
      </c>
      <c r="H7878" t="s">
        <v>1061</v>
      </c>
      <c r="I7878" s="4">
        <v>5.23</v>
      </c>
      <c r="J7878" s="5">
        <v>4</v>
      </c>
      <c r="K7878" s="4">
        <v>-8.11</v>
      </c>
    </row>
    <row r="7879" spans="1:11" x14ac:dyDescent="0.2">
      <c r="A7879" t="s">
        <v>3756</v>
      </c>
      <c r="B7879" t="str">
        <f t="shared" si="248"/>
        <v>2017</v>
      </c>
      <c r="C7879" t="str">
        <f t="shared" si="249"/>
        <v>Jul</v>
      </c>
      <c r="D7879" t="s">
        <v>3757</v>
      </c>
      <c r="E7879" t="s">
        <v>34</v>
      </c>
      <c r="F7879" t="s">
        <v>38</v>
      </c>
      <c r="G7879" t="s">
        <v>52</v>
      </c>
      <c r="H7879" t="s">
        <v>2136</v>
      </c>
      <c r="I7879" s="4">
        <v>23.99</v>
      </c>
      <c r="J7879" s="5">
        <v>1</v>
      </c>
      <c r="K7879" s="4">
        <v>5.52</v>
      </c>
    </row>
    <row r="7880" spans="1:11" x14ac:dyDescent="0.2">
      <c r="A7880" t="s">
        <v>3756</v>
      </c>
      <c r="B7880" t="str">
        <f t="shared" si="248"/>
        <v>2017</v>
      </c>
      <c r="C7880" t="str">
        <f t="shared" si="249"/>
        <v>Jul</v>
      </c>
      <c r="D7880" t="s">
        <v>3757</v>
      </c>
      <c r="E7880" t="s">
        <v>34</v>
      </c>
      <c r="F7880" t="s">
        <v>43</v>
      </c>
      <c r="G7880" t="s">
        <v>44</v>
      </c>
      <c r="H7880" t="s">
        <v>596</v>
      </c>
      <c r="I7880" s="4">
        <v>287.97000000000003</v>
      </c>
      <c r="J7880" s="5">
        <v>3</v>
      </c>
      <c r="K7880" s="4">
        <v>77.75</v>
      </c>
    </row>
    <row r="7881" spans="1:11" x14ac:dyDescent="0.2">
      <c r="A7881" t="s">
        <v>3756</v>
      </c>
      <c r="B7881" t="str">
        <f t="shared" si="248"/>
        <v>2017</v>
      </c>
      <c r="C7881" t="str">
        <f t="shared" si="249"/>
        <v>Jul</v>
      </c>
      <c r="D7881" t="s">
        <v>2204</v>
      </c>
      <c r="E7881" t="s">
        <v>290</v>
      </c>
      <c r="F7881" t="s">
        <v>12</v>
      </c>
      <c r="G7881" t="s">
        <v>27</v>
      </c>
      <c r="H7881" t="s">
        <v>85</v>
      </c>
      <c r="I7881" s="4">
        <v>9.5500000000000007</v>
      </c>
      <c r="J7881" s="5">
        <v>3</v>
      </c>
      <c r="K7881" s="4">
        <v>1.55</v>
      </c>
    </row>
    <row r="7882" spans="1:11" x14ac:dyDescent="0.2">
      <c r="A7882" t="s">
        <v>3756</v>
      </c>
      <c r="B7882" t="str">
        <f t="shared" si="248"/>
        <v>2017</v>
      </c>
      <c r="C7882" t="str">
        <f t="shared" si="249"/>
        <v>Jul</v>
      </c>
      <c r="D7882" t="s">
        <v>505</v>
      </c>
      <c r="E7882" t="s">
        <v>11</v>
      </c>
      <c r="F7882" t="s">
        <v>43</v>
      </c>
      <c r="G7882" t="s">
        <v>44</v>
      </c>
      <c r="H7882" t="s">
        <v>835</v>
      </c>
      <c r="I7882" s="4">
        <v>167.97</v>
      </c>
      <c r="J7882" s="5">
        <v>4</v>
      </c>
      <c r="K7882" s="4">
        <v>62.99</v>
      </c>
    </row>
    <row r="7883" spans="1:11" x14ac:dyDescent="0.2">
      <c r="A7883" t="s">
        <v>3756</v>
      </c>
      <c r="B7883" t="str">
        <f t="shared" si="248"/>
        <v>2017</v>
      </c>
      <c r="C7883" t="str">
        <f t="shared" si="249"/>
        <v>Jul</v>
      </c>
      <c r="D7883" t="s">
        <v>555</v>
      </c>
      <c r="E7883" t="s">
        <v>11</v>
      </c>
      <c r="F7883" t="s">
        <v>12</v>
      </c>
      <c r="G7883" t="s">
        <v>13</v>
      </c>
      <c r="H7883" t="s">
        <v>311</v>
      </c>
      <c r="I7883" s="4">
        <v>273.89999999999998</v>
      </c>
      <c r="J7883" s="5">
        <v>7</v>
      </c>
      <c r="K7883" s="4">
        <v>92.44</v>
      </c>
    </row>
    <row r="7884" spans="1:11" x14ac:dyDescent="0.2">
      <c r="A7884" t="s">
        <v>3756</v>
      </c>
      <c r="B7884" t="str">
        <f t="shared" si="248"/>
        <v>2017</v>
      </c>
      <c r="C7884" t="str">
        <f t="shared" si="249"/>
        <v>Jul</v>
      </c>
      <c r="D7884" t="s">
        <v>555</v>
      </c>
      <c r="E7884" t="s">
        <v>11</v>
      </c>
      <c r="F7884" t="s">
        <v>43</v>
      </c>
      <c r="G7884" t="s">
        <v>353</v>
      </c>
      <c r="H7884" t="s">
        <v>3758</v>
      </c>
      <c r="I7884" s="4">
        <v>597.13</v>
      </c>
      <c r="J7884" s="5">
        <v>3</v>
      </c>
      <c r="K7884" s="4">
        <v>49.76</v>
      </c>
    </row>
    <row r="7885" spans="1:11" x14ac:dyDescent="0.2">
      <c r="A7885" t="s">
        <v>3756</v>
      </c>
      <c r="B7885" t="str">
        <f t="shared" si="248"/>
        <v>2017</v>
      </c>
      <c r="C7885" t="str">
        <f t="shared" si="249"/>
        <v>Jul</v>
      </c>
      <c r="D7885" t="s">
        <v>444</v>
      </c>
      <c r="E7885" t="s">
        <v>462</v>
      </c>
      <c r="F7885" t="s">
        <v>38</v>
      </c>
      <c r="G7885" t="s">
        <v>52</v>
      </c>
      <c r="H7885" t="s">
        <v>656</v>
      </c>
      <c r="I7885" s="4">
        <v>545.85</v>
      </c>
      <c r="J7885" s="5">
        <v>9</v>
      </c>
      <c r="K7885" s="4">
        <v>114.63</v>
      </c>
    </row>
    <row r="7886" spans="1:11" x14ac:dyDescent="0.2">
      <c r="A7886" t="s">
        <v>3756</v>
      </c>
      <c r="B7886" t="str">
        <f t="shared" si="248"/>
        <v>2017</v>
      </c>
      <c r="C7886" t="str">
        <f t="shared" si="249"/>
        <v>Jul</v>
      </c>
      <c r="D7886" t="s">
        <v>1420</v>
      </c>
      <c r="E7886" t="s">
        <v>87</v>
      </c>
      <c r="F7886" t="s">
        <v>12</v>
      </c>
      <c r="G7886" t="s">
        <v>13</v>
      </c>
      <c r="H7886" t="s">
        <v>14</v>
      </c>
      <c r="I7886" s="4">
        <v>32.9</v>
      </c>
      <c r="J7886" s="5">
        <v>4</v>
      </c>
      <c r="K7886" s="4">
        <v>11.1</v>
      </c>
    </row>
    <row r="7887" spans="1:11" x14ac:dyDescent="0.2">
      <c r="A7887" t="s">
        <v>3756</v>
      </c>
      <c r="B7887" t="str">
        <f t="shared" si="248"/>
        <v>2017</v>
      </c>
      <c r="C7887" t="str">
        <f t="shared" si="249"/>
        <v>Jul</v>
      </c>
      <c r="D7887" t="s">
        <v>1420</v>
      </c>
      <c r="E7887" t="s">
        <v>87</v>
      </c>
      <c r="F7887" t="s">
        <v>38</v>
      </c>
      <c r="G7887" t="s">
        <v>164</v>
      </c>
      <c r="H7887" t="s">
        <v>914</v>
      </c>
      <c r="I7887" s="4">
        <v>215.15</v>
      </c>
      <c r="J7887" s="5">
        <v>2</v>
      </c>
      <c r="K7887" s="4">
        <v>-103.99</v>
      </c>
    </row>
    <row r="7888" spans="1:11" x14ac:dyDescent="0.2">
      <c r="A7888" t="s">
        <v>3756</v>
      </c>
      <c r="B7888" t="str">
        <f t="shared" si="248"/>
        <v>2017</v>
      </c>
      <c r="C7888" t="str">
        <f t="shared" si="249"/>
        <v>Jul</v>
      </c>
      <c r="D7888" t="s">
        <v>1420</v>
      </c>
      <c r="E7888" t="s">
        <v>87</v>
      </c>
      <c r="F7888" t="s">
        <v>12</v>
      </c>
      <c r="G7888" t="s">
        <v>13</v>
      </c>
      <c r="H7888" t="s">
        <v>1563</v>
      </c>
      <c r="I7888" s="4">
        <v>30.96</v>
      </c>
      <c r="J7888" s="5">
        <v>6</v>
      </c>
      <c r="K7888" s="4">
        <v>11.22</v>
      </c>
    </row>
    <row r="7889" spans="1:11" x14ac:dyDescent="0.2">
      <c r="A7889" t="s">
        <v>3756</v>
      </c>
      <c r="B7889" t="str">
        <f t="shared" si="248"/>
        <v>2017</v>
      </c>
      <c r="C7889" t="str">
        <f t="shared" si="249"/>
        <v>Jul</v>
      </c>
      <c r="D7889" t="s">
        <v>1540</v>
      </c>
      <c r="E7889" t="s">
        <v>189</v>
      </c>
      <c r="F7889" t="s">
        <v>43</v>
      </c>
      <c r="G7889" t="s">
        <v>58</v>
      </c>
      <c r="H7889" t="s">
        <v>95</v>
      </c>
      <c r="I7889" s="4">
        <v>59.98</v>
      </c>
      <c r="J7889" s="5">
        <v>2</v>
      </c>
      <c r="K7889" s="4">
        <v>26.39</v>
      </c>
    </row>
    <row r="7890" spans="1:11" x14ac:dyDescent="0.2">
      <c r="A7890" t="s">
        <v>3756</v>
      </c>
      <c r="B7890" t="str">
        <f t="shared" si="248"/>
        <v>2017</v>
      </c>
      <c r="C7890" t="str">
        <f t="shared" si="249"/>
        <v>Jul</v>
      </c>
      <c r="D7890" t="s">
        <v>1540</v>
      </c>
      <c r="E7890" t="s">
        <v>189</v>
      </c>
      <c r="F7890" t="s">
        <v>43</v>
      </c>
      <c r="G7890" t="s">
        <v>353</v>
      </c>
      <c r="H7890" t="s">
        <v>3114</v>
      </c>
      <c r="I7890" s="4">
        <v>2395.1999999999998</v>
      </c>
      <c r="J7890" s="5">
        <v>6</v>
      </c>
      <c r="K7890" s="4">
        <v>209.58</v>
      </c>
    </row>
    <row r="7891" spans="1:11" x14ac:dyDescent="0.2">
      <c r="A7891" t="s">
        <v>3756</v>
      </c>
      <c r="B7891" t="str">
        <f t="shared" si="248"/>
        <v>2017</v>
      </c>
      <c r="C7891" t="str">
        <f t="shared" si="249"/>
        <v>Jul</v>
      </c>
      <c r="D7891" t="s">
        <v>1540</v>
      </c>
      <c r="E7891" t="s">
        <v>189</v>
      </c>
      <c r="F7891" t="s">
        <v>43</v>
      </c>
      <c r="G7891" t="s">
        <v>58</v>
      </c>
      <c r="H7891" t="s">
        <v>2180</v>
      </c>
      <c r="I7891" s="4">
        <v>1687.8</v>
      </c>
      <c r="J7891" s="5">
        <v>4</v>
      </c>
      <c r="K7891" s="4">
        <v>742.63</v>
      </c>
    </row>
    <row r="7892" spans="1:11" x14ac:dyDescent="0.2">
      <c r="A7892" t="s">
        <v>3756</v>
      </c>
      <c r="B7892" t="str">
        <f t="shared" si="248"/>
        <v>2017</v>
      </c>
      <c r="C7892" t="str">
        <f t="shared" si="249"/>
        <v>Jul</v>
      </c>
      <c r="D7892" t="s">
        <v>1540</v>
      </c>
      <c r="E7892" t="s">
        <v>189</v>
      </c>
      <c r="F7892" t="s">
        <v>43</v>
      </c>
      <c r="G7892" t="s">
        <v>44</v>
      </c>
      <c r="H7892" t="s">
        <v>606</v>
      </c>
      <c r="I7892" s="4">
        <v>7.99</v>
      </c>
      <c r="J7892" s="5">
        <v>1</v>
      </c>
      <c r="K7892" s="4">
        <v>2.7</v>
      </c>
    </row>
    <row r="7893" spans="1:11" x14ac:dyDescent="0.2">
      <c r="A7893" t="s">
        <v>3756</v>
      </c>
      <c r="B7893" t="str">
        <f t="shared" si="248"/>
        <v>2017</v>
      </c>
      <c r="C7893" t="str">
        <f t="shared" si="249"/>
        <v>Jul</v>
      </c>
      <c r="D7893" t="s">
        <v>1364</v>
      </c>
      <c r="E7893" t="s">
        <v>501</v>
      </c>
      <c r="F7893" t="s">
        <v>43</v>
      </c>
      <c r="G7893" t="s">
        <v>58</v>
      </c>
      <c r="H7893" t="s">
        <v>2414</v>
      </c>
      <c r="I7893" s="4">
        <v>258.89999999999998</v>
      </c>
      <c r="J7893" s="5">
        <v>10</v>
      </c>
      <c r="K7893" s="4">
        <v>93.2</v>
      </c>
    </row>
    <row r="7894" spans="1:11" x14ac:dyDescent="0.2">
      <c r="A7894" t="s">
        <v>3756</v>
      </c>
      <c r="B7894" t="str">
        <f t="shared" si="248"/>
        <v>2017</v>
      </c>
      <c r="C7894" t="str">
        <f t="shared" si="249"/>
        <v>Jul</v>
      </c>
      <c r="D7894" t="s">
        <v>1364</v>
      </c>
      <c r="E7894" t="s">
        <v>501</v>
      </c>
      <c r="F7894" t="s">
        <v>12</v>
      </c>
      <c r="G7894" t="s">
        <v>13</v>
      </c>
      <c r="H7894" t="s">
        <v>1088</v>
      </c>
      <c r="I7894" s="4">
        <v>24.56</v>
      </c>
      <c r="J7894" s="5">
        <v>2</v>
      </c>
      <c r="K7894" s="4">
        <v>11.54</v>
      </c>
    </row>
    <row r="7895" spans="1:11" x14ac:dyDescent="0.2">
      <c r="A7895" t="s">
        <v>3756</v>
      </c>
      <c r="B7895" t="str">
        <f t="shared" si="248"/>
        <v>2017</v>
      </c>
      <c r="C7895" t="str">
        <f t="shared" si="249"/>
        <v>Jul</v>
      </c>
      <c r="D7895" t="s">
        <v>1258</v>
      </c>
      <c r="E7895" t="s">
        <v>31</v>
      </c>
      <c r="F7895" t="s">
        <v>38</v>
      </c>
      <c r="G7895" t="s">
        <v>52</v>
      </c>
      <c r="H7895" t="s">
        <v>2305</v>
      </c>
      <c r="I7895" s="4">
        <v>129.38999999999999</v>
      </c>
      <c r="J7895" s="5">
        <v>3</v>
      </c>
      <c r="K7895" s="4">
        <v>54.34</v>
      </c>
    </row>
    <row r="7896" spans="1:11" x14ac:dyDescent="0.2">
      <c r="A7896" t="s">
        <v>3756</v>
      </c>
      <c r="B7896" t="str">
        <f t="shared" si="248"/>
        <v>2017</v>
      </c>
      <c r="C7896" t="str">
        <f t="shared" si="249"/>
        <v>Jul</v>
      </c>
      <c r="D7896" t="s">
        <v>505</v>
      </c>
      <c r="E7896" t="s">
        <v>31</v>
      </c>
      <c r="F7896" t="s">
        <v>12</v>
      </c>
      <c r="G7896" t="s">
        <v>20</v>
      </c>
      <c r="H7896" t="s">
        <v>2039</v>
      </c>
      <c r="I7896" s="4">
        <v>87.92</v>
      </c>
      <c r="J7896" s="5">
        <v>4</v>
      </c>
      <c r="K7896" s="4">
        <v>0.88</v>
      </c>
    </row>
    <row r="7897" spans="1:11" x14ac:dyDescent="0.2">
      <c r="A7897" t="s">
        <v>3756</v>
      </c>
      <c r="B7897" t="str">
        <f t="shared" si="248"/>
        <v>2017</v>
      </c>
      <c r="C7897" t="str">
        <f t="shared" si="249"/>
        <v>Jul</v>
      </c>
      <c r="D7897" t="s">
        <v>2358</v>
      </c>
      <c r="E7897" t="s">
        <v>290</v>
      </c>
      <c r="F7897" t="s">
        <v>43</v>
      </c>
      <c r="G7897" t="s">
        <v>58</v>
      </c>
      <c r="H7897" t="s">
        <v>1173</v>
      </c>
      <c r="I7897" s="4">
        <v>24</v>
      </c>
      <c r="J7897" s="5">
        <v>2</v>
      </c>
      <c r="K7897" s="4">
        <v>-2.7</v>
      </c>
    </row>
    <row r="7898" spans="1:11" x14ac:dyDescent="0.2">
      <c r="A7898" t="s">
        <v>3756</v>
      </c>
      <c r="B7898" t="str">
        <f t="shared" si="248"/>
        <v>2017</v>
      </c>
      <c r="C7898" t="str">
        <f t="shared" si="249"/>
        <v>Jul</v>
      </c>
      <c r="D7898" t="s">
        <v>2108</v>
      </c>
      <c r="E7898" t="s">
        <v>793</v>
      </c>
      <c r="F7898" t="s">
        <v>38</v>
      </c>
      <c r="G7898" t="s">
        <v>52</v>
      </c>
      <c r="H7898" t="s">
        <v>1615</v>
      </c>
      <c r="I7898" s="4">
        <v>102.3</v>
      </c>
      <c r="J7898" s="5">
        <v>1</v>
      </c>
      <c r="K7898" s="4">
        <v>26.6</v>
      </c>
    </row>
    <row r="7899" spans="1:11" x14ac:dyDescent="0.2">
      <c r="A7899" t="s">
        <v>3759</v>
      </c>
      <c r="B7899" t="str">
        <f t="shared" si="248"/>
        <v>2017</v>
      </c>
      <c r="C7899" t="str">
        <f t="shared" si="249"/>
        <v>Jul</v>
      </c>
      <c r="D7899" t="s">
        <v>2428</v>
      </c>
      <c r="E7899" t="s">
        <v>11</v>
      </c>
      <c r="F7899" t="s">
        <v>38</v>
      </c>
      <c r="G7899" t="s">
        <v>52</v>
      </c>
      <c r="H7899" t="s">
        <v>3060</v>
      </c>
      <c r="I7899" s="4">
        <v>332.03</v>
      </c>
      <c r="J7899" s="5">
        <v>9</v>
      </c>
      <c r="K7899" s="4">
        <v>-348.63</v>
      </c>
    </row>
    <row r="7900" spans="1:11" x14ac:dyDescent="0.2">
      <c r="A7900" t="s">
        <v>3759</v>
      </c>
      <c r="B7900" t="str">
        <f t="shared" si="248"/>
        <v>2017</v>
      </c>
      <c r="C7900" t="str">
        <f t="shared" si="249"/>
        <v>Jul</v>
      </c>
      <c r="D7900" t="s">
        <v>2428</v>
      </c>
      <c r="E7900" t="s">
        <v>11</v>
      </c>
      <c r="F7900" t="s">
        <v>12</v>
      </c>
      <c r="G7900" t="s">
        <v>22</v>
      </c>
      <c r="H7900" t="s">
        <v>293</v>
      </c>
      <c r="I7900" s="4">
        <v>11.39</v>
      </c>
      <c r="J7900" s="5">
        <v>9</v>
      </c>
      <c r="K7900" s="4">
        <v>-17.66</v>
      </c>
    </row>
    <row r="7901" spans="1:11" x14ac:dyDescent="0.2">
      <c r="A7901" t="s">
        <v>3759</v>
      </c>
      <c r="B7901" t="str">
        <f t="shared" si="248"/>
        <v>2017</v>
      </c>
      <c r="C7901" t="str">
        <f t="shared" si="249"/>
        <v>Jul</v>
      </c>
      <c r="D7901" t="s">
        <v>2428</v>
      </c>
      <c r="E7901" t="s">
        <v>11</v>
      </c>
      <c r="F7901" t="s">
        <v>12</v>
      </c>
      <c r="G7901" t="s">
        <v>13</v>
      </c>
      <c r="H7901" t="s">
        <v>3280</v>
      </c>
      <c r="I7901" s="4">
        <v>15.55</v>
      </c>
      <c r="J7901" s="5">
        <v>3</v>
      </c>
      <c r="K7901" s="4">
        <v>5.64</v>
      </c>
    </row>
    <row r="7902" spans="1:11" x14ac:dyDescent="0.2">
      <c r="A7902" t="s">
        <v>3759</v>
      </c>
      <c r="B7902" t="str">
        <f t="shared" si="248"/>
        <v>2017</v>
      </c>
      <c r="C7902" t="str">
        <f t="shared" si="249"/>
        <v>Jul</v>
      </c>
      <c r="D7902" t="s">
        <v>2428</v>
      </c>
      <c r="E7902" t="s">
        <v>11</v>
      </c>
      <c r="F7902" t="s">
        <v>12</v>
      </c>
      <c r="G7902" t="s">
        <v>13</v>
      </c>
      <c r="H7902" t="s">
        <v>381</v>
      </c>
      <c r="I7902" s="4">
        <v>31.1</v>
      </c>
      <c r="J7902" s="5">
        <v>6</v>
      </c>
      <c r="K7902" s="4">
        <v>11.28</v>
      </c>
    </row>
    <row r="7903" spans="1:11" x14ac:dyDescent="0.2">
      <c r="A7903" t="s">
        <v>3759</v>
      </c>
      <c r="B7903" t="str">
        <f t="shared" si="248"/>
        <v>2017</v>
      </c>
      <c r="C7903" t="str">
        <f t="shared" si="249"/>
        <v>Jul</v>
      </c>
      <c r="D7903" t="s">
        <v>2428</v>
      </c>
      <c r="E7903" t="s">
        <v>11</v>
      </c>
      <c r="F7903" t="s">
        <v>12</v>
      </c>
      <c r="G7903" t="s">
        <v>22</v>
      </c>
      <c r="H7903" t="s">
        <v>2604</v>
      </c>
      <c r="I7903" s="4">
        <v>6.32</v>
      </c>
      <c r="J7903" s="5">
        <v>1</v>
      </c>
      <c r="K7903" s="4">
        <v>-10.42</v>
      </c>
    </row>
    <row r="7904" spans="1:11" x14ac:dyDescent="0.2">
      <c r="A7904" t="s">
        <v>3759</v>
      </c>
      <c r="B7904" t="str">
        <f t="shared" si="248"/>
        <v>2017</v>
      </c>
      <c r="C7904" t="str">
        <f t="shared" si="249"/>
        <v>Jul</v>
      </c>
      <c r="D7904" t="s">
        <v>451</v>
      </c>
      <c r="E7904" t="s">
        <v>1156</v>
      </c>
      <c r="F7904" t="s">
        <v>43</v>
      </c>
      <c r="G7904" t="s">
        <v>44</v>
      </c>
      <c r="H7904" t="s">
        <v>2993</v>
      </c>
      <c r="I7904" s="4">
        <v>79.959999999999994</v>
      </c>
      <c r="J7904" s="5">
        <v>4</v>
      </c>
      <c r="K7904" s="4">
        <v>22.39</v>
      </c>
    </row>
    <row r="7905" spans="1:11" x14ac:dyDescent="0.2">
      <c r="A7905" t="s">
        <v>3760</v>
      </c>
      <c r="B7905" t="str">
        <f t="shared" si="248"/>
        <v>2017</v>
      </c>
      <c r="C7905" t="str">
        <f t="shared" si="249"/>
        <v>Jul</v>
      </c>
      <c r="D7905" t="s">
        <v>1734</v>
      </c>
      <c r="E7905" t="s">
        <v>26</v>
      </c>
      <c r="F7905" t="s">
        <v>12</v>
      </c>
      <c r="G7905" t="s">
        <v>22</v>
      </c>
      <c r="H7905" t="s">
        <v>170</v>
      </c>
      <c r="I7905" s="4">
        <v>2.95</v>
      </c>
      <c r="J7905" s="5">
        <v>2</v>
      </c>
      <c r="K7905" s="4">
        <v>-2.2599999999999998</v>
      </c>
    </row>
    <row r="7906" spans="1:11" x14ac:dyDescent="0.2">
      <c r="A7906" t="s">
        <v>3760</v>
      </c>
      <c r="B7906" t="str">
        <f t="shared" si="248"/>
        <v>2017</v>
      </c>
      <c r="C7906" t="str">
        <f t="shared" si="249"/>
        <v>Jul</v>
      </c>
      <c r="D7906" t="s">
        <v>1734</v>
      </c>
      <c r="E7906" t="s">
        <v>26</v>
      </c>
      <c r="F7906" t="s">
        <v>12</v>
      </c>
      <c r="G7906" t="s">
        <v>13</v>
      </c>
      <c r="H7906" t="s">
        <v>2316</v>
      </c>
      <c r="I7906" s="4">
        <v>16.059999999999999</v>
      </c>
      <c r="J7906" s="5">
        <v>3</v>
      </c>
      <c r="K7906" s="4">
        <v>5.82</v>
      </c>
    </row>
    <row r="7907" spans="1:11" x14ac:dyDescent="0.2">
      <c r="A7907" t="s">
        <v>3760</v>
      </c>
      <c r="B7907" t="str">
        <f t="shared" si="248"/>
        <v>2017</v>
      </c>
      <c r="C7907" t="str">
        <f t="shared" si="249"/>
        <v>Jul</v>
      </c>
      <c r="D7907" t="s">
        <v>1755</v>
      </c>
      <c r="E7907" t="s">
        <v>139</v>
      </c>
      <c r="F7907" t="s">
        <v>38</v>
      </c>
      <c r="G7907" t="s">
        <v>39</v>
      </c>
      <c r="H7907" t="s">
        <v>1066</v>
      </c>
      <c r="I7907" s="4">
        <v>239.24</v>
      </c>
      <c r="J7907" s="5">
        <v>1</v>
      </c>
      <c r="K7907" s="4">
        <v>23.92</v>
      </c>
    </row>
    <row r="7908" spans="1:11" x14ac:dyDescent="0.2">
      <c r="A7908" t="s">
        <v>3760</v>
      </c>
      <c r="B7908" t="str">
        <f t="shared" si="248"/>
        <v>2017</v>
      </c>
      <c r="C7908" t="str">
        <f t="shared" si="249"/>
        <v>Jul</v>
      </c>
      <c r="D7908" t="s">
        <v>1796</v>
      </c>
      <c r="E7908" t="s">
        <v>31</v>
      </c>
      <c r="F7908" t="s">
        <v>38</v>
      </c>
      <c r="G7908" t="s">
        <v>39</v>
      </c>
      <c r="H7908" t="s">
        <v>3404</v>
      </c>
      <c r="I7908" s="4">
        <v>122.14</v>
      </c>
      <c r="J7908" s="5">
        <v>3</v>
      </c>
      <c r="K7908" s="4">
        <v>-13.74</v>
      </c>
    </row>
    <row r="7909" spans="1:11" x14ac:dyDescent="0.2">
      <c r="A7909" t="s">
        <v>3761</v>
      </c>
      <c r="B7909" t="str">
        <f t="shared" si="248"/>
        <v>2017</v>
      </c>
      <c r="C7909" t="str">
        <f t="shared" si="249"/>
        <v>Jul</v>
      </c>
      <c r="D7909" t="s">
        <v>1300</v>
      </c>
      <c r="E7909" t="s">
        <v>169</v>
      </c>
      <c r="F7909" t="s">
        <v>12</v>
      </c>
      <c r="G7909" t="s">
        <v>22</v>
      </c>
      <c r="H7909" t="s">
        <v>1893</v>
      </c>
      <c r="I7909" s="4">
        <v>17.47</v>
      </c>
      <c r="J7909" s="5">
        <v>3</v>
      </c>
      <c r="K7909" s="4">
        <v>6.33</v>
      </c>
    </row>
    <row r="7910" spans="1:11" x14ac:dyDescent="0.2">
      <c r="A7910" t="s">
        <v>3761</v>
      </c>
      <c r="B7910" t="str">
        <f t="shared" si="248"/>
        <v>2017</v>
      </c>
      <c r="C7910" t="str">
        <f t="shared" si="249"/>
        <v>Jul</v>
      </c>
      <c r="D7910" t="s">
        <v>2413</v>
      </c>
      <c r="E7910" t="s">
        <v>1777</v>
      </c>
      <c r="F7910" t="s">
        <v>43</v>
      </c>
      <c r="G7910" t="s">
        <v>58</v>
      </c>
      <c r="H7910" t="s">
        <v>287</v>
      </c>
      <c r="I7910" s="4">
        <v>252</v>
      </c>
      <c r="J7910" s="5">
        <v>4</v>
      </c>
      <c r="K7910" s="4">
        <v>93.24</v>
      </c>
    </row>
    <row r="7911" spans="1:11" x14ac:dyDescent="0.2">
      <c r="A7911" t="s">
        <v>3761</v>
      </c>
      <c r="B7911" t="str">
        <f t="shared" si="248"/>
        <v>2017</v>
      </c>
      <c r="C7911" t="str">
        <f t="shared" si="249"/>
        <v>Jul</v>
      </c>
      <c r="D7911" t="s">
        <v>2033</v>
      </c>
      <c r="E7911" t="s">
        <v>26</v>
      </c>
      <c r="F7911" t="s">
        <v>38</v>
      </c>
      <c r="G7911" t="s">
        <v>83</v>
      </c>
      <c r="H7911" t="s">
        <v>2402</v>
      </c>
      <c r="I7911" s="4">
        <v>87.21</v>
      </c>
      <c r="J7911" s="5">
        <v>3</v>
      </c>
      <c r="K7911" s="4">
        <v>-45.35</v>
      </c>
    </row>
    <row r="7912" spans="1:11" x14ac:dyDescent="0.2">
      <c r="A7912" t="s">
        <v>3761</v>
      </c>
      <c r="B7912" t="str">
        <f t="shared" si="248"/>
        <v>2017</v>
      </c>
      <c r="C7912" t="str">
        <f t="shared" si="249"/>
        <v>Jul</v>
      </c>
      <c r="D7912" t="s">
        <v>2033</v>
      </c>
      <c r="E7912" t="s">
        <v>26</v>
      </c>
      <c r="F7912" t="s">
        <v>12</v>
      </c>
      <c r="G7912" t="s">
        <v>13</v>
      </c>
      <c r="H7912" t="s">
        <v>1395</v>
      </c>
      <c r="I7912" s="4">
        <v>15.55</v>
      </c>
      <c r="J7912" s="5">
        <v>3</v>
      </c>
      <c r="K7912" s="4">
        <v>5.44</v>
      </c>
    </row>
    <row r="7913" spans="1:11" x14ac:dyDescent="0.2">
      <c r="A7913" t="s">
        <v>3761</v>
      </c>
      <c r="B7913" t="str">
        <f t="shared" si="248"/>
        <v>2017</v>
      </c>
      <c r="C7913" t="str">
        <f t="shared" si="249"/>
        <v>Jul</v>
      </c>
      <c r="D7913" t="s">
        <v>2033</v>
      </c>
      <c r="E7913" t="s">
        <v>26</v>
      </c>
      <c r="F7913" t="s">
        <v>43</v>
      </c>
      <c r="G7913" t="s">
        <v>44</v>
      </c>
      <c r="H7913" t="s">
        <v>1182</v>
      </c>
      <c r="I7913" s="4">
        <v>683.99</v>
      </c>
      <c r="J7913" s="5">
        <v>2</v>
      </c>
      <c r="K7913" s="4">
        <v>-114</v>
      </c>
    </row>
    <row r="7914" spans="1:11" x14ac:dyDescent="0.2">
      <c r="A7914" t="s">
        <v>3761</v>
      </c>
      <c r="B7914" t="str">
        <f t="shared" si="248"/>
        <v>2017</v>
      </c>
      <c r="C7914" t="str">
        <f t="shared" si="249"/>
        <v>Jul</v>
      </c>
      <c r="D7914" t="s">
        <v>2033</v>
      </c>
      <c r="E7914" t="s">
        <v>26</v>
      </c>
      <c r="F7914" t="s">
        <v>12</v>
      </c>
      <c r="G7914" t="s">
        <v>20</v>
      </c>
      <c r="H7914" t="s">
        <v>3702</v>
      </c>
      <c r="I7914" s="4">
        <v>13.39</v>
      </c>
      <c r="J7914" s="5">
        <v>3</v>
      </c>
      <c r="K7914" s="4">
        <v>1</v>
      </c>
    </row>
    <row r="7915" spans="1:11" x14ac:dyDescent="0.2">
      <c r="A7915" t="s">
        <v>3761</v>
      </c>
      <c r="B7915" t="str">
        <f t="shared" si="248"/>
        <v>2017</v>
      </c>
      <c r="C7915" t="str">
        <f t="shared" si="249"/>
        <v>Jul</v>
      </c>
      <c r="D7915" t="s">
        <v>2033</v>
      </c>
      <c r="E7915" t="s">
        <v>26</v>
      </c>
      <c r="F7915" t="s">
        <v>43</v>
      </c>
      <c r="G7915" t="s">
        <v>58</v>
      </c>
      <c r="H7915" t="s">
        <v>2875</v>
      </c>
      <c r="I7915" s="4">
        <v>16.78</v>
      </c>
      <c r="J7915" s="5">
        <v>3</v>
      </c>
      <c r="K7915" s="4">
        <v>4.82</v>
      </c>
    </row>
    <row r="7916" spans="1:11" x14ac:dyDescent="0.2">
      <c r="A7916" t="s">
        <v>3761</v>
      </c>
      <c r="B7916" t="str">
        <f t="shared" si="248"/>
        <v>2017</v>
      </c>
      <c r="C7916" t="str">
        <f t="shared" si="249"/>
        <v>Jul</v>
      </c>
      <c r="D7916" t="s">
        <v>2033</v>
      </c>
      <c r="E7916" t="s">
        <v>26</v>
      </c>
      <c r="F7916" t="s">
        <v>43</v>
      </c>
      <c r="G7916" t="s">
        <v>58</v>
      </c>
      <c r="H7916" t="s">
        <v>2077</v>
      </c>
      <c r="I7916" s="4">
        <v>527.91999999999996</v>
      </c>
      <c r="J7916" s="5">
        <v>2</v>
      </c>
      <c r="K7916" s="4">
        <v>85.79</v>
      </c>
    </row>
    <row r="7917" spans="1:11" x14ac:dyDescent="0.2">
      <c r="A7917" t="s">
        <v>3761</v>
      </c>
      <c r="B7917" t="str">
        <f t="shared" si="248"/>
        <v>2017</v>
      </c>
      <c r="C7917" t="str">
        <f t="shared" si="249"/>
        <v>Jul</v>
      </c>
      <c r="D7917" t="s">
        <v>1386</v>
      </c>
      <c r="E7917" t="s">
        <v>31</v>
      </c>
      <c r="F7917" t="s">
        <v>12</v>
      </c>
      <c r="G7917" t="s">
        <v>47</v>
      </c>
      <c r="H7917" t="s">
        <v>2845</v>
      </c>
      <c r="I7917" s="4">
        <v>5.94</v>
      </c>
      <c r="J7917" s="5">
        <v>3</v>
      </c>
      <c r="K7917" s="4">
        <v>0.12</v>
      </c>
    </row>
    <row r="7918" spans="1:11" x14ac:dyDescent="0.2">
      <c r="A7918" t="s">
        <v>3762</v>
      </c>
      <c r="B7918" t="str">
        <f t="shared" si="248"/>
        <v>2017</v>
      </c>
      <c r="C7918" t="str">
        <f t="shared" si="249"/>
        <v>Jul</v>
      </c>
      <c r="D7918" t="s">
        <v>790</v>
      </c>
      <c r="E7918" t="s">
        <v>501</v>
      </c>
      <c r="F7918" t="s">
        <v>12</v>
      </c>
      <c r="G7918" t="s">
        <v>27</v>
      </c>
      <c r="H7918" t="s">
        <v>411</v>
      </c>
      <c r="I7918" s="4">
        <v>7.56</v>
      </c>
      <c r="J7918" s="5">
        <v>3</v>
      </c>
      <c r="K7918" s="4">
        <v>3.1</v>
      </c>
    </row>
    <row r="7919" spans="1:11" x14ac:dyDescent="0.2">
      <c r="A7919" t="s">
        <v>3762</v>
      </c>
      <c r="B7919" t="str">
        <f t="shared" si="248"/>
        <v>2017</v>
      </c>
      <c r="C7919" t="str">
        <f t="shared" si="249"/>
        <v>Jul</v>
      </c>
      <c r="D7919" t="s">
        <v>790</v>
      </c>
      <c r="E7919" t="s">
        <v>501</v>
      </c>
      <c r="F7919" t="s">
        <v>12</v>
      </c>
      <c r="G7919" t="s">
        <v>13</v>
      </c>
      <c r="H7919" t="s">
        <v>719</v>
      </c>
      <c r="I7919" s="4">
        <v>24.56</v>
      </c>
      <c r="J7919" s="5">
        <v>2</v>
      </c>
      <c r="K7919" s="4">
        <v>11.54</v>
      </c>
    </row>
    <row r="7920" spans="1:11" x14ac:dyDescent="0.2">
      <c r="A7920" t="s">
        <v>3762</v>
      </c>
      <c r="B7920" t="str">
        <f t="shared" si="248"/>
        <v>2017</v>
      </c>
      <c r="C7920" t="str">
        <f t="shared" si="249"/>
        <v>Jul</v>
      </c>
      <c r="D7920" t="s">
        <v>790</v>
      </c>
      <c r="E7920" t="s">
        <v>501</v>
      </c>
      <c r="F7920" t="s">
        <v>12</v>
      </c>
      <c r="G7920" t="s">
        <v>27</v>
      </c>
      <c r="H7920" t="s">
        <v>304</v>
      </c>
      <c r="I7920" s="4">
        <v>12.96</v>
      </c>
      <c r="J7920" s="5">
        <v>2</v>
      </c>
      <c r="K7920" s="4">
        <v>4.1500000000000004</v>
      </c>
    </row>
    <row r="7921" spans="1:11" x14ac:dyDescent="0.2">
      <c r="A7921" t="s">
        <v>3762</v>
      </c>
      <c r="B7921" t="str">
        <f t="shared" si="248"/>
        <v>2017</v>
      </c>
      <c r="C7921" t="str">
        <f t="shared" si="249"/>
        <v>Jul</v>
      </c>
      <c r="D7921" t="s">
        <v>1420</v>
      </c>
      <c r="E7921" t="s">
        <v>31</v>
      </c>
      <c r="F7921" t="s">
        <v>38</v>
      </c>
      <c r="G7921" t="s">
        <v>52</v>
      </c>
      <c r="H7921" t="s">
        <v>1607</v>
      </c>
      <c r="I7921" s="4">
        <v>145.9</v>
      </c>
      <c r="J7921" s="5">
        <v>5</v>
      </c>
      <c r="K7921" s="4">
        <v>62.74</v>
      </c>
    </row>
    <row r="7922" spans="1:11" x14ac:dyDescent="0.2">
      <c r="A7922" t="s">
        <v>3762</v>
      </c>
      <c r="B7922" t="str">
        <f t="shared" si="248"/>
        <v>2017</v>
      </c>
      <c r="C7922" t="str">
        <f t="shared" si="249"/>
        <v>Jul</v>
      </c>
      <c r="D7922" t="s">
        <v>3763</v>
      </c>
      <c r="E7922" t="s">
        <v>189</v>
      </c>
      <c r="F7922" t="s">
        <v>38</v>
      </c>
      <c r="G7922" t="s">
        <v>52</v>
      </c>
      <c r="H7922" t="s">
        <v>2418</v>
      </c>
      <c r="I7922" s="4">
        <v>198.46</v>
      </c>
      <c r="J7922" s="5">
        <v>2</v>
      </c>
      <c r="K7922" s="4">
        <v>99.23</v>
      </c>
    </row>
    <row r="7923" spans="1:11" x14ac:dyDescent="0.2">
      <c r="A7923" t="s">
        <v>3762</v>
      </c>
      <c r="B7923" t="str">
        <f t="shared" si="248"/>
        <v>2017</v>
      </c>
      <c r="C7923" t="str">
        <f t="shared" si="249"/>
        <v>Jul</v>
      </c>
      <c r="D7923" t="s">
        <v>3763</v>
      </c>
      <c r="E7923" t="s">
        <v>189</v>
      </c>
      <c r="F7923" t="s">
        <v>12</v>
      </c>
      <c r="G7923" t="s">
        <v>18</v>
      </c>
      <c r="H7923" t="s">
        <v>941</v>
      </c>
      <c r="I7923" s="4">
        <v>786.48</v>
      </c>
      <c r="J7923" s="5">
        <v>8</v>
      </c>
      <c r="K7923" s="4">
        <v>385.38</v>
      </c>
    </row>
    <row r="7924" spans="1:11" x14ac:dyDescent="0.2">
      <c r="A7924" t="s">
        <v>3762</v>
      </c>
      <c r="B7924" t="str">
        <f t="shared" si="248"/>
        <v>2017</v>
      </c>
      <c r="C7924" t="str">
        <f t="shared" si="249"/>
        <v>Jul</v>
      </c>
      <c r="D7924" t="s">
        <v>3763</v>
      </c>
      <c r="E7924" t="s">
        <v>189</v>
      </c>
      <c r="F7924" t="s">
        <v>12</v>
      </c>
      <c r="G7924" t="s">
        <v>22</v>
      </c>
      <c r="H7924" t="s">
        <v>1914</v>
      </c>
      <c r="I7924" s="4">
        <v>23.17</v>
      </c>
      <c r="J7924" s="5">
        <v>2</v>
      </c>
      <c r="K7924" s="4">
        <v>7.82</v>
      </c>
    </row>
    <row r="7925" spans="1:11" x14ac:dyDescent="0.2">
      <c r="A7925" t="s">
        <v>3762</v>
      </c>
      <c r="B7925" t="str">
        <f t="shared" si="248"/>
        <v>2017</v>
      </c>
      <c r="C7925" t="str">
        <f t="shared" si="249"/>
        <v>Jul</v>
      </c>
      <c r="D7925" t="s">
        <v>3763</v>
      </c>
      <c r="E7925" t="s">
        <v>189</v>
      </c>
      <c r="F7925" t="s">
        <v>43</v>
      </c>
      <c r="G7925" t="s">
        <v>58</v>
      </c>
      <c r="H7925" t="s">
        <v>2976</v>
      </c>
      <c r="I7925" s="4">
        <v>50</v>
      </c>
      <c r="J7925" s="5">
        <v>2</v>
      </c>
      <c r="K7925" s="4">
        <v>10.5</v>
      </c>
    </row>
    <row r="7926" spans="1:11" x14ac:dyDescent="0.2">
      <c r="A7926" t="s">
        <v>3762</v>
      </c>
      <c r="B7926" t="str">
        <f t="shared" si="248"/>
        <v>2017</v>
      </c>
      <c r="C7926" t="str">
        <f t="shared" si="249"/>
        <v>Jul</v>
      </c>
      <c r="D7926" t="s">
        <v>1267</v>
      </c>
      <c r="E7926" t="s">
        <v>31</v>
      </c>
      <c r="F7926" t="s">
        <v>12</v>
      </c>
      <c r="G7926" t="s">
        <v>18</v>
      </c>
      <c r="H7926" t="s">
        <v>1189</v>
      </c>
      <c r="I7926" s="4">
        <v>75.180000000000007</v>
      </c>
      <c r="J7926" s="5">
        <v>6</v>
      </c>
      <c r="K7926" s="4">
        <v>35.33</v>
      </c>
    </row>
    <row r="7927" spans="1:11" x14ac:dyDescent="0.2">
      <c r="A7927" t="s">
        <v>3762</v>
      </c>
      <c r="B7927" t="str">
        <f t="shared" si="248"/>
        <v>2017</v>
      </c>
      <c r="C7927" t="str">
        <f t="shared" si="249"/>
        <v>Jul</v>
      </c>
      <c r="D7927" t="s">
        <v>273</v>
      </c>
      <c r="E7927" t="s">
        <v>189</v>
      </c>
      <c r="F7927" t="s">
        <v>38</v>
      </c>
      <c r="G7927" t="s">
        <v>52</v>
      </c>
      <c r="H7927" t="s">
        <v>1792</v>
      </c>
      <c r="I7927" s="4">
        <v>15.84</v>
      </c>
      <c r="J7927" s="5">
        <v>3</v>
      </c>
      <c r="K7927" s="4">
        <v>4.91</v>
      </c>
    </row>
    <row r="7928" spans="1:11" x14ac:dyDescent="0.2">
      <c r="A7928" t="s">
        <v>3762</v>
      </c>
      <c r="B7928" t="str">
        <f t="shared" si="248"/>
        <v>2017</v>
      </c>
      <c r="C7928" t="str">
        <f t="shared" si="249"/>
        <v>Jul</v>
      </c>
      <c r="D7928" t="s">
        <v>273</v>
      </c>
      <c r="E7928" t="s">
        <v>189</v>
      </c>
      <c r="F7928" t="s">
        <v>12</v>
      </c>
      <c r="G7928" t="s">
        <v>22</v>
      </c>
      <c r="H7928" t="s">
        <v>363</v>
      </c>
      <c r="I7928" s="4">
        <v>86.38</v>
      </c>
      <c r="J7928" s="5">
        <v>3</v>
      </c>
      <c r="K7928" s="4">
        <v>30.23</v>
      </c>
    </row>
    <row r="7929" spans="1:11" x14ac:dyDescent="0.2">
      <c r="A7929" t="s">
        <v>3762</v>
      </c>
      <c r="B7929" t="str">
        <f t="shared" si="248"/>
        <v>2017</v>
      </c>
      <c r="C7929" t="str">
        <f t="shared" si="249"/>
        <v>Jul</v>
      </c>
      <c r="D7929" t="s">
        <v>273</v>
      </c>
      <c r="E7929" t="s">
        <v>189</v>
      </c>
      <c r="F7929" t="s">
        <v>12</v>
      </c>
      <c r="G7929" t="s">
        <v>27</v>
      </c>
      <c r="H7929" t="s">
        <v>268</v>
      </c>
      <c r="I7929" s="4">
        <v>18.239999999999998</v>
      </c>
      <c r="J7929" s="5">
        <v>3</v>
      </c>
      <c r="K7929" s="4">
        <v>6.2</v>
      </c>
    </row>
    <row r="7930" spans="1:11" x14ac:dyDescent="0.2">
      <c r="A7930" t="s">
        <v>3762</v>
      </c>
      <c r="B7930" t="str">
        <f t="shared" si="248"/>
        <v>2017</v>
      </c>
      <c r="C7930" t="str">
        <f t="shared" si="249"/>
        <v>Jul</v>
      </c>
      <c r="D7930" t="s">
        <v>273</v>
      </c>
      <c r="E7930" t="s">
        <v>189</v>
      </c>
      <c r="F7930" t="s">
        <v>12</v>
      </c>
      <c r="G7930" t="s">
        <v>27</v>
      </c>
      <c r="H7930" t="s">
        <v>530</v>
      </c>
      <c r="I7930" s="4">
        <v>13.12</v>
      </c>
      <c r="J7930" s="5">
        <v>4</v>
      </c>
      <c r="K7930" s="4">
        <v>4.33</v>
      </c>
    </row>
    <row r="7931" spans="1:11" x14ac:dyDescent="0.2">
      <c r="A7931" t="s">
        <v>3762</v>
      </c>
      <c r="B7931" t="str">
        <f t="shared" si="248"/>
        <v>2017</v>
      </c>
      <c r="C7931" t="str">
        <f t="shared" si="249"/>
        <v>Jul</v>
      </c>
      <c r="D7931" t="s">
        <v>3054</v>
      </c>
      <c r="E7931" t="s">
        <v>67</v>
      </c>
      <c r="F7931" t="s">
        <v>38</v>
      </c>
      <c r="G7931" t="s">
        <v>52</v>
      </c>
      <c r="H7931" t="s">
        <v>2279</v>
      </c>
      <c r="I7931" s="4">
        <v>83.92</v>
      </c>
      <c r="J7931" s="5">
        <v>4</v>
      </c>
      <c r="K7931" s="4">
        <v>5.87</v>
      </c>
    </row>
    <row r="7932" spans="1:11" x14ac:dyDescent="0.2">
      <c r="A7932" t="s">
        <v>3762</v>
      </c>
      <c r="B7932" t="str">
        <f t="shared" si="248"/>
        <v>2017</v>
      </c>
      <c r="C7932" t="str">
        <f t="shared" si="249"/>
        <v>Jul</v>
      </c>
      <c r="D7932" t="s">
        <v>3054</v>
      </c>
      <c r="E7932" t="s">
        <v>67</v>
      </c>
      <c r="F7932" t="s">
        <v>43</v>
      </c>
      <c r="G7932" t="s">
        <v>58</v>
      </c>
      <c r="H7932" t="s">
        <v>1234</v>
      </c>
      <c r="I7932" s="4">
        <v>141.9</v>
      </c>
      <c r="J7932" s="5">
        <v>5</v>
      </c>
      <c r="K7932" s="4">
        <v>58.18</v>
      </c>
    </row>
    <row r="7933" spans="1:11" x14ac:dyDescent="0.2">
      <c r="A7933" t="s">
        <v>3762</v>
      </c>
      <c r="B7933" t="str">
        <f t="shared" si="248"/>
        <v>2017</v>
      </c>
      <c r="C7933" t="str">
        <f t="shared" si="249"/>
        <v>Jul</v>
      </c>
      <c r="D7933" t="s">
        <v>3054</v>
      </c>
      <c r="E7933" t="s">
        <v>67</v>
      </c>
      <c r="F7933" t="s">
        <v>38</v>
      </c>
      <c r="G7933" t="s">
        <v>52</v>
      </c>
      <c r="H7933" t="s">
        <v>1111</v>
      </c>
      <c r="I7933" s="4">
        <v>39.979999999999997</v>
      </c>
      <c r="J7933" s="5">
        <v>2</v>
      </c>
      <c r="K7933" s="4">
        <v>9.1999999999999993</v>
      </c>
    </row>
    <row r="7934" spans="1:11" x14ac:dyDescent="0.2">
      <c r="A7934" t="s">
        <v>3762</v>
      </c>
      <c r="B7934" t="str">
        <f t="shared" si="248"/>
        <v>2017</v>
      </c>
      <c r="C7934" t="str">
        <f t="shared" si="249"/>
        <v>Jul</v>
      </c>
      <c r="D7934" t="s">
        <v>3054</v>
      </c>
      <c r="E7934" t="s">
        <v>67</v>
      </c>
      <c r="F7934" t="s">
        <v>12</v>
      </c>
      <c r="G7934" t="s">
        <v>27</v>
      </c>
      <c r="H7934" t="s">
        <v>1775</v>
      </c>
      <c r="I7934" s="4">
        <v>28.91</v>
      </c>
      <c r="J7934" s="5">
        <v>7</v>
      </c>
      <c r="K7934" s="4">
        <v>8.67</v>
      </c>
    </row>
    <row r="7935" spans="1:11" x14ac:dyDescent="0.2">
      <c r="A7935" t="s">
        <v>3762</v>
      </c>
      <c r="B7935" t="str">
        <f t="shared" si="248"/>
        <v>2017</v>
      </c>
      <c r="C7935" t="str">
        <f t="shared" si="249"/>
        <v>Jul</v>
      </c>
      <c r="D7935" t="s">
        <v>3054</v>
      </c>
      <c r="E7935" t="s">
        <v>67</v>
      </c>
      <c r="F7935" t="s">
        <v>12</v>
      </c>
      <c r="G7935" t="s">
        <v>27</v>
      </c>
      <c r="H7935" t="s">
        <v>690</v>
      </c>
      <c r="I7935" s="4">
        <v>174.95</v>
      </c>
      <c r="J7935" s="5">
        <v>5</v>
      </c>
      <c r="K7935" s="4">
        <v>45.49</v>
      </c>
    </row>
    <row r="7936" spans="1:11" x14ac:dyDescent="0.2">
      <c r="A7936" t="s">
        <v>3762</v>
      </c>
      <c r="B7936" t="str">
        <f t="shared" si="248"/>
        <v>2017</v>
      </c>
      <c r="C7936" t="str">
        <f t="shared" si="249"/>
        <v>Jul</v>
      </c>
      <c r="D7936" t="s">
        <v>1403</v>
      </c>
      <c r="E7936" t="s">
        <v>189</v>
      </c>
      <c r="F7936" t="s">
        <v>12</v>
      </c>
      <c r="G7936" t="s">
        <v>13</v>
      </c>
      <c r="H7936" t="s">
        <v>719</v>
      </c>
      <c r="I7936" s="4">
        <v>52.76</v>
      </c>
      <c r="J7936" s="5">
        <v>2</v>
      </c>
      <c r="K7936" s="4">
        <v>24.27</v>
      </c>
    </row>
    <row r="7937" spans="1:11" x14ac:dyDescent="0.2">
      <c r="A7937" t="s">
        <v>3764</v>
      </c>
      <c r="B7937" t="str">
        <f t="shared" si="248"/>
        <v>2017</v>
      </c>
      <c r="C7937" t="str">
        <f t="shared" si="249"/>
        <v>Jul</v>
      </c>
      <c r="D7937" t="s">
        <v>790</v>
      </c>
      <c r="E7937" t="s">
        <v>104</v>
      </c>
      <c r="F7937" t="s">
        <v>12</v>
      </c>
      <c r="G7937" t="s">
        <v>22</v>
      </c>
      <c r="H7937" t="s">
        <v>239</v>
      </c>
      <c r="I7937" s="4">
        <v>1.08</v>
      </c>
      <c r="J7937" s="5">
        <v>2</v>
      </c>
      <c r="K7937" s="4">
        <v>-0.79</v>
      </c>
    </row>
    <row r="7938" spans="1:11" x14ac:dyDescent="0.2">
      <c r="A7938" t="s">
        <v>3764</v>
      </c>
      <c r="B7938" t="str">
        <f t="shared" si="248"/>
        <v>2017</v>
      </c>
      <c r="C7938" t="str">
        <f t="shared" si="249"/>
        <v>Jul</v>
      </c>
      <c r="D7938" t="s">
        <v>1012</v>
      </c>
      <c r="E7938" t="s">
        <v>17</v>
      </c>
      <c r="F7938" t="s">
        <v>12</v>
      </c>
      <c r="G7938" t="s">
        <v>27</v>
      </c>
      <c r="H7938" t="s">
        <v>3765</v>
      </c>
      <c r="I7938" s="4">
        <v>8.84</v>
      </c>
      <c r="J7938" s="5">
        <v>5</v>
      </c>
      <c r="K7938" s="4">
        <v>2.98</v>
      </c>
    </row>
    <row r="7939" spans="1:11" x14ac:dyDescent="0.2">
      <c r="A7939" t="s">
        <v>3764</v>
      </c>
      <c r="B7939" t="str">
        <f t="shared" ref="B7939:B8002" si="250">TEXT(A7939,"YYYY")</f>
        <v>2017</v>
      </c>
      <c r="C7939" t="str">
        <f t="shared" ref="C7939:C8002" si="251">TEXT(A7939,"MMM")</f>
        <v>Jul</v>
      </c>
      <c r="D7939" t="s">
        <v>1012</v>
      </c>
      <c r="E7939" t="s">
        <v>17</v>
      </c>
      <c r="F7939" t="s">
        <v>12</v>
      </c>
      <c r="G7939" t="s">
        <v>105</v>
      </c>
      <c r="H7939" t="s">
        <v>3488</v>
      </c>
      <c r="I7939" s="4">
        <v>58.46</v>
      </c>
      <c r="J7939" s="5">
        <v>9</v>
      </c>
      <c r="K7939" s="4">
        <v>-146.16</v>
      </c>
    </row>
    <row r="7940" spans="1:11" x14ac:dyDescent="0.2">
      <c r="A7940" t="s">
        <v>3764</v>
      </c>
      <c r="B7940" t="str">
        <f t="shared" si="250"/>
        <v>2017</v>
      </c>
      <c r="C7940" t="str">
        <f t="shared" si="251"/>
        <v>Jul</v>
      </c>
      <c r="D7940" t="s">
        <v>788</v>
      </c>
      <c r="E7940" t="s">
        <v>17</v>
      </c>
      <c r="F7940" t="s">
        <v>12</v>
      </c>
      <c r="G7940" t="s">
        <v>20</v>
      </c>
      <c r="H7940" t="s">
        <v>163</v>
      </c>
      <c r="I7940" s="4">
        <v>228.92</v>
      </c>
      <c r="J7940" s="5">
        <v>5</v>
      </c>
      <c r="K7940" s="4">
        <v>14.31</v>
      </c>
    </row>
    <row r="7941" spans="1:11" x14ac:dyDescent="0.2">
      <c r="A7941" t="s">
        <v>3764</v>
      </c>
      <c r="B7941" t="str">
        <f t="shared" si="250"/>
        <v>2017</v>
      </c>
      <c r="C7941" t="str">
        <f t="shared" si="251"/>
        <v>Jul</v>
      </c>
      <c r="D7941" t="s">
        <v>391</v>
      </c>
      <c r="E7941" t="s">
        <v>146</v>
      </c>
      <c r="F7941" t="s">
        <v>38</v>
      </c>
      <c r="G7941" t="s">
        <v>52</v>
      </c>
      <c r="H7941" t="s">
        <v>2582</v>
      </c>
      <c r="I7941" s="4">
        <v>526.45000000000005</v>
      </c>
      <c r="J7941" s="5">
        <v>5</v>
      </c>
      <c r="K7941" s="4">
        <v>31.59</v>
      </c>
    </row>
    <row r="7942" spans="1:11" x14ac:dyDescent="0.2">
      <c r="A7942" t="s">
        <v>3764</v>
      </c>
      <c r="B7942" t="str">
        <f t="shared" si="250"/>
        <v>2017</v>
      </c>
      <c r="C7942" t="str">
        <f t="shared" si="251"/>
        <v>Jul</v>
      </c>
      <c r="D7942" t="s">
        <v>1885</v>
      </c>
      <c r="E7942" t="s">
        <v>706</v>
      </c>
      <c r="F7942" t="s">
        <v>12</v>
      </c>
      <c r="G7942" t="s">
        <v>13</v>
      </c>
      <c r="H7942" t="s">
        <v>2834</v>
      </c>
      <c r="I7942" s="4">
        <v>274.8</v>
      </c>
      <c r="J7942" s="5">
        <v>5</v>
      </c>
      <c r="K7942" s="4">
        <v>134.65</v>
      </c>
    </row>
    <row r="7943" spans="1:11" x14ac:dyDescent="0.2">
      <c r="A7943" t="s">
        <v>3764</v>
      </c>
      <c r="B7943" t="str">
        <f t="shared" si="250"/>
        <v>2017</v>
      </c>
      <c r="C7943" t="str">
        <f t="shared" si="251"/>
        <v>Jul</v>
      </c>
      <c r="D7943" t="s">
        <v>1885</v>
      </c>
      <c r="E7943" t="s">
        <v>706</v>
      </c>
      <c r="F7943" t="s">
        <v>12</v>
      </c>
      <c r="G7943" t="s">
        <v>20</v>
      </c>
      <c r="H7943" t="s">
        <v>2174</v>
      </c>
      <c r="I7943" s="4">
        <v>195.64</v>
      </c>
      <c r="J7943" s="5">
        <v>4</v>
      </c>
      <c r="K7943" s="4">
        <v>3.91</v>
      </c>
    </row>
    <row r="7944" spans="1:11" x14ac:dyDescent="0.2">
      <c r="A7944" t="s">
        <v>3764</v>
      </c>
      <c r="B7944" t="str">
        <f t="shared" si="250"/>
        <v>2017</v>
      </c>
      <c r="C7944" t="str">
        <f t="shared" si="251"/>
        <v>Jul</v>
      </c>
      <c r="D7944" t="s">
        <v>1885</v>
      </c>
      <c r="E7944" t="s">
        <v>706</v>
      </c>
      <c r="F7944" t="s">
        <v>43</v>
      </c>
      <c r="G7944" t="s">
        <v>44</v>
      </c>
      <c r="H7944" t="s">
        <v>1764</v>
      </c>
      <c r="I7944" s="4">
        <v>257.98</v>
      </c>
      <c r="J7944" s="5">
        <v>2</v>
      </c>
      <c r="K7944" s="4">
        <v>74.81</v>
      </c>
    </row>
    <row r="7945" spans="1:11" x14ac:dyDescent="0.2">
      <c r="A7945" t="s">
        <v>3764</v>
      </c>
      <c r="B7945" t="str">
        <f t="shared" si="250"/>
        <v>2017</v>
      </c>
      <c r="C7945" t="str">
        <f t="shared" si="251"/>
        <v>Jul</v>
      </c>
      <c r="D7945" t="s">
        <v>1885</v>
      </c>
      <c r="E7945" t="s">
        <v>706</v>
      </c>
      <c r="F7945" t="s">
        <v>12</v>
      </c>
      <c r="G7945" t="s">
        <v>27</v>
      </c>
      <c r="H7945" t="s">
        <v>602</v>
      </c>
      <c r="I7945" s="4">
        <v>119.04</v>
      </c>
      <c r="J7945" s="5">
        <v>6</v>
      </c>
      <c r="K7945" s="4">
        <v>48.81</v>
      </c>
    </row>
    <row r="7946" spans="1:11" x14ac:dyDescent="0.2">
      <c r="A7946" t="s">
        <v>3766</v>
      </c>
      <c r="B7946" t="str">
        <f t="shared" si="250"/>
        <v>2017</v>
      </c>
      <c r="C7946" t="str">
        <f t="shared" si="251"/>
        <v>Jul</v>
      </c>
      <c r="D7946" t="s">
        <v>2521</v>
      </c>
      <c r="E7946" t="s">
        <v>34</v>
      </c>
      <c r="F7946" t="s">
        <v>38</v>
      </c>
      <c r="G7946" t="s">
        <v>52</v>
      </c>
      <c r="H7946" t="s">
        <v>1354</v>
      </c>
      <c r="I7946" s="4">
        <v>18.84</v>
      </c>
      <c r="J7946" s="5">
        <v>3</v>
      </c>
      <c r="K7946" s="4">
        <v>7.91</v>
      </c>
    </row>
    <row r="7947" spans="1:11" x14ac:dyDescent="0.2">
      <c r="A7947" t="s">
        <v>3766</v>
      </c>
      <c r="B7947" t="str">
        <f t="shared" si="250"/>
        <v>2017</v>
      </c>
      <c r="C7947" t="str">
        <f t="shared" si="251"/>
        <v>Jul</v>
      </c>
      <c r="D7947" t="s">
        <v>805</v>
      </c>
      <c r="E7947" t="s">
        <v>17</v>
      </c>
      <c r="F7947" t="s">
        <v>12</v>
      </c>
      <c r="G7947" t="s">
        <v>20</v>
      </c>
      <c r="H7947" t="s">
        <v>1618</v>
      </c>
      <c r="I7947" s="4">
        <v>298.45999999999998</v>
      </c>
      <c r="J7947" s="5">
        <v>6</v>
      </c>
      <c r="K7947" s="4">
        <v>26.12</v>
      </c>
    </row>
    <row r="7948" spans="1:11" x14ac:dyDescent="0.2">
      <c r="A7948" t="s">
        <v>3766</v>
      </c>
      <c r="B7948" t="str">
        <f t="shared" si="250"/>
        <v>2017</v>
      </c>
      <c r="C7948" t="str">
        <f t="shared" si="251"/>
        <v>Jul</v>
      </c>
      <c r="D7948" t="s">
        <v>427</v>
      </c>
      <c r="E7948" t="s">
        <v>34</v>
      </c>
      <c r="F7948" t="s">
        <v>12</v>
      </c>
      <c r="G7948" t="s">
        <v>105</v>
      </c>
      <c r="H7948" t="s">
        <v>2137</v>
      </c>
      <c r="I7948" s="4">
        <v>41.91</v>
      </c>
      <c r="J7948" s="5">
        <v>3</v>
      </c>
      <c r="K7948" s="4">
        <v>10.9</v>
      </c>
    </row>
    <row r="7949" spans="1:11" x14ac:dyDescent="0.2">
      <c r="A7949" t="s">
        <v>3767</v>
      </c>
      <c r="B7949" t="str">
        <f t="shared" si="250"/>
        <v>2017</v>
      </c>
      <c r="C7949" t="str">
        <f t="shared" si="251"/>
        <v>Jul</v>
      </c>
      <c r="D7949" t="s">
        <v>2015</v>
      </c>
      <c r="E7949" t="s">
        <v>31</v>
      </c>
      <c r="F7949" t="s">
        <v>12</v>
      </c>
      <c r="G7949" t="s">
        <v>18</v>
      </c>
      <c r="H7949" t="s">
        <v>63</v>
      </c>
      <c r="I7949" s="4">
        <v>8.67</v>
      </c>
      <c r="J7949" s="5">
        <v>3</v>
      </c>
      <c r="K7949" s="4">
        <v>4.07</v>
      </c>
    </row>
    <row r="7950" spans="1:11" x14ac:dyDescent="0.2">
      <c r="A7950" t="s">
        <v>3767</v>
      </c>
      <c r="B7950" t="str">
        <f t="shared" si="250"/>
        <v>2017</v>
      </c>
      <c r="C7950" t="str">
        <f t="shared" si="251"/>
        <v>Jul</v>
      </c>
      <c r="D7950" t="s">
        <v>1656</v>
      </c>
      <c r="E7950" t="s">
        <v>169</v>
      </c>
      <c r="F7950" t="s">
        <v>43</v>
      </c>
      <c r="G7950" t="s">
        <v>58</v>
      </c>
      <c r="H7950" t="s">
        <v>450</v>
      </c>
      <c r="I7950" s="4">
        <v>132.6</v>
      </c>
      <c r="J7950" s="5">
        <v>6</v>
      </c>
      <c r="K7950" s="4">
        <v>17.239999999999998</v>
      </c>
    </row>
    <row r="7951" spans="1:11" x14ac:dyDescent="0.2">
      <c r="A7951" t="s">
        <v>3767</v>
      </c>
      <c r="B7951" t="str">
        <f t="shared" si="250"/>
        <v>2017</v>
      </c>
      <c r="C7951" t="str">
        <f t="shared" si="251"/>
        <v>Jul</v>
      </c>
      <c r="D7951" t="s">
        <v>983</v>
      </c>
      <c r="E7951" t="s">
        <v>458</v>
      </c>
      <c r="F7951" t="s">
        <v>12</v>
      </c>
      <c r="G7951" t="s">
        <v>27</v>
      </c>
      <c r="H7951" t="s">
        <v>242</v>
      </c>
      <c r="I7951" s="4">
        <v>30.32</v>
      </c>
      <c r="J7951" s="5">
        <v>4</v>
      </c>
      <c r="K7951" s="4">
        <v>11.82</v>
      </c>
    </row>
    <row r="7952" spans="1:11" x14ac:dyDescent="0.2">
      <c r="A7952" t="s">
        <v>3767</v>
      </c>
      <c r="B7952" t="str">
        <f t="shared" si="250"/>
        <v>2017</v>
      </c>
      <c r="C7952" t="str">
        <f t="shared" si="251"/>
        <v>Jul</v>
      </c>
      <c r="D7952" t="s">
        <v>493</v>
      </c>
      <c r="E7952" t="s">
        <v>31</v>
      </c>
      <c r="F7952" t="s">
        <v>43</v>
      </c>
      <c r="G7952" t="s">
        <v>58</v>
      </c>
      <c r="H7952" t="s">
        <v>1890</v>
      </c>
      <c r="I7952" s="4">
        <v>1287.45</v>
      </c>
      <c r="J7952" s="5">
        <v>5</v>
      </c>
      <c r="K7952" s="4">
        <v>244.62</v>
      </c>
    </row>
    <row r="7953" spans="1:11" x14ac:dyDescent="0.2">
      <c r="A7953" t="s">
        <v>3767</v>
      </c>
      <c r="B7953" t="str">
        <f t="shared" si="250"/>
        <v>2017</v>
      </c>
      <c r="C7953" t="str">
        <f t="shared" si="251"/>
        <v>Jul</v>
      </c>
      <c r="D7953" t="s">
        <v>493</v>
      </c>
      <c r="E7953" t="s">
        <v>31</v>
      </c>
      <c r="F7953" t="s">
        <v>12</v>
      </c>
      <c r="G7953" t="s">
        <v>105</v>
      </c>
      <c r="H7953" t="s">
        <v>2972</v>
      </c>
      <c r="I7953" s="4">
        <v>168.1</v>
      </c>
      <c r="J7953" s="5">
        <v>5</v>
      </c>
      <c r="K7953" s="4">
        <v>43.71</v>
      </c>
    </row>
    <row r="7954" spans="1:11" x14ac:dyDescent="0.2">
      <c r="A7954" t="s">
        <v>3767</v>
      </c>
      <c r="B7954" t="str">
        <f t="shared" si="250"/>
        <v>2017</v>
      </c>
      <c r="C7954" t="str">
        <f t="shared" si="251"/>
        <v>Jul</v>
      </c>
      <c r="D7954" t="s">
        <v>1205</v>
      </c>
      <c r="E7954" t="s">
        <v>31</v>
      </c>
      <c r="F7954" t="s">
        <v>43</v>
      </c>
      <c r="G7954" t="s">
        <v>44</v>
      </c>
      <c r="H7954" t="s">
        <v>3125</v>
      </c>
      <c r="I7954" s="4">
        <v>71.95</v>
      </c>
      <c r="J7954" s="5">
        <v>6</v>
      </c>
      <c r="K7954" s="4">
        <v>5.4</v>
      </c>
    </row>
    <row r="7955" spans="1:11" x14ac:dyDescent="0.2">
      <c r="A7955" t="s">
        <v>3767</v>
      </c>
      <c r="B7955" t="str">
        <f t="shared" si="250"/>
        <v>2017</v>
      </c>
      <c r="C7955" t="str">
        <f t="shared" si="251"/>
        <v>Jul</v>
      </c>
      <c r="D7955" t="s">
        <v>1205</v>
      </c>
      <c r="E7955" t="s">
        <v>31</v>
      </c>
      <c r="F7955" t="s">
        <v>12</v>
      </c>
      <c r="G7955" t="s">
        <v>22</v>
      </c>
      <c r="H7955" t="s">
        <v>54</v>
      </c>
      <c r="I7955" s="4">
        <v>29.8</v>
      </c>
      <c r="J7955" s="5">
        <v>5</v>
      </c>
      <c r="K7955" s="4">
        <v>9.31</v>
      </c>
    </row>
    <row r="7956" spans="1:11" x14ac:dyDescent="0.2">
      <c r="A7956" t="s">
        <v>3768</v>
      </c>
      <c r="B7956" t="str">
        <f t="shared" si="250"/>
        <v>2017</v>
      </c>
      <c r="C7956" t="str">
        <f t="shared" si="251"/>
        <v>Jul</v>
      </c>
      <c r="D7956" t="s">
        <v>693</v>
      </c>
      <c r="E7956" t="s">
        <v>87</v>
      </c>
      <c r="F7956" t="s">
        <v>12</v>
      </c>
      <c r="G7956" t="s">
        <v>13</v>
      </c>
      <c r="H7956" t="s">
        <v>2241</v>
      </c>
      <c r="I7956" s="4">
        <v>3.82</v>
      </c>
      <c r="J7956" s="5">
        <v>1</v>
      </c>
      <c r="K7956" s="4">
        <v>1.19</v>
      </c>
    </row>
    <row r="7957" spans="1:11" x14ac:dyDescent="0.2">
      <c r="A7957" t="s">
        <v>3769</v>
      </c>
      <c r="B7957" t="str">
        <f t="shared" si="250"/>
        <v>2017</v>
      </c>
      <c r="C7957" t="str">
        <f t="shared" si="251"/>
        <v>Jul</v>
      </c>
      <c r="D7957" t="s">
        <v>1087</v>
      </c>
      <c r="E7957" t="s">
        <v>26</v>
      </c>
      <c r="F7957" t="s">
        <v>43</v>
      </c>
      <c r="G7957" t="s">
        <v>44</v>
      </c>
      <c r="H7957" t="s">
        <v>1082</v>
      </c>
      <c r="I7957" s="4">
        <v>39.590000000000003</v>
      </c>
      <c r="J7957" s="5">
        <v>1</v>
      </c>
      <c r="K7957" s="4">
        <v>-7.26</v>
      </c>
    </row>
    <row r="7958" spans="1:11" x14ac:dyDescent="0.2">
      <c r="A7958" t="s">
        <v>3769</v>
      </c>
      <c r="B7958" t="str">
        <f t="shared" si="250"/>
        <v>2017</v>
      </c>
      <c r="C7958" t="str">
        <f t="shared" si="251"/>
        <v>Jul</v>
      </c>
      <c r="D7958" t="s">
        <v>1087</v>
      </c>
      <c r="E7958" t="s">
        <v>26</v>
      </c>
      <c r="F7958" t="s">
        <v>38</v>
      </c>
      <c r="G7958" t="s">
        <v>52</v>
      </c>
      <c r="H7958" t="s">
        <v>1468</v>
      </c>
      <c r="I7958" s="4">
        <v>91.01</v>
      </c>
      <c r="J7958" s="5">
        <v>9</v>
      </c>
      <c r="K7958" s="4">
        <v>19.34</v>
      </c>
    </row>
    <row r="7959" spans="1:11" x14ac:dyDescent="0.2">
      <c r="A7959" t="s">
        <v>3769</v>
      </c>
      <c r="B7959" t="str">
        <f t="shared" si="250"/>
        <v>2017</v>
      </c>
      <c r="C7959" t="str">
        <f t="shared" si="251"/>
        <v>Jul</v>
      </c>
      <c r="D7959" t="s">
        <v>1459</v>
      </c>
      <c r="E7959" t="s">
        <v>1485</v>
      </c>
      <c r="F7959" t="s">
        <v>12</v>
      </c>
      <c r="G7959" t="s">
        <v>20</v>
      </c>
      <c r="H7959" t="s">
        <v>2040</v>
      </c>
      <c r="I7959" s="4">
        <v>360.38</v>
      </c>
      <c r="J7959" s="5">
        <v>2</v>
      </c>
      <c r="K7959" s="4">
        <v>93.7</v>
      </c>
    </row>
    <row r="7960" spans="1:11" x14ac:dyDescent="0.2">
      <c r="A7960" t="s">
        <v>3769</v>
      </c>
      <c r="B7960" t="str">
        <f t="shared" si="250"/>
        <v>2017</v>
      </c>
      <c r="C7960" t="str">
        <f t="shared" si="251"/>
        <v>Jul</v>
      </c>
      <c r="D7960" t="s">
        <v>1459</v>
      </c>
      <c r="E7960" t="s">
        <v>1485</v>
      </c>
      <c r="F7960" t="s">
        <v>12</v>
      </c>
      <c r="G7960" t="s">
        <v>13</v>
      </c>
      <c r="H7960" t="s">
        <v>3554</v>
      </c>
      <c r="I7960" s="4">
        <v>13.56</v>
      </c>
      <c r="J7960" s="5">
        <v>2</v>
      </c>
      <c r="K7960" s="4">
        <v>6.24</v>
      </c>
    </row>
    <row r="7961" spans="1:11" x14ac:dyDescent="0.2">
      <c r="A7961" t="s">
        <v>3770</v>
      </c>
      <c r="B7961" t="str">
        <f t="shared" si="250"/>
        <v>2017</v>
      </c>
      <c r="C7961" t="str">
        <f t="shared" si="251"/>
        <v>Jul</v>
      </c>
      <c r="D7961" t="s">
        <v>1704</v>
      </c>
      <c r="E7961" t="s">
        <v>31</v>
      </c>
      <c r="F7961" t="s">
        <v>12</v>
      </c>
      <c r="G7961" t="s">
        <v>22</v>
      </c>
      <c r="H7961" t="s">
        <v>1494</v>
      </c>
      <c r="I7961" s="4">
        <v>4.45</v>
      </c>
      <c r="J7961" s="5">
        <v>2</v>
      </c>
      <c r="K7961" s="4">
        <v>1.45</v>
      </c>
    </row>
    <row r="7962" spans="1:11" x14ac:dyDescent="0.2">
      <c r="A7962" t="s">
        <v>3770</v>
      </c>
      <c r="B7962" t="str">
        <f t="shared" si="250"/>
        <v>2017</v>
      </c>
      <c r="C7962" t="str">
        <f t="shared" si="251"/>
        <v>Jul</v>
      </c>
      <c r="D7962" t="s">
        <v>1704</v>
      </c>
      <c r="E7962" t="s">
        <v>31</v>
      </c>
      <c r="F7962" t="s">
        <v>38</v>
      </c>
      <c r="G7962" t="s">
        <v>52</v>
      </c>
      <c r="H7962" t="s">
        <v>3060</v>
      </c>
      <c r="I7962" s="4">
        <v>276.69</v>
      </c>
      <c r="J7962" s="5">
        <v>3</v>
      </c>
      <c r="K7962" s="4">
        <v>49.8</v>
      </c>
    </row>
    <row r="7963" spans="1:11" x14ac:dyDescent="0.2">
      <c r="A7963" t="s">
        <v>3770</v>
      </c>
      <c r="B7963" t="str">
        <f t="shared" si="250"/>
        <v>2017</v>
      </c>
      <c r="C7963" t="str">
        <f t="shared" si="251"/>
        <v>Jul</v>
      </c>
      <c r="D7963" t="s">
        <v>1704</v>
      </c>
      <c r="E7963" t="s">
        <v>31</v>
      </c>
      <c r="F7963" t="s">
        <v>12</v>
      </c>
      <c r="G7963" t="s">
        <v>47</v>
      </c>
      <c r="H7963" t="s">
        <v>2088</v>
      </c>
      <c r="I7963" s="4">
        <v>4.96</v>
      </c>
      <c r="J7963" s="5">
        <v>4</v>
      </c>
      <c r="K7963" s="4">
        <v>2.33</v>
      </c>
    </row>
    <row r="7964" spans="1:11" x14ac:dyDescent="0.2">
      <c r="A7964" t="s">
        <v>3770</v>
      </c>
      <c r="B7964" t="str">
        <f t="shared" si="250"/>
        <v>2017</v>
      </c>
      <c r="C7964" t="str">
        <f t="shared" si="251"/>
        <v>Jul</v>
      </c>
      <c r="D7964" t="s">
        <v>1704</v>
      </c>
      <c r="E7964" t="s">
        <v>31</v>
      </c>
      <c r="F7964" t="s">
        <v>12</v>
      </c>
      <c r="G7964" t="s">
        <v>27</v>
      </c>
      <c r="H7964" t="s">
        <v>1393</v>
      </c>
      <c r="I7964" s="4">
        <v>71.92</v>
      </c>
      <c r="J7964" s="5">
        <v>4</v>
      </c>
      <c r="K7964" s="4">
        <v>20.86</v>
      </c>
    </row>
    <row r="7965" spans="1:11" x14ac:dyDescent="0.2">
      <c r="A7965" t="s">
        <v>3770</v>
      </c>
      <c r="B7965" t="str">
        <f t="shared" si="250"/>
        <v>2017</v>
      </c>
      <c r="C7965" t="str">
        <f t="shared" si="251"/>
        <v>Jul</v>
      </c>
      <c r="D7965" t="s">
        <v>1704</v>
      </c>
      <c r="E7965" t="s">
        <v>31</v>
      </c>
      <c r="F7965" t="s">
        <v>38</v>
      </c>
      <c r="G7965" t="s">
        <v>52</v>
      </c>
      <c r="H7965" t="s">
        <v>1965</v>
      </c>
      <c r="I7965" s="4">
        <v>18.84</v>
      </c>
      <c r="J7965" s="5">
        <v>3</v>
      </c>
      <c r="K7965" s="4">
        <v>7.91</v>
      </c>
    </row>
    <row r="7966" spans="1:11" x14ac:dyDescent="0.2">
      <c r="A7966" t="s">
        <v>3770</v>
      </c>
      <c r="B7966" t="str">
        <f t="shared" si="250"/>
        <v>2017</v>
      </c>
      <c r="C7966" t="str">
        <f t="shared" si="251"/>
        <v>Jul</v>
      </c>
      <c r="D7966" t="s">
        <v>1704</v>
      </c>
      <c r="E7966" t="s">
        <v>31</v>
      </c>
      <c r="F7966" t="s">
        <v>43</v>
      </c>
      <c r="G7966" t="s">
        <v>58</v>
      </c>
      <c r="H7966" t="s">
        <v>3217</v>
      </c>
      <c r="I7966" s="4">
        <v>140.97</v>
      </c>
      <c r="J7966" s="5">
        <v>3</v>
      </c>
      <c r="K7966" s="4">
        <v>19.739999999999998</v>
      </c>
    </row>
    <row r="7967" spans="1:11" x14ac:dyDescent="0.2">
      <c r="A7967" t="s">
        <v>3770</v>
      </c>
      <c r="B7967" t="str">
        <f t="shared" si="250"/>
        <v>2017</v>
      </c>
      <c r="C7967" t="str">
        <f t="shared" si="251"/>
        <v>Jul</v>
      </c>
      <c r="D7967" t="s">
        <v>1704</v>
      </c>
      <c r="E7967" t="s">
        <v>31</v>
      </c>
      <c r="F7967" t="s">
        <v>43</v>
      </c>
      <c r="G7967" t="s">
        <v>44</v>
      </c>
      <c r="H7967" t="s">
        <v>45</v>
      </c>
      <c r="I7967" s="4">
        <v>470.38</v>
      </c>
      <c r="J7967" s="5">
        <v>3</v>
      </c>
      <c r="K7967" s="4">
        <v>52.92</v>
      </c>
    </row>
    <row r="7968" spans="1:11" x14ac:dyDescent="0.2">
      <c r="A7968" t="s">
        <v>3770</v>
      </c>
      <c r="B7968" t="str">
        <f t="shared" si="250"/>
        <v>2017</v>
      </c>
      <c r="C7968" t="str">
        <f t="shared" si="251"/>
        <v>Jul</v>
      </c>
      <c r="D7968" t="s">
        <v>617</v>
      </c>
      <c r="E7968" t="s">
        <v>87</v>
      </c>
      <c r="F7968" t="s">
        <v>12</v>
      </c>
      <c r="G7968" t="s">
        <v>13</v>
      </c>
      <c r="H7968" t="s">
        <v>3008</v>
      </c>
      <c r="I7968" s="4">
        <v>9.25</v>
      </c>
      <c r="J7968" s="5">
        <v>2</v>
      </c>
      <c r="K7968" s="4">
        <v>3.35</v>
      </c>
    </row>
    <row r="7969" spans="1:11" x14ac:dyDescent="0.2">
      <c r="A7969" t="s">
        <v>3770</v>
      </c>
      <c r="B7969" t="str">
        <f t="shared" si="250"/>
        <v>2017</v>
      </c>
      <c r="C7969" t="str">
        <f t="shared" si="251"/>
        <v>Jul</v>
      </c>
      <c r="D7969" t="s">
        <v>617</v>
      </c>
      <c r="E7969" t="s">
        <v>87</v>
      </c>
      <c r="F7969" t="s">
        <v>43</v>
      </c>
      <c r="G7969" t="s">
        <v>44</v>
      </c>
      <c r="H7969" t="s">
        <v>1855</v>
      </c>
      <c r="I7969" s="4">
        <v>1889.95</v>
      </c>
      <c r="J7969" s="5">
        <v>9</v>
      </c>
      <c r="K7969" s="4">
        <v>-377.99</v>
      </c>
    </row>
    <row r="7970" spans="1:11" x14ac:dyDescent="0.2">
      <c r="A7970" t="s">
        <v>3770</v>
      </c>
      <c r="B7970" t="str">
        <f t="shared" si="250"/>
        <v>2017</v>
      </c>
      <c r="C7970" t="str">
        <f t="shared" si="251"/>
        <v>Jul</v>
      </c>
      <c r="D7970" t="s">
        <v>617</v>
      </c>
      <c r="E7970" t="s">
        <v>87</v>
      </c>
      <c r="F7970" t="s">
        <v>12</v>
      </c>
      <c r="G7970" t="s">
        <v>20</v>
      </c>
      <c r="H7970" t="s">
        <v>534</v>
      </c>
      <c r="I7970" s="4">
        <v>62.04</v>
      </c>
      <c r="J7970" s="5">
        <v>5</v>
      </c>
      <c r="K7970" s="4">
        <v>4.6500000000000004</v>
      </c>
    </row>
    <row r="7971" spans="1:11" x14ac:dyDescent="0.2">
      <c r="A7971" t="s">
        <v>3770</v>
      </c>
      <c r="B7971" t="str">
        <f t="shared" si="250"/>
        <v>2017</v>
      </c>
      <c r="C7971" t="str">
        <f t="shared" si="251"/>
        <v>Jul</v>
      </c>
      <c r="D7971" t="s">
        <v>617</v>
      </c>
      <c r="E7971" t="s">
        <v>87</v>
      </c>
      <c r="F7971" t="s">
        <v>38</v>
      </c>
      <c r="G7971" t="s">
        <v>52</v>
      </c>
      <c r="H7971" t="s">
        <v>2418</v>
      </c>
      <c r="I7971" s="4">
        <v>396.92</v>
      </c>
      <c r="J7971" s="5">
        <v>5</v>
      </c>
      <c r="K7971" s="4">
        <v>148.85</v>
      </c>
    </row>
    <row r="7972" spans="1:11" x14ac:dyDescent="0.2">
      <c r="A7972" t="s">
        <v>3770</v>
      </c>
      <c r="B7972" t="str">
        <f t="shared" si="250"/>
        <v>2017</v>
      </c>
      <c r="C7972" t="str">
        <f t="shared" si="251"/>
        <v>Jul</v>
      </c>
      <c r="D7972" t="s">
        <v>617</v>
      </c>
      <c r="E7972" t="s">
        <v>87</v>
      </c>
      <c r="F7972" t="s">
        <v>12</v>
      </c>
      <c r="G7972" t="s">
        <v>20</v>
      </c>
      <c r="H7972" t="s">
        <v>839</v>
      </c>
      <c r="I7972" s="4">
        <v>239.46</v>
      </c>
      <c r="J7972" s="5">
        <v>7</v>
      </c>
      <c r="K7972" s="4">
        <v>17.96</v>
      </c>
    </row>
    <row r="7973" spans="1:11" x14ac:dyDescent="0.2">
      <c r="A7973" t="s">
        <v>3770</v>
      </c>
      <c r="B7973" t="str">
        <f t="shared" si="250"/>
        <v>2017</v>
      </c>
      <c r="C7973" t="str">
        <f t="shared" si="251"/>
        <v>Jul</v>
      </c>
      <c r="D7973" t="s">
        <v>617</v>
      </c>
      <c r="E7973" t="s">
        <v>87</v>
      </c>
      <c r="F7973" t="s">
        <v>12</v>
      </c>
      <c r="G7973" t="s">
        <v>27</v>
      </c>
      <c r="H7973" t="s">
        <v>530</v>
      </c>
      <c r="I7973" s="4">
        <v>13.12</v>
      </c>
      <c r="J7973" s="5">
        <v>5</v>
      </c>
      <c r="K7973" s="4">
        <v>2.13</v>
      </c>
    </row>
    <row r="7974" spans="1:11" x14ac:dyDescent="0.2">
      <c r="A7974" t="s">
        <v>3771</v>
      </c>
      <c r="B7974" t="str">
        <f t="shared" si="250"/>
        <v>2017</v>
      </c>
      <c r="C7974" t="str">
        <f t="shared" si="251"/>
        <v>Jul</v>
      </c>
      <c r="D7974" t="s">
        <v>852</v>
      </c>
      <c r="E7974" t="s">
        <v>67</v>
      </c>
      <c r="F7974" t="s">
        <v>12</v>
      </c>
      <c r="G7974" t="s">
        <v>22</v>
      </c>
      <c r="H7974" t="s">
        <v>23</v>
      </c>
      <c r="I7974" s="4">
        <v>26.55</v>
      </c>
      <c r="J7974" s="5">
        <v>3</v>
      </c>
      <c r="K7974" s="4">
        <v>13.01</v>
      </c>
    </row>
    <row r="7975" spans="1:11" x14ac:dyDescent="0.2">
      <c r="A7975" t="s">
        <v>3771</v>
      </c>
      <c r="B7975" t="str">
        <f t="shared" si="250"/>
        <v>2017</v>
      </c>
      <c r="C7975" t="str">
        <f t="shared" si="251"/>
        <v>Jul</v>
      </c>
      <c r="D7975" t="s">
        <v>852</v>
      </c>
      <c r="E7975" t="s">
        <v>67</v>
      </c>
      <c r="F7975" t="s">
        <v>38</v>
      </c>
      <c r="G7975" t="s">
        <v>164</v>
      </c>
      <c r="H7975" t="s">
        <v>1541</v>
      </c>
      <c r="I7975" s="4">
        <v>310.44</v>
      </c>
      <c r="J7975" s="5">
        <v>3</v>
      </c>
      <c r="K7975" s="4">
        <v>-48.78</v>
      </c>
    </row>
    <row r="7976" spans="1:11" x14ac:dyDescent="0.2">
      <c r="A7976" t="s">
        <v>3771</v>
      </c>
      <c r="B7976" t="str">
        <f t="shared" si="250"/>
        <v>2017</v>
      </c>
      <c r="C7976" t="str">
        <f t="shared" si="251"/>
        <v>Jul</v>
      </c>
      <c r="D7976" t="s">
        <v>589</v>
      </c>
      <c r="E7976" t="s">
        <v>169</v>
      </c>
      <c r="F7976" t="s">
        <v>12</v>
      </c>
      <c r="G7976" t="s">
        <v>27</v>
      </c>
      <c r="H7976" t="s">
        <v>2920</v>
      </c>
      <c r="I7976" s="4">
        <v>6.56</v>
      </c>
      <c r="J7976" s="5">
        <v>2</v>
      </c>
      <c r="K7976" s="4">
        <v>1.9</v>
      </c>
    </row>
    <row r="7977" spans="1:11" x14ac:dyDescent="0.2">
      <c r="A7977" t="s">
        <v>3771</v>
      </c>
      <c r="B7977" t="str">
        <f t="shared" si="250"/>
        <v>2017</v>
      </c>
      <c r="C7977" t="str">
        <f t="shared" si="251"/>
        <v>Jul</v>
      </c>
      <c r="D7977" t="s">
        <v>589</v>
      </c>
      <c r="E7977" t="s">
        <v>169</v>
      </c>
      <c r="F7977" t="s">
        <v>12</v>
      </c>
      <c r="G7977" t="s">
        <v>18</v>
      </c>
      <c r="H7977" t="s">
        <v>2019</v>
      </c>
      <c r="I7977" s="4">
        <v>7.83</v>
      </c>
      <c r="J7977" s="5">
        <v>3</v>
      </c>
      <c r="K7977" s="4">
        <v>3.6</v>
      </c>
    </row>
    <row r="7978" spans="1:11" x14ac:dyDescent="0.2">
      <c r="A7978" t="s">
        <v>3771</v>
      </c>
      <c r="B7978" t="str">
        <f t="shared" si="250"/>
        <v>2017</v>
      </c>
      <c r="C7978" t="str">
        <f t="shared" si="251"/>
        <v>Jul</v>
      </c>
      <c r="D7978" t="s">
        <v>589</v>
      </c>
      <c r="E7978" t="s">
        <v>169</v>
      </c>
      <c r="F7978" t="s">
        <v>43</v>
      </c>
      <c r="G7978" t="s">
        <v>58</v>
      </c>
      <c r="H7978" t="s">
        <v>2135</v>
      </c>
      <c r="I7978" s="4">
        <v>41.9</v>
      </c>
      <c r="J7978" s="5">
        <v>2</v>
      </c>
      <c r="K7978" s="4">
        <v>8.8000000000000007</v>
      </c>
    </row>
    <row r="7979" spans="1:11" x14ac:dyDescent="0.2">
      <c r="A7979" t="s">
        <v>3771</v>
      </c>
      <c r="B7979" t="str">
        <f t="shared" si="250"/>
        <v>2017</v>
      </c>
      <c r="C7979" t="str">
        <f t="shared" si="251"/>
        <v>Jul</v>
      </c>
      <c r="D7979" t="s">
        <v>589</v>
      </c>
      <c r="E7979" t="s">
        <v>169</v>
      </c>
      <c r="F7979" t="s">
        <v>38</v>
      </c>
      <c r="G7979" t="s">
        <v>39</v>
      </c>
      <c r="H7979" t="s">
        <v>2288</v>
      </c>
      <c r="I7979" s="4">
        <v>664.15</v>
      </c>
      <c r="J7979" s="5">
        <v>6</v>
      </c>
      <c r="K7979" s="4">
        <v>88.55</v>
      </c>
    </row>
    <row r="7980" spans="1:11" x14ac:dyDescent="0.2">
      <c r="A7980" t="s">
        <v>3771</v>
      </c>
      <c r="B7980" t="str">
        <f t="shared" si="250"/>
        <v>2017</v>
      </c>
      <c r="C7980" t="str">
        <f t="shared" si="251"/>
        <v>Jul</v>
      </c>
      <c r="D7980" t="s">
        <v>589</v>
      </c>
      <c r="E7980" t="s">
        <v>169</v>
      </c>
      <c r="F7980" t="s">
        <v>12</v>
      </c>
      <c r="G7980" t="s">
        <v>13</v>
      </c>
      <c r="H7980" t="s">
        <v>1726</v>
      </c>
      <c r="I7980" s="4">
        <v>8.9600000000000009</v>
      </c>
      <c r="J7980" s="5">
        <v>2</v>
      </c>
      <c r="K7980" s="4">
        <v>4.3899999999999997</v>
      </c>
    </row>
    <row r="7981" spans="1:11" x14ac:dyDescent="0.2">
      <c r="A7981" t="s">
        <v>3771</v>
      </c>
      <c r="B7981" t="str">
        <f t="shared" si="250"/>
        <v>2017</v>
      </c>
      <c r="C7981" t="str">
        <f t="shared" si="251"/>
        <v>Jul</v>
      </c>
      <c r="D7981" t="s">
        <v>1242</v>
      </c>
      <c r="E7981" t="s">
        <v>62</v>
      </c>
      <c r="F7981" t="s">
        <v>12</v>
      </c>
      <c r="G7981" t="s">
        <v>105</v>
      </c>
      <c r="H7981" t="s">
        <v>1597</v>
      </c>
      <c r="I7981" s="4">
        <v>179.94</v>
      </c>
      <c r="J7981" s="5">
        <v>3</v>
      </c>
      <c r="K7981" s="4">
        <v>50.38</v>
      </c>
    </row>
    <row r="7982" spans="1:11" x14ac:dyDescent="0.2">
      <c r="A7982" t="s">
        <v>3771</v>
      </c>
      <c r="B7982" t="str">
        <f t="shared" si="250"/>
        <v>2017</v>
      </c>
      <c r="C7982" t="str">
        <f t="shared" si="251"/>
        <v>Jul</v>
      </c>
      <c r="D7982" t="s">
        <v>1242</v>
      </c>
      <c r="E7982" t="s">
        <v>62</v>
      </c>
      <c r="F7982" t="s">
        <v>38</v>
      </c>
      <c r="G7982" t="s">
        <v>164</v>
      </c>
      <c r="H7982" t="s">
        <v>1095</v>
      </c>
      <c r="I7982" s="4">
        <v>872.94</v>
      </c>
      <c r="J7982" s="5">
        <v>3</v>
      </c>
      <c r="K7982" s="4">
        <v>157.13</v>
      </c>
    </row>
    <row r="7983" spans="1:11" x14ac:dyDescent="0.2">
      <c r="A7983" t="s">
        <v>3771</v>
      </c>
      <c r="B7983" t="str">
        <f t="shared" si="250"/>
        <v>2017</v>
      </c>
      <c r="C7983" t="str">
        <f t="shared" si="251"/>
        <v>Jul</v>
      </c>
      <c r="D7983" t="s">
        <v>1242</v>
      </c>
      <c r="E7983" t="s">
        <v>62</v>
      </c>
      <c r="F7983" t="s">
        <v>12</v>
      </c>
      <c r="G7983" t="s">
        <v>13</v>
      </c>
      <c r="H7983" t="s">
        <v>819</v>
      </c>
      <c r="I7983" s="4">
        <v>12.96</v>
      </c>
      <c r="J7983" s="5">
        <v>2</v>
      </c>
      <c r="K7983" s="4">
        <v>6.22</v>
      </c>
    </row>
    <row r="7984" spans="1:11" x14ac:dyDescent="0.2">
      <c r="A7984" t="s">
        <v>3772</v>
      </c>
      <c r="B7984" t="str">
        <f t="shared" si="250"/>
        <v>2017</v>
      </c>
      <c r="C7984" t="str">
        <f t="shared" si="251"/>
        <v>Jul</v>
      </c>
      <c r="D7984" t="s">
        <v>1473</v>
      </c>
      <c r="E7984" t="s">
        <v>26</v>
      </c>
      <c r="F7984" t="s">
        <v>38</v>
      </c>
      <c r="G7984" t="s">
        <v>39</v>
      </c>
      <c r="H7984" t="s">
        <v>1647</v>
      </c>
      <c r="I7984" s="4">
        <v>71.37</v>
      </c>
      <c r="J7984" s="5">
        <v>2</v>
      </c>
      <c r="K7984" s="4">
        <v>-1.02</v>
      </c>
    </row>
    <row r="7985" spans="1:11" x14ac:dyDescent="0.2">
      <c r="A7985" t="s">
        <v>3772</v>
      </c>
      <c r="B7985" t="str">
        <f t="shared" si="250"/>
        <v>2017</v>
      </c>
      <c r="C7985" t="str">
        <f t="shared" si="251"/>
        <v>Jul</v>
      </c>
      <c r="D7985" t="s">
        <v>565</v>
      </c>
      <c r="E7985" t="s">
        <v>17</v>
      </c>
      <c r="F7985" t="s">
        <v>12</v>
      </c>
      <c r="G7985" t="s">
        <v>27</v>
      </c>
      <c r="H7985" t="s">
        <v>2907</v>
      </c>
      <c r="I7985" s="4">
        <v>2.91</v>
      </c>
      <c r="J7985" s="5">
        <v>2</v>
      </c>
      <c r="K7985" s="4">
        <v>0.91</v>
      </c>
    </row>
    <row r="7986" spans="1:11" x14ac:dyDescent="0.2">
      <c r="A7986" t="s">
        <v>3772</v>
      </c>
      <c r="B7986" t="str">
        <f t="shared" si="250"/>
        <v>2017</v>
      </c>
      <c r="C7986" t="str">
        <f t="shared" si="251"/>
        <v>Jul</v>
      </c>
      <c r="D7986" t="s">
        <v>212</v>
      </c>
      <c r="E7986" t="s">
        <v>290</v>
      </c>
      <c r="F7986" t="s">
        <v>38</v>
      </c>
      <c r="G7986" t="s">
        <v>39</v>
      </c>
      <c r="H7986" t="s">
        <v>2181</v>
      </c>
      <c r="I7986" s="4">
        <v>242.35</v>
      </c>
      <c r="J7986" s="5">
        <v>3</v>
      </c>
      <c r="K7986" s="4">
        <v>15.15</v>
      </c>
    </row>
    <row r="7987" spans="1:11" x14ac:dyDescent="0.2">
      <c r="A7987" t="s">
        <v>3773</v>
      </c>
      <c r="B7987" t="str">
        <f t="shared" si="250"/>
        <v>2017</v>
      </c>
      <c r="C7987" t="str">
        <f t="shared" si="251"/>
        <v>Jul</v>
      </c>
      <c r="D7987" t="s">
        <v>2561</v>
      </c>
      <c r="E7987" t="s">
        <v>139</v>
      </c>
      <c r="F7987" t="s">
        <v>38</v>
      </c>
      <c r="G7987" t="s">
        <v>52</v>
      </c>
      <c r="H7987" t="s">
        <v>3156</v>
      </c>
      <c r="I7987" s="4">
        <v>7.9</v>
      </c>
      <c r="J7987" s="5">
        <v>2</v>
      </c>
      <c r="K7987" s="4">
        <v>2.17</v>
      </c>
    </row>
    <row r="7988" spans="1:11" x14ac:dyDescent="0.2">
      <c r="A7988" t="s">
        <v>3773</v>
      </c>
      <c r="B7988" t="str">
        <f t="shared" si="250"/>
        <v>2017</v>
      </c>
      <c r="C7988" t="str">
        <f t="shared" si="251"/>
        <v>Jul</v>
      </c>
      <c r="D7988" t="s">
        <v>3038</v>
      </c>
      <c r="E7988" t="s">
        <v>169</v>
      </c>
      <c r="F7988" t="s">
        <v>43</v>
      </c>
      <c r="G7988" t="s">
        <v>44</v>
      </c>
      <c r="H7988" t="s">
        <v>3505</v>
      </c>
      <c r="I7988" s="4">
        <v>269.98</v>
      </c>
      <c r="J7988" s="5">
        <v>2</v>
      </c>
      <c r="K7988" s="4">
        <v>67.5</v>
      </c>
    </row>
    <row r="7989" spans="1:11" x14ac:dyDescent="0.2">
      <c r="A7989" t="s">
        <v>3773</v>
      </c>
      <c r="B7989" t="str">
        <f t="shared" si="250"/>
        <v>2017</v>
      </c>
      <c r="C7989" t="str">
        <f t="shared" si="251"/>
        <v>Jul</v>
      </c>
      <c r="D7989" t="s">
        <v>3038</v>
      </c>
      <c r="E7989" t="s">
        <v>169</v>
      </c>
      <c r="F7989" t="s">
        <v>12</v>
      </c>
      <c r="G7989" t="s">
        <v>13</v>
      </c>
      <c r="H7989" t="s">
        <v>746</v>
      </c>
      <c r="I7989" s="4">
        <v>99.9</v>
      </c>
      <c r="J7989" s="5">
        <v>5</v>
      </c>
      <c r="K7989" s="4">
        <v>47.95</v>
      </c>
    </row>
    <row r="7990" spans="1:11" x14ac:dyDescent="0.2">
      <c r="A7990" t="s">
        <v>3773</v>
      </c>
      <c r="B7990" t="str">
        <f t="shared" si="250"/>
        <v>2017</v>
      </c>
      <c r="C7990" t="str">
        <f t="shared" si="251"/>
        <v>Jul</v>
      </c>
      <c r="D7990" t="s">
        <v>3038</v>
      </c>
      <c r="E7990" t="s">
        <v>169</v>
      </c>
      <c r="F7990" t="s">
        <v>38</v>
      </c>
      <c r="G7990" t="s">
        <v>52</v>
      </c>
      <c r="H7990" t="s">
        <v>3212</v>
      </c>
      <c r="I7990" s="4">
        <v>39.08</v>
      </c>
      <c r="J7990" s="5">
        <v>4</v>
      </c>
      <c r="K7990" s="4">
        <v>14.46</v>
      </c>
    </row>
    <row r="7991" spans="1:11" x14ac:dyDescent="0.2">
      <c r="A7991" t="s">
        <v>3773</v>
      </c>
      <c r="B7991" t="str">
        <f t="shared" si="250"/>
        <v>2017</v>
      </c>
      <c r="C7991" t="str">
        <f t="shared" si="251"/>
        <v>Jul</v>
      </c>
      <c r="D7991" t="s">
        <v>1164</v>
      </c>
      <c r="E7991" t="s">
        <v>31</v>
      </c>
      <c r="F7991" t="s">
        <v>43</v>
      </c>
      <c r="G7991" t="s">
        <v>694</v>
      </c>
      <c r="H7991" t="s">
        <v>695</v>
      </c>
      <c r="I7991" s="4">
        <v>479.98</v>
      </c>
      <c r="J7991" s="5">
        <v>2</v>
      </c>
      <c r="K7991" s="4">
        <v>90</v>
      </c>
    </row>
    <row r="7992" spans="1:11" x14ac:dyDescent="0.2">
      <c r="A7992" t="s">
        <v>3773</v>
      </c>
      <c r="B7992" t="str">
        <f t="shared" si="250"/>
        <v>2017</v>
      </c>
      <c r="C7992" t="str">
        <f t="shared" si="251"/>
        <v>Jul</v>
      </c>
      <c r="D7992" t="s">
        <v>772</v>
      </c>
      <c r="E7992" t="s">
        <v>31</v>
      </c>
      <c r="F7992" t="s">
        <v>12</v>
      </c>
      <c r="G7992" t="s">
        <v>13</v>
      </c>
      <c r="H7992" t="s">
        <v>1880</v>
      </c>
      <c r="I7992" s="4">
        <v>32.4</v>
      </c>
      <c r="J7992" s="5">
        <v>5</v>
      </c>
      <c r="K7992" s="4">
        <v>15.55</v>
      </c>
    </row>
    <row r="7993" spans="1:11" x14ac:dyDescent="0.2">
      <c r="A7993" t="s">
        <v>3773</v>
      </c>
      <c r="B7993" t="str">
        <f t="shared" si="250"/>
        <v>2017</v>
      </c>
      <c r="C7993" t="str">
        <f t="shared" si="251"/>
        <v>Jul</v>
      </c>
      <c r="D7993" t="s">
        <v>772</v>
      </c>
      <c r="E7993" t="s">
        <v>31</v>
      </c>
      <c r="F7993" t="s">
        <v>12</v>
      </c>
      <c r="G7993" t="s">
        <v>72</v>
      </c>
      <c r="H7993" t="s">
        <v>1934</v>
      </c>
      <c r="I7993" s="4">
        <v>57.9</v>
      </c>
      <c r="J7993" s="5">
        <v>5</v>
      </c>
      <c r="K7993" s="4">
        <v>28.95</v>
      </c>
    </row>
    <row r="7994" spans="1:11" x14ac:dyDescent="0.2">
      <c r="A7994" t="s">
        <v>3773</v>
      </c>
      <c r="B7994" t="str">
        <f t="shared" si="250"/>
        <v>2017</v>
      </c>
      <c r="C7994" t="str">
        <f t="shared" si="251"/>
        <v>Jul</v>
      </c>
      <c r="D7994" t="s">
        <v>772</v>
      </c>
      <c r="E7994" t="s">
        <v>31</v>
      </c>
      <c r="F7994" t="s">
        <v>12</v>
      </c>
      <c r="G7994" t="s">
        <v>20</v>
      </c>
      <c r="H7994" t="s">
        <v>473</v>
      </c>
      <c r="I7994" s="4">
        <v>10.56</v>
      </c>
      <c r="J7994" s="5">
        <v>2</v>
      </c>
      <c r="K7994" s="4">
        <v>0</v>
      </c>
    </row>
    <row r="7995" spans="1:11" x14ac:dyDescent="0.2">
      <c r="A7995" t="s">
        <v>3773</v>
      </c>
      <c r="B7995" t="str">
        <f t="shared" si="250"/>
        <v>2017</v>
      </c>
      <c r="C7995" t="str">
        <f t="shared" si="251"/>
        <v>Jul</v>
      </c>
      <c r="D7995" t="s">
        <v>772</v>
      </c>
      <c r="E7995" t="s">
        <v>31</v>
      </c>
      <c r="F7995" t="s">
        <v>38</v>
      </c>
      <c r="G7995" t="s">
        <v>83</v>
      </c>
      <c r="H7995" t="s">
        <v>2177</v>
      </c>
      <c r="I7995" s="4">
        <v>1194.17</v>
      </c>
      <c r="J7995" s="5">
        <v>5</v>
      </c>
      <c r="K7995" s="4">
        <v>210.74</v>
      </c>
    </row>
    <row r="7996" spans="1:11" x14ac:dyDescent="0.2">
      <c r="A7996" t="s">
        <v>3774</v>
      </c>
      <c r="B7996" t="str">
        <f t="shared" si="250"/>
        <v>2017</v>
      </c>
      <c r="C7996" t="str">
        <f t="shared" si="251"/>
        <v>Jul</v>
      </c>
      <c r="D7996" t="s">
        <v>1877</v>
      </c>
      <c r="E7996" t="s">
        <v>109</v>
      </c>
      <c r="F7996" t="s">
        <v>38</v>
      </c>
      <c r="G7996" t="s">
        <v>164</v>
      </c>
      <c r="H7996" t="s">
        <v>2107</v>
      </c>
      <c r="I7996" s="4">
        <v>801.6</v>
      </c>
      <c r="J7996" s="5">
        <v>5</v>
      </c>
      <c r="K7996" s="4">
        <v>-448.9</v>
      </c>
    </row>
    <row r="7997" spans="1:11" x14ac:dyDescent="0.2">
      <c r="A7997" t="s">
        <v>3774</v>
      </c>
      <c r="B7997" t="str">
        <f t="shared" si="250"/>
        <v>2017</v>
      </c>
      <c r="C7997" t="str">
        <f t="shared" si="251"/>
        <v>Jul</v>
      </c>
      <c r="D7997" t="s">
        <v>1877</v>
      </c>
      <c r="E7997" t="s">
        <v>109</v>
      </c>
      <c r="F7997" t="s">
        <v>38</v>
      </c>
      <c r="G7997" t="s">
        <v>39</v>
      </c>
      <c r="H7997" t="s">
        <v>2181</v>
      </c>
      <c r="I7997" s="4">
        <v>161.57</v>
      </c>
      <c r="J7997" s="5">
        <v>2</v>
      </c>
      <c r="K7997" s="4">
        <v>10.1</v>
      </c>
    </row>
    <row r="7998" spans="1:11" x14ac:dyDescent="0.2">
      <c r="A7998" t="s">
        <v>3774</v>
      </c>
      <c r="B7998" t="str">
        <f t="shared" si="250"/>
        <v>2017</v>
      </c>
      <c r="C7998" t="str">
        <f t="shared" si="251"/>
        <v>Jul</v>
      </c>
      <c r="D7998" t="s">
        <v>1877</v>
      </c>
      <c r="E7998" t="s">
        <v>109</v>
      </c>
      <c r="F7998" t="s">
        <v>12</v>
      </c>
      <c r="G7998" t="s">
        <v>13</v>
      </c>
      <c r="H7998" t="s">
        <v>1323</v>
      </c>
      <c r="I7998" s="4">
        <v>16.100000000000001</v>
      </c>
      <c r="J7998" s="5">
        <v>2</v>
      </c>
      <c r="K7998" s="4">
        <v>5.23</v>
      </c>
    </row>
    <row r="7999" spans="1:11" x14ac:dyDescent="0.2">
      <c r="A7999" t="s">
        <v>3774</v>
      </c>
      <c r="B7999" t="str">
        <f t="shared" si="250"/>
        <v>2017</v>
      </c>
      <c r="C7999" t="str">
        <f t="shared" si="251"/>
        <v>Jul</v>
      </c>
      <c r="D7999" t="s">
        <v>1877</v>
      </c>
      <c r="E7999" t="s">
        <v>109</v>
      </c>
      <c r="F7999" t="s">
        <v>12</v>
      </c>
      <c r="G7999" t="s">
        <v>22</v>
      </c>
      <c r="H7999" t="s">
        <v>1971</v>
      </c>
      <c r="I7999" s="4">
        <v>7.66</v>
      </c>
      <c r="J7999" s="5">
        <v>4</v>
      </c>
      <c r="K7999" s="4">
        <v>-6.12</v>
      </c>
    </row>
    <row r="8000" spans="1:11" x14ac:dyDescent="0.2">
      <c r="A8000" t="s">
        <v>3774</v>
      </c>
      <c r="B8000" t="str">
        <f t="shared" si="250"/>
        <v>2017</v>
      </c>
      <c r="C8000" t="str">
        <f t="shared" si="251"/>
        <v>Jul</v>
      </c>
      <c r="D8000" t="s">
        <v>1877</v>
      </c>
      <c r="E8000" t="s">
        <v>109</v>
      </c>
      <c r="F8000" t="s">
        <v>38</v>
      </c>
      <c r="G8000" t="s">
        <v>39</v>
      </c>
      <c r="H8000" t="s">
        <v>2099</v>
      </c>
      <c r="I8000" s="4">
        <v>311.98</v>
      </c>
      <c r="J8000" s="5">
        <v>3</v>
      </c>
      <c r="K8000" s="4">
        <v>-42.9</v>
      </c>
    </row>
    <row r="8001" spans="1:11" x14ac:dyDescent="0.2">
      <c r="A8001" t="s">
        <v>3774</v>
      </c>
      <c r="B8001" t="str">
        <f t="shared" si="250"/>
        <v>2017</v>
      </c>
      <c r="C8001" t="str">
        <f t="shared" si="251"/>
        <v>Jul</v>
      </c>
      <c r="D8001" t="s">
        <v>66</v>
      </c>
      <c r="E8001" t="s">
        <v>26</v>
      </c>
      <c r="F8001" t="s">
        <v>43</v>
      </c>
      <c r="G8001" t="s">
        <v>694</v>
      </c>
      <c r="H8001" t="s">
        <v>2384</v>
      </c>
      <c r="I8001" s="4">
        <v>599.97</v>
      </c>
      <c r="J8001" s="5">
        <v>5</v>
      </c>
      <c r="K8001" s="4">
        <v>70</v>
      </c>
    </row>
    <row r="8002" spans="1:11" x14ac:dyDescent="0.2">
      <c r="A8002" t="s">
        <v>3774</v>
      </c>
      <c r="B8002" t="str">
        <f t="shared" si="250"/>
        <v>2017</v>
      </c>
      <c r="C8002" t="str">
        <f t="shared" si="251"/>
        <v>Jul</v>
      </c>
      <c r="D8002" t="s">
        <v>66</v>
      </c>
      <c r="E8002" t="s">
        <v>26</v>
      </c>
      <c r="F8002" t="s">
        <v>38</v>
      </c>
      <c r="G8002" t="s">
        <v>39</v>
      </c>
      <c r="H8002" t="s">
        <v>918</v>
      </c>
      <c r="I8002" s="4">
        <v>198.74</v>
      </c>
      <c r="J8002" s="5">
        <v>4</v>
      </c>
      <c r="K8002" s="4">
        <v>-14.2</v>
      </c>
    </row>
    <row r="8003" spans="1:11" x14ac:dyDescent="0.2">
      <c r="A8003" t="s">
        <v>3774</v>
      </c>
      <c r="B8003" t="str">
        <f t="shared" ref="B8003:B8066" si="252">TEXT(A8003,"YYYY")</f>
        <v>2017</v>
      </c>
      <c r="C8003" t="str">
        <f t="shared" ref="C8003:C8066" si="253">TEXT(A8003,"MMM")</f>
        <v>Jul</v>
      </c>
      <c r="D8003" t="s">
        <v>66</v>
      </c>
      <c r="E8003" t="s">
        <v>26</v>
      </c>
      <c r="F8003" t="s">
        <v>12</v>
      </c>
      <c r="G8003" t="s">
        <v>232</v>
      </c>
      <c r="H8003" t="s">
        <v>1318</v>
      </c>
      <c r="I8003" s="4">
        <v>9.18</v>
      </c>
      <c r="J8003" s="5">
        <v>2</v>
      </c>
      <c r="K8003" s="4">
        <v>1.1499999999999999</v>
      </c>
    </row>
    <row r="8004" spans="1:11" x14ac:dyDescent="0.2">
      <c r="A8004" t="s">
        <v>3775</v>
      </c>
      <c r="B8004" t="str">
        <f t="shared" si="252"/>
        <v>2017</v>
      </c>
      <c r="C8004" t="str">
        <f t="shared" si="253"/>
        <v>Jul</v>
      </c>
      <c r="D8004" t="s">
        <v>916</v>
      </c>
      <c r="E8004" t="s">
        <v>17</v>
      </c>
      <c r="F8004" t="s">
        <v>12</v>
      </c>
      <c r="G8004" t="s">
        <v>20</v>
      </c>
      <c r="H8004" t="s">
        <v>1812</v>
      </c>
      <c r="I8004" s="4">
        <v>69.709999999999994</v>
      </c>
      <c r="J8004" s="5">
        <v>2</v>
      </c>
      <c r="K8004" s="4">
        <v>8.7100000000000009</v>
      </c>
    </row>
    <row r="8005" spans="1:11" x14ac:dyDescent="0.2">
      <c r="A8005" t="s">
        <v>3775</v>
      </c>
      <c r="B8005" t="str">
        <f t="shared" si="252"/>
        <v>2017</v>
      </c>
      <c r="C8005" t="str">
        <f t="shared" si="253"/>
        <v>Jul</v>
      </c>
      <c r="D8005" t="s">
        <v>916</v>
      </c>
      <c r="E8005" t="s">
        <v>17</v>
      </c>
      <c r="F8005" t="s">
        <v>38</v>
      </c>
      <c r="G8005" t="s">
        <v>52</v>
      </c>
      <c r="H8005" t="s">
        <v>894</v>
      </c>
      <c r="I8005" s="4">
        <v>8.7899999999999991</v>
      </c>
      <c r="J8005" s="5">
        <v>1</v>
      </c>
      <c r="K8005" s="4">
        <v>-5.71</v>
      </c>
    </row>
    <row r="8006" spans="1:11" x14ac:dyDescent="0.2">
      <c r="A8006" t="s">
        <v>3775</v>
      </c>
      <c r="B8006" t="str">
        <f t="shared" si="252"/>
        <v>2017</v>
      </c>
      <c r="C8006" t="str">
        <f t="shared" si="253"/>
        <v>Jul</v>
      </c>
      <c r="D8006" t="s">
        <v>2020</v>
      </c>
      <c r="E8006" t="s">
        <v>158</v>
      </c>
      <c r="F8006" t="s">
        <v>12</v>
      </c>
      <c r="G8006" t="s">
        <v>18</v>
      </c>
      <c r="H8006" t="s">
        <v>2410</v>
      </c>
      <c r="I8006" s="4">
        <v>14.62</v>
      </c>
      <c r="J8006" s="5">
        <v>2</v>
      </c>
      <c r="K8006" s="4">
        <v>6.87</v>
      </c>
    </row>
    <row r="8007" spans="1:11" x14ac:dyDescent="0.2">
      <c r="A8007" t="s">
        <v>3775</v>
      </c>
      <c r="B8007" t="str">
        <f t="shared" si="252"/>
        <v>2017</v>
      </c>
      <c r="C8007" t="str">
        <f t="shared" si="253"/>
        <v>Jul</v>
      </c>
      <c r="D8007" t="s">
        <v>2020</v>
      </c>
      <c r="E8007" t="s">
        <v>158</v>
      </c>
      <c r="F8007" t="s">
        <v>12</v>
      </c>
      <c r="G8007" t="s">
        <v>105</v>
      </c>
      <c r="H8007" t="s">
        <v>822</v>
      </c>
      <c r="I8007" s="4">
        <v>416.32</v>
      </c>
      <c r="J8007" s="5">
        <v>2</v>
      </c>
      <c r="K8007" s="4">
        <v>112.41</v>
      </c>
    </row>
    <row r="8008" spans="1:11" x14ac:dyDescent="0.2">
      <c r="A8008" t="s">
        <v>3775</v>
      </c>
      <c r="B8008" t="str">
        <f t="shared" si="252"/>
        <v>2017</v>
      </c>
      <c r="C8008" t="str">
        <f t="shared" si="253"/>
        <v>Jul</v>
      </c>
      <c r="D8008" t="s">
        <v>2020</v>
      </c>
      <c r="E8008" t="s">
        <v>158</v>
      </c>
      <c r="F8008" t="s">
        <v>12</v>
      </c>
      <c r="G8008" t="s">
        <v>22</v>
      </c>
      <c r="H8008" t="s">
        <v>2819</v>
      </c>
      <c r="I8008" s="4">
        <v>43</v>
      </c>
      <c r="J8008" s="5">
        <v>5</v>
      </c>
      <c r="K8008" s="4">
        <v>20.21</v>
      </c>
    </row>
    <row r="8009" spans="1:11" x14ac:dyDescent="0.2">
      <c r="A8009" t="s">
        <v>3775</v>
      </c>
      <c r="B8009" t="str">
        <f t="shared" si="252"/>
        <v>2017</v>
      </c>
      <c r="C8009" t="str">
        <f t="shared" si="253"/>
        <v>Jul</v>
      </c>
      <c r="D8009" t="s">
        <v>2020</v>
      </c>
      <c r="E8009" t="s">
        <v>158</v>
      </c>
      <c r="F8009" t="s">
        <v>38</v>
      </c>
      <c r="G8009" t="s">
        <v>39</v>
      </c>
      <c r="H8009" t="s">
        <v>1306</v>
      </c>
      <c r="I8009" s="4">
        <v>182.94</v>
      </c>
      <c r="J8009" s="5">
        <v>3</v>
      </c>
      <c r="K8009" s="4">
        <v>27.44</v>
      </c>
    </row>
    <row r="8010" spans="1:11" x14ac:dyDescent="0.2">
      <c r="A8010" t="s">
        <v>3775</v>
      </c>
      <c r="B8010" t="str">
        <f t="shared" si="252"/>
        <v>2017</v>
      </c>
      <c r="C8010" t="str">
        <f t="shared" si="253"/>
        <v>Jul</v>
      </c>
      <c r="D8010" t="s">
        <v>2020</v>
      </c>
      <c r="E8010" t="s">
        <v>158</v>
      </c>
      <c r="F8010" t="s">
        <v>12</v>
      </c>
      <c r="G8010" t="s">
        <v>22</v>
      </c>
      <c r="H8010" t="s">
        <v>2367</v>
      </c>
      <c r="I8010" s="4">
        <v>60.83</v>
      </c>
      <c r="J8010" s="5">
        <v>7</v>
      </c>
      <c r="K8010" s="4">
        <v>30.42</v>
      </c>
    </row>
    <row r="8011" spans="1:11" x14ac:dyDescent="0.2">
      <c r="A8011" t="s">
        <v>3775</v>
      </c>
      <c r="B8011" t="str">
        <f t="shared" si="252"/>
        <v>2017</v>
      </c>
      <c r="C8011" t="str">
        <f t="shared" si="253"/>
        <v>Jul</v>
      </c>
      <c r="D8011" t="s">
        <v>2020</v>
      </c>
      <c r="E8011" t="s">
        <v>158</v>
      </c>
      <c r="F8011" t="s">
        <v>43</v>
      </c>
      <c r="G8011" t="s">
        <v>58</v>
      </c>
      <c r="H8011" t="s">
        <v>2494</v>
      </c>
      <c r="I8011" s="4">
        <v>389.97</v>
      </c>
      <c r="J8011" s="5">
        <v>3</v>
      </c>
      <c r="K8011" s="4">
        <v>132.59</v>
      </c>
    </row>
    <row r="8012" spans="1:11" x14ac:dyDescent="0.2">
      <c r="A8012" t="s">
        <v>3775</v>
      </c>
      <c r="B8012" t="str">
        <f t="shared" si="252"/>
        <v>2017</v>
      </c>
      <c r="C8012" t="str">
        <f t="shared" si="253"/>
        <v>Jul</v>
      </c>
      <c r="D8012" t="s">
        <v>1619</v>
      </c>
      <c r="E8012" t="s">
        <v>369</v>
      </c>
      <c r="F8012" t="s">
        <v>12</v>
      </c>
      <c r="G8012" t="s">
        <v>22</v>
      </c>
      <c r="H8012" t="s">
        <v>1278</v>
      </c>
      <c r="I8012" s="4">
        <v>735.98</v>
      </c>
      <c r="J8012" s="5">
        <v>2</v>
      </c>
      <c r="K8012" s="4">
        <v>331.19</v>
      </c>
    </row>
    <row r="8013" spans="1:11" x14ac:dyDescent="0.2">
      <c r="A8013" t="s">
        <v>3775</v>
      </c>
      <c r="B8013" t="str">
        <f t="shared" si="252"/>
        <v>2017</v>
      </c>
      <c r="C8013" t="str">
        <f t="shared" si="253"/>
        <v>Jul</v>
      </c>
      <c r="D8013" t="s">
        <v>1034</v>
      </c>
      <c r="E8013" t="s">
        <v>169</v>
      </c>
      <c r="F8013" t="s">
        <v>12</v>
      </c>
      <c r="G8013" t="s">
        <v>13</v>
      </c>
      <c r="H8013" t="s">
        <v>2344</v>
      </c>
      <c r="I8013" s="4">
        <v>13.36</v>
      </c>
      <c r="J8013" s="5">
        <v>2</v>
      </c>
      <c r="K8013" s="4">
        <v>6.41</v>
      </c>
    </row>
    <row r="8014" spans="1:11" x14ac:dyDescent="0.2">
      <c r="A8014" t="s">
        <v>3775</v>
      </c>
      <c r="B8014" t="str">
        <f t="shared" si="252"/>
        <v>2017</v>
      </c>
      <c r="C8014" t="str">
        <f t="shared" si="253"/>
        <v>Jul</v>
      </c>
      <c r="D8014" t="s">
        <v>1034</v>
      </c>
      <c r="E8014" t="s">
        <v>169</v>
      </c>
      <c r="F8014" t="s">
        <v>38</v>
      </c>
      <c r="G8014" t="s">
        <v>39</v>
      </c>
      <c r="H8014" t="s">
        <v>321</v>
      </c>
      <c r="I8014" s="4">
        <v>163.76</v>
      </c>
      <c r="J8014" s="5">
        <v>2</v>
      </c>
      <c r="K8014" s="4">
        <v>25.47</v>
      </c>
    </row>
    <row r="8015" spans="1:11" x14ac:dyDescent="0.2">
      <c r="A8015" t="s">
        <v>3775</v>
      </c>
      <c r="B8015" t="str">
        <f t="shared" si="252"/>
        <v>2017</v>
      </c>
      <c r="C8015" t="str">
        <f t="shared" si="253"/>
        <v>Jul</v>
      </c>
      <c r="D8015" t="s">
        <v>1034</v>
      </c>
      <c r="E8015" t="s">
        <v>169</v>
      </c>
      <c r="F8015" t="s">
        <v>38</v>
      </c>
      <c r="G8015" t="s">
        <v>52</v>
      </c>
      <c r="H8015" t="s">
        <v>551</v>
      </c>
      <c r="I8015" s="4">
        <v>183.92</v>
      </c>
      <c r="J8015" s="5">
        <v>4</v>
      </c>
      <c r="K8015" s="4">
        <v>31.27</v>
      </c>
    </row>
    <row r="8016" spans="1:11" x14ac:dyDescent="0.2">
      <c r="A8016" t="s">
        <v>3776</v>
      </c>
      <c r="B8016" t="str">
        <f t="shared" si="252"/>
        <v>2017</v>
      </c>
      <c r="C8016" t="str">
        <f t="shared" si="253"/>
        <v>Jul</v>
      </c>
      <c r="D8016" t="s">
        <v>2123</v>
      </c>
      <c r="E8016" t="s">
        <v>205</v>
      </c>
      <c r="F8016" t="s">
        <v>12</v>
      </c>
      <c r="G8016" t="s">
        <v>13</v>
      </c>
      <c r="H8016" t="s">
        <v>1343</v>
      </c>
      <c r="I8016" s="4">
        <v>6.48</v>
      </c>
      <c r="J8016" s="5">
        <v>1</v>
      </c>
      <c r="K8016" s="4">
        <v>3.18</v>
      </c>
    </row>
    <row r="8017" spans="1:11" x14ac:dyDescent="0.2">
      <c r="A8017" t="s">
        <v>3776</v>
      </c>
      <c r="B8017" t="str">
        <f t="shared" si="252"/>
        <v>2017</v>
      </c>
      <c r="C8017" t="str">
        <f t="shared" si="253"/>
        <v>Jul</v>
      </c>
      <c r="D8017" t="s">
        <v>2126</v>
      </c>
      <c r="E8017" t="s">
        <v>347</v>
      </c>
      <c r="F8017" t="s">
        <v>43</v>
      </c>
      <c r="G8017" t="s">
        <v>44</v>
      </c>
      <c r="H8017" t="s">
        <v>3426</v>
      </c>
      <c r="I8017" s="4">
        <v>71.930000000000007</v>
      </c>
      <c r="J8017" s="5">
        <v>9</v>
      </c>
      <c r="K8017" s="4">
        <v>6.29</v>
      </c>
    </row>
    <row r="8018" spans="1:11" x14ac:dyDescent="0.2">
      <c r="A8018" t="s">
        <v>3776</v>
      </c>
      <c r="B8018" t="str">
        <f t="shared" si="252"/>
        <v>2017</v>
      </c>
      <c r="C8018" t="str">
        <f t="shared" si="253"/>
        <v>Jul</v>
      </c>
      <c r="D8018" t="s">
        <v>2126</v>
      </c>
      <c r="E8018" t="s">
        <v>347</v>
      </c>
      <c r="F8018" t="s">
        <v>12</v>
      </c>
      <c r="G8018" t="s">
        <v>27</v>
      </c>
      <c r="H8018" t="s">
        <v>328</v>
      </c>
      <c r="I8018" s="4">
        <v>25.99</v>
      </c>
      <c r="J8018" s="5">
        <v>1</v>
      </c>
      <c r="K8018" s="4">
        <v>7.54</v>
      </c>
    </row>
    <row r="8019" spans="1:11" x14ac:dyDescent="0.2">
      <c r="A8019" t="s">
        <v>3776</v>
      </c>
      <c r="B8019" t="str">
        <f t="shared" si="252"/>
        <v>2017</v>
      </c>
      <c r="C8019" t="str">
        <f t="shared" si="253"/>
        <v>Jul</v>
      </c>
      <c r="D8019" t="s">
        <v>3159</v>
      </c>
      <c r="E8019" t="s">
        <v>87</v>
      </c>
      <c r="F8019" t="s">
        <v>12</v>
      </c>
      <c r="G8019" t="s">
        <v>22</v>
      </c>
      <c r="H8019" t="s">
        <v>1058</v>
      </c>
      <c r="I8019" s="4">
        <v>33.93</v>
      </c>
      <c r="J8019" s="5">
        <v>3</v>
      </c>
      <c r="K8019" s="4">
        <v>-22.62</v>
      </c>
    </row>
    <row r="8020" spans="1:11" x14ac:dyDescent="0.2">
      <c r="A8020" t="s">
        <v>3776</v>
      </c>
      <c r="B8020" t="str">
        <f t="shared" si="252"/>
        <v>2017</v>
      </c>
      <c r="C8020" t="str">
        <f t="shared" si="253"/>
        <v>Jul</v>
      </c>
      <c r="D8020" t="s">
        <v>3159</v>
      </c>
      <c r="E8020" t="s">
        <v>87</v>
      </c>
      <c r="F8020" t="s">
        <v>12</v>
      </c>
      <c r="G8020" t="s">
        <v>20</v>
      </c>
      <c r="H8020" t="s">
        <v>3443</v>
      </c>
      <c r="I8020" s="4">
        <v>222.32</v>
      </c>
      <c r="J8020" s="5">
        <v>7</v>
      </c>
      <c r="K8020" s="4">
        <v>25.01</v>
      </c>
    </row>
    <row r="8021" spans="1:11" x14ac:dyDescent="0.2">
      <c r="A8021" t="s">
        <v>3776</v>
      </c>
      <c r="B8021" t="str">
        <f t="shared" si="252"/>
        <v>2017</v>
      </c>
      <c r="C8021" t="str">
        <f t="shared" si="253"/>
        <v>Jul</v>
      </c>
      <c r="D8021" t="s">
        <v>3159</v>
      </c>
      <c r="E8021" t="s">
        <v>87</v>
      </c>
      <c r="F8021" t="s">
        <v>43</v>
      </c>
      <c r="G8021" t="s">
        <v>44</v>
      </c>
      <c r="H8021" t="s">
        <v>2530</v>
      </c>
      <c r="I8021" s="4">
        <v>210.56</v>
      </c>
      <c r="J8021" s="5">
        <v>6</v>
      </c>
      <c r="K8021" s="4">
        <v>-52.64</v>
      </c>
    </row>
    <row r="8022" spans="1:11" x14ac:dyDescent="0.2">
      <c r="A8022" t="s">
        <v>3776</v>
      </c>
      <c r="B8022" t="str">
        <f t="shared" si="252"/>
        <v>2017</v>
      </c>
      <c r="C8022" t="str">
        <f t="shared" si="253"/>
        <v>Jul</v>
      </c>
      <c r="D8022" t="s">
        <v>1776</v>
      </c>
      <c r="E8022" t="s">
        <v>62</v>
      </c>
      <c r="F8022" t="s">
        <v>12</v>
      </c>
      <c r="G8022" t="s">
        <v>27</v>
      </c>
      <c r="H8022" t="s">
        <v>3096</v>
      </c>
      <c r="I8022" s="4">
        <v>101.94</v>
      </c>
      <c r="J8022" s="5">
        <v>6</v>
      </c>
      <c r="K8022" s="4">
        <v>29.56</v>
      </c>
    </row>
    <row r="8023" spans="1:11" x14ac:dyDescent="0.2">
      <c r="A8023" t="s">
        <v>3776</v>
      </c>
      <c r="B8023" t="str">
        <f t="shared" si="252"/>
        <v>2017</v>
      </c>
      <c r="C8023" t="str">
        <f t="shared" si="253"/>
        <v>Jul</v>
      </c>
      <c r="D8023" t="s">
        <v>1776</v>
      </c>
      <c r="E8023" t="s">
        <v>62</v>
      </c>
      <c r="F8023" t="s">
        <v>43</v>
      </c>
      <c r="G8023" t="s">
        <v>44</v>
      </c>
      <c r="H8023" t="s">
        <v>813</v>
      </c>
      <c r="I8023" s="4">
        <v>271.95999999999998</v>
      </c>
      <c r="J8023" s="5">
        <v>4</v>
      </c>
      <c r="K8023" s="4">
        <v>67.989999999999995</v>
      </c>
    </row>
    <row r="8024" spans="1:11" x14ac:dyDescent="0.2">
      <c r="A8024" t="s">
        <v>3776</v>
      </c>
      <c r="B8024" t="str">
        <f t="shared" si="252"/>
        <v>2017</v>
      </c>
      <c r="C8024" t="str">
        <f t="shared" si="253"/>
        <v>Jul</v>
      </c>
      <c r="D8024" t="s">
        <v>1776</v>
      </c>
      <c r="E8024" t="s">
        <v>62</v>
      </c>
      <c r="F8024" t="s">
        <v>38</v>
      </c>
      <c r="G8024" t="s">
        <v>52</v>
      </c>
      <c r="H8024" t="s">
        <v>1339</v>
      </c>
      <c r="I8024" s="4">
        <v>8.8000000000000007</v>
      </c>
      <c r="J8024" s="5">
        <v>5</v>
      </c>
      <c r="K8024" s="4">
        <v>3.87</v>
      </c>
    </row>
    <row r="8025" spans="1:11" x14ac:dyDescent="0.2">
      <c r="A8025" t="s">
        <v>3776</v>
      </c>
      <c r="B8025" t="str">
        <f t="shared" si="252"/>
        <v>2017</v>
      </c>
      <c r="C8025" t="str">
        <f t="shared" si="253"/>
        <v>Jul</v>
      </c>
      <c r="D8025" t="s">
        <v>1776</v>
      </c>
      <c r="E8025" t="s">
        <v>62</v>
      </c>
      <c r="F8025" t="s">
        <v>12</v>
      </c>
      <c r="G8025" t="s">
        <v>27</v>
      </c>
      <c r="H8025" t="s">
        <v>371</v>
      </c>
      <c r="I8025" s="4">
        <v>19.68</v>
      </c>
      <c r="J8025" s="5">
        <v>6</v>
      </c>
      <c r="K8025" s="4">
        <v>5.71</v>
      </c>
    </row>
    <row r="8026" spans="1:11" x14ac:dyDescent="0.2">
      <c r="A8026" t="s">
        <v>3776</v>
      </c>
      <c r="B8026" t="str">
        <f t="shared" si="252"/>
        <v>2017</v>
      </c>
      <c r="C8026" t="str">
        <f t="shared" si="253"/>
        <v>Jul</v>
      </c>
      <c r="D8026" t="s">
        <v>1776</v>
      </c>
      <c r="E8026" t="s">
        <v>62</v>
      </c>
      <c r="F8026" t="s">
        <v>38</v>
      </c>
      <c r="G8026" t="s">
        <v>83</v>
      </c>
      <c r="H8026" t="s">
        <v>3178</v>
      </c>
      <c r="I8026" s="4">
        <v>302.94</v>
      </c>
      <c r="J8026" s="5">
        <v>3</v>
      </c>
      <c r="K8026" s="4">
        <v>69.680000000000007</v>
      </c>
    </row>
    <row r="8027" spans="1:11" x14ac:dyDescent="0.2">
      <c r="A8027" t="s">
        <v>3776</v>
      </c>
      <c r="B8027" t="str">
        <f t="shared" si="252"/>
        <v>2017</v>
      </c>
      <c r="C8027" t="str">
        <f t="shared" si="253"/>
        <v>Jul</v>
      </c>
      <c r="D8027" t="s">
        <v>1776</v>
      </c>
      <c r="E8027" t="s">
        <v>62</v>
      </c>
      <c r="F8027" t="s">
        <v>12</v>
      </c>
      <c r="G8027" t="s">
        <v>22</v>
      </c>
      <c r="H8027" t="s">
        <v>1041</v>
      </c>
      <c r="I8027" s="4">
        <v>14.94</v>
      </c>
      <c r="J8027" s="5">
        <v>3</v>
      </c>
      <c r="K8027" s="4">
        <v>7.17</v>
      </c>
    </row>
    <row r="8028" spans="1:11" x14ac:dyDescent="0.2">
      <c r="A8028" t="s">
        <v>3776</v>
      </c>
      <c r="B8028" t="str">
        <f t="shared" si="252"/>
        <v>2017</v>
      </c>
      <c r="C8028" t="str">
        <f t="shared" si="253"/>
        <v>Jul</v>
      </c>
      <c r="D8028" t="s">
        <v>1776</v>
      </c>
      <c r="E8028" t="s">
        <v>62</v>
      </c>
      <c r="F8028" t="s">
        <v>12</v>
      </c>
      <c r="G8028" t="s">
        <v>232</v>
      </c>
      <c r="H8028" t="s">
        <v>3185</v>
      </c>
      <c r="I8028" s="4">
        <v>231.72</v>
      </c>
      <c r="J8028" s="5">
        <v>2</v>
      </c>
      <c r="K8028" s="4">
        <v>11.59</v>
      </c>
    </row>
    <row r="8029" spans="1:11" x14ac:dyDescent="0.2">
      <c r="A8029" t="s">
        <v>3776</v>
      </c>
      <c r="B8029" t="str">
        <f t="shared" si="252"/>
        <v>2017</v>
      </c>
      <c r="C8029" t="str">
        <f t="shared" si="253"/>
        <v>Jul</v>
      </c>
      <c r="D8029" t="s">
        <v>2561</v>
      </c>
      <c r="E8029" t="s">
        <v>31</v>
      </c>
      <c r="F8029" t="s">
        <v>12</v>
      </c>
      <c r="G8029" t="s">
        <v>13</v>
      </c>
      <c r="H8029" t="s">
        <v>3777</v>
      </c>
      <c r="I8029" s="4">
        <v>16.34</v>
      </c>
      <c r="J8029" s="5">
        <v>2</v>
      </c>
      <c r="K8029" s="4">
        <v>7.68</v>
      </c>
    </row>
    <row r="8030" spans="1:11" x14ac:dyDescent="0.2">
      <c r="A8030" t="s">
        <v>3776</v>
      </c>
      <c r="B8030" t="str">
        <f t="shared" si="252"/>
        <v>2017</v>
      </c>
      <c r="C8030" t="str">
        <f t="shared" si="253"/>
        <v>Jul</v>
      </c>
      <c r="D8030" t="s">
        <v>2561</v>
      </c>
      <c r="E8030" t="s">
        <v>31</v>
      </c>
      <c r="F8030" t="s">
        <v>38</v>
      </c>
      <c r="G8030" t="s">
        <v>39</v>
      </c>
      <c r="H8030" t="s">
        <v>837</v>
      </c>
      <c r="I8030" s="4">
        <v>225.3</v>
      </c>
      <c r="J8030" s="5">
        <v>2</v>
      </c>
      <c r="K8030" s="4">
        <v>22.53</v>
      </c>
    </row>
    <row r="8031" spans="1:11" x14ac:dyDescent="0.2">
      <c r="A8031" t="s">
        <v>3776</v>
      </c>
      <c r="B8031" t="str">
        <f t="shared" si="252"/>
        <v>2017</v>
      </c>
      <c r="C8031" t="str">
        <f t="shared" si="253"/>
        <v>Jul</v>
      </c>
      <c r="D8031" t="s">
        <v>2561</v>
      </c>
      <c r="E8031" t="s">
        <v>31</v>
      </c>
      <c r="F8031" t="s">
        <v>12</v>
      </c>
      <c r="G8031" t="s">
        <v>22</v>
      </c>
      <c r="H8031" t="s">
        <v>1193</v>
      </c>
      <c r="I8031" s="4">
        <v>50.35</v>
      </c>
      <c r="J8031" s="5">
        <v>3</v>
      </c>
      <c r="K8031" s="4">
        <v>17.62</v>
      </c>
    </row>
    <row r="8032" spans="1:11" x14ac:dyDescent="0.2">
      <c r="A8032" t="s">
        <v>3776</v>
      </c>
      <c r="B8032" t="str">
        <f t="shared" si="252"/>
        <v>2017</v>
      </c>
      <c r="C8032" t="str">
        <f t="shared" si="253"/>
        <v>Jul</v>
      </c>
      <c r="D8032" t="s">
        <v>693</v>
      </c>
      <c r="E8032" t="s">
        <v>169</v>
      </c>
      <c r="F8032" t="s">
        <v>12</v>
      </c>
      <c r="G8032" t="s">
        <v>105</v>
      </c>
      <c r="H8032" t="s">
        <v>2335</v>
      </c>
      <c r="I8032" s="4">
        <v>17.48</v>
      </c>
      <c r="J8032" s="5">
        <v>4</v>
      </c>
      <c r="K8032" s="4">
        <v>4.54</v>
      </c>
    </row>
    <row r="8033" spans="1:11" x14ac:dyDescent="0.2">
      <c r="A8033" t="s">
        <v>3776</v>
      </c>
      <c r="B8033" t="str">
        <f t="shared" si="252"/>
        <v>2017</v>
      </c>
      <c r="C8033" t="str">
        <f t="shared" si="253"/>
        <v>Jul</v>
      </c>
      <c r="D8033" t="s">
        <v>1034</v>
      </c>
      <c r="E8033" t="s">
        <v>31</v>
      </c>
      <c r="F8033" t="s">
        <v>12</v>
      </c>
      <c r="G8033" t="s">
        <v>27</v>
      </c>
      <c r="H8033" t="s">
        <v>975</v>
      </c>
      <c r="I8033" s="4">
        <v>3.52</v>
      </c>
      <c r="J8033" s="5">
        <v>2</v>
      </c>
      <c r="K8033" s="4">
        <v>1.69</v>
      </c>
    </row>
    <row r="8034" spans="1:11" x14ac:dyDescent="0.2">
      <c r="A8034" t="s">
        <v>3776</v>
      </c>
      <c r="B8034" t="str">
        <f t="shared" si="252"/>
        <v>2017</v>
      </c>
      <c r="C8034" t="str">
        <f t="shared" si="253"/>
        <v>Jul</v>
      </c>
      <c r="D8034" t="s">
        <v>1034</v>
      </c>
      <c r="E8034" t="s">
        <v>31</v>
      </c>
      <c r="F8034" t="s">
        <v>43</v>
      </c>
      <c r="G8034" t="s">
        <v>44</v>
      </c>
      <c r="H8034" t="s">
        <v>1465</v>
      </c>
      <c r="I8034" s="4">
        <v>1626.19</v>
      </c>
      <c r="J8034" s="5">
        <v>9</v>
      </c>
      <c r="K8034" s="4">
        <v>121.96</v>
      </c>
    </row>
    <row r="8035" spans="1:11" x14ac:dyDescent="0.2">
      <c r="A8035" t="s">
        <v>3776</v>
      </c>
      <c r="B8035" t="str">
        <f t="shared" si="252"/>
        <v>2017</v>
      </c>
      <c r="C8035" t="str">
        <f t="shared" si="253"/>
        <v>Jul</v>
      </c>
      <c r="D8035" t="s">
        <v>1279</v>
      </c>
      <c r="E8035" t="s">
        <v>11</v>
      </c>
      <c r="F8035" t="s">
        <v>38</v>
      </c>
      <c r="G8035" t="s">
        <v>164</v>
      </c>
      <c r="H8035" t="s">
        <v>2128</v>
      </c>
      <c r="I8035" s="4">
        <v>124.4</v>
      </c>
      <c r="J8035" s="5">
        <v>4</v>
      </c>
      <c r="K8035" s="4">
        <v>-21.33</v>
      </c>
    </row>
    <row r="8036" spans="1:11" x14ac:dyDescent="0.2">
      <c r="A8036" t="s">
        <v>3776</v>
      </c>
      <c r="B8036" t="str">
        <f t="shared" si="252"/>
        <v>2017</v>
      </c>
      <c r="C8036" t="str">
        <f t="shared" si="253"/>
        <v>Jul</v>
      </c>
      <c r="D8036" t="s">
        <v>947</v>
      </c>
      <c r="E8036" t="s">
        <v>17</v>
      </c>
      <c r="F8036" t="s">
        <v>12</v>
      </c>
      <c r="G8036" t="s">
        <v>22</v>
      </c>
      <c r="H8036" t="s">
        <v>1506</v>
      </c>
      <c r="I8036" s="4">
        <v>2.86</v>
      </c>
      <c r="J8036" s="5">
        <v>4</v>
      </c>
      <c r="K8036" s="4">
        <v>-4.58</v>
      </c>
    </row>
    <row r="8037" spans="1:11" x14ac:dyDescent="0.2">
      <c r="A8037" t="s">
        <v>3776</v>
      </c>
      <c r="B8037" t="str">
        <f t="shared" si="252"/>
        <v>2017</v>
      </c>
      <c r="C8037" t="str">
        <f t="shared" si="253"/>
        <v>Jul</v>
      </c>
      <c r="D8037" t="s">
        <v>947</v>
      </c>
      <c r="E8037" t="s">
        <v>17</v>
      </c>
      <c r="F8037" t="s">
        <v>12</v>
      </c>
      <c r="G8037" t="s">
        <v>22</v>
      </c>
      <c r="H8037" t="s">
        <v>317</v>
      </c>
      <c r="I8037" s="4">
        <v>94.19</v>
      </c>
      <c r="J8037" s="5">
        <v>7</v>
      </c>
      <c r="K8037" s="4">
        <v>-164.84</v>
      </c>
    </row>
    <row r="8038" spans="1:11" x14ac:dyDescent="0.2">
      <c r="A8038" t="s">
        <v>3776</v>
      </c>
      <c r="B8038" t="str">
        <f t="shared" si="252"/>
        <v>2017</v>
      </c>
      <c r="C8038" t="str">
        <f t="shared" si="253"/>
        <v>Jul</v>
      </c>
      <c r="D8038" t="s">
        <v>1481</v>
      </c>
      <c r="E8038" t="s">
        <v>17</v>
      </c>
      <c r="F8038" t="s">
        <v>12</v>
      </c>
      <c r="G8038" t="s">
        <v>22</v>
      </c>
      <c r="H8038" t="s">
        <v>981</v>
      </c>
      <c r="I8038" s="4">
        <v>2.11</v>
      </c>
      <c r="J8038" s="5">
        <v>2</v>
      </c>
      <c r="K8038" s="4">
        <v>-3.38</v>
      </c>
    </row>
    <row r="8039" spans="1:11" x14ac:dyDescent="0.2">
      <c r="A8039" t="s">
        <v>3778</v>
      </c>
      <c r="B8039" t="str">
        <f t="shared" si="252"/>
        <v>2017</v>
      </c>
      <c r="C8039" t="str">
        <f t="shared" si="253"/>
        <v>Jul</v>
      </c>
      <c r="D8039" t="s">
        <v>1734</v>
      </c>
      <c r="E8039" t="s">
        <v>169</v>
      </c>
      <c r="F8039" t="s">
        <v>43</v>
      </c>
      <c r="G8039" t="s">
        <v>44</v>
      </c>
      <c r="H8039" t="s">
        <v>606</v>
      </c>
      <c r="I8039" s="4">
        <v>29.97</v>
      </c>
      <c r="J8039" s="5">
        <v>3</v>
      </c>
      <c r="K8039" s="4">
        <v>14.09</v>
      </c>
    </row>
    <row r="8040" spans="1:11" x14ac:dyDescent="0.2">
      <c r="A8040" t="s">
        <v>3778</v>
      </c>
      <c r="B8040" t="str">
        <f t="shared" si="252"/>
        <v>2017</v>
      </c>
      <c r="C8040" t="str">
        <f t="shared" si="253"/>
        <v>Jul</v>
      </c>
      <c r="D8040" t="s">
        <v>185</v>
      </c>
      <c r="E8040" t="s">
        <v>17</v>
      </c>
      <c r="F8040" t="s">
        <v>38</v>
      </c>
      <c r="G8040" t="s">
        <v>39</v>
      </c>
      <c r="H8040" t="s">
        <v>1154</v>
      </c>
      <c r="I8040" s="4">
        <v>526.34</v>
      </c>
      <c r="J8040" s="5">
        <v>4</v>
      </c>
      <c r="K8040" s="4">
        <v>-75.19</v>
      </c>
    </row>
    <row r="8041" spans="1:11" x14ac:dyDescent="0.2">
      <c r="A8041" t="s">
        <v>3779</v>
      </c>
      <c r="B8041" t="str">
        <f t="shared" si="252"/>
        <v>2017</v>
      </c>
      <c r="C8041" t="str">
        <f t="shared" si="253"/>
        <v>Jul</v>
      </c>
      <c r="D8041" t="s">
        <v>373</v>
      </c>
      <c r="E8041" t="s">
        <v>169</v>
      </c>
      <c r="F8041" t="s">
        <v>12</v>
      </c>
      <c r="G8041" t="s">
        <v>22</v>
      </c>
      <c r="H8041" t="s">
        <v>816</v>
      </c>
      <c r="I8041" s="4">
        <v>13.13</v>
      </c>
      <c r="J8041" s="5">
        <v>3</v>
      </c>
      <c r="K8041" s="4">
        <v>4.2699999999999996</v>
      </c>
    </row>
    <row r="8042" spans="1:11" x14ac:dyDescent="0.2">
      <c r="A8042" t="s">
        <v>3779</v>
      </c>
      <c r="B8042" t="str">
        <f t="shared" si="252"/>
        <v>2017</v>
      </c>
      <c r="C8042" t="str">
        <f t="shared" si="253"/>
        <v>Jul</v>
      </c>
      <c r="D8042" t="s">
        <v>1319</v>
      </c>
      <c r="E8042" t="s">
        <v>146</v>
      </c>
      <c r="F8042" t="s">
        <v>12</v>
      </c>
      <c r="G8042" t="s">
        <v>27</v>
      </c>
      <c r="H8042" t="s">
        <v>2682</v>
      </c>
      <c r="I8042" s="4">
        <v>11.68</v>
      </c>
      <c r="J8042" s="5">
        <v>2</v>
      </c>
      <c r="K8042" s="4">
        <v>5.49</v>
      </c>
    </row>
    <row r="8043" spans="1:11" x14ac:dyDescent="0.2">
      <c r="A8043" t="s">
        <v>3779</v>
      </c>
      <c r="B8043" t="str">
        <f t="shared" si="252"/>
        <v>2017</v>
      </c>
      <c r="C8043" t="str">
        <f t="shared" si="253"/>
        <v>Jul</v>
      </c>
      <c r="D8043" t="s">
        <v>1319</v>
      </c>
      <c r="E8043" t="s">
        <v>146</v>
      </c>
      <c r="F8043" t="s">
        <v>43</v>
      </c>
      <c r="G8043" t="s">
        <v>58</v>
      </c>
      <c r="H8043" t="s">
        <v>2002</v>
      </c>
      <c r="I8043" s="4">
        <v>159.75</v>
      </c>
      <c r="J8043" s="5">
        <v>5</v>
      </c>
      <c r="K8043" s="4">
        <v>11.18</v>
      </c>
    </row>
    <row r="8044" spans="1:11" x14ac:dyDescent="0.2">
      <c r="A8044" t="s">
        <v>3779</v>
      </c>
      <c r="B8044" t="str">
        <f t="shared" si="252"/>
        <v>2017</v>
      </c>
      <c r="C8044" t="str">
        <f t="shared" si="253"/>
        <v>Jul</v>
      </c>
      <c r="D8044" t="s">
        <v>1427</v>
      </c>
      <c r="E8044" t="s">
        <v>169</v>
      </c>
      <c r="F8044" t="s">
        <v>12</v>
      </c>
      <c r="G8044" t="s">
        <v>18</v>
      </c>
      <c r="H8044" t="s">
        <v>1982</v>
      </c>
      <c r="I8044" s="4">
        <v>41.4</v>
      </c>
      <c r="J8044" s="5">
        <v>4</v>
      </c>
      <c r="K8044" s="4">
        <v>19.87</v>
      </c>
    </row>
    <row r="8045" spans="1:11" x14ac:dyDescent="0.2">
      <c r="A8045" t="s">
        <v>3779</v>
      </c>
      <c r="B8045" t="str">
        <f t="shared" si="252"/>
        <v>2017</v>
      </c>
      <c r="C8045" t="str">
        <f t="shared" si="253"/>
        <v>Jul</v>
      </c>
      <c r="D8045" t="s">
        <v>209</v>
      </c>
      <c r="E8045" t="s">
        <v>169</v>
      </c>
      <c r="F8045" t="s">
        <v>12</v>
      </c>
      <c r="G8045" t="s">
        <v>22</v>
      </c>
      <c r="H8045" t="s">
        <v>2677</v>
      </c>
      <c r="I8045" s="4">
        <v>13.92</v>
      </c>
      <c r="J8045" s="5">
        <v>3</v>
      </c>
      <c r="K8045" s="4">
        <v>4.3499999999999996</v>
      </c>
    </row>
    <row r="8046" spans="1:11" x14ac:dyDescent="0.2">
      <c r="A8046" t="s">
        <v>3779</v>
      </c>
      <c r="B8046" t="str">
        <f t="shared" si="252"/>
        <v>2017</v>
      </c>
      <c r="C8046" t="str">
        <f t="shared" si="253"/>
        <v>Jul</v>
      </c>
      <c r="D8046" t="s">
        <v>2831</v>
      </c>
      <c r="E8046" t="s">
        <v>17</v>
      </c>
      <c r="F8046" t="s">
        <v>12</v>
      </c>
      <c r="G8046" t="s">
        <v>13</v>
      </c>
      <c r="H8046" t="s">
        <v>389</v>
      </c>
      <c r="I8046" s="4">
        <v>63.31</v>
      </c>
      <c r="J8046" s="5">
        <v>3</v>
      </c>
      <c r="K8046" s="4">
        <v>20.58</v>
      </c>
    </row>
    <row r="8047" spans="1:11" x14ac:dyDescent="0.2">
      <c r="A8047" t="s">
        <v>3779</v>
      </c>
      <c r="B8047" t="str">
        <f t="shared" si="252"/>
        <v>2017</v>
      </c>
      <c r="C8047" t="str">
        <f t="shared" si="253"/>
        <v>Jul</v>
      </c>
      <c r="D8047" t="s">
        <v>2661</v>
      </c>
      <c r="E8047" t="s">
        <v>180</v>
      </c>
      <c r="F8047" t="s">
        <v>43</v>
      </c>
      <c r="G8047" t="s">
        <v>58</v>
      </c>
      <c r="H8047" t="s">
        <v>230</v>
      </c>
      <c r="I8047" s="4">
        <v>399.95</v>
      </c>
      <c r="J8047" s="5">
        <v>5</v>
      </c>
      <c r="K8047" s="4">
        <v>143.97999999999999</v>
      </c>
    </row>
    <row r="8048" spans="1:11" x14ac:dyDescent="0.2">
      <c r="A8048" t="s">
        <v>3779</v>
      </c>
      <c r="B8048" t="str">
        <f t="shared" si="252"/>
        <v>2017</v>
      </c>
      <c r="C8048" t="str">
        <f t="shared" si="253"/>
        <v>Jul</v>
      </c>
      <c r="D8048" t="s">
        <v>1713</v>
      </c>
      <c r="E8048" t="s">
        <v>31</v>
      </c>
      <c r="F8048" t="s">
        <v>12</v>
      </c>
      <c r="G8048" t="s">
        <v>22</v>
      </c>
      <c r="H8048" t="s">
        <v>293</v>
      </c>
      <c r="I8048" s="4">
        <v>15.19</v>
      </c>
      <c r="J8048" s="5">
        <v>3</v>
      </c>
      <c r="K8048" s="4">
        <v>5.51</v>
      </c>
    </row>
    <row r="8049" spans="1:11" x14ac:dyDescent="0.2">
      <c r="A8049" t="s">
        <v>3779</v>
      </c>
      <c r="B8049" t="str">
        <f t="shared" si="252"/>
        <v>2017</v>
      </c>
      <c r="C8049" t="str">
        <f t="shared" si="253"/>
        <v>Jul</v>
      </c>
      <c r="D8049" t="s">
        <v>1713</v>
      </c>
      <c r="E8049" t="s">
        <v>31</v>
      </c>
      <c r="F8049" t="s">
        <v>12</v>
      </c>
      <c r="G8049" t="s">
        <v>13</v>
      </c>
      <c r="H8049" t="s">
        <v>738</v>
      </c>
      <c r="I8049" s="4">
        <v>58.32</v>
      </c>
      <c r="J8049" s="5">
        <v>9</v>
      </c>
      <c r="K8049" s="4">
        <v>27.99</v>
      </c>
    </row>
    <row r="8050" spans="1:11" x14ac:dyDescent="0.2">
      <c r="A8050" t="s">
        <v>3779</v>
      </c>
      <c r="B8050" t="str">
        <f t="shared" si="252"/>
        <v>2017</v>
      </c>
      <c r="C8050" t="str">
        <f t="shared" si="253"/>
        <v>Jul</v>
      </c>
      <c r="D8050" t="s">
        <v>379</v>
      </c>
      <c r="E8050" t="s">
        <v>17</v>
      </c>
      <c r="F8050" t="s">
        <v>12</v>
      </c>
      <c r="G8050" t="s">
        <v>27</v>
      </c>
      <c r="H8050" t="s">
        <v>1451</v>
      </c>
      <c r="I8050" s="4">
        <v>121.54</v>
      </c>
      <c r="J8050" s="5">
        <v>4</v>
      </c>
      <c r="K8050" s="4">
        <v>15.19</v>
      </c>
    </row>
    <row r="8051" spans="1:11" x14ac:dyDescent="0.2">
      <c r="A8051" t="s">
        <v>3780</v>
      </c>
      <c r="B8051" t="str">
        <f t="shared" si="252"/>
        <v>2017</v>
      </c>
      <c r="C8051" t="str">
        <f t="shared" si="253"/>
        <v>Jul</v>
      </c>
      <c r="D8051" t="s">
        <v>1959</v>
      </c>
      <c r="E8051" t="s">
        <v>31</v>
      </c>
      <c r="F8051" t="s">
        <v>43</v>
      </c>
      <c r="G8051" t="s">
        <v>694</v>
      </c>
      <c r="H8051" t="s">
        <v>731</v>
      </c>
      <c r="I8051" s="4">
        <v>2399.96</v>
      </c>
      <c r="J8051" s="5">
        <v>5</v>
      </c>
      <c r="K8051" s="4">
        <v>839.99</v>
      </c>
    </row>
    <row r="8052" spans="1:11" x14ac:dyDescent="0.2">
      <c r="A8052" t="s">
        <v>3781</v>
      </c>
      <c r="B8052" t="str">
        <f t="shared" si="252"/>
        <v>2017</v>
      </c>
      <c r="C8052" t="str">
        <f t="shared" si="253"/>
        <v>Jul</v>
      </c>
      <c r="D8052" t="s">
        <v>3143</v>
      </c>
      <c r="E8052" t="s">
        <v>158</v>
      </c>
      <c r="F8052" t="s">
        <v>12</v>
      </c>
      <c r="G8052" t="s">
        <v>18</v>
      </c>
      <c r="H8052" t="s">
        <v>3349</v>
      </c>
      <c r="I8052" s="4">
        <v>20.23</v>
      </c>
      <c r="J8052" s="5">
        <v>7</v>
      </c>
      <c r="K8052" s="4">
        <v>9.51</v>
      </c>
    </row>
    <row r="8053" spans="1:11" x14ac:dyDescent="0.2">
      <c r="A8053" t="s">
        <v>3781</v>
      </c>
      <c r="B8053" t="str">
        <f t="shared" si="252"/>
        <v>2017</v>
      </c>
      <c r="C8053" t="str">
        <f t="shared" si="253"/>
        <v>Jul</v>
      </c>
      <c r="D8053" t="s">
        <v>490</v>
      </c>
      <c r="E8053" t="s">
        <v>26</v>
      </c>
      <c r="F8053" t="s">
        <v>12</v>
      </c>
      <c r="G8053" t="s">
        <v>18</v>
      </c>
      <c r="H8053" t="s">
        <v>2518</v>
      </c>
      <c r="I8053" s="4">
        <v>3.3</v>
      </c>
      <c r="J8053" s="5">
        <v>1</v>
      </c>
      <c r="K8053" s="4">
        <v>1.07</v>
      </c>
    </row>
    <row r="8054" spans="1:11" x14ac:dyDescent="0.2">
      <c r="A8054" t="s">
        <v>3781</v>
      </c>
      <c r="B8054" t="str">
        <f t="shared" si="252"/>
        <v>2017</v>
      </c>
      <c r="C8054" t="str">
        <f t="shared" si="253"/>
        <v>Jul</v>
      </c>
      <c r="D8054" t="s">
        <v>1505</v>
      </c>
      <c r="E8054" t="s">
        <v>26</v>
      </c>
      <c r="F8054" t="s">
        <v>38</v>
      </c>
      <c r="G8054" t="s">
        <v>52</v>
      </c>
      <c r="H8054" t="s">
        <v>2553</v>
      </c>
      <c r="I8054" s="4">
        <v>20.100000000000001</v>
      </c>
      <c r="J8054" s="5">
        <v>4</v>
      </c>
      <c r="K8054" s="4">
        <v>3.01</v>
      </c>
    </row>
    <row r="8055" spans="1:11" x14ac:dyDescent="0.2">
      <c r="A8055" t="s">
        <v>3781</v>
      </c>
      <c r="B8055" t="str">
        <f t="shared" si="252"/>
        <v>2017</v>
      </c>
      <c r="C8055" t="str">
        <f t="shared" si="253"/>
        <v>Jul</v>
      </c>
      <c r="D8055" t="s">
        <v>1505</v>
      </c>
      <c r="E8055" t="s">
        <v>26</v>
      </c>
      <c r="F8055" t="s">
        <v>12</v>
      </c>
      <c r="G8055" t="s">
        <v>232</v>
      </c>
      <c r="H8055" t="s">
        <v>2785</v>
      </c>
      <c r="I8055" s="4">
        <v>37.75</v>
      </c>
      <c r="J8055" s="5">
        <v>3</v>
      </c>
      <c r="K8055" s="4">
        <v>4.25</v>
      </c>
    </row>
    <row r="8056" spans="1:11" x14ac:dyDescent="0.2">
      <c r="A8056" t="s">
        <v>3781</v>
      </c>
      <c r="B8056" t="str">
        <f t="shared" si="252"/>
        <v>2017</v>
      </c>
      <c r="C8056" t="str">
        <f t="shared" si="253"/>
        <v>Jul</v>
      </c>
      <c r="D8056" t="s">
        <v>1505</v>
      </c>
      <c r="E8056" t="s">
        <v>26</v>
      </c>
      <c r="F8056" t="s">
        <v>38</v>
      </c>
      <c r="G8056" t="s">
        <v>164</v>
      </c>
      <c r="H8056" t="s">
        <v>3273</v>
      </c>
      <c r="I8056" s="4">
        <v>138.59</v>
      </c>
      <c r="J8056" s="5">
        <v>1</v>
      </c>
      <c r="K8056" s="4">
        <v>-34.65</v>
      </c>
    </row>
    <row r="8057" spans="1:11" x14ac:dyDescent="0.2">
      <c r="A8057" t="s">
        <v>3781</v>
      </c>
      <c r="B8057" t="str">
        <f t="shared" si="252"/>
        <v>2017</v>
      </c>
      <c r="C8057" t="str">
        <f t="shared" si="253"/>
        <v>Jul</v>
      </c>
      <c r="D8057" t="s">
        <v>1505</v>
      </c>
      <c r="E8057" t="s">
        <v>26</v>
      </c>
      <c r="F8057" t="s">
        <v>12</v>
      </c>
      <c r="G8057" t="s">
        <v>20</v>
      </c>
      <c r="H8057" t="s">
        <v>2918</v>
      </c>
      <c r="I8057" s="4">
        <v>259.92</v>
      </c>
      <c r="J8057" s="5">
        <v>5</v>
      </c>
      <c r="K8057" s="4">
        <v>-25.99</v>
      </c>
    </row>
    <row r="8058" spans="1:11" x14ac:dyDescent="0.2">
      <c r="A8058" t="s">
        <v>3781</v>
      </c>
      <c r="B8058" t="str">
        <f t="shared" si="252"/>
        <v>2017</v>
      </c>
      <c r="C8058" t="str">
        <f t="shared" si="253"/>
        <v>Jul</v>
      </c>
      <c r="D8058" t="s">
        <v>1505</v>
      </c>
      <c r="E8058" t="s">
        <v>26</v>
      </c>
      <c r="F8058" t="s">
        <v>12</v>
      </c>
      <c r="G8058" t="s">
        <v>13</v>
      </c>
      <c r="H8058" t="s">
        <v>1395</v>
      </c>
      <c r="I8058" s="4">
        <v>20.74</v>
      </c>
      <c r="J8058" s="5">
        <v>4</v>
      </c>
      <c r="K8058" s="4">
        <v>7.26</v>
      </c>
    </row>
    <row r="8059" spans="1:11" x14ac:dyDescent="0.2">
      <c r="A8059" t="s">
        <v>3781</v>
      </c>
      <c r="B8059" t="str">
        <f t="shared" si="252"/>
        <v>2017</v>
      </c>
      <c r="C8059" t="str">
        <f t="shared" si="253"/>
        <v>Jul</v>
      </c>
      <c r="D8059" t="s">
        <v>2990</v>
      </c>
      <c r="E8059" t="s">
        <v>11</v>
      </c>
      <c r="F8059" t="s">
        <v>38</v>
      </c>
      <c r="G8059" t="s">
        <v>164</v>
      </c>
      <c r="H8059" t="s">
        <v>1163</v>
      </c>
      <c r="I8059" s="4">
        <v>298.12</v>
      </c>
      <c r="J8059" s="5">
        <v>6</v>
      </c>
      <c r="K8059" s="4">
        <v>-4.26</v>
      </c>
    </row>
    <row r="8060" spans="1:11" x14ac:dyDescent="0.2">
      <c r="A8060" t="s">
        <v>3782</v>
      </c>
      <c r="B8060" t="str">
        <f t="shared" si="252"/>
        <v>2017</v>
      </c>
      <c r="C8060" t="str">
        <f t="shared" si="253"/>
        <v>Jul</v>
      </c>
      <c r="D8060" t="s">
        <v>1610</v>
      </c>
      <c r="E8060" t="s">
        <v>31</v>
      </c>
      <c r="F8060" t="s">
        <v>43</v>
      </c>
      <c r="G8060" t="s">
        <v>58</v>
      </c>
      <c r="H8060" t="s">
        <v>2522</v>
      </c>
      <c r="I8060" s="4">
        <v>1649.95</v>
      </c>
      <c r="J8060" s="5">
        <v>5</v>
      </c>
      <c r="K8060" s="4">
        <v>659.98</v>
      </c>
    </row>
    <row r="8061" spans="1:11" x14ac:dyDescent="0.2">
      <c r="A8061" t="s">
        <v>3782</v>
      </c>
      <c r="B8061" t="str">
        <f t="shared" si="252"/>
        <v>2017</v>
      </c>
      <c r="C8061" t="str">
        <f t="shared" si="253"/>
        <v>Jul</v>
      </c>
      <c r="D8061" t="s">
        <v>1610</v>
      </c>
      <c r="E8061" t="s">
        <v>31</v>
      </c>
      <c r="F8061" t="s">
        <v>38</v>
      </c>
      <c r="G8061" t="s">
        <v>39</v>
      </c>
      <c r="H8061" t="s">
        <v>1856</v>
      </c>
      <c r="I8061" s="4">
        <v>362.35</v>
      </c>
      <c r="J8061" s="5">
        <v>3</v>
      </c>
      <c r="K8061" s="4">
        <v>45.29</v>
      </c>
    </row>
    <row r="8062" spans="1:11" x14ac:dyDescent="0.2">
      <c r="A8062" t="s">
        <v>3783</v>
      </c>
      <c r="B8062" t="str">
        <f t="shared" si="252"/>
        <v>2017</v>
      </c>
      <c r="C8062" t="str">
        <f t="shared" si="253"/>
        <v>Jul</v>
      </c>
      <c r="D8062" t="s">
        <v>467</v>
      </c>
      <c r="E8062" t="s">
        <v>139</v>
      </c>
      <c r="F8062" t="s">
        <v>38</v>
      </c>
      <c r="G8062" t="s">
        <v>52</v>
      </c>
      <c r="H8062" t="s">
        <v>1259</v>
      </c>
      <c r="I8062" s="4">
        <v>91.03</v>
      </c>
      <c r="J8062" s="5">
        <v>3</v>
      </c>
      <c r="K8062" s="4">
        <v>-2.2799999999999998</v>
      </c>
    </row>
    <row r="8063" spans="1:11" x14ac:dyDescent="0.2">
      <c r="A8063" t="s">
        <v>3783</v>
      </c>
      <c r="B8063" t="str">
        <f t="shared" si="252"/>
        <v>2017</v>
      </c>
      <c r="C8063" t="str">
        <f t="shared" si="253"/>
        <v>Jul</v>
      </c>
      <c r="D8063" t="s">
        <v>3650</v>
      </c>
      <c r="E8063" t="s">
        <v>169</v>
      </c>
      <c r="F8063" t="s">
        <v>38</v>
      </c>
      <c r="G8063" t="s">
        <v>52</v>
      </c>
      <c r="H8063" t="s">
        <v>1184</v>
      </c>
      <c r="I8063" s="4">
        <v>14.89</v>
      </c>
      <c r="J8063" s="5">
        <v>1</v>
      </c>
      <c r="K8063" s="4">
        <v>4.0199999999999996</v>
      </c>
    </row>
    <row r="8064" spans="1:11" x14ac:dyDescent="0.2">
      <c r="A8064" t="s">
        <v>3783</v>
      </c>
      <c r="B8064" t="str">
        <f t="shared" si="252"/>
        <v>2017</v>
      </c>
      <c r="C8064" t="str">
        <f t="shared" si="253"/>
        <v>Jul</v>
      </c>
      <c r="D8064" t="s">
        <v>3650</v>
      </c>
      <c r="E8064" t="s">
        <v>169</v>
      </c>
      <c r="F8064" t="s">
        <v>43</v>
      </c>
      <c r="G8064" t="s">
        <v>44</v>
      </c>
      <c r="H8064" t="s">
        <v>813</v>
      </c>
      <c r="I8064" s="4">
        <v>543.91999999999996</v>
      </c>
      <c r="J8064" s="5">
        <v>8</v>
      </c>
      <c r="K8064" s="4">
        <v>135.97999999999999</v>
      </c>
    </row>
    <row r="8065" spans="1:11" x14ac:dyDescent="0.2">
      <c r="A8065" t="s">
        <v>3783</v>
      </c>
      <c r="B8065" t="str">
        <f t="shared" si="252"/>
        <v>2017</v>
      </c>
      <c r="C8065" t="str">
        <f t="shared" si="253"/>
        <v>Jul</v>
      </c>
      <c r="D8065" t="s">
        <v>1418</v>
      </c>
      <c r="E8065" t="s">
        <v>189</v>
      </c>
      <c r="F8065" t="s">
        <v>38</v>
      </c>
      <c r="G8065" t="s">
        <v>52</v>
      </c>
      <c r="H8065" t="s">
        <v>1178</v>
      </c>
      <c r="I8065" s="4">
        <v>23.88</v>
      </c>
      <c r="J8065" s="5">
        <v>3</v>
      </c>
      <c r="K8065" s="4">
        <v>10.51</v>
      </c>
    </row>
    <row r="8066" spans="1:11" x14ac:dyDescent="0.2">
      <c r="A8066" t="s">
        <v>3783</v>
      </c>
      <c r="B8066" t="str">
        <f t="shared" si="252"/>
        <v>2017</v>
      </c>
      <c r="C8066" t="str">
        <f t="shared" si="253"/>
        <v>Jul</v>
      </c>
      <c r="D8066" t="s">
        <v>1418</v>
      </c>
      <c r="E8066" t="s">
        <v>189</v>
      </c>
      <c r="F8066" t="s">
        <v>12</v>
      </c>
      <c r="G8066" t="s">
        <v>13</v>
      </c>
      <c r="H8066" t="s">
        <v>989</v>
      </c>
      <c r="I8066" s="4">
        <v>26.2</v>
      </c>
      <c r="J8066" s="5">
        <v>4</v>
      </c>
      <c r="K8066" s="4">
        <v>12.05</v>
      </c>
    </row>
    <row r="8067" spans="1:11" x14ac:dyDescent="0.2">
      <c r="A8067" t="s">
        <v>3783</v>
      </c>
      <c r="B8067" t="str">
        <f t="shared" ref="B8067:B8130" si="254">TEXT(A8067,"YYYY")</f>
        <v>2017</v>
      </c>
      <c r="C8067" t="str">
        <f t="shared" ref="C8067:C8130" si="255">TEXT(A8067,"MMM")</f>
        <v>Jul</v>
      </c>
      <c r="D8067" t="s">
        <v>1418</v>
      </c>
      <c r="E8067" t="s">
        <v>189</v>
      </c>
      <c r="F8067" t="s">
        <v>12</v>
      </c>
      <c r="G8067" t="s">
        <v>13</v>
      </c>
      <c r="H8067" t="s">
        <v>2671</v>
      </c>
      <c r="I8067" s="4">
        <v>12.96</v>
      </c>
      <c r="J8067" s="5">
        <v>2</v>
      </c>
      <c r="K8067" s="4">
        <v>6.22</v>
      </c>
    </row>
    <row r="8068" spans="1:11" x14ac:dyDescent="0.2">
      <c r="A8068" t="s">
        <v>3783</v>
      </c>
      <c r="B8068" t="str">
        <f t="shared" si="254"/>
        <v>2017</v>
      </c>
      <c r="C8068" t="str">
        <f t="shared" si="255"/>
        <v>Jul</v>
      </c>
      <c r="D8068" t="s">
        <v>1418</v>
      </c>
      <c r="E8068" t="s">
        <v>189</v>
      </c>
      <c r="F8068" t="s">
        <v>43</v>
      </c>
      <c r="G8068" t="s">
        <v>58</v>
      </c>
      <c r="H8068" t="s">
        <v>3217</v>
      </c>
      <c r="I8068" s="4">
        <v>234.95</v>
      </c>
      <c r="J8068" s="5">
        <v>5</v>
      </c>
      <c r="K8068" s="4">
        <v>32.89</v>
      </c>
    </row>
    <row r="8069" spans="1:11" x14ac:dyDescent="0.2">
      <c r="A8069" t="s">
        <v>3783</v>
      </c>
      <c r="B8069" t="str">
        <f t="shared" si="254"/>
        <v>2017</v>
      </c>
      <c r="C8069" t="str">
        <f t="shared" si="255"/>
        <v>Jul</v>
      </c>
      <c r="D8069" t="s">
        <v>2673</v>
      </c>
      <c r="E8069" t="s">
        <v>290</v>
      </c>
      <c r="F8069" t="s">
        <v>38</v>
      </c>
      <c r="G8069" t="s">
        <v>39</v>
      </c>
      <c r="H8069" t="s">
        <v>217</v>
      </c>
      <c r="I8069" s="4">
        <v>194.85</v>
      </c>
      <c r="J8069" s="5">
        <v>4</v>
      </c>
      <c r="K8069" s="4">
        <v>12.18</v>
      </c>
    </row>
    <row r="8070" spans="1:11" x14ac:dyDescent="0.2">
      <c r="A8070" t="s">
        <v>3784</v>
      </c>
      <c r="B8070" t="str">
        <f t="shared" si="254"/>
        <v>2017</v>
      </c>
      <c r="C8070" t="str">
        <f t="shared" si="255"/>
        <v>Jul</v>
      </c>
      <c r="D8070" t="s">
        <v>2949</v>
      </c>
      <c r="E8070" t="s">
        <v>31</v>
      </c>
      <c r="F8070" t="s">
        <v>12</v>
      </c>
      <c r="G8070" t="s">
        <v>22</v>
      </c>
      <c r="H8070" t="s">
        <v>503</v>
      </c>
      <c r="I8070" s="4">
        <v>9.98</v>
      </c>
      <c r="J8070" s="5">
        <v>4</v>
      </c>
      <c r="K8070" s="4">
        <v>3.62</v>
      </c>
    </row>
    <row r="8071" spans="1:11" x14ac:dyDescent="0.2">
      <c r="A8071" t="s">
        <v>3784</v>
      </c>
      <c r="B8071" t="str">
        <f t="shared" si="254"/>
        <v>2017</v>
      </c>
      <c r="C8071" t="str">
        <f t="shared" si="255"/>
        <v>Jul</v>
      </c>
      <c r="D8071" t="s">
        <v>2949</v>
      </c>
      <c r="E8071" t="s">
        <v>31</v>
      </c>
      <c r="F8071" t="s">
        <v>12</v>
      </c>
      <c r="G8071" t="s">
        <v>20</v>
      </c>
      <c r="H8071" t="s">
        <v>3201</v>
      </c>
      <c r="I8071" s="4">
        <v>14.98</v>
      </c>
      <c r="J8071" s="5">
        <v>1</v>
      </c>
      <c r="K8071" s="4">
        <v>4.1900000000000004</v>
      </c>
    </row>
    <row r="8072" spans="1:11" x14ac:dyDescent="0.2">
      <c r="A8072" t="s">
        <v>3784</v>
      </c>
      <c r="B8072" t="str">
        <f t="shared" si="254"/>
        <v>2017</v>
      </c>
      <c r="C8072" t="str">
        <f t="shared" si="255"/>
        <v>Jul</v>
      </c>
      <c r="D8072" t="s">
        <v>2949</v>
      </c>
      <c r="E8072" t="s">
        <v>31</v>
      </c>
      <c r="F8072" t="s">
        <v>43</v>
      </c>
      <c r="G8072" t="s">
        <v>44</v>
      </c>
      <c r="H8072" t="s">
        <v>747</v>
      </c>
      <c r="I8072" s="4">
        <v>1145.5999999999999</v>
      </c>
      <c r="J8072" s="5">
        <v>4</v>
      </c>
      <c r="K8072" s="4">
        <v>100.24</v>
      </c>
    </row>
    <row r="8073" spans="1:11" x14ac:dyDescent="0.2">
      <c r="A8073" t="s">
        <v>3785</v>
      </c>
      <c r="B8073" t="str">
        <f t="shared" si="254"/>
        <v>2017</v>
      </c>
      <c r="C8073" t="str">
        <f t="shared" si="255"/>
        <v>Jul</v>
      </c>
      <c r="D8073" t="s">
        <v>2461</v>
      </c>
      <c r="E8073" t="s">
        <v>290</v>
      </c>
      <c r="F8073" t="s">
        <v>12</v>
      </c>
      <c r="G8073" t="s">
        <v>105</v>
      </c>
      <c r="H8073" t="s">
        <v>2784</v>
      </c>
      <c r="I8073" s="4">
        <v>34.85</v>
      </c>
      <c r="J8073" s="5">
        <v>2</v>
      </c>
      <c r="K8073" s="4">
        <v>6.53</v>
      </c>
    </row>
    <row r="8074" spans="1:11" x14ac:dyDescent="0.2">
      <c r="A8074" t="s">
        <v>3785</v>
      </c>
      <c r="B8074" t="str">
        <f t="shared" si="254"/>
        <v>2017</v>
      </c>
      <c r="C8074" t="str">
        <f t="shared" si="255"/>
        <v>Jul</v>
      </c>
      <c r="D8074" t="s">
        <v>2461</v>
      </c>
      <c r="E8074" t="s">
        <v>290</v>
      </c>
      <c r="F8074" t="s">
        <v>43</v>
      </c>
      <c r="G8074" t="s">
        <v>44</v>
      </c>
      <c r="H8074" t="s">
        <v>3386</v>
      </c>
      <c r="I8074" s="4">
        <v>22</v>
      </c>
      <c r="J8074" s="5">
        <v>5</v>
      </c>
      <c r="K8074" s="4">
        <v>1.38</v>
      </c>
    </row>
    <row r="8075" spans="1:11" x14ac:dyDescent="0.2">
      <c r="A8075" t="s">
        <v>3785</v>
      </c>
      <c r="B8075" t="str">
        <f t="shared" si="254"/>
        <v>2017</v>
      </c>
      <c r="C8075" t="str">
        <f t="shared" si="255"/>
        <v>Jul</v>
      </c>
      <c r="D8075" t="s">
        <v>2461</v>
      </c>
      <c r="E8075" t="s">
        <v>290</v>
      </c>
      <c r="F8075" t="s">
        <v>12</v>
      </c>
      <c r="G8075" t="s">
        <v>27</v>
      </c>
      <c r="H8075" t="s">
        <v>924</v>
      </c>
      <c r="I8075" s="4">
        <v>4.37</v>
      </c>
      <c r="J8075" s="5">
        <v>3</v>
      </c>
      <c r="K8075" s="4">
        <v>0.38</v>
      </c>
    </row>
    <row r="8076" spans="1:11" x14ac:dyDescent="0.2">
      <c r="A8076" t="s">
        <v>3785</v>
      </c>
      <c r="B8076" t="str">
        <f t="shared" si="254"/>
        <v>2017</v>
      </c>
      <c r="C8076" t="str">
        <f t="shared" si="255"/>
        <v>Jul</v>
      </c>
      <c r="D8076" t="s">
        <v>280</v>
      </c>
      <c r="E8076" t="s">
        <v>189</v>
      </c>
      <c r="F8076" t="s">
        <v>43</v>
      </c>
      <c r="G8076" t="s">
        <v>58</v>
      </c>
      <c r="H8076" t="s">
        <v>3040</v>
      </c>
      <c r="I8076" s="4">
        <v>90.57</v>
      </c>
      <c r="J8076" s="5">
        <v>3</v>
      </c>
      <c r="K8076" s="4">
        <v>11.77</v>
      </c>
    </row>
    <row r="8077" spans="1:11" x14ac:dyDescent="0.2">
      <c r="A8077" t="s">
        <v>3785</v>
      </c>
      <c r="B8077" t="str">
        <f t="shared" si="254"/>
        <v>2017</v>
      </c>
      <c r="C8077" t="str">
        <f t="shared" si="255"/>
        <v>Jul</v>
      </c>
      <c r="D8077" t="s">
        <v>682</v>
      </c>
      <c r="E8077" t="s">
        <v>11</v>
      </c>
      <c r="F8077" t="s">
        <v>12</v>
      </c>
      <c r="G8077" t="s">
        <v>47</v>
      </c>
      <c r="H8077" t="s">
        <v>2074</v>
      </c>
      <c r="I8077" s="4">
        <v>2.9</v>
      </c>
      <c r="J8077" s="5">
        <v>2</v>
      </c>
      <c r="K8077" s="4">
        <v>0.47</v>
      </c>
    </row>
    <row r="8078" spans="1:11" x14ac:dyDescent="0.2">
      <c r="A8078" t="s">
        <v>3785</v>
      </c>
      <c r="B8078" t="str">
        <f t="shared" si="254"/>
        <v>2017</v>
      </c>
      <c r="C8078" t="str">
        <f t="shared" si="255"/>
        <v>Jul</v>
      </c>
      <c r="D8078" t="s">
        <v>682</v>
      </c>
      <c r="E8078" t="s">
        <v>11</v>
      </c>
      <c r="F8078" t="s">
        <v>43</v>
      </c>
      <c r="G8078" t="s">
        <v>44</v>
      </c>
      <c r="H8078" t="s">
        <v>2534</v>
      </c>
      <c r="I8078" s="4">
        <v>124.79</v>
      </c>
      <c r="J8078" s="5">
        <v>1</v>
      </c>
      <c r="K8078" s="4">
        <v>15.6</v>
      </c>
    </row>
    <row r="8079" spans="1:11" x14ac:dyDescent="0.2">
      <c r="A8079" t="s">
        <v>3785</v>
      </c>
      <c r="B8079" t="str">
        <f t="shared" si="254"/>
        <v>2017</v>
      </c>
      <c r="C8079" t="str">
        <f t="shared" si="255"/>
        <v>Jul</v>
      </c>
      <c r="D8079" t="s">
        <v>420</v>
      </c>
      <c r="E8079" t="s">
        <v>169</v>
      </c>
      <c r="F8079" t="s">
        <v>12</v>
      </c>
      <c r="G8079" t="s">
        <v>27</v>
      </c>
      <c r="H8079" t="s">
        <v>902</v>
      </c>
      <c r="I8079" s="4">
        <v>60.12</v>
      </c>
      <c r="J8079" s="5">
        <v>9</v>
      </c>
      <c r="K8079" s="4">
        <v>22.24</v>
      </c>
    </row>
    <row r="8080" spans="1:11" x14ac:dyDescent="0.2">
      <c r="A8080" t="s">
        <v>3785</v>
      </c>
      <c r="B8080" t="str">
        <f t="shared" si="254"/>
        <v>2017</v>
      </c>
      <c r="C8080" t="str">
        <f t="shared" si="255"/>
        <v>Jul</v>
      </c>
      <c r="D8080" t="s">
        <v>1249</v>
      </c>
      <c r="E8080" t="s">
        <v>974</v>
      </c>
      <c r="F8080" t="s">
        <v>12</v>
      </c>
      <c r="G8080" t="s">
        <v>22</v>
      </c>
      <c r="H8080" t="s">
        <v>700</v>
      </c>
      <c r="I8080" s="4">
        <v>33.479999999999997</v>
      </c>
      <c r="J8080" s="5">
        <v>2</v>
      </c>
      <c r="K8080" s="4">
        <v>16.41</v>
      </c>
    </row>
    <row r="8081" spans="1:11" x14ac:dyDescent="0.2">
      <c r="A8081" t="s">
        <v>3785</v>
      </c>
      <c r="B8081" t="str">
        <f t="shared" si="254"/>
        <v>2017</v>
      </c>
      <c r="C8081" t="str">
        <f t="shared" si="255"/>
        <v>Jul</v>
      </c>
      <c r="D8081" t="s">
        <v>1249</v>
      </c>
      <c r="E8081" t="s">
        <v>974</v>
      </c>
      <c r="F8081" t="s">
        <v>43</v>
      </c>
      <c r="G8081" t="s">
        <v>44</v>
      </c>
      <c r="H8081" t="s">
        <v>1557</v>
      </c>
      <c r="I8081" s="4">
        <v>461.97</v>
      </c>
      <c r="J8081" s="5">
        <v>3</v>
      </c>
      <c r="K8081" s="4">
        <v>133.97</v>
      </c>
    </row>
    <row r="8082" spans="1:11" x14ac:dyDescent="0.2">
      <c r="A8082" t="s">
        <v>3785</v>
      </c>
      <c r="B8082" t="str">
        <f t="shared" si="254"/>
        <v>2017</v>
      </c>
      <c r="C8082" t="str">
        <f t="shared" si="255"/>
        <v>Jul</v>
      </c>
      <c r="D8082" t="s">
        <v>1249</v>
      </c>
      <c r="E8082" t="s">
        <v>974</v>
      </c>
      <c r="F8082" t="s">
        <v>12</v>
      </c>
      <c r="G8082" t="s">
        <v>105</v>
      </c>
      <c r="H8082" t="s">
        <v>129</v>
      </c>
      <c r="I8082" s="4">
        <v>137.62</v>
      </c>
      <c r="J8082" s="5">
        <v>2</v>
      </c>
      <c r="K8082" s="4">
        <v>60.55</v>
      </c>
    </row>
    <row r="8083" spans="1:11" x14ac:dyDescent="0.2">
      <c r="A8083" t="s">
        <v>3785</v>
      </c>
      <c r="B8083" t="str">
        <f t="shared" si="254"/>
        <v>2017</v>
      </c>
      <c r="C8083" t="str">
        <f t="shared" si="255"/>
        <v>Jul</v>
      </c>
      <c r="D8083" t="s">
        <v>1249</v>
      </c>
      <c r="E8083" t="s">
        <v>974</v>
      </c>
      <c r="F8083" t="s">
        <v>38</v>
      </c>
      <c r="G8083" t="s">
        <v>39</v>
      </c>
      <c r="H8083" t="s">
        <v>1721</v>
      </c>
      <c r="I8083" s="4">
        <v>302.67</v>
      </c>
      <c r="J8083" s="5">
        <v>3</v>
      </c>
      <c r="K8083" s="4">
        <v>72.64</v>
      </c>
    </row>
    <row r="8084" spans="1:11" x14ac:dyDescent="0.2">
      <c r="A8084" t="s">
        <v>3785</v>
      </c>
      <c r="B8084" t="str">
        <f t="shared" si="254"/>
        <v>2017</v>
      </c>
      <c r="C8084" t="str">
        <f t="shared" si="255"/>
        <v>Jul</v>
      </c>
      <c r="D8084" t="s">
        <v>1267</v>
      </c>
      <c r="E8084" t="s">
        <v>189</v>
      </c>
      <c r="F8084" t="s">
        <v>38</v>
      </c>
      <c r="G8084" t="s">
        <v>83</v>
      </c>
      <c r="H8084" t="s">
        <v>2615</v>
      </c>
      <c r="I8084" s="4">
        <v>115.96</v>
      </c>
      <c r="J8084" s="5">
        <v>2</v>
      </c>
      <c r="K8084" s="4">
        <v>25.51</v>
      </c>
    </row>
    <row r="8085" spans="1:11" x14ac:dyDescent="0.2">
      <c r="A8085" t="s">
        <v>3786</v>
      </c>
      <c r="B8085" t="str">
        <f t="shared" si="254"/>
        <v>2017</v>
      </c>
      <c r="C8085" t="str">
        <f t="shared" si="255"/>
        <v>Jul</v>
      </c>
      <c r="D8085" t="s">
        <v>617</v>
      </c>
      <c r="E8085" t="s">
        <v>31</v>
      </c>
      <c r="F8085" t="s">
        <v>12</v>
      </c>
      <c r="G8085" t="s">
        <v>20</v>
      </c>
      <c r="H8085" t="s">
        <v>433</v>
      </c>
      <c r="I8085" s="4">
        <v>330.4</v>
      </c>
      <c r="J8085" s="5">
        <v>2</v>
      </c>
      <c r="K8085" s="4">
        <v>85.9</v>
      </c>
    </row>
    <row r="8086" spans="1:11" x14ac:dyDescent="0.2">
      <c r="A8086" t="s">
        <v>3786</v>
      </c>
      <c r="B8086" t="str">
        <f t="shared" si="254"/>
        <v>2017</v>
      </c>
      <c r="C8086" t="str">
        <f t="shared" si="255"/>
        <v>Jul</v>
      </c>
      <c r="D8086" t="s">
        <v>617</v>
      </c>
      <c r="E8086" t="s">
        <v>31</v>
      </c>
      <c r="F8086" t="s">
        <v>12</v>
      </c>
      <c r="G8086" t="s">
        <v>18</v>
      </c>
      <c r="H8086" t="s">
        <v>199</v>
      </c>
      <c r="I8086" s="4">
        <v>26.25</v>
      </c>
      <c r="J8086" s="5">
        <v>7</v>
      </c>
      <c r="K8086" s="4">
        <v>12.6</v>
      </c>
    </row>
    <row r="8087" spans="1:11" x14ac:dyDescent="0.2">
      <c r="A8087" t="s">
        <v>3786</v>
      </c>
      <c r="B8087" t="str">
        <f t="shared" si="254"/>
        <v>2017</v>
      </c>
      <c r="C8087" t="str">
        <f t="shared" si="255"/>
        <v>Jul</v>
      </c>
      <c r="D8087" t="s">
        <v>1945</v>
      </c>
      <c r="E8087" t="s">
        <v>87</v>
      </c>
      <c r="F8087" t="s">
        <v>12</v>
      </c>
      <c r="G8087" t="s">
        <v>22</v>
      </c>
      <c r="H8087" t="s">
        <v>806</v>
      </c>
      <c r="I8087" s="4">
        <v>76.78</v>
      </c>
      <c r="J8087" s="5">
        <v>4</v>
      </c>
      <c r="K8087" s="4">
        <v>-53.74</v>
      </c>
    </row>
    <row r="8088" spans="1:11" x14ac:dyDescent="0.2">
      <c r="A8088" t="s">
        <v>3786</v>
      </c>
      <c r="B8088" t="str">
        <f t="shared" si="254"/>
        <v>2017</v>
      </c>
      <c r="C8088" t="str">
        <f t="shared" si="255"/>
        <v>Jul</v>
      </c>
      <c r="D8088" t="s">
        <v>2824</v>
      </c>
      <c r="E8088" t="s">
        <v>608</v>
      </c>
      <c r="F8088" t="s">
        <v>43</v>
      </c>
      <c r="G8088" t="s">
        <v>44</v>
      </c>
      <c r="H8088" t="s">
        <v>1412</v>
      </c>
      <c r="I8088" s="4">
        <v>89.95</v>
      </c>
      <c r="J8088" s="5">
        <v>5</v>
      </c>
      <c r="K8088" s="4">
        <v>43.18</v>
      </c>
    </row>
    <row r="8089" spans="1:11" x14ac:dyDescent="0.2">
      <c r="A8089" t="s">
        <v>3787</v>
      </c>
      <c r="B8089" t="str">
        <f t="shared" si="254"/>
        <v>2017</v>
      </c>
      <c r="C8089" t="str">
        <f t="shared" si="255"/>
        <v>Jul</v>
      </c>
      <c r="D8089" t="s">
        <v>1490</v>
      </c>
      <c r="E8089" t="s">
        <v>26</v>
      </c>
      <c r="F8089" t="s">
        <v>12</v>
      </c>
      <c r="G8089" t="s">
        <v>13</v>
      </c>
      <c r="H8089" t="s">
        <v>2220</v>
      </c>
      <c r="I8089" s="4">
        <v>54.82</v>
      </c>
      <c r="J8089" s="5">
        <v>3</v>
      </c>
      <c r="K8089" s="4">
        <v>17.82</v>
      </c>
    </row>
    <row r="8090" spans="1:11" x14ac:dyDescent="0.2">
      <c r="A8090" t="s">
        <v>3787</v>
      </c>
      <c r="B8090" t="str">
        <f t="shared" si="254"/>
        <v>2017</v>
      </c>
      <c r="C8090" t="str">
        <f t="shared" si="255"/>
        <v>Jul</v>
      </c>
      <c r="D8090" t="s">
        <v>1732</v>
      </c>
      <c r="E8090" t="s">
        <v>139</v>
      </c>
      <c r="F8090" t="s">
        <v>43</v>
      </c>
      <c r="G8090" t="s">
        <v>58</v>
      </c>
      <c r="H8090" t="s">
        <v>2414</v>
      </c>
      <c r="I8090" s="4">
        <v>41.42</v>
      </c>
      <c r="J8090" s="5">
        <v>2</v>
      </c>
      <c r="K8090" s="4">
        <v>8.2799999999999994</v>
      </c>
    </row>
    <row r="8091" spans="1:11" x14ac:dyDescent="0.2">
      <c r="A8091" t="s">
        <v>3787</v>
      </c>
      <c r="B8091" t="str">
        <f t="shared" si="254"/>
        <v>2017</v>
      </c>
      <c r="C8091" t="str">
        <f t="shared" si="255"/>
        <v>Jul</v>
      </c>
      <c r="D8091" t="s">
        <v>2693</v>
      </c>
      <c r="E8091" t="s">
        <v>17</v>
      </c>
      <c r="F8091" t="s">
        <v>43</v>
      </c>
      <c r="G8091" t="s">
        <v>44</v>
      </c>
      <c r="H8091" t="s">
        <v>818</v>
      </c>
      <c r="I8091" s="4">
        <v>36.79</v>
      </c>
      <c r="J8091" s="5">
        <v>1</v>
      </c>
      <c r="K8091" s="4">
        <v>4.1399999999999997</v>
      </c>
    </row>
    <row r="8092" spans="1:11" x14ac:dyDescent="0.2">
      <c r="A8092" t="s">
        <v>3787</v>
      </c>
      <c r="B8092" t="str">
        <f t="shared" si="254"/>
        <v>2017</v>
      </c>
      <c r="C8092" t="str">
        <f t="shared" si="255"/>
        <v>Jul</v>
      </c>
      <c r="D8092" t="s">
        <v>2093</v>
      </c>
      <c r="E8092" t="s">
        <v>31</v>
      </c>
      <c r="F8092" t="s">
        <v>12</v>
      </c>
      <c r="G8092" t="s">
        <v>20</v>
      </c>
      <c r="H8092" t="s">
        <v>717</v>
      </c>
      <c r="I8092" s="4">
        <v>56.56</v>
      </c>
      <c r="J8092" s="5">
        <v>2</v>
      </c>
      <c r="K8092" s="4">
        <v>15.27</v>
      </c>
    </row>
    <row r="8093" spans="1:11" x14ac:dyDescent="0.2">
      <c r="A8093" t="s">
        <v>3787</v>
      </c>
      <c r="B8093" t="str">
        <f t="shared" si="254"/>
        <v>2017</v>
      </c>
      <c r="C8093" t="str">
        <f t="shared" si="255"/>
        <v>Jul</v>
      </c>
      <c r="D8093" t="s">
        <v>2093</v>
      </c>
      <c r="E8093" t="s">
        <v>31</v>
      </c>
      <c r="F8093" t="s">
        <v>38</v>
      </c>
      <c r="G8093" t="s">
        <v>52</v>
      </c>
      <c r="H8093" t="s">
        <v>1792</v>
      </c>
      <c r="I8093" s="4">
        <v>36.96</v>
      </c>
      <c r="J8093" s="5">
        <v>7</v>
      </c>
      <c r="K8093" s="4">
        <v>11.46</v>
      </c>
    </row>
    <row r="8094" spans="1:11" x14ac:dyDescent="0.2">
      <c r="A8094" t="s">
        <v>3787</v>
      </c>
      <c r="B8094" t="str">
        <f t="shared" si="254"/>
        <v>2017</v>
      </c>
      <c r="C8094" t="str">
        <f t="shared" si="255"/>
        <v>Jul</v>
      </c>
      <c r="D8094" t="s">
        <v>1720</v>
      </c>
      <c r="E8094" t="s">
        <v>180</v>
      </c>
      <c r="F8094" t="s">
        <v>12</v>
      </c>
      <c r="G8094" t="s">
        <v>22</v>
      </c>
      <c r="H8094" t="s">
        <v>1595</v>
      </c>
      <c r="I8094" s="4">
        <v>17.52</v>
      </c>
      <c r="J8094" s="5">
        <v>4</v>
      </c>
      <c r="K8094" s="4">
        <v>8.41</v>
      </c>
    </row>
    <row r="8095" spans="1:11" x14ac:dyDescent="0.2">
      <c r="A8095" t="s">
        <v>3787</v>
      </c>
      <c r="B8095" t="str">
        <f t="shared" si="254"/>
        <v>2017</v>
      </c>
      <c r="C8095" t="str">
        <f t="shared" si="255"/>
        <v>Jul</v>
      </c>
      <c r="D8095" t="s">
        <v>1720</v>
      </c>
      <c r="E8095" t="s">
        <v>180</v>
      </c>
      <c r="F8095" t="s">
        <v>12</v>
      </c>
      <c r="G8095" t="s">
        <v>105</v>
      </c>
      <c r="H8095" t="s">
        <v>2980</v>
      </c>
      <c r="I8095" s="4">
        <v>155.88</v>
      </c>
      <c r="J8095" s="5">
        <v>6</v>
      </c>
      <c r="K8095" s="4">
        <v>54.56</v>
      </c>
    </row>
    <row r="8096" spans="1:11" x14ac:dyDescent="0.2">
      <c r="A8096" t="s">
        <v>3787</v>
      </c>
      <c r="B8096" t="str">
        <f t="shared" si="254"/>
        <v>2017</v>
      </c>
      <c r="C8096" t="str">
        <f t="shared" si="255"/>
        <v>Jul</v>
      </c>
      <c r="D8096" t="s">
        <v>745</v>
      </c>
      <c r="E8096" t="s">
        <v>26</v>
      </c>
      <c r="F8096" t="s">
        <v>43</v>
      </c>
      <c r="G8096" t="s">
        <v>44</v>
      </c>
      <c r="H8096" t="s">
        <v>1816</v>
      </c>
      <c r="I8096" s="4">
        <v>285.58</v>
      </c>
      <c r="J8096" s="5">
        <v>4</v>
      </c>
      <c r="K8096" s="4">
        <v>-57.12</v>
      </c>
    </row>
    <row r="8097" spans="1:11" x14ac:dyDescent="0.2">
      <c r="A8097" t="s">
        <v>3787</v>
      </c>
      <c r="B8097" t="str">
        <f t="shared" si="254"/>
        <v>2017</v>
      </c>
      <c r="C8097" t="str">
        <f t="shared" si="255"/>
        <v>Jul</v>
      </c>
      <c r="D8097" t="s">
        <v>647</v>
      </c>
      <c r="E8097" t="s">
        <v>67</v>
      </c>
      <c r="F8097" t="s">
        <v>12</v>
      </c>
      <c r="G8097" t="s">
        <v>13</v>
      </c>
      <c r="H8097" t="s">
        <v>2967</v>
      </c>
      <c r="I8097" s="4">
        <v>11.54</v>
      </c>
      <c r="J8097" s="5">
        <v>1</v>
      </c>
      <c r="K8097" s="4">
        <v>5.54</v>
      </c>
    </row>
    <row r="8098" spans="1:11" x14ac:dyDescent="0.2">
      <c r="A8098" t="s">
        <v>3787</v>
      </c>
      <c r="B8098" t="str">
        <f t="shared" si="254"/>
        <v>2017</v>
      </c>
      <c r="C8098" t="str">
        <f t="shared" si="255"/>
        <v>Jul</v>
      </c>
      <c r="D8098" t="s">
        <v>647</v>
      </c>
      <c r="E8098" t="s">
        <v>67</v>
      </c>
      <c r="F8098" t="s">
        <v>12</v>
      </c>
      <c r="G8098" t="s">
        <v>22</v>
      </c>
      <c r="H8098" t="s">
        <v>605</v>
      </c>
      <c r="I8098" s="4">
        <v>849.95</v>
      </c>
      <c r="J8098" s="5">
        <v>5</v>
      </c>
      <c r="K8098" s="4">
        <v>390.98</v>
      </c>
    </row>
    <row r="8099" spans="1:11" x14ac:dyDescent="0.2">
      <c r="A8099" t="s">
        <v>3787</v>
      </c>
      <c r="B8099" t="str">
        <f t="shared" si="254"/>
        <v>2017</v>
      </c>
      <c r="C8099" t="str">
        <f t="shared" si="255"/>
        <v>Jul</v>
      </c>
      <c r="D8099" t="s">
        <v>647</v>
      </c>
      <c r="E8099" t="s">
        <v>67</v>
      </c>
      <c r="F8099" t="s">
        <v>12</v>
      </c>
      <c r="G8099" t="s">
        <v>22</v>
      </c>
      <c r="H8099" t="s">
        <v>2248</v>
      </c>
      <c r="I8099" s="4">
        <v>11.01</v>
      </c>
      <c r="J8099" s="5">
        <v>3</v>
      </c>
      <c r="K8099" s="4">
        <v>5.39</v>
      </c>
    </row>
    <row r="8100" spans="1:11" x14ac:dyDescent="0.2">
      <c r="A8100" t="s">
        <v>3788</v>
      </c>
      <c r="B8100" t="str">
        <f t="shared" si="254"/>
        <v>2017</v>
      </c>
      <c r="C8100" t="str">
        <f t="shared" si="255"/>
        <v>Aug</v>
      </c>
      <c r="D8100" t="s">
        <v>1386</v>
      </c>
      <c r="E8100" t="s">
        <v>17</v>
      </c>
      <c r="F8100" t="s">
        <v>43</v>
      </c>
      <c r="G8100" t="s">
        <v>44</v>
      </c>
      <c r="H8100" t="s">
        <v>1437</v>
      </c>
      <c r="I8100" s="4">
        <v>95.98</v>
      </c>
      <c r="J8100" s="5">
        <v>2</v>
      </c>
      <c r="K8100" s="4">
        <v>6</v>
      </c>
    </row>
    <row r="8101" spans="1:11" x14ac:dyDescent="0.2">
      <c r="A8101" t="s">
        <v>3788</v>
      </c>
      <c r="B8101" t="str">
        <f t="shared" si="254"/>
        <v>2017</v>
      </c>
      <c r="C8101" t="str">
        <f t="shared" si="255"/>
        <v>Aug</v>
      </c>
      <c r="D8101" t="s">
        <v>1566</v>
      </c>
      <c r="E8101" t="s">
        <v>290</v>
      </c>
      <c r="F8101" t="s">
        <v>43</v>
      </c>
      <c r="G8101" t="s">
        <v>44</v>
      </c>
      <c r="H8101" t="s">
        <v>813</v>
      </c>
      <c r="I8101" s="4">
        <v>271.95999999999998</v>
      </c>
      <c r="J8101" s="5">
        <v>5</v>
      </c>
      <c r="K8101" s="4">
        <v>17</v>
      </c>
    </row>
    <row r="8102" spans="1:11" x14ac:dyDescent="0.2">
      <c r="A8102" t="s">
        <v>3788</v>
      </c>
      <c r="B8102" t="str">
        <f t="shared" si="254"/>
        <v>2017</v>
      </c>
      <c r="C8102" t="str">
        <f t="shared" si="255"/>
        <v>Aug</v>
      </c>
      <c r="D8102" t="s">
        <v>1198</v>
      </c>
      <c r="E8102" t="s">
        <v>11</v>
      </c>
      <c r="F8102" t="s">
        <v>43</v>
      </c>
      <c r="G8102" t="s">
        <v>353</v>
      </c>
      <c r="H8102" t="s">
        <v>2226</v>
      </c>
      <c r="I8102" s="4">
        <v>1439.98</v>
      </c>
      <c r="J8102" s="5">
        <v>3</v>
      </c>
      <c r="K8102" s="4">
        <v>-264</v>
      </c>
    </row>
    <row r="8103" spans="1:11" x14ac:dyDescent="0.2">
      <c r="A8103" t="s">
        <v>3788</v>
      </c>
      <c r="B8103" t="str">
        <f t="shared" si="254"/>
        <v>2017</v>
      </c>
      <c r="C8103" t="str">
        <f t="shared" si="255"/>
        <v>Aug</v>
      </c>
      <c r="D8103" t="s">
        <v>1198</v>
      </c>
      <c r="E8103" t="s">
        <v>11</v>
      </c>
      <c r="F8103" t="s">
        <v>12</v>
      </c>
      <c r="G8103" t="s">
        <v>13</v>
      </c>
      <c r="H8103" t="s">
        <v>3789</v>
      </c>
      <c r="I8103" s="4">
        <v>36.29</v>
      </c>
      <c r="J8103" s="5">
        <v>7</v>
      </c>
      <c r="K8103" s="4">
        <v>12.7</v>
      </c>
    </row>
    <row r="8104" spans="1:11" x14ac:dyDescent="0.2">
      <c r="A8104" t="s">
        <v>3788</v>
      </c>
      <c r="B8104" t="str">
        <f t="shared" si="254"/>
        <v>2017</v>
      </c>
      <c r="C8104" t="str">
        <f t="shared" si="255"/>
        <v>Aug</v>
      </c>
      <c r="D8104" t="s">
        <v>940</v>
      </c>
      <c r="E8104" t="s">
        <v>31</v>
      </c>
      <c r="F8104" t="s">
        <v>12</v>
      </c>
      <c r="G8104" t="s">
        <v>22</v>
      </c>
      <c r="H8104" t="s">
        <v>426</v>
      </c>
      <c r="I8104" s="4">
        <v>54.9</v>
      </c>
      <c r="J8104" s="5">
        <v>2</v>
      </c>
      <c r="K8104" s="4">
        <v>18.53</v>
      </c>
    </row>
    <row r="8105" spans="1:11" x14ac:dyDescent="0.2">
      <c r="A8105" t="s">
        <v>3788</v>
      </c>
      <c r="B8105" t="str">
        <f t="shared" si="254"/>
        <v>2017</v>
      </c>
      <c r="C8105" t="str">
        <f t="shared" si="255"/>
        <v>Aug</v>
      </c>
      <c r="D8105" t="s">
        <v>2788</v>
      </c>
      <c r="E8105" t="s">
        <v>31</v>
      </c>
      <c r="F8105" t="s">
        <v>12</v>
      </c>
      <c r="G8105" t="s">
        <v>20</v>
      </c>
      <c r="H8105" t="s">
        <v>1618</v>
      </c>
      <c r="I8105" s="4">
        <v>186.54</v>
      </c>
      <c r="J8105" s="5">
        <v>3</v>
      </c>
      <c r="K8105" s="4">
        <v>50.37</v>
      </c>
    </row>
    <row r="8106" spans="1:11" x14ac:dyDescent="0.2">
      <c r="A8106" t="s">
        <v>3790</v>
      </c>
      <c r="B8106" t="str">
        <f t="shared" si="254"/>
        <v>2017</v>
      </c>
      <c r="C8106" t="str">
        <f t="shared" si="255"/>
        <v>Aug</v>
      </c>
      <c r="D8106" t="s">
        <v>2756</v>
      </c>
      <c r="E8106" t="s">
        <v>17</v>
      </c>
      <c r="F8106" t="s">
        <v>38</v>
      </c>
      <c r="G8106" t="s">
        <v>83</v>
      </c>
      <c r="H8106" t="s">
        <v>84</v>
      </c>
      <c r="I8106" s="4">
        <v>183.37</v>
      </c>
      <c r="J8106" s="5">
        <v>2</v>
      </c>
      <c r="K8106" s="4">
        <v>-36.67</v>
      </c>
    </row>
    <row r="8107" spans="1:11" x14ac:dyDescent="0.2">
      <c r="A8107" t="s">
        <v>3790</v>
      </c>
      <c r="B8107" t="str">
        <f t="shared" si="254"/>
        <v>2017</v>
      </c>
      <c r="C8107" t="str">
        <f t="shared" si="255"/>
        <v>Aug</v>
      </c>
      <c r="D8107" t="s">
        <v>2580</v>
      </c>
      <c r="E8107" t="s">
        <v>31</v>
      </c>
      <c r="F8107" t="s">
        <v>12</v>
      </c>
      <c r="G8107" t="s">
        <v>18</v>
      </c>
      <c r="H8107" t="s">
        <v>3145</v>
      </c>
      <c r="I8107" s="4">
        <v>51.75</v>
      </c>
      <c r="J8107" s="5">
        <v>5</v>
      </c>
      <c r="K8107" s="4">
        <v>24.84</v>
      </c>
    </row>
    <row r="8108" spans="1:11" x14ac:dyDescent="0.2">
      <c r="A8108" t="s">
        <v>3790</v>
      </c>
      <c r="B8108" t="str">
        <f t="shared" si="254"/>
        <v>2017</v>
      </c>
      <c r="C8108" t="str">
        <f t="shared" si="255"/>
        <v>Aug</v>
      </c>
      <c r="D8108" t="s">
        <v>2580</v>
      </c>
      <c r="E8108" t="s">
        <v>31</v>
      </c>
      <c r="F8108" t="s">
        <v>38</v>
      </c>
      <c r="G8108" t="s">
        <v>52</v>
      </c>
      <c r="H8108" t="s">
        <v>754</v>
      </c>
      <c r="I8108" s="4">
        <v>123.96</v>
      </c>
      <c r="J8108" s="5">
        <v>3</v>
      </c>
      <c r="K8108" s="4">
        <v>11.16</v>
      </c>
    </row>
    <row r="8109" spans="1:11" x14ac:dyDescent="0.2">
      <c r="A8109" t="s">
        <v>3790</v>
      </c>
      <c r="B8109" t="str">
        <f t="shared" si="254"/>
        <v>2017</v>
      </c>
      <c r="C8109" t="str">
        <f t="shared" si="255"/>
        <v>Aug</v>
      </c>
      <c r="D8109" t="s">
        <v>786</v>
      </c>
      <c r="E8109" t="s">
        <v>31</v>
      </c>
      <c r="F8109" t="s">
        <v>12</v>
      </c>
      <c r="G8109" t="s">
        <v>20</v>
      </c>
      <c r="H8109" t="s">
        <v>130</v>
      </c>
      <c r="I8109" s="4">
        <v>99.87</v>
      </c>
      <c r="J8109" s="5">
        <v>3</v>
      </c>
      <c r="K8109" s="4">
        <v>23.97</v>
      </c>
    </row>
    <row r="8110" spans="1:11" x14ac:dyDescent="0.2">
      <c r="A8110" t="s">
        <v>3790</v>
      </c>
      <c r="B8110" t="str">
        <f t="shared" si="254"/>
        <v>2017</v>
      </c>
      <c r="C8110" t="str">
        <f t="shared" si="255"/>
        <v>Aug</v>
      </c>
      <c r="D8110" t="s">
        <v>2112</v>
      </c>
      <c r="E8110" t="s">
        <v>17</v>
      </c>
      <c r="F8110" t="s">
        <v>43</v>
      </c>
      <c r="G8110" t="s">
        <v>58</v>
      </c>
      <c r="H8110" t="s">
        <v>2758</v>
      </c>
      <c r="I8110" s="4">
        <v>39.82</v>
      </c>
      <c r="J8110" s="5">
        <v>3</v>
      </c>
      <c r="K8110" s="4">
        <v>7.47</v>
      </c>
    </row>
    <row r="8111" spans="1:11" x14ac:dyDescent="0.2">
      <c r="A8111" t="s">
        <v>3790</v>
      </c>
      <c r="B8111" t="str">
        <f t="shared" si="254"/>
        <v>2017</v>
      </c>
      <c r="C8111" t="str">
        <f t="shared" si="255"/>
        <v>Aug</v>
      </c>
      <c r="D8111" t="s">
        <v>3265</v>
      </c>
      <c r="E8111" t="s">
        <v>189</v>
      </c>
      <c r="F8111" t="s">
        <v>12</v>
      </c>
      <c r="G8111" t="s">
        <v>20</v>
      </c>
      <c r="H8111" t="s">
        <v>1770</v>
      </c>
      <c r="I8111" s="4">
        <v>16.059999999999999</v>
      </c>
      <c r="J8111" s="5">
        <v>1</v>
      </c>
      <c r="K8111" s="4">
        <v>4.18</v>
      </c>
    </row>
    <row r="8112" spans="1:11" x14ac:dyDescent="0.2">
      <c r="A8112" t="s">
        <v>3790</v>
      </c>
      <c r="B8112" t="str">
        <f t="shared" si="254"/>
        <v>2017</v>
      </c>
      <c r="C8112" t="str">
        <f t="shared" si="255"/>
        <v>Aug</v>
      </c>
      <c r="D8112" t="s">
        <v>3288</v>
      </c>
      <c r="E8112" t="s">
        <v>87</v>
      </c>
      <c r="F8112" t="s">
        <v>12</v>
      </c>
      <c r="G8112" t="s">
        <v>18</v>
      </c>
      <c r="H8112" t="s">
        <v>436</v>
      </c>
      <c r="I8112" s="4">
        <v>16.52</v>
      </c>
      <c r="J8112" s="5">
        <v>5</v>
      </c>
      <c r="K8112" s="4">
        <v>5.37</v>
      </c>
    </row>
    <row r="8113" spans="1:11" x14ac:dyDescent="0.2">
      <c r="A8113" t="s">
        <v>3791</v>
      </c>
      <c r="B8113" t="str">
        <f t="shared" si="254"/>
        <v>2017</v>
      </c>
      <c r="C8113" t="str">
        <f t="shared" si="255"/>
        <v>Aug</v>
      </c>
      <c r="D8113" t="s">
        <v>1152</v>
      </c>
      <c r="E8113" t="s">
        <v>327</v>
      </c>
      <c r="F8113" t="s">
        <v>12</v>
      </c>
      <c r="G8113" t="s">
        <v>13</v>
      </c>
      <c r="H8113" t="s">
        <v>1947</v>
      </c>
      <c r="I8113" s="4">
        <v>7.97</v>
      </c>
      <c r="J8113" s="5">
        <v>2</v>
      </c>
      <c r="K8113" s="4">
        <v>2.89</v>
      </c>
    </row>
    <row r="8114" spans="1:11" x14ac:dyDescent="0.2">
      <c r="A8114" t="s">
        <v>3791</v>
      </c>
      <c r="B8114" t="str">
        <f t="shared" si="254"/>
        <v>2017</v>
      </c>
      <c r="C8114" t="str">
        <f t="shared" si="255"/>
        <v>Aug</v>
      </c>
      <c r="D8114" t="s">
        <v>1152</v>
      </c>
      <c r="E8114" t="s">
        <v>327</v>
      </c>
      <c r="F8114" t="s">
        <v>12</v>
      </c>
      <c r="G8114" t="s">
        <v>72</v>
      </c>
      <c r="H8114" t="s">
        <v>3226</v>
      </c>
      <c r="I8114" s="4">
        <v>8.7799999999999994</v>
      </c>
      <c r="J8114" s="5">
        <v>1</v>
      </c>
      <c r="K8114" s="4">
        <v>3.18</v>
      </c>
    </row>
    <row r="8115" spans="1:11" x14ac:dyDescent="0.2">
      <c r="A8115" t="s">
        <v>3791</v>
      </c>
      <c r="B8115" t="str">
        <f t="shared" si="254"/>
        <v>2017</v>
      </c>
      <c r="C8115" t="str">
        <f t="shared" si="255"/>
        <v>Aug</v>
      </c>
      <c r="D8115" t="s">
        <v>1152</v>
      </c>
      <c r="E8115" t="s">
        <v>11</v>
      </c>
      <c r="F8115" t="s">
        <v>12</v>
      </c>
      <c r="G8115" t="s">
        <v>22</v>
      </c>
      <c r="H8115" t="s">
        <v>191</v>
      </c>
      <c r="I8115" s="4">
        <v>3.32</v>
      </c>
      <c r="J8115" s="5">
        <v>3</v>
      </c>
      <c r="K8115" s="4">
        <v>-5.64</v>
      </c>
    </row>
    <row r="8116" spans="1:11" x14ac:dyDescent="0.2">
      <c r="A8116" t="s">
        <v>3792</v>
      </c>
      <c r="B8116" t="str">
        <f t="shared" si="254"/>
        <v>2017</v>
      </c>
      <c r="C8116" t="str">
        <f t="shared" si="255"/>
        <v>Aug</v>
      </c>
      <c r="D8116" t="s">
        <v>775</v>
      </c>
      <c r="E8116" t="s">
        <v>37</v>
      </c>
      <c r="F8116" t="s">
        <v>12</v>
      </c>
      <c r="G8116" t="s">
        <v>13</v>
      </c>
      <c r="H8116" t="s">
        <v>2961</v>
      </c>
      <c r="I8116" s="4">
        <v>13.76</v>
      </c>
      <c r="J8116" s="5">
        <v>2</v>
      </c>
      <c r="K8116" s="4">
        <v>6.33</v>
      </c>
    </row>
    <row r="8117" spans="1:11" x14ac:dyDescent="0.2">
      <c r="A8117" t="s">
        <v>3792</v>
      </c>
      <c r="B8117" t="str">
        <f t="shared" si="254"/>
        <v>2017</v>
      </c>
      <c r="C8117" t="str">
        <f t="shared" si="255"/>
        <v>Aug</v>
      </c>
      <c r="D8117" t="s">
        <v>1215</v>
      </c>
      <c r="E8117" t="s">
        <v>11</v>
      </c>
      <c r="F8117" t="s">
        <v>12</v>
      </c>
      <c r="G8117" t="s">
        <v>20</v>
      </c>
      <c r="H8117" t="s">
        <v>2321</v>
      </c>
      <c r="I8117" s="4">
        <v>151.06</v>
      </c>
      <c r="J8117" s="5">
        <v>9</v>
      </c>
      <c r="K8117" s="4">
        <v>7.55</v>
      </c>
    </row>
    <row r="8118" spans="1:11" x14ac:dyDescent="0.2">
      <c r="A8118" t="s">
        <v>3792</v>
      </c>
      <c r="B8118" t="str">
        <f t="shared" si="254"/>
        <v>2017</v>
      </c>
      <c r="C8118" t="str">
        <f t="shared" si="255"/>
        <v>Aug</v>
      </c>
      <c r="D8118" t="s">
        <v>432</v>
      </c>
      <c r="E8118" t="s">
        <v>146</v>
      </c>
      <c r="F8118" t="s">
        <v>12</v>
      </c>
      <c r="G8118" t="s">
        <v>22</v>
      </c>
      <c r="H8118" t="s">
        <v>1301</v>
      </c>
      <c r="I8118" s="4">
        <v>125.88</v>
      </c>
      <c r="J8118" s="5">
        <v>6</v>
      </c>
      <c r="K8118" s="4">
        <v>60.42</v>
      </c>
    </row>
    <row r="8119" spans="1:11" x14ac:dyDescent="0.2">
      <c r="A8119" t="s">
        <v>3792</v>
      </c>
      <c r="B8119" t="str">
        <f t="shared" si="254"/>
        <v>2017</v>
      </c>
      <c r="C8119" t="str">
        <f t="shared" si="255"/>
        <v>Aug</v>
      </c>
      <c r="D8119" t="s">
        <v>432</v>
      </c>
      <c r="E8119" t="s">
        <v>146</v>
      </c>
      <c r="F8119" t="s">
        <v>43</v>
      </c>
      <c r="G8119" t="s">
        <v>58</v>
      </c>
      <c r="H8119" t="s">
        <v>3024</v>
      </c>
      <c r="I8119" s="4">
        <v>79.78</v>
      </c>
      <c r="J8119" s="5">
        <v>2</v>
      </c>
      <c r="K8119" s="4">
        <v>29.52</v>
      </c>
    </row>
    <row r="8120" spans="1:11" x14ac:dyDescent="0.2">
      <c r="A8120" t="s">
        <v>3792</v>
      </c>
      <c r="B8120" t="str">
        <f t="shared" si="254"/>
        <v>2017</v>
      </c>
      <c r="C8120" t="str">
        <f t="shared" si="255"/>
        <v>Aug</v>
      </c>
      <c r="D8120" t="s">
        <v>432</v>
      </c>
      <c r="E8120" t="s">
        <v>146</v>
      </c>
      <c r="F8120" t="s">
        <v>12</v>
      </c>
      <c r="G8120" t="s">
        <v>18</v>
      </c>
      <c r="H8120" t="s">
        <v>1791</v>
      </c>
      <c r="I8120" s="4">
        <v>133.19999999999999</v>
      </c>
      <c r="J8120" s="5">
        <v>9</v>
      </c>
      <c r="K8120" s="4">
        <v>66.599999999999994</v>
      </c>
    </row>
    <row r="8121" spans="1:11" x14ac:dyDescent="0.2">
      <c r="A8121" t="s">
        <v>3793</v>
      </c>
      <c r="B8121" t="str">
        <f t="shared" si="254"/>
        <v>2017</v>
      </c>
      <c r="C8121" t="str">
        <f t="shared" si="255"/>
        <v>Aug</v>
      </c>
      <c r="D8121" t="s">
        <v>66</v>
      </c>
      <c r="E8121" t="s">
        <v>71</v>
      </c>
      <c r="F8121" t="s">
        <v>38</v>
      </c>
      <c r="G8121" t="s">
        <v>83</v>
      </c>
      <c r="H8121" t="s">
        <v>1268</v>
      </c>
      <c r="I8121" s="4">
        <v>145.74</v>
      </c>
      <c r="J8121" s="5">
        <v>3</v>
      </c>
      <c r="K8121" s="4">
        <v>23.32</v>
      </c>
    </row>
    <row r="8122" spans="1:11" x14ac:dyDescent="0.2">
      <c r="A8122" t="s">
        <v>3793</v>
      </c>
      <c r="B8122" t="str">
        <f t="shared" si="254"/>
        <v>2017</v>
      </c>
      <c r="C8122" t="str">
        <f t="shared" si="255"/>
        <v>Aug</v>
      </c>
      <c r="D8122" t="s">
        <v>66</v>
      </c>
      <c r="E8122" t="s">
        <v>71</v>
      </c>
      <c r="F8122" t="s">
        <v>38</v>
      </c>
      <c r="G8122" t="s">
        <v>52</v>
      </c>
      <c r="H8122" t="s">
        <v>1622</v>
      </c>
      <c r="I8122" s="4">
        <v>15.4</v>
      </c>
      <c r="J8122" s="5">
        <v>5</v>
      </c>
      <c r="K8122" s="4">
        <v>7.39</v>
      </c>
    </row>
    <row r="8123" spans="1:11" x14ac:dyDescent="0.2">
      <c r="A8123" t="s">
        <v>3793</v>
      </c>
      <c r="B8123" t="str">
        <f t="shared" si="254"/>
        <v>2017</v>
      </c>
      <c r="C8123" t="str">
        <f t="shared" si="255"/>
        <v>Aug</v>
      </c>
      <c r="D8123" t="s">
        <v>3048</v>
      </c>
      <c r="E8123" t="s">
        <v>11</v>
      </c>
      <c r="F8123" t="s">
        <v>12</v>
      </c>
      <c r="G8123" t="s">
        <v>13</v>
      </c>
      <c r="H8123" t="s">
        <v>3403</v>
      </c>
      <c r="I8123" s="4">
        <v>115.3</v>
      </c>
      <c r="J8123" s="5">
        <v>3</v>
      </c>
      <c r="K8123" s="4">
        <v>40.35</v>
      </c>
    </row>
    <row r="8124" spans="1:11" x14ac:dyDescent="0.2">
      <c r="A8124" t="s">
        <v>3793</v>
      </c>
      <c r="B8124" t="str">
        <f t="shared" si="254"/>
        <v>2017</v>
      </c>
      <c r="C8124" t="str">
        <f t="shared" si="255"/>
        <v>Aug</v>
      </c>
      <c r="D8124" t="s">
        <v>587</v>
      </c>
      <c r="E8124" t="s">
        <v>793</v>
      </c>
      <c r="F8124" t="s">
        <v>43</v>
      </c>
      <c r="G8124" t="s">
        <v>44</v>
      </c>
      <c r="H8124" t="s">
        <v>2649</v>
      </c>
      <c r="I8124" s="4">
        <v>824.95</v>
      </c>
      <c r="J8124" s="5">
        <v>5</v>
      </c>
      <c r="K8124" s="4">
        <v>247.49</v>
      </c>
    </row>
    <row r="8125" spans="1:11" x14ac:dyDescent="0.2">
      <c r="A8125" t="s">
        <v>3793</v>
      </c>
      <c r="B8125" t="str">
        <f t="shared" si="254"/>
        <v>2017</v>
      </c>
      <c r="C8125" t="str">
        <f t="shared" si="255"/>
        <v>Aug</v>
      </c>
      <c r="D8125" t="s">
        <v>587</v>
      </c>
      <c r="E8125" t="s">
        <v>793</v>
      </c>
      <c r="F8125" t="s">
        <v>12</v>
      </c>
      <c r="G8125" t="s">
        <v>18</v>
      </c>
      <c r="H8125" t="s">
        <v>698</v>
      </c>
      <c r="I8125" s="4">
        <v>24.64</v>
      </c>
      <c r="J8125" s="5">
        <v>8</v>
      </c>
      <c r="K8125" s="4">
        <v>11.83</v>
      </c>
    </row>
    <row r="8126" spans="1:11" x14ac:dyDescent="0.2">
      <c r="A8126" t="s">
        <v>3793</v>
      </c>
      <c r="B8126" t="str">
        <f t="shared" si="254"/>
        <v>2017</v>
      </c>
      <c r="C8126" t="str">
        <f t="shared" si="255"/>
        <v>Aug</v>
      </c>
      <c r="D8126" t="s">
        <v>587</v>
      </c>
      <c r="E8126" t="s">
        <v>793</v>
      </c>
      <c r="F8126" t="s">
        <v>12</v>
      </c>
      <c r="G8126" t="s">
        <v>27</v>
      </c>
      <c r="H8126" t="s">
        <v>1451</v>
      </c>
      <c r="I8126" s="4">
        <v>227.88</v>
      </c>
      <c r="J8126" s="5">
        <v>6</v>
      </c>
      <c r="K8126" s="4">
        <v>68.36</v>
      </c>
    </row>
    <row r="8127" spans="1:11" x14ac:dyDescent="0.2">
      <c r="A8127" t="s">
        <v>3793</v>
      </c>
      <c r="B8127" t="str">
        <f t="shared" si="254"/>
        <v>2017</v>
      </c>
      <c r="C8127" t="str">
        <f t="shared" si="255"/>
        <v>Aug</v>
      </c>
      <c r="D8127" t="s">
        <v>1798</v>
      </c>
      <c r="E8127" t="s">
        <v>169</v>
      </c>
      <c r="F8127" t="s">
        <v>12</v>
      </c>
      <c r="G8127" t="s">
        <v>232</v>
      </c>
      <c r="H8127" t="s">
        <v>2448</v>
      </c>
      <c r="I8127" s="4">
        <v>70.12</v>
      </c>
      <c r="J8127" s="5">
        <v>4</v>
      </c>
      <c r="K8127" s="4">
        <v>21.04</v>
      </c>
    </row>
    <row r="8128" spans="1:11" x14ac:dyDescent="0.2">
      <c r="A8128" t="s">
        <v>3794</v>
      </c>
      <c r="B8128" t="str">
        <f t="shared" si="254"/>
        <v>2017</v>
      </c>
      <c r="C8128" t="str">
        <f t="shared" si="255"/>
        <v>Aug</v>
      </c>
      <c r="D8128" t="s">
        <v>2606</v>
      </c>
      <c r="E8128" t="s">
        <v>290</v>
      </c>
      <c r="F8128" t="s">
        <v>43</v>
      </c>
      <c r="G8128" t="s">
        <v>58</v>
      </c>
      <c r="H8128" t="s">
        <v>1251</v>
      </c>
      <c r="I8128" s="4">
        <v>79.989999999999995</v>
      </c>
      <c r="J8128" s="5">
        <v>1</v>
      </c>
      <c r="K8128" s="4">
        <v>22</v>
      </c>
    </row>
    <row r="8129" spans="1:11" x14ac:dyDescent="0.2">
      <c r="A8129" t="s">
        <v>3794</v>
      </c>
      <c r="B8129" t="str">
        <f t="shared" si="254"/>
        <v>2017</v>
      </c>
      <c r="C8129" t="str">
        <f t="shared" si="255"/>
        <v>Aug</v>
      </c>
      <c r="D8129" t="s">
        <v>2673</v>
      </c>
      <c r="E8129" t="s">
        <v>169</v>
      </c>
      <c r="F8129" t="s">
        <v>12</v>
      </c>
      <c r="G8129" t="s">
        <v>27</v>
      </c>
      <c r="H8129" t="s">
        <v>2682</v>
      </c>
      <c r="I8129" s="4">
        <v>11.68</v>
      </c>
      <c r="J8129" s="5">
        <v>2</v>
      </c>
      <c r="K8129" s="4">
        <v>5.49</v>
      </c>
    </row>
    <row r="8130" spans="1:11" x14ac:dyDescent="0.2">
      <c r="A8130" t="s">
        <v>3794</v>
      </c>
      <c r="B8130" t="str">
        <f t="shared" si="254"/>
        <v>2017</v>
      </c>
      <c r="C8130" t="str">
        <f t="shared" si="255"/>
        <v>Aug</v>
      </c>
      <c r="D8130" t="s">
        <v>2673</v>
      </c>
      <c r="E8130" t="s">
        <v>169</v>
      </c>
      <c r="F8130" t="s">
        <v>12</v>
      </c>
      <c r="G8130" t="s">
        <v>27</v>
      </c>
      <c r="H8130" t="s">
        <v>242</v>
      </c>
      <c r="I8130" s="4">
        <v>104.8</v>
      </c>
      <c r="J8130" s="5">
        <v>10</v>
      </c>
      <c r="K8130" s="4">
        <v>26.2</v>
      </c>
    </row>
    <row r="8131" spans="1:11" x14ac:dyDescent="0.2">
      <c r="A8131" t="s">
        <v>3794</v>
      </c>
      <c r="B8131" t="str">
        <f t="shared" ref="B8131:B8194" si="256">TEXT(A8131,"YYYY")</f>
        <v>2017</v>
      </c>
      <c r="C8131" t="str">
        <f t="shared" ref="C8131:C8194" si="257">TEXT(A8131,"MMM")</f>
        <v>Aug</v>
      </c>
      <c r="D8131" t="s">
        <v>580</v>
      </c>
      <c r="E8131" t="s">
        <v>31</v>
      </c>
      <c r="F8131" t="s">
        <v>43</v>
      </c>
      <c r="G8131" t="s">
        <v>44</v>
      </c>
      <c r="H8131" t="s">
        <v>1096</v>
      </c>
      <c r="I8131" s="4">
        <v>159.96</v>
      </c>
      <c r="J8131" s="5">
        <v>5</v>
      </c>
      <c r="K8131" s="4">
        <v>18</v>
      </c>
    </row>
    <row r="8132" spans="1:11" x14ac:dyDescent="0.2">
      <c r="A8132" t="s">
        <v>3794</v>
      </c>
      <c r="B8132" t="str">
        <f t="shared" si="256"/>
        <v>2017</v>
      </c>
      <c r="C8132" t="str">
        <f t="shared" si="257"/>
        <v>Aug</v>
      </c>
      <c r="D8132" t="s">
        <v>580</v>
      </c>
      <c r="E8132" t="s">
        <v>31</v>
      </c>
      <c r="F8132" t="s">
        <v>12</v>
      </c>
      <c r="G8132" t="s">
        <v>22</v>
      </c>
      <c r="H8132" t="s">
        <v>2819</v>
      </c>
      <c r="I8132" s="4">
        <v>13.76</v>
      </c>
      <c r="J8132" s="5">
        <v>2</v>
      </c>
      <c r="K8132" s="4">
        <v>4.6399999999999997</v>
      </c>
    </row>
    <row r="8133" spans="1:11" x14ac:dyDescent="0.2">
      <c r="A8133" t="s">
        <v>3794</v>
      </c>
      <c r="B8133" t="str">
        <f t="shared" si="256"/>
        <v>2017</v>
      </c>
      <c r="C8133" t="str">
        <f t="shared" si="257"/>
        <v>Aug</v>
      </c>
      <c r="D8133" t="s">
        <v>776</v>
      </c>
      <c r="E8133" t="s">
        <v>369</v>
      </c>
      <c r="F8133" t="s">
        <v>43</v>
      </c>
      <c r="G8133" t="s">
        <v>58</v>
      </c>
      <c r="H8133" t="s">
        <v>1186</v>
      </c>
      <c r="I8133" s="4">
        <v>63.96</v>
      </c>
      <c r="J8133" s="5">
        <v>4</v>
      </c>
      <c r="K8133" s="4">
        <v>19.829999999999998</v>
      </c>
    </row>
    <row r="8134" spans="1:11" x14ac:dyDescent="0.2">
      <c r="A8134" t="s">
        <v>3794</v>
      </c>
      <c r="B8134" t="str">
        <f t="shared" si="256"/>
        <v>2017</v>
      </c>
      <c r="C8134" t="str">
        <f t="shared" si="257"/>
        <v>Aug</v>
      </c>
      <c r="D8134" t="s">
        <v>2017</v>
      </c>
      <c r="E8134" t="s">
        <v>31</v>
      </c>
      <c r="F8134" t="s">
        <v>12</v>
      </c>
      <c r="G8134" t="s">
        <v>13</v>
      </c>
      <c r="H8134" t="s">
        <v>311</v>
      </c>
      <c r="I8134" s="4">
        <v>244.55</v>
      </c>
      <c r="J8134" s="5">
        <v>5</v>
      </c>
      <c r="K8134" s="4">
        <v>114.94</v>
      </c>
    </row>
    <row r="8135" spans="1:11" x14ac:dyDescent="0.2">
      <c r="A8135" t="s">
        <v>3794</v>
      </c>
      <c r="B8135" t="str">
        <f t="shared" si="256"/>
        <v>2017</v>
      </c>
      <c r="C8135" t="str">
        <f t="shared" si="257"/>
        <v>Aug</v>
      </c>
      <c r="D8135" t="s">
        <v>330</v>
      </c>
      <c r="E8135" t="s">
        <v>11</v>
      </c>
      <c r="F8135" t="s">
        <v>43</v>
      </c>
      <c r="G8135" t="s">
        <v>58</v>
      </c>
      <c r="H8135" t="s">
        <v>2848</v>
      </c>
      <c r="I8135" s="4">
        <v>119.45</v>
      </c>
      <c r="J8135" s="5">
        <v>3</v>
      </c>
      <c r="K8135" s="4">
        <v>-13.44</v>
      </c>
    </row>
    <row r="8136" spans="1:11" x14ac:dyDescent="0.2">
      <c r="A8136" t="s">
        <v>3794</v>
      </c>
      <c r="B8136" t="str">
        <f t="shared" si="256"/>
        <v>2017</v>
      </c>
      <c r="C8136" t="str">
        <f t="shared" si="257"/>
        <v>Aug</v>
      </c>
      <c r="D8136" t="s">
        <v>330</v>
      </c>
      <c r="E8136" t="s">
        <v>11</v>
      </c>
      <c r="F8136" t="s">
        <v>12</v>
      </c>
      <c r="G8136" t="s">
        <v>20</v>
      </c>
      <c r="H8136" t="s">
        <v>2152</v>
      </c>
      <c r="I8136" s="4">
        <v>118.16</v>
      </c>
      <c r="J8136" s="5">
        <v>2</v>
      </c>
      <c r="K8136" s="4">
        <v>-25.11</v>
      </c>
    </row>
    <row r="8137" spans="1:11" x14ac:dyDescent="0.2">
      <c r="A8137" t="s">
        <v>3794</v>
      </c>
      <c r="B8137" t="str">
        <f t="shared" si="256"/>
        <v>2017</v>
      </c>
      <c r="C8137" t="str">
        <f t="shared" si="257"/>
        <v>Aug</v>
      </c>
      <c r="D8137" t="s">
        <v>1878</v>
      </c>
      <c r="E8137" t="s">
        <v>31</v>
      </c>
      <c r="F8137" t="s">
        <v>43</v>
      </c>
      <c r="G8137" t="s">
        <v>44</v>
      </c>
      <c r="H8137" t="s">
        <v>366</v>
      </c>
      <c r="I8137" s="4">
        <v>707.88</v>
      </c>
      <c r="J8137" s="5">
        <v>3</v>
      </c>
      <c r="K8137" s="4">
        <v>44.24</v>
      </c>
    </row>
    <row r="8138" spans="1:11" x14ac:dyDescent="0.2">
      <c r="A8138" t="s">
        <v>3794</v>
      </c>
      <c r="B8138" t="str">
        <f t="shared" si="256"/>
        <v>2017</v>
      </c>
      <c r="C8138" t="str">
        <f t="shared" si="257"/>
        <v>Aug</v>
      </c>
      <c r="D8138" t="s">
        <v>1878</v>
      </c>
      <c r="E8138" t="s">
        <v>31</v>
      </c>
      <c r="F8138" t="s">
        <v>12</v>
      </c>
      <c r="G8138" t="s">
        <v>22</v>
      </c>
      <c r="H8138" t="s">
        <v>1041</v>
      </c>
      <c r="I8138" s="4">
        <v>11.95</v>
      </c>
      <c r="J8138" s="5">
        <v>3</v>
      </c>
      <c r="K8138" s="4">
        <v>4.18</v>
      </c>
    </row>
    <row r="8139" spans="1:11" x14ac:dyDescent="0.2">
      <c r="A8139" t="s">
        <v>3794</v>
      </c>
      <c r="B8139" t="str">
        <f t="shared" si="256"/>
        <v>2017</v>
      </c>
      <c r="C8139" t="str">
        <f t="shared" si="257"/>
        <v>Aug</v>
      </c>
      <c r="D8139" t="s">
        <v>1878</v>
      </c>
      <c r="E8139" t="s">
        <v>31</v>
      </c>
      <c r="F8139" t="s">
        <v>12</v>
      </c>
      <c r="G8139" t="s">
        <v>22</v>
      </c>
      <c r="H8139" t="s">
        <v>3795</v>
      </c>
      <c r="I8139" s="4">
        <v>31.13</v>
      </c>
      <c r="J8139" s="5">
        <v>3</v>
      </c>
      <c r="K8139" s="4">
        <v>11.67</v>
      </c>
    </row>
    <row r="8140" spans="1:11" x14ac:dyDescent="0.2">
      <c r="A8140" t="s">
        <v>3794</v>
      </c>
      <c r="B8140" t="str">
        <f t="shared" si="256"/>
        <v>2017</v>
      </c>
      <c r="C8140" t="str">
        <f t="shared" si="257"/>
        <v>Aug</v>
      </c>
      <c r="D8140" t="s">
        <v>1878</v>
      </c>
      <c r="E8140" t="s">
        <v>31</v>
      </c>
      <c r="F8140" t="s">
        <v>43</v>
      </c>
      <c r="G8140" t="s">
        <v>58</v>
      </c>
      <c r="H8140" t="s">
        <v>3357</v>
      </c>
      <c r="I8140" s="4">
        <v>55.76</v>
      </c>
      <c r="J8140" s="5">
        <v>4</v>
      </c>
      <c r="K8140" s="4">
        <v>7.81</v>
      </c>
    </row>
    <row r="8141" spans="1:11" x14ac:dyDescent="0.2">
      <c r="A8141" t="s">
        <v>3794</v>
      </c>
      <c r="B8141" t="str">
        <f t="shared" si="256"/>
        <v>2017</v>
      </c>
      <c r="C8141" t="str">
        <f t="shared" si="257"/>
        <v>Aug</v>
      </c>
      <c r="D8141" t="s">
        <v>1878</v>
      </c>
      <c r="E8141" t="s">
        <v>31</v>
      </c>
      <c r="F8141" t="s">
        <v>12</v>
      </c>
      <c r="G8141" t="s">
        <v>13</v>
      </c>
      <c r="H8141" t="s">
        <v>1088</v>
      </c>
      <c r="I8141" s="4">
        <v>24.56</v>
      </c>
      <c r="J8141" s="5">
        <v>2</v>
      </c>
      <c r="K8141" s="4">
        <v>11.54</v>
      </c>
    </row>
    <row r="8142" spans="1:11" x14ac:dyDescent="0.2">
      <c r="A8142" t="s">
        <v>3794</v>
      </c>
      <c r="B8142" t="str">
        <f t="shared" si="256"/>
        <v>2017</v>
      </c>
      <c r="C8142" t="str">
        <f t="shared" si="257"/>
        <v>Aug</v>
      </c>
      <c r="D8142" t="s">
        <v>1878</v>
      </c>
      <c r="E8142" t="s">
        <v>31</v>
      </c>
      <c r="F8142" t="s">
        <v>38</v>
      </c>
      <c r="G8142" t="s">
        <v>52</v>
      </c>
      <c r="H8142" t="s">
        <v>2602</v>
      </c>
      <c r="I8142" s="4">
        <v>51.75</v>
      </c>
      <c r="J8142" s="5">
        <v>1</v>
      </c>
      <c r="K8142" s="4">
        <v>15.53</v>
      </c>
    </row>
    <row r="8143" spans="1:11" x14ac:dyDescent="0.2">
      <c r="A8143" t="s">
        <v>3794</v>
      </c>
      <c r="B8143" t="str">
        <f t="shared" si="256"/>
        <v>2017</v>
      </c>
      <c r="C8143" t="str">
        <f t="shared" si="257"/>
        <v>Aug</v>
      </c>
      <c r="D8143" t="s">
        <v>1878</v>
      </c>
      <c r="E8143" t="s">
        <v>31</v>
      </c>
      <c r="F8143" t="s">
        <v>38</v>
      </c>
      <c r="G8143" t="s">
        <v>39</v>
      </c>
      <c r="H8143" t="s">
        <v>3796</v>
      </c>
      <c r="I8143" s="4">
        <v>207.18</v>
      </c>
      <c r="J8143" s="5">
        <v>1</v>
      </c>
      <c r="K8143" s="4">
        <v>25.9</v>
      </c>
    </row>
    <row r="8144" spans="1:11" x14ac:dyDescent="0.2">
      <c r="A8144" t="s">
        <v>3794</v>
      </c>
      <c r="B8144" t="str">
        <f t="shared" si="256"/>
        <v>2017</v>
      </c>
      <c r="C8144" t="str">
        <f t="shared" si="257"/>
        <v>Aug</v>
      </c>
      <c r="D8144" t="s">
        <v>1878</v>
      </c>
      <c r="E8144" t="s">
        <v>31</v>
      </c>
      <c r="F8144" t="s">
        <v>12</v>
      </c>
      <c r="G8144" t="s">
        <v>105</v>
      </c>
      <c r="H8144" t="s">
        <v>298</v>
      </c>
      <c r="I8144" s="4">
        <v>1473.1</v>
      </c>
      <c r="J8144" s="5">
        <v>5</v>
      </c>
      <c r="K8144" s="4">
        <v>412.47</v>
      </c>
    </row>
    <row r="8145" spans="1:11" x14ac:dyDescent="0.2">
      <c r="A8145" t="s">
        <v>3797</v>
      </c>
      <c r="B8145" t="str">
        <f t="shared" si="256"/>
        <v>2017</v>
      </c>
      <c r="C8145" t="str">
        <f t="shared" si="257"/>
        <v>Aug</v>
      </c>
      <c r="D8145" t="s">
        <v>1210</v>
      </c>
      <c r="E8145" t="s">
        <v>146</v>
      </c>
      <c r="F8145" t="s">
        <v>12</v>
      </c>
      <c r="G8145" t="s">
        <v>72</v>
      </c>
      <c r="H8145" t="s">
        <v>73</v>
      </c>
      <c r="I8145" s="4">
        <v>70.08</v>
      </c>
      <c r="J8145" s="5">
        <v>6</v>
      </c>
      <c r="K8145" s="4">
        <v>35.04</v>
      </c>
    </row>
    <row r="8146" spans="1:11" x14ac:dyDescent="0.2">
      <c r="A8146" t="s">
        <v>3797</v>
      </c>
      <c r="B8146" t="str">
        <f t="shared" si="256"/>
        <v>2017</v>
      </c>
      <c r="C8146" t="str">
        <f t="shared" si="257"/>
        <v>Aug</v>
      </c>
      <c r="D8146" t="s">
        <v>1210</v>
      </c>
      <c r="E8146" t="s">
        <v>146</v>
      </c>
      <c r="F8146" t="s">
        <v>38</v>
      </c>
      <c r="G8146" t="s">
        <v>52</v>
      </c>
      <c r="H8146" t="s">
        <v>656</v>
      </c>
      <c r="I8146" s="4">
        <v>121.3</v>
      </c>
      <c r="J8146" s="5">
        <v>2</v>
      </c>
      <c r="K8146" s="4">
        <v>25.47</v>
      </c>
    </row>
    <row r="8147" spans="1:11" x14ac:dyDescent="0.2">
      <c r="A8147" t="s">
        <v>3797</v>
      </c>
      <c r="B8147" t="str">
        <f t="shared" si="256"/>
        <v>2017</v>
      </c>
      <c r="C8147" t="str">
        <f t="shared" si="257"/>
        <v>Aug</v>
      </c>
      <c r="D8147" t="s">
        <v>1210</v>
      </c>
      <c r="E8147" t="s">
        <v>146</v>
      </c>
      <c r="F8147" t="s">
        <v>43</v>
      </c>
      <c r="G8147" t="s">
        <v>44</v>
      </c>
      <c r="H8147" t="s">
        <v>200</v>
      </c>
      <c r="I8147" s="4">
        <v>1454.49</v>
      </c>
      <c r="J8147" s="5">
        <v>9</v>
      </c>
      <c r="K8147" s="4">
        <v>378.17</v>
      </c>
    </row>
    <row r="8148" spans="1:11" x14ac:dyDescent="0.2">
      <c r="A8148" t="s">
        <v>3797</v>
      </c>
      <c r="B8148" t="str">
        <f t="shared" si="256"/>
        <v>2017</v>
      </c>
      <c r="C8148" t="str">
        <f t="shared" si="257"/>
        <v>Aug</v>
      </c>
      <c r="D8148" t="s">
        <v>2089</v>
      </c>
      <c r="E8148" t="s">
        <v>146</v>
      </c>
      <c r="F8148" t="s">
        <v>12</v>
      </c>
      <c r="G8148" t="s">
        <v>13</v>
      </c>
      <c r="H8148" t="s">
        <v>2157</v>
      </c>
      <c r="I8148" s="4">
        <v>177.2</v>
      </c>
      <c r="J8148" s="5">
        <v>5</v>
      </c>
      <c r="K8148" s="4">
        <v>83.28</v>
      </c>
    </row>
    <row r="8149" spans="1:11" x14ac:dyDescent="0.2">
      <c r="A8149" t="s">
        <v>3798</v>
      </c>
      <c r="B8149" t="str">
        <f t="shared" si="256"/>
        <v>2017</v>
      </c>
      <c r="C8149" t="str">
        <f t="shared" si="257"/>
        <v>Aug</v>
      </c>
      <c r="D8149" t="s">
        <v>1742</v>
      </c>
      <c r="E8149" t="s">
        <v>11</v>
      </c>
      <c r="F8149" t="s">
        <v>12</v>
      </c>
      <c r="G8149" t="s">
        <v>13</v>
      </c>
      <c r="H8149" t="s">
        <v>1867</v>
      </c>
      <c r="I8149" s="4">
        <v>29.66</v>
      </c>
      <c r="J8149" s="5">
        <v>4</v>
      </c>
      <c r="K8149" s="4">
        <v>10.01</v>
      </c>
    </row>
    <row r="8150" spans="1:11" x14ac:dyDescent="0.2">
      <c r="A8150" t="s">
        <v>3798</v>
      </c>
      <c r="B8150" t="str">
        <f t="shared" si="256"/>
        <v>2017</v>
      </c>
      <c r="C8150" t="str">
        <f t="shared" si="257"/>
        <v>Aug</v>
      </c>
      <c r="D8150" t="s">
        <v>1742</v>
      </c>
      <c r="E8150" t="s">
        <v>11</v>
      </c>
      <c r="F8150" t="s">
        <v>12</v>
      </c>
      <c r="G8150" t="s">
        <v>27</v>
      </c>
      <c r="H8150" t="s">
        <v>1033</v>
      </c>
      <c r="I8150" s="4">
        <v>9.18</v>
      </c>
      <c r="J8150" s="5">
        <v>7</v>
      </c>
      <c r="K8150" s="4">
        <v>2.87</v>
      </c>
    </row>
    <row r="8151" spans="1:11" x14ac:dyDescent="0.2">
      <c r="A8151" t="s">
        <v>3798</v>
      </c>
      <c r="B8151" t="str">
        <f t="shared" si="256"/>
        <v>2017</v>
      </c>
      <c r="C8151" t="str">
        <f t="shared" si="257"/>
        <v>Aug</v>
      </c>
      <c r="D8151" t="s">
        <v>1742</v>
      </c>
      <c r="E8151" t="s">
        <v>11</v>
      </c>
      <c r="F8151" t="s">
        <v>43</v>
      </c>
      <c r="G8151" t="s">
        <v>44</v>
      </c>
      <c r="H8151" t="s">
        <v>596</v>
      </c>
      <c r="I8151" s="4">
        <v>153.58000000000001</v>
      </c>
      <c r="J8151" s="5">
        <v>2</v>
      </c>
      <c r="K8151" s="4">
        <v>13.44</v>
      </c>
    </row>
    <row r="8152" spans="1:11" x14ac:dyDescent="0.2">
      <c r="A8152" t="s">
        <v>3798</v>
      </c>
      <c r="B8152" t="str">
        <f t="shared" si="256"/>
        <v>2017</v>
      </c>
      <c r="C8152" t="str">
        <f t="shared" si="257"/>
        <v>Aug</v>
      </c>
      <c r="D8152" t="s">
        <v>1742</v>
      </c>
      <c r="E8152" t="s">
        <v>11</v>
      </c>
      <c r="F8152" t="s">
        <v>12</v>
      </c>
      <c r="G8152" t="s">
        <v>22</v>
      </c>
      <c r="H8152" t="s">
        <v>538</v>
      </c>
      <c r="I8152" s="4">
        <v>12.86</v>
      </c>
      <c r="J8152" s="5">
        <v>8</v>
      </c>
      <c r="K8152" s="4">
        <v>-22.51</v>
      </c>
    </row>
    <row r="8153" spans="1:11" x14ac:dyDescent="0.2">
      <c r="A8153" t="s">
        <v>3798</v>
      </c>
      <c r="B8153" t="str">
        <f t="shared" si="256"/>
        <v>2017</v>
      </c>
      <c r="C8153" t="str">
        <f t="shared" si="257"/>
        <v>Aug</v>
      </c>
      <c r="D8153" t="s">
        <v>461</v>
      </c>
      <c r="E8153" t="s">
        <v>71</v>
      </c>
      <c r="F8153" t="s">
        <v>12</v>
      </c>
      <c r="G8153" t="s">
        <v>22</v>
      </c>
      <c r="H8153" t="s">
        <v>1320</v>
      </c>
      <c r="I8153" s="4">
        <v>477.51</v>
      </c>
      <c r="J8153" s="5">
        <v>11</v>
      </c>
      <c r="K8153" s="4">
        <v>219.65</v>
      </c>
    </row>
    <row r="8154" spans="1:11" x14ac:dyDescent="0.2">
      <c r="A8154" t="s">
        <v>3798</v>
      </c>
      <c r="B8154" t="str">
        <f t="shared" si="256"/>
        <v>2017</v>
      </c>
      <c r="C8154" t="str">
        <f t="shared" si="257"/>
        <v>Aug</v>
      </c>
      <c r="D8154" t="s">
        <v>2765</v>
      </c>
      <c r="E8154" t="s">
        <v>169</v>
      </c>
      <c r="F8154" t="s">
        <v>12</v>
      </c>
      <c r="G8154" t="s">
        <v>13</v>
      </c>
      <c r="H8154" t="s">
        <v>566</v>
      </c>
      <c r="I8154" s="4">
        <v>25.92</v>
      </c>
      <c r="J8154" s="5">
        <v>4</v>
      </c>
      <c r="K8154" s="4">
        <v>12.44</v>
      </c>
    </row>
    <row r="8155" spans="1:11" x14ac:dyDescent="0.2">
      <c r="A8155" t="s">
        <v>3799</v>
      </c>
      <c r="B8155" t="str">
        <f t="shared" si="256"/>
        <v>2017</v>
      </c>
      <c r="C8155" t="str">
        <f t="shared" si="257"/>
        <v>Aug</v>
      </c>
      <c r="D8155" t="s">
        <v>1332</v>
      </c>
      <c r="E8155" t="s">
        <v>139</v>
      </c>
      <c r="F8155" t="s">
        <v>12</v>
      </c>
      <c r="G8155" t="s">
        <v>13</v>
      </c>
      <c r="H8155" t="s">
        <v>1416</v>
      </c>
      <c r="I8155" s="4">
        <v>20.74</v>
      </c>
      <c r="J8155" s="5">
        <v>4</v>
      </c>
      <c r="K8155" s="4">
        <v>7.26</v>
      </c>
    </row>
    <row r="8156" spans="1:11" x14ac:dyDescent="0.2">
      <c r="A8156" t="s">
        <v>3799</v>
      </c>
      <c r="B8156" t="str">
        <f t="shared" si="256"/>
        <v>2017</v>
      </c>
      <c r="C8156" t="str">
        <f t="shared" si="257"/>
        <v>Aug</v>
      </c>
      <c r="D8156" t="s">
        <v>689</v>
      </c>
      <c r="E8156" t="s">
        <v>31</v>
      </c>
      <c r="F8156" t="s">
        <v>12</v>
      </c>
      <c r="G8156" t="s">
        <v>105</v>
      </c>
      <c r="H8156" t="s">
        <v>2134</v>
      </c>
      <c r="I8156" s="4">
        <v>542.94000000000005</v>
      </c>
      <c r="J8156" s="5">
        <v>3</v>
      </c>
      <c r="K8156" s="4">
        <v>152.02000000000001</v>
      </c>
    </row>
    <row r="8157" spans="1:11" x14ac:dyDescent="0.2">
      <c r="A8157" t="s">
        <v>3799</v>
      </c>
      <c r="B8157" t="str">
        <f t="shared" si="256"/>
        <v>2017</v>
      </c>
      <c r="C8157" t="str">
        <f t="shared" si="257"/>
        <v>Aug</v>
      </c>
      <c r="D8157" t="s">
        <v>689</v>
      </c>
      <c r="E8157" t="s">
        <v>31</v>
      </c>
      <c r="F8157" t="s">
        <v>38</v>
      </c>
      <c r="G8157" t="s">
        <v>52</v>
      </c>
      <c r="H8157" t="s">
        <v>422</v>
      </c>
      <c r="I8157" s="4">
        <v>54.92</v>
      </c>
      <c r="J8157" s="5">
        <v>4</v>
      </c>
      <c r="K8157" s="4">
        <v>19.77</v>
      </c>
    </row>
    <row r="8158" spans="1:11" x14ac:dyDescent="0.2">
      <c r="A8158" t="s">
        <v>3799</v>
      </c>
      <c r="B8158" t="str">
        <f t="shared" si="256"/>
        <v>2017</v>
      </c>
      <c r="C8158" t="str">
        <f t="shared" si="257"/>
        <v>Aug</v>
      </c>
      <c r="D8158" t="s">
        <v>2524</v>
      </c>
      <c r="E8158" t="s">
        <v>608</v>
      </c>
      <c r="F8158" t="s">
        <v>12</v>
      </c>
      <c r="G8158" t="s">
        <v>27</v>
      </c>
      <c r="H8158" t="s">
        <v>57</v>
      </c>
      <c r="I8158" s="4">
        <v>17.52</v>
      </c>
      <c r="J8158" s="5">
        <v>3</v>
      </c>
      <c r="K8158" s="4">
        <v>5.26</v>
      </c>
    </row>
    <row r="8159" spans="1:11" x14ac:dyDescent="0.2">
      <c r="A8159" t="s">
        <v>3799</v>
      </c>
      <c r="B8159" t="str">
        <f t="shared" si="256"/>
        <v>2017</v>
      </c>
      <c r="C8159" t="str">
        <f t="shared" si="257"/>
        <v>Aug</v>
      </c>
      <c r="D8159" t="s">
        <v>2524</v>
      </c>
      <c r="E8159" t="s">
        <v>608</v>
      </c>
      <c r="F8159" t="s">
        <v>38</v>
      </c>
      <c r="G8159" t="s">
        <v>39</v>
      </c>
      <c r="H8159" t="s">
        <v>121</v>
      </c>
      <c r="I8159" s="4">
        <v>1779.9</v>
      </c>
      <c r="J8159" s="5">
        <v>5</v>
      </c>
      <c r="K8159" s="4">
        <v>373.78</v>
      </c>
    </row>
    <row r="8160" spans="1:11" x14ac:dyDescent="0.2">
      <c r="A8160" t="s">
        <v>3799</v>
      </c>
      <c r="B8160" t="str">
        <f t="shared" si="256"/>
        <v>2017</v>
      </c>
      <c r="C8160" t="str">
        <f t="shared" si="257"/>
        <v>Aug</v>
      </c>
      <c r="D8160" t="s">
        <v>2524</v>
      </c>
      <c r="E8160" t="s">
        <v>608</v>
      </c>
      <c r="F8160" t="s">
        <v>12</v>
      </c>
      <c r="G8160" t="s">
        <v>27</v>
      </c>
      <c r="H8160" t="s">
        <v>931</v>
      </c>
      <c r="I8160" s="4">
        <v>219.9</v>
      </c>
      <c r="J8160" s="5">
        <v>5</v>
      </c>
      <c r="K8160" s="4">
        <v>59.37</v>
      </c>
    </row>
    <row r="8161" spans="1:11" x14ac:dyDescent="0.2">
      <c r="A8161" t="s">
        <v>3799</v>
      </c>
      <c r="B8161" t="str">
        <f t="shared" si="256"/>
        <v>2017</v>
      </c>
      <c r="C8161" t="str">
        <f t="shared" si="257"/>
        <v>Aug</v>
      </c>
      <c r="D8161" t="s">
        <v>2287</v>
      </c>
      <c r="E8161" t="s">
        <v>189</v>
      </c>
      <c r="F8161" t="s">
        <v>43</v>
      </c>
      <c r="G8161" t="s">
        <v>694</v>
      </c>
      <c r="H8161" t="s">
        <v>2735</v>
      </c>
      <c r="I8161" s="4">
        <v>299.99</v>
      </c>
      <c r="J8161" s="5">
        <v>1</v>
      </c>
      <c r="K8161" s="4">
        <v>90</v>
      </c>
    </row>
    <row r="8162" spans="1:11" x14ac:dyDescent="0.2">
      <c r="A8162" t="s">
        <v>3799</v>
      </c>
      <c r="B8162" t="str">
        <f t="shared" si="256"/>
        <v>2017</v>
      </c>
      <c r="C8162" t="str">
        <f t="shared" si="257"/>
        <v>Aug</v>
      </c>
      <c r="D8162" t="s">
        <v>2287</v>
      </c>
      <c r="E8162" t="s">
        <v>189</v>
      </c>
      <c r="F8162" t="s">
        <v>12</v>
      </c>
      <c r="G8162" t="s">
        <v>13</v>
      </c>
      <c r="H8162" t="s">
        <v>2496</v>
      </c>
      <c r="I8162" s="4">
        <v>192.16</v>
      </c>
      <c r="J8162" s="5">
        <v>4</v>
      </c>
      <c r="K8162" s="4">
        <v>92.24</v>
      </c>
    </row>
    <row r="8163" spans="1:11" x14ac:dyDescent="0.2">
      <c r="A8163" t="s">
        <v>3799</v>
      </c>
      <c r="B8163" t="str">
        <f t="shared" si="256"/>
        <v>2017</v>
      </c>
      <c r="C8163" t="str">
        <f t="shared" si="257"/>
        <v>Aug</v>
      </c>
      <c r="D8163" t="s">
        <v>2287</v>
      </c>
      <c r="E8163" t="s">
        <v>189</v>
      </c>
      <c r="F8163" t="s">
        <v>43</v>
      </c>
      <c r="G8163" t="s">
        <v>44</v>
      </c>
      <c r="H8163" t="s">
        <v>869</v>
      </c>
      <c r="I8163" s="4">
        <v>242.62</v>
      </c>
      <c r="J8163" s="5">
        <v>8</v>
      </c>
      <c r="K8163" s="4">
        <v>27.3</v>
      </c>
    </row>
    <row r="8164" spans="1:11" x14ac:dyDescent="0.2">
      <c r="A8164" t="s">
        <v>3799</v>
      </c>
      <c r="B8164" t="str">
        <f t="shared" si="256"/>
        <v>2017</v>
      </c>
      <c r="C8164" t="str">
        <f t="shared" si="257"/>
        <v>Aug</v>
      </c>
      <c r="D8164" t="s">
        <v>2287</v>
      </c>
      <c r="E8164" t="s">
        <v>189</v>
      </c>
      <c r="F8164" t="s">
        <v>12</v>
      </c>
      <c r="G8164" t="s">
        <v>20</v>
      </c>
      <c r="H8164" t="s">
        <v>2303</v>
      </c>
      <c r="I8164" s="4">
        <v>46.74</v>
      </c>
      <c r="J8164" s="5">
        <v>3</v>
      </c>
      <c r="K8164" s="4">
        <v>11.69</v>
      </c>
    </row>
    <row r="8165" spans="1:11" x14ac:dyDescent="0.2">
      <c r="A8165" t="s">
        <v>3799</v>
      </c>
      <c r="B8165" t="str">
        <f t="shared" si="256"/>
        <v>2017</v>
      </c>
      <c r="C8165" t="str">
        <f t="shared" si="257"/>
        <v>Aug</v>
      </c>
      <c r="D8165" t="s">
        <v>2287</v>
      </c>
      <c r="E8165" t="s">
        <v>189</v>
      </c>
      <c r="F8165" t="s">
        <v>43</v>
      </c>
      <c r="G8165" t="s">
        <v>58</v>
      </c>
      <c r="H8165" t="s">
        <v>2925</v>
      </c>
      <c r="I8165" s="4">
        <v>174.95</v>
      </c>
      <c r="J8165" s="5">
        <v>5</v>
      </c>
      <c r="K8165" s="4">
        <v>12.25</v>
      </c>
    </row>
    <row r="8166" spans="1:11" x14ac:dyDescent="0.2">
      <c r="A8166" t="s">
        <v>3799</v>
      </c>
      <c r="B8166" t="str">
        <f t="shared" si="256"/>
        <v>2017</v>
      </c>
      <c r="C8166" t="str">
        <f t="shared" si="257"/>
        <v>Aug</v>
      </c>
      <c r="D8166" t="s">
        <v>2287</v>
      </c>
      <c r="E8166" t="s">
        <v>189</v>
      </c>
      <c r="F8166" t="s">
        <v>12</v>
      </c>
      <c r="G8166" t="s">
        <v>22</v>
      </c>
      <c r="H8166" t="s">
        <v>1429</v>
      </c>
      <c r="I8166" s="4">
        <v>100.7</v>
      </c>
      <c r="J8166" s="5">
        <v>6</v>
      </c>
      <c r="K8166" s="4">
        <v>37.76</v>
      </c>
    </row>
    <row r="8167" spans="1:11" x14ac:dyDescent="0.2">
      <c r="A8167" t="s">
        <v>3800</v>
      </c>
      <c r="B8167" t="str">
        <f t="shared" si="256"/>
        <v>2017</v>
      </c>
      <c r="C8167" t="str">
        <f t="shared" si="257"/>
        <v>Aug</v>
      </c>
      <c r="D8167" t="s">
        <v>580</v>
      </c>
      <c r="E8167" t="s">
        <v>31</v>
      </c>
      <c r="F8167" t="s">
        <v>12</v>
      </c>
      <c r="G8167" t="s">
        <v>20</v>
      </c>
      <c r="H8167" t="s">
        <v>2707</v>
      </c>
      <c r="I8167" s="4">
        <v>31.44</v>
      </c>
      <c r="J8167" s="5">
        <v>3</v>
      </c>
      <c r="K8167" s="4">
        <v>8.49</v>
      </c>
    </row>
    <row r="8168" spans="1:11" x14ac:dyDescent="0.2">
      <c r="A8168" t="s">
        <v>3800</v>
      </c>
      <c r="B8168" t="str">
        <f t="shared" si="256"/>
        <v>2017</v>
      </c>
      <c r="C8168" t="str">
        <f t="shared" si="257"/>
        <v>Aug</v>
      </c>
      <c r="D8168" t="s">
        <v>580</v>
      </c>
      <c r="E8168" t="s">
        <v>31</v>
      </c>
      <c r="F8168" t="s">
        <v>12</v>
      </c>
      <c r="G8168" t="s">
        <v>105</v>
      </c>
      <c r="H8168" t="s">
        <v>758</v>
      </c>
      <c r="I8168" s="4">
        <v>83.79</v>
      </c>
      <c r="J8168" s="5">
        <v>7</v>
      </c>
      <c r="K8168" s="4">
        <v>22.62</v>
      </c>
    </row>
    <row r="8169" spans="1:11" x14ac:dyDescent="0.2">
      <c r="A8169" t="s">
        <v>3800</v>
      </c>
      <c r="B8169" t="str">
        <f t="shared" si="256"/>
        <v>2017</v>
      </c>
      <c r="C8169" t="str">
        <f t="shared" si="257"/>
        <v>Aug</v>
      </c>
      <c r="D8169" t="s">
        <v>580</v>
      </c>
      <c r="E8169" t="s">
        <v>31</v>
      </c>
      <c r="F8169" t="s">
        <v>12</v>
      </c>
      <c r="G8169" t="s">
        <v>27</v>
      </c>
      <c r="H8169" t="s">
        <v>307</v>
      </c>
      <c r="I8169" s="4">
        <v>59.52</v>
      </c>
      <c r="J8169" s="5">
        <v>3</v>
      </c>
      <c r="K8169" s="4">
        <v>15.48</v>
      </c>
    </row>
    <row r="8170" spans="1:11" x14ac:dyDescent="0.2">
      <c r="A8170" t="s">
        <v>3800</v>
      </c>
      <c r="B8170" t="str">
        <f t="shared" si="256"/>
        <v>2017</v>
      </c>
      <c r="C8170" t="str">
        <f t="shared" si="257"/>
        <v>Aug</v>
      </c>
      <c r="D8170" t="s">
        <v>580</v>
      </c>
      <c r="E8170" t="s">
        <v>31</v>
      </c>
      <c r="F8170" t="s">
        <v>12</v>
      </c>
      <c r="G8170" t="s">
        <v>232</v>
      </c>
      <c r="H8170" t="s">
        <v>933</v>
      </c>
      <c r="I8170" s="4">
        <v>31.92</v>
      </c>
      <c r="J8170" s="5">
        <v>4</v>
      </c>
      <c r="K8170" s="4">
        <v>9.26</v>
      </c>
    </row>
    <row r="8171" spans="1:11" x14ac:dyDescent="0.2">
      <c r="A8171" t="s">
        <v>3800</v>
      </c>
      <c r="B8171" t="str">
        <f t="shared" si="256"/>
        <v>2017</v>
      </c>
      <c r="C8171" t="str">
        <f t="shared" si="257"/>
        <v>Aug</v>
      </c>
      <c r="D8171" t="s">
        <v>1611</v>
      </c>
      <c r="E8171" t="s">
        <v>26</v>
      </c>
      <c r="F8171" t="s">
        <v>12</v>
      </c>
      <c r="G8171" t="s">
        <v>18</v>
      </c>
      <c r="H8171" t="s">
        <v>2410</v>
      </c>
      <c r="I8171" s="4">
        <v>17.54</v>
      </c>
      <c r="J8171" s="5">
        <v>3</v>
      </c>
      <c r="K8171" s="4">
        <v>5.92</v>
      </c>
    </row>
    <row r="8172" spans="1:11" x14ac:dyDescent="0.2">
      <c r="A8172" t="s">
        <v>3800</v>
      </c>
      <c r="B8172" t="str">
        <f t="shared" si="256"/>
        <v>2017</v>
      </c>
      <c r="C8172" t="str">
        <f t="shared" si="257"/>
        <v>Aug</v>
      </c>
      <c r="D8172" t="s">
        <v>1922</v>
      </c>
      <c r="E8172" t="s">
        <v>31</v>
      </c>
      <c r="F8172" t="s">
        <v>12</v>
      </c>
      <c r="G8172" t="s">
        <v>22</v>
      </c>
      <c r="H8172" t="s">
        <v>987</v>
      </c>
      <c r="I8172" s="4">
        <v>36.020000000000003</v>
      </c>
      <c r="J8172" s="5">
        <v>3</v>
      </c>
      <c r="K8172" s="4">
        <v>11.71</v>
      </c>
    </row>
    <row r="8173" spans="1:11" x14ac:dyDescent="0.2">
      <c r="A8173" t="s">
        <v>3800</v>
      </c>
      <c r="B8173" t="str">
        <f t="shared" si="256"/>
        <v>2017</v>
      </c>
      <c r="C8173" t="str">
        <f t="shared" si="257"/>
        <v>Aug</v>
      </c>
      <c r="D8173" t="s">
        <v>1054</v>
      </c>
      <c r="E8173" t="s">
        <v>135</v>
      </c>
      <c r="F8173" t="s">
        <v>12</v>
      </c>
      <c r="G8173" t="s">
        <v>105</v>
      </c>
      <c r="H8173" t="s">
        <v>2115</v>
      </c>
      <c r="I8173" s="4">
        <v>272.05</v>
      </c>
      <c r="J8173" s="5">
        <v>7</v>
      </c>
      <c r="K8173" s="4">
        <v>30.61</v>
      </c>
    </row>
    <row r="8174" spans="1:11" x14ac:dyDescent="0.2">
      <c r="A8174" t="s">
        <v>3800</v>
      </c>
      <c r="B8174" t="str">
        <f t="shared" si="256"/>
        <v>2017</v>
      </c>
      <c r="C8174" t="str">
        <f t="shared" si="257"/>
        <v>Aug</v>
      </c>
      <c r="D8174" t="s">
        <v>1054</v>
      </c>
      <c r="E8174" t="s">
        <v>135</v>
      </c>
      <c r="F8174" t="s">
        <v>12</v>
      </c>
      <c r="G8174" t="s">
        <v>22</v>
      </c>
      <c r="H8174" t="s">
        <v>1324</v>
      </c>
      <c r="I8174" s="4">
        <v>1614.58</v>
      </c>
      <c r="J8174" s="5">
        <v>6</v>
      </c>
      <c r="K8174" s="4">
        <v>-1237.8499999999999</v>
      </c>
    </row>
    <row r="8175" spans="1:11" x14ac:dyDescent="0.2">
      <c r="A8175" t="s">
        <v>3800</v>
      </c>
      <c r="B8175" t="str">
        <f t="shared" si="256"/>
        <v>2017</v>
      </c>
      <c r="C8175" t="str">
        <f t="shared" si="257"/>
        <v>Aug</v>
      </c>
      <c r="D8175" t="s">
        <v>1054</v>
      </c>
      <c r="E8175" t="s">
        <v>135</v>
      </c>
      <c r="F8175" t="s">
        <v>12</v>
      </c>
      <c r="G8175" t="s">
        <v>47</v>
      </c>
      <c r="H8175" t="s">
        <v>184</v>
      </c>
      <c r="I8175" s="4">
        <v>24.32</v>
      </c>
      <c r="J8175" s="5">
        <v>5</v>
      </c>
      <c r="K8175" s="4">
        <v>9.1199999999999992</v>
      </c>
    </row>
    <row r="8176" spans="1:11" x14ac:dyDescent="0.2">
      <c r="A8176" t="s">
        <v>3800</v>
      </c>
      <c r="B8176" t="str">
        <f t="shared" si="256"/>
        <v>2017</v>
      </c>
      <c r="C8176" t="str">
        <f t="shared" si="257"/>
        <v>Aug</v>
      </c>
      <c r="D8176" t="s">
        <v>1054</v>
      </c>
      <c r="E8176" t="s">
        <v>135</v>
      </c>
      <c r="F8176" t="s">
        <v>43</v>
      </c>
      <c r="G8176" t="s">
        <v>58</v>
      </c>
      <c r="H8176" t="s">
        <v>1117</v>
      </c>
      <c r="I8176" s="4">
        <v>1.58</v>
      </c>
      <c r="J8176" s="5">
        <v>2</v>
      </c>
      <c r="K8176" s="4">
        <v>0.48</v>
      </c>
    </row>
    <row r="8177" spans="1:11" x14ac:dyDescent="0.2">
      <c r="A8177" t="s">
        <v>3800</v>
      </c>
      <c r="B8177" t="str">
        <f t="shared" si="256"/>
        <v>2017</v>
      </c>
      <c r="C8177" t="str">
        <f t="shared" si="257"/>
        <v>Aug</v>
      </c>
      <c r="D8177" t="s">
        <v>1054</v>
      </c>
      <c r="E8177" t="s">
        <v>135</v>
      </c>
      <c r="F8177" t="s">
        <v>38</v>
      </c>
      <c r="G8177" t="s">
        <v>52</v>
      </c>
      <c r="H8177" t="s">
        <v>1985</v>
      </c>
      <c r="I8177" s="4">
        <v>31.98</v>
      </c>
      <c r="J8177" s="5">
        <v>1</v>
      </c>
      <c r="K8177" s="4">
        <v>0</v>
      </c>
    </row>
    <row r="8178" spans="1:11" x14ac:dyDescent="0.2">
      <c r="A8178" t="s">
        <v>3800</v>
      </c>
      <c r="B8178" t="str">
        <f t="shared" si="256"/>
        <v>2017</v>
      </c>
      <c r="C8178" t="str">
        <f t="shared" si="257"/>
        <v>Aug</v>
      </c>
      <c r="D8178" t="s">
        <v>1054</v>
      </c>
      <c r="E8178" t="s">
        <v>135</v>
      </c>
      <c r="F8178" t="s">
        <v>12</v>
      </c>
      <c r="G8178" t="s">
        <v>72</v>
      </c>
      <c r="H8178" t="s">
        <v>1503</v>
      </c>
      <c r="I8178" s="4">
        <v>14.76</v>
      </c>
      <c r="J8178" s="5">
        <v>5</v>
      </c>
      <c r="K8178" s="4">
        <v>4.8</v>
      </c>
    </row>
    <row r="8179" spans="1:11" x14ac:dyDescent="0.2">
      <c r="A8179" t="s">
        <v>3800</v>
      </c>
      <c r="B8179" t="str">
        <f t="shared" si="256"/>
        <v>2017</v>
      </c>
      <c r="C8179" t="str">
        <f t="shared" si="257"/>
        <v>Aug</v>
      </c>
      <c r="D8179" t="s">
        <v>1054</v>
      </c>
      <c r="E8179" t="s">
        <v>135</v>
      </c>
      <c r="F8179" t="s">
        <v>38</v>
      </c>
      <c r="G8179" t="s">
        <v>39</v>
      </c>
      <c r="H8179" t="s">
        <v>2850</v>
      </c>
      <c r="I8179" s="4">
        <v>423.65</v>
      </c>
      <c r="J8179" s="5">
        <v>2</v>
      </c>
      <c r="K8179" s="4">
        <v>47.66</v>
      </c>
    </row>
    <row r="8180" spans="1:11" x14ac:dyDescent="0.2">
      <c r="A8180" t="s">
        <v>3801</v>
      </c>
      <c r="B8180" t="str">
        <f t="shared" si="256"/>
        <v>2017</v>
      </c>
      <c r="C8180" t="str">
        <f t="shared" si="257"/>
        <v>Aug</v>
      </c>
      <c r="D8180" t="s">
        <v>1406</v>
      </c>
      <c r="E8180" t="s">
        <v>31</v>
      </c>
      <c r="F8180" t="s">
        <v>12</v>
      </c>
      <c r="G8180" t="s">
        <v>18</v>
      </c>
      <c r="H8180" t="s">
        <v>672</v>
      </c>
      <c r="I8180" s="4">
        <v>5.76</v>
      </c>
      <c r="J8180" s="5">
        <v>2</v>
      </c>
      <c r="K8180" s="4">
        <v>2.82</v>
      </c>
    </row>
    <row r="8181" spans="1:11" x14ac:dyDescent="0.2">
      <c r="A8181" t="s">
        <v>3801</v>
      </c>
      <c r="B8181" t="str">
        <f t="shared" si="256"/>
        <v>2017</v>
      </c>
      <c r="C8181" t="str">
        <f t="shared" si="257"/>
        <v>Aug</v>
      </c>
      <c r="D8181" t="s">
        <v>1406</v>
      </c>
      <c r="E8181" t="s">
        <v>31</v>
      </c>
      <c r="F8181" t="s">
        <v>12</v>
      </c>
      <c r="G8181" t="s">
        <v>27</v>
      </c>
      <c r="H8181" t="s">
        <v>3537</v>
      </c>
      <c r="I8181" s="4">
        <v>16.68</v>
      </c>
      <c r="J8181" s="5">
        <v>6</v>
      </c>
      <c r="K8181" s="4">
        <v>4.34</v>
      </c>
    </row>
    <row r="8182" spans="1:11" x14ac:dyDescent="0.2">
      <c r="A8182" t="s">
        <v>3801</v>
      </c>
      <c r="B8182" t="str">
        <f t="shared" si="256"/>
        <v>2017</v>
      </c>
      <c r="C8182" t="str">
        <f t="shared" si="257"/>
        <v>Aug</v>
      </c>
      <c r="D8182" t="s">
        <v>3138</v>
      </c>
      <c r="E8182" t="s">
        <v>31</v>
      </c>
      <c r="F8182" t="s">
        <v>38</v>
      </c>
      <c r="G8182" t="s">
        <v>164</v>
      </c>
      <c r="H8182" t="s">
        <v>2462</v>
      </c>
      <c r="I8182" s="4">
        <v>418.3</v>
      </c>
      <c r="J8182" s="5">
        <v>3</v>
      </c>
      <c r="K8182" s="4">
        <v>5.23</v>
      </c>
    </row>
    <row r="8183" spans="1:11" x14ac:dyDescent="0.2">
      <c r="A8183" t="s">
        <v>3802</v>
      </c>
      <c r="B8183" t="str">
        <f t="shared" si="256"/>
        <v>2017</v>
      </c>
      <c r="C8183" t="str">
        <f t="shared" si="257"/>
        <v>Aug</v>
      </c>
      <c r="D8183" t="s">
        <v>859</v>
      </c>
      <c r="E8183" t="s">
        <v>205</v>
      </c>
      <c r="F8183" t="s">
        <v>12</v>
      </c>
      <c r="G8183" t="s">
        <v>105</v>
      </c>
      <c r="H8183" t="s">
        <v>336</v>
      </c>
      <c r="I8183" s="4">
        <v>97.84</v>
      </c>
      <c r="J8183" s="5">
        <v>2</v>
      </c>
      <c r="K8183" s="4">
        <v>25.44</v>
      </c>
    </row>
    <row r="8184" spans="1:11" x14ac:dyDescent="0.2">
      <c r="A8184" t="s">
        <v>3802</v>
      </c>
      <c r="B8184" t="str">
        <f t="shared" si="256"/>
        <v>2017</v>
      </c>
      <c r="C8184" t="str">
        <f t="shared" si="257"/>
        <v>Aug</v>
      </c>
      <c r="D8184" t="s">
        <v>3001</v>
      </c>
      <c r="E8184" t="s">
        <v>26</v>
      </c>
      <c r="F8184" t="s">
        <v>12</v>
      </c>
      <c r="G8184" t="s">
        <v>20</v>
      </c>
      <c r="H8184" t="s">
        <v>1286</v>
      </c>
      <c r="I8184" s="4">
        <v>1801.63</v>
      </c>
      <c r="J8184" s="5">
        <v>6</v>
      </c>
      <c r="K8184" s="4">
        <v>-337.81</v>
      </c>
    </row>
    <row r="8185" spans="1:11" x14ac:dyDescent="0.2">
      <c r="A8185" t="s">
        <v>3802</v>
      </c>
      <c r="B8185" t="str">
        <f t="shared" si="256"/>
        <v>2017</v>
      </c>
      <c r="C8185" t="str">
        <f t="shared" si="257"/>
        <v>Aug</v>
      </c>
      <c r="D8185" t="s">
        <v>3020</v>
      </c>
      <c r="E8185" t="s">
        <v>369</v>
      </c>
      <c r="F8185" t="s">
        <v>12</v>
      </c>
      <c r="G8185" t="s">
        <v>18</v>
      </c>
      <c r="H8185" t="s">
        <v>295</v>
      </c>
      <c r="I8185" s="4">
        <v>50.4</v>
      </c>
      <c r="J8185" s="5">
        <v>8</v>
      </c>
      <c r="K8185" s="4">
        <v>23.18</v>
      </c>
    </row>
    <row r="8186" spans="1:11" x14ac:dyDescent="0.2">
      <c r="A8186" t="s">
        <v>3803</v>
      </c>
      <c r="B8186" t="str">
        <f t="shared" si="256"/>
        <v>2017</v>
      </c>
      <c r="C8186" t="str">
        <f t="shared" si="257"/>
        <v>Aug</v>
      </c>
      <c r="D8186" t="s">
        <v>2244</v>
      </c>
      <c r="E8186" t="s">
        <v>135</v>
      </c>
      <c r="F8186" t="s">
        <v>12</v>
      </c>
      <c r="G8186" t="s">
        <v>22</v>
      </c>
      <c r="H8186" t="s">
        <v>2122</v>
      </c>
      <c r="I8186" s="4">
        <v>13.43</v>
      </c>
      <c r="J8186" s="5">
        <v>3</v>
      </c>
      <c r="K8186" s="4">
        <v>-11.19</v>
      </c>
    </row>
    <row r="8187" spans="1:11" x14ac:dyDescent="0.2">
      <c r="A8187" t="s">
        <v>3803</v>
      </c>
      <c r="B8187" t="str">
        <f t="shared" si="256"/>
        <v>2017</v>
      </c>
      <c r="C8187" t="str">
        <f t="shared" si="257"/>
        <v>Aug</v>
      </c>
      <c r="D8187" t="s">
        <v>2244</v>
      </c>
      <c r="E8187" t="s">
        <v>135</v>
      </c>
      <c r="F8187" t="s">
        <v>12</v>
      </c>
      <c r="G8187" t="s">
        <v>20</v>
      </c>
      <c r="H8187" t="s">
        <v>1850</v>
      </c>
      <c r="I8187" s="4">
        <v>67.14</v>
      </c>
      <c r="J8187" s="5">
        <v>4</v>
      </c>
      <c r="K8187" s="4">
        <v>-0.84</v>
      </c>
    </row>
    <row r="8188" spans="1:11" x14ac:dyDescent="0.2">
      <c r="A8188" t="s">
        <v>3804</v>
      </c>
      <c r="B8188" t="str">
        <f t="shared" si="256"/>
        <v>2017</v>
      </c>
      <c r="C8188" t="str">
        <f t="shared" si="257"/>
        <v>Aug</v>
      </c>
      <c r="D8188" t="s">
        <v>601</v>
      </c>
      <c r="E8188" t="s">
        <v>169</v>
      </c>
      <c r="F8188" t="s">
        <v>12</v>
      </c>
      <c r="G8188" t="s">
        <v>22</v>
      </c>
      <c r="H8188" t="s">
        <v>136</v>
      </c>
      <c r="I8188" s="4">
        <v>895.92</v>
      </c>
      <c r="J8188" s="5">
        <v>5</v>
      </c>
      <c r="K8188" s="4">
        <v>302.37</v>
      </c>
    </row>
    <row r="8189" spans="1:11" x14ac:dyDescent="0.2">
      <c r="A8189" t="s">
        <v>3804</v>
      </c>
      <c r="B8189" t="str">
        <f t="shared" si="256"/>
        <v>2017</v>
      </c>
      <c r="C8189" t="str">
        <f t="shared" si="257"/>
        <v>Aug</v>
      </c>
      <c r="D8189" t="s">
        <v>601</v>
      </c>
      <c r="E8189" t="s">
        <v>169</v>
      </c>
      <c r="F8189" t="s">
        <v>38</v>
      </c>
      <c r="G8189" t="s">
        <v>39</v>
      </c>
      <c r="H8189" t="s">
        <v>840</v>
      </c>
      <c r="I8189" s="4">
        <v>462.56</v>
      </c>
      <c r="J8189" s="5">
        <v>2</v>
      </c>
      <c r="K8189" s="4">
        <v>97.65</v>
      </c>
    </row>
    <row r="8190" spans="1:11" x14ac:dyDescent="0.2">
      <c r="A8190" t="s">
        <v>3804</v>
      </c>
      <c r="B8190" t="str">
        <f t="shared" si="256"/>
        <v>2017</v>
      </c>
      <c r="C8190" t="str">
        <f t="shared" si="257"/>
        <v>Aug</v>
      </c>
      <c r="D8190" t="s">
        <v>1120</v>
      </c>
      <c r="E8190" t="s">
        <v>37</v>
      </c>
      <c r="F8190" t="s">
        <v>12</v>
      </c>
      <c r="G8190" t="s">
        <v>22</v>
      </c>
      <c r="H8190" t="s">
        <v>426</v>
      </c>
      <c r="I8190" s="4">
        <v>102.93</v>
      </c>
      <c r="J8190" s="5">
        <v>3</v>
      </c>
      <c r="K8190" s="4">
        <v>48.38</v>
      </c>
    </row>
    <row r="8191" spans="1:11" x14ac:dyDescent="0.2">
      <c r="A8191" t="s">
        <v>3804</v>
      </c>
      <c r="B8191" t="str">
        <f t="shared" si="256"/>
        <v>2017</v>
      </c>
      <c r="C8191" t="str">
        <f t="shared" si="257"/>
        <v>Aug</v>
      </c>
      <c r="D8191" t="s">
        <v>1120</v>
      </c>
      <c r="E8191" t="s">
        <v>37</v>
      </c>
      <c r="F8191" t="s">
        <v>43</v>
      </c>
      <c r="G8191" t="s">
        <v>58</v>
      </c>
      <c r="H8191" t="s">
        <v>1240</v>
      </c>
      <c r="I8191" s="4">
        <v>98.16</v>
      </c>
      <c r="J8191" s="5">
        <v>6</v>
      </c>
      <c r="K8191" s="4">
        <v>9.82</v>
      </c>
    </row>
    <row r="8192" spans="1:11" x14ac:dyDescent="0.2">
      <c r="A8192" t="s">
        <v>3804</v>
      </c>
      <c r="B8192" t="str">
        <f t="shared" si="256"/>
        <v>2017</v>
      </c>
      <c r="C8192" t="str">
        <f t="shared" si="257"/>
        <v>Aug</v>
      </c>
      <c r="D8192" t="s">
        <v>1272</v>
      </c>
      <c r="E8192" t="s">
        <v>11</v>
      </c>
      <c r="F8192" t="s">
        <v>12</v>
      </c>
      <c r="G8192" t="s">
        <v>232</v>
      </c>
      <c r="H8192" t="s">
        <v>1296</v>
      </c>
      <c r="I8192" s="4">
        <v>5.55</v>
      </c>
      <c r="J8192" s="5">
        <v>2</v>
      </c>
      <c r="K8192" s="4">
        <v>-1.04</v>
      </c>
    </row>
    <row r="8193" spans="1:11" x14ac:dyDescent="0.2">
      <c r="A8193" t="s">
        <v>3804</v>
      </c>
      <c r="B8193" t="str">
        <f t="shared" si="256"/>
        <v>2017</v>
      </c>
      <c r="C8193" t="str">
        <f t="shared" si="257"/>
        <v>Aug</v>
      </c>
      <c r="D8193" t="s">
        <v>1272</v>
      </c>
      <c r="E8193" t="s">
        <v>11</v>
      </c>
      <c r="F8193" t="s">
        <v>12</v>
      </c>
      <c r="G8193" t="s">
        <v>27</v>
      </c>
      <c r="H8193" t="s">
        <v>393</v>
      </c>
      <c r="I8193" s="4">
        <v>8.02</v>
      </c>
      <c r="J8193" s="5">
        <v>3</v>
      </c>
      <c r="K8193" s="4">
        <v>1</v>
      </c>
    </row>
    <row r="8194" spans="1:11" x14ac:dyDescent="0.2">
      <c r="A8194" t="s">
        <v>3804</v>
      </c>
      <c r="B8194" t="str">
        <f t="shared" si="256"/>
        <v>2017</v>
      </c>
      <c r="C8194" t="str">
        <f t="shared" si="257"/>
        <v>Aug</v>
      </c>
      <c r="D8194" t="s">
        <v>1272</v>
      </c>
      <c r="E8194" t="s">
        <v>11</v>
      </c>
      <c r="F8194" t="s">
        <v>38</v>
      </c>
      <c r="G8194" t="s">
        <v>39</v>
      </c>
      <c r="H8194" t="s">
        <v>1897</v>
      </c>
      <c r="I8194" s="4">
        <v>74.59</v>
      </c>
      <c r="J8194" s="5">
        <v>4</v>
      </c>
      <c r="K8194" s="4">
        <v>-2.13</v>
      </c>
    </row>
    <row r="8195" spans="1:11" x14ac:dyDescent="0.2">
      <c r="A8195" t="s">
        <v>3804</v>
      </c>
      <c r="B8195" t="str">
        <f t="shared" ref="B8195:B8258" si="258">TEXT(A8195,"YYYY")</f>
        <v>2017</v>
      </c>
      <c r="C8195" t="str">
        <f t="shared" ref="C8195:C8258" si="259">TEXT(A8195,"MMM")</f>
        <v>Aug</v>
      </c>
      <c r="D8195" t="s">
        <v>1272</v>
      </c>
      <c r="E8195" t="s">
        <v>11</v>
      </c>
      <c r="F8195" t="s">
        <v>38</v>
      </c>
      <c r="G8195" t="s">
        <v>52</v>
      </c>
      <c r="H8195" t="s">
        <v>2279</v>
      </c>
      <c r="I8195" s="4">
        <v>16.78</v>
      </c>
      <c r="J8195" s="5">
        <v>2</v>
      </c>
      <c r="K8195" s="4">
        <v>-22.24</v>
      </c>
    </row>
    <row r="8196" spans="1:11" x14ac:dyDescent="0.2">
      <c r="A8196" t="s">
        <v>3804</v>
      </c>
      <c r="B8196" t="str">
        <f t="shared" si="258"/>
        <v>2017</v>
      </c>
      <c r="C8196" t="str">
        <f t="shared" si="259"/>
        <v>Aug</v>
      </c>
      <c r="D8196" t="s">
        <v>1272</v>
      </c>
      <c r="E8196" t="s">
        <v>11</v>
      </c>
      <c r="F8196" t="s">
        <v>12</v>
      </c>
      <c r="G8196" t="s">
        <v>105</v>
      </c>
      <c r="H8196" t="s">
        <v>2115</v>
      </c>
      <c r="I8196" s="4">
        <v>38.86</v>
      </c>
      <c r="J8196" s="5">
        <v>4</v>
      </c>
      <c r="K8196" s="4">
        <v>-99.1</v>
      </c>
    </row>
    <row r="8197" spans="1:11" x14ac:dyDescent="0.2">
      <c r="A8197" t="s">
        <v>3804</v>
      </c>
      <c r="B8197" t="str">
        <f t="shared" si="258"/>
        <v>2017</v>
      </c>
      <c r="C8197" t="str">
        <f t="shared" si="259"/>
        <v>Aug</v>
      </c>
      <c r="D8197" t="s">
        <v>2928</v>
      </c>
      <c r="E8197" t="s">
        <v>26</v>
      </c>
      <c r="F8197" t="s">
        <v>38</v>
      </c>
      <c r="G8197" t="s">
        <v>39</v>
      </c>
      <c r="H8197" t="s">
        <v>1135</v>
      </c>
      <c r="I8197" s="4">
        <v>4416.17</v>
      </c>
      <c r="J8197" s="5">
        <v>9</v>
      </c>
      <c r="K8197" s="4">
        <v>-630.88</v>
      </c>
    </row>
    <row r="8198" spans="1:11" x14ac:dyDescent="0.2">
      <c r="A8198" t="s">
        <v>3804</v>
      </c>
      <c r="B8198" t="str">
        <f t="shared" si="258"/>
        <v>2017</v>
      </c>
      <c r="C8198" t="str">
        <f t="shared" si="259"/>
        <v>Aug</v>
      </c>
      <c r="D8198" t="s">
        <v>2231</v>
      </c>
      <c r="E8198" t="s">
        <v>31</v>
      </c>
      <c r="F8198" t="s">
        <v>12</v>
      </c>
      <c r="G8198" t="s">
        <v>72</v>
      </c>
      <c r="H8198" t="s">
        <v>73</v>
      </c>
      <c r="I8198" s="4">
        <v>23.36</v>
      </c>
      <c r="J8198" s="5">
        <v>2</v>
      </c>
      <c r="K8198" s="4">
        <v>11.68</v>
      </c>
    </row>
    <row r="8199" spans="1:11" x14ac:dyDescent="0.2">
      <c r="A8199" t="s">
        <v>3804</v>
      </c>
      <c r="B8199" t="str">
        <f t="shared" si="258"/>
        <v>2017</v>
      </c>
      <c r="C8199" t="str">
        <f t="shared" si="259"/>
        <v>Aug</v>
      </c>
      <c r="D8199" t="s">
        <v>2231</v>
      </c>
      <c r="E8199" t="s">
        <v>31</v>
      </c>
      <c r="F8199" t="s">
        <v>43</v>
      </c>
      <c r="G8199" t="s">
        <v>44</v>
      </c>
      <c r="H8199" t="s">
        <v>2817</v>
      </c>
      <c r="I8199" s="4">
        <v>71.98</v>
      </c>
      <c r="J8199" s="5">
        <v>3</v>
      </c>
      <c r="K8199" s="4">
        <v>9</v>
      </c>
    </row>
    <row r="8200" spans="1:11" x14ac:dyDescent="0.2">
      <c r="A8200" t="s">
        <v>3804</v>
      </c>
      <c r="B8200" t="str">
        <f t="shared" si="258"/>
        <v>2017</v>
      </c>
      <c r="C8200" t="str">
        <f t="shared" si="259"/>
        <v>Aug</v>
      </c>
      <c r="D8200" t="s">
        <v>2231</v>
      </c>
      <c r="E8200" t="s">
        <v>31</v>
      </c>
      <c r="F8200" t="s">
        <v>12</v>
      </c>
      <c r="G8200" t="s">
        <v>13</v>
      </c>
      <c r="H8200" t="s">
        <v>2470</v>
      </c>
      <c r="I8200" s="4">
        <v>8.56</v>
      </c>
      <c r="J8200" s="5">
        <v>2</v>
      </c>
      <c r="K8200" s="4">
        <v>3.85</v>
      </c>
    </row>
    <row r="8201" spans="1:11" x14ac:dyDescent="0.2">
      <c r="A8201" t="s">
        <v>3804</v>
      </c>
      <c r="B8201" t="str">
        <f t="shared" si="258"/>
        <v>2017</v>
      </c>
      <c r="C8201" t="str">
        <f t="shared" si="259"/>
        <v>Aug</v>
      </c>
      <c r="D8201" t="s">
        <v>2231</v>
      </c>
      <c r="E8201" t="s">
        <v>31</v>
      </c>
      <c r="F8201" t="s">
        <v>12</v>
      </c>
      <c r="G8201" t="s">
        <v>22</v>
      </c>
      <c r="H8201" t="s">
        <v>1028</v>
      </c>
      <c r="I8201" s="4">
        <v>13.92</v>
      </c>
      <c r="J8201" s="5">
        <v>3</v>
      </c>
      <c r="K8201" s="4">
        <v>4.87</v>
      </c>
    </row>
    <row r="8202" spans="1:11" x14ac:dyDescent="0.2">
      <c r="A8202" t="s">
        <v>3804</v>
      </c>
      <c r="B8202" t="str">
        <f t="shared" si="258"/>
        <v>2017</v>
      </c>
      <c r="C8202" t="str">
        <f t="shared" si="259"/>
        <v>Aug</v>
      </c>
      <c r="D8202" t="s">
        <v>2231</v>
      </c>
      <c r="E8202" t="s">
        <v>31</v>
      </c>
      <c r="F8202" t="s">
        <v>12</v>
      </c>
      <c r="G8202" t="s">
        <v>105</v>
      </c>
      <c r="H8202" t="s">
        <v>3293</v>
      </c>
      <c r="I8202" s="4">
        <v>2518.29</v>
      </c>
      <c r="J8202" s="5">
        <v>9</v>
      </c>
      <c r="K8202" s="4">
        <v>654.76</v>
      </c>
    </row>
    <row r="8203" spans="1:11" x14ac:dyDescent="0.2">
      <c r="A8203" t="s">
        <v>3804</v>
      </c>
      <c r="B8203" t="str">
        <f t="shared" si="258"/>
        <v>2017</v>
      </c>
      <c r="C8203" t="str">
        <f t="shared" si="259"/>
        <v>Aug</v>
      </c>
      <c r="D8203" t="s">
        <v>2231</v>
      </c>
      <c r="E8203" t="s">
        <v>31</v>
      </c>
      <c r="F8203" t="s">
        <v>12</v>
      </c>
      <c r="G8203" t="s">
        <v>20</v>
      </c>
      <c r="H8203" t="s">
        <v>2040</v>
      </c>
      <c r="I8203" s="4">
        <v>540.57000000000005</v>
      </c>
      <c r="J8203" s="5">
        <v>3</v>
      </c>
      <c r="K8203" s="4">
        <v>140.55000000000001</v>
      </c>
    </row>
    <row r="8204" spans="1:11" x14ac:dyDescent="0.2">
      <c r="A8204" t="s">
        <v>3804</v>
      </c>
      <c r="B8204" t="str">
        <f t="shared" si="258"/>
        <v>2017</v>
      </c>
      <c r="C8204" t="str">
        <f t="shared" si="259"/>
        <v>Aug</v>
      </c>
      <c r="D8204" t="s">
        <v>2231</v>
      </c>
      <c r="E8204" t="s">
        <v>31</v>
      </c>
      <c r="F8204" t="s">
        <v>12</v>
      </c>
      <c r="G8204" t="s">
        <v>22</v>
      </c>
      <c r="H8204" t="s">
        <v>194</v>
      </c>
      <c r="I8204" s="4">
        <v>221.06</v>
      </c>
      <c r="J8204" s="5">
        <v>8</v>
      </c>
      <c r="K8204" s="4">
        <v>77.37</v>
      </c>
    </row>
    <row r="8205" spans="1:11" x14ac:dyDescent="0.2">
      <c r="A8205" t="s">
        <v>3805</v>
      </c>
      <c r="B8205" t="str">
        <f t="shared" si="258"/>
        <v>2017</v>
      </c>
      <c r="C8205" t="str">
        <f t="shared" si="259"/>
        <v>Aug</v>
      </c>
      <c r="D8205" t="s">
        <v>1967</v>
      </c>
      <c r="E8205" t="s">
        <v>169</v>
      </c>
      <c r="F8205" t="s">
        <v>38</v>
      </c>
      <c r="G8205" t="s">
        <v>52</v>
      </c>
      <c r="H8205" t="s">
        <v>2018</v>
      </c>
      <c r="I8205" s="4">
        <v>40.479999999999997</v>
      </c>
      <c r="J8205" s="5">
        <v>2</v>
      </c>
      <c r="K8205" s="4">
        <v>15.79</v>
      </c>
    </row>
    <row r="8206" spans="1:11" x14ac:dyDescent="0.2">
      <c r="A8206" t="s">
        <v>3805</v>
      </c>
      <c r="B8206" t="str">
        <f t="shared" si="258"/>
        <v>2017</v>
      </c>
      <c r="C8206" t="str">
        <f t="shared" si="259"/>
        <v>Aug</v>
      </c>
      <c r="D8206" t="s">
        <v>1967</v>
      </c>
      <c r="E8206" t="s">
        <v>169</v>
      </c>
      <c r="F8206" t="s">
        <v>38</v>
      </c>
      <c r="G8206" t="s">
        <v>52</v>
      </c>
      <c r="H8206" t="s">
        <v>68</v>
      </c>
      <c r="I8206" s="4">
        <v>9.94</v>
      </c>
      <c r="J8206" s="5">
        <v>2</v>
      </c>
      <c r="K8206" s="4">
        <v>3.08</v>
      </c>
    </row>
    <row r="8207" spans="1:11" x14ac:dyDescent="0.2">
      <c r="A8207" t="s">
        <v>3805</v>
      </c>
      <c r="B8207" t="str">
        <f t="shared" si="258"/>
        <v>2017</v>
      </c>
      <c r="C8207" t="str">
        <f t="shared" si="259"/>
        <v>Aug</v>
      </c>
      <c r="D8207" t="s">
        <v>1967</v>
      </c>
      <c r="E8207" t="s">
        <v>169</v>
      </c>
      <c r="F8207" t="s">
        <v>12</v>
      </c>
      <c r="G8207" t="s">
        <v>22</v>
      </c>
      <c r="H8207" t="s">
        <v>2122</v>
      </c>
      <c r="I8207" s="4">
        <v>107.42</v>
      </c>
      <c r="J8207" s="5">
        <v>9</v>
      </c>
      <c r="K8207" s="4">
        <v>33.57</v>
      </c>
    </row>
    <row r="8208" spans="1:11" x14ac:dyDescent="0.2">
      <c r="A8208" t="s">
        <v>3805</v>
      </c>
      <c r="B8208" t="str">
        <f t="shared" si="258"/>
        <v>2017</v>
      </c>
      <c r="C8208" t="str">
        <f t="shared" si="259"/>
        <v>Aug</v>
      </c>
      <c r="D8208" t="s">
        <v>1967</v>
      </c>
      <c r="E8208" t="s">
        <v>169</v>
      </c>
      <c r="F8208" t="s">
        <v>43</v>
      </c>
      <c r="G8208" t="s">
        <v>44</v>
      </c>
      <c r="H8208" t="s">
        <v>869</v>
      </c>
      <c r="I8208" s="4">
        <v>37.909999999999997</v>
      </c>
      <c r="J8208" s="5">
        <v>1</v>
      </c>
      <c r="K8208" s="4">
        <v>10.99</v>
      </c>
    </row>
    <row r="8209" spans="1:11" x14ac:dyDescent="0.2">
      <c r="A8209" t="s">
        <v>3805</v>
      </c>
      <c r="B8209" t="str">
        <f t="shared" si="258"/>
        <v>2017</v>
      </c>
      <c r="C8209" t="str">
        <f t="shared" si="259"/>
        <v>Aug</v>
      </c>
      <c r="D8209" t="s">
        <v>1967</v>
      </c>
      <c r="E8209" t="s">
        <v>169</v>
      </c>
      <c r="F8209" t="s">
        <v>38</v>
      </c>
      <c r="G8209" t="s">
        <v>52</v>
      </c>
      <c r="H8209" t="s">
        <v>1624</v>
      </c>
      <c r="I8209" s="4">
        <v>88.02</v>
      </c>
      <c r="J8209" s="5">
        <v>3</v>
      </c>
      <c r="K8209" s="4">
        <v>27.29</v>
      </c>
    </row>
    <row r="8210" spans="1:11" x14ac:dyDescent="0.2">
      <c r="A8210" t="s">
        <v>3805</v>
      </c>
      <c r="B8210" t="str">
        <f t="shared" si="258"/>
        <v>2017</v>
      </c>
      <c r="C8210" t="str">
        <f t="shared" si="259"/>
        <v>Aug</v>
      </c>
      <c r="D8210" t="s">
        <v>1032</v>
      </c>
      <c r="E8210" t="s">
        <v>11</v>
      </c>
      <c r="F8210" t="s">
        <v>12</v>
      </c>
      <c r="G8210" t="s">
        <v>20</v>
      </c>
      <c r="H8210" t="s">
        <v>872</v>
      </c>
      <c r="I8210" s="4">
        <v>200.06</v>
      </c>
      <c r="J8210" s="5">
        <v>3</v>
      </c>
      <c r="K8210" s="4">
        <v>12.5</v>
      </c>
    </row>
    <row r="8211" spans="1:11" x14ac:dyDescent="0.2">
      <c r="A8211" t="s">
        <v>3805</v>
      </c>
      <c r="B8211" t="str">
        <f t="shared" si="258"/>
        <v>2017</v>
      </c>
      <c r="C8211" t="str">
        <f t="shared" si="259"/>
        <v>Aug</v>
      </c>
      <c r="D8211" t="s">
        <v>1032</v>
      </c>
      <c r="E8211" t="s">
        <v>11</v>
      </c>
      <c r="F8211" t="s">
        <v>12</v>
      </c>
      <c r="G8211" t="s">
        <v>22</v>
      </c>
      <c r="H8211" t="s">
        <v>1107</v>
      </c>
      <c r="I8211" s="4">
        <v>21.38</v>
      </c>
      <c r="J8211" s="5">
        <v>5</v>
      </c>
      <c r="K8211" s="4">
        <v>-33.14</v>
      </c>
    </row>
    <row r="8212" spans="1:11" x14ac:dyDescent="0.2">
      <c r="A8212" t="s">
        <v>3805</v>
      </c>
      <c r="B8212" t="str">
        <f t="shared" si="258"/>
        <v>2017</v>
      </c>
      <c r="C8212" t="str">
        <f t="shared" si="259"/>
        <v>Aug</v>
      </c>
      <c r="D8212" t="s">
        <v>1032</v>
      </c>
      <c r="E8212" t="s">
        <v>11</v>
      </c>
      <c r="F8212" t="s">
        <v>12</v>
      </c>
      <c r="G8212" t="s">
        <v>22</v>
      </c>
      <c r="H8212" t="s">
        <v>497</v>
      </c>
      <c r="I8212" s="4">
        <v>6.74</v>
      </c>
      <c r="J8212" s="5">
        <v>4</v>
      </c>
      <c r="K8212" s="4">
        <v>-11.46</v>
      </c>
    </row>
    <row r="8213" spans="1:11" x14ac:dyDescent="0.2">
      <c r="A8213" t="s">
        <v>3805</v>
      </c>
      <c r="B8213" t="str">
        <f t="shared" si="258"/>
        <v>2017</v>
      </c>
      <c r="C8213" t="str">
        <f t="shared" si="259"/>
        <v>Aug</v>
      </c>
      <c r="D8213" t="s">
        <v>626</v>
      </c>
      <c r="E8213" t="s">
        <v>189</v>
      </c>
      <c r="F8213" t="s">
        <v>12</v>
      </c>
      <c r="G8213" t="s">
        <v>20</v>
      </c>
      <c r="H8213" t="s">
        <v>1628</v>
      </c>
      <c r="I8213" s="4">
        <v>323.10000000000002</v>
      </c>
      <c r="J8213" s="5">
        <v>2</v>
      </c>
      <c r="K8213" s="4">
        <v>61.39</v>
      </c>
    </row>
    <row r="8214" spans="1:11" x14ac:dyDescent="0.2">
      <c r="A8214" t="s">
        <v>3805</v>
      </c>
      <c r="B8214" t="str">
        <f t="shared" si="258"/>
        <v>2017</v>
      </c>
      <c r="C8214" t="str">
        <f t="shared" si="259"/>
        <v>Aug</v>
      </c>
      <c r="D8214" t="s">
        <v>2781</v>
      </c>
      <c r="E8214" t="s">
        <v>189</v>
      </c>
      <c r="F8214" t="s">
        <v>43</v>
      </c>
      <c r="G8214" t="s">
        <v>58</v>
      </c>
      <c r="H8214" t="s">
        <v>2180</v>
      </c>
      <c r="I8214" s="4">
        <v>843.9</v>
      </c>
      <c r="J8214" s="5">
        <v>2</v>
      </c>
      <c r="K8214" s="4">
        <v>371.32</v>
      </c>
    </row>
    <row r="8215" spans="1:11" x14ac:dyDescent="0.2">
      <c r="A8215" t="s">
        <v>3805</v>
      </c>
      <c r="B8215" t="str">
        <f t="shared" si="258"/>
        <v>2017</v>
      </c>
      <c r="C8215" t="str">
        <f t="shared" si="259"/>
        <v>Aug</v>
      </c>
      <c r="D8215" t="s">
        <v>2781</v>
      </c>
      <c r="E8215" t="s">
        <v>189</v>
      </c>
      <c r="F8215" t="s">
        <v>43</v>
      </c>
      <c r="G8215" t="s">
        <v>58</v>
      </c>
      <c r="H8215" t="s">
        <v>2343</v>
      </c>
      <c r="I8215" s="4">
        <v>1496.16</v>
      </c>
      <c r="J8215" s="5">
        <v>9</v>
      </c>
      <c r="K8215" s="4">
        <v>224.42</v>
      </c>
    </row>
    <row r="8216" spans="1:11" x14ac:dyDescent="0.2">
      <c r="A8216" t="s">
        <v>3805</v>
      </c>
      <c r="B8216" t="str">
        <f t="shared" si="258"/>
        <v>2017</v>
      </c>
      <c r="C8216" t="str">
        <f t="shared" si="259"/>
        <v>Aug</v>
      </c>
      <c r="D8216" t="s">
        <v>2204</v>
      </c>
      <c r="E8216" t="s">
        <v>189</v>
      </c>
      <c r="F8216" t="s">
        <v>12</v>
      </c>
      <c r="G8216" t="s">
        <v>22</v>
      </c>
      <c r="H8216" t="s">
        <v>802</v>
      </c>
      <c r="I8216" s="4">
        <v>2793.53</v>
      </c>
      <c r="J8216" s="5">
        <v>9</v>
      </c>
      <c r="K8216" s="4">
        <v>942.82</v>
      </c>
    </row>
    <row r="8217" spans="1:11" x14ac:dyDescent="0.2">
      <c r="A8217" t="s">
        <v>3805</v>
      </c>
      <c r="B8217" t="str">
        <f t="shared" si="258"/>
        <v>2017</v>
      </c>
      <c r="C8217" t="str">
        <f t="shared" si="259"/>
        <v>Aug</v>
      </c>
      <c r="D8217" t="s">
        <v>2204</v>
      </c>
      <c r="E8217" t="s">
        <v>189</v>
      </c>
      <c r="F8217" t="s">
        <v>12</v>
      </c>
      <c r="G8217" t="s">
        <v>20</v>
      </c>
      <c r="H8217" t="s">
        <v>1133</v>
      </c>
      <c r="I8217" s="4">
        <v>1000.02</v>
      </c>
      <c r="J8217" s="5">
        <v>7</v>
      </c>
      <c r="K8217" s="4">
        <v>290.01</v>
      </c>
    </row>
    <row r="8218" spans="1:11" x14ac:dyDescent="0.2">
      <c r="A8218" t="s">
        <v>3805</v>
      </c>
      <c r="B8218" t="str">
        <f t="shared" si="258"/>
        <v>2017</v>
      </c>
      <c r="C8218" t="str">
        <f t="shared" si="259"/>
        <v>Aug</v>
      </c>
      <c r="D8218" t="s">
        <v>2204</v>
      </c>
      <c r="E8218" t="s">
        <v>189</v>
      </c>
      <c r="F8218" t="s">
        <v>38</v>
      </c>
      <c r="G8218" t="s">
        <v>52</v>
      </c>
      <c r="H8218" t="s">
        <v>894</v>
      </c>
      <c r="I8218" s="4">
        <v>65.94</v>
      </c>
      <c r="J8218" s="5">
        <v>3</v>
      </c>
      <c r="K8218" s="4">
        <v>22.42</v>
      </c>
    </row>
    <row r="8219" spans="1:11" x14ac:dyDescent="0.2">
      <c r="A8219" t="s">
        <v>3805</v>
      </c>
      <c r="B8219" t="str">
        <f t="shared" si="258"/>
        <v>2017</v>
      </c>
      <c r="C8219" t="str">
        <f t="shared" si="259"/>
        <v>Aug</v>
      </c>
      <c r="D8219" t="s">
        <v>560</v>
      </c>
      <c r="E8219" t="s">
        <v>87</v>
      </c>
      <c r="F8219" t="s">
        <v>12</v>
      </c>
      <c r="G8219" t="s">
        <v>27</v>
      </c>
      <c r="H8219" t="s">
        <v>1775</v>
      </c>
      <c r="I8219" s="4">
        <v>9.91</v>
      </c>
      <c r="J8219" s="5">
        <v>3</v>
      </c>
      <c r="K8219" s="4">
        <v>1.24</v>
      </c>
    </row>
    <row r="8220" spans="1:11" x14ac:dyDescent="0.2">
      <c r="A8220" t="s">
        <v>3805</v>
      </c>
      <c r="B8220" t="str">
        <f t="shared" si="258"/>
        <v>2017</v>
      </c>
      <c r="C8220" t="str">
        <f t="shared" si="259"/>
        <v>Aug</v>
      </c>
      <c r="D8220" t="s">
        <v>330</v>
      </c>
      <c r="E8220" t="s">
        <v>87</v>
      </c>
      <c r="F8220" t="s">
        <v>12</v>
      </c>
      <c r="G8220" t="s">
        <v>22</v>
      </c>
      <c r="H8220" t="s">
        <v>586</v>
      </c>
      <c r="I8220" s="4">
        <v>10.78</v>
      </c>
      <c r="J8220" s="5">
        <v>3</v>
      </c>
      <c r="K8220" s="4">
        <v>-7.91</v>
      </c>
    </row>
    <row r="8221" spans="1:11" x14ac:dyDescent="0.2">
      <c r="A8221" t="s">
        <v>3805</v>
      </c>
      <c r="B8221" t="str">
        <f t="shared" si="258"/>
        <v>2017</v>
      </c>
      <c r="C8221" t="str">
        <f t="shared" si="259"/>
        <v>Aug</v>
      </c>
      <c r="D8221" t="s">
        <v>3463</v>
      </c>
      <c r="E8221" t="s">
        <v>501</v>
      </c>
      <c r="F8221" t="s">
        <v>43</v>
      </c>
      <c r="G8221" t="s">
        <v>58</v>
      </c>
      <c r="H8221" t="s">
        <v>2184</v>
      </c>
      <c r="I8221" s="4">
        <v>23.18</v>
      </c>
      <c r="J8221" s="5">
        <v>2</v>
      </c>
      <c r="K8221" s="4">
        <v>7.65</v>
      </c>
    </row>
    <row r="8222" spans="1:11" x14ac:dyDescent="0.2">
      <c r="A8222" t="s">
        <v>3806</v>
      </c>
      <c r="B8222" t="str">
        <f t="shared" si="258"/>
        <v>2017</v>
      </c>
      <c r="C8222" t="str">
        <f t="shared" si="259"/>
        <v>Aug</v>
      </c>
      <c r="D8222" t="s">
        <v>1499</v>
      </c>
      <c r="E8222" t="s">
        <v>501</v>
      </c>
      <c r="F8222" t="s">
        <v>12</v>
      </c>
      <c r="G8222" t="s">
        <v>22</v>
      </c>
      <c r="H8222" t="s">
        <v>802</v>
      </c>
      <c r="I8222" s="4">
        <v>387.99</v>
      </c>
      <c r="J8222" s="5">
        <v>1</v>
      </c>
      <c r="K8222" s="4">
        <v>182.36</v>
      </c>
    </row>
    <row r="8223" spans="1:11" x14ac:dyDescent="0.2">
      <c r="A8223" t="s">
        <v>3806</v>
      </c>
      <c r="B8223" t="str">
        <f t="shared" si="258"/>
        <v>2017</v>
      </c>
      <c r="C8223" t="str">
        <f t="shared" si="259"/>
        <v>Aug</v>
      </c>
      <c r="D8223" t="s">
        <v>953</v>
      </c>
      <c r="E8223" t="s">
        <v>17</v>
      </c>
      <c r="F8223" t="s">
        <v>12</v>
      </c>
      <c r="G8223" t="s">
        <v>22</v>
      </c>
      <c r="H8223" t="s">
        <v>2874</v>
      </c>
      <c r="I8223" s="4">
        <v>2.2999999999999998</v>
      </c>
      <c r="J8223" s="5">
        <v>2</v>
      </c>
      <c r="K8223" s="4">
        <v>-3.9</v>
      </c>
    </row>
    <row r="8224" spans="1:11" x14ac:dyDescent="0.2">
      <c r="A8224" t="s">
        <v>3806</v>
      </c>
      <c r="B8224" t="str">
        <f t="shared" si="258"/>
        <v>2017</v>
      </c>
      <c r="C8224" t="str">
        <f t="shared" si="259"/>
        <v>Aug</v>
      </c>
      <c r="D8224" t="s">
        <v>2866</v>
      </c>
      <c r="E8224" t="s">
        <v>501</v>
      </c>
      <c r="F8224" t="s">
        <v>12</v>
      </c>
      <c r="G8224" t="s">
        <v>13</v>
      </c>
      <c r="H8224" t="s">
        <v>1086</v>
      </c>
      <c r="I8224" s="4">
        <v>19.440000000000001</v>
      </c>
      <c r="J8224" s="5">
        <v>3</v>
      </c>
      <c r="K8224" s="4">
        <v>9.33</v>
      </c>
    </row>
    <row r="8225" spans="1:11" x14ac:dyDescent="0.2">
      <c r="A8225" t="s">
        <v>3806</v>
      </c>
      <c r="B8225" t="str">
        <f t="shared" si="258"/>
        <v>2017</v>
      </c>
      <c r="C8225" t="str">
        <f t="shared" si="259"/>
        <v>Aug</v>
      </c>
      <c r="D8225" t="s">
        <v>1648</v>
      </c>
      <c r="E8225" t="s">
        <v>347</v>
      </c>
      <c r="F8225" t="s">
        <v>12</v>
      </c>
      <c r="G8225" t="s">
        <v>22</v>
      </c>
      <c r="H8225" t="s">
        <v>1360</v>
      </c>
      <c r="I8225" s="4">
        <v>102.72</v>
      </c>
      <c r="J8225" s="5">
        <v>3</v>
      </c>
      <c r="K8225" s="4">
        <v>37.24</v>
      </c>
    </row>
    <row r="8226" spans="1:11" x14ac:dyDescent="0.2">
      <c r="A8226" t="s">
        <v>3807</v>
      </c>
      <c r="B8226" t="str">
        <f t="shared" si="258"/>
        <v>2017</v>
      </c>
      <c r="C8226" t="str">
        <f t="shared" si="259"/>
        <v>Aug</v>
      </c>
      <c r="D8226" t="s">
        <v>1279</v>
      </c>
      <c r="E8226" t="s">
        <v>31</v>
      </c>
      <c r="F8226" t="s">
        <v>12</v>
      </c>
      <c r="G8226" t="s">
        <v>22</v>
      </c>
      <c r="H8226" t="s">
        <v>1031</v>
      </c>
      <c r="I8226" s="4">
        <v>239.12</v>
      </c>
      <c r="J8226" s="5">
        <v>5</v>
      </c>
      <c r="K8226" s="4">
        <v>77.709999999999994</v>
      </c>
    </row>
    <row r="8227" spans="1:11" x14ac:dyDescent="0.2">
      <c r="A8227" t="s">
        <v>3807</v>
      </c>
      <c r="B8227" t="str">
        <f t="shared" si="258"/>
        <v>2017</v>
      </c>
      <c r="C8227" t="str">
        <f t="shared" si="259"/>
        <v>Aug</v>
      </c>
      <c r="D8227" t="s">
        <v>2526</v>
      </c>
      <c r="E8227" t="s">
        <v>501</v>
      </c>
      <c r="F8227" t="s">
        <v>12</v>
      </c>
      <c r="G8227" t="s">
        <v>20</v>
      </c>
      <c r="H8227" t="s">
        <v>2396</v>
      </c>
      <c r="I8227" s="4">
        <v>40.29</v>
      </c>
      <c r="J8227" s="5">
        <v>3</v>
      </c>
      <c r="K8227" s="4">
        <v>10.48</v>
      </c>
    </row>
    <row r="8228" spans="1:11" x14ac:dyDescent="0.2">
      <c r="A8228" t="s">
        <v>3807</v>
      </c>
      <c r="B8228" t="str">
        <f t="shared" si="258"/>
        <v>2017</v>
      </c>
      <c r="C8228" t="str">
        <f t="shared" si="259"/>
        <v>Aug</v>
      </c>
      <c r="D8228" t="s">
        <v>1427</v>
      </c>
      <c r="E8228" t="s">
        <v>31</v>
      </c>
      <c r="F8228" t="s">
        <v>12</v>
      </c>
      <c r="G8228" t="s">
        <v>232</v>
      </c>
      <c r="H8228" t="s">
        <v>1318</v>
      </c>
      <c r="I8228" s="4">
        <v>17.22</v>
      </c>
      <c r="J8228" s="5">
        <v>3</v>
      </c>
      <c r="K8228" s="4">
        <v>5.17</v>
      </c>
    </row>
    <row r="8229" spans="1:11" x14ac:dyDescent="0.2">
      <c r="A8229" t="s">
        <v>3807</v>
      </c>
      <c r="B8229" t="str">
        <f t="shared" si="258"/>
        <v>2017</v>
      </c>
      <c r="C8229" t="str">
        <f t="shared" si="259"/>
        <v>Aug</v>
      </c>
      <c r="D8229" t="s">
        <v>1427</v>
      </c>
      <c r="E8229" t="s">
        <v>31</v>
      </c>
      <c r="F8229" t="s">
        <v>12</v>
      </c>
      <c r="G8229" t="s">
        <v>20</v>
      </c>
      <c r="H8229" t="s">
        <v>2046</v>
      </c>
      <c r="I8229" s="4">
        <v>226.56</v>
      </c>
      <c r="J8229" s="5">
        <v>6</v>
      </c>
      <c r="K8229" s="4">
        <v>63.44</v>
      </c>
    </row>
    <row r="8230" spans="1:11" x14ac:dyDescent="0.2">
      <c r="A8230" t="s">
        <v>3807</v>
      </c>
      <c r="B8230" t="str">
        <f t="shared" si="258"/>
        <v>2017</v>
      </c>
      <c r="C8230" t="str">
        <f t="shared" si="259"/>
        <v>Aug</v>
      </c>
      <c r="D8230" t="s">
        <v>1427</v>
      </c>
      <c r="E8230" t="s">
        <v>31</v>
      </c>
      <c r="F8230" t="s">
        <v>43</v>
      </c>
      <c r="G8230" t="s">
        <v>44</v>
      </c>
      <c r="H8230" t="s">
        <v>814</v>
      </c>
      <c r="I8230" s="4">
        <v>107.88</v>
      </c>
      <c r="J8230" s="5">
        <v>3</v>
      </c>
      <c r="K8230" s="4">
        <v>10.79</v>
      </c>
    </row>
    <row r="8231" spans="1:11" x14ac:dyDescent="0.2">
      <c r="A8231" t="s">
        <v>3807</v>
      </c>
      <c r="B8231" t="str">
        <f t="shared" si="258"/>
        <v>2017</v>
      </c>
      <c r="C8231" t="str">
        <f t="shared" si="259"/>
        <v>Aug</v>
      </c>
      <c r="D8231" t="s">
        <v>326</v>
      </c>
      <c r="E8231" t="s">
        <v>31</v>
      </c>
      <c r="F8231" t="s">
        <v>12</v>
      </c>
      <c r="G8231" t="s">
        <v>13</v>
      </c>
      <c r="H8231" t="s">
        <v>1310</v>
      </c>
      <c r="I8231" s="4">
        <v>25.92</v>
      </c>
      <c r="J8231" s="5">
        <v>4</v>
      </c>
      <c r="K8231" s="4">
        <v>12.44</v>
      </c>
    </row>
    <row r="8232" spans="1:11" x14ac:dyDescent="0.2">
      <c r="A8232" t="s">
        <v>3807</v>
      </c>
      <c r="B8232" t="str">
        <f t="shared" si="258"/>
        <v>2017</v>
      </c>
      <c r="C8232" t="str">
        <f t="shared" si="259"/>
        <v>Aug</v>
      </c>
      <c r="D8232" t="s">
        <v>2957</v>
      </c>
      <c r="E8232" t="s">
        <v>290</v>
      </c>
      <c r="F8232" t="s">
        <v>43</v>
      </c>
      <c r="G8232" t="s">
        <v>44</v>
      </c>
      <c r="H8232" t="s">
        <v>814</v>
      </c>
      <c r="I8232" s="4">
        <v>35.96</v>
      </c>
      <c r="J8232" s="5">
        <v>1</v>
      </c>
      <c r="K8232" s="4">
        <v>3.6</v>
      </c>
    </row>
    <row r="8233" spans="1:11" x14ac:dyDescent="0.2">
      <c r="A8233" t="s">
        <v>3808</v>
      </c>
      <c r="B8233" t="str">
        <f t="shared" si="258"/>
        <v>2017</v>
      </c>
      <c r="C8233" t="str">
        <f t="shared" si="259"/>
        <v>Aug</v>
      </c>
      <c r="D8233" t="s">
        <v>212</v>
      </c>
      <c r="E8233" t="s">
        <v>383</v>
      </c>
      <c r="F8233" t="s">
        <v>38</v>
      </c>
      <c r="G8233" t="s">
        <v>39</v>
      </c>
      <c r="H8233" t="s">
        <v>760</v>
      </c>
      <c r="I8233" s="4">
        <v>866.4</v>
      </c>
      <c r="J8233" s="5">
        <v>4</v>
      </c>
      <c r="K8233" s="4">
        <v>225.26</v>
      </c>
    </row>
    <row r="8234" spans="1:11" x14ac:dyDescent="0.2">
      <c r="A8234" t="s">
        <v>3808</v>
      </c>
      <c r="B8234" t="str">
        <f t="shared" si="258"/>
        <v>2017</v>
      </c>
      <c r="C8234" t="str">
        <f t="shared" si="259"/>
        <v>Aug</v>
      </c>
      <c r="D8234" t="s">
        <v>820</v>
      </c>
      <c r="E8234" t="s">
        <v>369</v>
      </c>
      <c r="F8234" t="s">
        <v>12</v>
      </c>
      <c r="G8234" t="s">
        <v>47</v>
      </c>
      <c r="H8234" t="s">
        <v>1445</v>
      </c>
      <c r="I8234" s="4">
        <v>35</v>
      </c>
      <c r="J8234" s="5">
        <v>7</v>
      </c>
      <c r="K8234" s="4">
        <v>16.8</v>
      </c>
    </row>
    <row r="8235" spans="1:11" x14ac:dyDescent="0.2">
      <c r="A8235" t="s">
        <v>3808</v>
      </c>
      <c r="B8235" t="str">
        <f t="shared" si="258"/>
        <v>2017</v>
      </c>
      <c r="C8235" t="str">
        <f t="shared" si="259"/>
        <v>Aug</v>
      </c>
      <c r="D8235" t="s">
        <v>820</v>
      </c>
      <c r="E8235" t="s">
        <v>369</v>
      </c>
      <c r="F8235" t="s">
        <v>12</v>
      </c>
      <c r="G8235" t="s">
        <v>232</v>
      </c>
      <c r="H8235" t="s">
        <v>309</v>
      </c>
      <c r="I8235" s="4">
        <v>37.24</v>
      </c>
      <c r="J8235" s="5">
        <v>4</v>
      </c>
      <c r="K8235" s="4">
        <v>10.8</v>
      </c>
    </row>
    <row r="8236" spans="1:11" x14ac:dyDescent="0.2">
      <c r="A8236" t="s">
        <v>3808</v>
      </c>
      <c r="B8236" t="str">
        <f t="shared" si="258"/>
        <v>2017</v>
      </c>
      <c r="C8236" t="str">
        <f t="shared" si="259"/>
        <v>Aug</v>
      </c>
      <c r="D8236" t="s">
        <v>820</v>
      </c>
      <c r="E8236" t="s">
        <v>369</v>
      </c>
      <c r="F8236" t="s">
        <v>12</v>
      </c>
      <c r="G8236" t="s">
        <v>72</v>
      </c>
      <c r="H8236" t="s">
        <v>891</v>
      </c>
      <c r="I8236" s="4">
        <v>15.28</v>
      </c>
      <c r="J8236" s="5">
        <v>2</v>
      </c>
      <c r="K8236" s="4">
        <v>7.49</v>
      </c>
    </row>
    <row r="8237" spans="1:11" x14ac:dyDescent="0.2">
      <c r="A8237" t="s">
        <v>3808</v>
      </c>
      <c r="B8237" t="str">
        <f t="shared" si="258"/>
        <v>2017</v>
      </c>
      <c r="C8237" t="str">
        <f t="shared" si="259"/>
        <v>Aug</v>
      </c>
      <c r="D8237" t="s">
        <v>1407</v>
      </c>
      <c r="E8237" t="s">
        <v>31</v>
      </c>
      <c r="F8237" t="s">
        <v>12</v>
      </c>
      <c r="G8237" t="s">
        <v>27</v>
      </c>
      <c r="H8237" t="s">
        <v>2678</v>
      </c>
      <c r="I8237" s="4">
        <v>17.12</v>
      </c>
      <c r="J8237" s="5">
        <v>4</v>
      </c>
      <c r="K8237" s="4">
        <v>4.96</v>
      </c>
    </row>
    <row r="8238" spans="1:11" x14ac:dyDescent="0.2">
      <c r="A8238" t="s">
        <v>3808</v>
      </c>
      <c r="B8238" t="str">
        <f t="shared" si="258"/>
        <v>2017</v>
      </c>
      <c r="C8238" t="str">
        <f t="shared" si="259"/>
        <v>Aug</v>
      </c>
      <c r="D8238" t="s">
        <v>1407</v>
      </c>
      <c r="E8238" t="s">
        <v>31</v>
      </c>
      <c r="F8238" t="s">
        <v>43</v>
      </c>
      <c r="G8238" t="s">
        <v>44</v>
      </c>
      <c r="H8238" t="s">
        <v>403</v>
      </c>
      <c r="I8238" s="4">
        <v>431.97</v>
      </c>
      <c r="J8238" s="5">
        <v>4</v>
      </c>
      <c r="K8238" s="4">
        <v>37.799999999999997</v>
      </c>
    </row>
    <row r="8239" spans="1:11" x14ac:dyDescent="0.2">
      <c r="A8239" t="s">
        <v>3808</v>
      </c>
      <c r="B8239" t="str">
        <f t="shared" si="258"/>
        <v>2017</v>
      </c>
      <c r="C8239" t="str">
        <f t="shared" si="259"/>
        <v>Aug</v>
      </c>
      <c r="D8239" t="s">
        <v>1407</v>
      </c>
      <c r="E8239" t="s">
        <v>31</v>
      </c>
      <c r="F8239" t="s">
        <v>38</v>
      </c>
      <c r="G8239" t="s">
        <v>52</v>
      </c>
      <c r="H8239" t="s">
        <v>1747</v>
      </c>
      <c r="I8239" s="4">
        <v>129.91999999999999</v>
      </c>
      <c r="J8239" s="5">
        <v>4</v>
      </c>
      <c r="K8239" s="4">
        <v>10.39</v>
      </c>
    </row>
    <row r="8240" spans="1:11" x14ac:dyDescent="0.2">
      <c r="A8240" t="s">
        <v>3808</v>
      </c>
      <c r="B8240" t="str">
        <f t="shared" si="258"/>
        <v>2017</v>
      </c>
      <c r="C8240" t="str">
        <f t="shared" si="259"/>
        <v>Aug</v>
      </c>
      <c r="D8240" t="s">
        <v>1407</v>
      </c>
      <c r="E8240" t="s">
        <v>31</v>
      </c>
      <c r="F8240" t="s">
        <v>38</v>
      </c>
      <c r="G8240" t="s">
        <v>164</v>
      </c>
      <c r="H8240" t="s">
        <v>858</v>
      </c>
      <c r="I8240" s="4">
        <v>568.73</v>
      </c>
      <c r="J8240" s="5">
        <v>3</v>
      </c>
      <c r="K8240" s="4">
        <v>28.44</v>
      </c>
    </row>
    <row r="8241" spans="1:11" x14ac:dyDescent="0.2">
      <c r="A8241" t="s">
        <v>3808</v>
      </c>
      <c r="B8241" t="str">
        <f t="shared" si="258"/>
        <v>2017</v>
      </c>
      <c r="C8241" t="str">
        <f t="shared" si="259"/>
        <v>Aug</v>
      </c>
      <c r="D8241" t="s">
        <v>1407</v>
      </c>
      <c r="E8241" t="s">
        <v>31</v>
      </c>
      <c r="F8241" t="s">
        <v>12</v>
      </c>
      <c r="G8241" t="s">
        <v>22</v>
      </c>
      <c r="H8241" t="s">
        <v>1819</v>
      </c>
      <c r="I8241" s="4">
        <v>117.14</v>
      </c>
      <c r="J8241" s="5">
        <v>9</v>
      </c>
      <c r="K8241" s="4">
        <v>42.46</v>
      </c>
    </row>
    <row r="8242" spans="1:11" x14ac:dyDescent="0.2">
      <c r="A8242" t="s">
        <v>3808</v>
      </c>
      <c r="B8242" t="str">
        <f t="shared" si="258"/>
        <v>2017</v>
      </c>
      <c r="C8242" t="str">
        <f t="shared" si="259"/>
        <v>Aug</v>
      </c>
      <c r="D8242" t="s">
        <v>1407</v>
      </c>
      <c r="E8242" t="s">
        <v>31</v>
      </c>
      <c r="F8242" t="s">
        <v>12</v>
      </c>
      <c r="G8242" t="s">
        <v>105</v>
      </c>
      <c r="H8242" t="s">
        <v>2910</v>
      </c>
      <c r="I8242" s="4">
        <v>203.52</v>
      </c>
      <c r="J8242" s="5">
        <v>3</v>
      </c>
      <c r="K8242" s="4">
        <v>54.95</v>
      </c>
    </row>
    <row r="8243" spans="1:11" x14ac:dyDescent="0.2">
      <c r="A8243" t="s">
        <v>3808</v>
      </c>
      <c r="B8243" t="str">
        <f t="shared" si="258"/>
        <v>2017</v>
      </c>
      <c r="C8243" t="str">
        <f t="shared" si="259"/>
        <v>Aug</v>
      </c>
      <c r="D8243" t="s">
        <v>1407</v>
      </c>
      <c r="E8243" t="s">
        <v>31</v>
      </c>
      <c r="F8243" t="s">
        <v>12</v>
      </c>
      <c r="G8243" t="s">
        <v>18</v>
      </c>
      <c r="H8243" t="s">
        <v>1982</v>
      </c>
      <c r="I8243" s="4">
        <v>51.75</v>
      </c>
      <c r="J8243" s="5">
        <v>5</v>
      </c>
      <c r="K8243" s="4">
        <v>24.84</v>
      </c>
    </row>
    <row r="8244" spans="1:11" x14ac:dyDescent="0.2">
      <c r="A8244" t="s">
        <v>3808</v>
      </c>
      <c r="B8244" t="str">
        <f t="shared" si="258"/>
        <v>2017</v>
      </c>
      <c r="C8244" t="str">
        <f t="shared" si="259"/>
        <v>Aug</v>
      </c>
      <c r="D8244" t="s">
        <v>527</v>
      </c>
      <c r="E8244" t="s">
        <v>608</v>
      </c>
      <c r="F8244" t="s">
        <v>12</v>
      </c>
      <c r="G8244" t="s">
        <v>13</v>
      </c>
      <c r="H8244" t="s">
        <v>1930</v>
      </c>
      <c r="I8244" s="4">
        <v>277.39999999999998</v>
      </c>
      <c r="J8244" s="5">
        <v>5</v>
      </c>
      <c r="K8244" s="4">
        <v>133.15</v>
      </c>
    </row>
    <row r="8245" spans="1:11" x14ac:dyDescent="0.2">
      <c r="A8245" t="s">
        <v>3808</v>
      </c>
      <c r="B8245" t="str">
        <f t="shared" si="258"/>
        <v>2017</v>
      </c>
      <c r="C8245" t="str">
        <f t="shared" si="259"/>
        <v>Aug</v>
      </c>
      <c r="D8245" t="s">
        <v>527</v>
      </c>
      <c r="E8245" t="s">
        <v>608</v>
      </c>
      <c r="F8245" t="s">
        <v>38</v>
      </c>
      <c r="G8245" t="s">
        <v>52</v>
      </c>
      <c r="H8245" t="s">
        <v>3303</v>
      </c>
      <c r="I8245" s="4">
        <v>25.16</v>
      </c>
      <c r="J8245" s="5">
        <v>2</v>
      </c>
      <c r="K8245" s="4">
        <v>8.5500000000000007</v>
      </c>
    </row>
    <row r="8246" spans="1:11" x14ac:dyDescent="0.2">
      <c r="A8246" t="s">
        <v>3808</v>
      </c>
      <c r="B8246" t="str">
        <f t="shared" si="258"/>
        <v>2017</v>
      </c>
      <c r="C8246" t="str">
        <f t="shared" si="259"/>
        <v>Aug</v>
      </c>
      <c r="D8246" t="s">
        <v>527</v>
      </c>
      <c r="E8246" t="s">
        <v>608</v>
      </c>
      <c r="F8246" t="s">
        <v>38</v>
      </c>
      <c r="G8246" t="s">
        <v>52</v>
      </c>
      <c r="H8246" t="s">
        <v>3551</v>
      </c>
      <c r="I8246" s="4">
        <v>91.92</v>
      </c>
      <c r="J8246" s="5">
        <v>4</v>
      </c>
      <c r="K8246" s="4">
        <v>31.25</v>
      </c>
    </row>
    <row r="8247" spans="1:11" x14ac:dyDescent="0.2">
      <c r="A8247" t="s">
        <v>3808</v>
      </c>
      <c r="B8247" t="str">
        <f t="shared" si="258"/>
        <v>2017</v>
      </c>
      <c r="C8247" t="str">
        <f t="shared" si="259"/>
        <v>Aug</v>
      </c>
      <c r="D8247" t="s">
        <v>3001</v>
      </c>
      <c r="E8247" t="s">
        <v>109</v>
      </c>
      <c r="F8247" t="s">
        <v>12</v>
      </c>
      <c r="G8247" t="s">
        <v>13</v>
      </c>
      <c r="H8247" t="s">
        <v>1023</v>
      </c>
      <c r="I8247" s="4">
        <v>83.88</v>
      </c>
      <c r="J8247" s="5">
        <v>1</v>
      </c>
      <c r="K8247" s="4">
        <v>29.36</v>
      </c>
    </row>
    <row r="8248" spans="1:11" x14ac:dyDescent="0.2">
      <c r="A8248" t="s">
        <v>3808</v>
      </c>
      <c r="B8248" t="str">
        <f t="shared" si="258"/>
        <v>2017</v>
      </c>
      <c r="C8248" t="str">
        <f t="shared" si="259"/>
        <v>Aug</v>
      </c>
      <c r="D8248" t="s">
        <v>1879</v>
      </c>
      <c r="E8248" t="s">
        <v>189</v>
      </c>
      <c r="F8248" t="s">
        <v>38</v>
      </c>
      <c r="G8248" t="s">
        <v>39</v>
      </c>
      <c r="H8248" t="s">
        <v>998</v>
      </c>
      <c r="I8248" s="4">
        <v>388.7</v>
      </c>
      <c r="J8248" s="5">
        <v>6</v>
      </c>
      <c r="K8248" s="4">
        <v>38.869999999999997</v>
      </c>
    </row>
    <row r="8249" spans="1:11" x14ac:dyDescent="0.2">
      <c r="A8249" t="s">
        <v>3808</v>
      </c>
      <c r="B8249" t="str">
        <f t="shared" si="258"/>
        <v>2017</v>
      </c>
      <c r="C8249" t="str">
        <f t="shared" si="259"/>
        <v>Aug</v>
      </c>
      <c r="D8249" t="s">
        <v>1879</v>
      </c>
      <c r="E8249" t="s">
        <v>189</v>
      </c>
      <c r="F8249" t="s">
        <v>12</v>
      </c>
      <c r="G8249" t="s">
        <v>20</v>
      </c>
      <c r="H8249" t="s">
        <v>77</v>
      </c>
      <c r="I8249" s="4">
        <v>572.58000000000004</v>
      </c>
      <c r="J8249" s="5">
        <v>6</v>
      </c>
      <c r="K8249" s="4">
        <v>34.35</v>
      </c>
    </row>
    <row r="8250" spans="1:11" x14ac:dyDescent="0.2">
      <c r="A8250" t="s">
        <v>3808</v>
      </c>
      <c r="B8250" t="str">
        <f t="shared" si="258"/>
        <v>2017</v>
      </c>
      <c r="C8250" t="str">
        <f t="shared" si="259"/>
        <v>Aug</v>
      </c>
      <c r="D8250" t="s">
        <v>1879</v>
      </c>
      <c r="E8250" t="s">
        <v>189</v>
      </c>
      <c r="F8250" t="s">
        <v>43</v>
      </c>
      <c r="G8250" t="s">
        <v>58</v>
      </c>
      <c r="H8250" t="s">
        <v>2758</v>
      </c>
      <c r="I8250" s="4">
        <v>33.18</v>
      </c>
      <c r="J8250" s="5">
        <v>2</v>
      </c>
      <c r="K8250" s="4">
        <v>11.61</v>
      </c>
    </row>
    <row r="8251" spans="1:11" x14ac:dyDescent="0.2">
      <c r="A8251" t="s">
        <v>3808</v>
      </c>
      <c r="B8251" t="str">
        <f t="shared" si="258"/>
        <v>2017</v>
      </c>
      <c r="C8251" t="str">
        <f t="shared" si="259"/>
        <v>Aug</v>
      </c>
      <c r="D8251" t="s">
        <v>1852</v>
      </c>
      <c r="E8251" t="s">
        <v>169</v>
      </c>
      <c r="F8251" t="s">
        <v>12</v>
      </c>
      <c r="G8251" t="s">
        <v>22</v>
      </c>
      <c r="H8251" t="s">
        <v>89</v>
      </c>
      <c r="I8251" s="4">
        <v>32.090000000000003</v>
      </c>
      <c r="J8251" s="5">
        <v>7</v>
      </c>
      <c r="K8251" s="4">
        <v>11.23</v>
      </c>
    </row>
    <row r="8252" spans="1:11" x14ac:dyDescent="0.2">
      <c r="A8252" t="s">
        <v>3808</v>
      </c>
      <c r="B8252" t="str">
        <f t="shared" si="258"/>
        <v>2017</v>
      </c>
      <c r="C8252" t="str">
        <f t="shared" si="259"/>
        <v>Aug</v>
      </c>
      <c r="D8252" t="s">
        <v>1852</v>
      </c>
      <c r="E8252" t="s">
        <v>169</v>
      </c>
      <c r="F8252" t="s">
        <v>12</v>
      </c>
      <c r="G8252" t="s">
        <v>22</v>
      </c>
      <c r="H8252" t="s">
        <v>1324</v>
      </c>
      <c r="I8252" s="4">
        <v>4305.55</v>
      </c>
      <c r="J8252" s="5">
        <v>6</v>
      </c>
      <c r="K8252" s="4">
        <v>1453.12</v>
      </c>
    </row>
    <row r="8253" spans="1:11" x14ac:dyDescent="0.2">
      <c r="A8253" t="s">
        <v>3808</v>
      </c>
      <c r="B8253" t="str">
        <f t="shared" si="258"/>
        <v>2017</v>
      </c>
      <c r="C8253" t="str">
        <f t="shared" si="259"/>
        <v>Aug</v>
      </c>
      <c r="D8253" t="s">
        <v>3492</v>
      </c>
      <c r="E8253" t="s">
        <v>327</v>
      </c>
      <c r="F8253" t="s">
        <v>12</v>
      </c>
      <c r="G8253" t="s">
        <v>20</v>
      </c>
      <c r="H8253" t="s">
        <v>1960</v>
      </c>
      <c r="I8253" s="4">
        <v>237.1</v>
      </c>
      <c r="J8253" s="5">
        <v>3</v>
      </c>
      <c r="K8253" s="4">
        <v>20.75</v>
      </c>
    </row>
    <row r="8254" spans="1:11" x14ac:dyDescent="0.2">
      <c r="A8254" t="s">
        <v>3808</v>
      </c>
      <c r="B8254" t="str">
        <f t="shared" si="258"/>
        <v>2017</v>
      </c>
      <c r="C8254" t="str">
        <f t="shared" si="259"/>
        <v>Aug</v>
      </c>
      <c r="D8254" t="s">
        <v>3492</v>
      </c>
      <c r="E8254" t="s">
        <v>327</v>
      </c>
      <c r="F8254" t="s">
        <v>38</v>
      </c>
      <c r="G8254" t="s">
        <v>52</v>
      </c>
      <c r="H8254" t="s">
        <v>2369</v>
      </c>
      <c r="I8254" s="4">
        <v>22.75</v>
      </c>
      <c r="J8254" s="5">
        <v>3</v>
      </c>
      <c r="K8254" s="4">
        <v>7.11</v>
      </c>
    </row>
    <row r="8255" spans="1:11" x14ac:dyDescent="0.2">
      <c r="A8255" t="s">
        <v>3808</v>
      </c>
      <c r="B8255" t="str">
        <f t="shared" si="258"/>
        <v>2017</v>
      </c>
      <c r="C8255" t="str">
        <f t="shared" si="259"/>
        <v>Aug</v>
      </c>
      <c r="D8255" t="s">
        <v>3492</v>
      </c>
      <c r="E8255" t="s">
        <v>327</v>
      </c>
      <c r="F8255" t="s">
        <v>12</v>
      </c>
      <c r="G8255" t="s">
        <v>13</v>
      </c>
      <c r="H8255" t="s">
        <v>2339</v>
      </c>
      <c r="I8255" s="4">
        <v>6.67</v>
      </c>
      <c r="J8255" s="5">
        <v>1</v>
      </c>
      <c r="K8255" s="4">
        <v>2.09</v>
      </c>
    </row>
    <row r="8256" spans="1:11" x14ac:dyDescent="0.2">
      <c r="A8256" t="s">
        <v>3809</v>
      </c>
      <c r="B8256" t="str">
        <f t="shared" si="258"/>
        <v>2017</v>
      </c>
      <c r="C8256" t="str">
        <f t="shared" si="259"/>
        <v>Aug</v>
      </c>
      <c r="D8256" t="s">
        <v>3650</v>
      </c>
      <c r="E8256" t="s">
        <v>31</v>
      </c>
      <c r="F8256" t="s">
        <v>38</v>
      </c>
      <c r="G8256" t="s">
        <v>164</v>
      </c>
      <c r="H8256" t="s">
        <v>1804</v>
      </c>
      <c r="I8256" s="4">
        <v>210.01</v>
      </c>
      <c r="J8256" s="5">
        <v>1</v>
      </c>
      <c r="K8256" s="4">
        <v>2.63</v>
      </c>
    </row>
    <row r="8257" spans="1:11" x14ac:dyDescent="0.2">
      <c r="A8257" t="s">
        <v>3809</v>
      </c>
      <c r="B8257" t="str">
        <f t="shared" si="258"/>
        <v>2017</v>
      </c>
      <c r="C8257" t="str">
        <f t="shared" si="259"/>
        <v>Aug</v>
      </c>
      <c r="D8257" t="s">
        <v>838</v>
      </c>
      <c r="E8257" t="s">
        <v>26</v>
      </c>
      <c r="F8257" t="s">
        <v>38</v>
      </c>
      <c r="G8257" t="s">
        <v>164</v>
      </c>
      <c r="H8257" t="s">
        <v>1873</v>
      </c>
      <c r="I8257" s="4">
        <v>314.52999999999997</v>
      </c>
      <c r="J8257" s="5">
        <v>2</v>
      </c>
      <c r="K8257" s="4">
        <v>-83.88</v>
      </c>
    </row>
    <row r="8258" spans="1:11" x14ac:dyDescent="0.2">
      <c r="A8258" t="s">
        <v>3810</v>
      </c>
      <c r="B8258" t="str">
        <f t="shared" si="258"/>
        <v>2017</v>
      </c>
      <c r="C8258" t="str">
        <f t="shared" si="259"/>
        <v>Aug</v>
      </c>
      <c r="D8258" t="s">
        <v>1796</v>
      </c>
      <c r="E8258" t="s">
        <v>139</v>
      </c>
      <c r="F8258" t="s">
        <v>43</v>
      </c>
      <c r="G8258" t="s">
        <v>44</v>
      </c>
      <c r="H8258" t="s">
        <v>676</v>
      </c>
      <c r="I8258" s="4">
        <v>4367.8999999999996</v>
      </c>
      <c r="J8258" s="5">
        <v>13</v>
      </c>
      <c r="K8258" s="4">
        <v>327.58999999999997</v>
      </c>
    </row>
    <row r="8259" spans="1:11" x14ac:dyDescent="0.2">
      <c r="A8259" t="s">
        <v>3810</v>
      </c>
      <c r="B8259" t="str">
        <f t="shared" ref="B8259:B8322" si="260">TEXT(A8259,"YYYY")</f>
        <v>2017</v>
      </c>
      <c r="C8259" t="str">
        <f t="shared" ref="C8259:C8322" si="261">TEXT(A8259,"MMM")</f>
        <v>Aug</v>
      </c>
      <c r="D8259" t="s">
        <v>1796</v>
      </c>
      <c r="E8259" t="s">
        <v>139</v>
      </c>
      <c r="F8259" t="s">
        <v>12</v>
      </c>
      <c r="G8259" t="s">
        <v>13</v>
      </c>
      <c r="H8259" t="s">
        <v>3279</v>
      </c>
      <c r="I8259" s="4">
        <v>49.57</v>
      </c>
      <c r="J8259" s="5">
        <v>2</v>
      </c>
      <c r="K8259" s="4">
        <v>15.49</v>
      </c>
    </row>
    <row r="8260" spans="1:11" x14ac:dyDescent="0.2">
      <c r="A8260" t="s">
        <v>3810</v>
      </c>
      <c r="B8260" t="str">
        <f t="shared" si="260"/>
        <v>2017</v>
      </c>
      <c r="C8260" t="str">
        <f t="shared" si="261"/>
        <v>Aug</v>
      </c>
      <c r="D8260" t="s">
        <v>1796</v>
      </c>
      <c r="E8260" t="s">
        <v>139</v>
      </c>
      <c r="F8260" t="s">
        <v>12</v>
      </c>
      <c r="G8260" t="s">
        <v>105</v>
      </c>
      <c r="H8260" t="s">
        <v>2972</v>
      </c>
      <c r="I8260" s="4">
        <v>161.38</v>
      </c>
      <c r="J8260" s="5">
        <v>6</v>
      </c>
      <c r="K8260" s="4">
        <v>12.1</v>
      </c>
    </row>
    <row r="8261" spans="1:11" x14ac:dyDescent="0.2">
      <c r="A8261" t="s">
        <v>3810</v>
      </c>
      <c r="B8261" t="str">
        <f t="shared" si="260"/>
        <v>2017</v>
      </c>
      <c r="C8261" t="str">
        <f t="shared" si="261"/>
        <v>Aug</v>
      </c>
      <c r="D8261" t="s">
        <v>1796</v>
      </c>
      <c r="E8261" t="s">
        <v>139</v>
      </c>
      <c r="F8261" t="s">
        <v>38</v>
      </c>
      <c r="G8261" t="s">
        <v>52</v>
      </c>
      <c r="H8261" t="s">
        <v>709</v>
      </c>
      <c r="I8261" s="4">
        <v>2.78</v>
      </c>
      <c r="J8261" s="5">
        <v>2</v>
      </c>
      <c r="K8261" s="4">
        <v>0.42</v>
      </c>
    </row>
    <row r="8262" spans="1:11" x14ac:dyDescent="0.2">
      <c r="A8262" t="s">
        <v>3810</v>
      </c>
      <c r="B8262" t="str">
        <f t="shared" si="260"/>
        <v>2017</v>
      </c>
      <c r="C8262" t="str">
        <f t="shared" si="261"/>
        <v>Aug</v>
      </c>
      <c r="D8262" t="s">
        <v>1796</v>
      </c>
      <c r="E8262" t="s">
        <v>139</v>
      </c>
      <c r="F8262" t="s">
        <v>12</v>
      </c>
      <c r="G8262" t="s">
        <v>13</v>
      </c>
      <c r="H8262" t="s">
        <v>1803</v>
      </c>
      <c r="I8262" s="4">
        <v>8.7200000000000006</v>
      </c>
      <c r="J8262" s="5">
        <v>5</v>
      </c>
      <c r="K8262" s="4">
        <v>2.94</v>
      </c>
    </row>
    <row r="8263" spans="1:11" x14ac:dyDescent="0.2">
      <c r="A8263" t="s">
        <v>3811</v>
      </c>
      <c r="B8263" t="str">
        <f t="shared" si="260"/>
        <v>2017</v>
      </c>
      <c r="C8263" t="str">
        <f t="shared" si="261"/>
        <v>Aug</v>
      </c>
      <c r="D8263" t="s">
        <v>2278</v>
      </c>
      <c r="E8263" t="s">
        <v>169</v>
      </c>
      <c r="F8263" t="s">
        <v>12</v>
      </c>
      <c r="G8263" t="s">
        <v>22</v>
      </c>
      <c r="H8263" t="s">
        <v>926</v>
      </c>
      <c r="I8263" s="4">
        <v>24.67</v>
      </c>
      <c r="J8263" s="5">
        <v>4</v>
      </c>
      <c r="K8263" s="4">
        <v>7.71</v>
      </c>
    </row>
    <row r="8264" spans="1:11" x14ac:dyDescent="0.2">
      <c r="A8264" t="s">
        <v>3811</v>
      </c>
      <c r="B8264" t="str">
        <f t="shared" si="260"/>
        <v>2017</v>
      </c>
      <c r="C8264" t="str">
        <f t="shared" si="261"/>
        <v>Aug</v>
      </c>
      <c r="D8264" t="s">
        <v>2278</v>
      </c>
      <c r="E8264" t="s">
        <v>169</v>
      </c>
      <c r="F8264" t="s">
        <v>12</v>
      </c>
      <c r="G8264" t="s">
        <v>22</v>
      </c>
      <c r="H8264" t="s">
        <v>1297</v>
      </c>
      <c r="I8264" s="4">
        <v>3.74</v>
      </c>
      <c r="J8264" s="5">
        <v>1</v>
      </c>
      <c r="K8264" s="4">
        <v>1.31</v>
      </c>
    </row>
    <row r="8265" spans="1:11" x14ac:dyDescent="0.2">
      <c r="A8265" t="s">
        <v>3811</v>
      </c>
      <c r="B8265" t="str">
        <f t="shared" si="260"/>
        <v>2017</v>
      </c>
      <c r="C8265" t="str">
        <f t="shared" si="261"/>
        <v>Aug</v>
      </c>
      <c r="D8265" t="s">
        <v>1507</v>
      </c>
      <c r="E8265" t="s">
        <v>87</v>
      </c>
      <c r="F8265" t="s">
        <v>12</v>
      </c>
      <c r="G8265" t="s">
        <v>105</v>
      </c>
      <c r="H8265" t="s">
        <v>3313</v>
      </c>
      <c r="I8265" s="4">
        <v>646.27</v>
      </c>
      <c r="J8265" s="5">
        <v>8</v>
      </c>
      <c r="K8265" s="4">
        <v>64.63</v>
      </c>
    </row>
    <row r="8266" spans="1:11" x14ac:dyDescent="0.2">
      <c r="A8266" t="s">
        <v>3811</v>
      </c>
      <c r="B8266" t="str">
        <f t="shared" si="260"/>
        <v>2017</v>
      </c>
      <c r="C8266" t="str">
        <f t="shared" si="261"/>
        <v>Aug</v>
      </c>
      <c r="D8266" t="s">
        <v>1507</v>
      </c>
      <c r="E8266" t="s">
        <v>87</v>
      </c>
      <c r="F8266" t="s">
        <v>12</v>
      </c>
      <c r="G8266" t="s">
        <v>13</v>
      </c>
      <c r="H8266" t="s">
        <v>381</v>
      </c>
      <c r="I8266" s="4">
        <v>10.37</v>
      </c>
      <c r="J8266" s="5">
        <v>2</v>
      </c>
      <c r="K8266" s="4">
        <v>3.76</v>
      </c>
    </row>
    <row r="8267" spans="1:11" x14ac:dyDescent="0.2">
      <c r="A8267" t="s">
        <v>3812</v>
      </c>
      <c r="B8267" t="str">
        <f t="shared" si="260"/>
        <v>2017</v>
      </c>
      <c r="C8267" t="str">
        <f t="shared" si="261"/>
        <v>Aug</v>
      </c>
      <c r="D8267" t="s">
        <v>215</v>
      </c>
      <c r="E8267" t="s">
        <v>290</v>
      </c>
      <c r="F8267" t="s">
        <v>12</v>
      </c>
      <c r="G8267" t="s">
        <v>13</v>
      </c>
      <c r="H8267" t="s">
        <v>2882</v>
      </c>
      <c r="I8267" s="4">
        <v>192.16</v>
      </c>
      <c r="J8267" s="5">
        <v>5</v>
      </c>
      <c r="K8267" s="4">
        <v>67.260000000000005</v>
      </c>
    </row>
    <row r="8268" spans="1:11" x14ac:dyDescent="0.2">
      <c r="A8268" t="s">
        <v>3812</v>
      </c>
      <c r="B8268" t="str">
        <f t="shared" si="260"/>
        <v>2017</v>
      </c>
      <c r="C8268" t="str">
        <f t="shared" si="261"/>
        <v>Aug</v>
      </c>
      <c r="D8268" t="s">
        <v>3085</v>
      </c>
      <c r="E8268" t="s">
        <v>135</v>
      </c>
      <c r="F8268" t="s">
        <v>12</v>
      </c>
      <c r="G8268" t="s">
        <v>27</v>
      </c>
      <c r="H8268" t="s">
        <v>268</v>
      </c>
      <c r="I8268" s="4">
        <v>9.73</v>
      </c>
      <c r="J8268" s="5">
        <v>2</v>
      </c>
      <c r="K8268" s="4">
        <v>1.7</v>
      </c>
    </row>
    <row r="8269" spans="1:11" x14ac:dyDescent="0.2">
      <c r="A8269" t="s">
        <v>3812</v>
      </c>
      <c r="B8269" t="str">
        <f t="shared" si="260"/>
        <v>2017</v>
      </c>
      <c r="C8269" t="str">
        <f t="shared" si="261"/>
        <v>Aug</v>
      </c>
      <c r="D8269" t="s">
        <v>3085</v>
      </c>
      <c r="E8269" t="s">
        <v>135</v>
      </c>
      <c r="F8269" t="s">
        <v>12</v>
      </c>
      <c r="G8269" t="s">
        <v>13</v>
      </c>
      <c r="H8269" t="s">
        <v>1848</v>
      </c>
      <c r="I8269" s="4">
        <v>3.42</v>
      </c>
      <c r="J8269" s="5">
        <v>1</v>
      </c>
      <c r="K8269" s="4">
        <v>1.07</v>
      </c>
    </row>
    <row r="8270" spans="1:11" x14ac:dyDescent="0.2">
      <c r="A8270" t="s">
        <v>3812</v>
      </c>
      <c r="B8270" t="str">
        <f t="shared" si="260"/>
        <v>2017</v>
      </c>
      <c r="C8270" t="str">
        <f t="shared" si="261"/>
        <v>Aug</v>
      </c>
      <c r="D8270" t="s">
        <v>1359</v>
      </c>
      <c r="E8270" t="s">
        <v>87</v>
      </c>
      <c r="F8270" t="s">
        <v>12</v>
      </c>
      <c r="G8270" t="s">
        <v>20</v>
      </c>
      <c r="H8270" t="s">
        <v>1770</v>
      </c>
      <c r="I8270" s="4">
        <v>25.7</v>
      </c>
      <c r="J8270" s="5">
        <v>2</v>
      </c>
      <c r="K8270" s="4">
        <v>1.93</v>
      </c>
    </row>
    <row r="8271" spans="1:11" x14ac:dyDescent="0.2">
      <c r="A8271" t="s">
        <v>3812</v>
      </c>
      <c r="B8271" t="str">
        <f t="shared" si="260"/>
        <v>2017</v>
      </c>
      <c r="C8271" t="str">
        <f t="shared" si="261"/>
        <v>Aug</v>
      </c>
      <c r="D8271" t="s">
        <v>66</v>
      </c>
      <c r="E8271" t="s">
        <v>26</v>
      </c>
      <c r="F8271" t="s">
        <v>38</v>
      </c>
      <c r="G8271" t="s">
        <v>83</v>
      </c>
      <c r="H8271" t="s">
        <v>3161</v>
      </c>
      <c r="I8271" s="4">
        <v>130.97999999999999</v>
      </c>
      <c r="J8271" s="5">
        <v>2</v>
      </c>
      <c r="K8271" s="4">
        <v>-89.07</v>
      </c>
    </row>
    <row r="8272" spans="1:11" x14ac:dyDescent="0.2">
      <c r="A8272" t="s">
        <v>3813</v>
      </c>
      <c r="B8272" t="str">
        <f t="shared" si="260"/>
        <v>2017</v>
      </c>
      <c r="C8272" t="str">
        <f t="shared" si="261"/>
        <v>Aug</v>
      </c>
      <c r="D8272" t="s">
        <v>1940</v>
      </c>
      <c r="E8272" t="s">
        <v>34</v>
      </c>
      <c r="F8272" t="s">
        <v>43</v>
      </c>
      <c r="G8272" t="s">
        <v>58</v>
      </c>
      <c r="H8272" t="s">
        <v>1004</v>
      </c>
      <c r="I8272" s="4">
        <v>71.98</v>
      </c>
      <c r="J8272" s="5">
        <v>2</v>
      </c>
      <c r="K8272" s="4">
        <v>15.12</v>
      </c>
    </row>
    <row r="8273" spans="1:11" x14ac:dyDescent="0.2">
      <c r="A8273" t="s">
        <v>3813</v>
      </c>
      <c r="B8273" t="str">
        <f t="shared" si="260"/>
        <v>2017</v>
      </c>
      <c r="C8273" t="str">
        <f t="shared" si="261"/>
        <v>Aug</v>
      </c>
      <c r="D8273" t="s">
        <v>10</v>
      </c>
      <c r="E8273" t="s">
        <v>17</v>
      </c>
      <c r="F8273" t="s">
        <v>38</v>
      </c>
      <c r="G8273" t="s">
        <v>52</v>
      </c>
      <c r="H8273" t="s">
        <v>1516</v>
      </c>
      <c r="I8273" s="4">
        <v>64.959999999999994</v>
      </c>
      <c r="J8273" s="5">
        <v>5</v>
      </c>
      <c r="K8273" s="4">
        <v>-43.85</v>
      </c>
    </row>
    <row r="8274" spans="1:11" x14ac:dyDescent="0.2">
      <c r="A8274" t="s">
        <v>3813</v>
      </c>
      <c r="B8274" t="str">
        <f t="shared" si="260"/>
        <v>2017</v>
      </c>
      <c r="C8274" t="str">
        <f t="shared" si="261"/>
        <v>Aug</v>
      </c>
      <c r="D8274" t="s">
        <v>2389</v>
      </c>
      <c r="E8274" t="s">
        <v>125</v>
      </c>
      <c r="F8274" t="s">
        <v>12</v>
      </c>
      <c r="G8274" t="s">
        <v>20</v>
      </c>
      <c r="H8274" t="s">
        <v>2396</v>
      </c>
      <c r="I8274" s="4">
        <v>53.72</v>
      </c>
      <c r="J8274" s="5">
        <v>4</v>
      </c>
      <c r="K8274" s="4">
        <v>13.97</v>
      </c>
    </row>
    <row r="8275" spans="1:11" x14ac:dyDescent="0.2">
      <c r="A8275" t="s">
        <v>3814</v>
      </c>
      <c r="B8275" t="str">
        <f t="shared" si="260"/>
        <v>2017</v>
      </c>
      <c r="C8275" t="str">
        <f t="shared" si="261"/>
        <v>Aug</v>
      </c>
      <c r="D8275" t="s">
        <v>1646</v>
      </c>
      <c r="E8275" t="s">
        <v>501</v>
      </c>
      <c r="F8275" t="s">
        <v>38</v>
      </c>
      <c r="G8275" t="s">
        <v>164</v>
      </c>
      <c r="H8275" t="s">
        <v>3094</v>
      </c>
      <c r="I8275" s="4">
        <v>1488.42</v>
      </c>
      <c r="J8275" s="5">
        <v>7</v>
      </c>
      <c r="K8275" s="4">
        <v>-297.68</v>
      </c>
    </row>
    <row r="8276" spans="1:11" x14ac:dyDescent="0.2">
      <c r="A8276" t="s">
        <v>3814</v>
      </c>
      <c r="B8276" t="str">
        <f t="shared" si="260"/>
        <v>2017</v>
      </c>
      <c r="C8276" t="str">
        <f t="shared" si="261"/>
        <v>Aug</v>
      </c>
      <c r="D8276" t="s">
        <v>1403</v>
      </c>
      <c r="E8276" t="s">
        <v>169</v>
      </c>
      <c r="F8276" t="s">
        <v>12</v>
      </c>
      <c r="G8276" t="s">
        <v>20</v>
      </c>
      <c r="H8276" t="s">
        <v>1683</v>
      </c>
      <c r="I8276" s="4">
        <v>63.84</v>
      </c>
      <c r="J8276" s="5">
        <v>8</v>
      </c>
      <c r="K8276" s="4">
        <v>16.600000000000001</v>
      </c>
    </row>
    <row r="8277" spans="1:11" x14ac:dyDescent="0.2">
      <c r="A8277" t="s">
        <v>3814</v>
      </c>
      <c r="B8277" t="str">
        <f t="shared" si="260"/>
        <v>2017</v>
      </c>
      <c r="C8277" t="str">
        <f t="shared" si="261"/>
        <v>Aug</v>
      </c>
      <c r="D8277" t="s">
        <v>1403</v>
      </c>
      <c r="E8277" t="s">
        <v>169</v>
      </c>
      <c r="F8277" t="s">
        <v>43</v>
      </c>
      <c r="G8277" t="s">
        <v>44</v>
      </c>
      <c r="H8277" t="s">
        <v>1375</v>
      </c>
      <c r="I8277" s="4">
        <v>347.97</v>
      </c>
      <c r="J8277" s="5">
        <v>3</v>
      </c>
      <c r="K8277" s="4">
        <v>100.91</v>
      </c>
    </row>
    <row r="8278" spans="1:11" x14ac:dyDescent="0.2">
      <c r="A8278" t="s">
        <v>3814</v>
      </c>
      <c r="B8278" t="str">
        <f t="shared" si="260"/>
        <v>2017</v>
      </c>
      <c r="C8278" t="str">
        <f t="shared" si="261"/>
        <v>Aug</v>
      </c>
      <c r="D8278" t="s">
        <v>1403</v>
      </c>
      <c r="E8278" t="s">
        <v>169</v>
      </c>
      <c r="F8278" t="s">
        <v>12</v>
      </c>
      <c r="G8278" t="s">
        <v>22</v>
      </c>
      <c r="H8278" t="s">
        <v>926</v>
      </c>
      <c r="I8278" s="4">
        <v>37.01</v>
      </c>
      <c r="J8278" s="5">
        <v>6</v>
      </c>
      <c r="K8278" s="4">
        <v>11.57</v>
      </c>
    </row>
    <row r="8279" spans="1:11" x14ac:dyDescent="0.2">
      <c r="A8279" t="s">
        <v>3814</v>
      </c>
      <c r="B8279" t="str">
        <f t="shared" si="260"/>
        <v>2017</v>
      </c>
      <c r="C8279" t="str">
        <f t="shared" si="261"/>
        <v>Aug</v>
      </c>
      <c r="D8279" t="s">
        <v>584</v>
      </c>
      <c r="E8279" t="s">
        <v>11</v>
      </c>
      <c r="F8279" t="s">
        <v>12</v>
      </c>
      <c r="G8279" t="s">
        <v>27</v>
      </c>
      <c r="H8279" t="s">
        <v>445</v>
      </c>
      <c r="I8279" s="4">
        <v>5.95</v>
      </c>
      <c r="J8279" s="5">
        <v>1</v>
      </c>
      <c r="K8279" s="4">
        <v>0.37</v>
      </c>
    </row>
    <row r="8280" spans="1:11" x14ac:dyDescent="0.2">
      <c r="A8280" t="s">
        <v>3814</v>
      </c>
      <c r="B8280" t="str">
        <f t="shared" si="260"/>
        <v>2017</v>
      </c>
      <c r="C8280" t="str">
        <f t="shared" si="261"/>
        <v>Aug</v>
      </c>
      <c r="D8280" t="s">
        <v>1447</v>
      </c>
      <c r="E8280" t="s">
        <v>139</v>
      </c>
      <c r="F8280" t="s">
        <v>12</v>
      </c>
      <c r="G8280" t="s">
        <v>72</v>
      </c>
      <c r="H8280" t="s">
        <v>1649</v>
      </c>
      <c r="I8280" s="4">
        <v>2.9</v>
      </c>
      <c r="J8280" s="5">
        <v>1</v>
      </c>
      <c r="K8280" s="4">
        <v>0.98</v>
      </c>
    </row>
    <row r="8281" spans="1:11" x14ac:dyDescent="0.2">
      <c r="A8281" t="s">
        <v>3814</v>
      </c>
      <c r="B8281" t="str">
        <f t="shared" si="260"/>
        <v>2017</v>
      </c>
      <c r="C8281" t="str">
        <f t="shared" si="261"/>
        <v>Aug</v>
      </c>
      <c r="D8281" t="s">
        <v>2773</v>
      </c>
      <c r="E8281" t="s">
        <v>31</v>
      </c>
      <c r="F8281" t="s">
        <v>38</v>
      </c>
      <c r="G8281" t="s">
        <v>52</v>
      </c>
      <c r="H8281" t="s">
        <v>2418</v>
      </c>
      <c r="I8281" s="4">
        <v>198.46</v>
      </c>
      <c r="J8281" s="5">
        <v>2</v>
      </c>
      <c r="K8281" s="4">
        <v>99.23</v>
      </c>
    </row>
    <row r="8282" spans="1:11" x14ac:dyDescent="0.2">
      <c r="A8282" t="s">
        <v>3814</v>
      </c>
      <c r="B8282" t="str">
        <f t="shared" si="260"/>
        <v>2017</v>
      </c>
      <c r="C8282" t="str">
        <f t="shared" si="261"/>
        <v>Aug</v>
      </c>
      <c r="D8282" t="s">
        <v>2773</v>
      </c>
      <c r="E8282" t="s">
        <v>31</v>
      </c>
      <c r="F8282" t="s">
        <v>12</v>
      </c>
      <c r="G8282" t="s">
        <v>105</v>
      </c>
      <c r="H8282" t="s">
        <v>1904</v>
      </c>
      <c r="I8282" s="4">
        <v>321.92</v>
      </c>
      <c r="J8282" s="5">
        <v>4</v>
      </c>
      <c r="K8282" s="4">
        <v>96.58</v>
      </c>
    </row>
    <row r="8283" spans="1:11" x14ac:dyDescent="0.2">
      <c r="A8283" t="s">
        <v>3814</v>
      </c>
      <c r="B8283" t="str">
        <f t="shared" si="260"/>
        <v>2017</v>
      </c>
      <c r="C8283" t="str">
        <f t="shared" si="261"/>
        <v>Aug</v>
      </c>
      <c r="D8283" t="s">
        <v>2773</v>
      </c>
      <c r="E8283" t="s">
        <v>31</v>
      </c>
      <c r="F8283" t="s">
        <v>43</v>
      </c>
      <c r="G8283" t="s">
        <v>694</v>
      </c>
      <c r="H8283" t="s">
        <v>1263</v>
      </c>
      <c r="I8283" s="4">
        <v>879.98</v>
      </c>
      <c r="J8283" s="5">
        <v>2</v>
      </c>
      <c r="K8283" s="4">
        <v>329.99</v>
      </c>
    </row>
    <row r="8284" spans="1:11" x14ac:dyDescent="0.2">
      <c r="A8284" t="s">
        <v>3814</v>
      </c>
      <c r="B8284" t="str">
        <f t="shared" si="260"/>
        <v>2017</v>
      </c>
      <c r="C8284" t="str">
        <f t="shared" si="261"/>
        <v>Aug</v>
      </c>
      <c r="D8284" t="s">
        <v>2773</v>
      </c>
      <c r="E8284" t="s">
        <v>31</v>
      </c>
      <c r="F8284" t="s">
        <v>12</v>
      </c>
      <c r="G8284" t="s">
        <v>232</v>
      </c>
      <c r="H8284" t="s">
        <v>3400</v>
      </c>
      <c r="I8284" s="4">
        <v>28.4</v>
      </c>
      <c r="J8284" s="5">
        <v>5</v>
      </c>
      <c r="K8284" s="4">
        <v>8.24</v>
      </c>
    </row>
    <row r="8285" spans="1:11" x14ac:dyDescent="0.2">
      <c r="A8285" t="s">
        <v>3814</v>
      </c>
      <c r="B8285" t="str">
        <f t="shared" si="260"/>
        <v>2017</v>
      </c>
      <c r="C8285" t="str">
        <f t="shared" si="261"/>
        <v>Aug</v>
      </c>
      <c r="D8285" t="s">
        <v>2773</v>
      </c>
      <c r="E8285" t="s">
        <v>31</v>
      </c>
      <c r="F8285" t="s">
        <v>38</v>
      </c>
      <c r="G8285" t="s">
        <v>39</v>
      </c>
      <c r="H8285" t="s">
        <v>661</v>
      </c>
      <c r="I8285" s="4">
        <v>230.28</v>
      </c>
      <c r="J8285" s="5">
        <v>3</v>
      </c>
      <c r="K8285" s="4">
        <v>23.03</v>
      </c>
    </row>
    <row r="8286" spans="1:11" x14ac:dyDescent="0.2">
      <c r="A8286" t="s">
        <v>3814</v>
      </c>
      <c r="B8286" t="str">
        <f t="shared" si="260"/>
        <v>2017</v>
      </c>
      <c r="C8286" t="str">
        <f t="shared" si="261"/>
        <v>Aug</v>
      </c>
      <c r="D8286" t="s">
        <v>2773</v>
      </c>
      <c r="E8286" t="s">
        <v>31</v>
      </c>
      <c r="F8286" t="s">
        <v>12</v>
      </c>
      <c r="G8286" t="s">
        <v>13</v>
      </c>
      <c r="H8286" t="s">
        <v>1224</v>
      </c>
      <c r="I8286" s="4">
        <v>116.28</v>
      </c>
      <c r="J8286" s="5">
        <v>3</v>
      </c>
      <c r="K8286" s="4">
        <v>56.98</v>
      </c>
    </row>
    <row r="8287" spans="1:11" x14ac:dyDescent="0.2">
      <c r="A8287" t="s">
        <v>3814</v>
      </c>
      <c r="B8287" t="str">
        <f t="shared" si="260"/>
        <v>2017</v>
      </c>
      <c r="C8287" t="str">
        <f t="shared" si="261"/>
        <v>Aug</v>
      </c>
      <c r="D8287" t="s">
        <v>2773</v>
      </c>
      <c r="E8287" t="s">
        <v>31</v>
      </c>
      <c r="F8287" t="s">
        <v>12</v>
      </c>
      <c r="G8287" t="s">
        <v>22</v>
      </c>
      <c r="H8287" t="s">
        <v>2065</v>
      </c>
      <c r="I8287" s="4">
        <v>841.57</v>
      </c>
      <c r="J8287" s="5">
        <v>2</v>
      </c>
      <c r="K8287" s="4">
        <v>294.55</v>
      </c>
    </row>
    <row r="8288" spans="1:11" x14ac:dyDescent="0.2">
      <c r="A8288" t="s">
        <v>3814</v>
      </c>
      <c r="B8288" t="str">
        <f t="shared" si="260"/>
        <v>2017</v>
      </c>
      <c r="C8288" t="str">
        <f t="shared" si="261"/>
        <v>Aug</v>
      </c>
      <c r="D8288" t="s">
        <v>2773</v>
      </c>
      <c r="E8288" t="s">
        <v>31</v>
      </c>
      <c r="F8288" t="s">
        <v>12</v>
      </c>
      <c r="G8288" t="s">
        <v>20</v>
      </c>
      <c r="H8288" t="s">
        <v>303</v>
      </c>
      <c r="I8288" s="4">
        <v>354.9</v>
      </c>
      <c r="J8288" s="5">
        <v>5</v>
      </c>
      <c r="K8288" s="4">
        <v>17.75</v>
      </c>
    </row>
    <row r="8289" spans="1:11" x14ac:dyDescent="0.2">
      <c r="A8289" t="s">
        <v>3814</v>
      </c>
      <c r="B8289" t="str">
        <f t="shared" si="260"/>
        <v>2017</v>
      </c>
      <c r="C8289" t="str">
        <f t="shared" si="261"/>
        <v>Aug</v>
      </c>
      <c r="D8289" t="s">
        <v>2287</v>
      </c>
      <c r="E8289" t="s">
        <v>135</v>
      </c>
      <c r="F8289" t="s">
        <v>12</v>
      </c>
      <c r="G8289" t="s">
        <v>13</v>
      </c>
      <c r="H8289" t="s">
        <v>1577</v>
      </c>
      <c r="I8289" s="4">
        <v>5.18</v>
      </c>
      <c r="J8289" s="5">
        <v>1</v>
      </c>
      <c r="K8289" s="4">
        <v>1.81</v>
      </c>
    </row>
    <row r="8290" spans="1:11" x14ac:dyDescent="0.2">
      <c r="A8290" t="s">
        <v>3814</v>
      </c>
      <c r="B8290" t="str">
        <f t="shared" si="260"/>
        <v>2017</v>
      </c>
      <c r="C8290" t="str">
        <f t="shared" si="261"/>
        <v>Aug</v>
      </c>
      <c r="D8290" t="s">
        <v>227</v>
      </c>
      <c r="E8290" t="s">
        <v>139</v>
      </c>
      <c r="F8290" t="s">
        <v>12</v>
      </c>
      <c r="G8290" t="s">
        <v>105</v>
      </c>
      <c r="H8290" t="s">
        <v>2260</v>
      </c>
      <c r="I8290" s="4">
        <v>14.34</v>
      </c>
      <c r="J8290" s="5">
        <v>4</v>
      </c>
      <c r="K8290" s="4">
        <v>0.9</v>
      </c>
    </row>
    <row r="8291" spans="1:11" x14ac:dyDescent="0.2">
      <c r="A8291" t="s">
        <v>3814</v>
      </c>
      <c r="B8291" t="str">
        <f t="shared" si="260"/>
        <v>2017</v>
      </c>
      <c r="C8291" t="str">
        <f t="shared" si="261"/>
        <v>Aug</v>
      </c>
      <c r="D8291" t="s">
        <v>2334</v>
      </c>
      <c r="E8291" t="s">
        <v>26</v>
      </c>
      <c r="F8291" t="s">
        <v>12</v>
      </c>
      <c r="G8291" t="s">
        <v>13</v>
      </c>
      <c r="H8291" t="s">
        <v>2160</v>
      </c>
      <c r="I8291" s="4">
        <v>12.67</v>
      </c>
      <c r="J8291" s="5">
        <v>3</v>
      </c>
      <c r="K8291" s="4">
        <v>3.96</v>
      </c>
    </row>
    <row r="8292" spans="1:11" x14ac:dyDescent="0.2">
      <c r="A8292" t="s">
        <v>3814</v>
      </c>
      <c r="B8292" t="str">
        <f t="shared" si="260"/>
        <v>2017</v>
      </c>
      <c r="C8292" t="str">
        <f t="shared" si="261"/>
        <v>Aug</v>
      </c>
      <c r="D8292" t="s">
        <v>2334</v>
      </c>
      <c r="E8292" t="s">
        <v>26</v>
      </c>
      <c r="F8292" t="s">
        <v>43</v>
      </c>
      <c r="G8292" t="s">
        <v>58</v>
      </c>
      <c r="H8292" t="s">
        <v>576</v>
      </c>
      <c r="I8292" s="4">
        <v>1119.8900000000001</v>
      </c>
      <c r="J8292" s="5">
        <v>14</v>
      </c>
      <c r="K8292" s="4">
        <v>209.98</v>
      </c>
    </row>
    <row r="8293" spans="1:11" x14ac:dyDescent="0.2">
      <c r="A8293" t="s">
        <v>3814</v>
      </c>
      <c r="B8293" t="str">
        <f t="shared" si="260"/>
        <v>2017</v>
      </c>
      <c r="C8293" t="str">
        <f t="shared" si="261"/>
        <v>Aug</v>
      </c>
      <c r="D8293" t="s">
        <v>2126</v>
      </c>
      <c r="E8293" t="s">
        <v>109</v>
      </c>
      <c r="F8293" t="s">
        <v>38</v>
      </c>
      <c r="G8293" t="s">
        <v>52</v>
      </c>
      <c r="H8293" t="s">
        <v>2391</v>
      </c>
      <c r="I8293" s="4">
        <v>120.58</v>
      </c>
      <c r="J8293" s="5">
        <v>8</v>
      </c>
      <c r="K8293" s="4">
        <v>33.159999999999997</v>
      </c>
    </row>
    <row r="8294" spans="1:11" x14ac:dyDescent="0.2">
      <c r="A8294" t="s">
        <v>3815</v>
      </c>
      <c r="B8294" t="str">
        <f t="shared" si="260"/>
        <v>2017</v>
      </c>
      <c r="C8294" t="str">
        <f t="shared" si="261"/>
        <v>Aug</v>
      </c>
      <c r="D8294" t="s">
        <v>283</v>
      </c>
      <c r="E8294" t="s">
        <v>189</v>
      </c>
      <c r="F8294" t="s">
        <v>43</v>
      </c>
      <c r="G8294" t="s">
        <v>44</v>
      </c>
      <c r="H8294" t="s">
        <v>2206</v>
      </c>
      <c r="I8294" s="4">
        <v>35.17</v>
      </c>
      <c r="J8294" s="5">
        <v>4</v>
      </c>
      <c r="K8294" s="4">
        <v>11.43</v>
      </c>
    </row>
    <row r="8295" spans="1:11" x14ac:dyDescent="0.2">
      <c r="A8295" t="s">
        <v>3815</v>
      </c>
      <c r="B8295" t="str">
        <f t="shared" si="260"/>
        <v>2017</v>
      </c>
      <c r="C8295" t="str">
        <f t="shared" si="261"/>
        <v>Aug</v>
      </c>
      <c r="D8295" t="s">
        <v>283</v>
      </c>
      <c r="E8295" t="s">
        <v>189</v>
      </c>
      <c r="F8295" t="s">
        <v>38</v>
      </c>
      <c r="G8295" t="s">
        <v>164</v>
      </c>
      <c r="H8295" t="s">
        <v>1741</v>
      </c>
      <c r="I8295" s="4">
        <v>1137.75</v>
      </c>
      <c r="J8295" s="5">
        <v>5</v>
      </c>
      <c r="K8295" s="4">
        <v>250.31</v>
      </c>
    </row>
    <row r="8296" spans="1:11" x14ac:dyDescent="0.2">
      <c r="A8296" t="s">
        <v>3815</v>
      </c>
      <c r="B8296" t="str">
        <f t="shared" si="260"/>
        <v>2017</v>
      </c>
      <c r="C8296" t="str">
        <f t="shared" si="261"/>
        <v>Aug</v>
      </c>
      <c r="D8296" t="s">
        <v>283</v>
      </c>
      <c r="E8296" t="s">
        <v>189</v>
      </c>
      <c r="F8296" t="s">
        <v>12</v>
      </c>
      <c r="G8296" t="s">
        <v>22</v>
      </c>
      <c r="H8296" t="s">
        <v>885</v>
      </c>
      <c r="I8296" s="4">
        <v>99.68</v>
      </c>
      <c r="J8296" s="5">
        <v>5</v>
      </c>
      <c r="K8296" s="4">
        <v>32.4</v>
      </c>
    </row>
    <row r="8297" spans="1:11" x14ac:dyDescent="0.2">
      <c r="A8297" t="s">
        <v>3815</v>
      </c>
      <c r="B8297" t="str">
        <f t="shared" si="260"/>
        <v>2017</v>
      </c>
      <c r="C8297" t="str">
        <f t="shared" si="261"/>
        <v>Aug</v>
      </c>
      <c r="D8297" t="s">
        <v>283</v>
      </c>
      <c r="E8297" t="s">
        <v>189</v>
      </c>
      <c r="F8297" t="s">
        <v>12</v>
      </c>
      <c r="G8297" t="s">
        <v>27</v>
      </c>
      <c r="H8297" t="s">
        <v>2302</v>
      </c>
      <c r="I8297" s="4">
        <v>5.56</v>
      </c>
      <c r="J8297" s="5">
        <v>2</v>
      </c>
      <c r="K8297" s="4">
        <v>1.45</v>
      </c>
    </row>
    <row r="8298" spans="1:11" x14ac:dyDescent="0.2">
      <c r="A8298" t="s">
        <v>3815</v>
      </c>
      <c r="B8298" t="str">
        <f t="shared" si="260"/>
        <v>2017</v>
      </c>
      <c r="C8298" t="str">
        <f t="shared" si="261"/>
        <v>Aug</v>
      </c>
      <c r="D8298" t="s">
        <v>2091</v>
      </c>
      <c r="E8298" t="s">
        <v>17</v>
      </c>
      <c r="F8298" t="s">
        <v>12</v>
      </c>
      <c r="G8298" t="s">
        <v>13</v>
      </c>
      <c r="H8298" t="s">
        <v>1849</v>
      </c>
      <c r="I8298" s="4">
        <v>25.34</v>
      </c>
      <c r="J8298" s="5">
        <v>6</v>
      </c>
      <c r="K8298" s="4">
        <v>7.92</v>
      </c>
    </row>
    <row r="8299" spans="1:11" x14ac:dyDescent="0.2">
      <c r="A8299" t="s">
        <v>3815</v>
      </c>
      <c r="B8299" t="str">
        <f t="shared" si="260"/>
        <v>2017</v>
      </c>
      <c r="C8299" t="str">
        <f t="shared" si="261"/>
        <v>Aug</v>
      </c>
      <c r="D8299" t="s">
        <v>2091</v>
      </c>
      <c r="E8299" t="s">
        <v>17</v>
      </c>
      <c r="F8299" t="s">
        <v>12</v>
      </c>
      <c r="G8299" t="s">
        <v>13</v>
      </c>
      <c r="H8299" t="s">
        <v>3328</v>
      </c>
      <c r="I8299" s="4">
        <v>26.72</v>
      </c>
      <c r="J8299" s="5">
        <v>5</v>
      </c>
      <c r="K8299" s="4">
        <v>9.35</v>
      </c>
    </row>
    <row r="8300" spans="1:11" x14ac:dyDescent="0.2">
      <c r="A8300" t="s">
        <v>3815</v>
      </c>
      <c r="B8300" t="str">
        <f t="shared" si="260"/>
        <v>2017</v>
      </c>
      <c r="C8300" t="str">
        <f t="shared" si="261"/>
        <v>Aug</v>
      </c>
      <c r="D8300" t="s">
        <v>1274</v>
      </c>
      <c r="E8300" t="s">
        <v>180</v>
      </c>
      <c r="F8300" t="s">
        <v>12</v>
      </c>
      <c r="G8300" t="s">
        <v>232</v>
      </c>
      <c r="H8300" t="s">
        <v>1833</v>
      </c>
      <c r="I8300" s="4">
        <v>21.81</v>
      </c>
      <c r="J8300" s="5">
        <v>3</v>
      </c>
      <c r="K8300" s="4">
        <v>5.89</v>
      </c>
    </row>
    <row r="8301" spans="1:11" x14ac:dyDescent="0.2">
      <c r="A8301" t="s">
        <v>3815</v>
      </c>
      <c r="B8301" t="str">
        <f t="shared" si="260"/>
        <v>2017</v>
      </c>
      <c r="C8301" t="str">
        <f t="shared" si="261"/>
        <v>Aug</v>
      </c>
      <c r="D8301" t="s">
        <v>1274</v>
      </c>
      <c r="E8301" t="s">
        <v>180</v>
      </c>
      <c r="F8301" t="s">
        <v>12</v>
      </c>
      <c r="G8301" t="s">
        <v>105</v>
      </c>
      <c r="H8301" t="s">
        <v>2347</v>
      </c>
      <c r="I8301" s="4">
        <v>91.6</v>
      </c>
      <c r="J8301" s="5">
        <v>5</v>
      </c>
      <c r="K8301" s="4">
        <v>26.56</v>
      </c>
    </row>
    <row r="8302" spans="1:11" x14ac:dyDescent="0.2">
      <c r="A8302" t="s">
        <v>3816</v>
      </c>
      <c r="B8302" t="str">
        <f t="shared" si="260"/>
        <v>2017</v>
      </c>
      <c r="C8302" t="str">
        <f t="shared" si="261"/>
        <v>Aug</v>
      </c>
      <c r="D8302" t="s">
        <v>2025</v>
      </c>
      <c r="E8302" t="s">
        <v>17</v>
      </c>
      <c r="F8302" t="s">
        <v>12</v>
      </c>
      <c r="G8302" t="s">
        <v>18</v>
      </c>
      <c r="H8302" t="s">
        <v>421</v>
      </c>
      <c r="I8302" s="4">
        <v>47.36</v>
      </c>
      <c r="J8302" s="5">
        <v>4</v>
      </c>
      <c r="K8302" s="4">
        <v>17.760000000000002</v>
      </c>
    </row>
    <row r="8303" spans="1:11" x14ac:dyDescent="0.2">
      <c r="A8303" t="s">
        <v>3816</v>
      </c>
      <c r="B8303" t="str">
        <f t="shared" si="260"/>
        <v>2017</v>
      </c>
      <c r="C8303" t="str">
        <f t="shared" si="261"/>
        <v>Aug</v>
      </c>
      <c r="D8303" t="s">
        <v>2025</v>
      </c>
      <c r="E8303" t="s">
        <v>17</v>
      </c>
      <c r="F8303" t="s">
        <v>12</v>
      </c>
      <c r="G8303" t="s">
        <v>20</v>
      </c>
      <c r="H8303" t="s">
        <v>2148</v>
      </c>
      <c r="I8303" s="4">
        <v>27.44</v>
      </c>
      <c r="J8303" s="5">
        <v>2</v>
      </c>
      <c r="K8303" s="4">
        <v>2.4</v>
      </c>
    </row>
    <row r="8304" spans="1:11" x14ac:dyDescent="0.2">
      <c r="A8304" t="s">
        <v>3816</v>
      </c>
      <c r="B8304" t="str">
        <f t="shared" si="260"/>
        <v>2017</v>
      </c>
      <c r="C8304" t="str">
        <f t="shared" si="261"/>
        <v>Aug</v>
      </c>
      <c r="D8304" t="s">
        <v>2025</v>
      </c>
      <c r="E8304" t="s">
        <v>17</v>
      </c>
      <c r="F8304" t="s">
        <v>12</v>
      </c>
      <c r="G8304" t="s">
        <v>22</v>
      </c>
      <c r="H8304" t="s">
        <v>239</v>
      </c>
      <c r="I8304" s="4">
        <v>3.24</v>
      </c>
      <c r="J8304" s="5">
        <v>9</v>
      </c>
      <c r="K8304" s="4">
        <v>-5.18</v>
      </c>
    </row>
    <row r="8305" spans="1:11" x14ac:dyDescent="0.2">
      <c r="A8305" t="s">
        <v>3816</v>
      </c>
      <c r="B8305" t="str">
        <f t="shared" si="260"/>
        <v>2017</v>
      </c>
      <c r="C8305" t="str">
        <f t="shared" si="261"/>
        <v>Aug</v>
      </c>
      <c r="D8305" t="s">
        <v>2013</v>
      </c>
      <c r="E8305" t="s">
        <v>26</v>
      </c>
      <c r="F8305" t="s">
        <v>12</v>
      </c>
      <c r="G8305" t="s">
        <v>27</v>
      </c>
      <c r="H8305" t="s">
        <v>2759</v>
      </c>
      <c r="I8305" s="4">
        <v>9.41</v>
      </c>
      <c r="J8305" s="5">
        <v>7</v>
      </c>
      <c r="K8305" s="4">
        <v>0.71</v>
      </c>
    </row>
    <row r="8306" spans="1:11" x14ac:dyDescent="0.2">
      <c r="A8306" t="s">
        <v>3816</v>
      </c>
      <c r="B8306" t="str">
        <f t="shared" si="260"/>
        <v>2017</v>
      </c>
      <c r="C8306" t="str">
        <f t="shared" si="261"/>
        <v>Aug</v>
      </c>
      <c r="D8306" t="s">
        <v>2231</v>
      </c>
      <c r="E8306" t="s">
        <v>31</v>
      </c>
      <c r="F8306" t="s">
        <v>38</v>
      </c>
      <c r="G8306" t="s">
        <v>52</v>
      </c>
      <c r="H8306" t="s">
        <v>3036</v>
      </c>
      <c r="I8306" s="4">
        <v>148.02000000000001</v>
      </c>
      <c r="J8306" s="5">
        <v>3</v>
      </c>
      <c r="K8306" s="4">
        <v>41.45</v>
      </c>
    </row>
    <row r="8307" spans="1:11" x14ac:dyDescent="0.2">
      <c r="A8307" t="s">
        <v>3817</v>
      </c>
      <c r="B8307" t="str">
        <f t="shared" si="260"/>
        <v>2017</v>
      </c>
      <c r="C8307" t="str">
        <f t="shared" si="261"/>
        <v>Aug</v>
      </c>
      <c r="D8307" t="s">
        <v>1725</v>
      </c>
      <c r="E8307" t="s">
        <v>109</v>
      </c>
      <c r="F8307" t="s">
        <v>12</v>
      </c>
      <c r="G8307" t="s">
        <v>20</v>
      </c>
      <c r="H8307" t="s">
        <v>2396</v>
      </c>
      <c r="I8307" s="4">
        <v>10.74</v>
      </c>
      <c r="J8307" s="5">
        <v>1</v>
      </c>
      <c r="K8307" s="4">
        <v>0.81</v>
      </c>
    </row>
    <row r="8308" spans="1:11" x14ac:dyDescent="0.2">
      <c r="A8308" t="s">
        <v>3817</v>
      </c>
      <c r="B8308" t="str">
        <f t="shared" si="260"/>
        <v>2017</v>
      </c>
      <c r="C8308" t="str">
        <f t="shared" si="261"/>
        <v>Aug</v>
      </c>
      <c r="D8308" t="s">
        <v>1725</v>
      </c>
      <c r="E8308" t="s">
        <v>109</v>
      </c>
      <c r="F8308" t="s">
        <v>12</v>
      </c>
      <c r="G8308" t="s">
        <v>47</v>
      </c>
      <c r="H8308" t="s">
        <v>1813</v>
      </c>
      <c r="I8308" s="4">
        <v>8.3800000000000008</v>
      </c>
      <c r="J8308" s="5">
        <v>3</v>
      </c>
      <c r="K8308" s="4">
        <v>2.72</v>
      </c>
    </row>
    <row r="8309" spans="1:11" x14ac:dyDescent="0.2">
      <c r="A8309" t="s">
        <v>3817</v>
      </c>
      <c r="B8309" t="str">
        <f t="shared" si="260"/>
        <v>2017</v>
      </c>
      <c r="C8309" t="str">
        <f t="shared" si="261"/>
        <v>Aug</v>
      </c>
      <c r="D8309" t="s">
        <v>2033</v>
      </c>
      <c r="E8309" t="s">
        <v>290</v>
      </c>
      <c r="F8309" t="s">
        <v>12</v>
      </c>
      <c r="G8309" t="s">
        <v>13</v>
      </c>
      <c r="H8309" t="s">
        <v>564</v>
      </c>
      <c r="I8309" s="4">
        <v>229.54</v>
      </c>
      <c r="J8309" s="5">
        <v>7</v>
      </c>
      <c r="K8309" s="4">
        <v>83.21</v>
      </c>
    </row>
    <row r="8310" spans="1:11" x14ac:dyDescent="0.2">
      <c r="A8310" t="s">
        <v>3817</v>
      </c>
      <c r="B8310" t="str">
        <f t="shared" si="260"/>
        <v>2017</v>
      </c>
      <c r="C8310" t="str">
        <f t="shared" si="261"/>
        <v>Aug</v>
      </c>
      <c r="D8310" t="s">
        <v>289</v>
      </c>
      <c r="E8310" t="s">
        <v>146</v>
      </c>
      <c r="F8310" t="s">
        <v>12</v>
      </c>
      <c r="G8310" t="s">
        <v>105</v>
      </c>
      <c r="H8310" t="s">
        <v>2466</v>
      </c>
      <c r="I8310" s="4">
        <v>638.73</v>
      </c>
      <c r="J8310" s="5">
        <v>9</v>
      </c>
      <c r="K8310" s="4">
        <v>166.07</v>
      </c>
    </row>
    <row r="8311" spans="1:11" x14ac:dyDescent="0.2">
      <c r="A8311" t="s">
        <v>3817</v>
      </c>
      <c r="B8311" t="str">
        <f t="shared" si="260"/>
        <v>2017</v>
      </c>
      <c r="C8311" t="str">
        <f t="shared" si="261"/>
        <v>Aug</v>
      </c>
      <c r="D8311" t="s">
        <v>1106</v>
      </c>
      <c r="E8311" t="s">
        <v>31</v>
      </c>
      <c r="F8311" t="s">
        <v>12</v>
      </c>
      <c r="G8311" t="s">
        <v>22</v>
      </c>
      <c r="H8311" t="s">
        <v>1494</v>
      </c>
      <c r="I8311" s="4">
        <v>6.67</v>
      </c>
      <c r="J8311" s="5">
        <v>3</v>
      </c>
      <c r="K8311" s="4">
        <v>2.17</v>
      </c>
    </row>
    <row r="8312" spans="1:11" x14ac:dyDescent="0.2">
      <c r="A8312" t="s">
        <v>3817</v>
      </c>
      <c r="B8312" t="str">
        <f t="shared" si="260"/>
        <v>2017</v>
      </c>
      <c r="C8312" t="str">
        <f t="shared" si="261"/>
        <v>Aug</v>
      </c>
      <c r="D8312" t="s">
        <v>1106</v>
      </c>
      <c r="E8312" t="s">
        <v>31</v>
      </c>
      <c r="F8312" t="s">
        <v>43</v>
      </c>
      <c r="G8312" t="s">
        <v>44</v>
      </c>
      <c r="H8312" t="s">
        <v>2851</v>
      </c>
      <c r="I8312" s="4">
        <v>689.41</v>
      </c>
      <c r="J8312" s="5">
        <v>4</v>
      </c>
      <c r="K8312" s="4">
        <v>77.56</v>
      </c>
    </row>
    <row r="8313" spans="1:11" x14ac:dyDescent="0.2">
      <c r="A8313" t="s">
        <v>3817</v>
      </c>
      <c r="B8313" t="str">
        <f t="shared" si="260"/>
        <v>2017</v>
      </c>
      <c r="C8313" t="str">
        <f t="shared" si="261"/>
        <v>Aug</v>
      </c>
      <c r="D8313" t="s">
        <v>1827</v>
      </c>
      <c r="E8313" t="s">
        <v>71</v>
      </c>
      <c r="F8313" t="s">
        <v>43</v>
      </c>
      <c r="G8313" t="s">
        <v>58</v>
      </c>
      <c r="H8313" t="s">
        <v>2077</v>
      </c>
      <c r="I8313" s="4">
        <v>659.9</v>
      </c>
      <c r="J8313" s="5">
        <v>2</v>
      </c>
      <c r="K8313" s="4">
        <v>217.77</v>
      </c>
    </row>
    <row r="8314" spans="1:11" x14ac:dyDescent="0.2">
      <c r="A8314" t="s">
        <v>3817</v>
      </c>
      <c r="B8314" t="str">
        <f t="shared" si="260"/>
        <v>2017</v>
      </c>
      <c r="C8314" t="str">
        <f t="shared" si="261"/>
        <v>Aug</v>
      </c>
      <c r="D8314" t="s">
        <v>2319</v>
      </c>
      <c r="E8314" t="s">
        <v>189</v>
      </c>
      <c r="F8314" t="s">
        <v>38</v>
      </c>
      <c r="G8314" t="s">
        <v>39</v>
      </c>
      <c r="H8314" t="s">
        <v>121</v>
      </c>
      <c r="I8314" s="4">
        <v>569.57000000000005</v>
      </c>
      <c r="J8314" s="5">
        <v>2</v>
      </c>
      <c r="K8314" s="4">
        <v>7.12</v>
      </c>
    </row>
    <row r="8315" spans="1:11" x14ac:dyDescent="0.2">
      <c r="A8315" t="s">
        <v>3817</v>
      </c>
      <c r="B8315" t="str">
        <f t="shared" si="260"/>
        <v>2017</v>
      </c>
      <c r="C8315" t="str">
        <f t="shared" si="261"/>
        <v>Aug</v>
      </c>
      <c r="D8315" t="s">
        <v>2319</v>
      </c>
      <c r="E8315" t="s">
        <v>189</v>
      </c>
      <c r="F8315" t="s">
        <v>12</v>
      </c>
      <c r="G8315" t="s">
        <v>20</v>
      </c>
      <c r="H8315" t="s">
        <v>1687</v>
      </c>
      <c r="I8315" s="4">
        <v>149.72999999999999</v>
      </c>
      <c r="J8315" s="5">
        <v>7</v>
      </c>
      <c r="K8315" s="4">
        <v>43.42</v>
      </c>
    </row>
    <row r="8316" spans="1:11" x14ac:dyDescent="0.2">
      <c r="A8316" t="s">
        <v>3817</v>
      </c>
      <c r="B8316" t="str">
        <f t="shared" si="260"/>
        <v>2017</v>
      </c>
      <c r="C8316" t="str">
        <f t="shared" si="261"/>
        <v>Aug</v>
      </c>
      <c r="D8316" t="s">
        <v>2166</v>
      </c>
      <c r="E8316" t="s">
        <v>104</v>
      </c>
      <c r="F8316" t="s">
        <v>12</v>
      </c>
      <c r="G8316" t="s">
        <v>232</v>
      </c>
      <c r="H8316" t="s">
        <v>1007</v>
      </c>
      <c r="I8316" s="4">
        <v>6.21</v>
      </c>
      <c r="J8316" s="5">
        <v>2</v>
      </c>
      <c r="K8316" s="4">
        <v>0.7</v>
      </c>
    </row>
    <row r="8317" spans="1:11" x14ac:dyDescent="0.2">
      <c r="A8317" t="s">
        <v>3817</v>
      </c>
      <c r="B8317" t="str">
        <f t="shared" si="260"/>
        <v>2017</v>
      </c>
      <c r="C8317" t="str">
        <f t="shared" si="261"/>
        <v>Aug</v>
      </c>
      <c r="D8317" t="s">
        <v>1048</v>
      </c>
      <c r="E8317" t="s">
        <v>31</v>
      </c>
      <c r="F8317" t="s">
        <v>12</v>
      </c>
      <c r="G8317" t="s">
        <v>20</v>
      </c>
      <c r="H8317" t="s">
        <v>483</v>
      </c>
      <c r="I8317" s="4">
        <v>193.95</v>
      </c>
      <c r="J8317" s="5">
        <v>3</v>
      </c>
      <c r="K8317" s="4">
        <v>9.6999999999999993</v>
      </c>
    </row>
    <row r="8318" spans="1:11" x14ac:dyDescent="0.2">
      <c r="A8318" t="s">
        <v>3818</v>
      </c>
      <c r="B8318" t="str">
        <f t="shared" si="260"/>
        <v>2017</v>
      </c>
      <c r="C8318" t="str">
        <f t="shared" si="261"/>
        <v>Sep</v>
      </c>
      <c r="D8318" t="s">
        <v>368</v>
      </c>
      <c r="E8318" t="s">
        <v>169</v>
      </c>
      <c r="F8318" t="s">
        <v>38</v>
      </c>
      <c r="G8318" t="s">
        <v>52</v>
      </c>
      <c r="H8318" t="s">
        <v>3551</v>
      </c>
      <c r="I8318" s="4">
        <v>114.9</v>
      </c>
      <c r="J8318" s="5">
        <v>5</v>
      </c>
      <c r="K8318" s="4">
        <v>39.07</v>
      </c>
    </row>
    <row r="8319" spans="1:11" x14ac:dyDescent="0.2">
      <c r="A8319" t="s">
        <v>3818</v>
      </c>
      <c r="B8319" t="str">
        <f t="shared" si="260"/>
        <v>2017</v>
      </c>
      <c r="C8319" t="str">
        <f t="shared" si="261"/>
        <v>Sep</v>
      </c>
      <c r="D8319" t="s">
        <v>2075</v>
      </c>
      <c r="E8319" t="s">
        <v>189</v>
      </c>
      <c r="F8319" t="s">
        <v>43</v>
      </c>
      <c r="G8319" t="s">
        <v>58</v>
      </c>
      <c r="H8319" t="s">
        <v>2730</v>
      </c>
      <c r="I8319" s="4">
        <v>19.989999999999998</v>
      </c>
      <c r="J8319" s="5">
        <v>1</v>
      </c>
      <c r="K8319" s="4">
        <v>6.8</v>
      </c>
    </row>
    <row r="8320" spans="1:11" x14ac:dyDescent="0.2">
      <c r="A8320" t="s">
        <v>3818</v>
      </c>
      <c r="B8320" t="str">
        <f t="shared" si="260"/>
        <v>2017</v>
      </c>
      <c r="C8320" t="str">
        <f t="shared" si="261"/>
        <v>Sep</v>
      </c>
      <c r="D8320" t="s">
        <v>2075</v>
      </c>
      <c r="E8320" t="s">
        <v>189</v>
      </c>
      <c r="F8320" t="s">
        <v>12</v>
      </c>
      <c r="G8320" t="s">
        <v>22</v>
      </c>
      <c r="H8320" t="s">
        <v>89</v>
      </c>
      <c r="I8320" s="4">
        <v>22.92</v>
      </c>
      <c r="J8320" s="5">
        <v>5</v>
      </c>
      <c r="K8320" s="4">
        <v>8.02</v>
      </c>
    </row>
    <row r="8321" spans="1:11" x14ac:dyDescent="0.2">
      <c r="A8321" t="s">
        <v>3818</v>
      </c>
      <c r="B8321" t="str">
        <f t="shared" si="260"/>
        <v>2017</v>
      </c>
      <c r="C8321" t="str">
        <f t="shared" si="261"/>
        <v>Sep</v>
      </c>
      <c r="D8321" t="s">
        <v>344</v>
      </c>
      <c r="E8321" t="s">
        <v>189</v>
      </c>
      <c r="F8321" t="s">
        <v>12</v>
      </c>
      <c r="G8321" t="s">
        <v>27</v>
      </c>
      <c r="H8321" t="s">
        <v>242</v>
      </c>
      <c r="I8321" s="4">
        <v>7.58</v>
      </c>
      <c r="J8321" s="5">
        <v>1</v>
      </c>
      <c r="K8321" s="4">
        <v>2.96</v>
      </c>
    </row>
    <row r="8322" spans="1:11" x14ac:dyDescent="0.2">
      <c r="A8322" t="s">
        <v>3818</v>
      </c>
      <c r="B8322" t="str">
        <f t="shared" si="260"/>
        <v>2017</v>
      </c>
      <c r="C8322" t="str">
        <f t="shared" si="261"/>
        <v>Sep</v>
      </c>
      <c r="D8322" t="s">
        <v>1020</v>
      </c>
      <c r="E8322" t="s">
        <v>125</v>
      </c>
      <c r="F8322" t="s">
        <v>38</v>
      </c>
      <c r="G8322" t="s">
        <v>39</v>
      </c>
      <c r="H8322" t="s">
        <v>2116</v>
      </c>
      <c r="I8322" s="4">
        <v>498.26</v>
      </c>
      <c r="J8322" s="5">
        <v>7</v>
      </c>
      <c r="K8322" s="4">
        <v>134.53</v>
      </c>
    </row>
    <row r="8323" spans="1:11" x14ac:dyDescent="0.2">
      <c r="A8323" t="s">
        <v>3818</v>
      </c>
      <c r="B8323" t="str">
        <f t="shared" ref="B8323:B8386" si="262">TEXT(A8323,"YYYY")</f>
        <v>2017</v>
      </c>
      <c r="C8323" t="str">
        <f t="shared" ref="C8323:C8386" si="263">TEXT(A8323,"MMM")</f>
        <v>Sep</v>
      </c>
      <c r="D8323" t="s">
        <v>2231</v>
      </c>
      <c r="E8323" t="s">
        <v>189</v>
      </c>
      <c r="F8323" t="s">
        <v>12</v>
      </c>
      <c r="G8323" t="s">
        <v>105</v>
      </c>
      <c r="H8323" t="s">
        <v>863</v>
      </c>
      <c r="I8323" s="4">
        <v>314.60000000000002</v>
      </c>
      <c r="J8323" s="5">
        <v>4</v>
      </c>
      <c r="K8323" s="4">
        <v>103.82</v>
      </c>
    </row>
    <row r="8324" spans="1:11" x14ac:dyDescent="0.2">
      <c r="A8324" t="s">
        <v>3818</v>
      </c>
      <c r="B8324" t="str">
        <f t="shared" si="262"/>
        <v>2017</v>
      </c>
      <c r="C8324" t="str">
        <f t="shared" si="263"/>
        <v>Sep</v>
      </c>
      <c r="D8324" t="s">
        <v>2231</v>
      </c>
      <c r="E8324" t="s">
        <v>189</v>
      </c>
      <c r="F8324" t="s">
        <v>38</v>
      </c>
      <c r="G8324" t="s">
        <v>164</v>
      </c>
      <c r="H8324" t="s">
        <v>843</v>
      </c>
      <c r="I8324" s="4">
        <v>283.56</v>
      </c>
      <c r="J8324" s="5">
        <v>4</v>
      </c>
      <c r="K8324" s="4">
        <v>45.37</v>
      </c>
    </row>
    <row r="8325" spans="1:11" x14ac:dyDescent="0.2">
      <c r="A8325" t="s">
        <v>3819</v>
      </c>
      <c r="B8325" t="str">
        <f t="shared" si="262"/>
        <v>2017</v>
      </c>
      <c r="C8325" t="str">
        <f t="shared" si="263"/>
        <v>Sep</v>
      </c>
      <c r="D8325" t="s">
        <v>472</v>
      </c>
      <c r="E8325" t="s">
        <v>87</v>
      </c>
      <c r="F8325" t="s">
        <v>38</v>
      </c>
      <c r="G8325" t="s">
        <v>52</v>
      </c>
      <c r="H8325" t="s">
        <v>1965</v>
      </c>
      <c r="I8325" s="4">
        <v>15.07</v>
      </c>
      <c r="J8325" s="5">
        <v>3</v>
      </c>
      <c r="K8325" s="4">
        <v>4.1399999999999997</v>
      </c>
    </row>
    <row r="8326" spans="1:11" x14ac:dyDescent="0.2">
      <c r="A8326" t="s">
        <v>3819</v>
      </c>
      <c r="B8326" t="str">
        <f t="shared" si="262"/>
        <v>2017</v>
      </c>
      <c r="C8326" t="str">
        <f t="shared" si="263"/>
        <v>Sep</v>
      </c>
      <c r="D8326" t="s">
        <v>3038</v>
      </c>
      <c r="E8326" t="s">
        <v>125</v>
      </c>
      <c r="F8326" t="s">
        <v>43</v>
      </c>
      <c r="G8326" t="s">
        <v>44</v>
      </c>
      <c r="H8326" t="s">
        <v>2395</v>
      </c>
      <c r="I8326" s="4">
        <v>1199.8</v>
      </c>
      <c r="J8326" s="5">
        <v>4</v>
      </c>
      <c r="K8326" s="4">
        <v>323.95</v>
      </c>
    </row>
    <row r="8327" spans="1:11" x14ac:dyDescent="0.2">
      <c r="A8327" t="s">
        <v>3819</v>
      </c>
      <c r="B8327" t="str">
        <f t="shared" si="262"/>
        <v>2017</v>
      </c>
      <c r="C8327" t="str">
        <f t="shared" si="263"/>
        <v>Sep</v>
      </c>
      <c r="D8327" t="s">
        <v>3038</v>
      </c>
      <c r="E8327" t="s">
        <v>125</v>
      </c>
      <c r="F8327" t="s">
        <v>43</v>
      </c>
      <c r="G8327" t="s">
        <v>58</v>
      </c>
      <c r="H8327" t="s">
        <v>3820</v>
      </c>
      <c r="I8327" s="4">
        <v>1928.78</v>
      </c>
      <c r="J8327" s="5">
        <v>7</v>
      </c>
      <c r="K8327" s="4">
        <v>829.38</v>
      </c>
    </row>
    <row r="8328" spans="1:11" x14ac:dyDescent="0.2">
      <c r="A8328" t="s">
        <v>3819</v>
      </c>
      <c r="B8328" t="str">
        <f t="shared" si="262"/>
        <v>2017</v>
      </c>
      <c r="C8328" t="str">
        <f t="shared" si="263"/>
        <v>Sep</v>
      </c>
      <c r="D8328" t="s">
        <v>3038</v>
      </c>
      <c r="E8328" t="s">
        <v>125</v>
      </c>
      <c r="F8328" t="s">
        <v>12</v>
      </c>
      <c r="G8328" t="s">
        <v>20</v>
      </c>
      <c r="H8328" t="s">
        <v>1679</v>
      </c>
      <c r="I8328" s="4">
        <v>352.38</v>
      </c>
      <c r="J8328" s="5">
        <v>2</v>
      </c>
      <c r="K8328" s="4">
        <v>81.05</v>
      </c>
    </row>
    <row r="8329" spans="1:11" x14ac:dyDescent="0.2">
      <c r="A8329" t="s">
        <v>3819</v>
      </c>
      <c r="B8329" t="str">
        <f t="shared" si="262"/>
        <v>2017</v>
      </c>
      <c r="C8329" t="str">
        <f t="shared" si="263"/>
        <v>Sep</v>
      </c>
      <c r="D8329" t="s">
        <v>2623</v>
      </c>
      <c r="E8329" t="s">
        <v>26</v>
      </c>
      <c r="F8329" t="s">
        <v>12</v>
      </c>
      <c r="G8329" t="s">
        <v>13</v>
      </c>
      <c r="H8329" t="s">
        <v>1779</v>
      </c>
      <c r="I8329" s="4">
        <v>12.19</v>
      </c>
      <c r="J8329" s="5">
        <v>3</v>
      </c>
      <c r="K8329" s="4">
        <v>4.1100000000000003</v>
      </c>
    </row>
    <row r="8330" spans="1:11" x14ac:dyDescent="0.2">
      <c r="A8330" t="s">
        <v>3819</v>
      </c>
      <c r="B8330" t="str">
        <f t="shared" si="262"/>
        <v>2017</v>
      </c>
      <c r="C8330" t="str">
        <f t="shared" si="263"/>
        <v>Sep</v>
      </c>
      <c r="D8330" t="s">
        <v>3304</v>
      </c>
      <c r="E8330" t="s">
        <v>31</v>
      </c>
      <c r="F8330" t="s">
        <v>12</v>
      </c>
      <c r="G8330" t="s">
        <v>27</v>
      </c>
      <c r="H8330" t="s">
        <v>3666</v>
      </c>
      <c r="I8330" s="4">
        <v>6.57</v>
      </c>
      <c r="J8330" s="5">
        <v>3</v>
      </c>
      <c r="K8330" s="4">
        <v>1.77</v>
      </c>
    </row>
    <row r="8331" spans="1:11" x14ac:dyDescent="0.2">
      <c r="A8331" t="s">
        <v>3819</v>
      </c>
      <c r="B8331" t="str">
        <f t="shared" si="262"/>
        <v>2017</v>
      </c>
      <c r="C8331" t="str">
        <f t="shared" si="263"/>
        <v>Sep</v>
      </c>
      <c r="D8331" t="s">
        <v>2745</v>
      </c>
      <c r="E8331" t="s">
        <v>169</v>
      </c>
      <c r="F8331" t="s">
        <v>12</v>
      </c>
      <c r="G8331" t="s">
        <v>27</v>
      </c>
      <c r="H8331" t="s">
        <v>1168</v>
      </c>
      <c r="I8331" s="4">
        <v>23.1</v>
      </c>
      <c r="J8331" s="5">
        <v>2</v>
      </c>
      <c r="K8331" s="4">
        <v>6.47</v>
      </c>
    </row>
    <row r="8332" spans="1:11" x14ac:dyDescent="0.2">
      <c r="A8332" t="s">
        <v>3819</v>
      </c>
      <c r="B8332" t="str">
        <f t="shared" si="262"/>
        <v>2017</v>
      </c>
      <c r="C8332" t="str">
        <f t="shared" si="263"/>
        <v>Sep</v>
      </c>
      <c r="D8332" t="s">
        <v>2745</v>
      </c>
      <c r="E8332" t="s">
        <v>169</v>
      </c>
      <c r="F8332" t="s">
        <v>38</v>
      </c>
      <c r="G8332" t="s">
        <v>52</v>
      </c>
      <c r="H8332" t="s">
        <v>1680</v>
      </c>
      <c r="I8332" s="4">
        <v>11.54</v>
      </c>
      <c r="J8332" s="5">
        <v>2</v>
      </c>
      <c r="K8332" s="4">
        <v>3.46</v>
      </c>
    </row>
    <row r="8333" spans="1:11" x14ac:dyDescent="0.2">
      <c r="A8333" t="s">
        <v>3819</v>
      </c>
      <c r="B8333" t="str">
        <f t="shared" si="262"/>
        <v>2017</v>
      </c>
      <c r="C8333" t="str">
        <f t="shared" si="263"/>
        <v>Sep</v>
      </c>
      <c r="D8333" t="s">
        <v>2745</v>
      </c>
      <c r="E8333" t="s">
        <v>169</v>
      </c>
      <c r="F8333" t="s">
        <v>38</v>
      </c>
      <c r="G8333" t="s">
        <v>164</v>
      </c>
      <c r="H8333" t="s">
        <v>468</v>
      </c>
      <c r="I8333" s="4">
        <v>254.53</v>
      </c>
      <c r="J8333" s="5">
        <v>1</v>
      </c>
      <c r="K8333" s="4">
        <v>-93.33</v>
      </c>
    </row>
    <row r="8334" spans="1:11" x14ac:dyDescent="0.2">
      <c r="A8334" t="s">
        <v>3819</v>
      </c>
      <c r="B8334" t="str">
        <f t="shared" si="262"/>
        <v>2017</v>
      </c>
      <c r="C8334" t="str">
        <f t="shared" si="263"/>
        <v>Sep</v>
      </c>
      <c r="D8334" t="s">
        <v>2745</v>
      </c>
      <c r="E8334" t="s">
        <v>169</v>
      </c>
      <c r="F8334" t="s">
        <v>12</v>
      </c>
      <c r="G8334" t="s">
        <v>105</v>
      </c>
      <c r="H8334" t="s">
        <v>1559</v>
      </c>
      <c r="I8334" s="4">
        <v>12.98</v>
      </c>
      <c r="J8334" s="5">
        <v>1</v>
      </c>
      <c r="K8334" s="4">
        <v>3.76</v>
      </c>
    </row>
    <row r="8335" spans="1:11" x14ac:dyDescent="0.2">
      <c r="A8335" t="s">
        <v>3819</v>
      </c>
      <c r="B8335" t="str">
        <f t="shared" si="262"/>
        <v>2017</v>
      </c>
      <c r="C8335" t="str">
        <f t="shared" si="263"/>
        <v>Sep</v>
      </c>
      <c r="D8335" t="s">
        <v>2745</v>
      </c>
      <c r="E8335" t="s">
        <v>169</v>
      </c>
      <c r="F8335" t="s">
        <v>12</v>
      </c>
      <c r="G8335" t="s">
        <v>22</v>
      </c>
      <c r="H8335" t="s">
        <v>643</v>
      </c>
      <c r="I8335" s="4">
        <v>26.43</v>
      </c>
      <c r="J8335" s="5">
        <v>8</v>
      </c>
      <c r="K8335" s="4">
        <v>8.92</v>
      </c>
    </row>
    <row r="8336" spans="1:11" x14ac:dyDescent="0.2">
      <c r="A8336" t="s">
        <v>3819</v>
      </c>
      <c r="B8336" t="str">
        <f t="shared" si="262"/>
        <v>2017</v>
      </c>
      <c r="C8336" t="str">
        <f t="shared" si="263"/>
        <v>Sep</v>
      </c>
      <c r="D8336" t="s">
        <v>2745</v>
      </c>
      <c r="E8336" t="s">
        <v>169</v>
      </c>
      <c r="F8336" t="s">
        <v>43</v>
      </c>
      <c r="G8336" t="s">
        <v>44</v>
      </c>
      <c r="H8336" t="s">
        <v>1082</v>
      </c>
      <c r="I8336" s="4">
        <v>197.97</v>
      </c>
      <c r="J8336" s="5">
        <v>3</v>
      </c>
      <c r="K8336" s="4">
        <v>57.41</v>
      </c>
    </row>
    <row r="8337" spans="1:11" x14ac:dyDescent="0.2">
      <c r="A8337" t="s">
        <v>3819</v>
      </c>
      <c r="B8337" t="str">
        <f t="shared" si="262"/>
        <v>2017</v>
      </c>
      <c r="C8337" t="str">
        <f t="shared" si="263"/>
        <v>Sep</v>
      </c>
      <c r="D8337" t="s">
        <v>2745</v>
      </c>
      <c r="E8337" t="s">
        <v>169</v>
      </c>
      <c r="F8337" t="s">
        <v>12</v>
      </c>
      <c r="G8337" t="s">
        <v>18</v>
      </c>
      <c r="H8337" t="s">
        <v>517</v>
      </c>
      <c r="I8337" s="4">
        <v>18.899999999999999</v>
      </c>
      <c r="J8337" s="5">
        <v>6</v>
      </c>
      <c r="K8337" s="4">
        <v>9.07</v>
      </c>
    </row>
    <row r="8338" spans="1:11" x14ac:dyDescent="0.2">
      <c r="A8338" t="s">
        <v>3819</v>
      </c>
      <c r="B8338" t="str">
        <f t="shared" si="262"/>
        <v>2017</v>
      </c>
      <c r="C8338" t="str">
        <f t="shared" si="263"/>
        <v>Sep</v>
      </c>
      <c r="D8338" t="s">
        <v>2745</v>
      </c>
      <c r="E8338" t="s">
        <v>169</v>
      </c>
      <c r="F8338" t="s">
        <v>38</v>
      </c>
      <c r="G8338" t="s">
        <v>39</v>
      </c>
      <c r="H8338" t="s">
        <v>345</v>
      </c>
      <c r="I8338" s="4">
        <v>1282.4100000000001</v>
      </c>
      <c r="J8338" s="5">
        <v>5</v>
      </c>
      <c r="K8338" s="4">
        <v>213.74</v>
      </c>
    </row>
    <row r="8339" spans="1:11" x14ac:dyDescent="0.2">
      <c r="A8339" t="s">
        <v>3819</v>
      </c>
      <c r="B8339" t="str">
        <f t="shared" si="262"/>
        <v>2017</v>
      </c>
      <c r="C8339" t="str">
        <f t="shared" si="263"/>
        <v>Sep</v>
      </c>
      <c r="D8339" t="s">
        <v>2745</v>
      </c>
      <c r="E8339" t="s">
        <v>169</v>
      </c>
      <c r="F8339" t="s">
        <v>12</v>
      </c>
      <c r="G8339" t="s">
        <v>27</v>
      </c>
      <c r="H8339" t="s">
        <v>1033</v>
      </c>
      <c r="I8339" s="4">
        <v>4.92</v>
      </c>
      <c r="J8339" s="5">
        <v>3</v>
      </c>
      <c r="K8339" s="4">
        <v>2.21</v>
      </c>
    </row>
    <row r="8340" spans="1:11" x14ac:dyDescent="0.2">
      <c r="A8340" t="s">
        <v>3819</v>
      </c>
      <c r="B8340" t="str">
        <f t="shared" si="262"/>
        <v>2017</v>
      </c>
      <c r="C8340" t="str">
        <f t="shared" si="263"/>
        <v>Sep</v>
      </c>
      <c r="D8340" t="s">
        <v>2745</v>
      </c>
      <c r="E8340" t="s">
        <v>169</v>
      </c>
      <c r="F8340" t="s">
        <v>43</v>
      </c>
      <c r="G8340" t="s">
        <v>58</v>
      </c>
      <c r="H8340" t="s">
        <v>1197</v>
      </c>
      <c r="I8340" s="4">
        <v>238</v>
      </c>
      <c r="J8340" s="5">
        <v>2</v>
      </c>
      <c r="K8340" s="4">
        <v>38.08</v>
      </c>
    </row>
    <row r="8341" spans="1:11" x14ac:dyDescent="0.2">
      <c r="A8341" t="s">
        <v>3819</v>
      </c>
      <c r="B8341" t="str">
        <f t="shared" si="262"/>
        <v>2017</v>
      </c>
      <c r="C8341" t="str">
        <f t="shared" si="263"/>
        <v>Sep</v>
      </c>
      <c r="D8341" t="s">
        <v>2745</v>
      </c>
      <c r="E8341" t="s">
        <v>169</v>
      </c>
      <c r="F8341" t="s">
        <v>43</v>
      </c>
      <c r="G8341" t="s">
        <v>58</v>
      </c>
      <c r="H8341" t="s">
        <v>734</v>
      </c>
      <c r="I8341" s="4">
        <v>167.97</v>
      </c>
      <c r="J8341" s="5">
        <v>3</v>
      </c>
      <c r="K8341" s="4">
        <v>40.31</v>
      </c>
    </row>
    <row r="8342" spans="1:11" x14ac:dyDescent="0.2">
      <c r="A8342" t="s">
        <v>3819</v>
      </c>
      <c r="B8342" t="str">
        <f t="shared" si="262"/>
        <v>2017</v>
      </c>
      <c r="C8342" t="str">
        <f t="shared" si="263"/>
        <v>Sep</v>
      </c>
      <c r="D8342" t="s">
        <v>2745</v>
      </c>
      <c r="E8342" t="s">
        <v>169</v>
      </c>
      <c r="F8342" t="s">
        <v>12</v>
      </c>
      <c r="G8342" t="s">
        <v>13</v>
      </c>
      <c r="H8342" t="s">
        <v>2470</v>
      </c>
      <c r="I8342" s="4">
        <v>17.12</v>
      </c>
      <c r="J8342" s="5">
        <v>4</v>
      </c>
      <c r="K8342" s="4">
        <v>7.7</v>
      </c>
    </row>
    <row r="8343" spans="1:11" x14ac:dyDescent="0.2">
      <c r="A8343" t="s">
        <v>3819</v>
      </c>
      <c r="B8343" t="str">
        <f t="shared" si="262"/>
        <v>2017</v>
      </c>
      <c r="C8343" t="str">
        <f t="shared" si="263"/>
        <v>Sep</v>
      </c>
      <c r="D8343" t="s">
        <v>2388</v>
      </c>
      <c r="E8343" t="s">
        <v>31</v>
      </c>
      <c r="F8343" t="s">
        <v>12</v>
      </c>
      <c r="G8343" t="s">
        <v>27</v>
      </c>
      <c r="H8343" t="s">
        <v>979</v>
      </c>
      <c r="I8343" s="4">
        <v>9.4</v>
      </c>
      <c r="J8343" s="5">
        <v>5</v>
      </c>
      <c r="K8343" s="4">
        <v>2.73</v>
      </c>
    </row>
    <row r="8344" spans="1:11" x14ac:dyDescent="0.2">
      <c r="A8344" t="s">
        <v>3819</v>
      </c>
      <c r="B8344" t="str">
        <f t="shared" si="262"/>
        <v>2017</v>
      </c>
      <c r="C8344" t="str">
        <f t="shared" si="263"/>
        <v>Sep</v>
      </c>
      <c r="D8344" t="s">
        <v>2388</v>
      </c>
      <c r="E8344" t="s">
        <v>31</v>
      </c>
      <c r="F8344" t="s">
        <v>12</v>
      </c>
      <c r="G8344" t="s">
        <v>18</v>
      </c>
      <c r="H8344" t="s">
        <v>421</v>
      </c>
      <c r="I8344" s="4">
        <v>74</v>
      </c>
      <c r="J8344" s="5">
        <v>5</v>
      </c>
      <c r="K8344" s="4">
        <v>37</v>
      </c>
    </row>
    <row r="8345" spans="1:11" x14ac:dyDescent="0.2">
      <c r="A8345" t="s">
        <v>3819</v>
      </c>
      <c r="B8345" t="str">
        <f t="shared" si="262"/>
        <v>2017</v>
      </c>
      <c r="C8345" t="str">
        <f t="shared" si="263"/>
        <v>Sep</v>
      </c>
      <c r="D8345" t="s">
        <v>2388</v>
      </c>
      <c r="E8345" t="s">
        <v>31</v>
      </c>
      <c r="F8345" t="s">
        <v>43</v>
      </c>
      <c r="G8345" t="s">
        <v>44</v>
      </c>
      <c r="H8345" t="s">
        <v>434</v>
      </c>
      <c r="I8345" s="4">
        <v>201.58</v>
      </c>
      <c r="J8345" s="5">
        <v>2</v>
      </c>
      <c r="K8345" s="4">
        <v>12.6</v>
      </c>
    </row>
    <row r="8346" spans="1:11" x14ac:dyDescent="0.2">
      <c r="A8346" t="s">
        <v>3819</v>
      </c>
      <c r="B8346" t="str">
        <f t="shared" si="262"/>
        <v>2017</v>
      </c>
      <c r="C8346" t="str">
        <f t="shared" si="263"/>
        <v>Sep</v>
      </c>
      <c r="D8346" t="s">
        <v>3288</v>
      </c>
      <c r="E8346" t="s">
        <v>706</v>
      </c>
      <c r="F8346" t="s">
        <v>12</v>
      </c>
      <c r="G8346" t="s">
        <v>20</v>
      </c>
      <c r="H8346" t="s">
        <v>405</v>
      </c>
      <c r="I8346" s="4">
        <v>10.9</v>
      </c>
      <c r="J8346" s="5">
        <v>1</v>
      </c>
      <c r="K8346" s="4">
        <v>2.83</v>
      </c>
    </row>
    <row r="8347" spans="1:11" x14ac:dyDescent="0.2">
      <c r="A8347" t="s">
        <v>3819</v>
      </c>
      <c r="B8347" t="str">
        <f t="shared" si="262"/>
        <v>2017</v>
      </c>
      <c r="C8347" t="str">
        <f t="shared" si="263"/>
        <v>Sep</v>
      </c>
      <c r="D8347" t="s">
        <v>3288</v>
      </c>
      <c r="E8347" t="s">
        <v>706</v>
      </c>
      <c r="F8347" t="s">
        <v>12</v>
      </c>
      <c r="G8347" t="s">
        <v>13</v>
      </c>
      <c r="H8347" t="s">
        <v>2680</v>
      </c>
      <c r="I8347" s="4">
        <v>79.92</v>
      </c>
      <c r="J8347" s="5">
        <v>4</v>
      </c>
      <c r="K8347" s="4">
        <v>37.56</v>
      </c>
    </row>
    <row r="8348" spans="1:11" x14ac:dyDescent="0.2">
      <c r="A8348" t="s">
        <v>3819</v>
      </c>
      <c r="B8348" t="str">
        <f t="shared" si="262"/>
        <v>2017</v>
      </c>
      <c r="C8348" t="str">
        <f t="shared" si="263"/>
        <v>Sep</v>
      </c>
      <c r="D8348" t="s">
        <v>3288</v>
      </c>
      <c r="E8348" t="s">
        <v>706</v>
      </c>
      <c r="F8348" t="s">
        <v>12</v>
      </c>
      <c r="G8348" t="s">
        <v>13</v>
      </c>
      <c r="H8348" t="s">
        <v>2691</v>
      </c>
      <c r="I8348" s="4">
        <v>146.82</v>
      </c>
      <c r="J8348" s="5">
        <v>3</v>
      </c>
      <c r="K8348" s="4">
        <v>73.41</v>
      </c>
    </row>
    <row r="8349" spans="1:11" x14ac:dyDescent="0.2">
      <c r="A8349" t="s">
        <v>3819</v>
      </c>
      <c r="B8349" t="str">
        <f t="shared" si="262"/>
        <v>2017</v>
      </c>
      <c r="C8349" t="str">
        <f t="shared" si="263"/>
        <v>Sep</v>
      </c>
      <c r="D8349" t="s">
        <v>294</v>
      </c>
      <c r="E8349" t="s">
        <v>17</v>
      </c>
      <c r="F8349" t="s">
        <v>12</v>
      </c>
      <c r="G8349" t="s">
        <v>47</v>
      </c>
      <c r="H8349" t="s">
        <v>1445</v>
      </c>
      <c r="I8349" s="4">
        <v>16</v>
      </c>
      <c r="J8349" s="5">
        <v>4</v>
      </c>
      <c r="K8349" s="4">
        <v>5.6</v>
      </c>
    </row>
    <row r="8350" spans="1:11" x14ac:dyDescent="0.2">
      <c r="A8350" t="s">
        <v>3819</v>
      </c>
      <c r="B8350" t="str">
        <f t="shared" si="262"/>
        <v>2017</v>
      </c>
      <c r="C8350" t="str">
        <f t="shared" si="263"/>
        <v>Sep</v>
      </c>
      <c r="D8350" t="s">
        <v>294</v>
      </c>
      <c r="E8350" t="s">
        <v>17</v>
      </c>
      <c r="F8350" t="s">
        <v>12</v>
      </c>
      <c r="G8350" t="s">
        <v>105</v>
      </c>
      <c r="H8350" t="s">
        <v>2137</v>
      </c>
      <c r="I8350" s="4">
        <v>5.59</v>
      </c>
      <c r="J8350" s="5">
        <v>2</v>
      </c>
      <c r="K8350" s="4">
        <v>-15.09</v>
      </c>
    </row>
    <row r="8351" spans="1:11" x14ac:dyDescent="0.2">
      <c r="A8351" t="s">
        <v>3819</v>
      </c>
      <c r="B8351" t="str">
        <f t="shared" si="262"/>
        <v>2017</v>
      </c>
      <c r="C8351" t="str">
        <f t="shared" si="263"/>
        <v>Sep</v>
      </c>
      <c r="D8351" t="s">
        <v>294</v>
      </c>
      <c r="E8351" t="s">
        <v>17</v>
      </c>
      <c r="F8351" t="s">
        <v>12</v>
      </c>
      <c r="G8351" t="s">
        <v>20</v>
      </c>
      <c r="H8351" t="s">
        <v>2725</v>
      </c>
      <c r="I8351" s="4">
        <v>235.92</v>
      </c>
      <c r="J8351" s="5">
        <v>5</v>
      </c>
      <c r="K8351" s="4">
        <v>-44.24</v>
      </c>
    </row>
    <row r="8352" spans="1:11" x14ac:dyDescent="0.2">
      <c r="A8352" t="s">
        <v>3819</v>
      </c>
      <c r="B8352" t="str">
        <f t="shared" si="262"/>
        <v>2017</v>
      </c>
      <c r="C8352" t="str">
        <f t="shared" si="263"/>
        <v>Sep</v>
      </c>
      <c r="D8352" t="s">
        <v>964</v>
      </c>
      <c r="E8352" t="s">
        <v>17</v>
      </c>
      <c r="F8352" t="s">
        <v>43</v>
      </c>
      <c r="G8352" t="s">
        <v>58</v>
      </c>
      <c r="H8352" t="s">
        <v>549</v>
      </c>
      <c r="I8352" s="4">
        <v>40.68</v>
      </c>
      <c r="J8352" s="5">
        <v>3</v>
      </c>
      <c r="K8352" s="4">
        <v>-7.12</v>
      </c>
    </row>
    <row r="8353" spans="1:11" x14ac:dyDescent="0.2">
      <c r="A8353" t="s">
        <v>3819</v>
      </c>
      <c r="B8353" t="str">
        <f t="shared" si="262"/>
        <v>2017</v>
      </c>
      <c r="C8353" t="str">
        <f t="shared" si="263"/>
        <v>Sep</v>
      </c>
      <c r="D8353" t="s">
        <v>827</v>
      </c>
      <c r="E8353" t="s">
        <v>31</v>
      </c>
      <c r="F8353" t="s">
        <v>12</v>
      </c>
      <c r="G8353" t="s">
        <v>22</v>
      </c>
      <c r="H8353" t="s">
        <v>1297</v>
      </c>
      <c r="I8353" s="4">
        <v>18.72</v>
      </c>
      <c r="J8353" s="5">
        <v>5</v>
      </c>
      <c r="K8353" s="4">
        <v>6.55</v>
      </c>
    </row>
    <row r="8354" spans="1:11" x14ac:dyDescent="0.2">
      <c r="A8354" t="s">
        <v>3819</v>
      </c>
      <c r="B8354" t="str">
        <f t="shared" si="262"/>
        <v>2017</v>
      </c>
      <c r="C8354" t="str">
        <f t="shared" si="263"/>
        <v>Sep</v>
      </c>
      <c r="D8354" t="s">
        <v>827</v>
      </c>
      <c r="E8354" t="s">
        <v>31</v>
      </c>
      <c r="F8354" t="s">
        <v>38</v>
      </c>
      <c r="G8354" t="s">
        <v>164</v>
      </c>
      <c r="H8354" t="s">
        <v>1541</v>
      </c>
      <c r="I8354" s="4">
        <v>236.53</v>
      </c>
      <c r="J8354" s="5">
        <v>2</v>
      </c>
      <c r="K8354" s="4">
        <v>-2.96</v>
      </c>
    </row>
    <row r="8355" spans="1:11" x14ac:dyDescent="0.2">
      <c r="A8355" t="s">
        <v>3819</v>
      </c>
      <c r="B8355" t="str">
        <f t="shared" si="262"/>
        <v>2017</v>
      </c>
      <c r="C8355" t="str">
        <f t="shared" si="263"/>
        <v>Sep</v>
      </c>
      <c r="D8355" t="s">
        <v>2950</v>
      </c>
      <c r="E8355" t="s">
        <v>189</v>
      </c>
      <c r="F8355" t="s">
        <v>38</v>
      </c>
      <c r="G8355" t="s">
        <v>39</v>
      </c>
      <c r="H8355" t="s">
        <v>2409</v>
      </c>
      <c r="I8355" s="4">
        <v>215.98</v>
      </c>
      <c r="J8355" s="5">
        <v>3</v>
      </c>
      <c r="K8355" s="4">
        <v>-2.7</v>
      </c>
    </row>
    <row r="8356" spans="1:11" x14ac:dyDescent="0.2">
      <c r="A8356" t="s">
        <v>3819</v>
      </c>
      <c r="B8356" t="str">
        <f t="shared" si="262"/>
        <v>2017</v>
      </c>
      <c r="C8356" t="str">
        <f t="shared" si="263"/>
        <v>Sep</v>
      </c>
      <c r="D8356" t="s">
        <v>1999</v>
      </c>
      <c r="E8356" t="s">
        <v>37</v>
      </c>
      <c r="F8356" t="s">
        <v>12</v>
      </c>
      <c r="G8356" t="s">
        <v>22</v>
      </c>
      <c r="H8356" t="s">
        <v>2065</v>
      </c>
      <c r="I8356" s="4">
        <v>1577.94</v>
      </c>
      <c r="J8356" s="5">
        <v>3</v>
      </c>
      <c r="K8356" s="4">
        <v>757.41</v>
      </c>
    </row>
    <row r="8357" spans="1:11" x14ac:dyDescent="0.2">
      <c r="A8357" t="s">
        <v>3819</v>
      </c>
      <c r="B8357" t="str">
        <f t="shared" si="262"/>
        <v>2017</v>
      </c>
      <c r="C8357" t="str">
        <f t="shared" si="263"/>
        <v>Sep</v>
      </c>
      <c r="D8357" t="s">
        <v>1488</v>
      </c>
      <c r="E8357" t="s">
        <v>327</v>
      </c>
      <c r="F8357" t="s">
        <v>12</v>
      </c>
      <c r="G8357" t="s">
        <v>18</v>
      </c>
      <c r="H8357" t="s">
        <v>1657</v>
      </c>
      <c r="I8357" s="4">
        <v>11.7</v>
      </c>
      <c r="J8357" s="5">
        <v>2</v>
      </c>
      <c r="K8357" s="4">
        <v>3.95</v>
      </c>
    </row>
    <row r="8358" spans="1:11" x14ac:dyDescent="0.2">
      <c r="A8358" t="s">
        <v>3819</v>
      </c>
      <c r="B8358" t="str">
        <f t="shared" si="262"/>
        <v>2017</v>
      </c>
      <c r="C8358" t="str">
        <f t="shared" si="263"/>
        <v>Sep</v>
      </c>
      <c r="D8358" t="s">
        <v>663</v>
      </c>
      <c r="E8358" t="s">
        <v>31</v>
      </c>
      <c r="F8358" t="s">
        <v>12</v>
      </c>
      <c r="G8358" t="s">
        <v>105</v>
      </c>
      <c r="H8358" t="s">
        <v>1602</v>
      </c>
      <c r="I8358" s="4">
        <v>43.1</v>
      </c>
      <c r="J8358" s="5">
        <v>5</v>
      </c>
      <c r="K8358" s="4">
        <v>11.21</v>
      </c>
    </row>
    <row r="8359" spans="1:11" x14ac:dyDescent="0.2">
      <c r="A8359" t="s">
        <v>3819</v>
      </c>
      <c r="B8359" t="str">
        <f t="shared" si="262"/>
        <v>2017</v>
      </c>
      <c r="C8359" t="str">
        <f t="shared" si="263"/>
        <v>Sep</v>
      </c>
      <c r="D8359" t="s">
        <v>663</v>
      </c>
      <c r="E8359" t="s">
        <v>31</v>
      </c>
      <c r="F8359" t="s">
        <v>38</v>
      </c>
      <c r="G8359" t="s">
        <v>52</v>
      </c>
      <c r="H8359" t="s">
        <v>1615</v>
      </c>
      <c r="I8359" s="4">
        <v>511.5</v>
      </c>
      <c r="J8359" s="5">
        <v>5</v>
      </c>
      <c r="K8359" s="4">
        <v>132.99</v>
      </c>
    </row>
    <row r="8360" spans="1:11" x14ac:dyDescent="0.2">
      <c r="A8360" t="s">
        <v>3819</v>
      </c>
      <c r="B8360" t="str">
        <f t="shared" si="262"/>
        <v>2017</v>
      </c>
      <c r="C8360" t="str">
        <f t="shared" si="263"/>
        <v>Sep</v>
      </c>
      <c r="D8360" t="s">
        <v>663</v>
      </c>
      <c r="E8360" t="s">
        <v>31</v>
      </c>
      <c r="F8360" t="s">
        <v>12</v>
      </c>
      <c r="G8360" t="s">
        <v>22</v>
      </c>
      <c r="H8360" t="s">
        <v>2400</v>
      </c>
      <c r="I8360" s="4">
        <v>147.91999999999999</v>
      </c>
      <c r="J8360" s="5">
        <v>5</v>
      </c>
      <c r="K8360" s="4">
        <v>46.23</v>
      </c>
    </row>
    <row r="8361" spans="1:11" x14ac:dyDescent="0.2">
      <c r="A8361" t="s">
        <v>3821</v>
      </c>
      <c r="B8361" t="str">
        <f t="shared" si="262"/>
        <v>2017</v>
      </c>
      <c r="C8361" t="str">
        <f t="shared" si="263"/>
        <v>Sep</v>
      </c>
      <c r="D8361" t="s">
        <v>1063</v>
      </c>
      <c r="E8361" t="s">
        <v>17</v>
      </c>
      <c r="F8361" t="s">
        <v>12</v>
      </c>
      <c r="G8361" t="s">
        <v>22</v>
      </c>
      <c r="H8361" t="s">
        <v>1483</v>
      </c>
      <c r="I8361" s="4">
        <v>42.62</v>
      </c>
      <c r="J8361" s="5">
        <v>7</v>
      </c>
      <c r="K8361" s="4">
        <v>-68.19</v>
      </c>
    </row>
    <row r="8362" spans="1:11" x14ac:dyDescent="0.2">
      <c r="A8362" t="s">
        <v>3821</v>
      </c>
      <c r="B8362" t="str">
        <f t="shared" si="262"/>
        <v>2017</v>
      </c>
      <c r="C8362" t="str">
        <f t="shared" si="263"/>
        <v>Sep</v>
      </c>
      <c r="D8362" t="s">
        <v>1336</v>
      </c>
      <c r="E8362" t="s">
        <v>139</v>
      </c>
      <c r="F8362" t="s">
        <v>12</v>
      </c>
      <c r="G8362" t="s">
        <v>72</v>
      </c>
      <c r="H8362" t="s">
        <v>1673</v>
      </c>
      <c r="I8362" s="4">
        <v>24.45</v>
      </c>
      <c r="J8362" s="5">
        <v>4</v>
      </c>
      <c r="K8362" s="4">
        <v>8.86</v>
      </c>
    </row>
    <row r="8363" spans="1:11" x14ac:dyDescent="0.2">
      <c r="A8363" t="s">
        <v>3821</v>
      </c>
      <c r="B8363" t="str">
        <f t="shared" si="262"/>
        <v>2017</v>
      </c>
      <c r="C8363" t="str">
        <f t="shared" si="263"/>
        <v>Sep</v>
      </c>
      <c r="D8363" t="s">
        <v>660</v>
      </c>
      <c r="E8363" t="s">
        <v>31</v>
      </c>
      <c r="F8363" t="s">
        <v>12</v>
      </c>
      <c r="G8363" t="s">
        <v>27</v>
      </c>
      <c r="H8363" t="s">
        <v>1159</v>
      </c>
      <c r="I8363" s="4">
        <v>5.96</v>
      </c>
      <c r="J8363" s="5">
        <v>2</v>
      </c>
      <c r="K8363" s="4">
        <v>1.67</v>
      </c>
    </row>
    <row r="8364" spans="1:11" x14ac:dyDescent="0.2">
      <c r="A8364" t="s">
        <v>3821</v>
      </c>
      <c r="B8364" t="str">
        <f t="shared" si="262"/>
        <v>2017</v>
      </c>
      <c r="C8364" t="str">
        <f t="shared" si="263"/>
        <v>Sep</v>
      </c>
      <c r="D8364" t="s">
        <v>398</v>
      </c>
      <c r="E8364" t="s">
        <v>31</v>
      </c>
      <c r="F8364" t="s">
        <v>12</v>
      </c>
      <c r="G8364" t="s">
        <v>22</v>
      </c>
      <c r="H8364" t="s">
        <v>1361</v>
      </c>
      <c r="I8364" s="4">
        <v>82.56</v>
      </c>
      <c r="J8364" s="5">
        <v>5</v>
      </c>
      <c r="K8364" s="4">
        <v>28.9</v>
      </c>
    </row>
    <row r="8365" spans="1:11" x14ac:dyDescent="0.2">
      <c r="A8365" t="s">
        <v>3821</v>
      </c>
      <c r="B8365" t="str">
        <f t="shared" si="262"/>
        <v>2017</v>
      </c>
      <c r="C8365" t="str">
        <f t="shared" si="263"/>
        <v>Sep</v>
      </c>
      <c r="D8365" t="s">
        <v>398</v>
      </c>
      <c r="E8365" t="s">
        <v>31</v>
      </c>
      <c r="F8365" t="s">
        <v>43</v>
      </c>
      <c r="G8365" t="s">
        <v>58</v>
      </c>
      <c r="H8365" t="s">
        <v>624</v>
      </c>
      <c r="I8365" s="4">
        <v>284.97000000000003</v>
      </c>
      <c r="J8365" s="5">
        <v>3</v>
      </c>
      <c r="K8365" s="4">
        <v>85.49</v>
      </c>
    </row>
    <row r="8366" spans="1:11" x14ac:dyDescent="0.2">
      <c r="A8366" t="s">
        <v>3821</v>
      </c>
      <c r="B8366" t="str">
        <f t="shared" si="262"/>
        <v>2017</v>
      </c>
      <c r="C8366" t="str">
        <f t="shared" si="263"/>
        <v>Sep</v>
      </c>
      <c r="D8366" t="s">
        <v>2902</v>
      </c>
      <c r="E8366" t="s">
        <v>169</v>
      </c>
      <c r="F8366" t="s">
        <v>12</v>
      </c>
      <c r="G8366" t="s">
        <v>13</v>
      </c>
      <c r="H8366" t="s">
        <v>1138</v>
      </c>
      <c r="I8366" s="4">
        <v>419.4</v>
      </c>
      <c r="J8366" s="5">
        <v>4</v>
      </c>
      <c r="K8366" s="4">
        <v>201.31</v>
      </c>
    </row>
    <row r="8367" spans="1:11" x14ac:dyDescent="0.2">
      <c r="A8367" t="s">
        <v>3821</v>
      </c>
      <c r="B8367" t="str">
        <f t="shared" si="262"/>
        <v>2017</v>
      </c>
      <c r="C8367" t="str">
        <f t="shared" si="263"/>
        <v>Sep</v>
      </c>
      <c r="D8367" t="s">
        <v>2902</v>
      </c>
      <c r="E8367" t="s">
        <v>169</v>
      </c>
      <c r="F8367" t="s">
        <v>38</v>
      </c>
      <c r="G8367" t="s">
        <v>39</v>
      </c>
      <c r="H8367" t="s">
        <v>1721</v>
      </c>
      <c r="I8367" s="4">
        <v>90.8</v>
      </c>
      <c r="J8367" s="5">
        <v>1</v>
      </c>
      <c r="K8367" s="4">
        <v>14.12</v>
      </c>
    </row>
    <row r="8368" spans="1:11" x14ac:dyDescent="0.2">
      <c r="A8368" t="s">
        <v>3821</v>
      </c>
      <c r="B8368" t="str">
        <f t="shared" si="262"/>
        <v>2017</v>
      </c>
      <c r="C8368" t="str">
        <f t="shared" si="263"/>
        <v>Sep</v>
      </c>
      <c r="D8368" t="s">
        <v>2902</v>
      </c>
      <c r="E8368" t="s">
        <v>169</v>
      </c>
      <c r="F8368" t="s">
        <v>38</v>
      </c>
      <c r="G8368" t="s">
        <v>39</v>
      </c>
      <c r="H8368" t="s">
        <v>2114</v>
      </c>
      <c r="I8368" s="4">
        <v>181.76</v>
      </c>
      <c r="J8368" s="5">
        <v>2</v>
      </c>
      <c r="K8368" s="4">
        <v>-8.08</v>
      </c>
    </row>
    <row r="8369" spans="1:11" x14ac:dyDescent="0.2">
      <c r="A8369" t="s">
        <v>3821</v>
      </c>
      <c r="B8369" t="str">
        <f t="shared" si="262"/>
        <v>2017</v>
      </c>
      <c r="C8369" t="str">
        <f t="shared" si="263"/>
        <v>Sep</v>
      </c>
      <c r="D8369" t="s">
        <v>2902</v>
      </c>
      <c r="E8369" t="s">
        <v>169</v>
      </c>
      <c r="F8369" t="s">
        <v>12</v>
      </c>
      <c r="G8369" t="s">
        <v>27</v>
      </c>
      <c r="H8369" t="s">
        <v>1006</v>
      </c>
      <c r="I8369" s="4">
        <v>5.56</v>
      </c>
      <c r="J8369" s="5">
        <v>2</v>
      </c>
      <c r="K8369" s="4">
        <v>2.2200000000000002</v>
      </c>
    </row>
    <row r="8370" spans="1:11" x14ac:dyDescent="0.2">
      <c r="A8370" t="s">
        <v>3821</v>
      </c>
      <c r="B8370" t="str">
        <f t="shared" si="262"/>
        <v>2017</v>
      </c>
      <c r="C8370" t="str">
        <f t="shared" si="263"/>
        <v>Sep</v>
      </c>
      <c r="D8370" t="s">
        <v>1917</v>
      </c>
      <c r="E8370" t="s">
        <v>31</v>
      </c>
      <c r="F8370" t="s">
        <v>38</v>
      </c>
      <c r="G8370" t="s">
        <v>83</v>
      </c>
      <c r="H8370" t="s">
        <v>397</v>
      </c>
      <c r="I8370" s="4">
        <v>239.67</v>
      </c>
      <c r="J8370" s="5">
        <v>2</v>
      </c>
      <c r="K8370" s="4">
        <v>14.1</v>
      </c>
    </row>
    <row r="8371" spans="1:11" x14ac:dyDescent="0.2">
      <c r="A8371" t="s">
        <v>3821</v>
      </c>
      <c r="B8371" t="str">
        <f t="shared" si="262"/>
        <v>2017</v>
      </c>
      <c r="C8371" t="str">
        <f t="shared" si="263"/>
        <v>Sep</v>
      </c>
      <c r="D8371" t="s">
        <v>1167</v>
      </c>
      <c r="E8371" t="s">
        <v>11</v>
      </c>
      <c r="F8371" t="s">
        <v>38</v>
      </c>
      <c r="G8371" t="s">
        <v>52</v>
      </c>
      <c r="H8371" t="s">
        <v>2364</v>
      </c>
      <c r="I8371" s="4">
        <v>108.4</v>
      </c>
      <c r="J8371" s="5">
        <v>5</v>
      </c>
      <c r="K8371" s="4">
        <v>-105.69</v>
      </c>
    </row>
    <row r="8372" spans="1:11" x14ac:dyDescent="0.2">
      <c r="A8372" t="s">
        <v>3821</v>
      </c>
      <c r="B8372" t="str">
        <f t="shared" si="262"/>
        <v>2017</v>
      </c>
      <c r="C8372" t="str">
        <f t="shared" si="263"/>
        <v>Sep</v>
      </c>
      <c r="D8372" t="s">
        <v>666</v>
      </c>
      <c r="E8372" t="s">
        <v>17</v>
      </c>
      <c r="F8372" t="s">
        <v>12</v>
      </c>
      <c r="G8372" t="s">
        <v>13</v>
      </c>
      <c r="H8372" t="s">
        <v>3822</v>
      </c>
      <c r="I8372" s="4">
        <v>8.9</v>
      </c>
      <c r="J8372" s="5">
        <v>3</v>
      </c>
      <c r="K8372" s="4">
        <v>3.34</v>
      </c>
    </row>
    <row r="8373" spans="1:11" x14ac:dyDescent="0.2">
      <c r="A8373" t="s">
        <v>3821</v>
      </c>
      <c r="B8373" t="str">
        <f t="shared" si="262"/>
        <v>2017</v>
      </c>
      <c r="C8373" t="str">
        <f t="shared" si="263"/>
        <v>Sep</v>
      </c>
      <c r="D8373" t="s">
        <v>666</v>
      </c>
      <c r="E8373" t="s">
        <v>17</v>
      </c>
      <c r="F8373" t="s">
        <v>43</v>
      </c>
      <c r="G8373" t="s">
        <v>58</v>
      </c>
      <c r="H8373" t="s">
        <v>287</v>
      </c>
      <c r="I8373" s="4">
        <v>100.8</v>
      </c>
      <c r="J8373" s="5">
        <v>2</v>
      </c>
      <c r="K8373" s="4">
        <v>21.42</v>
      </c>
    </row>
    <row r="8374" spans="1:11" x14ac:dyDescent="0.2">
      <c r="A8374" t="s">
        <v>3823</v>
      </c>
      <c r="B8374" t="str">
        <f t="shared" si="262"/>
        <v>2017</v>
      </c>
      <c r="C8374" t="str">
        <f t="shared" si="263"/>
        <v>Sep</v>
      </c>
      <c r="D8374" t="s">
        <v>2361</v>
      </c>
      <c r="E8374" t="s">
        <v>11</v>
      </c>
      <c r="F8374" t="s">
        <v>12</v>
      </c>
      <c r="G8374" t="s">
        <v>27</v>
      </c>
      <c r="H8374" t="s">
        <v>2907</v>
      </c>
      <c r="I8374" s="4">
        <v>10.19</v>
      </c>
      <c r="J8374" s="5">
        <v>7</v>
      </c>
      <c r="K8374" s="4">
        <v>3.19</v>
      </c>
    </row>
    <row r="8375" spans="1:11" x14ac:dyDescent="0.2">
      <c r="A8375" t="s">
        <v>3823</v>
      </c>
      <c r="B8375" t="str">
        <f t="shared" si="262"/>
        <v>2017</v>
      </c>
      <c r="C8375" t="str">
        <f t="shared" si="263"/>
        <v>Sep</v>
      </c>
      <c r="D8375" t="s">
        <v>2361</v>
      </c>
      <c r="E8375" t="s">
        <v>11</v>
      </c>
      <c r="F8375" t="s">
        <v>12</v>
      </c>
      <c r="G8375" t="s">
        <v>20</v>
      </c>
      <c r="H8375" t="s">
        <v>1850</v>
      </c>
      <c r="I8375" s="4">
        <v>16.78</v>
      </c>
      <c r="J8375" s="5">
        <v>1</v>
      </c>
      <c r="K8375" s="4">
        <v>-0.21</v>
      </c>
    </row>
    <row r="8376" spans="1:11" x14ac:dyDescent="0.2">
      <c r="A8376" t="s">
        <v>3823</v>
      </c>
      <c r="B8376" t="str">
        <f t="shared" si="262"/>
        <v>2017</v>
      </c>
      <c r="C8376" t="str">
        <f t="shared" si="263"/>
        <v>Sep</v>
      </c>
      <c r="D8376" t="s">
        <v>2361</v>
      </c>
      <c r="E8376" t="s">
        <v>11</v>
      </c>
      <c r="F8376" t="s">
        <v>12</v>
      </c>
      <c r="G8376" t="s">
        <v>27</v>
      </c>
      <c r="H8376" t="s">
        <v>2915</v>
      </c>
      <c r="I8376" s="4">
        <v>13.12</v>
      </c>
      <c r="J8376" s="5">
        <v>5</v>
      </c>
      <c r="K8376" s="4">
        <v>3.77</v>
      </c>
    </row>
    <row r="8377" spans="1:11" x14ac:dyDescent="0.2">
      <c r="A8377" t="s">
        <v>3823</v>
      </c>
      <c r="B8377" t="str">
        <f t="shared" si="262"/>
        <v>2017</v>
      </c>
      <c r="C8377" t="str">
        <f t="shared" si="263"/>
        <v>Sep</v>
      </c>
      <c r="D8377" t="s">
        <v>306</v>
      </c>
      <c r="E8377" t="s">
        <v>169</v>
      </c>
      <c r="F8377" t="s">
        <v>43</v>
      </c>
      <c r="G8377" t="s">
        <v>58</v>
      </c>
      <c r="H8377" t="s">
        <v>2327</v>
      </c>
      <c r="I8377" s="4">
        <v>91.96</v>
      </c>
      <c r="J8377" s="5">
        <v>4</v>
      </c>
      <c r="K8377" s="4">
        <v>39.54</v>
      </c>
    </row>
    <row r="8378" spans="1:11" x14ac:dyDescent="0.2">
      <c r="A8378" t="s">
        <v>3823</v>
      </c>
      <c r="B8378" t="str">
        <f t="shared" si="262"/>
        <v>2017</v>
      </c>
      <c r="C8378" t="str">
        <f t="shared" si="263"/>
        <v>Sep</v>
      </c>
      <c r="D8378" t="s">
        <v>529</v>
      </c>
      <c r="E8378" t="s">
        <v>31</v>
      </c>
      <c r="F8378" t="s">
        <v>38</v>
      </c>
      <c r="G8378" t="s">
        <v>164</v>
      </c>
      <c r="H8378" t="s">
        <v>465</v>
      </c>
      <c r="I8378" s="4">
        <v>1322.35</v>
      </c>
      <c r="J8378" s="5">
        <v>3</v>
      </c>
      <c r="K8378" s="4">
        <v>-99.18</v>
      </c>
    </row>
    <row r="8379" spans="1:11" x14ac:dyDescent="0.2">
      <c r="A8379" t="s">
        <v>3823</v>
      </c>
      <c r="B8379" t="str">
        <f t="shared" si="262"/>
        <v>2017</v>
      </c>
      <c r="C8379" t="str">
        <f t="shared" si="263"/>
        <v>Sep</v>
      </c>
      <c r="D8379" t="s">
        <v>2902</v>
      </c>
      <c r="E8379" t="s">
        <v>31</v>
      </c>
      <c r="F8379" t="s">
        <v>12</v>
      </c>
      <c r="G8379" t="s">
        <v>13</v>
      </c>
      <c r="H8379" t="s">
        <v>258</v>
      </c>
      <c r="I8379" s="4">
        <v>12.96</v>
      </c>
      <c r="J8379" s="5">
        <v>2</v>
      </c>
      <c r="K8379" s="4">
        <v>6.22</v>
      </c>
    </row>
    <row r="8380" spans="1:11" x14ac:dyDescent="0.2">
      <c r="A8380" t="s">
        <v>3823</v>
      </c>
      <c r="B8380" t="str">
        <f t="shared" si="262"/>
        <v>2017</v>
      </c>
      <c r="C8380" t="str">
        <f t="shared" si="263"/>
        <v>Sep</v>
      </c>
      <c r="D8380" t="s">
        <v>2902</v>
      </c>
      <c r="E8380" t="s">
        <v>31</v>
      </c>
      <c r="F8380" t="s">
        <v>43</v>
      </c>
      <c r="G8380" t="s">
        <v>44</v>
      </c>
      <c r="H8380" t="s">
        <v>1412</v>
      </c>
      <c r="I8380" s="4">
        <v>43.18</v>
      </c>
      <c r="J8380" s="5">
        <v>3</v>
      </c>
      <c r="K8380" s="4">
        <v>15.11</v>
      </c>
    </row>
    <row r="8381" spans="1:11" x14ac:dyDescent="0.2">
      <c r="A8381" t="s">
        <v>3823</v>
      </c>
      <c r="B8381" t="str">
        <f t="shared" si="262"/>
        <v>2017</v>
      </c>
      <c r="C8381" t="str">
        <f t="shared" si="263"/>
        <v>Sep</v>
      </c>
      <c r="D8381" t="s">
        <v>2781</v>
      </c>
      <c r="E8381" t="s">
        <v>17</v>
      </c>
      <c r="F8381" t="s">
        <v>38</v>
      </c>
      <c r="G8381" t="s">
        <v>83</v>
      </c>
      <c r="H8381" t="s">
        <v>3824</v>
      </c>
      <c r="I8381" s="4">
        <v>825.17</v>
      </c>
      <c r="J8381" s="5">
        <v>9</v>
      </c>
      <c r="K8381" s="4">
        <v>-117.88</v>
      </c>
    </row>
    <row r="8382" spans="1:11" x14ac:dyDescent="0.2">
      <c r="A8382" t="s">
        <v>3823</v>
      </c>
      <c r="B8382" t="str">
        <f t="shared" si="262"/>
        <v>2017</v>
      </c>
      <c r="C8382" t="str">
        <f t="shared" si="263"/>
        <v>Sep</v>
      </c>
      <c r="D8382" t="s">
        <v>2781</v>
      </c>
      <c r="E8382" t="s">
        <v>17</v>
      </c>
      <c r="F8382" t="s">
        <v>12</v>
      </c>
      <c r="G8382" t="s">
        <v>13</v>
      </c>
      <c r="H8382" t="s">
        <v>2197</v>
      </c>
      <c r="I8382" s="4">
        <v>17.760000000000002</v>
      </c>
      <c r="J8382" s="5">
        <v>3</v>
      </c>
      <c r="K8382" s="4">
        <v>5.55</v>
      </c>
    </row>
    <row r="8383" spans="1:11" x14ac:dyDescent="0.2">
      <c r="A8383" t="s">
        <v>3823</v>
      </c>
      <c r="B8383" t="str">
        <f t="shared" si="262"/>
        <v>2017</v>
      </c>
      <c r="C8383" t="str">
        <f t="shared" si="263"/>
        <v>Sep</v>
      </c>
      <c r="D8383" t="s">
        <v>2781</v>
      </c>
      <c r="E8383" t="s">
        <v>17</v>
      </c>
      <c r="F8383" t="s">
        <v>12</v>
      </c>
      <c r="G8383" t="s">
        <v>27</v>
      </c>
      <c r="H8383" t="s">
        <v>2242</v>
      </c>
      <c r="I8383" s="4">
        <v>6.91</v>
      </c>
      <c r="J8383" s="5">
        <v>3</v>
      </c>
      <c r="K8383" s="4">
        <v>0.86</v>
      </c>
    </row>
    <row r="8384" spans="1:11" x14ac:dyDescent="0.2">
      <c r="A8384" t="s">
        <v>3823</v>
      </c>
      <c r="B8384" t="str">
        <f t="shared" si="262"/>
        <v>2017</v>
      </c>
      <c r="C8384" t="str">
        <f t="shared" si="263"/>
        <v>Sep</v>
      </c>
      <c r="D8384" t="s">
        <v>1824</v>
      </c>
      <c r="E8384" t="s">
        <v>87</v>
      </c>
      <c r="F8384" t="s">
        <v>12</v>
      </c>
      <c r="G8384" t="s">
        <v>27</v>
      </c>
      <c r="H8384" t="s">
        <v>937</v>
      </c>
      <c r="I8384" s="4">
        <v>8.26</v>
      </c>
      <c r="J8384" s="5">
        <v>4</v>
      </c>
      <c r="K8384" s="4">
        <v>0.62</v>
      </c>
    </row>
    <row r="8385" spans="1:11" x14ac:dyDescent="0.2">
      <c r="A8385" t="s">
        <v>3823</v>
      </c>
      <c r="B8385" t="str">
        <f t="shared" si="262"/>
        <v>2017</v>
      </c>
      <c r="C8385" t="str">
        <f t="shared" si="263"/>
        <v>Sep</v>
      </c>
      <c r="D8385" t="s">
        <v>1824</v>
      </c>
      <c r="E8385" t="s">
        <v>87</v>
      </c>
      <c r="F8385" t="s">
        <v>12</v>
      </c>
      <c r="G8385" t="s">
        <v>22</v>
      </c>
      <c r="H8385" t="s">
        <v>1781</v>
      </c>
      <c r="I8385" s="4">
        <v>25.56</v>
      </c>
      <c r="J8385" s="5">
        <v>5</v>
      </c>
      <c r="K8385" s="4">
        <v>-20.45</v>
      </c>
    </row>
    <row r="8386" spans="1:11" x14ac:dyDescent="0.2">
      <c r="A8386" t="s">
        <v>3823</v>
      </c>
      <c r="B8386" t="str">
        <f t="shared" si="262"/>
        <v>2017</v>
      </c>
      <c r="C8386" t="str">
        <f t="shared" si="263"/>
        <v>Sep</v>
      </c>
      <c r="D8386" t="s">
        <v>1824</v>
      </c>
      <c r="E8386" t="s">
        <v>87</v>
      </c>
      <c r="F8386" t="s">
        <v>12</v>
      </c>
      <c r="G8386" t="s">
        <v>22</v>
      </c>
      <c r="H8386" t="s">
        <v>1893</v>
      </c>
      <c r="I8386" s="4">
        <v>4.37</v>
      </c>
      <c r="J8386" s="5">
        <v>2</v>
      </c>
      <c r="K8386" s="4">
        <v>-3.06</v>
      </c>
    </row>
    <row r="8387" spans="1:11" x14ac:dyDescent="0.2">
      <c r="A8387" t="s">
        <v>3823</v>
      </c>
      <c r="B8387" t="str">
        <f t="shared" ref="B8387:B8450" si="264">TEXT(A8387,"YYYY")</f>
        <v>2017</v>
      </c>
      <c r="C8387" t="str">
        <f t="shared" ref="C8387:C8450" si="265">TEXT(A8387,"MMM")</f>
        <v>Sep</v>
      </c>
      <c r="D8387" t="s">
        <v>1824</v>
      </c>
      <c r="E8387" t="s">
        <v>87</v>
      </c>
      <c r="F8387" t="s">
        <v>12</v>
      </c>
      <c r="G8387" t="s">
        <v>13</v>
      </c>
      <c r="H8387" t="s">
        <v>3050</v>
      </c>
      <c r="I8387" s="4">
        <v>11.52</v>
      </c>
      <c r="J8387" s="5">
        <v>4</v>
      </c>
      <c r="K8387" s="4">
        <v>3.74</v>
      </c>
    </row>
    <row r="8388" spans="1:11" x14ac:dyDescent="0.2">
      <c r="A8388" t="s">
        <v>3823</v>
      </c>
      <c r="B8388" t="str">
        <f t="shared" si="264"/>
        <v>2017</v>
      </c>
      <c r="C8388" t="str">
        <f t="shared" si="265"/>
        <v>Sep</v>
      </c>
      <c r="D8388" t="s">
        <v>2070</v>
      </c>
      <c r="E8388" t="s">
        <v>31</v>
      </c>
      <c r="F8388" t="s">
        <v>12</v>
      </c>
      <c r="G8388" t="s">
        <v>22</v>
      </c>
      <c r="H8388" t="s">
        <v>41</v>
      </c>
      <c r="I8388" s="4">
        <v>487.98</v>
      </c>
      <c r="J8388" s="5">
        <v>2</v>
      </c>
      <c r="K8388" s="4">
        <v>152.5</v>
      </c>
    </row>
    <row r="8389" spans="1:11" x14ac:dyDescent="0.2">
      <c r="A8389" t="s">
        <v>3823</v>
      </c>
      <c r="B8389" t="str">
        <f t="shared" si="264"/>
        <v>2017</v>
      </c>
      <c r="C8389" t="str">
        <f t="shared" si="265"/>
        <v>Sep</v>
      </c>
      <c r="D8389" t="s">
        <v>2070</v>
      </c>
      <c r="E8389" t="s">
        <v>31</v>
      </c>
      <c r="F8389" t="s">
        <v>43</v>
      </c>
      <c r="G8389" t="s">
        <v>44</v>
      </c>
      <c r="H8389" t="s">
        <v>1551</v>
      </c>
      <c r="I8389" s="4">
        <v>5.56</v>
      </c>
      <c r="J8389" s="5">
        <v>1</v>
      </c>
      <c r="K8389" s="4">
        <v>1.74</v>
      </c>
    </row>
    <row r="8390" spans="1:11" x14ac:dyDescent="0.2">
      <c r="A8390" t="s">
        <v>3823</v>
      </c>
      <c r="B8390" t="str">
        <f t="shared" si="264"/>
        <v>2017</v>
      </c>
      <c r="C8390" t="str">
        <f t="shared" si="265"/>
        <v>Sep</v>
      </c>
      <c r="D8390" t="s">
        <v>2070</v>
      </c>
      <c r="E8390" t="s">
        <v>31</v>
      </c>
      <c r="F8390" t="s">
        <v>12</v>
      </c>
      <c r="G8390" t="s">
        <v>20</v>
      </c>
      <c r="H8390" t="s">
        <v>1812</v>
      </c>
      <c r="I8390" s="4">
        <v>217.85</v>
      </c>
      <c r="J8390" s="5">
        <v>5</v>
      </c>
      <c r="K8390" s="4">
        <v>65.36</v>
      </c>
    </row>
    <row r="8391" spans="1:11" x14ac:dyDescent="0.2">
      <c r="A8391" t="s">
        <v>3823</v>
      </c>
      <c r="B8391" t="str">
        <f t="shared" si="264"/>
        <v>2017</v>
      </c>
      <c r="C8391" t="str">
        <f t="shared" si="265"/>
        <v>Sep</v>
      </c>
      <c r="D8391" t="s">
        <v>86</v>
      </c>
      <c r="E8391" t="s">
        <v>26</v>
      </c>
      <c r="F8391" t="s">
        <v>43</v>
      </c>
      <c r="G8391" t="s">
        <v>58</v>
      </c>
      <c r="H8391" t="s">
        <v>2021</v>
      </c>
      <c r="I8391" s="4">
        <v>19.04</v>
      </c>
      <c r="J8391" s="5">
        <v>4</v>
      </c>
      <c r="K8391" s="4">
        <v>-1.43</v>
      </c>
    </row>
    <row r="8392" spans="1:11" x14ac:dyDescent="0.2">
      <c r="A8392" t="s">
        <v>3823</v>
      </c>
      <c r="B8392" t="str">
        <f t="shared" si="264"/>
        <v>2017</v>
      </c>
      <c r="C8392" t="str">
        <f t="shared" si="265"/>
        <v>Sep</v>
      </c>
      <c r="D8392" t="s">
        <v>1820</v>
      </c>
      <c r="E8392" t="s">
        <v>31</v>
      </c>
      <c r="F8392" t="s">
        <v>12</v>
      </c>
      <c r="G8392" t="s">
        <v>20</v>
      </c>
      <c r="H8392" t="s">
        <v>2104</v>
      </c>
      <c r="I8392" s="4">
        <v>54.32</v>
      </c>
      <c r="J8392" s="5">
        <v>4</v>
      </c>
      <c r="K8392" s="4">
        <v>0.54</v>
      </c>
    </row>
    <row r="8393" spans="1:11" x14ac:dyDescent="0.2">
      <c r="A8393" t="s">
        <v>3823</v>
      </c>
      <c r="B8393" t="str">
        <f t="shared" si="264"/>
        <v>2017</v>
      </c>
      <c r="C8393" t="str">
        <f t="shared" si="265"/>
        <v>Sep</v>
      </c>
      <c r="D8393" t="s">
        <v>1852</v>
      </c>
      <c r="E8393" t="s">
        <v>31</v>
      </c>
      <c r="F8393" t="s">
        <v>12</v>
      </c>
      <c r="G8393" t="s">
        <v>22</v>
      </c>
      <c r="H8393" t="s">
        <v>1494</v>
      </c>
      <c r="I8393" s="4">
        <v>13.34</v>
      </c>
      <c r="J8393" s="5">
        <v>6</v>
      </c>
      <c r="K8393" s="4">
        <v>4.34</v>
      </c>
    </row>
    <row r="8394" spans="1:11" x14ac:dyDescent="0.2">
      <c r="A8394" t="s">
        <v>3823</v>
      </c>
      <c r="B8394" t="str">
        <f t="shared" si="264"/>
        <v>2017</v>
      </c>
      <c r="C8394" t="str">
        <f t="shared" si="265"/>
        <v>Sep</v>
      </c>
      <c r="D8394" t="s">
        <v>1852</v>
      </c>
      <c r="E8394" t="s">
        <v>31</v>
      </c>
      <c r="F8394" t="s">
        <v>38</v>
      </c>
      <c r="G8394" t="s">
        <v>164</v>
      </c>
      <c r="H8394" t="s">
        <v>3273</v>
      </c>
      <c r="I8394" s="4">
        <v>1478.27</v>
      </c>
      <c r="J8394" s="5">
        <v>8</v>
      </c>
      <c r="K8394" s="4">
        <v>92.39</v>
      </c>
    </row>
    <row r="8395" spans="1:11" x14ac:dyDescent="0.2">
      <c r="A8395" t="s">
        <v>3823</v>
      </c>
      <c r="B8395" t="str">
        <f t="shared" si="264"/>
        <v>2017</v>
      </c>
      <c r="C8395" t="str">
        <f t="shared" si="265"/>
        <v>Sep</v>
      </c>
      <c r="D8395" t="s">
        <v>430</v>
      </c>
      <c r="E8395" t="s">
        <v>793</v>
      </c>
      <c r="F8395" t="s">
        <v>12</v>
      </c>
      <c r="G8395" t="s">
        <v>47</v>
      </c>
      <c r="H8395" t="s">
        <v>184</v>
      </c>
      <c r="I8395" s="4">
        <v>14.82</v>
      </c>
      <c r="J8395" s="5">
        <v>6</v>
      </c>
      <c r="K8395" s="4">
        <v>6.97</v>
      </c>
    </row>
    <row r="8396" spans="1:11" x14ac:dyDescent="0.2">
      <c r="A8396" t="s">
        <v>3823</v>
      </c>
      <c r="B8396" t="str">
        <f t="shared" si="264"/>
        <v>2017</v>
      </c>
      <c r="C8396" t="str">
        <f t="shared" si="265"/>
        <v>Sep</v>
      </c>
      <c r="D8396" t="s">
        <v>299</v>
      </c>
      <c r="E8396" t="s">
        <v>31</v>
      </c>
      <c r="F8396" t="s">
        <v>12</v>
      </c>
      <c r="G8396" t="s">
        <v>20</v>
      </c>
      <c r="H8396" t="s">
        <v>1737</v>
      </c>
      <c r="I8396" s="4">
        <v>421.1</v>
      </c>
      <c r="J8396" s="5">
        <v>2</v>
      </c>
      <c r="K8396" s="4">
        <v>105.28</v>
      </c>
    </row>
    <row r="8397" spans="1:11" x14ac:dyDescent="0.2">
      <c r="A8397" t="s">
        <v>3823</v>
      </c>
      <c r="B8397" t="str">
        <f t="shared" si="264"/>
        <v>2017</v>
      </c>
      <c r="C8397" t="str">
        <f t="shared" si="265"/>
        <v>Sep</v>
      </c>
      <c r="D8397" t="s">
        <v>2866</v>
      </c>
      <c r="E8397" t="s">
        <v>139</v>
      </c>
      <c r="F8397" t="s">
        <v>38</v>
      </c>
      <c r="G8397" t="s">
        <v>39</v>
      </c>
      <c r="H8397" t="s">
        <v>1238</v>
      </c>
      <c r="I8397" s="4">
        <v>97.18</v>
      </c>
      <c r="J8397" s="5">
        <v>2</v>
      </c>
      <c r="K8397" s="4">
        <v>6.07</v>
      </c>
    </row>
    <row r="8398" spans="1:11" x14ac:dyDescent="0.2">
      <c r="A8398" t="s">
        <v>3823</v>
      </c>
      <c r="B8398" t="str">
        <f t="shared" si="264"/>
        <v>2017</v>
      </c>
      <c r="C8398" t="str">
        <f t="shared" si="265"/>
        <v>Sep</v>
      </c>
      <c r="D8398" t="s">
        <v>2866</v>
      </c>
      <c r="E8398" t="s">
        <v>139</v>
      </c>
      <c r="F8398" t="s">
        <v>12</v>
      </c>
      <c r="G8398" t="s">
        <v>13</v>
      </c>
      <c r="H8398" t="s">
        <v>600</v>
      </c>
      <c r="I8398" s="4">
        <v>10.37</v>
      </c>
      <c r="J8398" s="5">
        <v>2</v>
      </c>
      <c r="K8398" s="4">
        <v>3.63</v>
      </c>
    </row>
    <row r="8399" spans="1:11" x14ac:dyDescent="0.2">
      <c r="A8399" t="s">
        <v>3823</v>
      </c>
      <c r="B8399" t="str">
        <f t="shared" si="264"/>
        <v>2017</v>
      </c>
      <c r="C8399" t="str">
        <f t="shared" si="265"/>
        <v>Sep</v>
      </c>
      <c r="D8399" t="s">
        <v>1797</v>
      </c>
      <c r="E8399" t="s">
        <v>11</v>
      </c>
      <c r="F8399" t="s">
        <v>12</v>
      </c>
      <c r="G8399" t="s">
        <v>27</v>
      </c>
      <c r="H8399" t="s">
        <v>1451</v>
      </c>
      <c r="I8399" s="4">
        <v>30.38</v>
      </c>
      <c r="J8399" s="5">
        <v>1</v>
      </c>
      <c r="K8399" s="4">
        <v>3.8</v>
      </c>
    </row>
    <row r="8400" spans="1:11" x14ac:dyDescent="0.2">
      <c r="A8400" t="s">
        <v>3823</v>
      </c>
      <c r="B8400" t="str">
        <f t="shared" si="264"/>
        <v>2017</v>
      </c>
      <c r="C8400" t="str">
        <f t="shared" si="265"/>
        <v>Sep</v>
      </c>
      <c r="D8400" t="s">
        <v>3220</v>
      </c>
      <c r="E8400" t="s">
        <v>31</v>
      </c>
      <c r="F8400" t="s">
        <v>12</v>
      </c>
      <c r="G8400" t="s">
        <v>22</v>
      </c>
      <c r="H8400" t="s">
        <v>1915</v>
      </c>
      <c r="I8400" s="4">
        <v>11.81</v>
      </c>
      <c r="J8400" s="5">
        <v>3</v>
      </c>
      <c r="K8400" s="4">
        <v>4.13</v>
      </c>
    </row>
    <row r="8401" spans="1:11" x14ac:dyDescent="0.2">
      <c r="A8401" t="s">
        <v>3823</v>
      </c>
      <c r="B8401" t="str">
        <f t="shared" si="264"/>
        <v>2017</v>
      </c>
      <c r="C8401" t="str">
        <f t="shared" si="265"/>
        <v>Sep</v>
      </c>
      <c r="D8401" t="s">
        <v>1198</v>
      </c>
      <c r="E8401" t="s">
        <v>104</v>
      </c>
      <c r="F8401" t="s">
        <v>12</v>
      </c>
      <c r="G8401" t="s">
        <v>22</v>
      </c>
      <c r="H8401" t="s">
        <v>982</v>
      </c>
      <c r="I8401" s="4">
        <v>88.07</v>
      </c>
      <c r="J8401" s="5">
        <v>7</v>
      </c>
      <c r="K8401" s="4">
        <v>-58.72</v>
      </c>
    </row>
    <row r="8402" spans="1:11" x14ac:dyDescent="0.2">
      <c r="A8402" t="s">
        <v>3825</v>
      </c>
      <c r="B8402" t="str">
        <f t="shared" si="264"/>
        <v>2017</v>
      </c>
      <c r="C8402" t="str">
        <f t="shared" si="265"/>
        <v>Sep</v>
      </c>
      <c r="D8402" t="s">
        <v>1598</v>
      </c>
      <c r="E8402" t="s">
        <v>189</v>
      </c>
      <c r="F8402" t="s">
        <v>12</v>
      </c>
      <c r="G8402" t="s">
        <v>27</v>
      </c>
      <c r="H8402" t="s">
        <v>380</v>
      </c>
      <c r="I8402" s="4">
        <v>2.78</v>
      </c>
      <c r="J8402" s="5">
        <v>1</v>
      </c>
      <c r="K8402" s="4">
        <v>0.72</v>
      </c>
    </row>
    <row r="8403" spans="1:11" x14ac:dyDescent="0.2">
      <c r="A8403" t="s">
        <v>3825</v>
      </c>
      <c r="B8403" t="str">
        <f t="shared" si="264"/>
        <v>2017</v>
      </c>
      <c r="C8403" t="str">
        <f t="shared" si="265"/>
        <v>Sep</v>
      </c>
      <c r="D8403" t="s">
        <v>260</v>
      </c>
      <c r="E8403" t="s">
        <v>139</v>
      </c>
      <c r="F8403" t="s">
        <v>12</v>
      </c>
      <c r="G8403" t="s">
        <v>20</v>
      </c>
      <c r="H8403" t="s">
        <v>1055</v>
      </c>
      <c r="I8403" s="4">
        <v>147.18</v>
      </c>
      <c r="J8403" s="5">
        <v>2</v>
      </c>
      <c r="K8403" s="4">
        <v>-29.44</v>
      </c>
    </row>
    <row r="8404" spans="1:11" x14ac:dyDescent="0.2">
      <c r="A8404" t="s">
        <v>3825</v>
      </c>
      <c r="B8404" t="str">
        <f t="shared" si="264"/>
        <v>2017</v>
      </c>
      <c r="C8404" t="str">
        <f t="shared" si="265"/>
        <v>Sep</v>
      </c>
      <c r="D8404" t="s">
        <v>3268</v>
      </c>
      <c r="E8404" t="s">
        <v>135</v>
      </c>
      <c r="F8404" t="s">
        <v>43</v>
      </c>
      <c r="G8404" t="s">
        <v>58</v>
      </c>
      <c r="H8404" t="s">
        <v>1774</v>
      </c>
      <c r="I8404" s="4">
        <v>89.57</v>
      </c>
      <c r="J8404" s="5">
        <v>4</v>
      </c>
      <c r="K8404" s="4">
        <v>-1.1200000000000001</v>
      </c>
    </row>
    <row r="8405" spans="1:11" x14ac:dyDescent="0.2">
      <c r="A8405" t="s">
        <v>3825</v>
      </c>
      <c r="B8405" t="str">
        <f t="shared" si="264"/>
        <v>2017</v>
      </c>
      <c r="C8405" t="str">
        <f t="shared" si="265"/>
        <v>Sep</v>
      </c>
      <c r="D8405" t="s">
        <v>3268</v>
      </c>
      <c r="E8405" t="s">
        <v>135</v>
      </c>
      <c r="F8405" t="s">
        <v>12</v>
      </c>
      <c r="G8405" t="s">
        <v>27</v>
      </c>
      <c r="H8405" t="s">
        <v>724</v>
      </c>
      <c r="I8405" s="4">
        <v>71.959999999999994</v>
      </c>
      <c r="J8405" s="5">
        <v>5</v>
      </c>
      <c r="K8405" s="4">
        <v>7.2</v>
      </c>
    </row>
    <row r="8406" spans="1:11" x14ac:dyDescent="0.2">
      <c r="A8406" t="s">
        <v>3825</v>
      </c>
      <c r="B8406" t="str">
        <f t="shared" si="264"/>
        <v>2017</v>
      </c>
      <c r="C8406" t="str">
        <f t="shared" si="265"/>
        <v>Sep</v>
      </c>
      <c r="D8406" t="s">
        <v>3268</v>
      </c>
      <c r="E8406" t="s">
        <v>135</v>
      </c>
      <c r="F8406" t="s">
        <v>12</v>
      </c>
      <c r="G8406" t="s">
        <v>13</v>
      </c>
      <c r="H8406" t="s">
        <v>258</v>
      </c>
      <c r="I8406" s="4">
        <v>15.55</v>
      </c>
      <c r="J8406" s="5">
        <v>3</v>
      </c>
      <c r="K8406" s="4">
        <v>5.44</v>
      </c>
    </row>
    <row r="8407" spans="1:11" x14ac:dyDescent="0.2">
      <c r="A8407" t="s">
        <v>3826</v>
      </c>
      <c r="B8407" t="str">
        <f t="shared" si="264"/>
        <v>2017</v>
      </c>
      <c r="C8407" t="str">
        <f t="shared" si="265"/>
        <v>Sep</v>
      </c>
      <c r="D8407" t="s">
        <v>168</v>
      </c>
      <c r="E8407" t="s">
        <v>31</v>
      </c>
      <c r="F8407" t="s">
        <v>38</v>
      </c>
      <c r="G8407" t="s">
        <v>52</v>
      </c>
      <c r="H8407" t="s">
        <v>1756</v>
      </c>
      <c r="I8407" s="4">
        <v>47.94</v>
      </c>
      <c r="J8407" s="5">
        <v>3</v>
      </c>
      <c r="K8407" s="4">
        <v>2.4</v>
      </c>
    </row>
    <row r="8408" spans="1:11" x14ac:dyDescent="0.2">
      <c r="A8408" t="s">
        <v>3826</v>
      </c>
      <c r="B8408" t="str">
        <f t="shared" si="264"/>
        <v>2017</v>
      </c>
      <c r="C8408" t="str">
        <f t="shared" si="265"/>
        <v>Sep</v>
      </c>
      <c r="D8408" t="s">
        <v>536</v>
      </c>
      <c r="E8408" t="s">
        <v>104</v>
      </c>
      <c r="F8408" t="s">
        <v>12</v>
      </c>
      <c r="G8408" t="s">
        <v>20</v>
      </c>
      <c r="H8408" t="s">
        <v>2858</v>
      </c>
      <c r="I8408" s="4">
        <v>37.68</v>
      </c>
      <c r="J8408" s="5">
        <v>3</v>
      </c>
      <c r="K8408" s="4">
        <v>2.36</v>
      </c>
    </row>
    <row r="8409" spans="1:11" x14ac:dyDescent="0.2">
      <c r="A8409" t="s">
        <v>3826</v>
      </c>
      <c r="B8409" t="str">
        <f t="shared" si="264"/>
        <v>2017</v>
      </c>
      <c r="C8409" t="str">
        <f t="shared" si="265"/>
        <v>Sep</v>
      </c>
      <c r="D8409" t="s">
        <v>536</v>
      </c>
      <c r="E8409" t="s">
        <v>104</v>
      </c>
      <c r="F8409" t="s">
        <v>43</v>
      </c>
      <c r="G8409" t="s">
        <v>58</v>
      </c>
      <c r="H8409" t="s">
        <v>524</v>
      </c>
      <c r="I8409" s="4">
        <v>279.94</v>
      </c>
      <c r="J8409" s="5">
        <v>7</v>
      </c>
      <c r="K8409" s="4">
        <v>80.48</v>
      </c>
    </row>
    <row r="8410" spans="1:11" x14ac:dyDescent="0.2">
      <c r="A8410" t="s">
        <v>3826</v>
      </c>
      <c r="B8410" t="str">
        <f t="shared" si="264"/>
        <v>2017</v>
      </c>
      <c r="C8410" t="str">
        <f t="shared" si="265"/>
        <v>Sep</v>
      </c>
      <c r="D8410" t="s">
        <v>1447</v>
      </c>
      <c r="E8410" t="s">
        <v>169</v>
      </c>
      <c r="F8410" t="s">
        <v>12</v>
      </c>
      <c r="G8410" t="s">
        <v>20</v>
      </c>
      <c r="H8410" t="s">
        <v>2879</v>
      </c>
      <c r="I8410" s="4">
        <v>478.08</v>
      </c>
      <c r="J8410" s="5">
        <v>8</v>
      </c>
      <c r="K8410" s="4">
        <v>133.86000000000001</v>
      </c>
    </row>
    <row r="8411" spans="1:11" x14ac:dyDescent="0.2">
      <c r="A8411" t="s">
        <v>3826</v>
      </c>
      <c r="B8411" t="str">
        <f t="shared" si="264"/>
        <v>2017</v>
      </c>
      <c r="C8411" t="str">
        <f t="shared" si="265"/>
        <v>Sep</v>
      </c>
      <c r="D8411" t="s">
        <v>626</v>
      </c>
      <c r="E8411" t="s">
        <v>17</v>
      </c>
      <c r="F8411" t="s">
        <v>12</v>
      </c>
      <c r="G8411" t="s">
        <v>13</v>
      </c>
      <c r="H8411" t="s">
        <v>719</v>
      </c>
      <c r="I8411" s="4">
        <v>73.010000000000005</v>
      </c>
      <c r="J8411" s="5">
        <v>9</v>
      </c>
      <c r="K8411" s="4">
        <v>26.47</v>
      </c>
    </row>
    <row r="8412" spans="1:11" x14ac:dyDescent="0.2">
      <c r="A8412" t="s">
        <v>3826</v>
      </c>
      <c r="B8412" t="str">
        <f t="shared" si="264"/>
        <v>2017</v>
      </c>
      <c r="C8412" t="str">
        <f t="shared" si="265"/>
        <v>Sep</v>
      </c>
      <c r="D8412" t="s">
        <v>2386</v>
      </c>
      <c r="E8412" t="s">
        <v>216</v>
      </c>
      <c r="F8412" t="s">
        <v>12</v>
      </c>
      <c r="G8412" t="s">
        <v>22</v>
      </c>
      <c r="H8412" t="s">
        <v>2065</v>
      </c>
      <c r="I8412" s="4">
        <v>1577.94</v>
      </c>
      <c r="J8412" s="5">
        <v>3</v>
      </c>
      <c r="K8412" s="4">
        <v>757.41</v>
      </c>
    </row>
    <row r="8413" spans="1:11" x14ac:dyDescent="0.2">
      <c r="A8413" t="s">
        <v>3826</v>
      </c>
      <c r="B8413" t="str">
        <f t="shared" si="264"/>
        <v>2017</v>
      </c>
      <c r="C8413" t="str">
        <f t="shared" si="265"/>
        <v>Sep</v>
      </c>
      <c r="D8413" t="s">
        <v>838</v>
      </c>
      <c r="E8413" t="s">
        <v>109</v>
      </c>
      <c r="F8413" t="s">
        <v>12</v>
      </c>
      <c r="G8413" t="s">
        <v>22</v>
      </c>
      <c r="H8413" t="s">
        <v>214</v>
      </c>
      <c r="I8413" s="4">
        <v>7.86</v>
      </c>
      <c r="J8413" s="5">
        <v>3</v>
      </c>
      <c r="K8413" s="4">
        <v>-6.02</v>
      </c>
    </row>
    <row r="8414" spans="1:11" x14ac:dyDescent="0.2">
      <c r="A8414" t="s">
        <v>3826</v>
      </c>
      <c r="B8414" t="str">
        <f t="shared" si="264"/>
        <v>2017</v>
      </c>
      <c r="C8414" t="str">
        <f t="shared" si="265"/>
        <v>Sep</v>
      </c>
      <c r="D8414" t="s">
        <v>409</v>
      </c>
      <c r="E8414" t="s">
        <v>26</v>
      </c>
      <c r="F8414" t="s">
        <v>12</v>
      </c>
      <c r="G8414" t="s">
        <v>18</v>
      </c>
      <c r="H8414" t="s">
        <v>1657</v>
      </c>
      <c r="I8414" s="4">
        <v>29.24</v>
      </c>
      <c r="J8414" s="5">
        <v>5</v>
      </c>
      <c r="K8414" s="4">
        <v>9.8699999999999992</v>
      </c>
    </row>
    <row r="8415" spans="1:11" x14ac:dyDescent="0.2">
      <c r="A8415" t="s">
        <v>3826</v>
      </c>
      <c r="B8415" t="str">
        <f t="shared" si="264"/>
        <v>2017</v>
      </c>
      <c r="C8415" t="str">
        <f t="shared" si="265"/>
        <v>Sep</v>
      </c>
      <c r="D8415" t="s">
        <v>409</v>
      </c>
      <c r="E8415" t="s">
        <v>26</v>
      </c>
      <c r="F8415" t="s">
        <v>12</v>
      </c>
      <c r="G8415" t="s">
        <v>13</v>
      </c>
      <c r="H8415" t="s">
        <v>152</v>
      </c>
      <c r="I8415" s="4">
        <v>15.55</v>
      </c>
      <c r="J8415" s="5">
        <v>3</v>
      </c>
      <c r="K8415" s="4">
        <v>5.44</v>
      </c>
    </row>
    <row r="8416" spans="1:11" x14ac:dyDescent="0.2">
      <c r="A8416" t="s">
        <v>3826</v>
      </c>
      <c r="B8416" t="str">
        <f t="shared" si="264"/>
        <v>2017</v>
      </c>
      <c r="C8416" t="str">
        <f t="shared" si="265"/>
        <v>Sep</v>
      </c>
      <c r="D8416" t="s">
        <v>409</v>
      </c>
      <c r="E8416" t="s">
        <v>26</v>
      </c>
      <c r="F8416" t="s">
        <v>12</v>
      </c>
      <c r="G8416" t="s">
        <v>72</v>
      </c>
      <c r="H8416" t="s">
        <v>459</v>
      </c>
      <c r="I8416" s="4">
        <v>4.9000000000000004</v>
      </c>
      <c r="J8416" s="5">
        <v>3</v>
      </c>
      <c r="K8416" s="4">
        <v>1.65</v>
      </c>
    </row>
    <row r="8417" spans="1:11" x14ac:dyDescent="0.2">
      <c r="A8417" t="s">
        <v>3826</v>
      </c>
      <c r="B8417" t="str">
        <f t="shared" si="264"/>
        <v>2017</v>
      </c>
      <c r="C8417" t="str">
        <f t="shared" si="265"/>
        <v>Sep</v>
      </c>
      <c r="D8417" t="s">
        <v>2461</v>
      </c>
      <c r="E8417" t="s">
        <v>180</v>
      </c>
      <c r="F8417" t="s">
        <v>43</v>
      </c>
      <c r="G8417" t="s">
        <v>58</v>
      </c>
      <c r="H8417" t="s">
        <v>1464</v>
      </c>
      <c r="I8417" s="4">
        <v>13.48</v>
      </c>
      <c r="J8417" s="5">
        <v>1</v>
      </c>
      <c r="K8417" s="4">
        <v>1.89</v>
      </c>
    </row>
    <row r="8418" spans="1:11" x14ac:dyDescent="0.2">
      <c r="A8418" t="s">
        <v>3826</v>
      </c>
      <c r="B8418" t="str">
        <f t="shared" si="264"/>
        <v>2017</v>
      </c>
      <c r="C8418" t="str">
        <f t="shared" si="265"/>
        <v>Sep</v>
      </c>
      <c r="D8418" t="s">
        <v>689</v>
      </c>
      <c r="E8418" t="s">
        <v>347</v>
      </c>
      <c r="F8418" t="s">
        <v>38</v>
      </c>
      <c r="G8418" t="s">
        <v>52</v>
      </c>
      <c r="H8418" t="s">
        <v>245</v>
      </c>
      <c r="I8418" s="4">
        <v>25.16</v>
      </c>
      <c r="J8418" s="5">
        <v>2</v>
      </c>
      <c r="K8418" s="4">
        <v>10.57</v>
      </c>
    </row>
    <row r="8419" spans="1:11" x14ac:dyDescent="0.2">
      <c r="A8419" t="s">
        <v>3826</v>
      </c>
      <c r="B8419" t="str">
        <f t="shared" si="264"/>
        <v>2017</v>
      </c>
      <c r="C8419" t="str">
        <f t="shared" si="265"/>
        <v>Sep</v>
      </c>
      <c r="D8419" t="s">
        <v>689</v>
      </c>
      <c r="E8419" t="s">
        <v>347</v>
      </c>
      <c r="F8419" t="s">
        <v>43</v>
      </c>
      <c r="G8419" t="s">
        <v>44</v>
      </c>
      <c r="H8419" t="s">
        <v>2934</v>
      </c>
      <c r="I8419" s="4">
        <v>126.56</v>
      </c>
      <c r="J8419" s="5">
        <v>4</v>
      </c>
      <c r="K8419" s="4">
        <v>47.46</v>
      </c>
    </row>
    <row r="8420" spans="1:11" x14ac:dyDescent="0.2">
      <c r="A8420" t="s">
        <v>3826</v>
      </c>
      <c r="B8420" t="str">
        <f t="shared" si="264"/>
        <v>2017</v>
      </c>
      <c r="C8420" t="str">
        <f t="shared" si="265"/>
        <v>Sep</v>
      </c>
      <c r="D8420" t="s">
        <v>628</v>
      </c>
      <c r="E8420" t="s">
        <v>31</v>
      </c>
      <c r="F8420" t="s">
        <v>38</v>
      </c>
      <c r="G8420" t="s">
        <v>52</v>
      </c>
      <c r="H8420" t="s">
        <v>3156</v>
      </c>
      <c r="I8420" s="4">
        <v>19.760000000000002</v>
      </c>
      <c r="J8420" s="5">
        <v>4</v>
      </c>
      <c r="K8420" s="4">
        <v>8.3000000000000007</v>
      </c>
    </row>
    <row r="8421" spans="1:11" x14ac:dyDescent="0.2">
      <c r="A8421" t="s">
        <v>3826</v>
      </c>
      <c r="B8421" t="str">
        <f t="shared" si="264"/>
        <v>2017</v>
      </c>
      <c r="C8421" t="str">
        <f t="shared" si="265"/>
        <v>Sep</v>
      </c>
      <c r="D8421" t="s">
        <v>495</v>
      </c>
      <c r="E8421" t="s">
        <v>216</v>
      </c>
      <c r="F8421" t="s">
        <v>43</v>
      </c>
      <c r="G8421" t="s">
        <v>58</v>
      </c>
      <c r="H8421" t="s">
        <v>1234</v>
      </c>
      <c r="I8421" s="4">
        <v>113.52</v>
      </c>
      <c r="J8421" s="5">
        <v>4</v>
      </c>
      <c r="K8421" s="4">
        <v>46.54</v>
      </c>
    </row>
    <row r="8422" spans="1:11" x14ac:dyDescent="0.2">
      <c r="A8422" t="s">
        <v>3826</v>
      </c>
      <c r="B8422" t="str">
        <f t="shared" si="264"/>
        <v>2017</v>
      </c>
      <c r="C8422" t="str">
        <f t="shared" si="265"/>
        <v>Sep</v>
      </c>
      <c r="D8422" t="s">
        <v>495</v>
      </c>
      <c r="E8422" t="s">
        <v>216</v>
      </c>
      <c r="F8422" t="s">
        <v>38</v>
      </c>
      <c r="G8422" t="s">
        <v>52</v>
      </c>
      <c r="H8422" t="s">
        <v>1203</v>
      </c>
      <c r="I8422" s="4">
        <v>135.30000000000001</v>
      </c>
      <c r="J8422" s="5">
        <v>5</v>
      </c>
      <c r="K8422" s="4">
        <v>37.880000000000003</v>
      </c>
    </row>
    <row r="8423" spans="1:11" x14ac:dyDescent="0.2">
      <c r="A8423" t="s">
        <v>3826</v>
      </c>
      <c r="B8423" t="str">
        <f t="shared" si="264"/>
        <v>2017</v>
      </c>
      <c r="C8423" t="str">
        <f t="shared" si="265"/>
        <v>Sep</v>
      </c>
      <c r="D8423" t="s">
        <v>1527</v>
      </c>
      <c r="E8423" t="s">
        <v>31</v>
      </c>
      <c r="F8423" t="s">
        <v>38</v>
      </c>
      <c r="G8423" t="s">
        <v>39</v>
      </c>
      <c r="H8423" t="s">
        <v>2114</v>
      </c>
      <c r="I8423" s="4">
        <v>161.57</v>
      </c>
      <c r="J8423" s="5">
        <v>2</v>
      </c>
      <c r="K8423" s="4">
        <v>-28.27</v>
      </c>
    </row>
    <row r="8424" spans="1:11" x14ac:dyDescent="0.2">
      <c r="A8424" t="s">
        <v>3826</v>
      </c>
      <c r="B8424" t="str">
        <f t="shared" si="264"/>
        <v>2017</v>
      </c>
      <c r="C8424" t="str">
        <f t="shared" si="265"/>
        <v>Sep</v>
      </c>
      <c r="D8424" t="s">
        <v>1633</v>
      </c>
      <c r="E8424" t="s">
        <v>135</v>
      </c>
      <c r="F8424" t="s">
        <v>12</v>
      </c>
      <c r="G8424" t="s">
        <v>105</v>
      </c>
      <c r="H8424" t="s">
        <v>1233</v>
      </c>
      <c r="I8424" s="4">
        <v>81.569999999999993</v>
      </c>
      <c r="J8424" s="5">
        <v>2</v>
      </c>
      <c r="K8424" s="4">
        <v>7.14</v>
      </c>
    </row>
    <row r="8425" spans="1:11" x14ac:dyDescent="0.2">
      <c r="A8425" t="s">
        <v>3826</v>
      </c>
      <c r="B8425" t="str">
        <f t="shared" si="264"/>
        <v>2017</v>
      </c>
      <c r="C8425" t="str">
        <f t="shared" si="265"/>
        <v>Sep</v>
      </c>
      <c r="D8425" t="s">
        <v>3304</v>
      </c>
      <c r="E8425" t="s">
        <v>189</v>
      </c>
      <c r="F8425" t="s">
        <v>38</v>
      </c>
      <c r="G8425" t="s">
        <v>52</v>
      </c>
      <c r="H8425" t="s">
        <v>3086</v>
      </c>
      <c r="I8425" s="4">
        <v>80.959999999999994</v>
      </c>
      <c r="J8425" s="5">
        <v>4</v>
      </c>
      <c r="K8425" s="4">
        <v>34.81</v>
      </c>
    </row>
    <row r="8426" spans="1:11" x14ac:dyDescent="0.2">
      <c r="A8426" t="s">
        <v>3826</v>
      </c>
      <c r="B8426" t="str">
        <f t="shared" si="264"/>
        <v>2017</v>
      </c>
      <c r="C8426" t="str">
        <f t="shared" si="265"/>
        <v>Sep</v>
      </c>
      <c r="D8426" t="s">
        <v>3304</v>
      </c>
      <c r="E8426" t="s">
        <v>189</v>
      </c>
      <c r="F8426" t="s">
        <v>43</v>
      </c>
      <c r="G8426" t="s">
        <v>44</v>
      </c>
      <c r="H8426" t="s">
        <v>928</v>
      </c>
      <c r="I8426" s="4">
        <v>455.71</v>
      </c>
      <c r="J8426" s="5">
        <v>2</v>
      </c>
      <c r="K8426" s="4">
        <v>34.18</v>
      </c>
    </row>
    <row r="8427" spans="1:11" x14ac:dyDescent="0.2">
      <c r="A8427" t="s">
        <v>3826</v>
      </c>
      <c r="B8427" t="str">
        <f t="shared" si="264"/>
        <v>2017</v>
      </c>
      <c r="C8427" t="str">
        <f t="shared" si="265"/>
        <v>Sep</v>
      </c>
      <c r="D8427" t="s">
        <v>3304</v>
      </c>
      <c r="E8427" t="s">
        <v>189</v>
      </c>
      <c r="F8427" t="s">
        <v>12</v>
      </c>
      <c r="G8427" t="s">
        <v>27</v>
      </c>
      <c r="H8427" t="s">
        <v>3734</v>
      </c>
      <c r="I8427" s="4">
        <v>25.98</v>
      </c>
      <c r="J8427" s="5">
        <v>1</v>
      </c>
      <c r="K8427" s="4">
        <v>7.27</v>
      </c>
    </row>
    <row r="8428" spans="1:11" x14ac:dyDescent="0.2">
      <c r="A8428" t="s">
        <v>3826</v>
      </c>
      <c r="B8428" t="str">
        <f t="shared" si="264"/>
        <v>2017</v>
      </c>
      <c r="C8428" t="str">
        <f t="shared" si="265"/>
        <v>Sep</v>
      </c>
      <c r="D8428" t="s">
        <v>637</v>
      </c>
      <c r="E8428" t="s">
        <v>1777</v>
      </c>
      <c r="F8428" t="s">
        <v>12</v>
      </c>
      <c r="G8428" t="s">
        <v>13</v>
      </c>
      <c r="H8428" t="s">
        <v>1367</v>
      </c>
      <c r="I8428" s="4">
        <v>16.899999999999999</v>
      </c>
      <c r="J8428" s="5">
        <v>5</v>
      </c>
      <c r="K8428" s="4">
        <v>7.77</v>
      </c>
    </row>
    <row r="8429" spans="1:11" x14ac:dyDescent="0.2">
      <c r="A8429" t="s">
        <v>3826</v>
      </c>
      <c r="B8429" t="str">
        <f t="shared" si="264"/>
        <v>2017</v>
      </c>
      <c r="C8429" t="str">
        <f t="shared" si="265"/>
        <v>Sep</v>
      </c>
      <c r="D8429" t="s">
        <v>637</v>
      </c>
      <c r="E8429" t="s">
        <v>1777</v>
      </c>
      <c r="F8429" t="s">
        <v>12</v>
      </c>
      <c r="G8429" t="s">
        <v>13</v>
      </c>
      <c r="H8429" t="s">
        <v>2680</v>
      </c>
      <c r="I8429" s="4">
        <v>39.96</v>
      </c>
      <c r="J8429" s="5">
        <v>2</v>
      </c>
      <c r="K8429" s="4">
        <v>18.78</v>
      </c>
    </row>
    <row r="8430" spans="1:11" x14ac:dyDescent="0.2">
      <c r="A8430" t="s">
        <v>3827</v>
      </c>
      <c r="B8430" t="str">
        <f t="shared" si="264"/>
        <v>2017</v>
      </c>
      <c r="C8430" t="str">
        <f t="shared" si="265"/>
        <v>Sep</v>
      </c>
      <c r="D8430" t="s">
        <v>589</v>
      </c>
      <c r="E8430" t="s">
        <v>17</v>
      </c>
      <c r="F8430" t="s">
        <v>38</v>
      </c>
      <c r="G8430" t="s">
        <v>164</v>
      </c>
      <c r="H8430" t="s">
        <v>1219</v>
      </c>
      <c r="I8430" s="4">
        <v>765.63</v>
      </c>
      <c r="J8430" s="5">
        <v>7</v>
      </c>
      <c r="K8430" s="4">
        <v>-566.55999999999995</v>
      </c>
    </row>
    <row r="8431" spans="1:11" x14ac:dyDescent="0.2">
      <c r="A8431" t="s">
        <v>3827</v>
      </c>
      <c r="B8431" t="str">
        <f t="shared" si="264"/>
        <v>2017</v>
      </c>
      <c r="C8431" t="str">
        <f t="shared" si="265"/>
        <v>Sep</v>
      </c>
      <c r="D8431" t="s">
        <v>2393</v>
      </c>
      <c r="E8431" t="s">
        <v>26</v>
      </c>
      <c r="F8431" t="s">
        <v>43</v>
      </c>
      <c r="G8431" t="s">
        <v>44</v>
      </c>
      <c r="H8431" t="s">
        <v>2851</v>
      </c>
      <c r="I8431" s="4">
        <v>258.52999999999997</v>
      </c>
      <c r="J8431" s="5">
        <v>2</v>
      </c>
      <c r="K8431" s="4">
        <v>-47.4</v>
      </c>
    </row>
    <row r="8432" spans="1:11" x14ac:dyDescent="0.2">
      <c r="A8432" t="s">
        <v>3827</v>
      </c>
      <c r="B8432" t="str">
        <f t="shared" si="264"/>
        <v>2017</v>
      </c>
      <c r="C8432" t="str">
        <f t="shared" si="265"/>
        <v>Sep</v>
      </c>
      <c r="D8432" t="s">
        <v>639</v>
      </c>
      <c r="E8432" t="s">
        <v>87</v>
      </c>
      <c r="F8432" t="s">
        <v>43</v>
      </c>
      <c r="G8432" t="s">
        <v>58</v>
      </c>
      <c r="H8432" t="s">
        <v>446</v>
      </c>
      <c r="I8432" s="4">
        <v>9.1</v>
      </c>
      <c r="J8432" s="5">
        <v>1</v>
      </c>
      <c r="K8432" s="4">
        <v>1.71</v>
      </c>
    </row>
    <row r="8433" spans="1:11" x14ac:dyDescent="0.2">
      <c r="A8433" t="s">
        <v>3827</v>
      </c>
      <c r="B8433" t="str">
        <f t="shared" si="264"/>
        <v>2017</v>
      </c>
      <c r="C8433" t="str">
        <f t="shared" si="265"/>
        <v>Sep</v>
      </c>
      <c r="D8433" t="s">
        <v>563</v>
      </c>
      <c r="E8433" t="s">
        <v>87</v>
      </c>
      <c r="F8433" t="s">
        <v>43</v>
      </c>
      <c r="G8433" t="s">
        <v>58</v>
      </c>
      <c r="H8433" t="s">
        <v>1826</v>
      </c>
      <c r="I8433" s="4">
        <v>116.83</v>
      </c>
      <c r="J8433" s="5">
        <v>4</v>
      </c>
      <c r="K8433" s="4">
        <v>33.590000000000003</v>
      </c>
    </row>
    <row r="8434" spans="1:11" x14ac:dyDescent="0.2">
      <c r="A8434" t="s">
        <v>3827</v>
      </c>
      <c r="B8434" t="str">
        <f t="shared" si="264"/>
        <v>2017</v>
      </c>
      <c r="C8434" t="str">
        <f t="shared" si="265"/>
        <v>Sep</v>
      </c>
      <c r="D8434" t="s">
        <v>2172</v>
      </c>
      <c r="E8434" t="s">
        <v>11</v>
      </c>
      <c r="F8434" t="s">
        <v>43</v>
      </c>
      <c r="G8434" t="s">
        <v>58</v>
      </c>
      <c r="H8434" t="s">
        <v>2349</v>
      </c>
      <c r="I8434" s="4">
        <v>85.2</v>
      </c>
      <c r="J8434" s="5">
        <v>6</v>
      </c>
      <c r="K8434" s="4">
        <v>20.239999999999998</v>
      </c>
    </row>
    <row r="8435" spans="1:11" x14ac:dyDescent="0.2">
      <c r="A8435" t="s">
        <v>3827</v>
      </c>
      <c r="B8435" t="str">
        <f t="shared" si="264"/>
        <v>2017</v>
      </c>
      <c r="C8435" t="str">
        <f t="shared" si="265"/>
        <v>Sep</v>
      </c>
      <c r="D8435" t="s">
        <v>235</v>
      </c>
      <c r="E8435" t="s">
        <v>11</v>
      </c>
      <c r="F8435" t="s">
        <v>12</v>
      </c>
      <c r="G8435" t="s">
        <v>22</v>
      </c>
      <c r="H8435" t="s">
        <v>1483</v>
      </c>
      <c r="I8435" s="4">
        <v>42.62</v>
      </c>
      <c r="J8435" s="5">
        <v>7</v>
      </c>
      <c r="K8435" s="4">
        <v>-68.19</v>
      </c>
    </row>
    <row r="8436" spans="1:11" x14ac:dyDescent="0.2">
      <c r="A8436" t="s">
        <v>3827</v>
      </c>
      <c r="B8436" t="str">
        <f t="shared" si="264"/>
        <v>2017</v>
      </c>
      <c r="C8436" t="str">
        <f t="shared" si="265"/>
        <v>Sep</v>
      </c>
      <c r="D8436" t="s">
        <v>235</v>
      </c>
      <c r="E8436" t="s">
        <v>11</v>
      </c>
      <c r="F8436" t="s">
        <v>43</v>
      </c>
      <c r="G8436" t="s">
        <v>694</v>
      </c>
      <c r="H8436" t="s">
        <v>2384</v>
      </c>
      <c r="I8436" s="4">
        <v>319.98</v>
      </c>
      <c r="J8436" s="5">
        <v>2</v>
      </c>
      <c r="K8436" s="4">
        <v>107.99</v>
      </c>
    </row>
    <row r="8437" spans="1:11" x14ac:dyDescent="0.2">
      <c r="A8437" t="s">
        <v>3827</v>
      </c>
      <c r="B8437" t="str">
        <f t="shared" si="264"/>
        <v>2017</v>
      </c>
      <c r="C8437" t="str">
        <f t="shared" si="265"/>
        <v>Sep</v>
      </c>
      <c r="D8437" t="s">
        <v>235</v>
      </c>
      <c r="E8437" t="s">
        <v>11</v>
      </c>
      <c r="F8437" t="s">
        <v>12</v>
      </c>
      <c r="G8437" t="s">
        <v>47</v>
      </c>
      <c r="H8437" t="s">
        <v>1285</v>
      </c>
      <c r="I8437" s="4">
        <v>45.92</v>
      </c>
      <c r="J8437" s="5">
        <v>5</v>
      </c>
      <c r="K8437" s="4">
        <v>15.5</v>
      </c>
    </row>
    <row r="8438" spans="1:11" x14ac:dyDescent="0.2">
      <c r="A8438" t="s">
        <v>3827</v>
      </c>
      <c r="B8438" t="str">
        <f t="shared" si="264"/>
        <v>2017</v>
      </c>
      <c r="C8438" t="str">
        <f t="shared" si="265"/>
        <v>Sep</v>
      </c>
      <c r="D8438" t="s">
        <v>235</v>
      </c>
      <c r="E8438" t="s">
        <v>11</v>
      </c>
      <c r="F8438" t="s">
        <v>38</v>
      </c>
      <c r="G8438" t="s">
        <v>52</v>
      </c>
      <c r="H8438" t="s">
        <v>98</v>
      </c>
      <c r="I8438" s="4">
        <v>21.18</v>
      </c>
      <c r="J8438" s="5">
        <v>2</v>
      </c>
      <c r="K8438" s="4">
        <v>-11.65</v>
      </c>
    </row>
    <row r="8439" spans="1:11" x14ac:dyDescent="0.2">
      <c r="A8439" t="s">
        <v>3827</v>
      </c>
      <c r="B8439" t="str">
        <f t="shared" si="264"/>
        <v>2017</v>
      </c>
      <c r="C8439" t="str">
        <f t="shared" si="265"/>
        <v>Sep</v>
      </c>
      <c r="D8439" t="s">
        <v>235</v>
      </c>
      <c r="E8439" t="s">
        <v>11</v>
      </c>
      <c r="F8439" t="s">
        <v>12</v>
      </c>
      <c r="G8439" t="s">
        <v>13</v>
      </c>
      <c r="H8439" t="s">
        <v>875</v>
      </c>
      <c r="I8439" s="4">
        <v>20.74</v>
      </c>
      <c r="J8439" s="5">
        <v>4</v>
      </c>
      <c r="K8439" s="4">
        <v>7.26</v>
      </c>
    </row>
    <row r="8440" spans="1:11" x14ac:dyDescent="0.2">
      <c r="A8440" t="s">
        <v>3827</v>
      </c>
      <c r="B8440" t="str">
        <f t="shared" si="264"/>
        <v>2017</v>
      </c>
      <c r="C8440" t="str">
        <f t="shared" si="265"/>
        <v>Sep</v>
      </c>
      <c r="D8440" t="s">
        <v>235</v>
      </c>
      <c r="E8440" t="s">
        <v>11</v>
      </c>
      <c r="F8440" t="s">
        <v>38</v>
      </c>
      <c r="G8440" t="s">
        <v>39</v>
      </c>
      <c r="H8440" t="s">
        <v>2427</v>
      </c>
      <c r="I8440" s="4">
        <v>213.43</v>
      </c>
      <c r="J8440" s="5">
        <v>5</v>
      </c>
      <c r="K8440" s="4">
        <v>-39.64</v>
      </c>
    </row>
    <row r="8441" spans="1:11" x14ac:dyDescent="0.2">
      <c r="A8441" t="s">
        <v>3827</v>
      </c>
      <c r="B8441" t="str">
        <f t="shared" si="264"/>
        <v>2017</v>
      </c>
      <c r="C8441" t="str">
        <f t="shared" si="265"/>
        <v>Sep</v>
      </c>
      <c r="D8441" t="s">
        <v>2542</v>
      </c>
      <c r="E8441" t="s">
        <v>139</v>
      </c>
      <c r="F8441" t="s">
        <v>12</v>
      </c>
      <c r="G8441" t="s">
        <v>20</v>
      </c>
      <c r="H8441" t="s">
        <v>1539</v>
      </c>
      <c r="I8441" s="4">
        <v>61.68</v>
      </c>
      <c r="J8441" s="5">
        <v>5</v>
      </c>
      <c r="K8441" s="4">
        <v>5.4</v>
      </c>
    </row>
    <row r="8442" spans="1:11" x14ac:dyDescent="0.2">
      <c r="A8442" t="s">
        <v>3827</v>
      </c>
      <c r="B8442" t="str">
        <f t="shared" si="264"/>
        <v>2017</v>
      </c>
      <c r="C8442" t="str">
        <f t="shared" si="265"/>
        <v>Sep</v>
      </c>
      <c r="D8442" t="s">
        <v>2542</v>
      </c>
      <c r="E8442" t="s">
        <v>139</v>
      </c>
      <c r="F8442" t="s">
        <v>43</v>
      </c>
      <c r="G8442" t="s">
        <v>44</v>
      </c>
      <c r="H8442" t="s">
        <v>1801</v>
      </c>
      <c r="I8442" s="4">
        <v>158.38</v>
      </c>
      <c r="J8442" s="5">
        <v>3</v>
      </c>
      <c r="K8442" s="4">
        <v>13.86</v>
      </c>
    </row>
    <row r="8443" spans="1:11" x14ac:dyDescent="0.2">
      <c r="A8443" t="s">
        <v>3827</v>
      </c>
      <c r="B8443" t="str">
        <f t="shared" si="264"/>
        <v>2017</v>
      </c>
      <c r="C8443" t="str">
        <f t="shared" si="265"/>
        <v>Sep</v>
      </c>
      <c r="D8443" t="s">
        <v>2648</v>
      </c>
      <c r="E8443" t="s">
        <v>169</v>
      </c>
      <c r="F8443" t="s">
        <v>12</v>
      </c>
      <c r="G8443" t="s">
        <v>20</v>
      </c>
      <c r="H8443" t="s">
        <v>535</v>
      </c>
      <c r="I8443" s="4">
        <v>65.12</v>
      </c>
      <c r="J8443" s="5">
        <v>4</v>
      </c>
      <c r="K8443" s="4">
        <v>16.93</v>
      </c>
    </row>
    <row r="8444" spans="1:11" x14ac:dyDescent="0.2">
      <c r="A8444" t="s">
        <v>3828</v>
      </c>
      <c r="B8444" t="str">
        <f t="shared" si="264"/>
        <v>2017</v>
      </c>
      <c r="C8444" t="str">
        <f t="shared" si="265"/>
        <v>Sep</v>
      </c>
      <c r="D8444" t="s">
        <v>1447</v>
      </c>
      <c r="E8444" t="s">
        <v>26</v>
      </c>
      <c r="F8444" t="s">
        <v>38</v>
      </c>
      <c r="G8444" t="s">
        <v>39</v>
      </c>
      <c r="H8444" t="s">
        <v>2114</v>
      </c>
      <c r="I8444" s="4">
        <v>141.37</v>
      </c>
      <c r="J8444" s="5">
        <v>2</v>
      </c>
      <c r="K8444" s="4">
        <v>-48.47</v>
      </c>
    </row>
    <row r="8445" spans="1:11" x14ac:dyDescent="0.2">
      <c r="A8445" t="s">
        <v>3828</v>
      </c>
      <c r="B8445" t="str">
        <f t="shared" si="264"/>
        <v>2017</v>
      </c>
      <c r="C8445" t="str">
        <f t="shared" si="265"/>
        <v>Sep</v>
      </c>
      <c r="D8445" t="s">
        <v>1447</v>
      </c>
      <c r="E8445" t="s">
        <v>26</v>
      </c>
      <c r="F8445" t="s">
        <v>12</v>
      </c>
      <c r="G8445" t="s">
        <v>22</v>
      </c>
      <c r="H8445" t="s">
        <v>1387</v>
      </c>
      <c r="I8445" s="4">
        <v>3.04</v>
      </c>
      <c r="J8445" s="5">
        <v>2</v>
      </c>
      <c r="K8445" s="4">
        <v>-2.33</v>
      </c>
    </row>
    <row r="8446" spans="1:11" x14ac:dyDescent="0.2">
      <c r="A8446" t="s">
        <v>3828</v>
      </c>
      <c r="B8446" t="str">
        <f t="shared" si="264"/>
        <v>2017</v>
      </c>
      <c r="C8446" t="str">
        <f t="shared" si="265"/>
        <v>Sep</v>
      </c>
      <c r="D8446" t="s">
        <v>1447</v>
      </c>
      <c r="E8446" t="s">
        <v>26</v>
      </c>
      <c r="F8446" t="s">
        <v>12</v>
      </c>
      <c r="G8446" t="s">
        <v>22</v>
      </c>
      <c r="H8446" t="s">
        <v>987</v>
      </c>
      <c r="I8446" s="4">
        <v>4.5</v>
      </c>
      <c r="J8446" s="5">
        <v>1</v>
      </c>
      <c r="K8446" s="4">
        <v>-3.6</v>
      </c>
    </row>
    <row r="8447" spans="1:11" x14ac:dyDescent="0.2">
      <c r="A8447" t="s">
        <v>3828</v>
      </c>
      <c r="B8447" t="str">
        <f t="shared" si="264"/>
        <v>2017</v>
      </c>
      <c r="C8447" t="str">
        <f t="shared" si="265"/>
        <v>Sep</v>
      </c>
      <c r="D8447" t="s">
        <v>1447</v>
      </c>
      <c r="E8447" t="s">
        <v>26</v>
      </c>
      <c r="F8447" t="s">
        <v>12</v>
      </c>
      <c r="G8447" t="s">
        <v>27</v>
      </c>
      <c r="H8447" t="s">
        <v>2682</v>
      </c>
      <c r="I8447" s="4">
        <v>4.67</v>
      </c>
      <c r="J8447" s="5">
        <v>1</v>
      </c>
      <c r="K8447" s="4">
        <v>1.58</v>
      </c>
    </row>
    <row r="8448" spans="1:11" x14ac:dyDescent="0.2">
      <c r="A8448" t="s">
        <v>3828</v>
      </c>
      <c r="B8448" t="str">
        <f t="shared" si="264"/>
        <v>2017</v>
      </c>
      <c r="C8448" t="str">
        <f t="shared" si="265"/>
        <v>Sep</v>
      </c>
      <c r="D8448" t="s">
        <v>1447</v>
      </c>
      <c r="E8448" t="s">
        <v>26</v>
      </c>
      <c r="F8448" t="s">
        <v>43</v>
      </c>
      <c r="G8448" t="s">
        <v>58</v>
      </c>
      <c r="H8448" t="s">
        <v>2284</v>
      </c>
      <c r="I8448" s="4">
        <v>95.88</v>
      </c>
      <c r="J8448" s="5">
        <v>3</v>
      </c>
      <c r="K8448" s="4">
        <v>28.76</v>
      </c>
    </row>
    <row r="8449" spans="1:11" x14ac:dyDescent="0.2">
      <c r="A8449" t="s">
        <v>3828</v>
      </c>
      <c r="B8449" t="str">
        <f t="shared" si="264"/>
        <v>2017</v>
      </c>
      <c r="C8449" t="str">
        <f t="shared" si="265"/>
        <v>Sep</v>
      </c>
      <c r="D8449" t="s">
        <v>1447</v>
      </c>
      <c r="E8449" t="s">
        <v>26</v>
      </c>
      <c r="F8449" t="s">
        <v>38</v>
      </c>
      <c r="G8449" t="s">
        <v>52</v>
      </c>
      <c r="H8449" t="s">
        <v>1845</v>
      </c>
      <c r="I8449" s="4">
        <v>17.02</v>
      </c>
      <c r="J8449" s="5">
        <v>2</v>
      </c>
      <c r="K8449" s="4">
        <v>1.7</v>
      </c>
    </row>
    <row r="8450" spans="1:11" x14ac:dyDescent="0.2">
      <c r="A8450" t="s">
        <v>3828</v>
      </c>
      <c r="B8450" t="str">
        <f t="shared" si="264"/>
        <v>2017</v>
      </c>
      <c r="C8450" t="str">
        <f t="shared" si="265"/>
        <v>Sep</v>
      </c>
      <c r="D8450" t="s">
        <v>1447</v>
      </c>
      <c r="E8450" t="s">
        <v>26</v>
      </c>
      <c r="F8450" t="s">
        <v>43</v>
      </c>
      <c r="G8450" t="s">
        <v>58</v>
      </c>
      <c r="H8450" t="s">
        <v>75</v>
      </c>
      <c r="I8450" s="4">
        <v>258.7</v>
      </c>
      <c r="J8450" s="5">
        <v>3</v>
      </c>
      <c r="K8450" s="4">
        <v>64.67</v>
      </c>
    </row>
    <row r="8451" spans="1:11" x14ac:dyDescent="0.2">
      <c r="A8451" t="s">
        <v>3828</v>
      </c>
      <c r="B8451" t="str">
        <f t="shared" ref="B8451:B8514" si="266">TEXT(A8451,"YYYY")</f>
        <v>2017</v>
      </c>
      <c r="C8451" t="str">
        <f t="shared" ref="C8451:C8514" si="267">TEXT(A8451,"MMM")</f>
        <v>Sep</v>
      </c>
      <c r="D8451" t="s">
        <v>1447</v>
      </c>
      <c r="E8451" t="s">
        <v>26</v>
      </c>
      <c r="F8451" t="s">
        <v>43</v>
      </c>
      <c r="G8451" t="s">
        <v>44</v>
      </c>
      <c r="H8451" t="s">
        <v>3560</v>
      </c>
      <c r="I8451" s="4">
        <v>1931.96</v>
      </c>
      <c r="J8451" s="5">
        <v>7</v>
      </c>
      <c r="K8451" s="4">
        <v>-386.39</v>
      </c>
    </row>
    <row r="8452" spans="1:11" x14ac:dyDescent="0.2">
      <c r="A8452" t="s">
        <v>3828</v>
      </c>
      <c r="B8452" t="str">
        <f t="shared" si="266"/>
        <v>2017</v>
      </c>
      <c r="C8452" t="str">
        <f t="shared" si="267"/>
        <v>Sep</v>
      </c>
      <c r="D8452" t="s">
        <v>735</v>
      </c>
      <c r="E8452" t="s">
        <v>79</v>
      </c>
      <c r="F8452" t="s">
        <v>12</v>
      </c>
      <c r="G8452" t="s">
        <v>20</v>
      </c>
      <c r="H8452" t="s">
        <v>844</v>
      </c>
      <c r="I8452" s="4">
        <v>628.80999999999995</v>
      </c>
      <c r="J8452" s="5">
        <v>7</v>
      </c>
      <c r="K8452" s="4">
        <v>12.58</v>
      </c>
    </row>
    <row r="8453" spans="1:11" x14ac:dyDescent="0.2">
      <c r="A8453" t="s">
        <v>3828</v>
      </c>
      <c r="B8453" t="str">
        <f t="shared" si="266"/>
        <v>2017</v>
      </c>
      <c r="C8453" t="str">
        <f t="shared" si="267"/>
        <v>Sep</v>
      </c>
      <c r="D8453" t="s">
        <v>735</v>
      </c>
      <c r="E8453" t="s">
        <v>79</v>
      </c>
      <c r="F8453" t="s">
        <v>12</v>
      </c>
      <c r="G8453" t="s">
        <v>20</v>
      </c>
      <c r="H8453" t="s">
        <v>673</v>
      </c>
      <c r="I8453" s="4">
        <v>56.45</v>
      </c>
      <c r="J8453" s="5">
        <v>5</v>
      </c>
      <c r="K8453" s="4">
        <v>14.68</v>
      </c>
    </row>
    <row r="8454" spans="1:11" x14ac:dyDescent="0.2">
      <c r="A8454" t="s">
        <v>3828</v>
      </c>
      <c r="B8454" t="str">
        <f t="shared" si="266"/>
        <v>2017</v>
      </c>
      <c r="C8454" t="str">
        <f t="shared" si="267"/>
        <v>Sep</v>
      </c>
      <c r="D8454" t="s">
        <v>2804</v>
      </c>
      <c r="E8454" t="s">
        <v>135</v>
      </c>
      <c r="F8454" t="s">
        <v>12</v>
      </c>
      <c r="G8454" t="s">
        <v>232</v>
      </c>
      <c r="H8454" t="s">
        <v>933</v>
      </c>
      <c r="I8454" s="4">
        <v>8.83</v>
      </c>
      <c r="J8454" s="5">
        <v>3</v>
      </c>
      <c r="K8454" s="4">
        <v>-1.99</v>
      </c>
    </row>
    <row r="8455" spans="1:11" x14ac:dyDescent="0.2">
      <c r="A8455" t="s">
        <v>3828</v>
      </c>
      <c r="B8455" t="str">
        <f t="shared" si="266"/>
        <v>2017</v>
      </c>
      <c r="C8455" t="str">
        <f t="shared" si="267"/>
        <v>Sep</v>
      </c>
      <c r="D8455" t="s">
        <v>2804</v>
      </c>
      <c r="E8455" t="s">
        <v>135</v>
      </c>
      <c r="F8455" t="s">
        <v>12</v>
      </c>
      <c r="G8455" t="s">
        <v>13</v>
      </c>
      <c r="H8455" t="s">
        <v>1930</v>
      </c>
      <c r="I8455" s="4">
        <v>177.54</v>
      </c>
      <c r="J8455" s="5">
        <v>4</v>
      </c>
      <c r="K8455" s="4">
        <v>62.14</v>
      </c>
    </row>
    <row r="8456" spans="1:11" x14ac:dyDescent="0.2">
      <c r="A8456" t="s">
        <v>3828</v>
      </c>
      <c r="B8456" t="str">
        <f t="shared" si="266"/>
        <v>2017</v>
      </c>
      <c r="C8456" t="str">
        <f t="shared" si="267"/>
        <v>Sep</v>
      </c>
      <c r="D8456" t="s">
        <v>2804</v>
      </c>
      <c r="E8456" t="s">
        <v>135</v>
      </c>
      <c r="F8456" t="s">
        <v>12</v>
      </c>
      <c r="G8456" t="s">
        <v>20</v>
      </c>
      <c r="H8456" t="s">
        <v>1628</v>
      </c>
      <c r="I8456" s="4">
        <v>258.48</v>
      </c>
      <c r="J8456" s="5">
        <v>2</v>
      </c>
      <c r="K8456" s="4">
        <v>-3.23</v>
      </c>
    </row>
    <row r="8457" spans="1:11" x14ac:dyDescent="0.2">
      <c r="A8457" t="s">
        <v>3828</v>
      </c>
      <c r="B8457" t="str">
        <f t="shared" si="266"/>
        <v>2017</v>
      </c>
      <c r="C8457" t="str">
        <f t="shared" si="267"/>
        <v>Sep</v>
      </c>
      <c r="D8457" t="s">
        <v>2804</v>
      </c>
      <c r="E8457" t="s">
        <v>135</v>
      </c>
      <c r="F8457" t="s">
        <v>38</v>
      </c>
      <c r="G8457" t="s">
        <v>52</v>
      </c>
      <c r="H8457" t="s">
        <v>331</v>
      </c>
      <c r="I8457" s="4">
        <v>14.14</v>
      </c>
      <c r="J8457" s="5">
        <v>3</v>
      </c>
      <c r="K8457" s="4">
        <v>4.24</v>
      </c>
    </row>
    <row r="8458" spans="1:11" x14ac:dyDescent="0.2">
      <c r="A8458" t="s">
        <v>3828</v>
      </c>
      <c r="B8458" t="str">
        <f t="shared" si="266"/>
        <v>2017</v>
      </c>
      <c r="C8458" t="str">
        <f t="shared" si="267"/>
        <v>Sep</v>
      </c>
      <c r="D8458" t="s">
        <v>3032</v>
      </c>
      <c r="E8458" t="s">
        <v>125</v>
      </c>
      <c r="F8458" t="s">
        <v>12</v>
      </c>
      <c r="G8458" t="s">
        <v>72</v>
      </c>
      <c r="H8458" t="s">
        <v>908</v>
      </c>
      <c r="I8458" s="4">
        <v>17.48</v>
      </c>
      <c r="J8458" s="5">
        <v>2</v>
      </c>
      <c r="K8458" s="4">
        <v>8.2200000000000006</v>
      </c>
    </row>
    <row r="8459" spans="1:11" x14ac:dyDescent="0.2">
      <c r="A8459" t="s">
        <v>3828</v>
      </c>
      <c r="B8459" t="str">
        <f t="shared" si="266"/>
        <v>2017</v>
      </c>
      <c r="C8459" t="str">
        <f t="shared" si="267"/>
        <v>Sep</v>
      </c>
      <c r="D8459" t="s">
        <v>675</v>
      </c>
      <c r="E8459" t="s">
        <v>109</v>
      </c>
      <c r="F8459" t="s">
        <v>12</v>
      </c>
      <c r="G8459" t="s">
        <v>13</v>
      </c>
      <c r="H8459" t="s">
        <v>3645</v>
      </c>
      <c r="I8459" s="4">
        <v>6.37</v>
      </c>
      <c r="J8459" s="5">
        <v>2</v>
      </c>
      <c r="K8459" s="4">
        <v>2.39</v>
      </c>
    </row>
    <row r="8460" spans="1:11" x14ac:dyDescent="0.2">
      <c r="A8460" t="s">
        <v>3828</v>
      </c>
      <c r="B8460" t="str">
        <f t="shared" si="266"/>
        <v>2017</v>
      </c>
      <c r="C8460" t="str">
        <f t="shared" si="267"/>
        <v>Sep</v>
      </c>
      <c r="D8460" t="s">
        <v>176</v>
      </c>
      <c r="E8460" t="s">
        <v>31</v>
      </c>
      <c r="F8460" t="s">
        <v>12</v>
      </c>
      <c r="G8460" t="s">
        <v>27</v>
      </c>
      <c r="H8460" t="s">
        <v>371</v>
      </c>
      <c r="I8460" s="4">
        <v>6.56</v>
      </c>
      <c r="J8460" s="5">
        <v>2</v>
      </c>
      <c r="K8460" s="4">
        <v>1.9</v>
      </c>
    </row>
    <row r="8461" spans="1:11" x14ac:dyDescent="0.2">
      <c r="A8461" t="s">
        <v>3828</v>
      </c>
      <c r="B8461" t="str">
        <f t="shared" si="266"/>
        <v>2017</v>
      </c>
      <c r="C8461" t="str">
        <f t="shared" si="267"/>
        <v>Sep</v>
      </c>
      <c r="D8461" t="s">
        <v>176</v>
      </c>
      <c r="E8461" t="s">
        <v>31</v>
      </c>
      <c r="F8461" t="s">
        <v>38</v>
      </c>
      <c r="G8461" t="s">
        <v>39</v>
      </c>
      <c r="H8461" t="s">
        <v>1306</v>
      </c>
      <c r="I8461" s="4">
        <v>243.92</v>
      </c>
      <c r="J8461" s="5">
        <v>5</v>
      </c>
      <c r="K8461" s="4">
        <v>-15.25</v>
      </c>
    </row>
    <row r="8462" spans="1:11" x14ac:dyDescent="0.2">
      <c r="A8462" t="s">
        <v>3828</v>
      </c>
      <c r="B8462" t="str">
        <f t="shared" si="266"/>
        <v>2017</v>
      </c>
      <c r="C8462" t="str">
        <f t="shared" si="267"/>
        <v>Sep</v>
      </c>
      <c r="D8462" t="s">
        <v>176</v>
      </c>
      <c r="E8462" t="s">
        <v>31</v>
      </c>
      <c r="F8462" t="s">
        <v>12</v>
      </c>
      <c r="G8462" t="s">
        <v>13</v>
      </c>
      <c r="H8462" t="s">
        <v>2054</v>
      </c>
      <c r="I8462" s="4">
        <v>47.52</v>
      </c>
      <c r="J8462" s="5">
        <v>9</v>
      </c>
      <c r="K8462" s="4">
        <v>22.81</v>
      </c>
    </row>
    <row r="8463" spans="1:11" x14ac:dyDescent="0.2">
      <c r="A8463" t="s">
        <v>3828</v>
      </c>
      <c r="B8463" t="str">
        <f t="shared" si="266"/>
        <v>2017</v>
      </c>
      <c r="C8463" t="str">
        <f t="shared" si="267"/>
        <v>Sep</v>
      </c>
      <c r="D8463" t="s">
        <v>1611</v>
      </c>
      <c r="E8463" t="s">
        <v>31</v>
      </c>
      <c r="F8463" t="s">
        <v>12</v>
      </c>
      <c r="G8463" t="s">
        <v>20</v>
      </c>
      <c r="H8463" t="s">
        <v>130</v>
      </c>
      <c r="I8463" s="4">
        <v>99.87</v>
      </c>
      <c r="J8463" s="5">
        <v>3</v>
      </c>
      <c r="K8463" s="4">
        <v>23.97</v>
      </c>
    </row>
    <row r="8464" spans="1:11" x14ac:dyDescent="0.2">
      <c r="A8464" t="s">
        <v>3828</v>
      </c>
      <c r="B8464" t="str">
        <f t="shared" si="266"/>
        <v>2017</v>
      </c>
      <c r="C8464" t="str">
        <f t="shared" si="267"/>
        <v>Sep</v>
      </c>
      <c r="D8464" t="s">
        <v>1014</v>
      </c>
      <c r="E8464" t="s">
        <v>11</v>
      </c>
      <c r="F8464" t="s">
        <v>12</v>
      </c>
      <c r="G8464" t="s">
        <v>18</v>
      </c>
      <c r="H8464" t="s">
        <v>2699</v>
      </c>
      <c r="I8464" s="4">
        <v>9.86</v>
      </c>
      <c r="J8464" s="5">
        <v>4</v>
      </c>
      <c r="K8464" s="4">
        <v>3.45</v>
      </c>
    </row>
    <row r="8465" spans="1:11" x14ac:dyDescent="0.2">
      <c r="A8465" t="s">
        <v>3828</v>
      </c>
      <c r="B8465" t="str">
        <f t="shared" si="266"/>
        <v>2017</v>
      </c>
      <c r="C8465" t="str">
        <f t="shared" si="267"/>
        <v>Sep</v>
      </c>
      <c r="D8465" t="s">
        <v>1462</v>
      </c>
      <c r="E8465" t="s">
        <v>87</v>
      </c>
      <c r="F8465" t="s">
        <v>12</v>
      </c>
      <c r="G8465" t="s">
        <v>27</v>
      </c>
      <c r="H8465" t="s">
        <v>304</v>
      </c>
      <c r="I8465" s="4">
        <v>25.92</v>
      </c>
      <c r="J8465" s="5">
        <v>5</v>
      </c>
      <c r="K8465" s="4">
        <v>3.89</v>
      </c>
    </row>
    <row r="8466" spans="1:11" x14ac:dyDescent="0.2">
      <c r="A8466" t="s">
        <v>3828</v>
      </c>
      <c r="B8466" t="str">
        <f t="shared" si="266"/>
        <v>2017</v>
      </c>
      <c r="C8466" t="str">
        <f t="shared" si="267"/>
        <v>Sep</v>
      </c>
      <c r="D8466" t="s">
        <v>1462</v>
      </c>
      <c r="E8466" t="s">
        <v>87</v>
      </c>
      <c r="F8466" t="s">
        <v>38</v>
      </c>
      <c r="G8466" t="s">
        <v>52</v>
      </c>
      <c r="H8466" t="s">
        <v>754</v>
      </c>
      <c r="I8466" s="4">
        <v>66.11</v>
      </c>
      <c r="J8466" s="5">
        <v>2</v>
      </c>
      <c r="K8466" s="4">
        <v>-9.09</v>
      </c>
    </row>
    <row r="8467" spans="1:11" x14ac:dyDescent="0.2">
      <c r="A8467" t="s">
        <v>3828</v>
      </c>
      <c r="B8467" t="str">
        <f t="shared" si="266"/>
        <v>2017</v>
      </c>
      <c r="C8467" t="str">
        <f t="shared" si="267"/>
        <v>Sep</v>
      </c>
      <c r="D8467" t="s">
        <v>402</v>
      </c>
      <c r="E8467" t="s">
        <v>31</v>
      </c>
      <c r="F8467" t="s">
        <v>43</v>
      </c>
      <c r="G8467" t="s">
        <v>58</v>
      </c>
      <c r="H8467" t="s">
        <v>3608</v>
      </c>
      <c r="I8467" s="4">
        <v>159.96</v>
      </c>
      <c r="J8467" s="5">
        <v>4</v>
      </c>
      <c r="K8467" s="4">
        <v>51.19</v>
      </c>
    </row>
    <row r="8468" spans="1:11" x14ac:dyDescent="0.2">
      <c r="A8468" t="s">
        <v>3828</v>
      </c>
      <c r="B8468" t="str">
        <f t="shared" si="266"/>
        <v>2017</v>
      </c>
      <c r="C8468" t="str">
        <f t="shared" si="267"/>
        <v>Sep</v>
      </c>
      <c r="D8468" t="s">
        <v>451</v>
      </c>
      <c r="E8468" t="s">
        <v>104</v>
      </c>
      <c r="F8468" t="s">
        <v>12</v>
      </c>
      <c r="G8468" t="s">
        <v>13</v>
      </c>
      <c r="H8468" t="s">
        <v>2970</v>
      </c>
      <c r="I8468" s="4">
        <v>31.1</v>
      </c>
      <c r="J8468" s="5">
        <v>6</v>
      </c>
      <c r="K8468" s="4">
        <v>11.28</v>
      </c>
    </row>
    <row r="8469" spans="1:11" x14ac:dyDescent="0.2">
      <c r="A8469" t="s">
        <v>3828</v>
      </c>
      <c r="B8469" t="str">
        <f t="shared" si="266"/>
        <v>2017</v>
      </c>
      <c r="C8469" t="str">
        <f t="shared" si="267"/>
        <v>Sep</v>
      </c>
      <c r="D8469" t="s">
        <v>451</v>
      </c>
      <c r="E8469" t="s">
        <v>104</v>
      </c>
      <c r="F8469" t="s">
        <v>12</v>
      </c>
      <c r="G8469" t="s">
        <v>105</v>
      </c>
      <c r="H8469" t="s">
        <v>2137</v>
      </c>
      <c r="I8469" s="4">
        <v>11.18</v>
      </c>
      <c r="J8469" s="5">
        <v>1</v>
      </c>
      <c r="K8469" s="4">
        <v>0.84</v>
      </c>
    </row>
    <row r="8470" spans="1:11" x14ac:dyDescent="0.2">
      <c r="A8470" t="s">
        <v>3828</v>
      </c>
      <c r="B8470" t="str">
        <f t="shared" si="266"/>
        <v>2017</v>
      </c>
      <c r="C8470" t="str">
        <f t="shared" si="267"/>
        <v>Sep</v>
      </c>
      <c r="D8470" t="s">
        <v>1656</v>
      </c>
      <c r="E8470" t="s">
        <v>87</v>
      </c>
      <c r="F8470" t="s">
        <v>12</v>
      </c>
      <c r="G8470" t="s">
        <v>18</v>
      </c>
      <c r="H8470" t="s">
        <v>404</v>
      </c>
      <c r="I8470" s="4">
        <v>17.71</v>
      </c>
      <c r="J8470" s="5">
        <v>6</v>
      </c>
      <c r="K8470" s="4">
        <v>5.98</v>
      </c>
    </row>
    <row r="8471" spans="1:11" x14ac:dyDescent="0.2">
      <c r="A8471" t="s">
        <v>3828</v>
      </c>
      <c r="B8471" t="str">
        <f t="shared" si="266"/>
        <v>2017</v>
      </c>
      <c r="C8471" t="str">
        <f t="shared" si="267"/>
        <v>Sep</v>
      </c>
      <c r="D8471" t="s">
        <v>1656</v>
      </c>
      <c r="E8471" t="s">
        <v>87</v>
      </c>
      <c r="F8471" t="s">
        <v>12</v>
      </c>
      <c r="G8471" t="s">
        <v>22</v>
      </c>
      <c r="H8471" t="s">
        <v>1935</v>
      </c>
      <c r="I8471" s="4">
        <v>4.8600000000000003</v>
      </c>
      <c r="J8471" s="5">
        <v>3</v>
      </c>
      <c r="K8471" s="4">
        <v>-3.56</v>
      </c>
    </row>
    <row r="8472" spans="1:11" x14ac:dyDescent="0.2">
      <c r="A8472" t="s">
        <v>3828</v>
      </c>
      <c r="B8472" t="str">
        <f t="shared" si="266"/>
        <v>2017</v>
      </c>
      <c r="C8472" t="str">
        <f t="shared" si="267"/>
        <v>Sep</v>
      </c>
      <c r="D8472" t="s">
        <v>1656</v>
      </c>
      <c r="E8472" t="s">
        <v>87</v>
      </c>
      <c r="F8472" t="s">
        <v>12</v>
      </c>
      <c r="G8472" t="s">
        <v>22</v>
      </c>
      <c r="H8472" t="s">
        <v>667</v>
      </c>
      <c r="I8472" s="4">
        <v>6.26</v>
      </c>
      <c r="J8472" s="5">
        <v>2</v>
      </c>
      <c r="K8472" s="4">
        <v>-5.22</v>
      </c>
    </row>
    <row r="8473" spans="1:11" x14ac:dyDescent="0.2">
      <c r="A8473" t="s">
        <v>3829</v>
      </c>
      <c r="B8473" t="str">
        <f t="shared" si="266"/>
        <v>2017</v>
      </c>
      <c r="C8473" t="str">
        <f t="shared" si="267"/>
        <v>Sep</v>
      </c>
      <c r="D8473" t="s">
        <v>249</v>
      </c>
      <c r="E8473" t="s">
        <v>17</v>
      </c>
      <c r="F8473" t="s">
        <v>43</v>
      </c>
      <c r="G8473" t="s">
        <v>44</v>
      </c>
      <c r="H8473" t="s">
        <v>999</v>
      </c>
      <c r="I8473" s="4">
        <v>147.16999999999999</v>
      </c>
      <c r="J8473" s="5">
        <v>4</v>
      </c>
      <c r="K8473" s="4">
        <v>16.559999999999999</v>
      </c>
    </row>
    <row r="8474" spans="1:11" x14ac:dyDescent="0.2">
      <c r="A8474" t="s">
        <v>3829</v>
      </c>
      <c r="B8474" t="str">
        <f t="shared" si="266"/>
        <v>2017</v>
      </c>
      <c r="C8474" t="str">
        <f t="shared" si="267"/>
        <v>Sep</v>
      </c>
      <c r="D8474" t="s">
        <v>555</v>
      </c>
      <c r="E8474" t="s">
        <v>31</v>
      </c>
      <c r="F8474" t="s">
        <v>38</v>
      </c>
      <c r="G8474" t="s">
        <v>39</v>
      </c>
      <c r="H8474" t="s">
        <v>622</v>
      </c>
      <c r="I8474" s="4">
        <v>362.35</v>
      </c>
      <c r="J8474" s="5">
        <v>3</v>
      </c>
      <c r="K8474" s="4">
        <v>27.18</v>
      </c>
    </row>
    <row r="8475" spans="1:11" x14ac:dyDescent="0.2">
      <c r="A8475" t="s">
        <v>3829</v>
      </c>
      <c r="B8475" t="str">
        <f t="shared" si="266"/>
        <v>2017</v>
      </c>
      <c r="C8475" t="str">
        <f t="shared" si="267"/>
        <v>Sep</v>
      </c>
      <c r="D8475" t="s">
        <v>555</v>
      </c>
      <c r="E8475" t="s">
        <v>31</v>
      </c>
      <c r="F8475" t="s">
        <v>12</v>
      </c>
      <c r="G8475" t="s">
        <v>22</v>
      </c>
      <c r="H8475" t="s">
        <v>521</v>
      </c>
      <c r="I8475" s="4">
        <v>7.18</v>
      </c>
      <c r="J8475" s="5">
        <v>2</v>
      </c>
      <c r="K8475" s="4">
        <v>2.25</v>
      </c>
    </row>
    <row r="8476" spans="1:11" x14ac:dyDescent="0.2">
      <c r="A8476" t="s">
        <v>3829</v>
      </c>
      <c r="B8476" t="str">
        <f t="shared" si="266"/>
        <v>2017</v>
      </c>
      <c r="C8476" t="str">
        <f t="shared" si="267"/>
        <v>Sep</v>
      </c>
      <c r="D8476" t="s">
        <v>3256</v>
      </c>
      <c r="E8476" t="s">
        <v>216</v>
      </c>
      <c r="F8476" t="s">
        <v>12</v>
      </c>
      <c r="G8476" t="s">
        <v>22</v>
      </c>
      <c r="H8476" t="s">
        <v>1935</v>
      </c>
      <c r="I8476" s="4">
        <v>16.2</v>
      </c>
      <c r="J8476" s="5">
        <v>3</v>
      </c>
      <c r="K8476" s="4">
        <v>7.78</v>
      </c>
    </row>
    <row r="8477" spans="1:11" x14ac:dyDescent="0.2">
      <c r="A8477" t="s">
        <v>3829</v>
      </c>
      <c r="B8477" t="str">
        <f t="shared" si="266"/>
        <v>2017</v>
      </c>
      <c r="C8477" t="str">
        <f t="shared" si="267"/>
        <v>Sep</v>
      </c>
      <c r="D8477" t="s">
        <v>3256</v>
      </c>
      <c r="E8477" t="s">
        <v>216</v>
      </c>
      <c r="F8477" t="s">
        <v>12</v>
      </c>
      <c r="G8477" t="s">
        <v>105</v>
      </c>
      <c r="H8477" t="s">
        <v>1442</v>
      </c>
      <c r="I8477" s="4">
        <v>33.99</v>
      </c>
      <c r="J8477" s="5">
        <v>3</v>
      </c>
      <c r="K8477" s="4">
        <v>14.62</v>
      </c>
    </row>
    <row r="8478" spans="1:11" x14ac:dyDescent="0.2">
      <c r="A8478" t="s">
        <v>3829</v>
      </c>
      <c r="B8478" t="str">
        <f t="shared" si="266"/>
        <v>2017</v>
      </c>
      <c r="C8478" t="str">
        <f t="shared" si="267"/>
        <v>Sep</v>
      </c>
      <c r="D8478" t="s">
        <v>3256</v>
      </c>
      <c r="E8478" t="s">
        <v>216</v>
      </c>
      <c r="F8478" t="s">
        <v>43</v>
      </c>
      <c r="G8478" t="s">
        <v>58</v>
      </c>
      <c r="H8478" t="s">
        <v>1650</v>
      </c>
      <c r="I8478" s="4">
        <v>296.85000000000002</v>
      </c>
      <c r="J8478" s="5">
        <v>5</v>
      </c>
      <c r="K8478" s="4">
        <v>53.43</v>
      </c>
    </row>
    <row r="8479" spans="1:11" x14ac:dyDescent="0.2">
      <c r="A8479" t="s">
        <v>3829</v>
      </c>
      <c r="B8479" t="str">
        <f t="shared" si="266"/>
        <v>2017</v>
      </c>
      <c r="C8479" t="str">
        <f t="shared" si="267"/>
        <v>Sep</v>
      </c>
      <c r="D8479" t="s">
        <v>3256</v>
      </c>
      <c r="E8479" t="s">
        <v>216</v>
      </c>
      <c r="F8479" t="s">
        <v>43</v>
      </c>
      <c r="G8479" t="s">
        <v>58</v>
      </c>
      <c r="H8479" t="s">
        <v>777</v>
      </c>
      <c r="I8479" s="4">
        <v>112.8</v>
      </c>
      <c r="J8479" s="5">
        <v>6</v>
      </c>
      <c r="K8479" s="4">
        <v>6.77</v>
      </c>
    </row>
    <row r="8480" spans="1:11" x14ac:dyDescent="0.2">
      <c r="A8480" t="s">
        <v>3829</v>
      </c>
      <c r="B8480" t="str">
        <f t="shared" si="266"/>
        <v>2017</v>
      </c>
      <c r="C8480" t="str">
        <f t="shared" si="267"/>
        <v>Sep</v>
      </c>
      <c r="D8480" t="s">
        <v>3256</v>
      </c>
      <c r="E8480" t="s">
        <v>216</v>
      </c>
      <c r="F8480" t="s">
        <v>12</v>
      </c>
      <c r="G8480" t="s">
        <v>22</v>
      </c>
      <c r="H8480" t="s">
        <v>1089</v>
      </c>
      <c r="I8480" s="4">
        <v>13.71</v>
      </c>
      <c r="J8480" s="5">
        <v>3</v>
      </c>
      <c r="K8480" s="4">
        <v>6.58</v>
      </c>
    </row>
    <row r="8481" spans="1:11" x14ac:dyDescent="0.2">
      <c r="A8481" t="s">
        <v>3829</v>
      </c>
      <c r="B8481" t="str">
        <f t="shared" si="266"/>
        <v>2017</v>
      </c>
      <c r="C8481" t="str">
        <f t="shared" si="267"/>
        <v>Sep</v>
      </c>
      <c r="D8481" t="s">
        <v>3256</v>
      </c>
      <c r="E8481" t="s">
        <v>216</v>
      </c>
      <c r="F8481" t="s">
        <v>12</v>
      </c>
      <c r="G8481" t="s">
        <v>13</v>
      </c>
      <c r="H8481" t="s">
        <v>1983</v>
      </c>
      <c r="I8481" s="4">
        <v>24.9</v>
      </c>
      <c r="J8481" s="5">
        <v>5</v>
      </c>
      <c r="K8481" s="4">
        <v>11.7</v>
      </c>
    </row>
    <row r="8482" spans="1:11" x14ac:dyDescent="0.2">
      <c r="A8482" t="s">
        <v>3829</v>
      </c>
      <c r="B8482" t="str">
        <f t="shared" si="266"/>
        <v>2017</v>
      </c>
      <c r="C8482" t="str">
        <f t="shared" si="267"/>
        <v>Sep</v>
      </c>
      <c r="D8482" t="s">
        <v>3256</v>
      </c>
      <c r="E8482" t="s">
        <v>216</v>
      </c>
      <c r="F8482" t="s">
        <v>12</v>
      </c>
      <c r="G8482" t="s">
        <v>20</v>
      </c>
      <c r="H8482" t="s">
        <v>77</v>
      </c>
      <c r="I8482" s="4">
        <v>286.29000000000002</v>
      </c>
      <c r="J8482" s="5">
        <v>3</v>
      </c>
      <c r="K8482" s="4">
        <v>17.18</v>
      </c>
    </row>
    <row r="8483" spans="1:11" x14ac:dyDescent="0.2">
      <c r="A8483" t="s">
        <v>3829</v>
      </c>
      <c r="B8483" t="str">
        <f t="shared" si="266"/>
        <v>2017</v>
      </c>
      <c r="C8483" t="str">
        <f t="shared" si="267"/>
        <v>Sep</v>
      </c>
      <c r="D8483" t="s">
        <v>3256</v>
      </c>
      <c r="E8483" t="s">
        <v>216</v>
      </c>
      <c r="F8483" t="s">
        <v>12</v>
      </c>
      <c r="G8483" t="s">
        <v>105</v>
      </c>
      <c r="H8483" t="s">
        <v>1195</v>
      </c>
      <c r="I8483" s="4">
        <v>24.18</v>
      </c>
      <c r="J8483" s="5">
        <v>2</v>
      </c>
      <c r="K8483" s="4">
        <v>7.25</v>
      </c>
    </row>
    <row r="8484" spans="1:11" x14ac:dyDescent="0.2">
      <c r="A8484" t="s">
        <v>3829</v>
      </c>
      <c r="B8484" t="str">
        <f t="shared" si="266"/>
        <v>2017</v>
      </c>
      <c r="C8484" t="str">
        <f t="shared" si="267"/>
        <v>Sep</v>
      </c>
      <c r="D8484" t="s">
        <v>2548</v>
      </c>
      <c r="E8484" t="s">
        <v>17</v>
      </c>
      <c r="F8484" t="s">
        <v>12</v>
      </c>
      <c r="G8484" t="s">
        <v>22</v>
      </c>
      <c r="H8484" t="s">
        <v>1865</v>
      </c>
      <c r="I8484" s="4">
        <v>762.59</v>
      </c>
      <c r="J8484" s="5">
        <v>3</v>
      </c>
      <c r="K8484" s="4">
        <v>-1143.8900000000001</v>
      </c>
    </row>
    <row r="8485" spans="1:11" x14ac:dyDescent="0.2">
      <c r="A8485" t="s">
        <v>3829</v>
      </c>
      <c r="B8485" t="str">
        <f t="shared" si="266"/>
        <v>2017</v>
      </c>
      <c r="C8485" t="str">
        <f t="shared" si="267"/>
        <v>Sep</v>
      </c>
      <c r="D8485" t="s">
        <v>1798</v>
      </c>
      <c r="E8485" t="s">
        <v>169</v>
      </c>
      <c r="F8485" t="s">
        <v>12</v>
      </c>
      <c r="G8485" t="s">
        <v>13</v>
      </c>
      <c r="H8485" t="s">
        <v>3372</v>
      </c>
      <c r="I8485" s="4">
        <v>18.760000000000002</v>
      </c>
      <c r="J8485" s="5">
        <v>2</v>
      </c>
      <c r="K8485" s="4">
        <v>9</v>
      </c>
    </row>
    <row r="8486" spans="1:11" x14ac:dyDescent="0.2">
      <c r="A8486" t="s">
        <v>3829</v>
      </c>
      <c r="B8486" t="str">
        <f t="shared" si="266"/>
        <v>2017</v>
      </c>
      <c r="C8486" t="str">
        <f t="shared" si="267"/>
        <v>Sep</v>
      </c>
      <c r="D8486" t="s">
        <v>2172</v>
      </c>
      <c r="E8486" t="s">
        <v>501</v>
      </c>
      <c r="F8486" t="s">
        <v>12</v>
      </c>
      <c r="G8486" t="s">
        <v>27</v>
      </c>
      <c r="H8486" t="s">
        <v>445</v>
      </c>
      <c r="I8486" s="4">
        <v>14.88</v>
      </c>
      <c r="J8486" s="5">
        <v>2</v>
      </c>
      <c r="K8486" s="4">
        <v>3.72</v>
      </c>
    </row>
    <row r="8487" spans="1:11" x14ac:dyDescent="0.2">
      <c r="A8487" t="s">
        <v>3829</v>
      </c>
      <c r="B8487" t="str">
        <f t="shared" si="266"/>
        <v>2017</v>
      </c>
      <c r="C8487" t="str">
        <f t="shared" si="267"/>
        <v>Sep</v>
      </c>
      <c r="D8487" t="s">
        <v>1787</v>
      </c>
      <c r="E8487" t="s">
        <v>87</v>
      </c>
      <c r="F8487" t="s">
        <v>12</v>
      </c>
      <c r="G8487" t="s">
        <v>13</v>
      </c>
      <c r="H8487" t="s">
        <v>2157</v>
      </c>
      <c r="I8487" s="4">
        <v>85.06</v>
      </c>
      <c r="J8487" s="5">
        <v>3</v>
      </c>
      <c r="K8487" s="4">
        <v>28.71</v>
      </c>
    </row>
    <row r="8488" spans="1:11" x14ac:dyDescent="0.2">
      <c r="A8488" t="s">
        <v>3829</v>
      </c>
      <c r="B8488" t="str">
        <f t="shared" si="266"/>
        <v>2017</v>
      </c>
      <c r="C8488" t="str">
        <f t="shared" si="267"/>
        <v>Sep</v>
      </c>
      <c r="D8488" t="s">
        <v>857</v>
      </c>
      <c r="E8488" t="s">
        <v>34</v>
      </c>
      <c r="F8488" t="s">
        <v>12</v>
      </c>
      <c r="G8488" t="s">
        <v>22</v>
      </c>
      <c r="H8488" t="s">
        <v>646</v>
      </c>
      <c r="I8488" s="4">
        <v>2.78</v>
      </c>
      <c r="J8488" s="5">
        <v>1</v>
      </c>
      <c r="K8488" s="4">
        <v>1.36</v>
      </c>
    </row>
    <row r="8489" spans="1:11" x14ac:dyDescent="0.2">
      <c r="A8489" t="s">
        <v>3829</v>
      </c>
      <c r="B8489" t="str">
        <f t="shared" si="266"/>
        <v>2017</v>
      </c>
      <c r="C8489" t="str">
        <f t="shared" si="267"/>
        <v>Sep</v>
      </c>
      <c r="D8489" t="s">
        <v>1030</v>
      </c>
      <c r="E8489" t="s">
        <v>87</v>
      </c>
      <c r="F8489" t="s">
        <v>43</v>
      </c>
      <c r="G8489" t="s">
        <v>58</v>
      </c>
      <c r="H8489" t="s">
        <v>2236</v>
      </c>
      <c r="I8489" s="4">
        <v>37.06</v>
      </c>
      <c r="J8489" s="5">
        <v>4</v>
      </c>
      <c r="K8489" s="4">
        <v>8.8000000000000007</v>
      </c>
    </row>
    <row r="8490" spans="1:11" x14ac:dyDescent="0.2">
      <c r="A8490" t="s">
        <v>3829</v>
      </c>
      <c r="B8490" t="str">
        <f t="shared" si="266"/>
        <v>2017</v>
      </c>
      <c r="C8490" t="str">
        <f t="shared" si="267"/>
        <v>Sep</v>
      </c>
      <c r="D8490" t="s">
        <v>1030</v>
      </c>
      <c r="E8490" t="s">
        <v>87</v>
      </c>
      <c r="F8490" t="s">
        <v>43</v>
      </c>
      <c r="G8490" t="s">
        <v>44</v>
      </c>
      <c r="H8490" t="s">
        <v>2670</v>
      </c>
      <c r="I8490" s="4">
        <v>259.89999999999998</v>
      </c>
      <c r="J8490" s="5">
        <v>2</v>
      </c>
      <c r="K8490" s="4">
        <v>-56.31</v>
      </c>
    </row>
    <row r="8491" spans="1:11" x14ac:dyDescent="0.2">
      <c r="A8491" t="s">
        <v>3830</v>
      </c>
      <c r="B8491" t="str">
        <f t="shared" si="266"/>
        <v>2017</v>
      </c>
      <c r="C8491" t="str">
        <f t="shared" si="267"/>
        <v>Sep</v>
      </c>
      <c r="D8491" t="s">
        <v>1350</v>
      </c>
      <c r="E8491" t="s">
        <v>139</v>
      </c>
      <c r="F8491" t="s">
        <v>38</v>
      </c>
      <c r="G8491" t="s">
        <v>52</v>
      </c>
      <c r="H8491" t="s">
        <v>1069</v>
      </c>
      <c r="I8491" s="4">
        <v>34.5</v>
      </c>
      <c r="J8491" s="5">
        <v>1</v>
      </c>
      <c r="K8491" s="4">
        <v>6.04</v>
      </c>
    </row>
    <row r="8492" spans="1:11" x14ac:dyDescent="0.2">
      <c r="A8492" t="s">
        <v>3830</v>
      </c>
      <c r="B8492" t="str">
        <f t="shared" si="266"/>
        <v>2017</v>
      </c>
      <c r="C8492" t="str">
        <f t="shared" si="267"/>
        <v>Sep</v>
      </c>
      <c r="D8492" t="s">
        <v>1749</v>
      </c>
      <c r="E8492" t="s">
        <v>34</v>
      </c>
      <c r="F8492" t="s">
        <v>12</v>
      </c>
      <c r="G8492" t="s">
        <v>13</v>
      </c>
      <c r="H8492" t="s">
        <v>2944</v>
      </c>
      <c r="I8492" s="4">
        <v>184.66</v>
      </c>
      <c r="J8492" s="5">
        <v>7</v>
      </c>
      <c r="K8492" s="4">
        <v>84.94</v>
      </c>
    </row>
    <row r="8493" spans="1:11" x14ac:dyDescent="0.2">
      <c r="A8493" t="s">
        <v>3830</v>
      </c>
      <c r="B8493" t="str">
        <f t="shared" si="266"/>
        <v>2017</v>
      </c>
      <c r="C8493" t="str">
        <f t="shared" si="267"/>
        <v>Sep</v>
      </c>
      <c r="D8493" t="s">
        <v>1600</v>
      </c>
      <c r="E8493" t="s">
        <v>31</v>
      </c>
      <c r="F8493" t="s">
        <v>12</v>
      </c>
      <c r="G8493" t="s">
        <v>13</v>
      </c>
      <c r="H8493" t="s">
        <v>2782</v>
      </c>
      <c r="I8493" s="4">
        <v>12.96</v>
      </c>
      <c r="J8493" s="5">
        <v>2</v>
      </c>
      <c r="K8493" s="4">
        <v>6.22</v>
      </c>
    </row>
    <row r="8494" spans="1:11" x14ac:dyDescent="0.2">
      <c r="A8494" t="s">
        <v>3830</v>
      </c>
      <c r="B8494" t="str">
        <f t="shared" si="266"/>
        <v>2017</v>
      </c>
      <c r="C8494" t="str">
        <f t="shared" si="267"/>
        <v>Sep</v>
      </c>
      <c r="D8494" t="s">
        <v>1600</v>
      </c>
      <c r="E8494" t="s">
        <v>31</v>
      </c>
      <c r="F8494" t="s">
        <v>12</v>
      </c>
      <c r="G8494" t="s">
        <v>72</v>
      </c>
      <c r="H8494" t="s">
        <v>3155</v>
      </c>
      <c r="I8494" s="4">
        <v>22.18</v>
      </c>
      <c r="J8494" s="5">
        <v>2</v>
      </c>
      <c r="K8494" s="4">
        <v>10.87</v>
      </c>
    </row>
    <row r="8495" spans="1:11" x14ac:dyDescent="0.2">
      <c r="A8495" t="s">
        <v>3830</v>
      </c>
      <c r="B8495" t="str">
        <f t="shared" si="266"/>
        <v>2017</v>
      </c>
      <c r="C8495" t="str">
        <f t="shared" si="267"/>
        <v>Sep</v>
      </c>
      <c r="D8495" t="s">
        <v>1600</v>
      </c>
      <c r="E8495" t="s">
        <v>31</v>
      </c>
      <c r="F8495" t="s">
        <v>38</v>
      </c>
      <c r="G8495" t="s">
        <v>39</v>
      </c>
      <c r="H8495" t="s">
        <v>749</v>
      </c>
      <c r="I8495" s="4">
        <v>2054.27</v>
      </c>
      <c r="J8495" s="5">
        <v>8</v>
      </c>
      <c r="K8495" s="4">
        <v>256.77999999999997</v>
      </c>
    </row>
    <row r="8496" spans="1:11" x14ac:dyDescent="0.2">
      <c r="A8496" t="s">
        <v>3830</v>
      </c>
      <c r="B8496" t="str">
        <f t="shared" si="266"/>
        <v>2017</v>
      </c>
      <c r="C8496" t="str">
        <f t="shared" si="267"/>
        <v>Sep</v>
      </c>
      <c r="D8496" t="s">
        <v>1682</v>
      </c>
      <c r="E8496" t="s">
        <v>17</v>
      </c>
      <c r="F8496" t="s">
        <v>12</v>
      </c>
      <c r="G8496" t="s">
        <v>47</v>
      </c>
      <c r="H8496" t="s">
        <v>1430</v>
      </c>
      <c r="I8496" s="4">
        <v>10.53</v>
      </c>
      <c r="J8496" s="5">
        <v>4</v>
      </c>
      <c r="K8496" s="4">
        <v>3.29</v>
      </c>
    </row>
    <row r="8497" spans="1:11" x14ac:dyDescent="0.2">
      <c r="A8497" t="s">
        <v>3830</v>
      </c>
      <c r="B8497" t="str">
        <f t="shared" si="266"/>
        <v>2017</v>
      </c>
      <c r="C8497" t="str">
        <f t="shared" si="267"/>
        <v>Sep</v>
      </c>
      <c r="D8497" t="s">
        <v>1682</v>
      </c>
      <c r="E8497" t="s">
        <v>17</v>
      </c>
      <c r="F8497" t="s">
        <v>12</v>
      </c>
      <c r="G8497" t="s">
        <v>13</v>
      </c>
      <c r="H8497" t="s">
        <v>2146</v>
      </c>
      <c r="I8497" s="4">
        <v>20.54</v>
      </c>
      <c r="J8497" s="5">
        <v>6</v>
      </c>
      <c r="K8497" s="4">
        <v>6.42</v>
      </c>
    </row>
    <row r="8498" spans="1:11" x14ac:dyDescent="0.2">
      <c r="A8498" t="s">
        <v>3830</v>
      </c>
      <c r="B8498" t="str">
        <f t="shared" si="266"/>
        <v>2017</v>
      </c>
      <c r="C8498" t="str">
        <f t="shared" si="267"/>
        <v>Sep</v>
      </c>
      <c r="D8498" t="s">
        <v>409</v>
      </c>
      <c r="E8498" t="s">
        <v>31</v>
      </c>
      <c r="F8498" t="s">
        <v>38</v>
      </c>
      <c r="G8498" t="s">
        <v>52</v>
      </c>
      <c r="H8498" t="s">
        <v>3401</v>
      </c>
      <c r="I8498" s="4">
        <v>32.36</v>
      </c>
      <c r="J8498" s="5">
        <v>4</v>
      </c>
      <c r="K8498" s="4">
        <v>11.65</v>
      </c>
    </row>
    <row r="8499" spans="1:11" x14ac:dyDescent="0.2">
      <c r="A8499" t="s">
        <v>3830</v>
      </c>
      <c r="B8499" t="str">
        <f t="shared" si="266"/>
        <v>2017</v>
      </c>
      <c r="C8499" t="str">
        <f t="shared" si="267"/>
        <v>Sep</v>
      </c>
      <c r="D8499" t="s">
        <v>409</v>
      </c>
      <c r="E8499" t="s">
        <v>31</v>
      </c>
      <c r="F8499" t="s">
        <v>12</v>
      </c>
      <c r="G8499" t="s">
        <v>105</v>
      </c>
      <c r="H8499" t="s">
        <v>2381</v>
      </c>
      <c r="I8499" s="4">
        <v>406.6</v>
      </c>
      <c r="J8499" s="5">
        <v>5</v>
      </c>
      <c r="K8499" s="4">
        <v>113.85</v>
      </c>
    </row>
    <row r="8500" spans="1:11" x14ac:dyDescent="0.2">
      <c r="A8500" t="s">
        <v>3830</v>
      </c>
      <c r="B8500" t="str">
        <f t="shared" si="266"/>
        <v>2017</v>
      </c>
      <c r="C8500" t="str">
        <f t="shared" si="267"/>
        <v>Sep</v>
      </c>
      <c r="D8500" t="s">
        <v>961</v>
      </c>
      <c r="E8500" t="s">
        <v>189</v>
      </c>
      <c r="F8500" t="s">
        <v>38</v>
      </c>
      <c r="G8500" t="s">
        <v>39</v>
      </c>
      <c r="H8500" t="s">
        <v>2570</v>
      </c>
      <c r="I8500" s="4">
        <v>177.57</v>
      </c>
      <c r="J8500" s="5">
        <v>2</v>
      </c>
      <c r="K8500" s="4">
        <v>8.8800000000000008</v>
      </c>
    </row>
    <row r="8501" spans="1:11" x14ac:dyDescent="0.2">
      <c r="A8501" t="s">
        <v>3830</v>
      </c>
      <c r="B8501" t="str">
        <f t="shared" si="266"/>
        <v>2017</v>
      </c>
      <c r="C8501" t="str">
        <f t="shared" si="267"/>
        <v>Sep</v>
      </c>
      <c r="D8501" t="s">
        <v>961</v>
      </c>
      <c r="E8501" t="s">
        <v>189</v>
      </c>
      <c r="F8501" t="s">
        <v>12</v>
      </c>
      <c r="G8501" t="s">
        <v>13</v>
      </c>
      <c r="H8501" t="s">
        <v>32</v>
      </c>
      <c r="I8501" s="4">
        <v>19.440000000000001</v>
      </c>
      <c r="J8501" s="5">
        <v>3</v>
      </c>
      <c r="K8501" s="4">
        <v>9.33</v>
      </c>
    </row>
    <row r="8502" spans="1:11" x14ac:dyDescent="0.2">
      <c r="A8502" t="s">
        <v>3830</v>
      </c>
      <c r="B8502" t="str">
        <f t="shared" si="266"/>
        <v>2017</v>
      </c>
      <c r="C8502" t="str">
        <f t="shared" si="267"/>
        <v>Sep</v>
      </c>
      <c r="D8502" t="s">
        <v>961</v>
      </c>
      <c r="E8502" t="s">
        <v>189</v>
      </c>
      <c r="F8502" t="s">
        <v>12</v>
      </c>
      <c r="G8502" t="s">
        <v>13</v>
      </c>
      <c r="H8502" t="s">
        <v>2502</v>
      </c>
      <c r="I8502" s="4">
        <v>71.28</v>
      </c>
      <c r="J8502" s="5">
        <v>11</v>
      </c>
      <c r="K8502" s="4">
        <v>34.21</v>
      </c>
    </row>
    <row r="8503" spans="1:11" x14ac:dyDescent="0.2">
      <c r="A8503" t="s">
        <v>3830</v>
      </c>
      <c r="B8503" t="str">
        <f t="shared" si="266"/>
        <v>2017</v>
      </c>
      <c r="C8503" t="str">
        <f t="shared" si="267"/>
        <v>Sep</v>
      </c>
      <c r="D8503" t="s">
        <v>961</v>
      </c>
      <c r="E8503" t="s">
        <v>189</v>
      </c>
      <c r="F8503" t="s">
        <v>12</v>
      </c>
      <c r="G8503" t="s">
        <v>22</v>
      </c>
      <c r="H8503" t="s">
        <v>1278</v>
      </c>
      <c r="I8503" s="4">
        <v>1471.96</v>
      </c>
      <c r="J8503" s="5">
        <v>5</v>
      </c>
      <c r="K8503" s="4">
        <v>459.99</v>
      </c>
    </row>
    <row r="8504" spans="1:11" x14ac:dyDescent="0.2">
      <c r="A8504" t="s">
        <v>3830</v>
      </c>
      <c r="B8504" t="str">
        <f t="shared" si="266"/>
        <v>2017</v>
      </c>
      <c r="C8504" t="str">
        <f t="shared" si="267"/>
        <v>Sep</v>
      </c>
      <c r="D8504" t="s">
        <v>961</v>
      </c>
      <c r="E8504" t="s">
        <v>189</v>
      </c>
      <c r="F8504" t="s">
        <v>43</v>
      </c>
      <c r="G8504" t="s">
        <v>44</v>
      </c>
      <c r="H8504" t="s">
        <v>3831</v>
      </c>
      <c r="I8504" s="4">
        <v>79.959999999999994</v>
      </c>
      <c r="J8504" s="5">
        <v>5</v>
      </c>
      <c r="K8504" s="4">
        <v>-17.989999999999998</v>
      </c>
    </row>
    <row r="8505" spans="1:11" x14ac:dyDescent="0.2">
      <c r="A8505" t="s">
        <v>3830</v>
      </c>
      <c r="B8505" t="str">
        <f t="shared" si="266"/>
        <v>2017</v>
      </c>
      <c r="C8505" t="str">
        <f t="shared" si="267"/>
        <v>Sep</v>
      </c>
      <c r="D8505" t="s">
        <v>776</v>
      </c>
      <c r="E8505" t="s">
        <v>11</v>
      </c>
      <c r="F8505" t="s">
        <v>12</v>
      </c>
      <c r="G8505" t="s">
        <v>13</v>
      </c>
      <c r="H8505" t="s">
        <v>2471</v>
      </c>
      <c r="I8505" s="4">
        <v>10.27</v>
      </c>
      <c r="J8505" s="5">
        <v>3</v>
      </c>
      <c r="K8505" s="4">
        <v>3.21</v>
      </c>
    </row>
    <row r="8506" spans="1:11" x14ac:dyDescent="0.2">
      <c r="A8506" t="s">
        <v>3830</v>
      </c>
      <c r="B8506" t="str">
        <f t="shared" si="266"/>
        <v>2017</v>
      </c>
      <c r="C8506" t="str">
        <f t="shared" si="267"/>
        <v>Sep</v>
      </c>
      <c r="D8506" t="s">
        <v>776</v>
      </c>
      <c r="E8506" t="s">
        <v>11</v>
      </c>
      <c r="F8506" t="s">
        <v>38</v>
      </c>
      <c r="G8506" t="s">
        <v>164</v>
      </c>
      <c r="H8506" t="s">
        <v>1104</v>
      </c>
      <c r="I8506" s="4">
        <v>512.19000000000005</v>
      </c>
      <c r="J8506" s="5">
        <v>5</v>
      </c>
      <c r="K8506" s="4">
        <v>-65.849999999999994</v>
      </c>
    </row>
    <row r="8507" spans="1:11" x14ac:dyDescent="0.2">
      <c r="A8507" t="s">
        <v>3830</v>
      </c>
      <c r="B8507" t="str">
        <f t="shared" si="266"/>
        <v>2017</v>
      </c>
      <c r="C8507" t="str">
        <f t="shared" si="267"/>
        <v>Sep</v>
      </c>
      <c r="D8507" t="s">
        <v>776</v>
      </c>
      <c r="E8507" t="s">
        <v>11</v>
      </c>
      <c r="F8507" t="s">
        <v>12</v>
      </c>
      <c r="G8507" t="s">
        <v>105</v>
      </c>
      <c r="H8507" t="s">
        <v>898</v>
      </c>
      <c r="I8507" s="4">
        <v>1.56</v>
      </c>
      <c r="J8507" s="5">
        <v>2</v>
      </c>
      <c r="K8507" s="4">
        <v>-4.2</v>
      </c>
    </row>
    <row r="8508" spans="1:11" x14ac:dyDescent="0.2">
      <c r="A8508" t="s">
        <v>3830</v>
      </c>
      <c r="B8508" t="str">
        <f t="shared" si="266"/>
        <v>2017</v>
      </c>
      <c r="C8508" t="str">
        <f t="shared" si="267"/>
        <v>Sep</v>
      </c>
      <c r="D8508" t="s">
        <v>1787</v>
      </c>
      <c r="E8508" t="s">
        <v>31</v>
      </c>
      <c r="F8508" t="s">
        <v>43</v>
      </c>
      <c r="G8508" t="s">
        <v>44</v>
      </c>
      <c r="H8508" t="s">
        <v>2817</v>
      </c>
      <c r="I8508" s="4">
        <v>143.94999999999999</v>
      </c>
      <c r="J8508" s="5">
        <v>6</v>
      </c>
      <c r="K8508" s="4">
        <v>17.989999999999998</v>
      </c>
    </row>
    <row r="8509" spans="1:11" x14ac:dyDescent="0.2">
      <c r="A8509" t="s">
        <v>3830</v>
      </c>
      <c r="B8509" t="str">
        <f t="shared" si="266"/>
        <v>2017</v>
      </c>
      <c r="C8509" t="str">
        <f t="shared" si="267"/>
        <v>Sep</v>
      </c>
      <c r="D8509" t="s">
        <v>1787</v>
      </c>
      <c r="E8509" t="s">
        <v>31</v>
      </c>
      <c r="F8509" t="s">
        <v>12</v>
      </c>
      <c r="G8509" t="s">
        <v>13</v>
      </c>
      <c r="H8509" t="s">
        <v>1883</v>
      </c>
      <c r="I8509" s="4">
        <v>19.440000000000001</v>
      </c>
      <c r="J8509" s="5">
        <v>3</v>
      </c>
      <c r="K8509" s="4">
        <v>9.33</v>
      </c>
    </row>
    <row r="8510" spans="1:11" x14ac:dyDescent="0.2">
      <c r="A8510" t="s">
        <v>3830</v>
      </c>
      <c r="B8510" t="str">
        <f t="shared" si="266"/>
        <v>2017</v>
      </c>
      <c r="C8510" t="str">
        <f t="shared" si="267"/>
        <v>Sep</v>
      </c>
      <c r="D8510" t="s">
        <v>409</v>
      </c>
      <c r="E8510" t="s">
        <v>62</v>
      </c>
      <c r="F8510" t="s">
        <v>12</v>
      </c>
      <c r="G8510" t="s">
        <v>105</v>
      </c>
      <c r="H8510" t="s">
        <v>3569</v>
      </c>
      <c r="I8510" s="4">
        <v>67.900000000000006</v>
      </c>
      <c r="J8510" s="5">
        <v>5</v>
      </c>
      <c r="K8510" s="4">
        <v>20.37</v>
      </c>
    </row>
    <row r="8511" spans="1:11" x14ac:dyDescent="0.2">
      <c r="A8511" t="s">
        <v>3830</v>
      </c>
      <c r="B8511" t="str">
        <f t="shared" si="266"/>
        <v>2017</v>
      </c>
      <c r="C8511" t="str">
        <f t="shared" si="267"/>
        <v>Sep</v>
      </c>
      <c r="D8511" t="s">
        <v>857</v>
      </c>
      <c r="E8511" t="s">
        <v>37</v>
      </c>
      <c r="F8511" t="s">
        <v>12</v>
      </c>
      <c r="G8511" t="s">
        <v>105</v>
      </c>
      <c r="H8511" t="s">
        <v>336</v>
      </c>
      <c r="I8511" s="4">
        <v>195.68</v>
      </c>
      <c r="J8511" s="5">
        <v>4</v>
      </c>
      <c r="K8511" s="4">
        <v>50.88</v>
      </c>
    </row>
    <row r="8512" spans="1:11" x14ac:dyDescent="0.2">
      <c r="A8512" t="s">
        <v>3830</v>
      </c>
      <c r="B8512" t="str">
        <f t="shared" si="266"/>
        <v>2017</v>
      </c>
      <c r="C8512" t="str">
        <f t="shared" si="267"/>
        <v>Sep</v>
      </c>
      <c r="D8512" t="s">
        <v>857</v>
      </c>
      <c r="E8512" t="s">
        <v>37</v>
      </c>
      <c r="F8512" t="s">
        <v>12</v>
      </c>
      <c r="G8512" t="s">
        <v>47</v>
      </c>
      <c r="H8512" t="s">
        <v>1213</v>
      </c>
      <c r="I8512" s="4">
        <v>14.2</v>
      </c>
      <c r="J8512" s="5">
        <v>4</v>
      </c>
      <c r="K8512" s="4">
        <v>6.67</v>
      </c>
    </row>
    <row r="8513" spans="1:11" x14ac:dyDescent="0.2">
      <c r="A8513" t="s">
        <v>3832</v>
      </c>
      <c r="B8513" t="str">
        <f t="shared" si="266"/>
        <v>2017</v>
      </c>
      <c r="C8513" t="str">
        <f t="shared" si="267"/>
        <v>Sep</v>
      </c>
      <c r="D8513" t="s">
        <v>1491</v>
      </c>
      <c r="E8513" t="s">
        <v>31</v>
      </c>
      <c r="F8513" t="s">
        <v>38</v>
      </c>
      <c r="G8513" t="s">
        <v>52</v>
      </c>
      <c r="H8513" t="s">
        <v>2067</v>
      </c>
      <c r="I8513" s="4">
        <v>8.36</v>
      </c>
      <c r="J8513" s="5">
        <v>2</v>
      </c>
      <c r="K8513" s="4">
        <v>3.01</v>
      </c>
    </row>
    <row r="8514" spans="1:11" x14ac:dyDescent="0.2">
      <c r="A8514" t="s">
        <v>3832</v>
      </c>
      <c r="B8514" t="str">
        <f t="shared" si="266"/>
        <v>2017</v>
      </c>
      <c r="C8514" t="str">
        <f t="shared" si="267"/>
        <v>Sep</v>
      </c>
      <c r="D8514" t="s">
        <v>1987</v>
      </c>
      <c r="E8514" t="s">
        <v>608</v>
      </c>
      <c r="F8514" t="s">
        <v>12</v>
      </c>
      <c r="G8514" t="s">
        <v>13</v>
      </c>
      <c r="H8514" t="s">
        <v>873</v>
      </c>
      <c r="I8514" s="4">
        <v>39.9</v>
      </c>
      <c r="J8514" s="5">
        <v>5</v>
      </c>
      <c r="K8514" s="4">
        <v>19.95</v>
      </c>
    </row>
    <row r="8515" spans="1:11" x14ac:dyDescent="0.2">
      <c r="A8515" t="s">
        <v>3832</v>
      </c>
      <c r="B8515" t="str">
        <f t="shared" ref="B8515:B8578" si="268">TEXT(A8515,"YYYY")</f>
        <v>2017</v>
      </c>
      <c r="C8515" t="str">
        <f t="shared" ref="C8515:C8578" si="269">TEXT(A8515,"MMM")</f>
        <v>Sep</v>
      </c>
      <c r="D8515" t="s">
        <v>1987</v>
      </c>
      <c r="E8515" t="s">
        <v>608</v>
      </c>
      <c r="F8515" t="s">
        <v>12</v>
      </c>
      <c r="G8515" t="s">
        <v>105</v>
      </c>
      <c r="H8515" t="s">
        <v>1559</v>
      </c>
      <c r="I8515" s="4">
        <v>90.86</v>
      </c>
      <c r="J8515" s="5">
        <v>7</v>
      </c>
      <c r="K8515" s="4">
        <v>26.35</v>
      </c>
    </row>
    <row r="8516" spans="1:11" x14ac:dyDescent="0.2">
      <c r="A8516" t="s">
        <v>3832</v>
      </c>
      <c r="B8516" t="str">
        <f t="shared" si="268"/>
        <v>2017</v>
      </c>
      <c r="C8516" t="str">
        <f t="shared" si="269"/>
        <v>Sep</v>
      </c>
      <c r="D8516" t="s">
        <v>1987</v>
      </c>
      <c r="E8516" t="s">
        <v>608</v>
      </c>
      <c r="F8516" t="s">
        <v>12</v>
      </c>
      <c r="G8516" t="s">
        <v>13</v>
      </c>
      <c r="H8516" t="s">
        <v>3152</v>
      </c>
      <c r="I8516" s="4">
        <v>94.85</v>
      </c>
      <c r="J8516" s="5">
        <v>5</v>
      </c>
      <c r="K8516" s="4">
        <v>45.53</v>
      </c>
    </row>
    <row r="8517" spans="1:11" x14ac:dyDescent="0.2">
      <c r="A8517" t="s">
        <v>3832</v>
      </c>
      <c r="B8517" t="str">
        <f t="shared" si="268"/>
        <v>2017</v>
      </c>
      <c r="C8517" t="str">
        <f t="shared" si="269"/>
        <v>Sep</v>
      </c>
      <c r="D8517" t="s">
        <v>1311</v>
      </c>
      <c r="E8517" t="s">
        <v>1777</v>
      </c>
      <c r="F8517" t="s">
        <v>12</v>
      </c>
      <c r="G8517" t="s">
        <v>13</v>
      </c>
      <c r="H8517" t="s">
        <v>525</v>
      </c>
      <c r="I8517" s="4">
        <v>45.36</v>
      </c>
      <c r="J8517" s="5">
        <v>7</v>
      </c>
      <c r="K8517" s="4">
        <v>21.77</v>
      </c>
    </row>
    <row r="8518" spans="1:11" x14ac:dyDescent="0.2">
      <c r="A8518" t="s">
        <v>3832</v>
      </c>
      <c r="B8518" t="str">
        <f t="shared" si="268"/>
        <v>2017</v>
      </c>
      <c r="C8518" t="str">
        <f t="shared" si="269"/>
        <v>Sep</v>
      </c>
      <c r="D8518" t="s">
        <v>1311</v>
      </c>
      <c r="E8518" t="s">
        <v>1777</v>
      </c>
      <c r="F8518" t="s">
        <v>12</v>
      </c>
      <c r="G8518" t="s">
        <v>22</v>
      </c>
      <c r="H8518" t="s">
        <v>2360</v>
      </c>
      <c r="I8518" s="4">
        <v>45.78</v>
      </c>
      <c r="J8518" s="5">
        <v>3</v>
      </c>
      <c r="K8518" s="4">
        <v>22.89</v>
      </c>
    </row>
    <row r="8519" spans="1:11" x14ac:dyDescent="0.2">
      <c r="A8519" t="s">
        <v>3832</v>
      </c>
      <c r="B8519" t="str">
        <f t="shared" si="268"/>
        <v>2017</v>
      </c>
      <c r="C8519" t="str">
        <f t="shared" si="269"/>
        <v>Sep</v>
      </c>
      <c r="D8519" t="s">
        <v>1927</v>
      </c>
      <c r="E8519" t="s">
        <v>31</v>
      </c>
      <c r="F8519" t="s">
        <v>12</v>
      </c>
      <c r="G8519" t="s">
        <v>13</v>
      </c>
      <c r="H8519" t="s">
        <v>528</v>
      </c>
      <c r="I8519" s="4">
        <v>166.44</v>
      </c>
      <c r="J8519" s="5">
        <v>3</v>
      </c>
      <c r="K8519" s="4">
        <v>79.89</v>
      </c>
    </row>
    <row r="8520" spans="1:11" x14ac:dyDescent="0.2">
      <c r="A8520" t="s">
        <v>3833</v>
      </c>
      <c r="B8520" t="str">
        <f t="shared" si="268"/>
        <v>2017</v>
      </c>
      <c r="C8520" t="str">
        <f t="shared" si="269"/>
        <v>Sep</v>
      </c>
      <c r="D8520" t="s">
        <v>145</v>
      </c>
      <c r="E8520" t="s">
        <v>290</v>
      </c>
      <c r="F8520" t="s">
        <v>12</v>
      </c>
      <c r="G8520" t="s">
        <v>27</v>
      </c>
      <c r="H8520" t="s">
        <v>1102</v>
      </c>
      <c r="I8520" s="4">
        <v>15.92</v>
      </c>
      <c r="J8520" s="5">
        <v>5</v>
      </c>
      <c r="K8520" s="4">
        <v>2.79</v>
      </c>
    </row>
    <row r="8521" spans="1:11" x14ac:dyDescent="0.2">
      <c r="A8521" t="s">
        <v>3834</v>
      </c>
      <c r="B8521" t="str">
        <f t="shared" si="268"/>
        <v>2017</v>
      </c>
      <c r="C8521" t="str">
        <f t="shared" si="269"/>
        <v>Sep</v>
      </c>
      <c r="D8521" t="s">
        <v>1713</v>
      </c>
      <c r="E8521" t="s">
        <v>125</v>
      </c>
      <c r="F8521" t="s">
        <v>12</v>
      </c>
      <c r="G8521" t="s">
        <v>13</v>
      </c>
      <c r="H8521" t="s">
        <v>3251</v>
      </c>
      <c r="I8521" s="4">
        <v>19.05</v>
      </c>
      <c r="J8521" s="5">
        <v>3</v>
      </c>
      <c r="K8521" s="4">
        <v>8.76</v>
      </c>
    </row>
    <row r="8522" spans="1:11" x14ac:dyDescent="0.2">
      <c r="A8522" t="s">
        <v>3834</v>
      </c>
      <c r="B8522" t="str">
        <f t="shared" si="268"/>
        <v>2017</v>
      </c>
      <c r="C8522" t="str">
        <f t="shared" si="269"/>
        <v>Sep</v>
      </c>
      <c r="D8522" t="s">
        <v>879</v>
      </c>
      <c r="E8522" t="s">
        <v>205</v>
      </c>
      <c r="F8522" t="s">
        <v>12</v>
      </c>
      <c r="G8522" t="s">
        <v>27</v>
      </c>
      <c r="H8522" t="s">
        <v>556</v>
      </c>
      <c r="I8522" s="4">
        <v>70.95</v>
      </c>
      <c r="J8522" s="5">
        <v>3</v>
      </c>
      <c r="K8522" s="4">
        <v>18.45</v>
      </c>
    </row>
    <row r="8523" spans="1:11" x14ac:dyDescent="0.2">
      <c r="A8523" t="s">
        <v>3834</v>
      </c>
      <c r="B8523" t="str">
        <f t="shared" si="268"/>
        <v>2017</v>
      </c>
      <c r="C8523" t="str">
        <f t="shared" si="269"/>
        <v>Sep</v>
      </c>
      <c r="D8523" t="s">
        <v>3032</v>
      </c>
      <c r="E8523" t="s">
        <v>31</v>
      </c>
      <c r="F8523" t="s">
        <v>12</v>
      </c>
      <c r="G8523" t="s">
        <v>18</v>
      </c>
      <c r="H8523" t="s">
        <v>1625</v>
      </c>
      <c r="I8523" s="4">
        <v>56.7</v>
      </c>
      <c r="J8523" s="5">
        <v>9</v>
      </c>
      <c r="K8523" s="4">
        <v>26.08</v>
      </c>
    </row>
    <row r="8524" spans="1:11" x14ac:dyDescent="0.2">
      <c r="A8524" t="s">
        <v>3834</v>
      </c>
      <c r="B8524" t="str">
        <f t="shared" si="268"/>
        <v>2017</v>
      </c>
      <c r="C8524" t="str">
        <f t="shared" si="269"/>
        <v>Sep</v>
      </c>
      <c r="D8524" t="s">
        <v>950</v>
      </c>
      <c r="E8524" t="s">
        <v>26</v>
      </c>
      <c r="F8524" t="s">
        <v>12</v>
      </c>
      <c r="G8524" t="s">
        <v>22</v>
      </c>
      <c r="H8524" t="s">
        <v>1579</v>
      </c>
      <c r="I8524" s="4">
        <v>3.88</v>
      </c>
      <c r="J8524" s="5">
        <v>2</v>
      </c>
      <c r="K8524" s="4">
        <v>-2.59</v>
      </c>
    </row>
    <row r="8525" spans="1:11" x14ac:dyDescent="0.2">
      <c r="A8525" t="s">
        <v>3834</v>
      </c>
      <c r="B8525" t="str">
        <f t="shared" si="268"/>
        <v>2017</v>
      </c>
      <c r="C8525" t="str">
        <f t="shared" si="269"/>
        <v>Sep</v>
      </c>
      <c r="D8525" t="s">
        <v>950</v>
      </c>
      <c r="E8525" t="s">
        <v>26</v>
      </c>
      <c r="F8525" t="s">
        <v>43</v>
      </c>
      <c r="G8525" t="s">
        <v>353</v>
      </c>
      <c r="H8525" t="s">
        <v>2908</v>
      </c>
      <c r="I8525" s="4">
        <v>12.59</v>
      </c>
      <c r="J8525" s="5">
        <v>1</v>
      </c>
      <c r="K8525" s="4">
        <v>-18.04</v>
      </c>
    </row>
    <row r="8526" spans="1:11" x14ac:dyDescent="0.2">
      <c r="A8526" t="s">
        <v>3834</v>
      </c>
      <c r="B8526" t="str">
        <f t="shared" si="268"/>
        <v>2017</v>
      </c>
      <c r="C8526" t="str">
        <f t="shared" si="269"/>
        <v>Sep</v>
      </c>
      <c r="D8526" t="s">
        <v>950</v>
      </c>
      <c r="E8526" t="s">
        <v>26</v>
      </c>
      <c r="F8526" t="s">
        <v>38</v>
      </c>
      <c r="G8526" t="s">
        <v>39</v>
      </c>
      <c r="H8526" t="s">
        <v>1121</v>
      </c>
      <c r="I8526" s="4">
        <v>113.37</v>
      </c>
      <c r="J8526" s="5">
        <v>2</v>
      </c>
      <c r="K8526" s="4">
        <v>-29.15</v>
      </c>
    </row>
    <row r="8527" spans="1:11" x14ac:dyDescent="0.2">
      <c r="A8527" t="s">
        <v>3834</v>
      </c>
      <c r="B8527" t="str">
        <f t="shared" si="268"/>
        <v>2017</v>
      </c>
      <c r="C8527" t="str">
        <f t="shared" si="269"/>
        <v>Sep</v>
      </c>
      <c r="D8527" t="s">
        <v>950</v>
      </c>
      <c r="E8527" t="s">
        <v>26</v>
      </c>
      <c r="F8527" t="s">
        <v>12</v>
      </c>
      <c r="G8527" t="s">
        <v>22</v>
      </c>
      <c r="H8527" t="s">
        <v>2360</v>
      </c>
      <c r="I8527" s="4">
        <v>18.309999999999999</v>
      </c>
      <c r="J8527" s="5">
        <v>4</v>
      </c>
      <c r="K8527" s="4">
        <v>-12.21</v>
      </c>
    </row>
    <row r="8528" spans="1:11" x14ac:dyDescent="0.2">
      <c r="A8528" t="s">
        <v>3834</v>
      </c>
      <c r="B8528" t="str">
        <f t="shared" si="268"/>
        <v>2017</v>
      </c>
      <c r="C8528" t="str">
        <f t="shared" si="269"/>
        <v>Sep</v>
      </c>
      <c r="D8528" t="s">
        <v>950</v>
      </c>
      <c r="E8528" t="s">
        <v>26</v>
      </c>
      <c r="F8528" t="s">
        <v>38</v>
      </c>
      <c r="G8528" t="s">
        <v>52</v>
      </c>
      <c r="H8528" t="s">
        <v>1111</v>
      </c>
      <c r="I8528" s="4">
        <v>127.94</v>
      </c>
      <c r="J8528" s="5">
        <v>8</v>
      </c>
      <c r="K8528" s="4">
        <v>4.8</v>
      </c>
    </row>
    <row r="8529" spans="1:11" x14ac:dyDescent="0.2">
      <c r="A8529" t="s">
        <v>3834</v>
      </c>
      <c r="B8529" t="str">
        <f t="shared" si="268"/>
        <v>2017</v>
      </c>
      <c r="C8529" t="str">
        <f t="shared" si="269"/>
        <v>Sep</v>
      </c>
      <c r="D8529" t="s">
        <v>950</v>
      </c>
      <c r="E8529" t="s">
        <v>26</v>
      </c>
      <c r="F8529" t="s">
        <v>43</v>
      </c>
      <c r="G8529" t="s">
        <v>353</v>
      </c>
      <c r="H8529" t="s">
        <v>2942</v>
      </c>
      <c r="I8529" s="4">
        <v>241.17</v>
      </c>
      <c r="J8529" s="5">
        <v>2</v>
      </c>
      <c r="K8529" s="4">
        <v>-168.82</v>
      </c>
    </row>
    <row r="8530" spans="1:11" x14ac:dyDescent="0.2">
      <c r="A8530" t="s">
        <v>3834</v>
      </c>
      <c r="B8530" t="str">
        <f t="shared" si="268"/>
        <v>2017</v>
      </c>
      <c r="C8530" t="str">
        <f t="shared" si="269"/>
        <v>Sep</v>
      </c>
      <c r="D8530" t="s">
        <v>639</v>
      </c>
      <c r="E8530" t="s">
        <v>290</v>
      </c>
      <c r="F8530" t="s">
        <v>12</v>
      </c>
      <c r="G8530" t="s">
        <v>105</v>
      </c>
      <c r="H8530" t="s">
        <v>298</v>
      </c>
      <c r="I8530" s="4">
        <v>942.78</v>
      </c>
      <c r="J8530" s="5">
        <v>4</v>
      </c>
      <c r="K8530" s="4">
        <v>94.28</v>
      </c>
    </row>
    <row r="8531" spans="1:11" x14ac:dyDescent="0.2">
      <c r="A8531" t="s">
        <v>3834</v>
      </c>
      <c r="B8531" t="str">
        <f t="shared" si="268"/>
        <v>2017</v>
      </c>
      <c r="C8531" t="str">
        <f t="shared" si="269"/>
        <v>Sep</v>
      </c>
      <c r="D8531" t="s">
        <v>639</v>
      </c>
      <c r="E8531" t="s">
        <v>290</v>
      </c>
      <c r="F8531" t="s">
        <v>12</v>
      </c>
      <c r="G8531" t="s">
        <v>13</v>
      </c>
      <c r="H8531" t="s">
        <v>1342</v>
      </c>
      <c r="I8531" s="4">
        <v>74.349999999999994</v>
      </c>
      <c r="J8531" s="5">
        <v>3</v>
      </c>
      <c r="K8531" s="4">
        <v>23.24</v>
      </c>
    </row>
    <row r="8532" spans="1:11" x14ac:dyDescent="0.2">
      <c r="A8532" t="s">
        <v>3834</v>
      </c>
      <c r="B8532" t="str">
        <f t="shared" si="268"/>
        <v>2017</v>
      </c>
      <c r="C8532" t="str">
        <f t="shared" si="269"/>
        <v>Sep</v>
      </c>
      <c r="D8532" t="s">
        <v>2685</v>
      </c>
      <c r="E8532" t="s">
        <v>169</v>
      </c>
      <c r="F8532" t="s">
        <v>43</v>
      </c>
      <c r="G8532" t="s">
        <v>44</v>
      </c>
      <c r="H8532" t="s">
        <v>1042</v>
      </c>
      <c r="I8532" s="4">
        <v>1079.8499999999999</v>
      </c>
      <c r="J8532" s="5">
        <v>3</v>
      </c>
      <c r="K8532" s="4">
        <v>323.95999999999998</v>
      </c>
    </row>
    <row r="8533" spans="1:11" x14ac:dyDescent="0.2">
      <c r="A8533" t="s">
        <v>3834</v>
      </c>
      <c r="B8533" t="str">
        <f t="shared" si="268"/>
        <v>2017</v>
      </c>
      <c r="C8533" t="str">
        <f t="shared" si="269"/>
        <v>Sep</v>
      </c>
      <c r="D8533" t="s">
        <v>2685</v>
      </c>
      <c r="E8533" t="s">
        <v>169</v>
      </c>
      <c r="F8533" t="s">
        <v>12</v>
      </c>
      <c r="G8533" t="s">
        <v>20</v>
      </c>
      <c r="H8533" t="s">
        <v>303</v>
      </c>
      <c r="I8533" s="4">
        <v>70.98</v>
      </c>
      <c r="J8533" s="5">
        <v>1</v>
      </c>
      <c r="K8533" s="4">
        <v>3.55</v>
      </c>
    </row>
    <row r="8534" spans="1:11" x14ac:dyDescent="0.2">
      <c r="A8534" t="s">
        <v>3834</v>
      </c>
      <c r="B8534" t="str">
        <f t="shared" si="268"/>
        <v>2017</v>
      </c>
      <c r="C8534" t="str">
        <f t="shared" si="269"/>
        <v>Sep</v>
      </c>
      <c r="D8534" t="s">
        <v>2685</v>
      </c>
      <c r="E8534" t="s">
        <v>169</v>
      </c>
      <c r="F8534" t="s">
        <v>12</v>
      </c>
      <c r="G8534" t="s">
        <v>27</v>
      </c>
      <c r="H8534" t="s">
        <v>3708</v>
      </c>
      <c r="I8534" s="4">
        <v>29.95</v>
      </c>
      <c r="J8534" s="5">
        <v>5</v>
      </c>
      <c r="K8534" s="4">
        <v>8.69</v>
      </c>
    </row>
    <row r="8535" spans="1:11" x14ac:dyDescent="0.2">
      <c r="A8535" t="s">
        <v>3834</v>
      </c>
      <c r="B8535" t="str">
        <f t="shared" si="268"/>
        <v>2017</v>
      </c>
      <c r="C8535" t="str">
        <f t="shared" si="269"/>
        <v>Sep</v>
      </c>
      <c r="D8535" t="s">
        <v>2685</v>
      </c>
      <c r="E8535" t="s">
        <v>169</v>
      </c>
      <c r="F8535" t="s">
        <v>38</v>
      </c>
      <c r="G8535" t="s">
        <v>39</v>
      </c>
      <c r="H8535" t="s">
        <v>1658</v>
      </c>
      <c r="I8535" s="4">
        <v>589.41</v>
      </c>
      <c r="J8535" s="5">
        <v>5</v>
      </c>
      <c r="K8535" s="4">
        <v>-6.55</v>
      </c>
    </row>
    <row r="8536" spans="1:11" x14ac:dyDescent="0.2">
      <c r="A8536" t="s">
        <v>3834</v>
      </c>
      <c r="B8536" t="str">
        <f t="shared" si="268"/>
        <v>2017</v>
      </c>
      <c r="C8536" t="str">
        <f t="shared" si="269"/>
        <v>Sep</v>
      </c>
      <c r="D8536" t="s">
        <v>3116</v>
      </c>
      <c r="E8536" t="s">
        <v>169</v>
      </c>
      <c r="F8536" t="s">
        <v>12</v>
      </c>
      <c r="G8536" t="s">
        <v>13</v>
      </c>
      <c r="H8536" t="s">
        <v>3638</v>
      </c>
      <c r="I8536" s="4">
        <v>8.56</v>
      </c>
      <c r="J8536" s="5">
        <v>2</v>
      </c>
      <c r="K8536" s="4">
        <v>3.85</v>
      </c>
    </row>
    <row r="8537" spans="1:11" x14ac:dyDescent="0.2">
      <c r="A8537" t="s">
        <v>3834</v>
      </c>
      <c r="B8537" t="str">
        <f t="shared" si="268"/>
        <v>2017</v>
      </c>
      <c r="C8537" t="str">
        <f t="shared" si="269"/>
        <v>Sep</v>
      </c>
      <c r="D8537" t="s">
        <v>3116</v>
      </c>
      <c r="E8537" t="s">
        <v>169</v>
      </c>
      <c r="F8537" t="s">
        <v>12</v>
      </c>
      <c r="G8537" t="s">
        <v>13</v>
      </c>
      <c r="H8537" t="s">
        <v>2053</v>
      </c>
      <c r="I8537" s="4">
        <v>11.56</v>
      </c>
      <c r="J8537" s="5">
        <v>2</v>
      </c>
      <c r="K8537" s="4">
        <v>5.66</v>
      </c>
    </row>
    <row r="8538" spans="1:11" x14ac:dyDescent="0.2">
      <c r="A8538" t="s">
        <v>3834</v>
      </c>
      <c r="B8538" t="str">
        <f t="shared" si="268"/>
        <v>2017</v>
      </c>
      <c r="C8538" t="str">
        <f t="shared" si="269"/>
        <v>Sep</v>
      </c>
      <c r="D8538" t="s">
        <v>2064</v>
      </c>
      <c r="E8538" t="s">
        <v>87</v>
      </c>
      <c r="F8538" t="s">
        <v>43</v>
      </c>
      <c r="G8538" t="s">
        <v>58</v>
      </c>
      <c r="H8538" t="s">
        <v>308</v>
      </c>
      <c r="I8538" s="4">
        <v>895.94</v>
      </c>
      <c r="J8538" s="5">
        <v>7</v>
      </c>
      <c r="K8538" s="4">
        <v>190.39</v>
      </c>
    </row>
    <row r="8539" spans="1:11" x14ac:dyDescent="0.2">
      <c r="A8539" t="s">
        <v>3835</v>
      </c>
      <c r="B8539" t="str">
        <f t="shared" si="268"/>
        <v>2017</v>
      </c>
      <c r="C8539" t="str">
        <f t="shared" si="269"/>
        <v>Sep</v>
      </c>
      <c r="D8539" t="s">
        <v>2524</v>
      </c>
      <c r="E8539" t="s">
        <v>11</v>
      </c>
      <c r="F8539" t="s">
        <v>12</v>
      </c>
      <c r="G8539" t="s">
        <v>13</v>
      </c>
      <c r="H8539" t="s">
        <v>1140</v>
      </c>
      <c r="I8539" s="4">
        <v>31.87</v>
      </c>
      <c r="J8539" s="5">
        <v>8</v>
      </c>
      <c r="K8539" s="4">
        <v>11.55</v>
      </c>
    </row>
    <row r="8540" spans="1:11" x14ac:dyDescent="0.2">
      <c r="A8540" t="s">
        <v>3835</v>
      </c>
      <c r="B8540" t="str">
        <f t="shared" si="268"/>
        <v>2017</v>
      </c>
      <c r="C8540" t="str">
        <f t="shared" si="269"/>
        <v>Sep</v>
      </c>
      <c r="D8540" t="s">
        <v>2749</v>
      </c>
      <c r="E8540" t="s">
        <v>169</v>
      </c>
      <c r="F8540" t="s">
        <v>38</v>
      </c>
      <c r="G8540" t="s">
        <v>52</v>
      </c>
      <c r="H8540" t="s">
        <v>251</v>
      </c>
      <c r="I8540" s="4">
        <v>35.56</v>
      </c>
      <c r="J8540" s="5">
        <v>7</v>
      </c>
      <c r="K8540" s="4">
        <v>12.09</v>
      </c>
    </row>
    <row r="8541" spans="1:11" x14ac:dyDescent="0.2">
      <c r="A8541" t="s">
        <v>3835</v>
      </c>
      <c r="B8541" t="str">
        <f t="shared" si="268"/>
        <v>2017</v>
      </c>
      <c r="C8541" t="str">
        <f t="shared" si="269"/>
        <v>Sep</v>
      </c>
      <c r="D8541" t="s">
        <v>270</v>
      </c>
      <c r="E8541" t="s">
        <v>17</v>
      </c>
      <c r="F8541" t="s">
        <v>43</v>
      </c>
      <c r="G8541" t="s">
        <v>44</v>
      </c>
      <c r="H8541" t="s">
        <v>3505</v>
      </c>
      <c r="I8541" s="4">
        <v>323.98</v>
      </c>
      <c r="J8541" s="5">
        <v>3</v>
      </c>
      <c r="K8541" s="4">
        <v>20.25</v>
      </c>
    </row>
    <row r="8542" spans="1:11" x14ac:dyDescent="0.2">
      <c r="A8542" t="s">
        <v>3835</v>
      </c>
      <c r="B8542" t="str">
        <f t="shared" si="268"/>
        <v>2017</v>
      </c>
      <c r="C8542" t="str">
        <f t="shared" si="269"/>
        <v>Sep</v>
      </c>
      <c r="D8542" t="s">
        <v>1180</v>
      </c>
      <c r="E8542" t="s">
        <v>501</v>
      </c>
      <c r="F8542" t="s">
        <v>43</v>
      </c>
      <c r="G8542" t="s">
        <v>44</v>
      </c>
      <c r="H8542" t="s">
        <v>1096</v>
      </c>
      <c r="I8542" s="4">
        <v>39.99</v>
      </c>
      <c r="J8542" s="5">
        <v>1</v>
      </c>
      <c r="K8542" s="4">
        <v>11.6</v>
      </c>
    </row>
    <row r="8543" spans="1:11" x14ac:dyDescent="0.2">
      <c r="A8543" t="s">
        <v>3835</v>
      </c>
      <c r="B8543" t="str">
        <f t="shared" si="268"/>
        <v>2017</v>
      </c>
      <c r="C8543" t="str">
        <f t="shared" si="269"/>
        <v>Sep</v>
      </c>
      <c r="D8543" t="s">
        <v>1180</v>
      </c>
      <c r="E8543" t="s">
        <v>501</v>
      </c>
      <c r="F8543" t="s">
        <v>12</v>
      </c>
      <c r="G8543" t="s">
        <v>27</v>
      </c>
      <c r="H8543" t="s">
        <v>28</v>
      </c>
      <c r="I8543" s="4">
        <v>16.28</v>
      </c>
      <c r="J8543" s="5">
        <v>2</v>
      </c>
      <c r="K8543" s="4">
        <v>6.51</v>
      </c>
    </row>
    <row r="8544" spans="1:11" x14ac:dyDescent="0.2">
      <c r="A8544" t="s">
        <v>3835</v>
      </c>
      <c r="B8544" t="str">
        <f t="shared" si="268"/>
        <v>2017</v>
      </c>
      <c r="C8544" t="str">
        <f t="shared" si="269"/>
        <v>Sep</v>
      </c>
      <c r="D8544" t="s">
        <v>1180</v>
      </c>
      <c r="E8544" t="s">
        <v>501</v>
      </c>
      <c r="F8544" t="s">
        <v>38</v>
      </c>
      <c r="G8544" t="s">
        <v>83</v>
      </c>
      <c r="H8544" t="s">
        <v>1863</v>
      </c>
      <c r="I8544" s="4">
        <v>782.94</v>
      </c>
      <c r="J8544" s="5">
        <v>3</v>
      </c>
      <c r="K8544" s="4">
        <v>203.56</v>
      </c>
    </row>
    <row r="8545" spans="1:11" x14ac:dyDescent="0.2">
      <c r="A8545" t="s">
        <v>3835</v>
      </c>
      <c r="B8545" t="str">
        <f t="shared" si="268"/>
        <v>2017</v>
      </c>
      <c r="C8545" t="str">
        <f t="shared" si="269"/>
        <v>Sep</v>
      </c>
      <c r="D8545" t="s">
        <v>1180</v>
      </c>
      <c r="E8545" t="s">
        <v>501</v>
      </c>
      <c r="F8545" t="s">
        <v>12</v>
      </c>
      <c r="G8545" t="s">
        <v>22</v>
      </c>
      <c r="H8545" t="s">
        <v>882</v>
      </c>
      <c r="I8545" s="4">
        <v>242.48</v>
      </c>
      <c r="J8545" s="5">
        <v>7</v>
      </c>
      <c r="K8545" s="4">
        <v>116.39</v>
      </c>
    </row>
    <row r="8546" spans="1:11" x14ac:dyDescent="0.2">
      <c r="A8546" t="s">
        <v>3835</v>
      </c>
      <c r="B8546" t="str">
        <f t="shared" si="268"/>
        <v>2017</v>
      </c>
      <c r="C8546" t="str">
        <f t="shared" si="269"/>
        <v>Sep</v>
      </c>
      <c r="D8546" t="s">
        <v>1544</v>
      </c>
      <c r="E8546" t="s">
        <v>31</v>
      </c>
      <c r="F8546" t="s">
        <v>12</v>
      </c>
      <c r="G8546" t="s">
        <v>22</v>
      </c>
      <c r="H8546" t="s">
        <v>486</v>
      </c>
      <c r="I8546" s="4">
        <v>2357.4899999999998</v>
      </c>
      <c r="J8546" s="5">
        <v>7</v>
      </c>
      <c r="K8546" s="4">
        <v>884.06</v>
      </c>
    </row>
    <row r="8547" spans="1:11" x14ac:dyDescent="0.2">
      <c r="A8547" t="s">
        <v>3835</v>
      </c>
      <c r="B8547" t="str">
        <f t="shared" si="268"/>
        <v>2017</v>
      </c>
      <c r="C8547" t="str">
        <f t="shared" si="269"/>
        <v>Sep</v>
      </c>
      <c r="D8547" t="s">
        <v>1544</v>
      </c>
      <c r="E8547" t="s">
        <v>31</v>
      </c>
      <c r="F8547" t="s">
        <v>43</v>
      </c>
      <c r="G8547" t="s">
        <v>44</v>
      </c>
      <c r="H8547" t="s">
        <v>2833</v>
      </c>
      <c r="I8547" s="4">
        <v>369.54</v>
      </c>
      <c r="J8547" s="5">
        <v>7</v>
      </c>
      <c r="K8547" s="4">
        <v>32.340000000000003</v>
      </c>
    </row>
    <row r="8548" spans="1:11" x14ac:dyDescent="0.2">
      <c r="A8548" t="s">
        <v>3835</v>
      </c>
      <c r="B8548" t="str">
        <f t="shared" si="268"/>
        <v>2017</v>
      </c>
      <c r="C8548" t="str">
        <f t="shared" si="269"/>
        <v>Sep</v>
      </c>
      <c r="D8548" t="s">
        <v>1544</v>
      </c>
      <c r="E8548" t="s">
        <v>31</v>
      </c>
      <c r="F8548" t="s">
        <v>38</v>
      </c>
      <c r="G8548" t="s">
        <v>39</v>
      </c>
      <c r="H8548" t="s">
        <v>808</v>
      </c>
      <c r="I8548" s="4">
        <v>184.75</v>
      </c>
      <c r="J8548" s="5">
        <v>3</v>
      </c>
      <c r="K8548" s="4">
        <v>-20.78</v>
      </c>
    </row>
    <row r="8549" spans="1:11" x14ac:dyDescent="0.2">
      <c r="A8549" t="s">
        <v>3835</v>
      </c>
      <c r="B8549" t="str">
        <f t="shared" si="268"/>
        <v>2017</v>
      </c>
      <c r="C8549" t="str">
        <f t="shared" si="269"/>
        <v>Sep</v>
      </c>
      <c r="D8549" t="s">
        <v>1896</v>
      </c>
      <c r="E8549" t="s">
        <v>135</v>
      </c>
      <c r="F8549" t="s">
        <v>12</v>
      </c>
      <c r="G8549" t="s">
        <v>13</v>
      </c>
      <c r="H8549" t="s">
        <v>1860</v>
      </c>
      <c r="I8549" s="4">
        <v>163.96</v>
      </c>
      <c r="J8549" s="5">
        <v>5</v>
      </c>
      <c r="K8549" s="4">
        <v>59.44</v>
      </c>
    </row>
    <row r="8550" spans="1:11" x14ac:dyDescent="0.2">
      <c r="A8550" t="s">
        <v>3835</v>
      </c>
      <c r="B8550" t="str">
        <f t="shared" si="268"/>
        <v>2017</v>
      </c>
      <c r="C8550" t="str">
        <f t="shared" si="269"/>
        <v>Sep</v>
      </c>
      <c r="D8550" t="s">
        <v>919</v>
      </c>
      <c r="E8550" t="s">
        <v>31</v>
      </c>
      <c r="F8550" t="s">
        <v>38</v>
      </c>
      <c r="G8550" t="s">
        <v>39</v>
      </c>
      <c r="H8550" t="s">
        <v>1594</v>
      </c>
      <c r="I8550" s="4">
        <v>218.35</v>
      </c>
      <c r="J8550" s="5">
        <v>3</v>
      </c>
      <c r="K8550" s="4">
        <v>0</v>
      </c>
    </row>
    <row r="8551" spans="1:11" x14ac:dyDescent="0.2">
      <c r="A8551" t="s">
        <v>3835</v>
      </c>
      <c r="B8551" t="str">
        <f t="shared" si="268"/>
        <v>2017</v>
      </c>
      <c r="C8551" t="str">
        <f t="shared" si="269"/>
        <v>Sep</v>
      </c>
      <c r="D8551" t="s">
        <v>919</v>
      </c>
      <c r="E8551" t="s">
        <v>31</v>
      </c>
      <c r="F8551" t="s">
        <v>38</v>
      </c>
      <c r="G8551" t="s">
        <v>52</v>
      </c>
      <c r="H8551" t="s">
        <v>2672</v>
      </c>
      <c r="I8551" s="4">
        <v>529.9</v>
      </c>
      <c r="J8551" s="5">
        <v>5</v>
      </c>
      <c r="K8551" s="4">
        <v>105.98</v>
      </c>
    </row>
    <row r="8552" spans="1:11" x14ac:dyDescent="0.2">
      <c r="A8552" t="s">
        <v>3835</v>
      </c>
      <c r="B8552" t="str">
        <f t="shared" si="268"/>
        <v>2017</v>
      </c>
      <c r="C8552" t="str">
        <f t="shared" si="269"/>
        <v>Sep</v>
      </c>
      <c r="D8552" t="s">
        <v>919</v>
      </c>
      <c r="E8552" t="s">
        <v>31</v>
      </c>
      <c r="F8552" t="s">
        <v>12</v>
      </c>
      <c r="G8552" t="s">
        <v>27</v>
      </c>
      <c r="H8552" t="s">
        <v>471</v>
      </c>
      <c r="I8552" s="4">
        <v>99.3</v>
      </c>
      <c r="J8552" s="5">
        <v>10</v>
      </c>
      <c r="K8552" s="4">
        <v>41.71</v>
      </c>
    </row>
    <row r="8553" spans="1:11" x14ac:dyDescent="0.2">
      <c r="A8553" t="s">
        <v>3835</v>
      </c>
      <c r="B8553" t="str">
        <f t="shared" si="268"/>
        <v>2017</v>
      </c>
      <c r="C8553" t="str">
        <f t="shared" si="269"/>
        <v>Sep</v>
      </c>
      <c r="D8553" t="s">
        <v>919</v>
      </c>
      <c r="E8553" t="s">
        <v>31</v>
      </c>
      <c r="F8553" t="s">
        <v>12</v>
      </c>
      <c r="G8553" t="s">
        <v>105</v>
      </c>
      <c r="H8553" t="s">
        <v>2199</v>
      </c>
      <c r="I8553" s="4">
        <v>108.96</v>
      </c>
      <c r="J8553" s="5">
        <v>2</v>
      </c>
      <c r="K8553" s="4">
        <v>30.51</v>
      </c>
    </row>
    <row r="8554" spans="1:11" x14ac:dyDescent="0.2">
      <c r="A8554" t="s">
        <v>3835</v>
      </c>
      <c r="B8554" t="str">
        <f t="shared" si="268"/>
        <v>2017</v>
      </c>
      <c r="C8554" t="str">
        <f t="shared" si="269"/>
        <v>Sep</v>
      </c>
      <c r="D8554" t="s">
        <v>919</v>
      </c>
      <c r="E8554" t="s">
        <v>31</v>
      </c>
      <c r="F8554" t="s">
        <v>12</v>
      </c>
      <c r="G8554" t="s">
        <v>22</v>
      </c>
      <c r="H8554" t="s">
        <v>1036</v>
      </c>
      <c r="I8554" s="4">
        <v>2.69</v>
      </c>
      <c r="J8554" s="5">
        <v>1</v>
      </c>
      <c r="K8554" s="4">
        <v>0.84</v>
      </c>
    </row>
    <row r="8555" spans="1:11" x14ac:dyDescent="0.2">
      <c r="A8555" t="s">
        <v>3835</v>
      </c>
      <c r="B8555" t="str">
        <f t="shared" si="268"/>
        <v>2017</v>
      </c>
      <c r="C8555" t="str">
        <f t="shared" si="269"/>
        <v>Sep</v>
      </c>
      <c r="D8555" t="s">
        <v>3836</v>
      </c>
      <c r="E8555" t="s">
        <v>205</v>
      </c>
      <c r="F8555" t="s">
        <v>38</v>
      </c>
      <c r="G8555" t="s">
        <v>52</v>
      </c>
      <c r="H8555" t="s">
        <v>2440</v>
      </c>
      <c r="I8555" s="4">
        <v>47.4</v>
      </c>
      <c r="J8555" s="5">
        <v>5</v>
      </c>
      <c r="K8555" s="4">
        <v>18.96</v>
      </c>
    </row>
    <row r="8556" spans="1:11" x14ac:dyDescent="0.2">
      <c r="A8556" t="s">
        <v>3835</v>
      </c>
      <c r="B8556" t="str">
        <f t="shared" si="268"/>
        <v>2017</v>
      </c>
      <c r="C8556" t="str">
        <f t="shared" si="269"/>
        <v>Sep</v>
      </c>
      <c r="D8556" t="s">
        <v>3836</v>
      </c>
      <c r="E8556" t="s">
        <v>205</v>
      </c>
      <c r="F8556" t="s">
        <v>38</v>
      </c>
      <c r="G8556" t="s">
        <v>39</v>
      </c>
      <c r="H8556" t="s">
        <v>3455</v>
      </c>
      <c r="I8556" s="4">
        <v>512.96</v>
      </c>
      <c r="J8556" s="5">
        <v>4</v>
      </c>
      <c r="K8556" s="4">
        <v>143.63</v>
      </c>
    </row>
    <row r="8557" spans="1:11" x14ac:dyDescent="0.2">
      <c r="A8557" t="s">
        <v>3835</v>
      </c>
      <c r="B8557" t="str">
        <f t="shared" si="268"/>
        <v>2017</v>
      </c>
      <c r="C8557" t="str">
        <f t="shared" si="269"/>
        <v>Sep</v>
      </c>
      <c r="D8557" t="s">
        <v>3836</v>
      </c>
      <c r="E8557" t="s">
        <v>205</v>
      </c>
      <c r="F8557" t="s">
        <v>43</v>
      </c>
      <c r="G8557" t="s">
        <v>44</v>
      </c>
      <c r="H8557" t="s">
        <v>1015</v>
      </c>
      <c r="I8557" s="4">
        <v>395.94</v>
      </c>
      <c r="J8557" s="5">
        <v>6</v>
      </c>
      <c r="K8557" s="4">
        <v>102.94</v>
      </c>
    </row>
    <row r="8558" spans="1:11" x14ac:dyDescent="0.2">
      <c r="A8558" t="s">
        <v>3835</v>
      </c>
      <c r="B8558" t="str">
        <f t="shared" si="268"/>
        <v>2017</v>
      </c>
      <c r="C8558" t="str">
        <f t="shared" si="269"/>
        <v>Sep</v>
      </c>
      <c r="D8558" t="s">
        <v>3836</v>
      </c>
      <c r="E8558" t="s">
        <v>205</v>
      </c>
      <c r="F8558" t="s">
        <v>12</v>
      </c>
      <c r="G8558" t="s">
        <v>20</v>
      </c>
      <c r="H8558" t="s">
        <v>320</v>
      </c>
      <c r="I8558" s="4">
        <v>81.96</v>
      </c>
      <c r="J8558" s="5">
        <v>2</v>
      </c>
      <c r="K8558" s="4">
        <v>0</v>
      </c>
    </row>
    <row r="8559" spans="1:11" x14ac:dyDescent="0.2">
      <c r="A8559" t="s">
        <v>3835</v>
      </c>
      <c r="B8559" t="str">
        <f t="shared" si="268"/>
        <v>2017</v>
      </c>
      <c r="C8559" t="str">
        <f t="shared" si="269"/>
        <v>Sep</v>
      </c>
      <c r="D8559" t="s">
        <v>1137</v>
      </c>
      <c r="E8559" t="s">
        <v>11</v>
      </c>
      <c r="F8559" t="s">
        <v>12</v>
      </c>
      <c r="G8559" t="s">
        <v>27</v>
      </c>
      <c r="H8559" t="s">
        <v>602</v>
      </c>
      <c r="I8559" s="4">
        <v>31.74</v>
      </c>
      <c r="J8559" s="5">
        <v>2</v>
      </c>
      <c r="K8559" s="4">
        <v>8.33</v>
      </c>
    </row>
    <row r="8560" spans="1:11" x14ac:dyDescent="0.2">
      <c r="A8560" t="s">
        <v>3835</v>
      </c>
      <c r="B8560" t="str">
        <f t="shared" si="268"/>
        <v>2017</v>
      </c>
      <c r="C8560" t="str">
        <f t="shared" si="269"/>
        <v>Sep</v>
      </c>
      <c r="D8560" t="s">
        <v>1279</v>
      </c>
      <c r="E8560" t="s">
        <v>189</v>
      </c>
      <c r="F8560" t="s">
        <v>12</v>
      </c>
      <c r="G8560" t="s">
        <v>27</v>
      </c>
      <c r="H8560" t="s">
        <v>1433</v>
      </c>
      <c r="I8560" s="4">
        <v>12.42</v>
      </c>
      <c r="J8560" s="5">
        <v>3</v>
      </c>
      <c r="K8560" s="4">
        <v>5.22</v>
      </c>
    </row>
    <row r="8561" spans="1:11" x14ac:dyDescent="0.2">
      <c r="A8561" t="s">
        <v>3835</v>
      </c>
      <c r="B8561" t="str">
        <f t="shared" si="268"/>
        <v>2017</v>
      </c>
      <c r="C8561" t="str">
        <f t="shared" si="269"/>
        <v>Sep</v>
      </c>
      <c r="D8561" t="s">
        <v>838</v>
      </c>
      <c r="E8561" t="s">
        <v>706</v>
      </c>
      <c r="F8561" t="s">
        <v>12</v>
      </c>
      <c r="G8561" t="s">
        <v>20</v>
      </c>
      <c r="H8561" t="s">
        <v>1524</v>
      </c>
      <c r="I8561" s="4">
        <v>38.619999999999997</v>
      </c>
      <c r="J8561" s="5">
        <v>2</v>
      </c>
      <c r="K8561" s="4">
        <v>10.81</v>
      </c>
    </row>
    <row r="8562" spans="1:11" x14ac:dyDescent="0.2">
      <c r="A8562" t="s">
        <v>3835</v>
      </c>
      <c r="B8562" t="str">
        <f t="shared" si="268"/>
        <v>2017</v>
      </c>
      <c r="C8562" t="str">
        <f t="shared" si="269"/>
        <v>Sep</v>
      </c>
      <c r="D8562" t="s">
        <v>838</v>
      </c>
      <c r="E8562" t="s">
        <v>706</v>
      </c>
      <c r="F8562" t="s">
        <v>43</v>
      </c>
      <c r="G8562" t="s">
        <v>58</v>
      </c>
      <c r="H8562" t="s">
        <v>2887</v>
      </c>
      <c r="I8562" s="4">
        <v>59.98</v>
      </c>
      <c r="J8562" s="5">
        <v>2</v>
      </c>
      <c r="K8562" s="4">
        <v>10.8</v>
      </c>
    </row>
    <row r="8563" spans="1:11" x14ac:dyDescent="0.2">
      <c r="A8563" t="s">
        <v>3835</v>
      </c>
      <c r="B8563" t="str">
        <f t="shared" si="268"/>
        <v>2017</v>
      </c>
      <c r="C8563" t="str">
        <f t="shared" si="269"/>
        <v>Sep</v>
      </c>
      <c r="D8563" t="s">
        <v>2866</v>
      </c>
      <c r="E8563" t="s">
        <v>347</v>
      </c>
      <c r="F8563" t="s">
        <v>12</v>
      </c>
      <c r="G8563" t="s">
        <v>22</v>
      </c>
      <c r="H8563" t="s">
        <v>557</v>
      </c>
      <c r="I8563" s="4">
        <v>295.06</v>
      </c>
      <c r="J8563" s="5">
        <v>9</v>
      </c>
      <c r="K8563" s="4">
        <v>106.96</v>
      </c>
    </row>
    <row r="8564" spans="1:11" x14ac:dyDescent="0.2">
      <c r="A8564" t="s">
        <v>3835</v>
      </c>
      <c r="B8564" t="str">
        <f t="shared" si="268"/>
        <v>2017</v>
      </c>
      <c r="C8564" t="str">
        <f t="shared" si="269"/>
        <v>Sep</v>
      </c>
      <c r="D8564" t="s">
        <v>1598</v>
      </c>
      <c r="E8564" t="s">
        <v>31</v>
      </c>
      <c r="F8564" t="s">
        <v>38</v>
      </c>
      <c r="G8564" t="s">
        <v>164</v>
      </c>
      <c r="H8564" t="s">
        <v>374</v>
      </c>
      <c r="I8564" s="4">
        <v>300.89999999999998</v>
      </c>
      <c r="J8564" s="5">
        <v>1</v>
      </c>
      <c r="K8564" s="4">
        <v>11.28</v>
      </c>
    </row>
    <row r="8565" spans="1:11" x14ac:dyDescent="0.2">
      <c r="A8565" t="s">
        <v>3837</v>
      </c>
      <c r="B8565" t="str">
        <f t="shared" si="268"/>
        <v>2017</v>
      </c>
      <c r="C8565" t="str">
        <f t="shared" si="269"/>
        <v>Sep</v>
      </c>
      <c r="D8565" t="s">
        <v>1200</v>
      </c>
      <c r="E8565" t="s">
        <v>31</v>
      </c>
      <c r="F8565" t="s">
        <v>12</v>
      </c>
      <c r="G8565" t="s">
        <v>13</v>
      </c>
      <c r="H8565" t="s">
        <v>2351</v>
      </c>
      <c r="I8565" s="4">
        <v>8.82</v>
      </c>
      <c r="J8565" s="5">
        <v>2</v>
      </c>
      <c r="K8565" s="4">
        <v>4.0599999999999996</v>
      </c>
    </row>
    <row r="8566" spans="1:11" x14ac:dyDescent="0.2">
      <c r="A8566" t="s">
        <v>3837</v>
      </c>
      <c r="B8566" t="str">
        <f t="shared" si="268"/>
        <v>2017</v>
      </c>
      <c r="C8566" t="str">
        <f t="shared" si="269"/>
        <v>Sep</v>
      </c>
      <c r="D8566" t="s">
        <v>1200</v>
      </c>
      <c r="E8566" t="s">
        <v>31</v>
      </c>
      <c r="F8566" t="s">
        <v>12</v>
      </c>
      <c r="G8566" t="s">
        <v>27</v>
      </c>
      <c r="H8566" t="s">
        <v>314</v>
      </c>
      <c r="I8566" s="4">
        <v>5.98</v>
      </c>
      <c r="J8566" s="5">
        <v>1</v>
      </c>
      <c r="K8566" s="4">
        <v>1.55</v>
      </c>
    </row>
    <row r="8567" spans="1:11" x14ac:dyDescent="0.2">
      <c r="A8567" t="s">
        <v>3837</v>
      </c>
      <c r="B8567" t="str">
        <f t="shared" si="268"/>
        <v>2017</v>
      </c>
      <c r="C8567" t="str">
        <f t="shared" si="269"/>
        <v>Sep</v>
      </c>
      <c r="D8567" t="s">
        <v>2824</v>
      </c>
      <c r="E8567" t="s">
        <v>11</v>
      </c>
      <c r="F8567" t="s">
        <v>12</v>
      </c>
      <c r="G8567" t="s">
        <v>72</v>
      </c>
      <c r="H8567" t="s">
        <v>3226</v>
      </c>
      <c r="I8567" s="4">
        <v>17.57</v>
      </c>
      <c r="J8567" s="5">
        <v>2</v>
      </c>
      <c r="K8567" s="4">
        <v>6.37</v>
      </c>
    </row>
    <row r="8568" spans="1:11" x14ac:dyDescent="0.2">
      <c r="A8568" t="s">
        <v>3837</v>
      </c>
      <c r="B8568" t="str">
        <f t="shared" si="268"/>
        <v>2017</v>
      </c>
      <c r="C8568" t="str">
        <f t="shared" si="269"/>
        <v>Sep</v>
      </c>
      <c r="D8568" t="s">
        <v>2824</v>
      </c>
      <c r="E8568" t="s">
        <v>11</v>
      </c>
      <c r="F8568" t="s">
        <v>43</v>
      </c>
      <c r="G8568" t="s">
        <v>44</v>
      </c>
      <c r="H8568" t="s">
        <v>1981</v>
      </c>
      <c r="I8568" s="4">
        <v>55.99</v>
      </c>
      <c r="J8568" s="5">
        <v>1</v>
      </c>
      <c r="K8568" s="4">
        <v>5.6</v>
      </c>
    </row>
    <row r="8569" spans="1:11" x14ac:dyDescent="0.2">
      <c r="A8569" t="s">
        <v>3837</v>
      </c>
      <c r="B8569" t="str">
        <f t="shared" si="268"/>
        <v>2017</v>
      </c>
      <c r="C8569" t="str">
        <f t="shared" si="269"/>
        <v>Sep</v>
      </c>
      <c r="D8569" t="s">
        <v>2755</v>
      </c>
      <c r="E8569" t="s">
        <v>26</v>
      </c>
      <c r="F8569" t="s">
        <v>12</v>
      </c>
      <c r="G8569" t="s">
        <v>13</v>
      </c>
      <c r="H8569" t="s">
        <v>2554</v>
      </c>
      <c r="I8569" s="4">
        <v>20.74</v>
      </c>
      <c r="J8569" s="5">
        <v>4</v>
      </c>
      <c r="K8569" s="4">
        <v>7.26</v>
      </c>
    </row>
    <row r="8570" spans="1:11" x14ac:dyDescent="0.2">
      <c r="A8570" t="s">
        <v>3837</v>
      </c>
      <c r="B8570" t="str">
        <f t="shared" si="268"/>
        <v>2017</v>
      </c>
      <c r="C8570" t="str">
        <f t="shared" si="269"/>
        <v>Sep</v>
      </c>
      <c r="D8570" t="s">
        <v>1572</v>
      </c>
      <c r="E8570" t="s">
        <v>26</v>
      </c>
      <c r="F8570" t="s">
        <v>43</v>
      </c>
      <c r="G8570" t="s">
        <v>58</v>
      </c>
      <c r="H8570" t="s">
        <v>1521</v>
      </c>
      <c r="I8570" s="4">
        <v>71.98</v>
      </c>
      <c r="J8570" s="5">
        <v>3</v>
      </c>
      <c r="K8570" s="4">
        <v>19.79</v>
      </c>
    </row>
    <row r="8571" spans="1:11" x14ac:dyDescent="0.2">
      <c r="A8571" t="s">
        <v>3837</v>
      </c>
      <c r="B8571" t="str">
        <f t="shared" si="268"/>
        <v>2017</v>
      </c>
      <c r="C8571" t="str">
        <f t="shared" si="269"/>
        <v>Sep</v>
      </c>
      <c r="D8571" t="s">
        <v>1572</v>
      </c>
      <c r="E8571" t="s">
        <v>26</v>
      </c>
      <c r="F8571" t="s">
        <v>38</v>
      </c>
      <c r="G8571" t="s">
        <v>52</v>
      </c>
      <c r="H8571" t="s">
        <v>2336</v>
      </c>
      <c r="I8571" s="4">
        <v>22.51</v>
      </c>
      <c r="J8571" s="5">
        <v>3</v>
      </c>
      <c r="K8571" s="4">
        <v>2.25</v>
      </c>
    </row>
    <row r="8572" spans="1:11" x14ac:dyDescent="0.2">
      <c r="A8572" t="s">
        <v>3837</v>
      </c>
      <c r="B8572" t="str">
        <f t="shared" si="268"/>
        <v>2017</v>
      </c>
      <c r="C8572" t="str">
        <f t="shared" si="269"/>
        <v>Sep</v>
      </c>
      <c r="D8572" t="s">
        <v>1572</v>
      </c>
      <c r="E8572" t="s">
        <v>26</v>
      </c>
      <c r="F8572" t="s">
        <v>12</v>
      </c>
      <c r="G8572" t="s">
        <v>22</v>
      </c>
      <c r="H8572" t="s">
        <v>2874</v>
      </c>
      <c r="I8572" s="4">
        <v>3.44</v>
      </c>
      <c r="J8572" s="5">
        <v>2</v>
      </c>
      <c r="K8572" s="4">
        <v>-2.76</v>
      </c>
    </row>
    <row r="8573" spans="1:11" x14ac:dyDescent="0.2">
      <c r="A8573" t="s">
        <v>3837</v>
      </c>
      <c r="B8573" t="str">
        <f t="shared" si="268"/>
        <v>2017</v>
      </c>
      <c r="C8573" t="str">
        <f t="shared" si="269"/>
        <v>Sep</v>
      </c>
      <c r="D8573" t="s">
        <v>1572</v>
      </c>
      <c r="E8573" t="s">
        <v>26</v>
      </c>
      <c r="F8573" t="s">
        <v>12</v>
      </c>
      <c r="G8573" t="s">
        <v>22</v>
      </c>
      <c r="H8573" t="s">
        <v>1324</v>
      </c>
      <c r="I8573" s="4">
        <v>538.19000000000005</v>
      </c>
      <c r="J8573" s="5">
        <v>2</v>
      </c>
      <c r="K8573" s="4">
        <v>-412.62</v>
      </c>
    </row>
    <row r="8574" spans="1:11" x14ac:dyDescent="0.2">
      <c r="A8574" t="s">
        <v>3837</v>
      </c>
      <c r="B8574" t="str">
        <f t="shared" si="268"/>
        <v>2017</v>
      </c>
      <c r="C8574" t="str">
        <f t="shared" si="269"/>
        <v>Sep</v>
      </c>
      <c r="D8574" t="s">
        <v>1572</v>
      </c>
      <c r="E8574" t="s">
        <v>26</v>
      </c>
      <c r="F8574" t="s">
        <v>43</v>
      </c>
      <c r="G8574" t="s">
        <v>58</v>
      </c>
      <c r="H8574" t="s">
        <v>95</v>
      </c>
      <c r="I8574" s="4">
        <v>47.98</v>
      </c>
      <c r="J8574" s="5">
        <v>2</v>
      </c>
      <c r="K8574" s="4">
        <v>14.4</v>
      </c>
    </row>
    <row r="8575" spans="1:11" x14ac:dyDescent="0.2">
      <c r="A8575" t="s">
        <v>3837</v>
      </c>
      <c r="B8575" t="str">
        <f t="shared" si="268"/>
        <v>2017</v>
      </c>
      <c r="C8575" t="str">
        <f t="shared" si="269"/>
        <v>Sep</v>
      </c>
      <c r="D8575" t="s">
        <v>812</v>
      </c>
      <c r="E8575" t="s">
        <v>26</v>
      </c>
      <c r="F8575" t="s">
        <v>12</v>
      </c>
      <c r="G8575" t="s">
        <v>13</v>
      </c>
      <c r="H8575" t="s">
        <v>2146</v>
      </c>
      <c r="I8575" s="4">
        <v>20.54</v>
      </c>
      <c r="J8575" s="5">
        <v>6</v>
      </c>
      <c r="K8575" s="4">
        <v>6.42</v>
      </c>
    </row>
    <row r="8576" spans="1:11" x14ac:dyDescent="0.2">
      <c r="A8576" t="s">
        <v>3837</v>
      </c>
      <c r="B8576" t="str">
        <f t="shared" si="268"/>
        <v>2017</v>
      </c>
      <c r="C8576" t="str">
        <f t="shared" si="269"/>
        <v>Sep</v>
      </c>
      <c r="D8576" t="s">
        <v>2064</v>
      </c>
      <c r="E8576" t="s">
        <v>31</v>
      </c>
      <c r="F8576" t="s">
        <v>12</v>
      </c>
      <c r="G8576" t="s">
        <v>47</v>
      </c>
      <c r="H8576" t="s">
        <v>1202</v>
      </c>
      <c r="I8576" s="4">
        <v>17.899999999999999</v>
      </c>
      <c r="J8576" s="5">
        <v>5</v>
      </c>
      <c r="K8576" s="4">
        <v>8.77</v>
      </c>
    </row>
    <row r="8577" spans="1:11" x14ac:dyDescent="0.2">
      <c r="A8577" t="s">
        <v>3837</v>
      </c>
      <c r="B8577" t="str">
        <f t="shared" si="268"/>
        <v>2017</v>
      </c>
      <c r="C8577" t="str">
        <f t="shared" si="269"/>
        <v>Sep</v>
      </c>
      <c r="D8577" t="s">
        <v>3191</v>
      </c>
      <c r="E8577" t="s">
        <v>37</v>
      </c>
      <c r="F8577" t="s">
        <v>43</v>
      </c>
      <c r="G8577" t="s">
        <v>58</v>
      </c>
      <c r="H8577" t="s">
        <v>2721</v>
      </c>
      <c r="I8577" s="4">
        <v>18</v>
      </c>
      <c r="J8577" s="5">
        <v>1</v>
      </c>
      <c r="K8577" s="4">
        <v>3.24</v>
      </c>
    </row>
    <row r="8578" spans="1:11" x14ac:dyDescent="0.2">
      <c r="A8578" t="s">
        <v>3838</v>
      </c>
      <c r="B8578" t="str">
        <f t="shared" si="268"/>
        <v>2017</v>
      </c>
      <c r="C8578" t="str">
        <f t="shared" si="269"/>
        <v>Sep</v>
      </c>
      <c r="D8578" t="s">
        <v>2928</v>
      </c>
      <c r="E8578" t="s">
        <v>189</v>
      </c>
      <c r="F8578" t="s">
        <v>12</v>
      </c>
      <c r="G8578" t="s">
        <v>13</v>
      </c>
      <c r="H8578" t="s">
        <v>3839</v>
      </c>
      <c r="I8578" s="4">
        <v>12.96</v>
      </c>
      <c r="J8578" s="5">
        <v>2</v>
      </c>
      <c r="K8578" s="4">
        <v>6.35</v>
      </c>
    </row>
    <row r="8579" spans="1:11" x14ac:dyDescent="0.2">
      <c r="A8579" t="s">
        <v>3838</v>
      </c>
      <c r="B8579" t="str">
        <f t="shared" ref="B8579:B8642" si="270">TEXT(A8579,"YYYY")</f>
        <v>2017</v>
      </c>
      <c r="C8579" t="str">
        <f t="shared" ref="C8579:C8642" si="271">TEXT(A8579,"MMM")</f>
        <v>Sep</v>
      </c>
      <c r="D8579" t="s">
        <v>2749</v>
      </c>
      <c r="E8579" t="s">
        <v>34</v>
      </c>
      <c r="F8579" t="s">
        <v>38</v>
      </c>
      <c r="G8579" t="s">
        <v>39</v>
      </c>
      <c r="H8579" t="s">
        <v>2652</v>
      </c>
      <c r="I8579" s="4">
        <v>723.92</v>
      </c>
      <c r="J8579" s="5">
        <v>4</v>
      </c>
      <c r="K8579" s="4">
        <v>188.22</v>
      </c>
    </row>
    <row r="8580" spans="1:11" x14ac:dyDescent="0.2">
      <c r="A8580" t="s">
        <v>3838</v>
      </c>
      <c r="B8580" t="str">
        <f t="shared" si="270"/>
        <v>2017</v>
      </c>
      <c r="C8580" t="str">
        <f t="shared" si="271"/>
        <v>Sep</v>
      </c>
      <c r="D8580" t="s">
        <v>2749</v>
      </c>
      <c r="E8580" t="s">
        <v>34</v>
      </c>
      <c r="F8580" t="s">
        <v>12</v>
      </c>
      <c r="G8580" t="s">
        <v>13</v>
      </c>
      <c r="H8580" t="s">
        <v>719</v>
      </c>
      <c r="I8580" s="4">
        <v>106.32</v>
      </c>
      <c r="J8580" s="5">
        <v>3</v>
      </c>
      <c r="K8580" s="4">
        <v>49.97</v>
      </c>
    </row>
    <row r="8581" spans="1:11" x14ac:dyDescent="0.2">
      <c r="A8581" t="s">
        <v>3838</v>
      </c>
      <c r="B8581" t="str">
        <f t="shared" si="270"/>
        <v>2017</v>
      </c>
      <c r="C8581" t="str">
        <f t="shared" si="271"/>
        <v>Sep</v>
      </c>
      <c r="D8581" t="s">
        <v>1715</v>
      </c>
      <c r="E8581" t="s">
        <v>347</v>
      </c>
      <c r="F8581" t="s">
        <v>12</v>
      </c>
      <c r="G8581" t="s">
        <v>22</v>
      </c>
      <c r="H8581" t="s">
        <v>521</v>
      </c>
      <c r="I8581" s="4">
        <v>10.78</v>
      </c>
      <c r="J8581" s="5">
        <v>3</v>
      </c>
      <c r="K8581" s="4">
        <v>3.5</v>
      </c>
    </row>
    <row r="8582" spans="1:11" x14ac:dyDescent="0.2">
      <c r="A8582" t="s">
        <v>3838</v>
      </c>
      <c r="B8582" t="str">
        <f t="shared" si="270"/>
        <v>2017</v>
      </c>
      <c r="C8582" t="str">
        <f t="shared" si="271"/>
        <v>Sep</v>
      </c>
      <c r="D8582" t="s">
        <v>1715</v>
      </c>
      <c r="E8582" t="s">
        <v>347</v>
      </c>
      <c r="F8582" t="s">
        <v>12</v>
      </c>
      <c r="G8582" t="s">
        <v>22</v>
      </c>
      <c r="H8582" t="s">
        <v>1520</v>
      </c>
      <c r="I8582" s="4">
        <v>11.78</v>
      </c>
      <c r="J8582" s="5">
        <v>3</v>
      </c>
      <c r="K8582" s="4">
        <v>4.2699999999999996</v>
      </c>
    </row>
    <row r="8583" spans="1:11" x14ac:dyDescent="0.2">
      <c r="A8583" t="s">
        <v>3838</v>
      </c>
      <c r="B8583" t="str">
        <f t="shared" si="270"/>
        <v>2017</v>
      </c>
      <c r="C8583" t="str">
        <f t="shared" si="271"/>
        <v>Sep</v>
      </c>
      <c r="D8583" t="s">
        <v>1715</v>
      </c>
      <c r="E8583" t="s">
        <v>347</v>
      </c>
      <c r="F8583" t="s">
        <v>12</v>
      </c>
      <c r="G8583" t="s">
        <v>13</v>
      </c>
      <c r="H8583" t="s">
        <v>2043</v>
      </c>
      <c r="I8583" s="4">
        <v>164.88</v>
      </c>
      <c r="J8583" s="5">
        <v>3</v>
      </c>
      <c r="K8583" s="4">
        <v>80.790000000000006</v>
      </c>
    </row>
    <row r="8584" spans="1:11" x14ac:dyDescent="0.2">
      <c r="A8584" t="s">
        <v>3838</v>
      </c>
      <c r="B8584" t="str">
        <f t="shared" si="270"/>
        <v>2017</v>
      </c>
      <c r="C8584" t="str">
        <f t="shared" si="271"/>
        <v>Sep</v>
      </c>
      <c r="D8584" t="s">
        <v>1715</v>
      </c>
      <c r="E8584" t="s">
        <v>347</v>
      </c>
      <c r="F8584" t="s">
        <v>38</v>
      </c>
      <c r="G8584" t="s">
        <v>83</v>
      </c>
      <c r="H8584" t="s">
        <v>3840</v>
      </c>
      <c r="I8584" s="4">
        <v>1292.94</v>
      </c>
      <c r="J8584" s="5">
        <v>3</v>
      </c>
      <c r="K8584" s="4">
        <v>77.58</v>
      </c>
    </row>
    <row r="8585" spans="1:11" x14ac:dyDescent="0.2">
      <c r="A8585" t="s">
        <v>3838</v>
      </c>
      <c r="B8585" t="str">
        <f t="shared" si="270"/>
        <v>2017</v>
      </c>
      <c r="C8585" t="str">
        <f t="shared" si="271"/>
        <v>Sep</v>
      </c>
      <c r="D8585" t="s">
        <v>1715</v>
      </c>
      <c r="E8585" t="s">
        <v>347</v>
      </c>
      <c r="F8585" t="s">
        <v>12</v>
      </c>
      <c r="G8585" t="s">
        <v>22</v>
      </c>
      <c r="H8585" t="s">
        <v>861</v>
      </c>
      <c r="I8585" s="4">
        <v>25.58</v>
      </c>
      <c r="J8585" s="5">
        <v>2</v>
      </c>
      <c r="K8585" s="4">
        <v>8.9499999999999993</v>
      </c>
    </row>
    <row r="8586" spans="1:11" x14ac:dyDescent="0.2">
      <c r="A8586" t="s">
        <v>3838</v>
      </c>
      <c r="B8586" t="str">
        <f t="shared" si="270"/>
        <v>2017</v>
      </c>
      <c r="C8586" t="str">
        <f t="shared" si="271"/>
        <v>Sep</v>
      </c>
      <c r="D8586" t="s">
        <v>1715</v>
      </c>
      <c r="E8586" t="s">
        <v>347</v>
      </c>
      <c r="F8586" t="s">
        <v>12</v>
      </c>
      <c r="G8586" t="s">
        <v>20</v>
      </c>
      <c r="H8586" t="s">
        <v>2932</v>
      </c>
      <c r="I8586" s="4">
        <v>261.74</v>
      </c>
      <c r="J8586" s="5">
        <v>2</v>
      </c>
      <c r="K8586" s="4">
        <v>65.44</v>
      </c>
    </row>
    <row r="8587" spans="1:11" x14ac:dyDescent="0.2">
      <c r="A8587" t="s">
        <v>3838</v>
      </c>
      <c r="B8587" t="str">
        <f t="shared" si="270"/>
        <v>2017</v>
      </c>
      <c r="C8587" t="str">
        <f t="shared" si="271"/>
        <v>Sep</v>
      </c>
      <c r="D8587" t="s">
        <v>1715</v>
      </c>
      <c r="E8587" t="s">
        <v>347</v>
      </c>
      <c r="F8587" t="s">
        <v>12</v>
      </c>
      <c r="G8587" t="s">
        <v>18</v>
      </c>
      <c r="H8587" t="s">
        <v>1084</v>
      </c>
      <c r="I8587" s="4">
        <v>14.4</v>
      </c>
      <c r="J8587" s="5">
        <v>5</v>
      </c>
      <c r="K8587" s="4">
        <v>7.06</v>
      </c>
    </row>
    <row r="8588" spans="1:11" x14ac:dyDescent="0.2">
      <c r="A8588" t="s">
        <v>3838</v>
      </c>
      <c r="B8588" t="str">
        <f t="shared" si="270"/>
        <v>2017</v>
      </c>
      <c r="C8588" t="str">
        <f t="shared" si="271"/>
        <v>Sep</v>
      </c>
      <c r="D8588" t="s">
        <v>2765</v>
      </c>
      <c r="E8588" t="s">
        <v>11</v>
      </c>
      <c r="F8588" t="s">
        <v>12</v>
      </c>
      <c r="G8588" t="s">
        <v>27</v>
      </c>
      <c r="H8588" t="s">
        <v>319</v>
      </c>
      <c r="I8588" s="4">
        <v>9.91</v>
      </c>
      <c r="J8588" s="5">
        <v>3</v>
      </c>
      <c r="K8588" s="4">
        <v>3.22</v>
      </c>
    </row>
    <row r="8589" spans="1:11" x14ac:dyDescent="0.2">
      <c r="A8589" t="s">
        <v>3838</v>
      </c>
      <c r="B8589" t="str">
        <f t="shared" si="270"/>
        <v>2017</v>
      </c>
      <c r="C8589" t="str">
        <f t="shared" si="271"/>
        <v>Sep</v>
      </c>
      <c r="D8589" t="s">
        <v>2765</v>
      </c>
      <c r="E8589" t="s">
        <v>11</v>
      </c>
      <c r="F8589" t="s">
        <v>38</v>
      </c>
      <c r="G8589" t="s">
        <v>39</v>
      </c>
      <c r="H8589" t="s">
        <v>1717</v>
      </c>
      <c r="I8589" s="4">
        <v>318.43</v>
      </c>
      <c r="J8589" s="5">
        <v>5</v>
      </c>
      <c r="K8589" s="4">
        <v>-77.33</v>
      </c>
    </row>
    <row r="8590" spans="1:11" x14ac:dyDescent="0.2">
      <c r="A8590" t="s">
        <v>3838</v>
      </c>
      <c r="B8590" t="str">
        <f t="shared" si="270"/>
        <v>2017</v>
      </c>
      <c r="C8590" t="str">
        <f t="shared" si="271"/>
        <v>Sep</v>
      </c>
      <c r="D8590" t="s">
        <v>2765</v>
      </c>
      <c r="E8590" t="s">
        <v>11</v>
      </c>
      <c r="F8590" t="s">
        <v>12</v>
      </c>
      <c r="G8590" t="s">
        <v>22</v>
      </c>
      <c r="H8590" t="s">
        <v>2677</v>
      </c>
      <c r="I8590" s="4">
        <v>5.8</v>
      </c>
      <c r="J8590" s="5">
        <v>5</v>
      </c>
      <c r="K8590" s="4">
        <v>-10.15</v>
      </c>
    </row>
    <row r="8591" spans="1:11" x14ac:dyDescent="0.2">
      <c r="A8591" t="s">
        <v>3838</v>
      </c>
      <c r="B8591" t="str">
        <f t="shared" si="270"/>
        <v>2017</v>
      </c>
      <c r="C8591" t="str">
        <f t="shared" si="271"/>
        <v>Sep</v>
      </c>
      <c r="D8591" t="s">
        <v>2765</v>
      </c>
      <c r="E8591" t="s">
        <v>11</v>
      </c>
      <c r="F8591" t="s">
        <v>43</v>
      </c>
      <c r="G8591" t="s">
        <v>44</v>
      </c>
      <c r="H8591" t="s">
        <v>366</v>
      </c>
      <c r="I8591" s="4">
        <v>1415.76</v>
      </c>
      <c r="J8591" s="5">
        <v>6</v>
      </c>
      <c r="K8591" s="4">
        <v>88.49</v>
      </c>
    </row>
    <row r="8592" spans="1:11" x14ac:dyDescent="0.2">
      <c r="A8592" t="s">
        <v>3838</v>
      </c>
      <c r="B8592" t="str">
        <f t="shared" si="270"/>
        <v>2017</v>
      </c>
      <c r="C8592" t="str">
        <f t="shared" si="271"/>
        <v>Sep</v>
      </c>
      <c r="D8592" t="s">
        <v>1246</v>
      </c>
      <c r="E8592" t="s">
        <v>205</v>
      </c>
      <c r="F8592" t="s">
        <v>43</v>
      </c>
      <c r="G8592" t="s">
        <v>353</v>
      </c>
      <c r="H8592" t="s">
        <v>3841</v>
      </c>
      <c r="I8592" s="4">
        <v>480</v>
      </c>
      <c r="J8592" s="5">
        <v>4</v>
      </c>
      <c r="K8592" s="4">
        <v>225.6</v>
      </c>
    </row>
    <row r="8593" spans="1:11" x14ac:dyDescent="0.2">
      <c r="A8593" t="s">
        <v>3838</v>
      </c>
      <c r="B8593" t="str">
        <f t="shared" si="270"/>
        <v>2017</v>
      </c>
      <c r="C8593" t="str">
        <f t="shared" si="271"/>
        <v>Sep</v>
      </c>
      <c r="D8593" t="s">
        <v>1246</v>
      </c>
      <c r="E8593" t="s">
        <v>205</v>
      </c>
      <c r="F8593" t="s">
        <v>12</v>
      </c>
      <c r="G8593" t="s">
        <v>20</v>
      </c>
      <c r="H8593" t="s">
        <v>1705</v>
      </c>
      <c r="I8593" s="4">
        <v>34.049999999999997</v>
      </c>
      <c r="J8593" s="5">
        <v>3</v>
      </c>
      <c r="K8593" s="4">
        <v>9.5299999999999994</v>
      </c>
    </row>
    <row r="8594" spans="1:11" x14ac:dyDescent="0.2">
      <c r="A8594" t="s">
        <v>3838</v>
      </c>
      <c r="B8594" t="str">
        <f t="shared" si="270"/>
        <v>2017</v>
      </c>
      <c r="C8594" t="str">
        <f t="shared" si="271"/>
        <v>Sep</v>
      </c>
      <c r="D8594" t="s">
        <v>276</v>
      </c>
      <c r="E8594" t="s">
        <v>585</v>
      </c>
      <c r="F8594" t="s">
        <v>43</v>
      </c>
      <c r="G8594" t="s">
        <v>58</v>
      </c>
      <c r="H8594" t="s">
        <v>1521</v>
      </c>
      <c r="I8594" s="4">
        <v>89.97</v>
      </c>
      <c r="J8594" s="5">
        <v>3</v>
      </c>
      <c r="K8594" s="4">
        <v>37.79</v>
      </c>
    </row>
    <row r="8595" spans="1:11" x14ac:dyDescent="0.2">
      <c r="A8595" t="s">
        <v>3842</v>
      </c>
      <c r="B8595" t="str">
        <f t="shared" si="270"/>
        <v>2017</v>
      </c>
      <c r="C8595" t="str">
        <f t="shared" si="271"/>
        <v>Sep</v>
      </c>
      <c r="D8595" t="s">
        <v>2058</v>
      </c>
      <c r="E8595" t="s">
        <v>31</v>
      </c>
      <c r="F8595" t="s">
        <v>12</v>
      </c>
      <c r="G8595" t="s">
        <v>27</v>
      </c>
      <c r="H8595" t="s">
        <v>1821</v>
      </c>
      <c r="I8595" s="4">
        <v>8.82</v>
      </c>
      <c r="J8595" s="5">
        <v>3</v>
      </c>
      <c r="K8595" s="4">
        <v>2.38</v>
      </c>
    </row>
    <row r="8596" spans="1:11" x14ac:dyDescent="0.2">
      <c r="A8596" t="s">
        <v>3842</v>
      </c>
      <c r="B8596" t="str">
        <f t="shared" si="270"/>
        <v>2017</v>
      </c>
      <c r="C8596" t="str">
        <f t="shared" si="271"/>
        <v>Sep</v>
      </c>
      <c r="D8596" t="s">
        <v>2058</v>
      </c>
      <c r="E8596" t="s">
        <v>31</v>
      </c>
      <c r="F8596" t="s">
        <v>12</v>
      </c>
      <c r="G8596" t="s">
        <v>72</v>
      </c>
      <c r="H8596" t="s">
        <v>1649</v>
      </c>
      <c r="I8596" s="4">
        <v>10.86</v>
      </c>
      <c r="J8596" s="5">
        <v>3</v>
      </c>
      <c r="K8596" s="4">
        <v>5.0999999999999996</v>
      </c>
    </row>
    <row r="8597" spans="1:11" x14ac:dyDescent="0.2">
      <c r="A8597" t="s">
        <v>3842</v>
      </c>
      <c r="B8597" t="str">
        <f t="shared" si="270"/>
        <v>2017</v>
      </c>
      <c r="C8597" t="str">
        <f t="shared" si="271"/>
        <v>Sep</v>
      </c>
      <c r="D8597" t="s">
        <v>2058</v>
      </c>
      <c r="E8597" t="s">
        <v>31</v>
      </c>
      <c r="F8597" t="s">
        <v>12</v>
      </c>
      <c r="G8597" t="s">
        <v>13</v>
      </c>
      <c r="H8597" t="s">
        <v>3172</v>
      </c>
      <c r="I8597" s="4">
        <v>143.69999999999999</v>
      </c>
      <c r="J8597" s="5">
        <v>3</v>
      </c>
      <c r="K8597" s="4">
        <v>68.98</v>
      </c>
    </row>
    <row r="8598" spans="1:11" x14ac:dyDescent="0.2">
      <c r="A8598" t="s">
        <v>3842</v>
      </c>
      <c r="B8598" t="str">
        <f t="shared" si="270"/>
        <v>2017</v>
      </c>
      <c r="C8598" t="str">
        <f t="shared" si="271"/>
        <v>Sep</v>
      </c>
      <c r="D8598" t="s">
        <v>235</v>
      </c>
      <c r="E8598" t="s">
        <v>180</v>
      </c>
      <c r="F8598" t="s">
        <v>12</v>
      </c>
      <c r="G8598" t="s">
        <v>13</v>
      </c>
      <c r="H8598" t="s">
        <v>2262</v>
      </c>
      <c r="I8598" s="4">
        <v>22.72</v>
      </c>
      <c r="J8598" s="5">
        <v>4</v>
      </c>
      <c r="K8598" s="4">
        <v>10.220000000000001</v>
      </c>
    </row>
    <row r="8599" spans="1:11" x14ac:dyDescent="0.2">
      <c r="A8599" t="s">
        <v>3842</v>
      </c>
      <c r="B8599" t="str">
        <f t="shared" si="270"/>
        <v>2017</v>
      </c>
      <c r="C8599" t="str">
        <f t="shared" si="271"/>
        <v>Sep</v>
      </c>
      <c r="D8599" t="s">
        <v>1054</v>
      </c>
      <c r="E8599" t="s">
        <v>11</v>
      </c>
      <c r="F8599" t="s">
        <v>12</v>
      </c>
      <c r="G8599" t="s">
        <v>27</v>
      </c>
      <c r="H8599" t="s">
        <v>604</v>
      </c>
      <c r="I8599" s="4">
        <v>8.93</v>
      </c>
      <c r="J8599" s="5">
        <v>2</v>
      </c>
      <c r="K8599" s="4">
        <v>0.56000000000000005</v>
      </c>
    </row>
    <row r="8600" spans="1:11" x14ac:dyDescent="0.2">
      <c r="A8600" t="s">
        <v>3842</v>
      </c>
      <c r="B8600" t="str">
        <f t="shared" si="270"/>
        <v>2017</v>
      </c>
      <c r="C8600" t="str">
        <f t="shared" si="271"/>
        <v>Sep</v>
      </c>
      <c r="D8600" t="s">
        <v>1054</v>
      </c>
      <c r="E8600" t="s">
        <v>11</v>
      </c>
      <c r="F8600" t="s">
        <v>12</v>
      </c>
      <c r="G8600" t="s">
        <v>20</v>
      </c>
      <c r="H8600" t="s">
        <v>3410</v>
      </c>
      <c r="I8600" s="4">
        <v>47.58</v>
      </c>
      <c r="J8600" s="5">
        <v>2</v>
      </c>
      <c r="K8600" s="4">
        <v>-2.97</v>
      </c>
    </row>
    <row r="8601" spans="1:11" x14ac:dyDescent="0.2">
      <c r="A8601" t="s">
        <v>3842</v>
      </c>
      <c r="B8601" t="str">
        <f t="shared" si="270"/>
        <v>2017</v>
      </c>
      <c r="C8601" t="str">
        <f t="shared" si="271"/>
        <v>Sep</v>
      </c>
      <c r="D8601" t="s">
        <v>134</v>
      </c>
      <c r="E8601" t="s">
        <v>169</v>
      </c>
      <c r="F8601" t="s">
        <v>12</v>
      </c>
      <c r="G8601" t="s">
        <v>13</v>
      </c>
      <c r="H8601" t="s">
        <v>1310</v>
      </c>
      <c r="I8601" s="4">
        <v>19.440000000000001</v>
      </c>
      <c r="J8601" s="5">
        <v>3</v>
      </c>
      <c r="K8601" s="4">
        <v>9.33</v>
      </c>
    </row>
    <row r="8602" spans="1:11" x14ac:dyDescent="0.2">
      <c r="A8602" t="s">
        <v>3842</v>
      </c>
      <c r="B8602" t="str">
        <f t="shared" si="270"/>
        <v>2017</v>
      </c>
      <c r="C8602" t="str">
        <f t="shared" si="271"/>
        <v>Sep</v>
      </c>
      <c r="D8602" t="s">
        <v>134</v>
      </c>
      <c r="E8602" t="s">
        <v>169</v>
      </c>
      <c r="F8602" t="s">
        <v>38</v>
      </c>
      <c r="G8602" t="s">
        <v>52</v>
      </c>
      <c r="H8602" t="s">
        <v>132</v>
      </c>
      <c r="I8602" s="4">
        <v>9.82</v>
      </c>
      <c r="J8602" s="5">
        <v>2</v>
      </c>
      <c r="K8602" s="4">
        <v>3.24</v>
      </c>
    </row>
    <row r="8603" spans="1:11" x14ac:dyDescent="0.2">
      <c r="A8603" t="s">
        <v>3842</v>
      </c>
      <c r="B8603" t="str">
        <f t="shared" si="270"/>
        <v>2017</v>
      </c>
      <c r="C8603" t="str">
        <f t="shared" si="271"/>
        <v>Sep</v>
      </c>
      <c r="D8603" t="s">
        <v>255</v>
      </c>
      <c r="E8603" t="s">
        <v>1156</v>
      </c>
      <c r="F8603" t="s">
        <v>12</v>
      </c>
      <c r="G8603" t="s">
        <v>13</v>
      </c>
      <c r="H8603" t="s">
        <v>873</v>
      </c>
      <c r="I8603" s="4">
        <v>15.96</v>
      </c>
      <c r="J8603" s="5">
        <v>2</v>
      </c>
      <c r="K8603" s="4">
        <v>7.98</v>
      </c>
    </row>
    <row r="8604" spans="1:11" x14ac:dyDescent="0.2">
      <c r="A8604" t="s">
        <v>3842</v>
      </c>
      <c r="B8604" t="str">
        <f t="shared" si="270"/>
        <v>2017</v>
      </c>
      <c r="C8604" t="str">
        <f t="shared" si="271"/>
        <v>Sep</v>
      </c>
      <c r="D8604" t="s">
        <v>2108</v>
      </c>
      <c r="E8604" t="s">
        <v>462</v>
      </c>
      <c r="F8604" t="s">
        <v>12</v>
      </c>
      <c r="G8604" t="s">
        <v>22</v>
      </c>
      <c r="H8604" t="s">
        <v>239</v>
      </c>
      <c r="I8604" s="4">
        <v>10.08</v>
      </c>
      <c r="J8604" s="5">
        <v>7</v>
      </c>
      <c r="K8604" s="4">
        <v>3.53</v>
      </c>
    </row>
    <row r="8605" spans="1:11" x14ac:dyDescent="0.2">
      <c r="A8605" t="s">
        <v>3842</v>
      </c>
      <c r="B8605" t="str">
        <f t="shared" si="270"/>
        <v>2017</v>
      </c>
      <c r="C8605" t="str">
        <f t="shared" si="271"/>
        <v>Sep</v>
      </c>
      <c r="D8605" t="s">
        <v>2108</v>
      </c>
      <c r="E8605" t="s">
        <v>462</v>
      </c>
      <c r="F8605" t="s">
        <v>43</v>
      </c>
      <c r="G8605" t="s">
        <v>58</v>
      </c>
      <c r="H8605" t="s">
        <v>3741</v>
      </c>
      <c r="I8605" s="4">
        <v>101.34</v>
      </c>
      <c r="J8605" s="5">
        <v>3</v>
      </c>
      <c r="K8605" s="4">
        <v>8.11</v>
      </c>
    </row>
    <row r="8606" spans="1:11" x14ac:dyDescent="0.2">
      <c r="A8606" t="s">
        <v>3842</v>
      </c>
      <c r="B8606" t="str">
        <f t="shared" si="270"/>
        <v>2017</v>
      </c>
      <c r="C8606" t="str">
        <f t="shared" si="271"/>
        <v>Sep</v>
      </c>
      <c r="D8606" t="s">
        <v>1950</v>
      </c>
      <c r="E8606" t="s">
        <v>34</v>
      </c>
      <c r="F8606" t="s">
        <v>43</v>
      </c>
      <c r="G8606" t="s">
        <v>44</v>
      </c>
      <c r="H8606" t="s">
        <v>851</v>
      </c>
      <c r="I8606" s="4">
        <v>95.68</v>
      </c>
      <c r="J8606" s="5">
        <v>8</v>
      </c>
      <c r="K8606" s="4">
        <v>26.79</v>
      </c>
    </row>
    <row r="8607" spans="1:11" x14ac:dyDescent="0.2">
      <c r="A8607" t="s">
        <v>3842</v>
      </c>
      <c r="B8607" t="str">
        <f t="shared" si="270"/>
        <v>2017</v>
      </c>
      <c r="C8607" t="str">
        <f t="shared" si="271"/>
        <v>Sep</v>
      </c>
      <c r="D8607" t="s">
        <v>1950</v>
      </c>
      <c r="E8607" t="s">
        <v>34</v>
      </c>
      <c r="F8607" t="s">
        <v>12</v>
      </c>
      <c r="G8607" t="s">
        <v>13</v>
      </c>
      <c r="H8607" t="s">
        <v>3843</v>
      </c>
      <c r="I8607" s="4">
        <v>50.96</v>
      </c>
      <c r="J8607" s="5">
        <v>7</v>
      </c>
      <c r="K8607" s="4">
        <v>24.46</v>
      </c>
    </row>
    <row r="8608" spans="1:11" x14ac:dyDescent="0.2">
      <c r="A8608" t="s">
        <v>3842</v>
      </c>
      <c r="B8608" t="str">
        <f t="shared" si="270"/>
        <v>2017</v>
      </c>
      <c r="C8608" t="str">
        <f t="shared" si="271"/>
        <v>Sep</v>
      </c>
      <c r="D8608" t="s">
        <v>1950</v>
      </c>
      <c r="E8608" t="s">
        <v>34</v>
      </c>
      <c r="F8608" t="s">
        <v>12</v>
      </c>
      <c r="G8608" t="s">
        <v>27</v>
      </c>
      <c r="H8608" t="s">
        <v>1451</v>
      </c>
      <c r="I8608" s="4">
        <v>113.94</v>
      </c>
      <c r="J8608" s="5">
        <v>3</v>
      </c>
      <c r="K8608" s="4">
        <v>34.18</v>
      </c>
    </row>
    <row r="8609" spans="1:11" x14ac:dyDescent="0.2">
      <c r="A8609" t="s">
        <v>3842</v>
      </c>
      <c r="B8609" t="str">
        <f t="shared" si="270"/>
        <v>2017</v>
      </c>
      <c r="C8609" t="str">
        <f t="shared" si="271"/>
        <v>Sep</v>
      </c>
      <c r="D8609" t="s">
        <v>1950</v>
      </c>
      <c r="E8609" t="s">
        <v>34</v>
      </c>
      <c r="F8609" t="s">
        <v>12</v>
      </c>
      <c r="G8609" t="s">
        <v>13</v>
      </c>
      <c r="H8609" t="s">
        <v>2290</v>
      </c>
      <c r="I8609" s="4">
        <v>25.92</v>
      </c>
      <c r="J8609" s="5">
        <v>4</v>
      </c>
      <c r="K8609" s="4">
        <v>12.44</v>
      </c>
    </row>
    <row r="8610" spans="1:11" x14ac:dyDescent="0.2">
      <c r="A8610" t="s">
        <v>3842</v>
      </c>
      <c r="B8610" t="str">
        <f t="shared" si="270"/>
        <v>2017</v>
      </c>
      <c r="C8610" t="str">
        <f t="shared" si="271"/>
        <v>Sep</v>
      </c>
      <c r="D8610" t="s">
        <v>1950</v>
      </c>
      <c r="E8610" t="s">
        <v>34</v>
      </c>
      <c r="F8610" t="s">
        <v>38</v>
      </c>
      <c r="G8610" t="s">
        <v>52</v>
      </c>
      <c r="H8610" t="s">
        <v>2975</v>
      </c>
      <c r="I8610" s="4">
        <v>20.32</v>
      </c>
      <c r="J8610" s="5">
        <v>4</v>
      </c>
      <c r="K8610" s="4">
        <v>6.91</v>
      </c>
    </row>
    <row r="8611" spans="1:11" x14ac:dyDescent="0.2">
      <c r="A8611" t="s">
        <v>3842</v>
      </c>
      <c r="B8611" t="str">
        <f t="shared" si="270"/>
        <v>2017</v>
      </c>
      <c r="C8611" t="str">
        <f t="shared" si="271"/>
        <v>Sep</v>
      </c>
      <c r="D8611" t="s">
        <v>1950</v>
      </c>
      <c r="E8611" t="s">
        <v>34</v>
      </c>
      <c r="F8611" t="s">
        <v>43</v>
      </c>
      <c r="G8611" t="s">
        <v>44</v>
      </c>
      <c r="H8611" t="s">
        <v>3406</v>
      </c>
      <c r="I8611" s="4">
        <v>411.98</v>
      </c>
      <c r="J8611" s="5">
        <v>2</v>
      </c>
      <c r="K8611" s="4">
        <v>119.47</v>
      </c>
    </row>
    <row r="8612" spans="1:11" x14ac:dyDescent="0.2">
      <c r="A8612" t="s">
        <v>3842</v>
      </c>
      <c r="B8612" t="str">
        <f t="shared" si="270"/>
        <v>2017</v>
      </c>
      <c r="C8612" t="str">
        <f t="shared" si="271"/>
        <v>Sep</v>
      </c>
      <c r="D8612" t="s">
        <v>1950</v>
      </c>
      <c r="E8612" t="s">
        <v>34</v>
      </c>
      <c r="F8612" t="s">
        <v>12</v>
      </c>
      <c r="G8612" t="s">
        <v>232</v>
      </c>
      <c r="H8612" t="s">
        <v>2446</v>
      </c>
      <c r="I8612" s="4">
        <v>34.479999999999997</v>
      </c>
      <c r="J8612" s="5">
        <v>2</v>
      </c>
      <c r="K8612" s="4">
        <v>10</v>
      </c>
    </row>
    <row r="8613" spans="1:11" x14ac:dyDescent="0.2">
      <c r="A8613" t="s">
        <v>3842</v>
      </c>
      <c r="B8613" t="str">
        <f t="shared" si="270"/>
        <v>2017</v>
      </c>
      <c r="C8613" t="str">
        <f t="shared" si="271"/>
        <v>Sep</v>
      </c>
      <c r="D8613" t="s">
        <v>1950</v>
      </c>
      <c r="E8613" t="s">
        <v>34</v>
      </c>
      <c r="F8613" t="s">
        <v>12</v>
      </c>
      <c r="G8613" t="s">
        <v>13</v>
      </c>
      <c r="H8613" t="s">
        <v>1730</v>
      </c>
      <c r="I8613" s="4">
        <v>244.55</v>
      </c>
      <c r="J8613" s="5">
        <v>5</v>
      </c>
      <c r="K8613" s="4">
        <v>114.94</v>
      </c>
    </row>
    <row r="8614" spans="1:11" x14ac:dyDescent="0.2">
      <c r="A8614" t="s">
        <v>3842</v>
      </c>
      <c r="B8614" t="str">
        <f t="shared" si="270"/>
        <v>2017</v>
      </c>
      <c r="C8614" t="str">
        <f t="shared" si="271"/>
        <v>Sep</v>
      </c>
      <c r="D8614" t="s">
        <v>779</v>
      </c>
      <c r="E8614" t="s">
        <v>11</v>
      </c>
      <c r="F8614" t="s">
        <v>12</v>
      </c>
      <c r="G8614" t="s">
        <v>72</v>
      </c>
      <c r="H8614" t="s">
        <v>2475</v>
      </c>
      <c r="I8614" s="4">
        <v>114.85</v>
      </c>
      <c r="J8614" s="5">
        <v>4</v>
      </c>
      <c r="K8614" s="4">
        <v>35.89</v>
      </c>
    </row>
    <row r="8615" spans="1:11" x14ac:dyDescent="0.2">
      <c r="A8615" t="s">
        <v>3844</v>
      </c>
      <c r="B8615" t="str">
        <f t="shared" si="270"/>
        <v>2017</v>
      </c>
      <c r="C8615" t="str">
        <f t="shared" si="271"/>
        <v>Sep</v>
      </c>
      <c r="D8615" t="s">
        <v>1638</v>
      </c>
      <c r="E8615" t="s">
        <v>139</v>
      </c>
      <c r="F8615" t="s">
        <v>12</v>
      </c>
      <c r="G8615" t="s">
        <v>20</v>
      </c>
      <c r="H8615" t="s">
        <v>2879</v>
      </c>
      <c r="I8615" s="4">
        <v>95.62</v>
      </c>
      <c r="J8615" s="5">
        <v>2</v>
      </c>
      <c r="K8615" s="4">
        <v>9.56</v>
      </c>
    </row>
    <row r="8616" spans="1:11" x14ac:dyDescent="0.2">
      <c r="A8616" t="s">
        <v>3844</v>
      </c>
      <c r="B8616" t="str">
        <f t="shared" si="270"/>
        <v>2017</v>
      </c>
      <c r="C8616" t="str">
        <f t="shared" si="271"/>
        <v>Sep</v>
      </c>
      <c r="D8616" t="s">
        <v>2754</v>
      </c>
      <c r="E8616" t="s">
        <v>104</v>
      </c>
      <c r="F8616" t="s">
        <v>43</v>
      </c>
      <c r="G8616" t="s">
        <v>44</v>
      </c>
      <c r="H8616" t="s">
        <v>887</v>
      </c>
      <c r="I8616" s="4">
        <v>191.98</v>
      </c>
      <c r="J8616" s="5">
        <v>3</v>
      </c>
      <c r="K8616" s="4">
        <v>19.2</v>
      </c>
    </row>
    <row r="8617" spans="1:11" x14ac:dyDescent="0.2">
      <c r="A8617" t="s">
        <v>3844</v>
      </c>
      <c r="B8617" t="str">
        <f t="shared" si="270"/>
        <v>2017</v>
      </c>
      <c r="C8617" t="str">
        <f t="shared" si="271"/>
        <v>Sep</v>
      </c>
      <c r="D8617" t="s">
        <v>2754</v>
      </c>
      <c r="E8617" t="s">
        <v>104</v>
      </c>
      <c r="F8617" t="s">
        <v>12</v>
      </c>
      <c r="G8617" t="s">
        <v>27</v>
      </c>
      <c r="H8617" t="s">
        <v>471</v>
      </c>
      <c r="I8617" s="4">
        <v>23.83</v>
      </c>
      <c r="J8617" s="5">
        <v>3</v>
      </c>
      <c r="K8617" s="4">
        <v>6.55</v>
      </c>
    </row>
    <row r="8618" spans="1:11" x14ac:dyDescent="0.2">
      <c r="A8618" t="s">
        <v>3844</v>
      </c>
      <c r="B8618" t="str">
        <f t="shared" si="270"/>
        <v>2017</v>
      </c>
      <c r="C8618" t="str">
        <f t="shared" si="271"/>
        <v>Sep</v>
      </c>
      <c r="D8618" t="s">
        <v>2754</v>
      </c>
      <c r="E8618" t="s">
        <v>104</v>
      </c>
      <c r="F8618" t="s">
        <v>38</v>
      </c>
      <c r="G8618" t="s">
        <v>52</v>
      </c>
      <c r="H8618" t="s">
        <v>53</v>
      </c>
      <c r="I8618" s="4">
        <v>409.22</v>
      </c>
      <c r="J8618" s="5">
        <v>8</v>
      </c>
      <c r="K8618" s="4">
        <v>61.38</v>
      </c>
    </row>
    <row r="8619" spans="1:11" x14ac:dyDescent="0.2">
      <c r="A8619" t="s">
        <v>3844</v>
      </c>
      <c r="B8619" t="str">
        <f t="shared" si="270"/>
        <v>2017</v>
      </c>
      <c r="C8619" t="str">
        <f t="shared" si="271"/>
        <v>Sep</v>
      </c>
      <c r="D8619" t="s">
        <v>2754</v>
      </c>
      <c r="E8619" t="s">
        <v>104</v>
      </c>
      <c r="F8619" t="s">
        <v>38</v>
      </c>
      <c r="G8619" t="s">
        <v>83</v>
      </c>
      <c r="H8619" t="s">
        <v>113</v>
      </c>
      <c r="I8619" s="4">
        <v>72.59</v>
      </c>
      <c r="J8619" s="5">
        <v>2</v>
      </c>
      <c r="K8619" s="4">
        <v>-128.24</v>
      </c>
    </row>
    <row r="8620" spans="1:11" x14ac:dyDescent="0.2">
      <c r="A8620" t="s">
        <v>3844</v>
      </c>
      <c r="B8620" t="str">
        <f t="shared" si="270"/>
        <v>2017</v>
      </c>
      <c r="C8620" t="str">
        <f t="shared" si="271"/>
        <v>Sep</v>
      </c>
      <c r="D8620" t="s">
        <v>1491</v>
      </c>
      <c r="E8620" t="s">
        <v>169</v>
      </c>
      <c r="F8620" t="s">
        <v>12</v>
      </c>
      <c r="G8620" t="s">
        <v>13</v>
      </c>
      <c r="H8620" t="s">
        <v>2629</v>
      </c>
      <c r="I8620" s="4">
        <v>32.4</v>
      </c>
      <c r="J8620" s="5">
        <v>5</v>
      </c>
      <c r="K8620" s="4">
        <v>15.55</v>
      </c>
    </row>
    <row r="8621" spans="1:11" x14ac:dyDescent="0.2">
      <c r="A8621" t="s">
        <v>3844</v>
      </c>
      <c r="B8621" t="str">
        <f t="shared" si="270"/>
        <v>2017</v>
      </c>
      <c r="C8621" t="str">
        <f t="shared" si="271"/>
        <v>Sep</v>
      </c>
      <c r="D8621" t="s">
        <v>2684</v>
      </c>
      <c r="E8621" t="s">
        <v>31</v>
      </c>
      <c r="F8621" t="s">
        <v>43</v>
      </c>
      <c r="G8621" t="s">
        <v>58</v>
      </c>
      <c r="H8621" t="s">
        <v>2792</v>
      </c>
      <c r="I8621" s="4">
        <v>149.94999999999999</v>
      </c>
      <c r="J8621" s="5">
        <v>5</v>
      </c>
      <c r="K8621" s="4">
        <v>31.49</v>
      </c>
    </row>
    <row r="8622" spans="1:11" x14ac:dyDescent="0.2">
      <c r="A8622" t="s">
        <v>3844</v>
      </c>
      <c r="B8622" t="str">
        <f t="shared" si="270"/>
        <v>2017</v>
      </c>
      <c r="C8622" t="str">
        <f t="shared" si="271"/>
        <v>Sep</v>
      </c>
      <c r="D8622" t="s">
        <v>2684</v>
      </c>
      <c r="E8622" t="s">
        <v>31</v>
      </c>
      <c r="F8622" t="s">
        <v>12</v>
      </c>
      <c r="G8622" t="s">
        <v>27</v>
      </c>
      <c r="H8622" t="s">
        <v>3338</v>
      </c>
      <c r="I8622" s="4">
        <v>23.32</v>
      </c>
      <c r="J8622" s="5">
        <v>2</v>
      </c>
      <c r="K8622" s="4">
        <v>6.06</v>
      </c>
    </row>
    <row r="8623" spans="1:11" x14ac:dyDescent="0.2">
      <c r="A8623" t="s">
        <v>3844</v>
      </c>
      <c r="B8623" t="str">
        <f t="shared" si="270"/>
        <v>2017</v>
      </c>
      <c r="C8623" t="str">
        <f t="shared" si="271"/>
        <v>Sep</v>
      </c>
      <c r="D8623" t="s">
        <v>2684</v>
      </c>
      <c r="E8623" t="s">
        <v>31</v>
      </c>
      <c r="F8623" t="s">
        <v>12</v>
      </c>
      <c r="G8623" t="s">
        <v>27</v>
      </c>
      <c r="H8623" t="s">
        <v>3128</v>
      </c>
      <c r="I8623" s="4">
        <v>16.739999999999998</v>
      </c>
      <c r="J8623" s="5">
        <v>3</v>
      </c>
      <c r="K8623" s="4">
        <v>4.8499999999999996</v>
      </c>
    </row>
    <row r="8624" spans="1:11" x14ac:dyDescent="0.2">
      <c r="A8624" t="s">
        <v>3844</v>
      </c>
      <c r="B8624" t="str">
        <f t="shared" si="270"/>
        <v>2017</v>
      </c>
      <c r="C8624" t="str">
        <f t="shared" si="271"/>
        <v>Sep</v>
      </c>
      <c r="D8624" t="s">
        <v>1581</v>
      </c>
      <c r="E8624" t="s">
        <v>34</v>
      </c>
      <c r="F8624" t="s">
        <v>12</v>
      </c>
      <c r="G8624" t="s">
        <v>27</v>
      </c>
      <c r="H8624" t="s">
        <v>1399</v>
      </c>
      <c r="I8624" s="4">
        <v>35.4</v>
      </c>
      <c r="J8624" s="5">
        <v>5</v>
      </c>
      <c r="K8624" s="4">
        <v>13.45</v>
      </c>
    </row>
    <row r="8625" spans="1:11" x14ac:dyDescent="0.2">
      <c r="A8625" t="s">
        <v>3844</v>
      </c>
      <c r="B8625" t="str">
        <f t="shared" si="270"/>
        <v>2017</v>
      </c>
      <c r="C8625" t="str">
        <f t="shared" si="271"/>
        <v>Sep</v>
      </c>
      <c r="D8625" t="s">
        <v>2112</v>
      </c>
      <c r="E8625" t="s">
        <v>109</v>
      </c>
      <c r="F8625" t="s">
        <v>12</v>
      </c>
      <c r="G8625" t="s">
        <v>20</v>
      </c>
      <c r="H8625" t="s">
        <v>247</v>
      </c>
      <c r="I8625" s="4">
        <v>12.62</v>
      </c>
      <c r="J8625" s="5">
        <v>2</v>
      </c>
      <c r="K8625" s="4">
        <v>-2.52</v>
      </c>
    </row>
    <row r="8626" spans="1:11" x14ac:dyDescent="0.2">
      <c r="A8626" t="s">
        <v>3844</v>
      </c>
      <c r="B8626" t="str">
        <f t="shared" si="270"/>
        <v>2017</v>
      </c>
      <c r="C8626" t="str">
        <f t="shared" si="271"/>
        <v>Sep</v>
      </c>
      <c r="D8626" t="s">
        <v>2112</v>
      </c>
      <c r="E8626" t="s">
        <v>109</v>
      </c>
      <c r="F8626" t="s">
        <v>43</v>
      </c>
      <c r="G8626" t="s">
        <v>58</v>
      </c>
      <c r="H8626" t="s">
        <v>734</v>
      </c>
      <c r="I8626" s="4">
        <v>89.58</v>
      </c>
      <c r="J8626" s="5">
        <v>2</v>
      </c>
      <c r="K8626" s="4">
        <v>4.4800000000000004</v>
      </c>
    </row>
    <row r="8627" spans="1:11" x14ac:dyDescent="0.2">
      <c r="A8627" t="s">
        <v>3844</v>
      </c>
      <c r="B8627" t="str">
        <f t="shared" si="270"/>
        <v>2017</v>
      </c>
      <c r="C8627" t="str">
        <f t="shared" si="271"/>
        <v>Sep</v>
      </c>
      <c r="D8627" t="s">
        <v>2112</v>
      </c>
      <c r="E8627" t="s">
        <v>109</v>
      </c>
      <c r="F8627" t="s">
        <v>43</v>
      </c>
      <c r="G8627" t="s">
        <v>44</v>
      </c>
      <c r="H8627" t="s">
        <v>366</v>
      </c>
      <c r="I8627" s="4">
        <v>471.92</v>
      </c>
      <c r="J8627" s="5">
        <v>2</v>
      </c>
      <c r="K8627" s="4">
        <v>29.5</v>
      </c>
    </row>
    <row r="8628" spans="1:11" x14ac:dyDescent="0.2">
      <c r="A8628" t="s">
        <v>3844</v>
      </c>
      <c r="B8628" t="str">
        <f t="shared" si="270"/>
        <v>2017</v>
      </c>
      <c r="C8628" t="str">
        <f t="shared" si="271"/>
        <v>Sep</v>
      </c>
      <c r="D8628" t="s">
        <v>2112</v>
      </c>
      <c r="E8628" t="s">
        <v>109</v>
      </c>
      <c r="F8628" t="s">
        <v>12</v>
      </c>
      <c r="G8628" t="s">
        <v>22</v>
      </c>
      <c r="H8628" t="s">
        <v>1743</v>
      </c>
      <c r="I8628" s="4">
        <v>18.18</v>
      </c>
      <c r="J8628" s="5">
        <v>4</v>
      </c>
      <c r="K8628" s="4">
        <v>-13.94</v>
      </c>
    </row>
    <row r="8629" spans="1:11" x14ac:dyDescent="0.2">
      <c r="A8629" t="s">
        <v>3844</v>
      </c>
      <c r="B8629" t="str">
        <f t="shared" si="270"/>
        <v>2017</v>
      </c>
      <c r="C8629" t="str">
        <f t="shared" si="271"/>
        <v>Sep</v>
      </c>
      <c r="D8629" t="s">
        <v>805</v>
      </c>
      <c r="E8629" t="s">
        <v>26</v>
      </c>
      <c r="F8629" t="s">
        <v>12</v>
      </c>
      <c r="G8629" t="s">
        <v>22</v>
      </c>
      <c r="H8629" t="s">
        <v>2048</v>
      </c>
      <c r="I8629" s="4">
        <v>4.84</v>
      </c>
      <c r="J8629" s="5">
        <v>3</v>
      </c>
      <c r="K8629" s="4">
        <v>-3.39</v>
      </c>
    </row>
    <row r="8630" spans="1:11" x14ac:dyDescent="0.2">
      <c r="A8630" t="s">
        <v>3845</v>
      </c>
      <c r="B8630" t="str">
        <f t="shared" si="270"/>
        <v>2017</v>
      </c>
      <c r="C8630" t="str">
        <f t="shared" si="271"/>
        <v>Sep</v>
      </c>
      <c r="D8630" t="s">
        <v>66</v>
      </c>
      <c r="E8630" t="s">
        <v>169</v>
      </c>
      <c r="F8630" t="s">
        <v>38</v>
      </c>
      <c r="G8630" t="s">
        <v>39</v>
      </c>
      <c r="H8630" t="s">
        <v>2985</v>
      </c>
      <c r="I8630" s="4">
        <v>272.64999999999998</v>
      </c>
      <c r="J8630" s="5">
        <v>3</v>
      </c>
      <c r="K8630" s="4">
        <v>18.18</v>
      </c>
    </row>
    <row r="8631" spans="1:11" x14ac:dyDescent="0.2">
      <c r="A8631" t="s">
        <v>3845</v>
      </c>
      <c r="B8631" t="str">
        <f t="shared" si="270"/>
        <v>2017</v>
      </c>
      <c r="C8631" t="str">
        <f t="shared" si="271"/>
        <v>Sep</v>
      </c>
      <c r="D8631" t="s">
        <v>66</v>
      </c>
      <c r="E8631" t="s">
        <v>169</v>
      </c>
      <c r="F8631" t="s">
        <v>43</v>
      </c>
      <c r="G8631" t="s">
        <v>58</v>
      </c>
      <c r="H8631" t="s">
        <v>407</v>
      </c>
      <c r="I8631" s="4">
        <v>212.8</v>
      </c>
      <c r="J8631" s="5">
        <v>2</v>
      </c>
      <c r="K8631" s="4">
        <v>95.76</v>
      </c>
    </row>
    <row r="8632" spans="1:11" x14ac:dyDescent="0.2">
      <c r="A8632" t="s">
        <v>3845</v>
      </c>
      <c r="B8632" t="str">
        <f t="shared" si="270"/>
        <v>2017</v>
      </c>
      <c r="C8632" t="str">
        <f t="shared" si="271"/>
        <v>Sep</v>
      </c>
      <c r="D8632" t="s">
        <v>66</v>
      </c>
      <c r="E8632" t="s">
        <v>169</v>
      </c>
      <c r="F8632" t="s">
        <v>12</v>
      </c>
      <c r="G8632" t="s">
        <v>13</v>
      </c>
      <c r="H8632" t="s">
        <v>3164</v>
      </c>
      <c r="I8632" s="4">
        <v>38.520000000000003</v>
      </c>
      <c r="J8632" s="5">
        <v>9</v>
      </c>
      <c r="K8632" s="4">
        <v>18.100000000000001</v>
      </c>
    </row>
    <row r="8633" spans="1:11" x14ac:dyDescent="0.2">
      <c r="A8633" t="s">
        <v>3845</v>
      </c>
      <c r="B8633" t="str">
        <f t="shared" si="270"/>
        <v>2017</v>
      </c>
      <c r="C8633" t="str">
        <f t="shared" si="271"/>
        <v>Sep</v>
      </c>
      <c r="D8633" t="s">
        <v>66</v>
      </c>
      <c r="E8633" t="s">
        <v>169</v>
      </c>
      <c r="F8633" t="s">
        <v>43</v>
      </c>
      <c r="G8633" t="s">
        <v>58</v>
      </c>
      <c r="H8633" t="s">
        <v>752</v>
      </c>
      <c r="I8633" s="4">
        <v>72.64</v>
      </c>
      <c r="J8633" s="5">
        <v>2</v>
      </c>
      <c r="K8633" s="4">
        <v>21.79</v>
      </c>
    </row>
    <row r="8634" spans="1:11" x14ac:dyDescent="0.2">
      <c r="A8634" t="s">
        <v>3845</v>
      </c>
      <c r="B8634" t="str">
        <f t="shared" si="270"/>
        <v>2017</v>
      </c>
      <c r="C8634" t="str">
        <f t="shared" si="271"/>
        <v>Sep</v>
      </c>
      <c r="D8634" t="s">
        <v>66</v>
      </c>
      <c r="E8634" t="s">
        <v>169</v>
      </c>
      <c r="F8634" t="s">
        <v>12</v>
      </c>
      <c r="G8634" t="s">
        <v>20</v>
      </c>
      <c r="H8634" t="s">
        <v>1705</v>
      </c>
      <c r="I8634" s="4">
        <v>45.4</v>
      </c>
      <c r="J8634" s="5">
        <v>4</v>
      </c>
      <c r="K8634" s="4">
        <v>12.71</v>
      </c>
    </row>
    <row r="8635" spans="1:11" x14ac:dyDescent="0.2">
      <c r="A8635" t="s">
        <v>3845</v>
      </c>
      <c r="B8635" t="str">
        <f t="shared" si="270"/>
        <v>2017</v>
      </c>
      <c r="C8635" t="str">
        <f t="shared" si="271"/>
        <v>Sep</v>
      </c>
      <c r="D8635" t="s">
        <v>66</v>
      </c>
      <c r="E8635" t="s">
        <v>169</v>
      </c>
      <c r="F8635" t="s">
        <v>12</v>
      </c>
      <c r="G8635" t="s">
        <v>13</v>
      </c>
      <c r="H8635" t="s">
        <v>2961</v>
      </c>
      <c r="I8635" s="4">
        <v>13.76</v>
      </c>
      <c r="J8635" s="5">
        <v>2</v>
      </c>
      <c r="K8635" s="4">
        <v>6.33</v>
      </c>
    </row>
    <row r="8636" spans="1:11" x14ac:dyDescent="0.2">
      <c r="A8636" t="s">
        <v>3845</v>
      </c>
      <c r="B8636" t="str">
        <f t="shared" si="270"/>
        <v>2017</v>
      </c>
      <c r="C8636" t="str">
        <f t="shared" si="271"/>
        <v>Sep</v>
      </c>
      <c r="D8636" t="s">
        <v>66</v>
      </c>
      <c r="E8636" t="s">
        <v>169</v>
      </c>
      <c r="F8636" t="s">
        <v>38</v>
      </c>
      <c r="G8636" t="s">
        <v>39</v>
      </c>
      <c r="H8636" t="s">
        <v>2409</v>
      </c>
      <c r="I8636" s="4">
        <v>80.989999999999995</v>
      </c>
      <c r="J8636" s="5">
        <v>1</v>
      </c>
      <c r="K8636" s="4">
        <v>8.1</v>
      </c>
    </row>
    <row r="8637" spans="1:11" x14ac:dyDescent="0.2">
      <c r="A8637" t="s">
        <v>3845</v>
      </c>
      <c r="B8637" t="str">
        <f t="shared" si="270"/>
        <v>2017</v>
      </c>
      <c r="C8637" t="str">
        <f t="shared" si="271"/>
        <v>Sep</v>
      </c>
      <c r="D8637" t="s">
        <v>66</v>
      </c>
      <c r="E8637" t="s">
        <v>169</v>
      </c>
      <c r="F8637" t="s">
        <v>12</v>
      </c>
      <c r="G8637" t="s">
        <v>22</v>
      </c>
      <c r="H8637" t="s">
        <v>170</v>
      </c>
      <c r="I8637" s="4">
        <v>11.78</v>
      </c>
      <c r="J8637" s="5">
        <v>3</v>
      </c>
      <c r="K8637" s="4">
        <v>3.98</v>
      </c>
    </row>
    <row r="8638" spans="1:11" x14ac:dyDescent="0.2">
      <c r="A8638" t="s">
        <v>3845</v>
      </c>
      <c r="B8638" t="str">
        <f t="shared" si="270"/>
        <v>2017</v>
      </c>
      <c r="C8638" t="str">
        <f t="shared" si="271"/>
        <v>Sep</v>
      </c>
      <c r="D8638" t="s">
        <v>66</v>
      </c>
      <c r="E8638" t="s">
        <v>169</v>
      </c>
      <c r="F8638" t="s">
        <v>12</v>
      </c>
      <c r="G8638" t="s">
        <v>47</v>
      </c>
      <c r="H8638" t="s">
        <v>1118</v>
      </c>
      <c r="I8638" s="4">
        <v>4.3600000000000003</v>
      </c>
      <c r="J8638" s="5">
        <v>2</v>
      </c>
      <c r="K8638" s="4">
        <v>1.79</v>
      </c>
    </row>
    <row r="8639" spans="1:11" x14ac:dyDescent="0.2">
      <c r="A8639" t="s">
        <v>3845</v>
      </c>
      <c r="B8639" t="str">
        <f t="shared" si="270"/>
        <v>2017</v>
      </c>
      <c r="C8639" t="str">
        <f t="shared" si="271"/>
        <v>Sep</v>
      </c>
      <c r="D8639" t="s">
        <v>66</v>
      </c>
      <c r="E8639" t="s">
        <v>169</v>
      </c>
      <c r="F8639" t="s">
        <v>38</v>
      </c>
      <c r="G8639" t="s">
        <v>39</v>
      </c>
      <c r="H8639" t="s">
        <v>2346</v>
      </c>
      <c r="I8639" s="4">
        <v>2888.13</v>
      </c>
      <c r="J8639" s="5">
        <v>11</v>
      </c>
      <c r="K8639" s="4">
        <v>609.72</v>
      </c>
    </row>
    <row r="8640" spans="1:11" x14ac:dyDescent="0.2">
      <c r="A8640" t="s">
        <v>3845</v>
      </c>
      <c r="B8640" t="str">
        <f t="shared" si="270"/>
        <v>2017</v>
      </c>
      <c r="C8640" t="str">
        <f t="shared" si="271"/>
        <v>Sep</v>
      </c>
      <c r="D8640" t="s">
        <v>66</v>
      </c>
      <c r="E8640" t="s">
        <v>169</v>
      </c>
      <c r="F8640" t="s">
        <v>43</v>
      </c>
      <c r="G8640" t="s">
        <v>44</v>
      </c>
      <c r="H8640" t="s">
        <v>782</v>
      </c>
      <c r="I8640" s="4">
        <v>1299.6600000000001</v>
      </c>
      <c r="J8640" s="5">
        <v>2</v>
      </c>
      <c r="K8640" s="4">
        <v>350.91</v>
      </c>
    </row>
    <row r="8641" spans="1:11" x14ac:dyDescent="0.2">
      <c r="A8641" t="s">
        <v>3845</v>
      </c>
      <c r="B8641" t="str">
        <f t="shared" si="270"/>
        <v>2017</v>
      </c>
      <c r="C8641" t="str">
        <f t="shared" si="271"/>
        <v>Sep</v>
      </c>
      <c r="D8641" t="s">
        <v>66</v>
      </c>
      <c r="E8641" t="s">
        <v>169</v>
      </c>
      <c r="F8641" t="s">
        <v>38</v>
      </c>
      <c r="G8641" t="s">
        <v>39</v>
      </c>
      <c r="H8641" t="s">
        <v>1151</v>
      </c>
      <c r="I8641" s="4">
        <v>2254.41</v>
      </c>
      <c r="J8641" s="5">
        <v>5</v>
      </c>
      <c r="K8641" s="4">
        <v>375.74</v>
      </c>
    </row>
    <row r="8642" spans="1:11" x14ac:dyDescent="0.2">
      <c r="A8642" t="s">
        <v>3845</v>
      </c>
      <c r="B8642" t="str">
        <f t="shared" si="270"/>
        <v>2017</v>
      </c>
      <c r="C8642" t="str">
        <f t="shared" si="271"/>
        <v>Sep</v>
      </c>
      <c r="D8642" t="s">
        <v>66</v>
      </c>
      <c r="E8642" t="s">
        <v>169</v>
      </c>
      <c r="F8642" t="s">
        <v>43</v>
      </c>
      <c r="G8642" t="s">
        <v>44</v>
      </c>
      <c r="H8642" t="s">
        <v>965</v>
      </c>
      <c r="I8642" s="4">
        <v>104.85</v>
      </c>
      <c r="J8642" s="5">
        <v>3</v>
      </c>
      <c r="K8642" s="4">
        <v>28.31</v>
      </c>
    </row>
    <row r="8643" spans="1:11" x14ac:dyDescent="0.2">
      <c r="A8643" t="s">
        <v>3845</v>
      </c>
      <c r="B8643" t="str">
        <f t="shared" ref="B8643:B8706" si="272">TEXT(A8643,"YYYY")</f>
        <v>2017</v>
      </c>
      <c r="C8643" t="str">
        <f t="shared" ref="C8643:C8706" si="273">TEXT(A8643,"MMM")</f>
        <v>Sep</v>
      </c>
      <c r="D8643" t="s">
        <v>66</v>
      </c>
      <c r="E8643" t="s">
        <v>169</v>
      </c>
      <c r="F8643" t="s">
        <v>43</v>
      </c>
      <c r="G8643" t="s">
        <v>58</v>
      </c>
      <c r="H8643" t="s">
        <v>2730</v>
      </c>
      <c r="I8643" s="4">
        <v>59.97</v>
      </c>
      <c r="J8643" s="5">
        <v>3</v>
      </c>
      <c r="K8643" s="4">
        <v>20.39</v>
      </c>
    </row>
    <row r="8644" spans="1:11" x14ac:dyDescent="0.2">
      <c r="A8644" t="s">
        <v>3846</v>
      </c>
      <c r="B8644" t="str">
        <f t="shared" si="272"/>
        <v>2017</v>
      </c>
      <c r="C8644" t="str">
        <f t="shared" si="273"/>
        <v>Sep</v>
      </c>
      <c r="D8644" t="s">
        <v>1332</v>
      </c>
      <c r="E8644" t="s">
        <v>369</v>
      </c>
      <c r="F8644" t="s">
        <v>12</v>
      </c>
      <c r="G8644" t="s">
        <v>22</v>
      </c>
      <c r="H8644" t="s">
        <v>1043</v>
      </c>
      <c r="I8644" s="4">
        <v>20.16</v>
      </c>
      <c r="J8644" s="5">
        <v>7</v>
      </c>
      <c r="K8644" s="4">
        <v>9.8800000000000008</v>
      </c>
    </row>
    <row r="8645" spans="1:11" x14ac:dyDescent="0.2">
      <c r="A8645" t="s">
        <v>3846</v>
      </c>
      <c r="B8645" t="str">
        <f t="shared" si="272"/>
        <v>2017</v>
      </c>
      <c r="C8645" t="str">
        <f t="shared" si="273"/>
        <v>Sep</v>
      </c>
      <c r="D8645" t="s">
        <v>326</v>
      </c>
      <c r="E8645" t="s">
        <v>34</v>
      </c>
      <c r="F8645" t="s">
        <v>12</v>
      </c>
      <c r="G8645" t="s">
        <v>105</v>
      </c>
      <c r="H8645" t="s">
        <v>1904</v>
      </c>
      <c r="I8645" s="4">
        <v>80.48</v>
      </c>
      <c r="J8645" s="5">
        <v>1</v>
      </c>
      <c r="K8645" s="4">
        <v>24.14</v>
      </c>
    </row>
    <row r="8646" spans="1:11" x14ac:dyDescent="0.2">
      <c r="A8646" t="s">
        <v>3846</v>
      </c>
      <c r="B8646" t="str">
        <f t="shared" si="272"/>
        <v>2017</v>
      </c>
      <c r="C8646" t="str">
        <f t="shared" si="273"/>
        <v>Sep</v>
      </c>
      <c r="D8646" t="s">
        <v>716</v>
      </c>
      <c r="E8646" t="s">
        <v>26</v>
      </c>
      <c r="F8646" t="s">
        <v>12</v>
      </c>
      <c r="G8646" t="s">
        <v>22</v>
      </c>
      <c r="H8646" t="s">
        <v>1362</v>
      </c>
      <c r="I8646" s="4">
        <v>1.91</v>
      </c>
      <c r="J8646" s="5">
        <v>2</v>
      </c>
      <c r="K8646" s="4">
        <v>-1.53</v>
      </c>
    </row>
    <row r="8647" spans="1:11" x14ac:dyDescent="0.2">
      <c r="A8647" t="s">
        <v>3846</v>
      </c>
      <c r="B8647" t="str">
        <f t="shared" si="272"/>
        <v>2017</v>
      </c>
      <c r="C8647" t="str">
        <f t="shared" si="273"/>
        <v>Sep</v>
      </c>
      <c r="D8647" t="s">
        <v>2513</v>
      </c>
      <c r="E8647" t="s">
        <v>189</v>
      </c>
      <c r="F8647" t="s">
        <v>43</v>
      </c>
      <c r="G8647" t="s">
        <v>58</v>
      </c>
      <c r="H8647" t="s">
        <v>1004</v>
      </c>
      <c r="I8647" s="4">
        <v>71.98</v>
      </c>
      <c r="J8647" s="5">
        <v>2</v>
      </c>
      <c r="K8647" s="4">
        <v>15.12</v>
      </c>
    </row>
    <row r="8648" spans="1:11" x14ac:dyDescent="0.2">
      <c r="A8648" t="s">
        <v>3846</v>
      </c>
      <c r="B8648" t="str">
        <f t="shared" si="272"/>
        <v>2017</v>
      </c>
      <c r="C8648" t="str">
        <f t="shared" si="273"/>
        <v>Sep</v>
      </c>
      <c r="D8648" t="s">
        <v>2513</v>
      </c>
      <c r="E8648" t="s">
        <v>189</v>
      </c>
      <c r="F8648" t="s">
        <v>43</v>
      </c>
      <c r="G8648" t="s">
        <v>58</v>
      </c>
      <c r="H8648" t="s">
        <v>930</v>
      </c>
      <c r="I8648" s="4">
        <v>79.98</v>
      </c>
      <c r="J8648" s="5">
        <v>2</v>
      </c>
      <c r="K8648" s="4">
        <v>26.39</v>
      </c>
    </row>
    <row r="8649" spans="1:11" x14ac:dyDescent="0.2">
      <c r="A8649" t="s">
        <v>3846</v>
      </c>
      <c r="B8649" t="str">
        <f t="shared" si="272"/>
        <v>2017</v>
      </c>
      <c r="C8649" t="str">
        <f t="shared" si="273"/>
        <v>Sep</v>
      </c>
      <c r="D8649" t="s">
        <v>1026</v>
      </c>
      <c r="E8649" t="s">
        <v>139</v>
      </c>
      <c r="F8649" t="s">
        <v>12</v>
      </c>
      <c r="G8649" t="s">
        <v>22</v>
      </c>
      <c r="H8649" t="s">
        <v>557</v>
      </c>
      <c r="I8649" s="4">
        <v>12.29</v>
      </c>
      <c r="J8649" s="5">
        <v>1</v>
      </c>
      <c r="K8649" s="4">
        <v>-8.61</v>
      </c>
    </row>
    <row r="8650" spans="1:11" x14ac:dyDescent="0.2">
      <c r="A8650" t="s">
        <v>3846</v>
      </c>
      <c r="B8650" t="str">
        <f t="shared" si="272"/>
        <v>2017</v>
      </c>
      <c r="C8650" t="str">
        <f t="shared" si="273"/>
        <v>Sep</v>
      </c>
      <c r="D8650" t="s">
        <v>2743</v>
      </c>
      <c r="E8650" t="s">
        <v>31</v>
      </c>
      <c r="F8650" t="s">
        <v>12</v>
      </c>
      <c r="G8650" t="s">
        <v>20</v>
      </c>
      <c r="H8650" t="s">
        <v>3014</v>
      </c>
      <c r="I8650" s="4">
        <v>15.51</v>
      </c>
      <c r="J8650" s="5">
        <v>1</v>
      </c>
      <c r="K8650" s="4">
        <v>3.88</v>
      </c>
    </row>
    <row r="8651" spans="1:11" x14ac:dyDescent="0.2">
      <c r="A8651" t="s">
        <v>3846</v>
      </c>
      <c r="B8651" t="str">
        <f t="shared" si="272"/>
        <v>2017</v>
      </c>
      <c r="C8651" t="str">
        <f t="shared" si="273"/>
        <v>Sep</v>
      </c>
      <c r="D8651" t="s">
        <v>1632</v>
      </c>
      <c r="E8651" t="s">
        <v>31</v>
      </c>
      <c r="F8651" t="s">
        <v>12</v>
      </c>
      <c r="G8651" t="s">
        <v>13</v>
      </c>
      <c r="H8651" t="s">
        <v>873</v>
      </c>
      <c r="I8651" s="4">
        <v>55.86</v>
      </c>
      <c r="J8651" s="5">
        <v>7</v>
      </c>
      <c r="K8651" s="4">
        <v>27.93</v>
      </c>
    </row>
    <row r="8652" spans="1:11" x14ac:dyDescent="0.2">
      <c r="A8652" t="s">
        <v>3847</v>
      </c>
      <c r="B8652" t="str">
        <f t="shared" si="272"/>
        <v>2017</v>
      </c>
      <c r="C8652" t="str">
        <f t="shared" si="273"/>
        <v>Sep</v>
      </c>
      <c r="D8652" t="s">
        <v>1699</v>
      </c>
      <c r="E8652" t="s">
        <v>180</v>
      </c>
      <c r="F8652" t="s">
        <v>12</v>
      </c>
      <c r="G8652" t="s">
        <v>13</v>
      </c>
      <c r="H8652" t="s">
        <v>1380</v>
      </c>
      <c r="I8652" s="4">
        <v>219.84</v>
      </c>
      <c r="J8652" s="5">
        <v>4</v>
      </c>
      <c r="K8652" s="4">
        <v>107.72</v>
      </c>
    </row>
    <row r="8653" spans="1:11" x14ac:dyDescent="0.2">
      <c r="A8653" t="s">
        <v>3847</v>
      </c>
      <c r="B8653" t="str">
        <f t="shared" si="272"/>
        <v>2017</v>
      </c>
      <c r="C8653" t="str">
        <f t="shared" si="273"/>
        <v>Sep</v>
      </c>
      <c r="D8653" t="s">
        <v>1699</v>
      </c>
      <c r="E8653" t="s">
        <v>180</v>
      </c>
      <c r="F8653" t="s">
        <v>43</v>
      </c>
      <c r="G8653" t="s">
        <v>58</v>
      </c>
      <c r="H8653" t="s">
        <v>1240</v>
      </c>
      <c r="I8653" s="4">
        <v>98.16</v>
      </c>
      <c r="J8653" s="5">
        <v>6</v>
      </c>
      <c r="K8653" s="4">
        <v>9.82</v>
      </c>
    </row>
    <row r="8654" spans="1:11" x14ac:dyDescent="0.2">
      <c r="A8654" t="s">
        <v>3847</v>
      </c>
      <c r="B8654" t="str">
        <f t="shared" si="272"/>
        <v>2017</v>
      </c>
      <c r="C8654" t="str">
        <f t="shared" si="273"/>
        <v>Sep</v>
      </c>
      <c r="D8654" t="s">
        <v>1699</v>
      </c>
      <c r="E8654" t="s">
        <v>180</v>
      </c>
      <c r="F8654" t="s">
        <v>12</v>
      </c>
      <c r="G8654" t="s">
        <v>22</v>
      </c>
      <c r="H8654" t="s">
        <v>638</v>
      </c>
      <c r="I8654" s="4">
        <v>33.04</v>
      </c>
      <c r="J8654" s="5">
        <v>8</v>
      </c>
      <c r="K8654" s="4">
        <v>15.53</v>
      </c>
    </row>
    <row r="8655" spans="1:11" x14ac:dyDescent="0.2">
      <c r="A8655" t="s">
        <v>3847</v>
      </c>
      <c r="B8655" t="str">
        <f t="shared" si="272"/>
        <v>2017</v>
      </c>
      <c r="C8655" t="str">
        <f t="shared" si="273"/>
        <v>Sep</v>
      </c>
      <c r="D8655" t="s">
        <v>1699</v>
      </c>
      <c r="E8655" t="s">
        <v>180</v>
      </c>
      <c r="F8655" t="s">
        <v>43</v>
      </c>
      <c r="G8655" t="s">
        <v>44</v>
      </c>
      <c r="H8655" t="s">
        <v>201</v>
      </c>
      <c r="I8655" s="4">
        <v>86.97</v>
      </c>
      <c r="J8655" s="5">
        <v>3</v>
      </c>
      <c r="K8655" s="4">
        <v>25.22</v>
      </c>
    </row>
    <row r="8656" spans="1:11" x14ac:dyDescent="0.2">
      <c r="A8656" t="s">
        <v>3847</v>
      </c>
      <c r="B8656" t="str">
        <f t="shared" si="272"/>
        <v>2017</v>
      </c>
      <c r="C8656" t="str">
        <f t="shared" si="273"/>
        <v>Sep</v>
      </c>
      <c r="D8656" t="s">
        <v>1527</v>
      </c>
      <c r="E8656" t="s">
        <v>26</v>
      </c>
      <c r="F8656" t="s">
        <v>12</v>
      </c>
      <c r="G8656" t="s">
        <v>22</v>
      </c>
      <c r="H8656" t="s">
        <v>1143</v>
      </c>
      <c r="I8656" s="4">
        <v>5.61</v>
      </c>
      <c r="J8656" s="5">
        <v>1</v>
      </c>
      <c r="K8656" s="4">
        <v>-4.3</v>
      </c>
    </row>
    <row r="8657" spans="1:11" x14ac:dyDescent="0.2">
      <c r="A8657" t="s">
        <v>3847</v>
      </c>
      <c r="B8657" t="str">
        <f t="shared" si="272"/>
        <v>2017</v>
      </c>
      <c r="C8657" t="str">
        <f t="shared" si="273"/>
        <v>Sep</v>
      </c>
      <c r="D8657" t="s">
        <v>1527</v>
      </c>
      <c r="E8657" t="s">
        <v>26</v>
      </c>
      <c r="F8657" t="s">
        <v>12</v>
      </c>
      <c r="G8657" t="s">
        <v>232</v>
      </c>
      <c r="H8657" t="s">
        <v>532</v>
      </c>
      <c r="I8657" s="4">
        <v>4663.74</v>
      </c>
      <c r="J8657" s="5">
        <v>7</v>
      </c>
      <c r="K8657" s="4">
        <v>-1049.3399999999999</v>
      </c>
    </row>
    <row r="8658" spans="1:11" x14ac:dyDescent="0.2">
      <c r="A8658" t="s">
        <v>3847</v>
      </c>
      <c r="B8658" t="str">
        <f t="shared" si="272"/>
        <v>2017</v>
      </c>
      <c r="C8658" t="str">
        <f t="shared" si="273"/>
        <v>Sep</v>
      </c>
      <c r="D8658" t="s">
        <v>1527</v>
      </c>
      <c r="E8658" t="s">
        <v>26</v>
      </c>
      <c r="F8658" t="s">
        <v>43</v>
      </c>
      <c r="G8658" t="s">
        <v>58</v>
      </c>
      <c r="H8658" t="s">
        <v>524</v>
      </c>
      <c r="I8658" s="4">
        <v>79.98</v>
      </c>
      <c r="J8658" s="5">
        <v>2</v>
      </c>
      <c r="K8658" s="4">
        <v>23</v>
      </c>
    </row>
    <row r="8659" spans="1:11" x14ac:dyDescent="0.2">
      <c r="A8659" t="s">
        <v>3847</v>
      </c>
      <c r="B8659" t="str">
        <f t="shared" si="272"/>
        <v>2017</v>
      </c>
      <c r="C8659" t="str">
        <f t="shared" si="273"/>
        <v>Sep</v>
      </c>
      <c r="D8659" t="s">
        <v>767</v>
      </c>
      <c r="E8659" t="s">
        <v>125</v>
      </c>
      <c r="F8659" t="s">
        <v>38</v>
      </c>
      <c r="G8659" t="s">
        <v>83</v>
      </c>
      <c r="H8659" t="s">
        <v>113</v>
      </c>
      <c r="I8659" s="4">
        <v>241.96</v>
      </c>
      <c r="J8659" s="5">
        <v>2</v>
      </c>
      <c r="K8659" s="4">
        <v>41.13</v>
      </c>
    </row>
    <row r="8660" spans="1:11" x14ac:dyDescent="0.2">
      <c r="A8660" t="s">
        <v>3847</v>
      </c>
      <c r="B8660" t="str">
        <f t="shared" si="272"/>
        <v>2017</v>
      </c>
      <c r="C8660" t="str">
        <f t="shared" si="273"/>
        <v>Sep</v>
      </c>
      <c r="D8660" t="s">
        <v>767</v>
      </c>
      <c r="E8660" t="s">
        <v>125</v>
      </c>
      <c r="F8660" t="s">
        <v>12</v>
      </c>
      <c r="G8660" t="s">
        <v>18</v>
      </c>
      <c r="H8660" t="s">
        <v>2699</v>
      </c>
      <c r="I8660" s="4">
        <v>27.72</v>
      </c>
      <c r="J8660" s="5">
        <v>9</v>
      </c>
      <c r="K8660" s="4">
        <v>13.31</v>
      </c>
    </row>
    <row r="8661" spans="1:11" x14ac:dyDescent="0.2">
      <c r="A8661" t="s">
        <v>3847</v>
      </c>
      <c r="B8661" t="str">
        <f t="shared" si="272"/>
        <v>2017</v>
      </c>
      <c r="C8661" t="str">
        <f t="shared" si="273"/>
        <v>Sep</v>
      </c>
      <c r="D8661" t="s">
        <v>2058</v>
      </c>
      <c r="E8661" t="s">
        <v>11</v>
      </c>
      <c r="F8661" t="s">
        <v>12</v>
      </c>
      <c r="G8661" t="s">
        <v>72</v>
      </c>
      <c r="H8661" t="s">
        <v>73</v>
      </c>
      <c r="I8661" s="4">
        <v>13.39</v>
      </c>
      <c r="J8661" s="5">
        <v>3</v>
      </c>
      <c r="K8661" s="4">
        <v>5.0199999999999996</v>
      </c>
    </row>
    <row r="8662" spans="1:11" x14ac:dyDescent="0.2">
      <c r="A8662" t="s">
        <v>3847</v>
      </c>
      <c r="B8662" t="str">
        <f t="shared" si="272"/>
        <v>2017</v>
      </c>
      <c r="C8662" t="str">
        <f t="shared" si="273"/>
        <v>Sep</v>
      </c>
      <c r="D8662" t="s">
        <v>2058</v>
      </c>
      <c r="E8662" t="s">
        <v>11</v>
      </c>
      <c r="F8662" t="s">
        <v>12</v>
      </c>
      <c r="G8662" t="s">
        <v>22</v>
      </c>
      <c r="H8662" t="s">
        <v>362</v>
      </c>
      <c r="I8662" s="4">
        <v>11.23</v>
      </c>
      <c r="J8662" s="5">
        <v>7</v>
      </c>
      <c r="K8662" s="4">
        <v>-18.53</v>
      </c>
    </row>
    <row r="8663" spans="1:11" x14ac:dyDescent="0.2">
      <c r="A8663" t="s">
        <v>3847</v>
      </c>
      <c r="B8663" t="str">
        <f t="shared" si="272"/>
        <v>2017</v>
      </c>
      <c r="C8663" t="str">
        <f t="shared" si="273"/>
        <v>Sep</v>
      </c>
      <c r="D8663" t="s">
        <v>993</v>
      </c>
      <c r="E8663" t="s">
        <v>116</v>
      </c>
      <c r="F8663" t="s">
        <v>12</v>
      </c>
      <c r="G8663" t="s">
        <v>22</v>
      </c>
      <c r="H8663" t="s">
        <v>3113</v>
      </c>
      <c r="I8663" s="4">
        <v>691.96</v>
      </c>
      <c r="J8663" s="5">
        <v>4</v>
      </c>
      <c r="K8663" s="4">
        <v>318.3</v>
      </c>
    </row>
    <row r="8664" spans="1:11" x14ac:dyDescent="0.2">
      <c r="A8664" t="s">
        <v>3847</v>
      </c>
      <c r="B8664" t="str">
        <f t="shared" si="272"/>
        <v>2017</v>
      </c>
      <c r="C8664" t="str">
        <f t="shared" si="273"/>
        <v>Sep</v>
      </c>
      <c r="D8664" t="s">
        <v>993</v>
      </c>
      <c r="E8664" t="s">
        <v>116</v>
      </c>
      <c r="F8664" t="s">
        <v>43</v>
      </c>
      <c r="G8664" t="s">
        <v>58</v>
      </c>
      <c r="H8664" t="s">
        <v>1532</v>
      </c>
      <c r="I8664" s="4">
        <v>34.950000000000003</v>
      </c>
      <c r="J8664" s="5">
        <v>5</v>
      </c>
      <c r="K8664" s="4">
        <v>15.38</v>
      </c>
    </row>
    <row r="8665" spans="1:11" x14ac:dyDescent="0.2">
      <c r="A8665" t="s">
        <v>3847</v>
      </c>
      <c r="B8665" t="str">
        <f t="shared" si="272"/>
        <v>2017</v>
      </c>
      <c r="C8665" t="str">
        <f t="shared" si="273"/>
        <v>Sep</v>
      </c>
      <c r="D8665" t="s">
        <v>103</v>
      </c>
      <c r="E8665" t="s">
        <v>462</v>
      </c>
      <c r="F8665" t="s">
        <v>12</v>
      </c>
      <c r="G8665" t="s">
        <v>13</v>
      </c>
      <c r="H8665" t="s">
        <v>3188</v>
      </c>
      <c r="I8665" s="4">
        <v>27.18</v>
      </c>
      <c r="J8665" s="5">
        <v>3</v>
      </c>
      <c r="K8665" s="4">
        <v>12.23</v>
      </c>
    </row>
    <row r="8666" spans="1:11" x14ac:dyDescent="0.2">
      <c r="A8666" t="s">
        <v>3847</v>
      </c>
      <c r="B8666" t="str">
        <f t="shared" si="272"/>
        <v>2017</v>
      </c>
      <c r="C8666" t="str">
        <f t="shared" si="273"/>
        <v>Sep</v>
      </c>
      <c r="D8666" t="s">
        <v>444</v>
      </c>
      <c r="E8666" t="s">
        <v>67</v>
      </c>
      <c r="F8666" t="s">
        <v>43</v>
      </c>
      <c r="G8666" t="s">
        <v>44</v>
      </c>
      <c r="H8666" t="s">
        <v>45</v>
      </c>
      <c r="I8666" s="4">
        <v>391.98</v>
      </c>
      <c r="J8666" s="5">
        <v>2</v>
      </c>
      <c r="K8666" s="4">
        <v>113.67</v>
      </c>
    </row>
    <row r="8667" spans="1:11" x14ac:dyDescent="0.2">
      <c r="A8667" t="s">
        <v>3847</v>
      </c>
      <c r="B8667" t="str">
        <f t="shared" si="272"/>
        <v>2017</v>
      </c>
      <c r="C8667" t="str">
        <f t="shared" si="273"/>
        <v>Sep</v>
      </c>
      <c r="D8667" t="s">
        <v>2166</v>
      </c>
      <c r="E8667" t="s">
        <v>793</v>
      </c>
      <c r="F8667" t="s">
        <v>12</v>
      </c>
      <c r="G8667" t="s">
        <v>20</v>
      </c>
      <c r="H8667" t="s">
        <v>2510</v>
      </c>
      <c r="I8667" s="4">
        <v>67.400000000000006</v>
      </c>
      <c r="J8667" s="5">
        <v>5</v>
      </c>
      <c r="K8667" s="4">
        <v>17.52</v>
      </c>
    </row>
    <row r="8668" spans="1:11" x14ac:dyDescent="0.2">
      <c r="A8668" t="s">
        <v>3847</v>
      </c>
      <c r="B8668" t="str">
        <f t="shared" si="272"/>
        <v>2017</v>
      </c>
      <c r="C8668" t="str">
        <f t="shared" si="273"/>
        <v>Sep</v>
      </c>
      <c r="D8668" t="s">
        <v>2676</v>
      </c>
      <c r="E8668" t="s">
        <v>169</v>
      </c>
      <c r="F8668" t="s">
        <v>12</v>
      </c>
      <c r="G8668" t="s">
        <v>22</v>
      </c>
      <c r="H8668" t="s">
        <v>700</v>
      </c>
      <c r="I8668" s="4">
        <v>40.18</v>
      </c>
      <c r="J8668" s="5">
        <v>3</v>
      </c>
      <c r="K8668" s="4">
        <v>14.56</v>
      </c>
    </row>
    <row r="8669" spans="1:11" x14ac:dyDescent="0.2">
      <c r="A8669" t="s">
        <v>3847</v>
      </c>
      <c r="B8669" t="str">
        <f t="shared" si="272"/>
        <v>2017</v>
      </c>
      <c r="C8669" t="str">
        <f t="shared" si="273"/>
        <v>Sep</v>
      </c>
      <c r="D8669" t="s">
        <v>1887</v>
      </c>
      <c r="E8669" t="s">
        <v>34</v>
      </c>
      <c r="F8669" t="s">
        <v>12</v>
      </c>
      <c r="G8669" t="s">
        <v>13</v>
      </c>
      <c r="H8669" t="s">
        <v>2500</v>
      </c>
      <c r="I8669" s="4">
        <v>12.96</v>
      </c>
      <c r="J8669" s="5">
        <v>2</v>
      </c>
      <c r="K8669" s="4">
        <v>6.22</v>
      </c>
    </row>
    <row r="8670" spans="1:11" x14ac:dyDescent="0.2">
      <c r="A8670" t="s">
        <v>3847</v>
      </c>
      <c r="B8670" t="str">
        <f t="shared" si="272"/>
        <v>2017</v>
      </c>
      <c r="C8670" t="str">
        <f t="shared" si="273"/>
        <v>Sep</v>
      </c>
      <c r="D8670" t="s">
        <v>1887</v>
      </c>
      <c r="E8670" t="s">
        <v>34</v>
      </c>
      <c r="F8670" t="s">
        <v>12</v>
      </c>
      <c r="G8670" t="s">
        <v>27</v>
      </c>
      <c r="H8670" t="s">
        <v>3848</v>
      </c>
      <c r="I8670" s="4">
        <v>17.940000000000001</v>
      </c>
      <c r="J8670" s="5">
        <v>3</v>
      </c>
      <c r="K8670" s="4">
        <v>6.46</v>
      </c>
    </row>
    <row r="8671" spans="1:11" x14ac:dyDescent="0.2">
      <c r="A8671" t="s">
        <v>3847</v>
      </c>
      <c r="B8671" t="str">
        <f t="shared" si="272"/>
        <v>2017</v>
      </c>
      <c r="C8671" t="str">
        <f t="shared" si="273"/>
        <v>Sep</v>
      </c>
      <c r="D8671" t="s">
        <v>1221</v>
      </c>
      <c r="E8671" t="s">
        <v>31</v>
      </c>
      <c r="F8671" t="s">
        <v>12</v>
      </c>
      <c r="G8671" t="s">
        <v>232</v>
      </c>
      <c r="H8671" t="s">
        <v>2698</v>
      </c>
      <c r="I8671" s="4">
        <v>21.96</v>
      </c>
      <c r="J8671" s="5">
        <v>2</v>
      </c>
      <c r="K8671" s="4">
        <v>6.15</v>
      </c>
    </row>
    <row r="8672" spans="1:11" x14ac:dyDescent="0.2">
      <c r="A8672" t="s">
        <v>3847</v>
      </c>
      <c r="B8672" t="str">
        <f t="shared" si="272"/>
        <v>2017</v>
      </c>
      <c r="C8672" t="str">
        <f t="shared" si="273"/>
        <v>Sep</v>
      </c>
      <c r="D8672" t="s">
        <v>1462</v>
      </c>
      <c r="E8672" t="s">
        <v>169</v>
      </c>
      <c r="F8672" t="s">
        <v>43</v>
      </c>
      <c r="G8672" t="s">
        <v>58</v>
      </c>
      <c r="H8672" t="s">
        <v>1197</v>
      </c>
      <c r="I8672" s="4">
        <v>1071</v>
      </c>
      <c r="J8672" s="5">
        <v>9</v>
      </c>
      <c r="K8672" s="4">
        <v>171.36</v>
      </c>
    </row>
    <row r="8673" spans="1:11" x14ac:dyDescent="0.2">
      <c r="A8673" t="s">
        <v>3847</v>
      </c>
      <c r="B8673" t="str">
        <f t="shared" si="272"/>
        <v>2017</v>
      </c>
      <c r="C8673" t="str">
        <f t="shared" si="273"/>
        <v>Sep</v>
      </c>
      <c r="D8673" t="s">
        <v>1462</v>
      </c>
      <c r="E8673" t="s">
        <v>169</v>
      </c>
      <c r="F8673" t="s">
        <v>38</v>
      </c>
      <c r="G8673" t="s">
        <v>52</v>
      </c>
      <c r="H8673" t="s">
        <v>3352</v>
      </c>
      <c r="I8673" s="4">
        <v>12.07</v>
      </c>
      <c r="J8673" s="5">
        <v>1</v>
      </c>
      <c r="K8673" s="4">
        <v>3.98</v>
      </c>
    </row>
    <row r="8674" spans="1:11" x14ac:dyDescent="0.2">
      <c r="A8674" t="s">
        <v>3849</v>
      </c>
      <c r="B8674" t="str">
        <f t="shared" si="272"/>
        <v>2017</v>
      </c>
      <c r="C8674" t="str">
        <f t="shared" si="273"/>
        <v>Sep</v>
      </c>
      <c r="D8674" t="s">
        <v>3085</v>
      </c>
      <c r="E8674" t="s">
        <v>189</v>
      </c>
      <c r="F8674" t="s">
        <v>12</v>
      </c>
      <c r="G8674" t="s">
        <v>105</v>
      </c>
      <c r="H8674" t="s">
        <v>1597</v>
      </c>
      <c r="I8674" s="4">
        <v>119.96</v>
      </c>
      <c r="J8674" s="5">
        <v>2</v>
      </c>
      <c r="K8674" s="4">
        <v>33.590000000000003</v>
      </c>
    </row>
    <row r="8675" spans="1:11" x14ac:dyDescent="0.2">
      <c r="A8675" t="s">
        <v>3849</v>
      </c>
      <c r="B8675" t="str">
        <f t="shared" si="272"/>
        <v>2017</v>
      </c>
      <c r="C8675" t="str">
        <f t="shared" si="273"/>
        <v>Sep</v>
      </c>
      <c r="D8675" t="s">
        <v>3085</v>
      </c>
      <c r="E8675" t="s">
        <v>189</v>
      </c>
      <c r="F8675" t="s">
        <v>12</v>
      </c>
      <c r="G8675" t="s">
        <v>20</v>
      </c>
      <c r="H8675" t="s">
        <v>2707</v>
      </c>
      <c r="I8675" s="4">
        <v>31.44</v>
      </c>
      <c r="J8675" s="5">
        <v>3</v>
      </c>
      <c r="K8675" s="4">
        <v>8.49</v>
      </c>
    </row>
    <row r="8676" spans="1:11" x14ac:dyDescent="0.2">
      <c r="A8676" t="s">
        <v>3849</v>
      </c>
      <c r="B8676" t="str">
        <f t="shared" si="272"/>
        <v>2017</v>
      </c>
      <c r="C8676" t="str">
        <f t="shared" si="273"/>
        <v>Sep</v>
      </c>
      <c r="D8676" t="s">
        <v>3085</v>
      </c>
      <c r="E8676" t="s">
        <v>189</v>
      </c>
      <c r="F8676" t="s">
        <v>12</v>
      </c>
      <c r="G8676" t="s">
        <v>22</v>
      </c>
      <c r="H8676" t="s">
        <v>2819</v>
      </c>
      <c r="I8676" s="4">
        <v>6.88</v>
      </c>
      <c r="J8676" s="5">
        <v>1</v>
      </c>
      <c r="K8676" s="4">
        <v>2.3199999999999998</v>
      </c>
    </row>
    <row r="8677" spans="1:11" x14ac:dyDescent="0.2">
      <c r="A8677" t="s">
        <v>3849</v>
      </c>
      <c r="B8677" t="str">
        <f t="shared" si="272"/>
        <v>2017</v>
      </c>
      <c r="C8677" t="str">
        <f t="shared" si="273"/>
        <v>Sep</v>
      </c>
      <c r="D8677" t="s">
        <v>757</v>
      </c>
      <c r="E8677" t="s">
        <v>327</v>
      </c>
      <c r="F8677" t="s">
        <v>38</v>
      </c>
      <c r="G8677" t="s">
        <v>52</v>
      </c>
      <c r="H8677" t="s">
        <v>886</v>
      </c>
      <c r="I8677" s="4">
        <v>29.33</v>
      </c>
      <c r="J8677" s="5">
        <v>3</v>
      </c>
      <c r="K8677" s="4">
        <v>3.67</v>
      </c>
    </row>
    <row r="8678" spans="1:11" x14ac:dyDescent="0.2">
      <c r="A8678" t="s">
        <v>3849</v>
      </c>
      <c r="B8678" t="str">
        <f t="shared" si="272"/>
        <v>2017</v>
      </c>
      <c r="C8678" t="str">
        <f t="shared" si="273"/>
        <v>Sep</v>
      </c>
      <c r="D8678" t="s">
        <v>2512</v>
      </c>
      <c r="E8678" t="s">
        <v>974</v>
      </c>
      <c r="F8678" t="s">
        <v>43</v>
      </c>
      <c r="G8678" t="s">
        <v>58</v>
      </c>
      <c r="H8678" t="s">
        <v>546</v>
      </c>
      <c r="I8678" s="4">
        <v>291.95999999999998</v>
      </c>
      <c r="J8678" s="5">
        <v>4</v>
      </c>
      <c r="K8678" s="4">
        <v>102.19</v>
      </c>
    </row>
    <row r="8679" spans="1:11" x14ac:dyDescent="0.2">
      <c r="A8679" t="s">
        <v>3849</v>
      </c>
      <c r="B8679" t="str">
        <f t="shared" si="272"/>
        <v>2017</v>
      </c>
      <c r="C8679" t="str">
        <f t="shared" si="273"/>
        <v>Sep</v>
      </c>
      <c r="D8679" t="s">
        <v>283</v>
      </c>
      <c r="E8679" t="s">
        <v>327</v>
      </c>
      <c r="F8679" t="s">
        <v>12</v>
      </c>
      <c r="G8679" t="s">
        <v>72</v>
      </c>
      <c r="H8679" t="s">
        <v>2478</v>
      </c>
      <c r="I8679" s="4">
        <v>14.35</v>
      </c>
      <c r="J8679" s="5">
        <v>3</v>
      </c>
      <c r="K8679" s="4">
        <v>5.2</v>
      </c>
    </row>
    <row r="8680" spans="1:11" x14ac:dyDescent="0.2">
      <c r="A8680" t="s">
        <v>3849</v>
      </c>
      <c r="B8680" t="str">
        <f t="shared" si="272"/>
        <v>2017</v>
      </c>
      <c r="C8680" t="str">
        <f t="shared" si="273"/>
        <v>Sep</v>
      </c>
      <c r="D8680" t="s">
        <v>1336</v>
      </c>
      <c r="E8680" t="s">
        <v>327</v>
      </c>
      <c r="F8680" t="s">
        <v>38</v>
      </c>
      <c r="G8680" t="s">
        <v>83</v>
      </c>
      <c r="H8680" t="s">
        <v>2271</v>
      </c>
      <c r="I8680" s="4">
        <v>180.59</v>
      </c>
      <c r="J8680" s="5">
        <v>2</v>
      </c>
      <c r="K8680" s="4">
        <v>-240.78</v>
      </c>
    </row>
    <row r="8681" spans="1:11" x14ac:dyDescent="0.2">
      <c r="A8681" t="s">
        <v>3849</v>
      </c>
      <c r="B8681" t="str">
        <f t="shared" si="272"/>
        <v>2017</v>
      </c>
      <c r="C8681" t="str">
        <f t="shared" si="273"/>
        <v>Sep</v>
      </c>
      <c r="D8681" t="s">
        <v>1336</v>
      </c>
      <c r="E8681" t="s">
        <v>327</v>
      </c>
      <c r="F8681" t="s">
        <v>43</v>
      </c>
      <c r="G8681" t="s">
        <v>58</v>
      </c>
      <c r="H8681" t="s">
        <v>1807</v>
      </c>
      <c r="I8681" s="4">
        <v>47.98</v>
      </c>
      <c r="J8681" s="5">
        <v>2</v>
      </c>
      <c r="K8681" s="4">
        <v>0.6</v>
      </c>
    </row>
    <row r="8682" spans="1:11" x14ac:dyDescent="0.2">
      <c r="A8682" t="s">
        <v>3849</v>
      </c>
      <c r="B8682" t="str">
        <f t="shared" si="272"/>
        <v>2017</v>
      </c>
      <c r="C8682" t="str">
        <f t="shared" si="273"/>
        <v>Sep</v>
      </c>
      <c r="D8682" t="s">
        <v>781</v>
      </c>
      <c r="E8682" t="s">
        <v>31</v>
      </c>
      <c r="F8682" t="s">
        <v>12</v>
      </c>
      <c r="G8682" t="s">
        <v>22</v>
      </c>
      <c r="H8682" t="s">
        <v>1455</v>
      </c>
      <c r="I8682" s="4">
        <v>25.82</v>
      </c>
      <c r="J8682" s="5">
        <v>6</v>
      </c>
      <c r="K8682" s="4">
        <v>9.0399999999999991</v>
      </c>
    </row>
    <row r="8683" spans="1:11" x14ac:dyDescent="0.2">
      <c r="A8683" t="s">
        <v>3849</v>
      </c>
      <c r="B8683" t="str">
        <f t="shared" si="272"/>
        <v>2017</v>
      </c>
      <c r="C8683" t="str">
        <f t="shared" si="273"/>
        <v>Sep</v>
      </c>
      <c r="D8683" t="s">
        <v>781</v>
      </c>
      <c r="E8683" t="s">
        <v>31</v>
      </c>
      <c r="F8683" t="s">
        <v>12</v>
      </c>
      <c r="G8683" t="s">
        <v>105</v>
      </c>
      <c r="H8683" t="s">
        <v>1904</v>
      </c>
      <c r="I8683" s="4">
        <v>160.96</v>
      </c>
      <c r="J8683" s="5">
        <v>2</v>
      </c>
      <c r="K8683" s="4">
        <v>48.29</v>
      </c>
    </row>
    <row r="8684" spans="1:11" x14ac:dyDescent="0.2">
      <c r="A8684" t="s">
        <v>3849</v>
      </c>
      <c r="B8684" t="str">
        <f t="shared" si="272"/>
        <v>2017</v>
      </c>
      <c r="C8684" t="str">
        <f t="shared" si="273"/>
        <v>Sep</v>
      </c>
      <c r="D8684" t="s">
        <v>3067</v>
      </c>
      <c r="E8684" t="s">
        <v>139</v>
      </c>
      <c r="F8684" t="s">
        <v>12</v>
      </c>
      <c r="G8684" t="s">
        <v>13</v>
      </c>
      <c r="H8684" t="s">
        <v>1023</v>
      </c>
      <c r="I8684" s="4">
        <v>251.64</v>
      </c>
      <c r="J8684" s="5">
        <v>3</v>
      </c>
      <c r="K8684" s="4">
        <v>88.07</v>
      </c>
    </row>
    <row r="8685" spans="1:11" x14ac:dyDescent="0.2">
      <c r="A8685" t="s">
        <v>3849</v>
      </c>
      <c r="B8685" t="str">
        <f t="shared" si="272"/>
        <v>2017</v>
      </c>
      <c r="C8685" t="str">
        <f t="shared" si="273"/>
        <v>Sep</v>
      </c>
      <c r="D8685" t="s">
        <v>2454</v>
      </c>
      <c r="E8685" t="s">
        <v>17</v>
      </c>
      <c r="F8685" t="s">
        <v>12</v>
      </c>
      <c r="G8685" t="s">
        <v>105</v>
      </c>
      <c r="H8685" t="s">
        <v>3221</v>
      </c>
      <c r="I8685" s="4">
        <v>73.180000000000007</v>
      </c>
      <c r="J8685" s="5">
        <v>6</v>
      </c>
      <c r="K8685" s="4">
        <v>-197.58</v>
      </c>
    </row>
    <row r="8686" spans="1:11" x14ac:dyDescent="0.2">
      <c r="A8686" t="s">
        <v>3849</v>
      </c>
      <c r="B8686" t="str">
        <f t="shared" si="272"/>
        <v>2017</v>
      </c>
      <c r="C8686" t="str">
        <f t="shared" si="273"/>
        <v>Sep</v>
      </c>
      <c r="D8686" t="s">
        <v>2454</v>
      </c>
      <c r="E8686" t="s">
        <v>17</v>
      </c>
      <c r="F8686" t="s">
        <v>12</v>
      </c>
      <c r="G8686" t="s">
        <v>13</v>
      </c>
      <c r="H8686" t="s">
        <v>1577</v>
      </c>
      <c r="I8686" s="4">
        <v>20.74</v>
      </c>
      <c r="J8686" s="5">
        <v>4</v>
      </c>
      <c r="K8686" s="4">
        <v>7.26</v>
      </c>
    </row>
    <row r="8687" spans="1:11" x14ac:dyDescent="0.2">
      <c r="A8687" t="s">
        <v>3849</v>
      </c>
      <c r="B8687" t="str">
        <f t="shared" si="272"/>
        <v>2017</v>
      </c>
      <c r="C8687" t="str">
        <f t="shared" si="273"/>
        <v>Sep</v>
      </c>
      <c r="D8687" t="s">
        <v>2454</v>
      </c>
      <c r="E8687" t="s">
        <v>17</v>
      </c>
      <c r="F8687" t="s">
        <v>43</v>
      </c>
      <c r="G8687" t="s">
        <v>44</v>
      </c>
      <c r="H8687" t="s">
        <v>1899</v>
      </c>
      <c r="I8687" s="4">
        <v>39.979999999999997</v>
      </c>
      <c r="J8687" s="5">
        <v>2</v>
      </c>
      <c r="K8687" s="4">
        <v>-9</v>
      </c>
    </row>
    <row r="8688" spans="1:11" x14ac:dyDescent="0.2">
      <c r="A8688" t="s">
        <v>3849</v>
      </c>
      <c r="B8688" t="str">
        <f t="shared" si="272"/>
        <v>2017</v>
      </c>
      <c r="C8688" t="str">
        <f t="shared" si="273"/>
        <v>Sep</v>
      </c>
      <c r="D8688" t="s">
        <v>2866</v>
      </c>
      <c r="E8688" t="s">
        <v>116</v>
      </c>
      <c r="F8688" t="s">
        <v>43</v>
      </c>
      <c r="G8688" t="s">
        <v>58</v>
      </c>
      <c r="H8688" t="s">
        <v>3608</v>
      </c>
      <c r="I8688" s="4">
        <v>199.95</v>
      </c>
      <c r="J8688" s="5">
        <v>5</v>
      </c>
      <c r="K8688" s="4">
        <v>63.98</v>
      </c>
    </row>
    <row r="8689" spans="1:11" x14ac:dyDescent="0.2">
      <c r="A8689" t="s">
        <v>3849</v>
      </c>
      <c r="B8689" t="str">
        <f t="shared" si="272"/>
        <v>2017</v>
      </c>
      <c r="C8689" t="str">
        <f t="shared" si="273"/>
        <v>Sep</v>
      </c>
      <c r="D8689" t="s">
        <v>2866</v>
      </c>
      <c r="E8689" t="s">
        <v>116</v>
      </c>
      <c r="F8689" t="s">
        <v>12</v>
      </c>
      <c r="G8689" t="s">
        <v>13</v>
      </c>
      <c r="H8689" t="s">
        <v>32</v>
      </c>
      <c r="I8689" s="4">
        <v>12.96</v>
      </c>
      <c r="J8689" s="5">
        <v>2</v>
      </c>
      <c r="K8689" s="4">
        <v>6.22</v>
      </c>
    </row>
    <row r="8690" spans="1:11" x14ac:dyDescent="0.2">
      <c r="A8690" t="s">
        <v>3849</v>
      </c>
      <c r="B8690" t="str">
        <f t="shared" si="272"/>
        <v>2017</v>
      </c>
      <c r="C8690" t="str">
        <f t="shared" si="273"/>
        <v>Sep</v>
      </c>
      <c r="D8690" t="s">
        <v>956</v>
      </c>
      <c r="E8690" t="s">
        <v>31</v>
      </c>
      <c r="F8690" t="s">
        <v>12</v>
      </c>
      <c r="G8690" t="s">
        <v>13</v>
      </c>
      <c r="H8690" t="s">
        <v>389</v>
      </c>
      <c r="I8690" s="4">
        <v>211.04</v>
      </c>
      <c r="J8690" s="5">
        <v>8</v>
      </c>
      <c r="K8690" s="4">
        <v>97.08</v>
      </c>
    </row>
    <row r="8691" spans="1:11" x14ac:dyDescent="0.2">
      <c r="A8691" t="s">
        <v>3849</v>
      </c>
      <c r="B8691" t="str">
        <f t="shared" si="272"/>
        <v>2017</v>
      </c>
      <c r="C8691" t="str">
        <f t="shared" si="273"/>
        <v>Sep</v>
      </c>
      <c r="D8691" t="s">
        <v>956</v>
      </c>
      <c r="E8691" t="s">
        <v>31</v>
      </c>
      <c r="F8691" t="s">
        <v>38</v>
      </c>
      <c r="G8691" t="s">
        <v>39</v>
      </c>
      <c r="H8691" t="s">
        <v>658</v>
      </c>
      <c r="I8691" s="4">
        <v>594.82000000000005</v>
      </c>
      <c r="J8691" s="5">
        <v>2</v>
      </c>
      <c r="K8691" s="4">
        <v>59.48</v>
      </c>
    </row>
    <row r="8692" spans="1:11" x14ac:dyDescent="0.2">
      <c r="A8692" t="s">
        <v>3849</v>
      </c>
      <c r="B8692" t="str">
        <f t="shared" si="272"/>
        <v>2017</v>
      </c>
      <c r="C8692" t="str">
        <f t="shared" si="273"/>
        <v>Sep</v>
      </c>
      <c r="D8692" t="s">
        <v>956</v>
      </c>
      <c r="E8692" t="s">
        <v>31</v>
      </c>
      <c r="F8692" t="s">
        <v>12</v>
      </c>
      <c r="G8692" t="s">
        <v>22</v>
      </c>
      <c r="H8692" t="s">
        <v>810</v>
      </c>
      <c r="I8692" s="4">
        <v>72.959999999999994</v>
      </c>
      <c r="J8692" s="5">
        <v>3</v>
      </c>
      <c r="K8692" s="4">
        <v>23.71</v>
      </c>
    </row>
    <row r="8693" spans="1:11" x14ac:dyDescent="0.2">
      <c r="A8693" t="s">
        <v>3849</v>
      </c>
      <c r="B8693" t="str">
        <f t="shared" si="272"/>
        <v>2017</v>
      </c>
      <c r="C8693" t="str">
        <f t="shared" si="273"/>
        <v>Sep</v>
      </c>
      <c r="D8693" t="s">
        <v>842</v>
      </c>
      <c r="E8693" t="s">
        <v>11</v>
      </c>
      <c r="F8693" t="s">
        <v>12</v>
      </c>
      <c r="G8693" t="s">
        <v>13</v>
      </c>
      <c r="H8693" t="s">
        <v>1330</v>
      </c>
      <c r="I8693" s="4">
        <v>9.25</v>
      </c>
      <c r="J8693" s="5">
        <v>2</v>
      </c>
      <c r="K8693" s="4">
        <v>3.35</v>
      </c>
    </row>
    <row r="8694" spans="1:11" x14ac:dyDescent="0.2">
      <c r="A8694" t="s">
        <v>3850</v>
      </c>
      <c r="B8694" t="str">
        <f t="shared" si="272"/>
        <v>2017</v>
      </c>
      <c r="C8694" t="str">
        <f t="shared" si="273"/>
        <v>Sep</v>
      </c>
      <c r="D8694" t="s">
        <v>81</v>
      </c>
      <c r="E8694" t="s">
        <v>139</v>
      </c>
      <c r="F8694" t="s">
        <v>43</v>
      </c>
      <c r="G8694" t="s">
        <v>58</v>
      </c>
      <c r="H8694" t="s">
        <v>1099</v>
      </c>
      <c r="I8694" s="4">
        <v>17.88</v>
      </c>
      <c r="J8694" s="5">
        <v>3</v>
      </c>
      <c r="K8694" s="4">
        <v>2.46</v>
      </c>
    </row>
    <row r="8695" spans="1:11" x14ac:dyDescent="0.2">
      <c r="A8695" t="s">
        <v>3850</v>
      </c>
      <c r="B8695" t="str">
        <f t="shared" si="272"/>
        <v>2017</v>
      </c>
      <c r="C8695" t="str">
        <f t="shared" si="273"/>
        <v>Sep</v>
      </c>
      <c r="D8695" t="s">
        <v>81</v>
      </c>
      <c r="E8695" t="s">
        <v>139</v>
      </c>
      <c r="F8695" t="s">
        <v>12</v>
      </c>
      <c r="G8695" t="s">
        <v>18</v>
      </c>
      <c r="H8695" t="s">
        <v>941</v>
      </c>
      <c r="I8695" s="4">
        <v>235.94</v>
      </c>
      <c r="J8695" s="5">
        <v>3</v>
      </c>
      <c r="K8695" s="4">
        <v>85.53</v>
      </c>
    </row>
    <row r="8696" spans="1:11" x14ac:dyDescent="0.2">
      <c r="A8696" t="s">
        <v>3850</v>
      </c>
      <c r="B8696" t="str">
        <f t="shared" si="272"/>
        <v>2017</v>
      </c>
      <c r="C8696" t="str">
        <f t="shared" si="273"/>
        <v>Sep</v>
      </c>
      <c r="D8696" t="s">
        <v>2847</v>
      </c>
      <c r="E8696" t="s">
        <v>87</v>
      </c>
      <c r="F8696" t="s">
        <v>38</v>
      </c>
      <c r="G8696" t="s">
        <v>52</v>
      </c>
      <c r="H8696" t="s">
        <v>1794</v>
      </c>
      <c r="I8696" s="4">
        <v>103.06</v>
      </c>
      <c r="J8696" s="5">
        <v>3</v>
      </c>
      <c r="K8696" s="4">
        <v>24.48</v>
      </c>
    </row>
    <row r="8697" spans="1:11" x14ac:dyDescent="0.2">
      <c r="A8697" t="s">
        <v>3850</v>
      </c>
      <c r="B8697" t="str">
        <f t="shared" si="272"/>
        <v>2017</v>
      </c>
      <c r="C8697" t="str">
        <f t="shared" si="273"/>
        <v>Sep</v>
      </c>
      <c r="D8697" t="s">
        <v>493</v>
      </c>
      <c r="E8697" t="s">
        <v>369</v>
      </c>
      <c r="F8697" t="s">
        <v>43</v>
      </c>
      <c r="G8697" t="s">
        <v>58</v>
      </c>
      <c r="H8697" t="s">
        <v>2721</v>
      </c>
      <c r="I8697" s="4">
        <v>72</v>
      </c>
      <c r="J8697" s="5">
        <v>4</v>
      </c>
      <c r="K8697" s="4">
        <v>12.96</v>
      </c>
    </row>
    <row r="8698" spans="1:11" x14ac:dyDescent="0.2">
      <c r="A8698" t="s">
        <v>3850</v>
      </c>
      <c r="B8698" t="str">
        <f t="shared" si="272"/>
        <v>2017</v>
      </c>
      <c r="C8698" t="str">
        <f t="shared" si="273"/>
        <v>Sep</v>
      </c>
      <c r="D8698" t="s">
        <v>493</v>
      </c>
      <c r="E8698" t="s">
        <v>369</v>
      </c>
      <c r="F8698" t="s">
        <v>43</v>
      </c>
      <c r="G8698" t="s">
        <v>58</v>
      </c>
      <c r="H8698" t="s">
        <v>2909</v>
      </c>
      <c r="I8698" s="4">
        <v>655.9</v>
      </c>
      <c r="J8698" s="5">
        <v>5</v>
      </c>
      <c r="K8698" s="4">
        <v>275.48</v>
      </c>
    </row>
    <row r="8699" spans="1:11" x14ac:dyDescent="0.2">
      <c r="A8699" t="s">
        <v>3850</v>
      </c>
      <c r="B8699" t="str">
        <f t="shared" si="272"/>
        <v>2017</v>
      </c>
      <c r="C8699" t="str">
        <f t="shared" si="273"/>
        <v>Sep</v>
      </c>
      <c r="D8699" t="s">
        <v>493</v>
      </c>
      <c r="E8699" t="s">
        <v>369</v>
      </c>
      <c r="F8699" t="s">
        <v>38</v>
      </c>
      <c r="G8699" t="s">
        <v>39</v>
      </c>
      <c r="H8699" t="s">
        <v>1856</v>
      </c>
      <c r="I8699" s="4">
        <v>603.91999999999996</v>
      </c>
      <c r="J8699" s="5">
        <v>4</v>
      </c>
      <c r="K8699" s="4">
        <v>181.18</v>
      </c>
    </row>
    <row r="8700" spans="1:11" x14ac:dyDescent="0.2">
      <c r="A8700" t="s">
        <v>3850</v>
      </c>
      <c r="B8700" t="str">
        <f t="shared" si="272"/>
        <v>2017</v>
      </c>
      <c r="C8700" t="str">
        <f t="shared" si="273"/>
        <v>Sep</v>
      </c>
      <c r="D8700" t="s">
        <v>3382</v>
      </c>
      <c r="E8700" t="s">
        <v>87</v>
      </c>
      <c r="F8700" t="s">
        <v>43</v>
      </c>
      <c r="G8700" t="s">
        <v>44</v>
      </c>
      <c r="H8700" t="s">
        <v>782</v>
      </c>
      <c r="I8700" s="4">
        <v>1169.69</v>
      </c>
      <c r="J8700" s="5">
        <v>3</v>
      </c>
      <c r="K8700" s="4">
        <v>-253.43</v>
      </c>
    </row>
    <row r="8701" spans="1:11" x14ac:dyDescent="0.2">
      <c r="A8701" t="s">
        <v>3850</v>
      </c>
      <c r="B8701" t="str">
        <f t="shared" si="272"/>
        <v>2017</v>
      </c>
      <c r="C8701" t="str">
        <f t="shared" si="273"/>
        <v>Sep</v>
      </c>
      <c r="D8701" t="s">
        <v>2461</v>
      </c>
      <c r="E8701" t="s">
        <v>34</v>
      </c>
      <c r="F8701" t="s">
        <v>12</v>
      </c>
      <c r="G8701" t="s">
        <v>20</v>
      </c>
      <c r="H8701" t="s">
        <v>1921</v>
      </c>
      <c r="I8701" s="4">
        <v>40.29</v>
      </c>
      <c r="J8701" s="5">
        <v>3</v>
      </c>
      <c r="K8701" s="4">
        <v>10.07</v>
      </c>
    </row>
    <row r="8702" spans="1:11" x14ac:dyDescent="0.2">
      <c r="A8702" t="s">
        <v>3850</v>
      </c>
      <c r="B8702" t="str">
        <f t="shared" si="272"/>
        <v>2017</v>
      </c>
      <c r="C8702" t="str">
        <f t="shared" si="273"/>
        <v>Sep</v>
      </c>
      <c r="D8702" t="s">
        <v>2461</v>
      </c>
      <c r="E8702" t="s">
        <v>34</v>
      </c>
      <c r="F8702" t="s">
        <v>12</v>
      </c>
      <c r="G8702" t="s">
        <v>22</v>
      </c>
      <c r="H8702" t="s">
        <v>191</v>
      </c>
      <c r="I8702" s="4">
        <v>38.71</v>
      </c>
      <c r="J8702" s="5">
        <v>7</v>
      </c>
      <c r="K8702" s="4">
        <v>17.809999999999999</v>
      </c>
    </row>
    <row r="8703" spans="1:11" x14ac:dyDescent="0.2">
      <c r="A8703" t="s">
        <v>3850</v>
      </c>
      <c r="B8703" t="str">
        <f t="shared" si="272"/>
        <v>2017</v>
      </c>
      <c r="C8703" t="str">
        <f t="shared" si="273"/>
        <v>Sep</v>
      </c>
      <c r="D8703" t="s">
        <v>912</v>
      </c>
      <c r="E8703" t="s">
        <v>501</v>
      </c>
      <c r="F8703" t="s">
        <v>43</v>
      </c>
      <c r="G8703" t="s">
        <v>44</v>
      </c>
      <c r="H8703" t="s">
        <v>337</v>
      </c>
      <c r="I8703" s="4">
        <v>391.98</v>
      </c>
      <c r="J8703" s="5">
        <v>2</v>
      </c>
      <c r="K8703" s="4">
        <v>109.75</v>
      </c>
    </row>
    <row r="8704" spans="1:11" x14ac:dyDescent="0.2">
      <c r="A8704" t="s">
        <v>3850</v>
      </c>
      <c r="B8704" t="str">
        <f t="shared" si="272"/>
        <v>2017</v>
      </c>
      <c r="C8704" t="str">
        <f t="shared" si="273"/>
        <v>Sep</v>
      </c>
      <c r="D8704" t="s">
        <v>912</v>
      </c>
      <c r="E8704" t="s">
        <v>501</v>
      </c>
      <c r="F8704" t="s">
        <v>43</v>
      </c>
      <c r="G8704" t="s">
        <v>44</v>
      </c>
      <c r="H8704" t="s">
        <v>2101</v>
      </c>
      <c r="I8704" s="4">
        <v>437.85</v>
      </c>
      <c r="J8704" s="5">
        <v>3</v>
      </c>
      <c r="K8704" s="4">
        <v>131.36000000000001</v>
      </c>
    </row>
    <row r="8705" spans="1:11" x14ac:dyDescent="0.2">
      <c r="A8705" t="s">
        <v>3850</v>
      </c>
      <c r="B8705" t="str">
        <f t="shared" si="272"/>
        <v>2017</v>
      </c>
      <c r="C8705" t="str">
        <f t="shared" si="273"/>
        <v>Sep</v>
      </c>
      <c r="D8705" t="s">
        <v>1535</v>
      </c>
      <c r="E8705" t="s">
        <v>31</v>
      </c>
      <c r="F8705" t="s">
        <v>43</v>
      </c>
      <c r="G8705" t="s">
        <v>44</v>
      </c>
      <c r="H8705" t="s">
        <v>747</v>
      </c>
      <c r="I8705" s="4">
        <v>859.2</v>
      </c>
      <c r="J8705" s="5">
        <v>3</v>
      </c>
      <c r="K8705" s="4">
        <v>75.180000000000007</v>
      </c>
    </row>
    <row r="8706" spans="1:11" x14ac:dyDescent="0.2">
      <c r="A8706" t="s">
        <v>3850</v>
      </c>
      <c r="B8706" t="str">
        <f t="shared" si="272"/>
        <v>2017</v>
      </c>
      <c r="C8706" t="str">
        <f t="shared" si="273"/>
        <v>Sep</v>
      </c>
      <c r="D8706" t="s">
        <v>1535</v>
      </c>
      <c r="E8706" t="s">
        <v>31</v>
      </c>
      <c r="F8706" t="s">
        <v>43</v>
      </c>
      <c r="G8706" t="s">
        <v>353</v>
      </c>
      <c r="H8706" t="s">
        <v>3851</v>
      </c>
      <c r="I8706" s="4">
        <v>506.28</v>
      </c>
      <c r="J8706" s="5">
        <v>3</v>
      </c>
      <c r="K8706" s="4">
        <v>177.2</v>
      </c>
    </row>
    <row r="8707" spans="1:11" x14ac:dyDescent="0.2">
      <c r="A8707" t="s">
        <v>3850</v>
      </c>
      <c r="B8707" t="str">
        <f t="shared" ref="B8707:B8770" si="274">TEXT(A8707,"YYYY")</f>
        <v>2017</v>
      </c>
      <c r="C8707" t="str">
        <f t="shared" ref="C8707:C8770" si="275">TEXT(A8707,"MMM")</f>
        <v>Sep</v>
      </c>
      <c r="D8707" t="s">
        <v>1368</v>
      </c>
      <c r="E8707" t="s">
        <v>139</v>
      </c>
      <c r="F8707" t="s">
        <v>43</v>
      </c>
      <c r="G8707" t="s">
        <v>44</v>
      </c>
      <c r="H8707" t="s">
        <v>1510</v>
      </c>
      <c r="I8707" s="4">
        <v>383.96</v>
      </c>
      <c r="J8707" s="5">
        <v>5</v>
      </c>
      <c r="K8707" s="4">
        <v>38.4</v>
      </c>
    </row>
    <row r="8708" spans="1:11" x14ac:dyDescent="0.2">
      <c r="A8708" t="s">
        <v>3850</v>
      </c>
      <c r="B8708" t="str">
        <f t="shared" si="274"/>
        <v>2017</v>
      </c>
      <c r="C8708" t="str">
        <f t="shared" si="275"/>
        <v>Sep</v>
      </c>
      <c r="D8708" t="s">
        <v>1368</v>
      </c>
      <c r="E8708" t="s">
        <v>139</v>
      </c>
      <c r="F8708" t="s">
        <v>12</v>
      </c>
      <c r="G8708" t="s">
        <v>22</v>
      </c>
      <c r="H8708" t="s">
        <v>2550</v>
      </c>
      <c r="I8708" s="4">
        <v>15.57</v>
      </c>
      <c r="J8708" s="5">
        <v>3</v>
      </c>
      <c r="K8708" s="4">
        <v>-11.42</v>
      </c>
    </row>
    <row r="8709" spans="1:11" x14ac:dyDescent="0.2">
      <c r="A8709" t="s">
        <v>3850</v>
      </c>
      <c r="B8709" t="str">
        <f t="shared" si="274"/>
        <v>2017</v>
      </c>
      <c r="C8709" t="str">
        <f t="shared" si="275"/>
        <v>Sep</v>
      </c>
      <c r="D8709" t="s">
        <v>1108</v>
      </c>
      <c r="E8709" t="s">
        <v>189</v>
      </c>
      <c r="F8709" t="s">
        <v>38</v>
      </c>
      <c r="G8709" t="s">
        <v>52</v>
      </c>
      <c r="H8709" t="s">
        <v>2014</v>
      </c>
      <c r="I8709" s="4">
        <v>199.8</v>
      </c>
      <c r="J8709" s="5">
        <v>10</v>
      </c>
      <c r="K8709" s="4">
        <v>71.930000000000007</v>
      </c>
    </row>
    <row r="8710" spans="1:11" x14ac:dyDescent="0.2">
      <c r="A8710" t="s">
        <v>3850</v>
      </c>
      <c r="B8710" t="str">
        <f t="shared" si="274"/>
        <v>2017</v>
      </c>
      <c r="C8710" t="str">
        <f t="shared" si="275"/>
        <v>Sep</v>
      </c>
      <c r="D8710" t="s">
        <v>1600</v>
      </c>
      <c r="E8710" t="s">
        <v>34</v>
      </c>
      <c r="F8710" t="s">
        <v>12</v>
      </c>
      <c r="G8710" t="s">
        <v>20</v>
      </c>
      <c r="H8710" t="s">
        <v>3014</v>
      </c>
      <c r="I8710" s="4">
        <v>15.51</v>
      </c>
      <c r="J8710" s="5">
        <v>1</v>
      </c>
      <c r="K8710" s="4">
        <v>3.88</v>
      </c>
    </row>
    <row r="8711" spans="1:11" x14ac:dyDescent="0.2">
      <c r="A8711" t="s">
        <v>3850</v>
      </c>
      <c r="B8711" t="str">
        <f t="shared" si="274"/>
        <v>2017</v>
      </c>
      <c r="C8711" t="str">
        <f t="shared" si="275"/>
        <v>Sep</v>
      </c>
      <c r="D8711" t="s">
        <v>1600</v>
      </c>
      <c r="E8711" t="s">
        <v>34</v>
      </c>
      <c r="F8711" t="s">
        <v>43</v>
      </c>
      <c r="G8711" t="s">
        <v>44</v>
      </c>
      <c r="H8711" t="s">
        <v>814</v>
      </c>
      <c r="I8711" s="4">
        <v>89.9</v>
      </c>
      <c r="J8711" s="5">
        <v>2</v>
      </c>
      <c r="K8711" s="4">
        <v>25.17</v>
      </c>
    </row>
    <row r="8712" spans="1:11" x14ac:dyDescent="0.2">
      <c r="A8712" t="s">
        <v>3850</v>
      </c>
      <c r="B8712" t="str">
        <f t="shared" si="274"/>
        <v>2017</v>
      </c>
      <c r="C8712" t="str">
        <f t="shared" si="275"/>
        <v>Sep</v>
      </c>
      <c r="D8712" t="s">
        <v>1600</v>
      </c>
      <c r="E8712" t="s">
        <v>34</v>
      </c>
      <c r="F8712" t="s">
        <v>12</v>
      </c>
      <c r="G8712" t="s">
        <v>27</v>
      </c>
      <c r="H8712" t="s">
        <v>2407</v>
      </c>
      <c r="I8712" s="4">
        <v>14.28</v>
      </c>
      <c r="J8712" s="5">
        <v>4</v>
      </c>
      <c r="K8712" s="4">
        <v>3.71</v>
      </c>
    </row>
    <row r="8713" spans="1:11" x14ac:dyDescent="0.2">
      <c r="A8713" t="s">
        <v>3850</v>
      </c>
      <c r="B8713" t="str">
        <f t="shared" si="274"/>
        <v>2017</v>
      </c>
      <c r="C8713" t="str">
        <f t="shared" si="275"/>
        <v>Sep</v>
      </c>
      <c r="D8713" t="s">
        <v>1600</v>
      </c>
      <c r="E8713" t="s">
        <v>34</v>
      </c>
      <c r="F8713" t="s">
        <v>12</v>
      </c>
      <c r="G8713" t="s">
        <v>27</v>
      </c>
      <c r="H8713" t="s">
        <v>447</v>
      </c>
      <c r="I8713" s="4">
        <v>12.72</v>
      </c>
      <c r="J8713" s="5">
        <v>3</v>
      </c>
      <c r="K8713" s="4">
        <v>4.96</v>
      </c>
    </row>
    <row r="8714" spans="1:11" x14ac:dyDescent="0.2">
      <c r="A8714" t="s">
        <v>3850</v>
      </c>
      <c r="B8714" t="str">
        <f t="shared" si="274"/>
        <v>2017</v>
      </c>
      <c r="C8714" t="str">
        <f t="shared" si="275"/>
        <v>Sep</v>
      </c>
      <c r="D8714" t="s">
        <v>1600</v>
      </c>
      <c r="E8714" t="s">
        <v>34</v>
      </c>
      <c r="F8714" t="s">
        <v>12</v>
      </c>
      <c r="G8714" t="s">
        <v>18</v>
      </c>
      <c r="H8714" t="s">
        <v>2483</v>
      </c>
      <c r="I8714" s="4">
        <v>15.75</v>
      </c>
      <c r="J8714" s="5">
        <v>5</v>
      </c>
      <c r="K8714" s="4">
        <v>7.56</v>
      </c>
    </row>
    <row r="8715" spans="1:11" x14ac:dyDescent="0.2">
      <c r="A8715" t="s">
        <v>3850</v>
      </c>
      <c r="B8715" t="str">
        <f t="shared" si="274"/>
        <v>2017</v>
      </c>
      <c r="C8715" t="str">
        <f t="shared" si="275"/>
        <v>Sep</v>
      </c>
      <c r="D8715" t="s">
        <v>2472</v>
      </c>
      <c r="E8715" t="s">
        <v>17</v>
      </c>
      <c r="F8715" t="s">
        <v>38</v>
      </c>
      <c r="G8715" t="s">
        <v>39</v>
      </c>
      <c r="H8715" t="s">
        <v>658</v>
      </c>
      <c r="I8715" s="4">
        <v>520.46</v>
      </c>
      <c r="J8715" s="5">
        <v>2</v>
      </c>
      <c r="K8715" s="4">
        <v>-14.87</v>
      </c>
    </row>
    <row r="8716" spans="1:11" x14ac:dyDescent="0.2">
      <c r="A8716" t="s">
        <v>3850</v>
      </c>
      <c r="B8716" t="str">
        <f t="shared" si="274"/>
        <v>2017</v>
      </c>
      <c r="C8716" t="str">
        <f t="shared" si="275"/>
        <v>Sep</v>
      </c>
      <c r="D8716" t="s">
        <v>2472</v>
      </c>
      <c r="E8716" t="s">
        <v>17</v>
      </c>
      <c r="F8716" t="s">
        <v>12</v>
      </c>
      <c r="G8716" t="s">
        <v>13</v>
      </c>
      <c r="H8716" t="s">
        <v>1738</v>
      </c>
      <c r="I8716" s="4">
        <v>11.42</v>
      </c>
      <c r="J8716" s="5">
        <v>3</v>
      </c>
      <c r="K8716" s="4">
        <v>3.71</v>
      </c>
    </row>
    <row r="8717" spans="1:11" x14ac:dyDescent="0.2">
      <c r="A8717" t="s">
        <v>3850</v>
      </c>
      <c r="B8717" t="str">
        <f t="shared" si="274"/>
        <v>2017</v>
      </c>
      <c r="C8717" t="str">
        <f t="shared" si="275"/>
        <v>Sep</v>
      </c>
      <c r="D8717" t="s">
        <v>2498</v>
      </c>
      <c r="E8717" t="s">
        <v>31</v>
      </c>
      <c r="F8717" t="s">
        <v>12</v>
      </c>
      <c r="G8717" t="s">
        <v>13</v>
      </c>
      <c r="H8717" t="s">
        <v>3370</v>
      </c>
      <c r="I8717" s="4">
        <v>31.08</v>
      </c>
      <c r="J8717" s="5">
        <v>6</v>
      </c>
      <c r="K8717" s="4">
        <v>15.23</v>
      </c>
    </row>
    <row r="8718" spans="1:11" x14ac:dyDescent="0.2">
      <c r="A8718" t="s">
        <v>3850</v>
      </c>
      <c r="B8718" t="str">
        <f t="shared" si="274"/>
        <v>2017</v>
      </c>
      <c r="C8718" t="str">
        <f t="shared" si="275"/>
        <v>Sep</v>
      </c>
      <c r="D8718" t="s">
        <v>2498</v>
      </c>
      <c r="E8718" t="s">
        <v>31</v>
      </c>
      <c r="F8718" t="s">
        <v>12</v>
      </c>
      <c r="G8718" t="s">
        <v>232</v>
      </c>
      <c r="H8718" t="s">
        <v>1495</v>
      </c>
      <c r="I8718" s="4">
        <v>7.3</v>
      </c>
      <c r="J8718" s="5">
        <v>2</v>
      </c>
      <c r="K8718" s="4">
        <v>2.19</v>
      </c>
    </row>
    <row r="8719" spans="1:11" x14ac:dyDescent="0.2">
      <c r="A8719" t="s">
        <v>3852</v>
      </c>
      <c r="B8719" t="str">
        <f t="shared" si="274"/>
        <v>2017</v>
      </c>
      <c r="C8719" t="str">
        <f t="shared" si="275"/>
        <v>Sep</v>
      </c>
      <c r="D8719" t="s">
        <v>2693</v>
      </c>
      <c r="E8719" t="s">
        <v>169</v>
      </c>
      <c r="F8719" t="s">
        <v>12</v>
      </c>
      <c r="G8719" t="s">
        <v>18</v>
      </c>
      <c r="H8719" t="s">
        <v>1982</v>
      </c>
      <c r="I8719" s="4">
        <v>20.7</v>
      </c>
      <c r="J8719" s="5">
        <v>2</v>
      </c>
      <c r="K8719" s="4">
        <v>9.94</v>
      </c>
    </row>
    <row r="8720" spans="1:11" x14ac:dyDescent="0.2">
      <c r="A8720" t="s">
        <v>3852</v>
      </c>
      <c r="B8720" t="str">
        <f t="shared" si="274"/>
        <v>2017</v>
      </c>
      <c r="C8720" t="str">
        <f t="shared" si="275"/>
        <v>Sep</v>
      </c>
      <c r="D8720" t="s">
        <v>2693</v>
      </c>
      <c r="E8720" t="s">
        <v>169</v>
      </c>
      <c r="F8720" t="s">
        <v>38</v>
      </c>
      <c r="G8720" t="s">
        <v>39</v>
      </c>
      <c r="H8720" t="s">
        <v>2652</v>
      </c>
      <c r="I8720" s="4">
        <v>488.65</v>
      </c>
      <c r="J8720" s="5">
        <v>3</v>
      </c>
      <c r="K8720" s="4">
        <v>86.87</v>
      </c>
    </row>
    <row r="8721" spans="1:11" x14ac:dyDescent="0.2">
      <c r="A8721" t="s">
        <v>3852</v>
      </c>
      <c r="B8721" t="str">
        <f t="shared" si="274"/>
        <v>2017</v>
      </c>
      <c r="C8721" t="str">
        <f t="shared" si="275"/>
        <v>Sep</v>
      </c>
      <c r="D8721" t="s">
        <v>2693</v>
      </c>
      <c r="E8721" t="s">
        <v>169</v>
      </c>
      <c r="F8721" t="s">
        <v>12</v>
      </c>
      <c r="G8721" t="s">
        <v>27</v>
      </c>
      <c r="H8721" t="s">
        <v>380</v>
      </c>
      <c r="I8721" s="4">
        <v>5.56</v>
      </c>
      <c r="J8721" s="5">
        <v>2</v>
      </c>
      <c r="K8721" s="4">
        <v>1.45</v>
      </c>
    </row>
    <row r="8722" spans="1:11" x14ac:dyDescent="0.2">
      <c r="A8722" t="s">
        <v>3852</v>
      </c>
      <c r="B8722" t="str">
        <f t="shared" si="274"/>
        <v>2017</v>
      </c>
      <c r="C8722" t="str">
        <f t="shared" si="275"/>
        <v>Sep</v>
      </c>
      <c r="D8722" t="s">
        <v>2693</v>
      </c>
      <c r="E8722" t="s">
        <v>169</v>
      </c>
      <c r="F8722" t="s">
        <v>38</v>
      </c>
      <c r="G8722" t="s">
        <v>52</v>
      </c>
      <c r="H8722" t="s">
        <v>331</v>
      </c>
      <c r="I8722" s="4">
        <v>47.12</v>
      </c>
      <c r="J8722" s="5">
        <v>8</v>
      </c>
      <c r="K8722" s="4">
        <v>20.73</v>
      </c>
    </row>
    <row r="8723" spans="1:11" x14ac:dyDescent="0.2">
      <c r="A8723" t="s">
        <v>3852</v>
      </c>
      <c r="B8723" t="str">
        <f t="shared" si="274"/>
        <v>2017</v>
      </c>
      <c r="C8723" t="str">
        <f t="shared" si="275"/>
        <v>Sep</v>
      </c>
      <c r="D8723" t="s">
        <v>726</v>
      </c>
      <c r="E8723" t="s">
        <v>369</v>
      </c>
      <c r="F8723" t="s">
        <v>12</v>
      </c>
      <c r="G8723" t="s">
        <v>22</v>
      </c>
      <c r="H8723" t="s">
        <v>638</v>
      </c>
      <c r="I8723" s="4">
        <v>8.26</v>
      </c>
      <c r="J8723" s="5">
        <v>2</v>
      </c>
      <c r="K8723" s="4">
        <v>3.88</v>
      </c>
    </row>
    <row r="8724" spans="1:11" x14ac:dyDescent="0.2">
      <c r="A8724" t="s">
        <v>3852</v>
      </c>
      <c r="B8724" t="str">
        <f t="shared" si="274"/>
        <v>2017</v>
      </c>
      <c r="C8724" t="str">
        <f t="shared" si="275"/>
        <v>Sep</v>
      </c>
      <c r="D8724" t="s">
        <v>726</v>
      </c>
      <c r="E8724" t="s">
        <v>369</v>
      </c>
      <c r="F8724" t="s">
        <v>38</v>
      </c>
      <c r="G8724" t="s">
        <v>39</v>
      </c>
      <c r="H8724" t="s">
        <v>2409</v>
      </c>
      <c r="I8724" s="4">
        <v>269.97000000000003</v>
      </c>
      <c r="J8724" s="5">
        <v>3</v>
      </c>
      <c r="K8724" s="4">
        <v>51.29</v>
      </c>
    </row>
    <row r="8725" spans="1:11" x14ac:dyDescent="0.2">
      <c r="A8725" t="s">
        <v>3852</v>
      </c>
      <c r="B8725" t="str">
        <f t="shared" si="274"/>
        <v>2017</v>
      </c>
      <c r="C8725" t="str">
        <f t="shared" si="275"/>
        <v>Sep</v>
      </c>
      <c r="D8725" t="s">
        <v>3143</v>
      </c>
      <c r="E8725" t="s">
        <v>87</v>
      </c>
      <c r="F8725" t="s">
        <v>43</v>
      </c>
      <c r="G8725" t="s">
        <v>58</v>
      </c>
      <c r="H8725" t="s">
        <v>95</v>
      </c>
      <c r="I8725" s="4">
        <v>119.96</v>
      </c>
      <c r="J8725" s="5">
        <v>5</v>
      </c>
      <c r="K8725" s="4">
        <v>35.99</v>
      </c>
    </row>
    <row r="8726" spans="1:11" x14ac:dyDescent="0.2">
      <c r="A8726" t="s">
        <v>3852</v>
      </c>
      <c r="B8726" t="str">
        <f t="shared" si="274"/>
        <v>2017</v>
      </c>
      <c r="C8726" t="str">
        <f t="shared" si="275"/>
        <v>Sep</v>
      </c>
      <c r="D8726" t="s">
        <v>3143</v>
      </c>
      <c r="E8726" t="s">
        <v>87</v>
      </c>
      <c r="F8726" t="s">
        <v>12</v>
      </c>
      <c r="G8726" t="s">
        <v>27</v>
      </c>
      <c r="H8726" t="s">
        <v>2499</v>
      </c>
      <c r="I8726" s="4">
        <v>10.61</v>
      </c>
      <c r="J8726" s="5">
        <v>6</v>
      </c>
      <c r="K8726" s="4">
        <v>0.93</v>
      </c>
    </row>
    <row r="8727" spans="1:11" x14ac:dyDescent="0.2">
      <c r="A8727" t="s">
        <v>3852</v>
      </c>
      <c r="B8727" t="str">
        <f t="shared" si="274"/>
        <v>2017</v>
      </c>
      <c r="C8727" t="str">
        <f t="shared" si="275"/>
        <v>Sep</v>
      </c>
      <c r="D8727" t="s">
        <v>1720</v>
      </c>
      <c r="E8727" t="s">
        <v>590</v>
      </c>
      <c r="F8727" t="s">
        <v>12</v>
      </c>
      <c r="G8727" t="s">
        <v>20</v>
      </c>
      <c r="H8727" t="s">
        <v>1683</v>
      </c>
      <c r="I8727" s="4">
        <v>39.9</v>
      </c>
      <c r="J8727" s="5">
        <v>5</v>
      </c>
      <c r="K8727" s="4">
        <v>10.37</v>
      </c>
    </row>
    <row r="8728" spans="1:11" x14ac:dyDescent="0.2">
      <c r="A8728" t="s">
        <v>3852</v>
      </c>
      <c r="B8728" t="str">
        <f t="shared" si="274"/>
        <v>2017</v>
      </c>
      <c r="C8728" t="str">
        <f t="shared" si="275"/>
        <v>Sep</v>
      </c>
      <c r="D8728" t="s">
        <v>1167</v>
      </c>
      <c r="E8728" t="s">
        <v>62</v>
      </c>
      <c r="F8728" t="s">
        <v>12</v>
      </c>
      <c r="G8728" t="s">
        <v>20</v>
      </c>
      <c r="H8728" t="s">
        <v>2378</v>
      </c>
      <c r="I8728" s="4">
        <v>177.55</v>
      </c>
      <c r="J8728" s="5">
        <v>5</v>
      </c>
      <c r="K8728" s="4">
        <v>47.94</v>
      </c>
    </row>
    <row r="8729" spans="1:11" x14ac:dyDescent="0.2">
      <c r="A8729" t="s">
        <v>3852</v>
      </c>
      <c r="B8729" t="str">
        <f t="shared" si="274"/>
        <v>2017</v>
      </c>
      <c r="C8729" t="str">
        <f t="shared" si="275"/>
        <v>Sep</v>
      </c>
      <c r="D8729" t="s">
        <v>1894</v>
      </c>
      <c r="E8729" t="s">
        <v>26</v>
      </c>
      <c r="F8729" t="s">
        <v>12</v>
      </c>
      <c r="G8729" t="s">
        <v>22</v>
      </c>
      <c r="H8729" t="s">
        <v>89</v>
      </c>
      <c r="I8729" s="4">
        <v>8.6</v>
      </c>
      <c r="J8729" s="5">
        <v>5</v>
      </c>
      <c r="K8729" s="4">
        <v>-6.3</v>
      </c>
    </row>
    <row r="8730" spans="1:11" x14ac:dyDescent="0.2">
      <c r="A8730" t="s">
        <v>3852</v>
      </c>
      <c r="B8730" t="str">
        <f t="shared" si="274"/>
        <v>2017</v>
      </c>
      <c r="C8730" t="str">
        <f t="shared" si="275"/>
        <v>Sep</v>
      </c>
      <c r="D8730" t="s">
        <v>1894</v>
      </c>
      <c r="E8730" t="s">
        <v>26</v>
      </c>
      <c r="F8730" t="s">
        <v>12</v>
      </c>
      <c r="G8730" t="s">
        <v>232</v>
      </c>
      <c r="H8730" t="s">
        <v>233</v>
      </c>
      <c r="I8730" s="4">
        <v>190.9</v>
      </c>
      <c r="J8730" s="5">
        <v>2</v>
      </c>
      <c r="K8730" s="4">
        <v>-42.95</v>
      </c>
    </row>
    <row r="8731" spans="1:11" x14ac:dyDescent="0.2">
      <c r="A8731" t="s">
        <v>3852</v>
      </c>
      <c r="B8731" t="str">
        <f t="shared" si="274"/>
        <v>2017</v>
      </c>
      <c r="C8731" t="str">
        <f t="shared" si="275"/>
        <v>Sep</v>
      </c>
      <c r="D8731" t="s">
        <v>157</v>
      </c>
      <c r="E8731" t="s">
        <v>87</v>
      </c>
      <c r="F8731" t="s">
        <v>12</v>
      </c>
      <c r="G8731" t="s">
        <v>72</v>
      </c>
      <c r="H8731" t="s">
        <v>891</v>
      </c>
      <c r="I8731" s="4">
        <v>24.45</v>
      </c>
      <c r="J8731" s="5">
        <v>4</v>
      </c>
      <c r="K8731" s="4">
        <v>8.86</v>
      </c>
    </row>
    <row r="8732" spans="1:11" x14ac:dyDescent="0.2">
      <c r="A8732" t="s">
        <v>3853</v>
      </c>
      <c r="B8732" t="str">
        <f t="shared" si="274"/>
        <v>2017</v>
      </c>
      <c r="C8732" t="str">
        <f t="shared" si="275"/>
        <v>Sep</v>
      </c>
      <c r="D8732" t="s">
        <v>2765</v>
      </c>
      <c r="E8732" t="s">
        <v>139</v>
      </c>
      <c r="F8732" t="s">
        <v>38</v>
      </c>
      <c r="G8732" t="s">
        <v>39</v>
      </c>
      <c r="H8732" t="s">
        <v>1658</v>
      </c>
      <c r="I8732" s="4">
        <v>419.14</v>
      </c>
      <c r="J8732" s="5">
        <v>4</v>
      </c>
      <c r="K8732" s="4">
        <v>-57.63</v>
      </c>
    </row>
    <row r="8733" spans="1:11" x14ac:dyDescent="0.2">
      <c r="A8733" t="s">
        <v>3853</v>
      </c>
      <c r="B8733" t="str">
        <f t="shared" si="274"/>
        <v>2017</v>
      </c>
      <c r="C8733" t="str">
        <f t="shared" si="275"/>
        <v>Sep</v>
      </c>
      <c r="D8733" t="s">
        <v>572</v>
      </c>
      <c r="E8733" t="s">
        <v>31</v>
      </c>
      <c r="F8733" t="s">
        <v>12</v>
      </c>
      <c r="G8733" t="s">
        <v>72</v>
      </c>
      <c r="H8733" t="s">
        <v>73</v>
      </c>
      <c r="I8733" s="4">
        <v>71.88</v>
      </c>
      <c r="J8733" s="5">
        <v>6</v>
      </c>
      <c r="K8733" s="4">
        <v>33.06</v>
      </c>
    </row>
    <row r="8734" spans="1:11" x14ac:dyDescent="0.2">
      <c r="A8734" t="s">
        <v>3853</v>
      </c>
      <c r="B8734" t="str">
        <f t="shared" si="274"/>
        <v>2017</v>
      </c>
      <c r="C8734" t="str">
        <f t="shared" si="275"/>
        <v>Sep</v>
      </c>
      <c r="D8734" t="s">
        <v>572</v>
      </c>
      <c r="E8734" t="s">
        <v>31</v>
      </c>
      <c r="F8734" t="s">
        <v>38</v>
      </c>
      <c r="G8734" t="s">
        <v>52</v>
      </c>
      <c r="H8734" t="s">
        <v>2081</v>
      </c>
      <c r="I8734" s="4">
        <v>9.24</v>
      </c>
      <c r="J8734" s="5">
        <v>3</v>
      </c>
      <c r="K8734" s="4">
        <v>2.96</v>
      </c>
    </row>
    <row r="8735" spans="1:11" x14ac:dyDescent="0.2">
      <c r="A8735" t="s">
        <v>3853</v>
      </c>
      <c r="B8735" t="str">
        <f t="shared" si="274"/>
        <v>2017</v>
      </c>
      <c r="C8735" t="str">
        <f t="shared" si="275"/>
        <v>Sep</v>
      </c>
      <c r="D8735" t="s">
        <v>572</v>
      </c>
      <c r="E8735" t="s">
        <v>31</v>
      </c>
      <c r="F8735" t="s">
        <v>12</v>
      </c>
      <c r="G8735" t="s">
        <v>13</v>
      </c>
      <c r="H8735" t="s">
        <v>1075</v>
      </c>
      <c r="I8735" s="4">
        <v>35.880000000000003</v>
      </c>
      <c r="J8735" s="5">
        <v>6</v>
      </c>
      <c r="K8735" s="4">
        <v>16.149999999999999</v>
      </c>
    </row>
    <row r="8736" spans="1:11" x14ac:dyDescent="0.2">
      <c r="A8736" t="s">
        <v>3853</v>
      </c>
      <c r="B8736" t="str">
        <f t="shared" si="274"/>
        <v>2017</v>
      </c>
      <c r="C8736" t="str">
        <f t="shared" si="275"/>
        <v>Sep</v>
      </c>
      <c r="D8736" t="s">
        <v>572</v>
      </c>
      <c r="E8736" t="s">
        <v>31</v>
      </c>
      <c r="F8736" t="s">
        <v>12</v>
      </c>
      <c r="G8736" t="s">
        <v>22</v>
      </c>
      <c r="H8736" t="s">
        <v>1373</v>
      </c>
      <c r="I8736" s="4">
        <v>17.04</v>
      </c>
      <c r="J8736" s="5">
        <v>3</v>
      </c>
      <c r="K8736" s="4">
        <v>5.54</v>
      </c>
    </row>
    <row r="8737" spans="1:11" x14ac:dyDescent="0.2">
      <c r="A8737" t="s">
        <v>3853</v>
      </c>
      <c r="B8737" t="str">
        <f t="shared" si="274"/>
        <v>2017</v>
      </c>
      <c r="C8737" t="str">
        <f t="shared" si="275"/>
        <v>Sep</v>
      </c>
      <c r="D8737" t="s">
        <v>572</v>
      </c>
      <c r="E8737" t="s">
        <v>31</v>
      </c>
      <c r="F8737" t="s">
        <v>12</v>
      </c>
      <c r="G8737" t="s">
        <v>22</v>
      </c>
      <c r="H8737" t="s">
        <v>802</v>
      </c>
      <c r="I8737" s="4">
        <v>931.18</v>
      </c>
      <c r="J8737" s="5">
        <v>3</v>
      </c>
      <c r="K8737" s="4">
        <v>314.27</v>
      </c>
    </row>
    <row r="8738" spans="1:11" x14ac:dyDescent="0.2">
      <c r="A8738" t="s">
        <v>3853</v>
      </c>
      <c r="B8738" t="str">
        <f t="shared" si="274"/>
        <v>2017</v>
      </c>
      <c r="C8738" t="str">
        <f t="shared" si="275"/>
        <v>Sep</v>
      </c>
      <c r="D8738" t="s">
        <v>1567</v>
      </c>
      <c r="E8738" t="s">
        <v>104</v>
      </c>
      <c r="F8738" t="s">
        <v>12</v>
      </c>
      <c r="G8738" t="s">
        <v>27</v>
      </c>
      <c r="H8738" t="s">
        <v>1006</v>
      </c>
      <c r="I8738" s="4">
        <v>2.2200000000000002</v>
      </c>
      <c r="J8738" s="5">
        <v>1</v>
      </c>
      <c r="K8738" s="4">
        <v>0.56000000000000005</v>
      </c>
    </row>
    <row r="8739" spans="1:11" x14ac:dyDescent="0.2">
      <c r="A8739" t="s">
        <v>3854</v>
      </c>
      <c r="B8739" t="str">
        <f t="shared" si="274"/>
        <v>2017</v>
      </c>
      <c r="C8739" t="str">
        <f t="shared" si="275"/>
        <v>Sep</v>
      </c>
      <c r="D8739" t="s">
        <v>3463</v>
      </c>
      <c r="E8739" t="s">
        <v>11</v>
      </c>
      <c r="F8739" t="s">
        <v>12</v>
      </c>
      <c r="G8739" t="s">
        <v>232</v>
      </c>
      <c r="H8739" t="s">
        <v>933</v>
      </c>
      <c r="I8739" s="4">
        <v>1.74</v>
      </c>
      <c r="J8739" s="5">
        <v>1</v>
      </c>
      <c r="K8739" s="4">
        <v>-0.35</v>
      </c>
    </row>
    <row r="8740" spans="1:11" x14ac:dyDescent="0.2">
      <c r="A8740" t="s">
        <v>3854</v>
      </c>
      <c r="B8740" t="str">
        <f t="shared" si="274"/>
        <v>2017</v>
      </c>
      <c r="C8740" t="str">
        <f t="shared" si="275"/>
        <v>Sep</v>
      </c>
      <c r="D8740" t="s">
        <v>1079</v>
      </c>
      <c r="E8740" t="s">
        <v>327</v>
      </c>
      <c r="F8740" t="s">
        <v>38</v>
      </c>
      <c r="G8740" t="s">
        <v>52</v>
      </c>
      <c r="H8740" t="s">
        <v>1257</v>
      </c>
      <c r="I8740" s="4">
        <v>32.78</v>
      </c>
      <c r="J8740" s="5">
        <v>1</v>
      </c>
      <c r="K8740" s="4">
        <v>3.28</v>
      </c>
    </row>
    <row r="8741" spans="1:11" x14ac:dyDescent="0.2">
      <c r="A8741" t="s">
        <v>3854</v>
      </c>
      <c r="B8741" t="str">
        <f t="shared" si="274"/>
        <v>2017</v>
      </c>
      <c r="C8741" t="str">
        <f t="shared" si="275"/>
        <v>Sep</v>
      </c>
      <c r="D8741" t="s">
        <v>1079</v>
      </c>
      <c r="E8741" t="s">
        <v>327</v>
      </c>
      <c r="F8741" t="s">
        <v>12</v>
      </c>
      <c r="G8741" t="s">
        <v>20</v>
      </c>
      <c r="H8741" t="s">
        <v>1055</v>
      </c>
      <c r="I8741" s="4">
        <v>147.18</v>
      </c>
      <c r="J8741" s="5">
        <v>2</v>
      </c>
      <c r="K8741" s="4">
        <v>-29.44</v>
      </c>
    </row>
    <row r="8742" spans="1:11" x14ac:dyDescent="0.2">
      <c r="A8742" t="s">
        <v>3854</v>
      </c>
      <c r="B8742" t="str">
        <f t="shared" si="274"/>
        <v>2017</v>
      </c>
      <c r="C8742" t="str">
        <f t="shared" si="275"/>
        <v>Sep</v>
      </c>
      <c r="D8742" t="s">
        <v>1079</v>
      </c>
      <c r="E8742" t="s">
        <v>327</v>
      </c>
      <c r="F8742" t="s">
        <v>43</v>
      </c>
      <c r="G8742" t="s">
        <v>58</v>
      </c>
      <c r="H8742" t="s">
        <v>2540</v>
      </c>
      <c r="I8742" s="4">
        <v>54.38</v>
      </c>
      <c r="J8742" s="5">
        <v>2</v>
      </c>
      <c r="K8742" s="4">
        <v>1.36</v>
      </c>
    </row>
    <row r="8743" spans="1:11" x14ac:dyDescent="0.2">
      <c r="A8743" t="s">
        <v>3854</v>
      </c>
      <c r="B8743" t="str">
        <f t="shared" si="274"/>
        <v>2017</v>
      </c>
      <c r="C8743" t="str">
        <f t="shared" si="275"/>
        <v>Sep</v>
      </c>
      <c r="D8743" t="s">
        <v>1079</v>
      </c>
      <c r="E8743" t="s">
        <v>327</v>
      </c>
      <c r="F8743" t="s">
        <v>12</v>
      </c>
      <c r="G8743" t="s">
        <v>22</v>
      </c>
      <c r="H8743" t="s">
        <v>1317</v>
      </c>
      <c r="I8743" s="4">
        <v>76.78</v>
      </c>
      <c r="J8743" s="5">
        <v>4</v>
      </c>
      <c r="K8743" s="4">
        <v>-58.86</v>
      </c>
    </row>
    <row r="8744" spans="1:11" x14ac:dyDescent="0.2">
      <c r="A8744" t="s">
        <v>3854</v>
      </c>
      <c r="B8744" t="str">
        <f t="shared" si="274"/>
        <v>2017</v>
      </c>
      <c r="C8744" t="str">
        <f t="shared" si="275"/>
        <v>Sep</v>
      </c>
      <c r="D8744" t="s">
        <v>1079</v>
      </c>
      <c r="E8744" t="s">
        <v>327</v>
      </c>
      <c r="F8744" t="s">
        <v>12</v>
      </c>
      <c r="G8744" t="s">
        <v>13</v>
      </c>
      <c r="H8744" t="s">
        <v>807</v>
      </c>
      <c r="I8744" s="4">
        <v>14.35</v>
      </c>
      <c r="J8744" s="5">
        <v>3</v>
      </c>
      <c r="K8744" s="4">
        <v>5.2</v>
      </c>
    </row>
    <row r="8745" spans="1:11" x14ac:dyDescent="0.2">
      <c r="A8745" t="s">
        <v>3854</v>
      </c>
      <c r="B8745" t="str">
        <f t="shared" si="274"/>
        <v>2017</v>
      </c>
      <c r="C8745" t="str">
        <f t="shared" si="275"/>
        <v>Sep</v>
      </c>
      <c r="D8745" t="s">
        <v>1079</v>
      </c>
      <c r="E8745" t="s">
        <v>327</v>
      </c>
      <c r="F8745" t="s">
        <v>12</v>
      </c>
      <c r="G8745" t="s">
        <v>105</v>
      </c>
      <c r="H8745" t="s">
        <v>1500</v>
      </c>
      <c r="I8745" s="4">
        <v>209.79</v>
      </c>
      <c r="J8745" s="5">
        <v>2</v>
      </c>
      <c r="K8745" s="4">
        <v>26.22</v>
      </c>
    </row>
    <row r="8746" spans="1:11" x14ac:dyDescent="0.2">
      <c r="A8746" t="s">
        <v>3854</v>
      </c>
      <c r="B8746" t="str">
        <f t="shared" si="274"/>
        <v>2017</v>
      </c>
      <c r="C8746" t="str">
        <f t="shared" si="275"/>
        <v>Sep</v>
      </c>
      <c r="D8746" t="s">
        <v>2580</v>
      </c>
      <c r="E8746" t="s">
        <v>31</v>
      </c>
      <c r="F8746" t="s">
        <v>38</v>
      </c>
      <c r="G8746" t="s">
        <v>52</v>
      </c>
      <c r="H8746" t="s">
        <v>1622</v>
      </c>
      <c r="I8746" s="4">
        <v>9.24</v>
      </c>
      <c r="J8746" s="5">
        <v>3</v>
      </c>
      <c r="K8746" s="4">
        <v>4.4400000000000004</v>
      </c>
    </row>
    <row r="8747" spans="1:11" x14ac:dyDescent="0.2">
      <c r="A8747" t="s">
        <v>3854</v>
      </c>
      <c r="B8747" t="str">
        <f t="shared" si="274"/>
        <v>2017</v>
      </c>
      <c r="C8747" t="str">
        <f t="shared" si="275"/>
        <v>Sep</v>
      </c>
      <c r="D8747" t="s">
        <v>2082</v>
      </c>
      <c r="E8747" t="s">
        <v>139</v>
      </c>
      <c r="F8747" t="s">
        <v>12</v>
      </c>
      <c r="G8747" t="s">
        <v>13</v>
      </c>
      <c r="H8747" t="s">
        <v>258</v>
      </c>
      <c r="I8747" s="4">
        <v>10.37</v>
      </c>
      <c r="J8747" s="5">
        <v>2</v>
      </c>
      <c r="K8747" s="4">
        <v>3.63</v>
      </c>
    </row>
    <row r="8748" spans="1:11" x14ac:dyDescent="0.2">
      <c r="A8748" t="s">
        <v>3854</v>
      </c>
      <c r="B8748" t="str">
        <f t="shared" si="274"/>
        <v>2017</v>
      </c>
      <c r="C8748" t="str">
        <f t="shared" si="275"/>
        <v>Sep</v>
      </c>
      <c r="D8748" t="s">
        <v>1742</v>
      </c>
      <c r="E8748" t="s">
        <v>26</v>
      </c>
      <c r="F8748" t="s">
        <v>12</v>
      </c>
      <c r="G8748" t="s">
        <v>22</v>
      </c>
      <c r="H8748" t="s">
        <v>23</v>
      </c>
      <c r="I8748" s="4">
        <v>2.66</v>
      </c>
      <c r="J8748" s="5">
        <v>1</v>
      </c>
      <c r="K8748" s="4">
        <v>-1.86</v>
      </c>
    </row>
    <row r="8749" spans="1:11" x14ac:dyDescent="0.2">
      <c r="A8749" t="s">
        <v>3855</v>
      </c>
      <c r="B8749" t="str">
        <f t="shared" si="274"/>
        <v>2017</v>
      </c>
      <c r="C8749" t="str">
        <f t="shared" si="275"/>
        <v>Sep</v>
      </c>
      <c r="D8749" t="s">
        <v>1212</v>
      </c>
      <c r="E8749" t="s">
        <v>11</v>
      </c>
      <c r="F8749" t="s">
        <v>12</v>
      </c>
      <c r="G8749" t="s">
        <v>18</v>
      </c>
      <c r="H8749" t="s">
        <v>1545</v>
      </c>
      <c r="I8749" s="4">
        <v>7.97</v>
      </c>
      <c r="J8749" s="5">
        <v>2</v>
      </c>
      <c r="K8749" s="4">
        <v>2.59</v>
      </c>
    </row>
    <row r="8750" spans="1:11" x14ac:dyDescent="0.2">
      <c r="A8750" t="s">
        <v>3855</v>
      </c>
      <c r="B8750" t="str">
        <f t="shared" si="274"/>
        <v>2017</v>
      </c>
      <c r="C8750" t="str">
        <f t="shared" si="275"/>
        <v>Sep</v>
      </c>
      <c r="D8750" t="s">
        <v>1212</v>
      </c>
      <c r="E8750" t="s">
        <v>11</v>
      </c>
      <c r="F8750" t="s">
        <v>12</v>
      </c>
      <c r="G8750" t="s">
        <v>72</v>
      </c>
      <c r="H8750" t="s">
        <v>908</v>
      </c>
      <c r="I8750" s="4">
        <v>27.97</v>
      </c>
      <c r="J8750" s="5">
        <v>4</v>
      </c>
      <c r="K8750" s="4">
        <v>9.44</v>
      </c>
    </row>
    <row r="8751" spans="1:11" x14ac:dyDescent="0.2">
      <c r="A8751" t="s">
        <v>3855</v>
      </c>
      <c r="B8751" t="str">
        <f t="shared" si="274"/>
        <v>2017</v>
      </c>
      <c r="C8751" t="str">
        <f t="shared" si="275"/>
        <v>Sep</v>
      </c>
      <c r="D8751" t="s">
        <v>1212</v>
      </c>
      <c r="E8751" t="s">
        <v>11</v>
      </c>
      <c r="F8751" t="s">
        <v>43</v>
      </c>
      <c r="G8751" t="s">
        <v>353</v>
      </c>
      <c r="H8751" t="s">
        <v>3856</v>
      </c>
      <c r="I8751" s="4">
        <v>336.51</v>
      </c>
      <c r="J8751" s="5">
        <v>3</v>
      </c>
      <c r="K8751" s="4">
        <v>44.87</v>
      </c>
    </row>
    <row r="8752" spans="1:11" x14ac:dyDescent="0.2">
      <c r="A8752" t="s">
        <v>3855</v>
      </c>
      <c r="B8752" t="str">
        <f t="shared" si="274"/>
        <v>2017</v>
      </c>
      <c r="C8752" t="str">
        <f t="shared" si="275"/>
        <v>Sep</v>
      </c>
      <c r="D8752" t="s">
        <v>1746</v>
      </c>
      <c r="E8752" t="s">
        <v>87</v>
      </c>
      <c r="F8752" t="s">
        <v>38</v>
      </c>
      <c r="G8752" t="s">
        <v>39</v>
      </c>
      <c r="H8752" t="s">
        <v>1717</v>
      </c>
      <c r="I8752" s="4">
        <v>63.69</v>
      </c>
      <c r="J8752" s="5">
        <v>1</v>
      </c>
      <c r="K8752" s="4">
        <v>-15.47</v>
      </c>
    </row>
    <row r="8753" spans="1:11" x14ac:dyDescent="0.2">
      <c r="A8753" t="s">
        <v>3855</v>
      </c>
      <c r="B8753" t="str">
        <f t="shared" si="274"/>
        <v>2017</v>
      </c>
      <c r="C8753" t="str">
        <f t="shared" si="275"/>
        <v>Sep</v>
      </c>
      <c r="D8753" t="s">
        <v>1746</v>
      </c>
      <c r="E8753" t="s">
        <v>87</v>
      </c>
      <c r="F8753" t="s">
        <v>43</v>
      </c>
      <c r="G8753" t="s">
        <v>58</v>
      </c>
      <c r="H8753" t="s">
        <v>1251</v>
      </c>
      <c r="I8753" s="4">
        <v>239.98</v>
      </c>
      <c r="J8753" s="5">
        <v>3</v>
      </c>
      <c r="K8753" s="4">
        <v>65.989999999999995</v>
      </c>
    </row>
    <row r="8754" spans="1:11" x14ac:dyDescent="0.2">
      <c r="A8754" t="s">
        <v>3855</v>
      </c>
      <c r="B8754" t="str">
        <f t="shared" si="274"/>
        <v>2017</v>
      </c>
      <c r="C8754" t="str">
        <f t="shared" si="275"/>
        <v>Sep</v>
      </c>
      <c r="D8754" t="s">
        <v>1746</v>
      </c>
      <c r="E8754" t="s">
        <v>87</v>
      </c>
      <c r="F8754" t="s">
        <v>38</v>
      </c>
      <c r="G8754" t="s">
        <v>164</v>
      </c>
      <c r="H8754" t="s">
        <v>578</v>
      </c>
      <c r="I8754" s="4">
        <v>344.22</v>
      </c>
      <c r="J8754" s="5">
        <v>2</v>
      </c>
      <c r="K8754" s="4">
        <v>-189.32</v>
      </c>
    </row>
    <row r="8755" spans="1:11" x14ac:dyDescent="0.2">
      <c r="A8755" t="s">
        <v>3855</v>
      </c>
      <c r="B8755" t="str">
        <f t="shared" si="274"/>
        <v>2017</v>
      </c>
      <c r="C8755" t="str">
        <f t="shared" si="275"/>
        <v>Sep</v>
      </c>
      <c r="D8755" t="s">
        <v>1746</v>
      </c>
      <c r="E8755" t="s">
        <v>87</v>
      </c>
      <c r="F8755" t="s">
        <v>12</v>
      </c>
      <c r="G8755" t="s">
        <v>13</v>
      </c>
      <c r="H8755" t="s">
        <v>2671</v>
      </c>
      <c r="I8755" s="4">
        <v>15.55</v>
      </c>
      <c r="J8755" s="5">
        <v>3</v>
      </c>
      <c r="K8755" s="4">
        <v>5.44</v>
      </c>
    </row>
    <row r="8756" spans="1:11" x14ac:dyDescent="0.2">
      <c r="A8756" t="s">
        <v>3855</v>
      </c>
      <c r="B8756" t="str">
        <f t="shared" si="274"/>
        <v>2017</v>
      </c>
      <c r="C8756" t="str">
        <f t="shared" si="275"/>
        <v>Sep</v>
      </c>
      <c r="D8756" t="s">
        <v>1746</v>
      </c>
      <c r="E8756" t="s">
        <v>87</v>
      </c>
      <c r="F8756" t="s">
        <v>38</v>
      </c>
      <c r="G8756" t="s">
        <v>52</v>
      </c>
      <c r="H8756" t="s">
        <v>1347</v>
      </c>
      <c r="I8756" s="4">
        <v>21.25</v>
      </c>
      <c r="J8756" s="5">
        <v>4</v>
      </c>
      <c r="K8756" s="4">
        <v>7.44</v>
      </c>
    </row>
    <row r="8757" spans="1:11" x14ac:dyDescent="0.2">
      <c r="A8757" t="s">
        <v>3855</v>
      </c>
      <c r="B8757" t="str">
        <f t="shared" si="274"/>
        <v>2017</v>
      </c>
      <c r="C8757" t="str">
        <f t="shared" si="275"/>
        <v>Sep</v>
      </c>
      <c r="D8757" t="s">
        <v>1746</v>
      </c>
      <c r="E8757" t="s">
        <v>87</v>
      </c>
      <c r="F8757" t="s">
        <v>12</v>
      </c>
      <c r="G8757" t="s">
        <v>13</v>
      </c>
      <c r="H8757" t="s">
        <v>2517</v>
      </c>
      <c r="I8757" s="4">
        <v>8.4499999999999993</v>
      </c>
      <c r="J8757" s="5">
        <v>2</v>
      </c>
      <c r="K8757" s="4">
        <v>2.64</v>
      </c>
    </row>
    <row r="8758" spans="1:11" x14ac:dyDescent="0.2">
      <c r="A8758" t="s">
        <v>3855</v>
      </c>
      <c r="B8758" t="str">
        <f t="shared" si="274"/>
        <v>2017</v>
      </c>
      <c r="C8758" t="str">
        <f t="shared" si="275"/>
        <v>Sep</v>
      </c>
      <c r="D8758" t="s">
        <v>488</v>
      </c>
      <c r="E8758" t="s">
        <v>135</v>
      </c>
      <c r="F8758" t="s">
        <v>12</v>
      </c>
      <c r="G8758" t="s">
        <v>20</v>
      </c>
      <c r="H8758" t="s">
        <v>2897</v>
      </c>
      <c r="I8758" s="4">
        <v>243.92</v>
      </c>
      <c r="J8758" s="5">
        <v>5</v>
      </c>
      <c r="K8758" s="4">
        <v>-54.88</v>
      </c>
    </row>
    <row r="8759" spans="1:11" x14ac:dyDescent="0.2">
      <c r="A8759" t="s">
        <v>3855</v>
      </c>
      <c r="B8759" t="str">
        <f t="shared" si="274"/>
        <v>2017</v>
      </c>
      <c r="C8759" t="str">
        <f t="shared" si="275"/>
        <v>Sep</v>
      </c>
      <c r="D8759" t="s">
        <v>1527</v>
      </c>
      <c r="E8759" t="s">
        <v>169</v>
      </c>
      <c r="F8759" t="s">
        <v>12</v>
      </c>
      <c r="G8759" t="s">
        <v>72</v>
      </c>
      <c r="H8759" t="s">
        <v>73</v>
      </c>
      <c r="I8759" s="4">
        <v>23.34</v>
      </c>
      <c r="J8759" s="5">
        <v>3</v>
      </c>
      <c r="K8759" s="4">
        <v>10.97</v>
      </c>
    </row>
    <row r="8760" spans="1:11" x14ac:dyDescent="0.2">
      <c r="A8760" t="s">
        <v>3855</v>
      </c>
      <c r="B8760" t="str">
        <f t="shared" si="274"/>
        <v>2017</v>
      </c>
      <c r="C8760" t="str">
        <f t="shared" si="275"/>
        <v>Sep</v>
      </c>
      <c r="D8760" t="s">
        <v>1527</v>
      </c>
      <c r="E8760" t="s">
        <v>169</v>
      </c>
      <c r="F8760" t="s">
        <v>12</v>
      </c>
      <c r="G8760" t="s">
        <v>13</v>
      </c>
      <c r="H8760" t="s">
        <v>2201</v>
      </c>
      <c r="I8760" s="4">
        <v>51.55</v>
      </c>
      <c r="J8760" s="5">
        <v>5</v>
      </c>
      <c r="K8760" s="4">
        <v>24.23</v>
      </c>
    </row>
    <row r="8761" spans="1:11" x14ac:dyDescent="0.2">
      <c r="A8761" t="s">
        <v>3855</v>
      </c>
      <c r="B8761" t="str">
        <f t="shared" si="274"/>
        <v>2017</v>
      </c>
      <c r="C8761" t="str">
        <f t="shared" si="275"/>
        <v>Sep</v>
      </c>
      <c r="D8761" t="s">
        <v>733</v>
      </c>
      <c r="E8761" t="s">
        <v>31</v>
      </c>
      <c r="F8761" t="s">
        <v>12</v>
      </c>
      <c r="G8761" t="s">
        <v>47</v>
      </c>
      <c r="H8761" t="s">
        <v>1445</v>
      </c>
      <c r="I8761" s="4">
        <v>35</v>
      </c>
      <c r="J8761" s="5">
        <v>7</v>
      </c>
      <c r="K8761" s="4">
        <v>16.8</v>
      </c>
    </row>
    <row r="8762" spans="1:11" x14ac:dyDescent="0.2">
      <c r="A8762" t="s">
        <v>3855</v>
      </c>
      <c r="B8762" t="str">
        <f t="shared" si="274"/>
        <v>2017</v>
      </c>
      <c r="C8762" t="str">
        <f t="shared" si="275"/>
        <v>Sep</v>
      </c>
      <c r="D8762" t="s">
        <v>733</v>
      </c>
      <c r="E8762" t="s">
        <v>31</v>
      </c>
      <c r="F8762" t="s">
        <v>38</v>
      </c>
      <c r="G8762" t="s">
        <v>39</v>
      </c>
      <c r="H8762" t="s">
        <v>1594</v>
      </c>
      <c r="I8762" s="4">
        <v>72.78</v>
      </c>
      <c r="J8762" s="5">
        <v>1</v>
      </c>
      <c r="K8762" s="4">
        <v>0</v>
      </c>
    </row>
    <row r="8763" spans="1:11" x14ac:dyDescent="0.2">
      <c r="A8763" t="s">
        <v>3855</v>
      </c>
      <c r="B8763" t="str">
        <f t="shared" si="274"/>
        <v>2017</v>
      </c>
      <c r="C8763" t="str">
        <f t="shared" si="275"/>
        <v>Sep</v>
      </c>
      <c r="D8763" t="s">
        <v>733</v>
      </c>
      <c r="E8763" t="s">
        <v>31</v>
      </c>
      <c r="F8763" t="s">
        <v>12</v>
      </c>
      <c r="G8763" t="s">
        <v>105</v>
      </c>
      <c r="H8763" t="s">
        <v>336</v>
      </c>
      <c r="I8763" s="4">
        <v>97.84</v>
      </c>
      <c r="J8763" s="5">
        <v>2</v>
      </c>
      <c r="K8763" s="4">
        <v>25.44</v>
      </c>
    </row>
    <row r="8764" spans="1:11" x14ac:dyDescent="0.2">
      <c r="A8764" t="s">
        <v>3855</v>
      </c>
      <c r="B8764" t="str">
        <f t="shared" si="274"/>
        <v>2017</v>
      </c>
      <c r="C8764" t="str">
        <f t="shared" si="275"/>
        <v>Sep</v>
      </c>
      <c r="D8764" t="s">
        <v>733</v>
      </c>
      <c r="E8764" t="s">
        <v>31</v>
      </c>
      <c r="F8764" t="s">
        <v>38</v>
      </c>
      <c r="G8764" t="s">
        <v>52</v>
      </c>
      <c r="H8764" t="s">
        <v>2602</v>
      </c>
      <c r="I8764" s="4">
        <v>51.75</v>
      </c>
      <c r="J8764" s="5">
        <v>1</v>
      </c>
      <c r="K8764" s="4">
        <v>15.53</v>
      </c>
    </row>
    <row r="8765" spans="1:11" x14ac:dyDescent="0.2">
      <c r="A8765" t="s">
        <v>3855</v>
      </c>
      <c r="B8765" t="str">
        <f t="shared" si="274"/>
        <v>2017</v>
      </c>
      <c r="C8765" t="str">
        <f t="shared" si="275"/>
        <v>Sep</v>
      </c>
      <c r="D8765" t="s">
        <v>733</v>
      </c>
      <c r="E8765" t="s">
        <v>31</v>
      </c>
      <c r="F8765" t="s">
        <v>12</v>
      </c>
      <c r="G8765" t="s">
        <v>22</v>
      </c>
      <c r="H8765" t="s">
        <v>2210</v>
      </c>
      <c r="I8765" s="4">
        <v>46.67</v>
      </c>
      <c r="J8765" s="5">
        <v>2</v>
      </c>
      <c r="K8765" s="4">
        <v>16.34</v>
      </c>
    </row>
    <row r="8766" spans="1:11" x14ac:dyDescent="0.2">
      <c r="A8766" t="s">
        <v>3855</v>
      </c>
      <c r="B8766" t="str">
        <f t="shared" si="274"/>
        <v>2017</v>
      </c>
      <c r="C8766" t="str">
        <f t="shared" si="275"/>
        <v>Sep</v>
      </c>
      <c r="D8766" t="s">
        <v>1149</v>
      </c>
      <c r="E8766" t="s">
        <v>87</v>
      </c>
      <c r="F8766" t="s">
        <v>12</v>
      </c>
      <c r="G8766" t="s">
        <v>20</v>
      </c>
      <c r="H8766" t="s">
        <v>1056</v>
      </c>
      <c r="I8766" s="4">
        <v>51.17</v>
      </c>
      <c r="J8766" s="5">
        <v>2</v>
      </c>
      <c r="K8766" s="4">
        <v>-6.4</v>
      </c>
    </row>
    <row r="8767" spans="1:11" x14ac:dyDescent="0.2">
      <c r="A8767" t="s">
        <v>3855</v>
      </c>
      <c r="B8767" t="str">
        <f t="shared" si="274"/>
        <v>2017</v>
      </c>
      <c r="C8767" t="str">
        <f t="shared" si="275"/>
        <v>Sep</v>
      </c>
      <c r="D8767" t="s">
        <v>953</v>
      </c>
      <c r="E8767" t="s">
        <v>31</v>
      </c>
      <c r="F8767" t="s">
        <v>12</v>
      </c>
      <c r="G8767" t="s">
        <v>27</v>
      </c>
      <c r="H8767" t="s">
        <v>1150</v>
      </c>
      <c r="I8767" s="4">
        <v>99.2</v>
      </c>
      <c r="J8767" s="5">
        <v>5</v>
      </c>
      <c r="K8767" s="4">
        <v>25.79</v>
      </c>
    </row>
    <row r="8768" spans="1:11" x14ac:dyDescent="0.2">
      <c r="A8768" t="s">
        <v>3855</v>
      </c>
      <c r="B8768" t="str">
        <f t="shared" si="274"/>
        <v>2017</v>
      </c>
      <c r="C8768" t="str">
        <f t="shared" si="275"/>
        <v>Sep</v>
      </c>
      <c r="D8768" t="s">
        <v>1734</v>
      </c>
      <c r="E8768" t="s">
        <v>169</v>
      </c>
      <c r="F8768" t="s">
        <v>12</v>
      </c>
      <c r="G8768" t="s">
        <v>72</v>
      </c>
      <c r="H8768" t="s">
        <v>1641</v>
      </c>
      <c r="I8768" s="4">
        <v>7.98</v>
      </c>
      <c r="J8768" s="5">
        <v>3</v>
      </c>
      <c r="K8768" s="4">
        <v>3.91</v>
      </c>
    </row>
    <row r="8769" spans="1:11" x14ac:dyDescent="0.2">
      <c r="A8769" t="s">
        <v>3855</v>
      </c>
      <c r="B8769" t="str">
        <f t="shared" si="274"/>
        <v>2017</v>
      </c>
      <c r="C8769" t="str">
        <f t="shared" si="275"/>
        <v>Sep</v>
      </c>
      <c r="D8769" t="s">
        <v>1917</v>
      </c>
      <c r="E8769" t="s">
        <v>31</v>
      </c>
      <c r="F8769" t="s">
        <v>12</v>
      </c>
      <c r="G8769" t="s">
        <v>232</v>
      </c>
      <c r="H8769" t="s">
        <v>1689</v>
      </c>
      <c r="I8769" s="4">
        <v>97.3</v>
      </c>
      <c r="J8769" s="5">
        <v>7</v>
      </c>
      <c r="K8769" s="4">
        <v>28.22</v>
      </c>
    </row>
    <row r="8770" spans="1:11" x14ac:dyDescent="0.2">
      <c r="A8770" t="s">
        <v>3857</v>
      </c>
      <c r="B8770" t="str">
        <f t="shared" si="274"/>
        <v>2017</v>
      </c>
      <c r="C8770" t="str">
        <f t="shared" si="275"/>
        <v>Sep</v>
      </c>
      <c r="D8770" t="s">
        <v>2078</v>
      </c>
      <c r="E8770" t="s">
        <v>189</v>
      </c>
      <c r="F8770" t="s">
        <v>12</v>
      </c>
      <c r="G8770" t="s">
        <v>13</v>
      </c>
      <c r="H8770" t="s">
        <v>1639</v>
      </c>
      <c r="I8770" s="4">
        <v>11.76</v>
      </c>
      <c r="J8770" s="5">
        <v>2</v>
      </c>
      <c r="K8770" s="4">
        <v>5.76</v>
      </c>
    </row>
    <row r="8771" spans="1:11" x14ac:dyDescent="0.2">
      <c r="A8771" t="s">
        <v>3857</v>
      </c>
      <c r="B8771" t="str">
        <f t="shared" ref="B8771:B8834" si="276">TEXT(A8771,"YYYY")</f>
        <v>2017</v>
      </c>
      <c r="C8771" t="str">
        <f t="shared" ref="C8771:C8834" si="277">TEXT(A8771,"MMM")</f>
        <v>Sep</v>
      </c>
      <c r="D8771" t="s">
        <v>2078</v>
      </c>
      <c r="E8771" t="s">
        <v>189</v>
      </c>
      <c r="F8771" t="s">
        <v>12</v>
      </c>
      <c r="G8771" t="s">
        <v>13</v>
      </c>
      <c r="H8771" t="s">
        <v>1868</v>
      </c>
      <c r="I8771" s="4">
        <v>167.94</v>
      </c>
      <c r="J8771" s="5">
        <v>3</v>
      </c>
      <c r="K8771" s="4">
        <v>82.29</v>
      </c>
    </row>
    <row r="8772" spans="1:11" x14ac:dyDescent="0.2">
      <c r="A8772" t="s">
        <v>3857</v>
      </c>
      <c r="B8772" t="str">
        <f t="shared" si="276"/>
        <v>2017</v>
      </c>
      <c r="C8772" t="str">
        <f t="shared" si="277"/>
        <v>Sep</v>
      </c>
      <c r="D8772" t="s">
        <v>2078</v>
      </c>
      <c r="E8772" t="s">
        <v>189</v>
      </c>
      <c r="F8772" t="s">
        <v>12</v>
      </c>
      <c r="G8772" t="s">
        <v>105</v>
      </c>
      <c r="H8772" t="s">
        <v>898</v>
      </c>
      <c r="I8772" s="4">
        <v>3.89</v>
      </c>
      <c r="J8772" s="5">
        <v>1</v>
      </c>
      <c r="K8772" s="4">
        <v>1.01</v>
      </c>
    </row>
    <row r="8773" spans="1:11" x14ac:dyDescent="0.2">
      <c r="A8773" t="s">
        <v>3857</v>
      </c>
      <c r="B8773" t="str">
        <f t="shared" si="276"/>
        <v>2017</v>
      </c>
      <c r="C8773" t="str">
        <f t="shared" si="277"/>
        <v>Sep</v>
      </c>
      <c r="D8773" t="s">
        <v>776</v>
      </c>
      <c r="E8773" t="s">
        <v>608</v>
      </c>
      <c r="F8773" t="s">
        <v>12</v>
      </c>
      <c r="G8773" t="s">
        <v>13</v>
      </c>
      <c r="H8773" t="s">
        <v>2043</v>
      </c>
      <c r="I8773" s="4">
        <v>164.88</v>
      </c>
      <c r="J8773" s="5">
        <v>3</v>
      </c>
      <c r="K8773" s="4">
        <v>80.790000000000006</v>
      </c>
    </row>
    <row r="8774" spans="1:11" x14ac:dyDescent="0.2">
      <c r="A8774" t="s">
        <v>3857</v>
      </c>
      <c r="B8774" t="str">
        <f t="shared" si="276"/>
        <v>2017</v>
      </c>
      <c r="C8774" t="str">
        <f t="shared" si="277"/>
        <v>Sep</v>
      </c>
      <c r="D8774" t="s">
        <v>804</v>
      </c>
      <c r="E8774" t="s">
        <v>31</v>
      </c>
      <c r="F8774" t="s">
        <v>43</v>
      </c>
      <c r="G8774" t="s">
        <v>58</v>
      </c>
      <c r="H8774" t="s">
        <v>2373</v>
      </c>
      <c r="I8774" s="4">
        <v>159.97999999999999</v>
      </c>
      <c r="J8774" s="5">
        <v>2</v>
      </c>
      <c r="K8774" s="4">
        <v>47.99</v>
      </c>
    </row>
    <row r="8775" spans="1:11" x14ac:dyDescent="0.2">
      <c r="A8775" t="s">
        <v>3857</v>
      </c>
      <c r="B8775" t="str">
        <f t="shared" si="276"/>
        <v>2017</v>
      </c>
      <c r="C8775" t="str">
        <f t="shared" si="277"/>
        <v>Sep</v>
      </c>
      <c r="D8775" t="s">
        <v>1114</v>
      </c>
      <c r="E8775" t="s">
        <v>26</v>
      </c>
      <c r="F8775" t="s">
        <v>12</v>
      </c>
      <c r="G8775" t="s">
        <v>18</v>
      </c>
      <c r="H8775" t="s">
        <v>2555</v>
      </c>
      <c r="I8775" s="4">
        <v>20.66</v>
      </c>
      <c r="J8775" s="5">
        <v>7</v>
      </c>
      <c r="K8775" s="4">
        <v>6.97</v>
      </c>
    </row>
    <row r="8776" spans="1:11" x14ac:dyDescent="0.2">
      <c r="A8776" t="s">
        <v>3857</v>
      </c>
      <c r="B8776" t="str">
        <f t="shared" si="276"/>
        <v>2017</v>
      </c>
      <c r="C8776" t="str">
        <f t="shared" si="277"/>
        <v>Sep</v>
      </c>
      <c r="D8776" t="s">
        <v>398</v>
      </c>
      <c r="E8776" t="s">
        <v>11</v>
      </c>
      <c r="F8776" t="s">
        <v>12</v>
      </c>
      <c r="G8776" t="s">
        <v>22</v>
      </c>
      <c r="H8776" t="s">
        <v>1579</v>
      </c>
      <c r="I8776" s="4">
        <v>11.65</v>
      </c>
      <c r="J8776" s="5">
        <v>9</v>
      </c>
      <c r="K8776" s="4">
        <v>-17.47</v>
      </c>
    </row>
    <row r="8777" spans="1:11" x14ac:dyDescent="0.2">
      <c r="A8777" t="s">
        <v>3858</v>
      </c>
      <c r="B8777" t="str">
        <f t="shared" si="276"/>
        <v>2017</v>
      </c>
      <c r="C8777" t="str">
        <f t="shared" si="277"/>
        <v>Oct</v>
      </c>
      <c r="D8777" t="s">
        <v>1787</v>
      </c>
      <c r="E8777" t="s">
        <v>11</v>
      </c>
      <c r="F8777" t="s">
        <v>12</v>
      </c>
      <c r="G8777" t="s">
        <v>27</v>
      </c>
      <c r="H8777" t="s">
        <v>2842</v>
      </c>
      <c r="I8777" s="4">
        <v>6.67</v>
      </c>
      <c r="J8777" s="5">
        <v>6</v>
      </c>
      <c r="K8777" s="4">
        <v>0.5</v>
      </c>
    </row>
    <row r="8778" spans="1:11" x14ac:dyDescent="0.2">
      <c r="A8778" t="s">
        <v>3858</v>
      </c>
      <c r="B8778" t="str">
        <f t="shared" si="276"/>
        <v>2017</v>
      </c>
      <c r="C8778" t="str">
        <f t="shared" si="277"/>
        <v>Oct</v>
      </c>
      <c r="D8778" t="s">
        <v>855</v>
      </c>
      <c r="E8778" t="s">
        <v>189</v>
      </c>
      <c r="F8778" t="s">
        <v>12</v>
      </c>
      <c r="G8778" t="s">
        <v>13</v>
      </c>
      <c r="H8778" t="s">
        <v>1334</v>
      </c>
      <c r="I8778" s="4">
        <v>91.84</v>
      </c>
      <c r="J8778" s="5">
        <v>8</v>
      </c>
      <c r="K8778" s="4">
        <v>45</v>
      </c>
    </row>
    <row r="8779" spans="1:11" x14ac:dyDescent="0.2">
      <c r="A8779" t="s">
        <v>3858</v>
      </c>
      <c r="B8779" t="str">
        <f t="shared" si="276"/>
        <v>2017</v>
      </c>
      <c r="C8779" t="str">
        <f t="shared" si="277"/>
        <v>Oct</v>
      </c>
      <c r="D8779" t="s">
        <v>855</v>
      </c>
      <c r="E8779" t="s">
        <v>189</v>
      </c>
      <c r="F8779" t="s">
        <v>12</v>
      </c>
      <c r="G8779" t="s">
        <v>22</v>
      </c>
      <c r="H8779" t="s">
        <v>1914</v>
      </c>
      <c r="I8779" s="4">
        <v>81.09</v>
      </c>
      <c r="J8779" s="5">
        <v>7</v>
      </c>
      <c r="K8779" s="4">
        <v>27.37</v>
      </c>
    </row>
    <row r="8780" spans="1:11" x14ac:dyDescent="0.2">
      <c r="A8780" t="s">
        <v>3858</v>
      </c>
      <c r="B8780" t="str">
        <f t="shared" si="276"/>
        <v>2017</v>
      </c>
      <c r="C8780" t="str">
        <f t="shared" si="277"/>
        <v>Oct</v>
      </c>
      <c r="D8780" t="s">
        <v>855</v>
      </c>
      <c r="E8780" t="s">
        <v>189</v>
      </c>
      <c r="F8780" t="s">
        <v>12</v>
      </c>
      <c r="G8780" t="s">
        <v>13</v>
      </c>
      <c r="H8780" t="s">
        <v>2533</v>
      </c>
      <c r="I8780" s="4">
        <v>19.440000000000001</v>
      </c>
      <c r="J8780" s="5">
        <v>3</v>
      </c>
      <c r="K8780" s="4">
        <v>9.33</v>
      </c>
    </row>
    <row r="8781" spans="1:11" x14ac:dyDescent="0.2">
      <c r="A8781" t="s">
        <v>3858</v>
      </c>
      <c r="B8781" t="str">
        <f t="shared" si="276"/>
        <v>2017</v>
      </c>
      <c r="C8781" t="str">
        <f t="shared" si="277"/>
        <v>Oct</v>
      </c>
      <c r="D8781" t="s">
        <v>855</v>
      </c>
      <c r="E8781" t="s">
        <v>189</v>
      </c>
      <c r="F8781" t="s">
        <v>38</v>
      </c>
      <c r="G8781" t="s">
        <v>39</v>
      </c>
      <c r="H8781" t="s">
        <v>1154</v>
      </c>
      <c r="I8781" s="4">
        <v>451.15</v>
      </c>
      <c r="J8781" s="5">
        <v>3</v>
      </c>
      <c r="K8781" s="4">
        <v>0</v>
      </c>
    </row>
    <row r="8782" spans="1:11" x14ac:dyDescent="0.2">
      <c r="A8782" t="s">
        <v>3858</v>
      </c>
      <c r="B8782" t="str">
        <f t="shared" si="276"/>
        <v>2017</v>
      </c>
      <c r="C8782" t="str">
        <f t="shared" si="277"/>
        <v>Oct</v>
      </c>
      <c r="D8782" t="s">
        <v>3512</v>
      </c>
      <c r="E8782" t="s">
        <v>31</v>
      </c>
      <c r="F8782" t="s">
        <v>12</v>
      </c>
      <c r="G8782" t="s">
        <v>22</v>
      </c>
      <c r="H8782" t="s">
        <v>239</v>
      </c>
      <c r="I8782" s="4">
        <v>1.44</v>
      </c>
      <c r="J8782" s="5">
        <v>1</v>
      </c>
      <c r="K8782" s="4">
        <v>0.5</v>
      </c>
    </row>
    <row r="8783" spans="1:11" x14ac:dyDescent="0.2">
      <c r="A8783" t="s">
        <v>3858</v>
      </c>
      <c r="B8783" t="str">
        <f t="shared" si="276"/>
        <v>2017</v>
      </c>
      <c r="C8783" t="str">
        <f t="shared" si="277"/>
        <v>Oct</v>
      </c>
      <c r="D8783" t="s">
        <v>3512</v>
      </c>
      <c r="E8783" t="s">
        <v>31</v>
      </c>
      <c r="F8783" t="s">
        <v>12</v>
      </c>
      <c r="G8783" t="s">
        <v>22</v>
      </c>
      <c r="H8783" t="s">
        <v>133</v>
      </c>
      <c r="I8783" s="4">
        <v>61.78</v>
      </c>
      <c r="J8783" s="5">
        <v>13</v>
      </c>
      <c r="K8783" s="4">
        <v>20.85</v>
      </c>
    </row>
    <row r="8784" spans="1:11" x14ac:dyDescent="0.2">
      <c r="A8784" t="s">
        <v>3858</v>
      </c>
      <c r="B8784" t="str">
        <f t="shared" si="276"/>
        <v>2017</v>
      </c>
      <c r="C8784" t="str">
        <f t="shared" si="277"/>
        <v>Oct</v>
      </c>
      <c r="D8784" t="s">
        <v>3512</v>
      </c>
      <c r="E8784" t="s">
        <v>31</v>
      </c>
      <c r="F8784" t="s">
        <v>12</v>
      </c>
      <c r="G8784" t="s">
        <v>105</v>
      </c>
      <c r="H8784" t="s">
        <v>2857</v>
      </c>
      <c r="I8784" s="4">
        <v>241.96</v>
      </c>
      <c r="J8784" s="5">
        <v>2</v>
      </c>
      <c r="K8784" s="4">
        <v>60.49</v>
      </c>
    </row>
    <row r="8785" spans="1:11" x14ac:dyDescent="0.2">
      <c r="A8785" t="s">
        <v>3858</v>
      </c>
      <c r="B8785" t="str">
        <f t="shared" si="276"/>
        <v>2017</v>
      </c>
      <c r="C8785" t="str">
        <f t="shared" si="277"/>
        <v>Oct</v>
      </c>
      <c r="D8785" t="s">
        <v>3512</v>
      </c>
      <c r="E8785" t="s">
        <v>31</v>
      </c>
      <c r="F8785" t="s">
        <v>38</v>
      </c>
      <c r="G8785" t="s">
        <v>39</v>
      </c>
      <c r="H8785" t="s">
        <v>1188</v>
      </c>
      <c r="I8785" s="4">
        <v>108.61</v>
      </c>
      <c r="J8785" s="5">
        <v>4</v>
      </c>
      <c r="K8785" s="4">
        <v>9.5</v>
      </c>
    </row>
    <row r="8786" spans="1:11" x14ac:dyDescent="0.2">
      <c r="A8786" t="s">
        <v>3858</v>
      </c>
      <c r="B8786" t="str">
        <f t="shared" si="276"/>
        <v>2017</v>
      </c>
      <c r="C8786" t="str">
        <f t="shared" si="277"/>
        <v>Oct</v>
      </c>
      <c r="D8786" t="s">
        <v>2317</v>
      </c>
      <c r="E8786" t="s">
        <v>169</v>
      </c>
      <c r="F8786" t="s">
        <v>43</v>
      </c>
      <c r="G8786" t="s">
        <v>353</v>
      </c>
      <c r="H8786" t="s">
        <v>2597</v>
      </c>
      <c r="I8786" s="4">
        <v>1704.89</v>
      </c>
      <c r="J8786" s="5">
        <v>11</v>
      </c>
      <c r="K8786" s="4">
        <v>767.2</v>
      </c>
    </row>
    <row r="8787" spans="1:11" x14ac:dyDescent="0.2">
      <c r="A8787" t="s">
        <v>3858</v>
      </c>
      <c r="B8787" t="str">
        <f t="shared" si="276"/>
        <v>2017</v>
      </c>
      <c r="C8787" t="str">
        <f t="shared" si="277"/>
        <v>Oct</v>
      </c>
      <c r="D8787" t="s">
        <v>2275</v>
      </c>
      <c r="E8787" t="s">
        <v>1156</v>
      </c>
      <c r="F8787" t="s">
        <v>12</v>
      </c>
      <c r="G8787" t="s">
        <v>13</v>
      </c>
      <c r="H8787" t="s">
        <v>2740</v>
      </c>
      <c r="I8787" s="4">
        <v>104.85</v>
      </c>
      <c r="J8787" s="5">
        <v>1</v>
      </c>
      <c r="K8787" s="4">
        <v>50.33</v>
      </c>
    </row>
    <row r="8788" spans="1:11" x14ac:dyDescent="0.2">
      <c r="A8788" t="s">
        <v>3858</v>
      </c>
      <c r="B8788" t="str">
        <f t="shared" si="276"/>
        <v>2017</v>
      </c>
      <c r="C8788" t="str">
        <f t="shared" si="277"/>
        <v>Oct</v>
      </c>
      <c r="D8788" t="s">
        <v>1672</v>
      </c>
      <c r="E8788" t="s">
        <v>31</v>
      </c>
      <c r="F8788" t="s">
        <v>43</v>
      </c>
      <c r="G8788" t="s">
        <v>58</v>
      </c>
      <c r="H8788" t="s">
        <v>2135</v>
      </c>
      <c r="I8788" s="4">
        <v>104.75</v>
      </c>
      <c r="J8788" s="5">
        <v>5</v>
      </c>
      <c r="K8788" s="4">
        <v>22</v>
      </c>
    </row>
    <row r="8789" spans="1:11" x14ac:dyDescent="0.2">
      <c r="A8789" t="s">
        <v>3859</v>
      </c>
      <c r="B8789" t="str">
        <f t="shared" si="276"/>
        <v>2017</v>
      </c>
      <c r="C8789" t="str">
        <f t="shared" si="277"/>
        <v>Oct</v>
      </c>
      <c r="D8789" t="s">
        <v>1249</v>
      </c>
      <c r="E8789" t="s">
        <v>125</v>
      </c>
      <c r="F8789" t="s">
        <v>12</v>
      </c>
      <c r="G8789" t="s">
        <v>22</v>
      </c>
      <c r="H8789" t="s">
        <v>629</v>
      </c>
      <c r="I8789" s="4">
        <v>58.05</v>
      </c>
      <c r="J8789" s="5">
        <v>3</v>
      </c>
      <c r="K8789" s="4">
        <v>26.7</v>
      </c>
    </row>
    <row r="8790" spans="1:11" x14ac:dyDescent="0.2">
      <c r="A8790" t="s">
        <v>3859</v>
      </c>
      <c r="B8790" t="str">
        <f t="shared" si="276"/>
        <v>2017</v>
      </c>
      <c r="C8790" t="str">
        <f t="shared" si="277"/>
        <v>Oct</v>
      </c>
      <c r="D8790" t="s">
        <v>1249</v>
      </c>
      <c r="E8790" t="s">
        <v>125</v>
      </c>
      <c r="F8790" t="s">
        <v>38</v>
      </c>
      <c r="G8790" t="s">
        <v>52</v>
      </c>
      <c r="H8790" t="s">
        <v>1141</v>
      </c>
      <c r="I8790" s="4">
        <v>157.74</v>
      </c>
      <c r="J8790" s="5">
        <v>11</v>
      </c>
      <c r="K8790" s="4">
        <v>56.79</v>
      </c>
    </row>
    <row r="8791" spans="1:11" x14ac:dyDescent="0.2">
      <c r="A8791" t="s">
        <v>3859</v>
      </c>
      <c r="B8791" t="str">
        <f t="shared" si="276"/>
        <v>2017</v>
      </c>
      <c r="C8791" t="str">
        <f t="shared" si="277"/>
        <v>Oct</v>
      </c>
      <c r="D8791" t="s">
        <v>1249</v>
      </c>
      <c r="E8791" t="s">
        <v>125</v>
      </c>
      <c r="F8791" t="s">
        <v>12</v>
      </c>
      <c r="G8791" t="s">
        <v>27</v>
      </c>
      <c r="H8791" t="s">
        <v>28</v>
      </c>
      <c r="I8791" s="4">
        <v>56.98</v>
      </c>
      <c r="J8791" s="5">
        <v>7</v>
      </c>
      <c r="K8791" s="4">
        <v>22.79</v>
      </c>
    </row>
    <row r="8792" spans="1:11" x14ac:dyDescent="0.2">
      <c r="A8792" t="s">
        <v>3859</v>
      </c>
      <c r="B8792" t="str">
        <f t="shared" si="276"/>
        <v>2017</v>
      </c>
      <c r="C8792" t="str">
        <f t="shared" si="277"/>
        <v>Oct</v>
      </c>
      <c r="D8792" t="s">
        <v>1249</v>
      </c>
      <c r="E8792" t="s">
        <v>125</v>
      </c>
      <c r="F8792" t="s">
        <v>12</v>
      </c>
      <c r="G8792" t="s">
        <v>22</v>
      </c>
      <c r="H8792" t="s">
        <v>1043</v>
      </c>
      <c r="I8792" s="4">
        <v>2.88</v>
      </c>
      <c r="J8792" s="5">
        <v>1</v>
      </c>
      <c r="K8792" s="4">
        <v>1.41</v>
      </c>
    </row>
    <row r="8793" spans="1:11" x14ac:dyDescent="0.2">
      <c r="A8793" t="s">
        <v>3859</v>
      </c>
      <c r="B8793" t="str">
        <f t="shared" si="276"/>
        <v>2017</v>
      </c>
      <c r="C8793" t="str">
        <f t="shared" si="277"/>
        <v>Oct</v>
      </c>
      <c r="D8793" t="s">
        <v>2521</v>
      </c>
      <c r="E8793" t="s">
        <v>169</v>
      </c>
      <c r="F8793" t="s">
        <v>12</v>
      </c>
      <c r="G8793" t="s">
        <v>13</v>
      </c>
      <c r="H8793" t="s">
        <v>3543</v>
      </c>
      <c r="I8793" s="4">
        <v>49.12</v>
      </c>
      <c r="J8793" s="5">
        <v>4</v>
      </c>
      <c r="K8793" s="4">
        <v>23.09</v>
      </c>
    </row>
    <row r="8794" spans="1:11" x14ac:dyDescent="0.2">
      <c r="A8794" t="s">
        <v>3859</v>
      </c>
      <c r="B8794" t="str">
        <f t="shared" si="276"/>
        <v>2017</v>
      </c>
      <c r="C8794" t="str">
        <f t="shared" si="277"/>
        <v>Oct</v>
      </c>
      <c r="D8794" t="s">
        <v>1024</v>
      </c>
      <c r="E8794" t="s">
        <v>169</v>
      </c>
      <c r="F8794" t="s">
        <v>43</v>
      </c>
      <c r="G8794" t="s">
        <v>44</v>
      </c>
      <c r="H8794" t="s">
        <v>1015</v>
      </c>
      <c r="I8794" s="4">
        <v>65.989999999999995</v>
      </c>
      <c r="J8794" s="5">
        <v>1</v>
      </c>
      <c r="K8794" s="4">
        <v>17.16</v>
      </c>
    </row>
    <row r="8795" spans="1:11" x14ac:dyDescent="0.2">
      <c r="A8795" t="s">
        <v>3859</v>
      </c>
      <c r="B8795" t="str">
        <f t="shared" si="276"/>
        <v>2017</v>
      </c>
      <c r="C8795" t="str">
        <f t="shared" si="277"/>
        <v>Oct</v>
      </c>
      <c r="D8795" t="s">
        <v>805</v>
      </c>
      <c r="E8795" t="s">
        <v>189</v>
      </c>
      <c r="F8795" t="s">
        <v>12</v>
      </c>
      <c r="G8795" t="s">
        <v>47</v>
      </c>
      <c r="H8795" t="s">
        <v>184</v>
      </c>
      <c r="I8795" s="4">
        <v>8.94</v>
      </c>
      <c r="J8795" s="5">
        <v>3</v>
      </c>
      <c r="K8795" s="4">
        <v>4.1100000000000003</v>
      </c>
    </row>
    <row r="8796" spans="1:11" x14ac:dyDescent="0.2">
      <c r="A8796" t="s">
        <v>3859</v>
      </c>
      <c r="B8796" t="str">
        <f t="shared" si="276"/>
        <v>2017</v>
      </c>
      <c r="C8796" t="str">
        <f t="shared" si="277"/>
        <v>Oct</v>
      </c>
      <c r="D8796" t="s">
        <v>805</v>
      </c>
      <c r="E8796" t="s">
        <v>189</v>
      </c>
      <c r="F8796" t="s">
        <v>43</v>
      </c>
      <c r="G8796" t="s">
        <v>44</v>
      </c>
      <c r="H8796" t="s">
        <v>2264</v>
      </c>
      <c r="I8796" s="4">
        <v>84.78</v>
      </c>
      <c r="J8796" s="5">
        <v>2</v>
      </c>
      <c r="K8796" s="4">
        <v>-20.14</v>
      </c>
    </row>
    <row r="8797" spans="1:11" x14ac:dyDescent="0.2">
      <c r="A8797" t="s">
        <v>3859</v>
      </c>
      <c r="B8797" t="str">
        <f t="shared" si="276"/>
        <v>2017</v>
      </c>
      <c r="C8797" t="str">
        <f t="shared" si="277"/>
        <v>Oct</v>
      </c>
      <c r="D8797" t="s">
        <v>1100</v>
      </c>
      <c r="E8797" t="s">
        <v>31</v>
      </c>
      <c r="F8797" t="s">
        <v>12</v>
      </c>
      <c r="G8797" t="s">
        <v>22</v>
      </c>
      <c r="H8797" t="s">
        <v>1289</v>
      </c>
      <c r="I8797" s="4">
        <v>112.12</v>
      </c>
      <c r="J8797" s="5">
        <v>5</v>
      </c>
      <c r="K8797" s="4">
        <v>42.05</v>
      </c>
    </row>
    <row r="8798" spans="1:11" x14ac:dyDescent="0.2">
      <c r="A8798" t="s">
        <v>3859</v>
      </c>
      <c r="B8798" t="str">
        <f t="shared" si="276"/>
        <v>2017</v>
      </c>
      <c r="C8798" t="str">
        <f t="shared" si="277"/>
        <v>Oct</v>
      </c>
      <c r="D8798" t="s">
        <v>1100</v>
      </c>
      <c r="E8798" t="s">
        <v>31</v>
      </c>
      <c r="F8798" t="s">
        <v>12</v>
      </c>
      <c r="G8798" t="s">
        <v>20</v>
      </c>
      <c r="H8798" t="s">
        <v>1825</v>
      </c>
      <c r="I8798" s="4">
        <v>1575.14</v>
      </c>
      <c r="J8798" s="5">
        <v>7</v>
      </c>
      <c r="K8798" s="4">
        <v>204.77</v>
      </c>
    </row>
    <row r="8799" spans="1:11" x14ac:dyDescent="0.2">
      <c r="A8799" t="s">
        <v>3859</v>
      </c>
      <c r="B8799" t="str">
        <f t="shared" si="276"/>
        <v>2017</v>
      </c>
      <c r="C8799" t="str">
        <f t="shared" si="277"/>
        <v>Oct</v>
      </c>
      <c r="D8799" t="s">
        <v>838</v>
      </c>
      <c r="E8799" t="s">
        <v>135</v>
      </c>
      <c r="F8799" t="s">
        <v>38</v>
      </c>
      <c r="G8799" t="s">
        <v>52</v>
      </c>
      <c r="H8799" t="s">
        <v>1780</v>
      </c>
      <c r="I8799" s="4">
        <v>11.81</v>
      </c>
      <c r="J8799" s="5">
        <v>2</v>
      </c>
      <c r="K8799" s="4">
        <v>1.33</v>
      </c>
    </row>
    <row r="8800" spans="1:11" x14ac:dyDescent="0.2">
      <c r="A8800" t="s">
        <v>3859</v>
      </c>
      <c r="B8800" t="str">
        <f t="shared" si="276"/>
        <v>2017</v>
      </c>
      <c r="C8800" t="str">
        <f t="shared" si="277"/>
        <v>Oct</v>
      </c>
      <c r="D8800" t="s">
        <v>838</v>
      </c>
      <c r="E8800" t="s">
        <v>135</v>
      </c>
      <c r="F8800" t="s">
        <v>38</v>
      </c>
      <c r="G8800" t="s">
        <v>52</v>
      </c>
      <c r="H8800" t="s">
        <v>3352</v>
      </c>
      <c r="I8800" s="4">
        <v>9.66</v>
      </c>
      <c r="J8800" s="5">
        <v>1</v>
      </c>
      <c r="K8800" s="4">
        <v>1.57</v>
      </c>
    </row>
    <row r="8801" spans="1:11" x14ac:dyDescent="0.2">
      <c r="A8801" t="s">
        <v>3859</v>
      </c>
      <c r="B8801" t="str">
        <f t="shared" si="276"/>
        <v>2017</v>
      </c>
      <c r="C8801" t="str">
        <f t="shared" si="277"/>
        <v>Oct</v>
      </c>
      <c r="D8801" t="s">
        <v>838</v>
      </c>
      <c r="E8801" t="s">
        <v>135</v>
      </c>
      <c r="F8801" t="s">
        <v>12</v>
      </c>
      <c r="G8801" t="s">
        <v>13</v>
      </c>
      <c r="H8801" t="s">
        <v>2782</v>
      </c>
      <c r="I8801" s="4">
        <v>20.74</v>
      </c>
      <c r="J8801" s="5">
        <v>4</v>
      </c>
      <c r="K8801" s="4">
        <v>7.26</v>
      </c>
    </row>
    <row r="8802" spans="1:11" x14ac:dyDescent="0.2">
      <c r="A8802" t="s">
        <v>3859</v>
      </c>
      <c r="B8802" t="str">
        <f t="shared" si="276"/>
        <v>2017</v>
      </c>
      <c r="C8802" t="str">
        <f t="shared" si="277"/>
        <v>Oct</v>
      </c>
      <c r="D8802" t="s">
        <v>838</v>
      </c>
      <c r="E8802" t="s">
        <v>135</v>
      </c>
      <c r="F8802" t="s">
        <v>12</v>
      </c>
      <c r="G8802" t="s">
        <v>22</v>
      </c>
      <c r="H8802" t="s">
        <v>810</v>
      </c>
      <c r="I8802" s="4">
        <v>27.36</v>
      </c>
      <c r="J8802" s="5">
        <v>3</v>
      </c>
      <c r="K8802" s="4">
        <v>-21.89</v>
      </c>
    </row>
    <row r="8803" spans="1:11" x14ac:dyDescent="0.2">
      <c r="A8803" t="s">
        <v>3859</v>
      </c>
      <c r="B8803" t="str">
        <f t="shared" si="276"/>
        <v>2017</v>
      </c>
      <c r="C8803" t="str">
        <f t="shared" si="277"/>
        <v>Oct</v>
      </c>
      <c r="D8803" t="s">
        <v>838</v>
      </c>
      <c r="E8803" t="s">
        <v>135</v>
      </c>
      <c r="F8803" t="s">
        <v>38</v>
      </c>
      <c r="G8803" t="s">
        <v>164</v>
      </c>
      <c r="H8803" t="s">
        <v>465</v>
      </c>
      <c r="I8803" s="4">
        <v>2314.12</v>
      </c>
      <c r="J8803" s="5">
        <v>7</v>
      </c>
      <c r="K8803" s="4">
        <v>-1002.78</v>
      </c>
    </row>
    <row r="8804" spans="1:11" x14ac:dyDescent="0.2">
      <c r="A8804" t="s">
        <v>3859</v>
      </c>
      <c r="B8804" t="str">
        <f t="shared" si="276"/>
        <v>2017</v>
      </c>
      <c r="C8804" t="str">
        <f t="shared" si="277"/>
        <v>Oct</v>
      </c>
      <c r="D8804" t="s">
        <v>838</v>
      </c>
      <c r="E8804" t="s">
        <v>135</v>
      </c>
      <c r="F8804" t="s">
        <v>12</v>
      </c>
      <c r="G8804" t="s">
        <v>22</v>
      </c>
      <c r="H8804" t="s">
        <v>2124</v>
      </c>
      <c r="I8804" s="4">
        <v>34.24</v>
      </c>
      <c r="J8804" s="5">
        <v>4</v>
      </c>
      <c r="K8804" s="4">
        <v>-26.25</v>
      </c>
    </row>
    <row r="8805" spans="1:11" x14ac:dyDescent="0.2">
      <c r="A8805" t="s">
        <v>3859</v>
      </c>
      <c r="B8805" t="str">
        <f t="shared" si="276"/>
        <v>2017</v>
      </c>
      <c r="C8805" t="str">
        <f t="shared" si="277"/>
        <v>Oct</v>
      </c>
      <c r="D8805" t="s">
        <v>838</v>
      </c>
      <c r="E8805" t="s">
        <v>135</v>
      </c>
      <c r="F8805" t="s">
        <v>38</v>
      </c>
      <c r="G8805" t="s">
        <v>52</v>
      </c>
      <c r="H8805" t="s">
        <v>1283</v>
      </c>
      <c r="I8805" s="4">
        <v>19.760000000000002</v>
      </c>
      <c r="J8805" s="5">
        <v>2</v>
      </c>
      <c r="K8805" s="4">
        <v>5.93</v>
      </c>
    </row>
    <row r="8806" spans="1:11" x14ac:dyDescent="0.2">
      <c r="A8806" t="s">
        <v>3859</v>
      </c>
      <c r="B8806" t="str">
        <f t="shared" si="276"/>
        <v>2017</v>
      </c>
      <c r="C8806" t="str">
        <f t="shared" si="277"/>
        <v>Oct</v>
      </c>
      <c r="D8806" t="s">
        <v>2439</v>
      </c>
      <c r="E8806" t="s">
        <v>561</v>
      </c>
      <c r="F8806" t="s">
        <v>38</v>
      </c>
      <c r="G8806" t="s">
        <v>52</v>
      </c>
      <c r="H8806" t="s">
        <v>2975</v>
      </c>
      <c r="I8806" s="4">
        <v>10.16</v>
      </c>
      <c r="J8806" s="5">
        <v>2</v>
      </c>
      <c r="K8806" s="4">
        <v>3.45</v>
      </c>
    </row>
    <row r="8807" spans="1:11" x14ac:dyDescent="0.2">
      <c r="A8807" t="s">
        <v>3859</v>
      </c>
      <c r="B8807" t="str">
        <f t="shared" si="276"/>
        <v>2017</v>
      </c>
      <c r="C8807" t="str">
        <f t="shared" si="277"/>
        <v>Oct</v>
      </c>
      <c r="D8807" t="s">
        <v>2422</v>
      </c>
      <c r="E8807" t="s">
        <v>104</v>
      </c>
      <c r="F8807" t="s">
        <v>38</v>
      </c>
      <c r="G8807" t="s">
        <v>83</v>
      </c>
      <c r="H8807" t="s">
        <v>113</v>
      </c>
      <c r="I8807" s="4">
        <v>217.76</v>
      </c>
      <c r="J8807" s="5">
        <v>6</v>
      </c>
      <c r="K8807" s="4">
        <v>-384.72</v>
      </c>
    </row>
    <row r="8808" spans="1:11" x14ac:dyDescent="0.2">
      <c r="A8808" t="s">
        <v>3859</v>
      </c>
      <c r="B8808" t="str">
        <f t="shared" si="276"/>
        <v>2017</v>
      </c>
      <c r="C8808" t="str">
        <f t="shared" si="277"/>
        <v>Oct</v>
      </c>
      <c r="D8808" t="s">
        <v>2422</v>
      </c>
      <c r="E8808" t="s">
        <v>104</v>
      </c>
      <c r="F8808" t="s">
        <v>12</v>
      </c>
      <c r="G8808" t="s">
        <v>232</v>
      </c>
      <c r="H8808" t="s">
        <v>1172</v>
      </c>
      <c r="I8808" s="4">
        <v>39.07</v>
      </c>
      <c r="J8808" s="5">
        <v>6</v>
      </c>
      <c r="K8808" s="4">
        <v>4.4000000000000004</v>
      </c>
    </row>
    <row r="8809" spans="1:11" x14ac:dyDescent="0.2">
      <c r="A8809" t="s">
        <v>3859</v>
      </c>
      <c r="B8809" t="str">
        <f t="shared" si="276"/>
        <v>2017</v>
      </c>
      <c r="C8809" t="str">
        <f t="shared" si="277"/>
        <v>Oct</v>
      </c>
      <c r="D8809" t="s">
        <v>2422</v>
      </c>
      <c r="E8809" t="s">
        <v>104</v>
      </c>
      <c r="F8809" t="s">
        <v>12</v>
      </c>
      <c r="G8809" t="s">
        <v>22</v>
      </c>
      <c r="H8809" t="s">
        <v>110</v>
      </c>
      <c r="I8809" s="4">
        <v>22.64</v>
      </c>
      <c r="J8809" s="5">
        <v>7</v>
      </c>
      <c r="K8809" s="4">
        <v>-16.600000000000001</v>
      </c>
    </row>
    <row r="8810" spans="1:11" x14ac:dyDescent="0.2">
      <c r="A8810" t="s">
        <v>3859</v>
      </c>
      <c r="B8810" t="str">
        <f t="shared" si="276"/>
        <v>2017</v>
      </c>
      <c r="C8810" t="str">
        <f t="shared" si="277"/>
        <v>Oct</v>
      </c>
      <c r="D8810" t="s">
        <v>2422</v>
      </c>
      <c r="E8810" t="s">
        <v>104</v>
      </c>
      <c r="F8810" t="s">
        <v>12</v>
      </c>
      <c r="G8810" t="s">
        <v>27</v>
      </c>
      <c r="H8810" t="s">
        <v>3096</v>
      </c>
      <c r="I8810" s="4">
        <v>95.14</v>
      </c>
      <c r="J8810" s="5">
        <v>7</v>
      </c>
      <c r="K8810" s="4">
        <v>10.7</v>
      </c>
    </row>
    <row r="8811" spans="1:11" x14ac:dyDescent="0.2">
      <c r="A8811" t="s">
        <v>3859</v>
      </c>
      <c r="B8811" t="str">
        <f t="shared" si="276"/>
        <v>2017</v>
      </c>
      <c r="C8811" t="str">
        <f t="shared" si="277"/>
        <v>Oct</v>
      </c>
      <c r="D8811" t="s">
        <v>2350</v>
      </c>
      <c r="E8811" t="s">
        <v>31</v>
      </c>
      <c r="F8811" t="s">
        <v>38</v>
      </c>
      <c r="G8811" t="s">
        <v>52</v>
      </c>
      <c r="H8811" t="s">
        <v>680</v>
      </c>
      <c r="I8811" s="4">
        <v>17.46</v>
      </c>
      <c r="J8811" s="5">
        <v>2</v>
      </c>
      <c r="K8811" s="4">
        <v>5.94</v>
      </c>
    </row>
    <row r="8812" spans="1:11" x14ac:dyDescent="0.2">
      <c r="A8812" t="s">
        <v>3859</v>
      </c>
      <c r="B8812" t="str">
        <f t="shared" si="276"/>
        <v>2017</v>
      </c>
      <c r="C8812" t="str">
        <f t="shared" si="277"/>
        <v>Oct</v>
      </c>
      <c r="D8812" t="s">
        <v>2350</v>
      </c>
      <c r="E8812" t="s">
        <v>31</v>
      </c>
      <c r="F8812" t="s">
        <v>43</v>
      </c>
      <c r="G8812" t="s">
        <v>353</v>
      </c>
      <c r="H8812" t="s">
        <v>2908</v>
      </c>
      <c r="I8812" s="4">
        <v>369.16</v>
      </c>
      <c r="J8812" s="5">
        <v>11</v>
      </c>
      <c r="K8812" s="4">
        <v>32.299999999999997</v>
      </c>
    </row>
    <row r="8813" spans="1:11" x14ac:dyDescent="0.2">
      <c r="A8813" t="s">
        <v>3859</v>
      </c>
      <c r="B8813" t="str">
        <f t="shared" si="276"/>
        <v>2017</v>
      </c>
      <c r="C8813" t="str">
        <f t="shared" si="277"/>
        <v>Oct</v>
      </c>
      <c r="D8813" t="s">
        <v>2089</v>
      </c>
      <c r="E8813" t="s">
        <v>11</v>
      </c>
      <c r="F8813" t="s">
        <v>12</v>
      </c>
      <c r="G8813" t="s">
        <v>105</v>
      </c>
      <c r="H8813" t="s">
        <v>1254</v>
      </c>
      <c r="I8813" s="4">
        <v>15.22</v>
      </c>
      <c r="J8813" s="5">
        <v>2</v>
      </c>
      <c r="K8813" s="4">
        <v>-38.82</v>
      </c>
    </row>
    <row r="8814" spans="1:11" x14ac:dyDescent="0.2">
      <c r="A8814" t="s">
        <v>3859</v>
      </c>
      <c r="B8814" t="str">
        <f t="shared" si="276"/>
        <v>2017</v>
      </c>
      <c r="C8814" t="str">
        <f t="shared" si="277"/>
        <v>Oct</v>
      </c>
      <c r="D8814" t="s">
        <v>2089</v>
      </c>
      <c r="E8814" t="s">
        <v>11</v>
      </c>
      <c r="F8814" t="s">
        <v>12</v>
      </c>
      <c r="G8814" t="s">
        <v>105</v>
      </c>
      <c r="H8814" t="s">
        <v>2347</v>
      </c>
      <c r="I8814" s="4">
        <v>21.98</v>
      </c>
      <c r="J8814" s="5">
        <v>6</v>
      </c>
      <c r="K8814" s="4">
        <v>-56.06</v>
      </c>
    </row>
    <row r="8815" spans="1:11" x14ac:dyDescent="0.2">
      <c r="A8815" t="s">
        <v>3860</v>
      </c>
      <c r="B8815" t="str">
        <f t="shared" si="276"/>
        <v>2017</v>
      </c>
      <c r="C8815" t="str">
        <f t="shared" si="277"/>
        <v>Oct</v>
      </c>
      <c r="D8815" t="s">
        <v>1782</v>
      </c>
      <c r="E8815" t="s">
        <v>369</v>
      </c>
      <c r="F8815" t="s">
        <v>12</v>
      </c>
      <c r="G8815" t="s">
        <v>22</v>
      </c>
      <c r="H8815" t="s">
        <v>1324</v>
      </c>
      <c r="I8815" s="4">
        <v>1793.98</v>
      </c>
      <c r="J8815" s="5">
        <v>2</v>
      </c>
      <c r="K8815" s="4">
        <v>843.17</v>
      </c>
    </row>
    <row r="8816" spans="1:11" x14ac:dyDescent="0.2">
      <c r="A8816" t="s">
        <v>3860</v>
      </c>
      <c r="B8816" t="str">
        <f t="shared" si="276"/>
        <v>2017</v>
      </c>
      <c r="C8816" t="str">
        <f t="shared" si="277"/>
        <v>Oct</v>
      </c>
      <c r="D8816" t="s">
        <v>115</v>
      </c>
      <c r="E8816" t="s">
        <v>169</v>
      </c>
      <c r="F8816" t="s">
        <v>12</v>
      </c>
      <c r="G8816" t="s">
        <v>20</v>
      </c>
      <c r="H8816" t="s">
        <v>673</v>
      </c>
      <c r="I8816" s="4">
        <v>22.58</v>
      </c>
      <c r="J8816" s="5">
        <v>2</v>
      </c>
      <c r="K8816" s="4">
        <v>5.87</v>
      </c>
    </row>
    <row r="8817" spans="1:11" x14ac:dyDescent="0.2">
      <c r="A8817" t="s">
        <v>3860</v>
      </c>
      <c r="B8817" t="str">
        <f t="shared" si="276"/>
        <v>2017</v>
      </c>
      <c r="C8817" t="str">
        <f t="shared" si="277"/>
        <v>Oct</v>
      </c>
      <c r="D8817" t="s">
        <v>1198</v>
      </c>
      <c r="E8817" t="s">
        <v>31</v>
      </c>
      <c r="F8817" t="s">
        <v>38</v>
      </c>
      <c r="G8817" t="s">
        <v>164</v>
      </c>
      <c r="H8817" t="s">
        <v>948</v>
      </c>
      <c r="I8817" s="4">
        <v>171.29</v>
      </c>
      <c r="J8817" s="5">
        <v>3</v>
      </c>
      <c r="K8817" s="4">
        <v>-6.42</v>
      </c>
    </row>
    <row r="8818" spans="1:11" x14ac:dyDescent="0.2">
      <c r="A8818" t="s">
        <v>3860</v>
      </c>
      <c r="B8818" t="str">
        <f t="shared" si="276"/>
        <v>2017</v>
      </c>
      <c r="C8818" t="str">
        <f t="shared" si="277"/>
        <v>Oct</v>
      </c>
      <c r="D8818" t="s">
        <v>1796</v>
      </c>
      <c r="E8818" t="s">
        <v>139</v>
      </c>
      <c r="F8818" t="s">
        <v>12</v>
      </c>
      <c r="G8818" t="s">
        <v>13</v>
      </c>
      <c r="H8818" t="s">
        <v>2733</v>
      </c>
      <c r="I8818" s="4">
        <v>15.55</v>
      </c>
      <c r="J8818" s="5">
        <v>3</v>
      </c>
      <c r="K8818" s="4">
        <v>5.44</v>
      </c>
    </row>
    <row r="8819" spans="1:11" x14ac:dyDescent="0.2">
      <c r="A8819" t="s">
        <v>3860</v>
      </c>
      <c r="B8819" t="str">
        <f t="shared" si="276"/>
        <v>2017</v>
      </c>
      <c r="C8819" t="str">
        <f t="shared" si="277"/>
        <v>Oct</v>
      </c>
      <c r="D8819" t="s">
        <v>1796</v>
      </c>
      <c r="E8819" t="s">
        <v>139</v>
      </c>
      <c r="F8819" t="s">
        <v>12</v>
      </c>
      <c r="G8819" t="s">
        <v>105</v>
      </c>
      <c r="H8819" t="s">
        <v>2260</v>
      </c>
      <c r="I8819" s="4">
        <v>17.920000000000002</v>
      </c>
      <c r="J8819" s="5">
        <v>5</v>
      </c>
      <c r="K8819" s="4">
        <v>1.1200000000000001</v>
      </c>
    </row>
    <row r="8820" spans="1:11" x14ac:dyDescent="0.2">
      <c r="A8820" t="s">
        <v>3860</v>
      </c>
      <c r="B8820" t="str">
        <f t="shared" si="276"/>
        <v>2017</v>
      </c>
      <c r="C8820" t="str">
        <f t="shared" si="277"/>
        <v>Oct</v>
      </c>
      <c r="D8820" t="s">
        <v>2716</v>
      </c>
      <c r="E8820" t="s">
        <v>169</v>
      </c>
      <c r="F8820" t="s">
        <v>38</v>
      </c>
      <c r="G8820" t="s">
        <v>52</v>
      </c>
      <c r="H8820" t="s">
        <v>3491</v>
      </c>
      <c r="I8820" s="4">
        <v>83.92</v>
      </c>
      <c r="J8820" s="5">
        <v>4</v>
      </c>
      <c r="K8820" s="4">
        <v>21.82</v>
      </c>
    </row>
    <row r="8821" spans="1:11" x14ac:dyDescent="0.2">
      <c r="A8821" t="s">
        <v>3860</v>
      </c>
      <c r="B8821" t="str">
        <f t="shared" si="276"/>
        <v>2017</v>
      </c>
      <c r="C8821" t="str">
        <f t="shared" si="277"/>
        <v>Oct</v>
      </c>
      <c r="D8821" t="s">
        <v>2716</v>
      </c>
      <c r="E8821" t="s">
        <v>169</v>
      </c>
      <c r="F8821" t="s">
        <v>12</v>
      </c>
      <c r="G8821" t="s">
        <v>27</v>
      </c>
      <c r="H8821" t="s">
        <v>3765</v>
      </c>
      <c r="I8821" s="4">
        <v>6.63</v>
      </c>
      <c r="J8821" s="5">
        <v>3</v>
      </c>
      <c r="K8821" s="4">
        <v>3.12</v>
      </c>
    </row>
    <row r="8822" spans="1:11" x14ac:dyDescent="0.2">
      <c r="A8822" t="s">
        <v>3860</v>
      </c>
      <c r="B8822" t="str">
        <f t="shared" si="276"/>
        <v>2017</v>
      </c>
      <c r="C8822" t="str">
        <f t="shared" si="277"/>
        <v>Oct</v>
      </c>
      <c r="D8822" t="s">
        <v>2716</v>
      </c>
      <c r="E8822" t="s">
        <v>169</v>
      </c>
      <c r="F8822" t="s">
        <v>43</v>
      </c>
      <c r="G8822" t="s">
        <v>58</v>
      </c>
      <c r="H8822" t="s">
        <v>2710</v>
      </c>
      <c r="I8822" s="4">
        <v>371.97</v>
      </c>
      <c r="J8822" s="5">
        <v>3</v>
      </c>
      <c r="K8822" s="4">
        <v>66.95</v>
      </c>
    </row>
    <row r="8823" spans="1:11" x14ac:dyDescent="0.2">
      <c r="A8823" t="s">
        <v>3860</v>
      </c>
      <c r="B8823" t="str">
        <f t="shared" si="276"/>
        <v>2017</v>
      </c>
      <c r="C8823" t="str">
        <f t="shared" si="277"/>
        <v>Oct</v>
      </c>
      <c r="D8823" t="s">
        <v>860</v>
      </c>
      <c r="E8823" t="s">
        <v>11</v>
      </c>
      <c r="F8823" t="s">
        <v>12</v>
      </c>
      <c r="G8823" t="s">
        <v>27</v>
      </c>
      <c r="H8823" t="s">
        <v>2587</v>
      </c>
      <c r="I8823" s="4">
        <v>20.64</v>
      </c>
      <c r="J8823" s="5">
        <v>5</v>
      </c>
      <c r="K8823" s="4">
        <v>2.3199999999999998</v>
      </c>
    </row>
    <row r="8824" spans="1:11" x14ac:dyDescent="0.2">
      <c r="A8824" t="s">
        <v>3861</v>
      </c>
      <c r="B8824" t="str">
        <f t="shared" si="276"/>
        <v>2017</v>
      </c>
      <c r="C8824" t="str">
        <f t="shared" si="277"/>
        <v>Oct</v>
      </c>
      <c r="D8824" t="s">
        <v>611</v>
      </c>
      <c r="E8824" t="s">
        <v>608</v>
      </c>
      <c r="F8824" t="s">
        <v>38</v>
      </c>
      <c r="G8824" t="s">
        <v>52</v>
      </c>
      <c r="H8824" t="s">
        <v>796</v>
      </c>
      <c r="I8824" s="4">
        <v>19.98</v>
      </c>
      <c r="J8824" s="5">
        <v>1</v>
      </c>
      <c r="K8824" s="4">
        <v>8.59</v>
      </c>
    </row>
    <row r="8825" spans="1:11" x14ac:dyDescent="0.2">
      <c r="A8825" t="s">
        <v>3862</v>
      </c>
      <c r="B8825" t="str">
        <f t="shared" si="276"/>
        <v>2017</v>
      </c>
      <c r="C8825" t="str">
        <f t="shared" si="277"/>
        <v>Oct</v>
      </c>
      <c r="D8825" t="s">
        <v>16</v>
      </c>
      <c r="E8825" t="s">
        <v>169</v>
      </c>
      <c r="F8825" t="s">
        <v>43</v>
      </c>
      <c r="G8825" t="s">
        <v>44</v>
      </c>
      <c r="H8825" t="s">
        <v>2786</v>
      </c>
      <c r="I8825" s="4">
        <v>160.93</v>
      </c>
      <c r="J8825" s="5">
        <v>7</v>
      </c>
      <c r="K8825" s="4">
        <v>3.22</v>
      </c>
    </row>
    <row r="8826" spans="1:11" x14ac:dyDescent="0.2">
      <c r="A8826" t="s">
        <v>3862</v>
      </c>
      <c r="B8826" t="str">
        <f t="shared" si="276"/>
        <v>2017</v>
      </c>
      <c r="C8826" t="str">
        <f t="shared" si="277"/>
        <v>Oct</v>
      </c>
      <c r="D8826" t="s">
        <v>16</v>
      </c>
      <c r="E8826" t="s">
        <v>169</v>
      </c>
      <c r="F8826" t="s">
        <v>12</v>
      </c>
      <c r="G8826" t="s">
        <v>22</v>
      </c>
      <c r="H8826" t="s">
        <v>2604</v>
      </c>
      <c r="I8826" s="4">
        <v>75.790000000000006</v>
      </c>
      <c r="J8826" s="5">
        <v>3</v>
      </c>
      <c r="K8826" s="4">
        <v>25.58</v>
      </c>
    </row>
    <row r="8827" spans="1:11" x14ac:dyDescent="0.2">
      <c r="A8827" t="s">
        <v>3862</v>
      </c>
      <c r="B8827" t="str">
        <f t="shared" si="276"/>
        <v>2017</v>
      </c>
      <c r="C8827" t="str">
        <f t="shared" si="277"/>
        <v>Oct</v>
      </c>
      <c r="D8827" t="s">
        <v>464</v>
      </c>
      <c r="E8827" t="s">
        <v>31</v>
      </c>
      <c r="F8827" t="s">
        <v>12</v>
      </c>
      <c r="G8827" t="s">
        <v>22</v>
      </c>
      <c r="H8827" t="s">
        <v>1771</v>
      </c>
      <c r="I8827" s="4">
        <v>39.92</v>
      </c>
      <c r="J8827" s="5">
        <v>5</v>
      </c>
      <c r="K8827" s="4">
        <v>13.47</v>
      </c>
    </row>
    <row r="8828" spans="1:11" x14ac:dyDescent="0.2">
      <c r="A8828" t="s">
        <v>3862</v>
      </c>
      <c r="B8828" t="str">
        <f t="shared" si="276"/>
        <v>2017</v>
      </c>
      <c r="C8828" t="str">
        <f t="shared" si="277"/>
        <v>Oct</v>
      </c>
      <c r="D8828" t="s">
        <v>464</v>
      </c>
      <c r="E8828" t="s">
        <v>31</v>
      </c>
      <c r="F8828" t="s">
        <v>12</v>
      </c>
      <c r="G8828" t="s">
        <v>13</v>
      </c>
      <c r="H8828" t="s">
        <v>428</v>
      </c>
      <c r="I8828" s="4">
        <v>61.96</v>
      </c>
      <c r="J8828" s="5">
        <v>2</v>
      </c>
      <c r="K8828" s="4">
        <v>27.88</v>
      </c>
    </row>
    <row r="8829" spans="1:11" x14ac:dyDescent="0.2">
      <c r="A8829" t="s">
        <v>3862</v>
      </c>
      <c r="B8829" t="str">
        <f t="shared" si="276"/>
        <v>2017</v>
      </c>
      <c r="C8829" t="str">
        <f t="shared" si="277"/>
        <v>Oct</v>
      </c>
      <c r="D8829" t="s">
        <v>464</v>
      </c>
      <c r="E8829" t="s">
        <v>31</v>
      </c>
      <c r="F8829" t="s">
        <v>12</v>
      </c>
      <c r="G8829" t="s">
        <v>22</v>
      </c>
      <c r="H8829" t="s">
        <v>494</v>
      </c>
      <c r="I8829" s="4">
        <v>19.940000000000001</v>
      </c>
      <c r="J8829" s="5">
        <v>4</v>
      </c>
      <c r="K8829" s="4">
        <v>7.23</v>
      </c>
    </row>
    <row r="8830" spans="1:11" x14ac:dyDescent="0.2">
      <c r="A8830" t="s">
        <v>3862</v>
      </c>
      <c r="B8830" t="str">
        <f t="shared" si="276"/>
        <v>2017</v>
      </c>
      <c r="C8830" t="str">
        <f t="shared" si="277"/>
        <v>Oct</v>
      </c>
      <c r="D8830" t="s">
        <v>1760</v>
      </c>
      <c r="E8830" t="s">
        <v>169</v>
      </c>
      <c r="F8830" t="s">
        <v>43</v>
      </c>
      <c r="G8830" t="s">
        <v>44</v>
      </c>
      <c r="H8830" t="s">
        <v>2049</v>
      </c>
      <c r="I8830" s="4">
        <v>87.8</v>
      </c>
      <c r="J8830" s="5">
        <v>4</v>
      </c>
      <c r="K8830" s="4">
        <v>43.9</v>
      </c>
    </row>
    <row r="8831" spans="1:11" x14ac:dyDescent="0.2">
      <c r="A8831" t="s">
        <v>3862</v>
      </c>
      <c r="B8831" t="str">
        <f t="shared" si="276"/>
        <v>2017</v>
      </c>
      <c r="C8831" t="str">
        <f t="shared" si="277"/>
        <v>Oct</v>
      </c>
      <c r="D8831" t="s">
        <v>1760</v>
      </c>
      <c r="E8831" t="s">
        <v>169</v>
      </c>
      <c r="F8831" t="s">
        <v>38</v>
      </c>
      <c r="G8831" t="s">
        <v>39</v>
      </c>
      <c r="H8831" t="s">
        <v>1068</v>
      </c>
      <c r="I8831" s="4">
        <v>221.38</v>
      </c>
      <c r="J8831" s="5">
        <v>2</v>
      </c>
      <c r="K8831" s="4">
        <v>2.46</v>
      </c>
    </row>
    <row r="8832" spans="1:11" x14ac:dyDescent="0.2">
      <c r="A8832" t="s">
        <v>3862</v>
      </c>
      <c r="B8832" t="str">
        <f t="shared" si="276"/>
        <v>2017</v>
      </c>
      <c r="C8832" t="str">
        <f t="shared" si="277"/>
        <v>Oct</v>
      </c>
      <c r="D8832" t="s">
        <v>1760</v>
      </c>
      <c r="E8832" t="s">
        <v>169</v>
      </c>
      <c r="F8832" t="s">
        <v>43</v>
      </c>
      <c r="G8832" t="s">
        <v>353</v>
      </c>
      <c r="H8832" t="s">
        <v>3174</v>
      </c>
      <c r="I8832" s="4">
        <v>5199.96</v>
      </c>
      <c r="J8832" s="5">
        <v>4</v>
      </c>
      <c r="K8832" s="4">
        <v>1351.99</v>
      </c>
    </row>
    <row r="8833" spans="1:11" x14ac:dyDescent="0.2">
      <c r="A8833" t="s">
        <v>3862</v>
      </c>
      <c r="B8833" t="str">
        <f t="shared" si="276"/>
        <v>2017</v>
      </c>
      <c r="C8833" t="str">
        <f t="shared" si="277"/>
        <v>Oct</v>
      </c>
      <c r="D8833" t="s">
        <v>890</v>
      </c>
      <c r="E8833" t="s">
        <v>327</v>
      </c>
      <c r="F8833" t="s">
        <v>43</v>
      </c>
      <c r="G8833" t="s">
        <v>58</v>
      </c>
      <c r="H8833" t="s">
        <v>3024</v>
      </c>
      <c r="I8833" s="4">
        <v>63.82</v>
      </c>
      <c r="J8833" s="5">
        <v>2</v>
      </c>
      <c r="K8833" s="4">
        <v>13.56</v>
      </c>
    </row>
    <row r="8834" spans="1:11" x14ac:dyDescent="0.2">
      <c r="A8834" t="s">
        <v>3862</v>
      </c>
      <c r="B8834" t="str">
        <f t="shared" si="276"/>
        <v>2017</v>
      </c>
      <c r="C8834" t="str">
        <f t="shared" si="277"/>
        <v>Oct</v>
      </c>
      <c r="D8834" t="s">
        <v>1769</v>
      </c>
      <c r="E8834" t="s">
        <v>31</v>
      </c>
      <c r="F8834" t="s">
        <v>38</v>
      </c>
      <c r="G8834" t="s">
        <v>39</v>
      </c>
      <c r="H8834" t="s">
        <v>3053</v>
      </c>
      <c r="I8834" s="4">
        <v>435.17</v>
      </c>
      <c r="J8834" s="5">
        <v>4</v>
      </c>
      <c r="K8834" s="4">
        <v>-59.84</v>
      </c>
    </row>
    <row r="8835" spans="1:11" x14ac:dyDescent="0.2">
      <c r="A8835" t="s">
        <v>3862</v>
      </c>
      <c r="B8835" t="str">
        <f t="shared" ref="B8835:B8898" si="278">TEXT(A8835,"YYYY")</f>
        <v>2017</v>
      </c>
      <c r="C8835" t="str">
        <f t="shared" ref="C8835:C8898" si="279">TEXT(A8835,"MMM")</f>
        <v>Oct</v>
      </c>
      <c r="D8835" t="s">
        <v>1769</v>
      </c>
      <c r="E8835" t="s">
        <v>31</v>
      </c>
      <c r="F8835" t="s">
        <v>12</v>
      </c>
      <c r="G8835" t="s">
        <v>47</v>
      </c>
      <c r="H8835" t="s">
        <v>184</v>
      </c>
      <c r="I8835" s="4">
        <v>14.9</v>
      </c>
      <c r="J8835" s="5">
        <v>5</v>
      </c>
      <c r="K8835" s="4">
        <v>6.85</v>
      </c>
    </row>
    <row r="8836" spans="1:11" x14ac:dyDescent="0.2">
      <c r="A8836" t="s">
        <v>3862</v>
      </c>
      <c r="B8836" t="str">
        <f t="shared" si="278"/>
        <v>2017</v>
      </c>
      <c r="C8836" t="str">
        <f t="shared" si="279"/>
        <v>Oct</v>
      </c>
      <c r="D8836" t="s">
        <v>1769</v>
      </c>
      <c r="E8836" t="s">
        <v>31</v>
      </c>
      <c r="F8836" t="s">
        <v>12</v>
      </c>
      <c r="G8836" t="s">
        <v>105</v>
      </c>
      <c r="H8836" t="s">
        <v>1701</v>
      </c>
      <c r="I8836" s="4">
        <v>15.8</v>
      </c>
      <c r="J8836" s="5">
        <v>4</v>
      </c>
      <c r="K8836" s="4">
        <v>4.1100000000000003</v>
      </c>
    </row>
    <row r="8837" spans="1:11" x14ac:dyDescent="0.2">
      <c r="A8837" t="s">
        <v>3862</v>
      </c>
      <c r="B8837" t="str">
        <f t="shared" si="278"/>
        <v>2017</v>
      </c>
      <c r="C8837" t="str">
        <f t="shared" si="279"/>
        <v>Oct</v>
      </c>
      <c r="D8837" t="s">
        <v>1769</v>
      </c>
      <c r="E8837" t="s">
        <v>31</v>
      </c>
      <c r="F8837" t="s">
        <v>38</v>
      </c>
      <c r="G8837" t="s">
        <v>52</v>
      </c>
      <c r="H8837" t="s">
        <v>1192</v>
      </c>
      <c r="I8837" s="4">
        <v>72.900000000000006</v>
      </c>
      <c r="J8837" s="5">
        <v>5</v>
      </c>
      <c r="K8837" s="4">
        <v>26.97</v>
      </c>
    </row>
    <row r="8838" spans="1:11" x14ac:dyDescent="0.2">
      <c r="A8838" t="s">
        <v>3862</v>
      </c>
      <c r="B8838" t="str">
        <f t="shared" si="278"/>
        <v>2017</v>
      </c>
      <c r="C8838" t="str">
        <f t="shared" si="279"/>
        <v>Oct</v>
      </c>
      <c r="D8838" t="s">
        <v>1769</v>
      </c>
      <c r="E8838" t="s">
        <v>31</v>
      </c>
      <c r="F8838" t="s">
        <v>38</v>
      </c>
      <c r="G8838" t="s">
        <v>164</v>
      </c>
      <c r="H8838" t="s">
        <v>545</v>
      </c>
      <c r="I8838" s="4">
        <v>206.35</v>
      </c>
      <c r="J8838" s="5">
        <v>3</v>
      </c>
      <c r="K8838" s="4">
        <v>5.16</v>
      </c>
    </row>
    <row r="8839" spans="1:11" x14ac:dyDescent="0.2">
      <c r="A8839" t="s">
        <v>3862</v>
      </c>
      <c r="B8839" t="str">
        <f t="shared" si="278"/>
        <v>2017</v>
      </c>
      <c r="C8839" t="str">
        <f t="shared" si="279"/>
        <v>Oct</v>
      </c>
      <c r="D8839" t="s">
        <v>1769</v>
      </c>
      <c r="E8839" t="s">
        <v>31</v>
      </c>
      <c r="F8839" t="s">
        <v>43</v>
      </c>
      <c r="G8839" t="s">
        <v>44</v>
      </c>
      <c r="H8839" t="s">
        <v>606</v>
      </c>
      <c r="I8839" s="4">
        <v>7.99</v>
      </c>
      <c r="J8839" s="5">
        <v>1</v>
      </c>
      <c r="K8839" s="4">
        <v>2.7</v>
      </c>
    </row>
    <row r="8840" spans="1:11" x14ac:dyDescent="0.2">
      <c r="A8840" t="s">
        <v>3863</v>
      </c>
      <c r="B8840" t="str">
        <f t="shared" si="278"/>
        <v>2017</v>
      </c>
      <c r="C8840" t="str">
        <f t="shared" si="279"/>
        <v>Oct</v>
      </c>
      <c r="D8840" t="s">
        <v>1215</v>
      </c>
      <c r="E8840" t="s">
        <v>585</v>
      </c>
      <c r="F8840" t="s">
        <v>38</v>
      </c>
      <c r="G8840" t="s">
        <v>52</v>
      </c>
      <c r="H8840" t="s">
        <v>2279</v>
      </c>
      <c r="I8840" s="4">
        <v>41.96</v>
      </c>
      <c r="J8840" s="5">
        <v>2</v>
      </c>
      <c r="K8840" s="4">
        <v>2.94</v>
      </c>
    </row>
    <row r="8841" spans="1:11" x14ac:dyDescent="0.2">
      <c r="A8841" t="s">
        <v>3863</v>
      </c>
      <c r="B8841" t="str">
        <f t="shared" si="278"/>
        <v>2017</v>
      </c>
      <c r="C8841" t="str">
        <f t="shared" si="279"/>
        <v>Oct</v>
      </c>
      <c r="D8841" t="s">
        <v>1215</v>
      </c>
      <c r="E8841" t="s">
        <v>585</v>
      </c>
      <c r="F8841" t="s">
        <v>12</v>
      </c>
      <c r="G8841" t="s">
        <v>105</v>
      </c>
      <c r="H8841" t="s">
        <v>1951</v>
      </c>
      <c r="I8841" s="4">
        <v>227.84</v>
      </c>
      <c r="J8841" s="5">
        <v>4</v>
      </c>
      <c r="K8841" s="4">
        <v>66.069999999999993</v>
      </c>
    </row>
    <row r="8842" spans="1:11" x14ac:dyDescent="0.2">
      <c r="A8842" t="s">
        <v>3863</v>
      </c>
      <c r="B8842" t="str">
        <f t="shared" si="278"/>
        <v>2017</v>
      </c>
      <c r="C8842" t="str">
        <f t="shared" si="279"/>
        <v>Oct</v>
      </c>
      <c r="D8842" t="s">
        <v>1215</v>
      </c>
      <c r="E8842" t="s">
        <v>585</v>
      </c>
      <c r="F8842" t="s">
        <v>12</v>
      </c>
      <c r="G8842" t="s">
        <v>13</v>
      </c>
      <c r="H8842" t="s">
        <v>2130</v>
      </c>
      <c r="I8842" s="4">
        <v>37.94</v>
      </c>
      <c r="J8842" s="5">
        <v>2</v>
      </c>
      <c r="K8842" s="4">
        <v>18.21</v>
      </c>
    </row>
    <row r="8843" spans="1:11" x14ac:dyDescent="0.2">
      <c r="A8843" t="s">
        <v>3863</v>
      </c>
      <c r="B8843" t="str">
        <f t="shared" si="278"/>
        <v>2017</v>
      </c>
      <c r="C8843" t="str">
        <f t="shared" si="279"/>
        <v>Oct</v>
      </c>
      <c r="D8843" t="s">
        <v>2218</v>
      </c>
      <c r="E8843" t="s">
        <v>169</v>
      </c>
      <c r="F8843" t="s">
        <v>43</v>
      </c>
      <c r="G8843" t="s">
        <v>58</v>
      </c>
      <c r="H8843" t="s">
        <v>2111</v>
      </c>
      <c r="I8843" s="4">
        <v>319.95999999999998</v>
      </c>
      <c r="J8843" s="5">
        <v>4</v>
      </c>
      <c r="K8843" s="4">
        <v>115.19</v>
      </c>
    </row>
    <row r="8844" spans="1:11" x14ac:dyDescent="0.2">
      <c r="A8844" t="s">
        <v>3863</v>
      </c>
      <c r="B8844" t="str">
        <f t="shared" si="278"/>
        <v>2017</v>
      </c>
      <c r="C8844" t="str">
        <f t="shared" si="279"/>
        <v>Oct</v>
      </c>
      <c r="D8844" t="s">
        <v>2218</v>
      </c>
      <c r="E8844" t="s">
        <v>169</v>
      </c>
      <c r="F8844" t="s">
        <v>12</v>
      </c>
      <c r="G8844" t="s">
        <v>13</v>
      </c>
      <c r="H8844" t="s">
        <v>2262</v>
      </c>
      <c r="I8844" s="4">
        <v>17.04</v>
      </c>
      <c r="J8844" s="5">
        <v>3</v>
      </c>
      <c r="K8844" s="4">
        <v>7.67</v>
      </c>
    </row>
    <row r="8845" spans="1:11" x14ac:dyDescent="0.2">
      <c r="A8845" t="s">
        <v>3863</v>
      </c>
      <c r="B8845" t="str">
        <f t="shared" si="278"/>
        <v>2017</v>
      </c>
      <c r="C8845" t="str">
        <f t="shared" si="279"/>
        <v>Oct</v>
      </c>
      <c r="D8845" t="s">
        <v>2218</v>
      </c>
      <c r="E8845" t="s">
        <v>169</v>
      </c>
      <c r="F8845" t="s">
        <v>12</v>
      </c>
      <c r="G8845" t="s">
        <v>20</v>
      </c>
      <c r="H8845" t="s">
        <v>174</v>
      </c>
      <c r="I8845" s="4">
        <v>344.91</v>
      </c>
      <c r="J8845" s="5">
        <v>3</v>
      </c>
      <c r="K8845" s="4">
        <v>10.35</v>
      </c>
    </row>
    <row r="8846" spans="1:11" x14ac:dyDescent="0.2">
      <c r="A8846" t="s">
        <v>3863</v>
      </c>
      <c r="B8846" t="str">
        <f t="shared" si="278"/>
        <v>2017</v>
      </c>
      <c r="C8846" t="str">
        <f t="shared" si="279"/>
        <v>Oct</v>
      </c>
      <c r="D8846" t="s">
        <v>134</v>
      </c>
      <c r="E8846" t="s">
        <v>169</v>
      </c>
      <c r="F8846" t="s">
        <v>12</v>
      </c>
      <c r="G8846" t="s">
        <v>13</v>
      </c>
      <c r="H8846" t="s">
        <v>1860</v>
      </c>
      <c r="I8846" s="4">
        <v>40.99</v>
      </c>
      <c r="J8846" s="5">
        <v>1</v>
      </c>
      <c r="K8846" s="4">
        <v>20.09</v>
      </c>
    </row>
    <row r="8847" spans="1:11" x14ac:dyDescent="0.2">
      <c r="A8847" t="s">
        <v>3863</v>
      </c>
      <c r="B8847" t="str">
        <f t="shared" si="278"/>
        <v>2017</v>
      </c>
      <c r="C8847" t="str">
        <f t="shared" si="279"/>
        <v>Oct</v>
      </c>
      <c r="D8847" t="s">
        <v>124</v>
      </c>
      <c r="E8847" t="s">
        <v>205</v>
      </c>
      <c r="F8847" t="s">
        <v>12</v>
      </c>
      <c r="G8847" t="s">
        <v>13</v>
      </c>
      <c r="H8847" t="s">
        <v>2657</v>
      </c>
      <c r="I8847" s="4">
        <v>143.69999999999999</v>
      </c>
      <c r="J8847" s="5">
        <v>3</v>
      </c>
      <c r="K8847" s="4">
        <v>68.98</v>
      </c>
    </row>
    <row r="8848" spans="1:11" x14ac:dyDescent="0.2">
      <c r="A8848" t="s">
        <v>3863</v>
      </c>
      <c r="B8848" t="str">
        <f t="shared" si="278"/>
        <v>2017</v>
      </c>
      <c r="C8848" t="str">
        <f t="shared" si="279"/>
        <v>Oct</v>
      </c>
      <c r="D8848" t="s">
        <v>124</v>
      </c>
      <c r="E8848" t="s">
        <v>205</v>
      </c>
      <c r="F8848" t="s">
        <v>12</v>
      </c>
      <c r="G8848" t="s">
        <v>13</v>
      </c>
      <c r="H8848" t="s">
        <v>1577</v>
      </c>
      <c r="I8848" s="4">
        <v>6.48</v>
      </c>
      <c r="J8848" s="5">
        <v>1</v>
      </c>
      <c r="K8848" s="4">
        <v>3.11</v>
      </c>
    </row>
    <row r="8849" spans="1:11" x14ac:dyDescent="0.2">
      <c r="A8849" t="s">
        <v>3863</v>
      </c>
      <c r="B8849" t="str">
        <f t="shared" si="278"/>
        <v>2017</v>
      </c>
      <c r="C8849" t="str">
        <f t="shared" si="279"/>
        <v>Oct</v>
      </c>
      <c r="D8849" t="s">
        <v>1087</v>
      </c>
      <c r="E8849" t="s">
        <v>17</v>
      </c>
      <c r="F8849" t="s">
        <v>12</v>
      </c>
      <c r="G8849" t="s">
        <v>20</v>
      </c>
      <c r="H8849" t="s">
        <v>1799</v>
      </c>
      <c r="I8849" s="4">
        <v>290.33999999999997</v>
      </c>
      <c r="J8849" s="5">
        <v>2</v>
      </c>
      <c r="K8849" s="4">
        <v>32.659999999999997</v>
      </c>
    </row>
    <row r="8850" spans="1:11" x14ac:dyDescent="0.2">
      <c r="A8850" t="s">
        <v>3863</v>
      </c>
      <c r="B8850" t="str">
        <f t="shared" si="278"/>
        <v>2017</v>
      </c>
      <c r="C8850" t="str">
        <f t="shared" si="279"/>
        <v>Oct</v>
      </c>
      <c r="D8850" t="s">
        <v>1087</v>
      </c>
      <c r="E8850" t="s">
        <v>17</v>
      </c>
      <c r="F8850" t="s">
        <v>12</v>
      </c>
      <c r="G8850" t="s">
        <v>27</v>
      </c>
      <c r="H8850" t="s">
        <v>242</v>
      </c>
      <c r="I8850" s="4">
        <v>19.149999999999999</v>
      </c>
      <c r="J8850" s="5">
        <v>2</v>
      </c>
      <c r="K8850" s="4">
        <v>1.2</v>
      </c>
    </row>
    <row r="8851" spans="1:11" x14ac:dyDescent="0.2">
      <c r="A8851" t="s">
        <v>3863</v>
      </c>
      <c r="B8851" t="str">
        <f t="shared" si="278"/>
        <v>2017</v>
      </c>
      <c r="C8851" t="str">
        <f t="shared" si="279"/>
        <v>Oct</v>
      </c>
      <c r="D8851" t="s">
        <v>289</v>
      </c>
      <c r="E8851" t="s">
        <v>109</v>
      </c>
      <c r="F8851" t="s">
        <v>12</v>
      </c>
      <c r="G8851" t="s">
        <v>27</v>
      </c>
      <c r="H8851" t="s">
        <v>2307</v>
      </c>
      <c r="I8851" s="4">
        <v>9.34</v>
      </c>
      <c r="J8851" s="5">
        <v>2</v>
      </c>
      <c r="K8851" s="4">
        <v>1.87</v>
      </c>
    </row>
    <row r="8852" spans="1:11" x14ac:dyDescent="0.2">
      <c r="A8852" t="s">
        <v>3864</v>
      </c>
      <c r="B8852" t="str">
        <f t="shared" si="278"/>
        <v>2017</v>
      </c>
      <c r="C8852" t="str">
        <f t="shared" si="279"/>
        <v>Oct</v>
      </c>
      <c r="D8852" t="s">
        <v>2159</v>
      </c>
      <c r="E8852" t="s">
        <v>31</v>
      </c>
      <c r="F8852" t="s">
        <v>38</v>
      </c>
      <c r="G8852" t="s">
        <v>83</v>
      </c>
      <c r="H8852" t="s">
        <v>2643</v>
      </c>
      <c r="I8852" s="4">
        <v>307.67</v>
      </c>
      <c r="J8852" s="5">
        <v>2</v>
      </c>
      <c r="K8852" s="4">
        <v>-14.48</v>
      </c>
    </row>
    <row r="8853" spans="1:11" x14ac:dyDescent="0.2">
      <c r="A8853" t="s">
        <v>3864</v>
      </c>
      <c r="B8853" t="str">
        <f t="shared" si="278"/>
        <v>2017</v>
      </c>
      <c r="C8853" t="str">
        <f t="shared" si="279"/>
        <v>Oct</v>
      </c>
      <c r="D8853" t="s">
        <v>467</v>
      </c>
      <c r="E8853" t="s">
        <v>31</v>
      </c>
      <c r="F8853" t="s">
        <v>43</v>
      </c>
      <c r="G8853" t="s">
        <v>58</v>
      </c>
      <c r="H8853" t="s">
        <v>2710</v>
      </c>
      <c r="I8853" s="4">
        <v>1115.9100000000001</v>
      </c>
      <c r="J8853" s="5">
        <v>9</v>
      </c>
      <c r="K8853" s="4">
        <v>200.86</v>
      </c>
    </row>
    <row r="8854" spans="1:11" x14ac:dyDescent="0.2">
      <c r="A8854" t="s">
        <v>3864</v>
      </c>
      <c r="B8854" t="str">
        <f t="shared" si="278"/>
        <v>2017</v>
      </c>
      <c r="C8854" t="str">
        <f t="shared" si="279"/>
        <v>Oct</v>
      </c>
      <c r="D8854" t="s">
        <v>467</v>
      </c>
      <c r="E8854" t="s">
        <v>31</v>
      </c>
      <c r="F8854" t="s">
        <v>43</v>
      </c>
      <c r="G8854" t="s">
        <v>44</v>
      </c>
      <c r="H8854" t="s">
        <v>2786</v>
      </c>
      <c r="I8854" s="4">
        <v>128.74</v>
      </c>
      <c r="J8854" s="5">
        <v>7</v>
      </c>
      <c r="K8854" s="4">
        <v>-28.97</v>
      </c>
    </row>
    <row r="8855" spans="1:11" x14ac:dyDescent="0.2">
      <c r="A8855" t="s">
        <v>3864</v>
      </c>
      <c r="B8855" t="str">
        <f t="shared" si="278"/>
        <v>2017</v>
      </c>
      <c r="C8855" t="str">
        <f t="shared" si="279"/>
        <v>Oct</v>
      </c>
      <c r="D8855" t="s">
        <v>467</v>
      </c>
      <c r="E8855" t="s">
        <v>31</v>
      </c>
      <c r="F8855" t="s">
        <v>43</v>
      </c>
      <c r="G8855" t="s">
        <v>44</v>
      </c>
      <c r="H8855" t="s">
        <v>606</v>
      </c>
      <c r="I8855" s="4">
        <v>79.92</v>
      </c>
      <c r="J8855" s="5">
        <v>10</v>
      </c>
      <c r="K8855" s="4">
        <v>26.97</v>
      </c>
    </row>
    <row r="8856" spans="1:11" x14ac:dyDescent="0.2">
      <c r="A8856" t="s">
        <v>3864</v>
      </c>
      <c r="B8856" t="str">
        <f t="shared" si="278"/>
        <v>2017</v>
      </c>
      <c r="C8856" t="str">
        <f t="shared" si="279"/>
        <v>Oct</v>
      </c>
      <c r="D8856" t="s">
        <v>838</v>
      </c>
      <c r="E8856" t="s">
        <v>290</v>
      </c>
      <c r="F8856" t="s">
        <v>12</v>
      </c>
      <c r="G8856" t="s">
        <v>20</v>
      </c>
      <c r="H8856" t="s">
        <v>1799</v>
      </c>
      <c r="I8856" s="4">
        <v>580.66999999999996</v>
      </c>
      <c r="J8856" s="5">
        <v>4</v>
      </c>
      <c r="K8856" s="4">
        <v>65.33</v>
      </c>
    </row>
    <row r="8857" spans="1:11" x14ac:dyDescent="0.2">
      <c r="A8857" t="s">
        <v>3864</v>
      </c>
      <c r="B8857" t="str">
        <f t="shared" si="278"/>
        <v>2017</v>
      </c>
      <c r="C8857" t="str">
        <f t="shared" si="279"/>
        <v>Oct</v>
      </c>
      <c r="D8857" t="s">
        <v>838</v>
      </c>
      <c r="E8857" t="s">
        <v>290</v>
      </c>
      <c r="F8857" t="s">
        <v>12</v>
      </c>
      <c r="G8857" t="s">
        <v>47</v>
      </c>
      <c r="H8857" t="s">
        <v>184</v>
      </c>
      <c r="I8857" s="4">
        <v>18.940000000000001</v>
      </c>
      <c r="J8857" s="5">
        <v>3</v>
      </c>
      <c r="K8857" s="4">
        <v>5.92</v>
      </c>
    </row>
    <row r="8858" spans="1:11" x14ac:dyDescent="0.2">
      <c r="A8858" t="s">
        <v>3864</v>
      </c>
      <c r="B8858" t="str">
        <f t="shared" si="278"/>
        <v>2017</v>
      </c>
      <c r="C8858" t="str">
        <f t="shared" si="279"/>
        <v>Oct</v>
      </c>
      <c r="D8858" t="s">
        <v>838</v>
      </c>
      <c r="E8858" t="s">
        <v>290</v>
      </c>
      <c r="F8858" t="s">
        <v>43</v>
      </c>
      <c r="G8858" t="s">
        <v>44</v>
      </c>
      <c r="H8858" t="s">
        <v>1836</v>
      </c>
      <c r="I8858" s="4">
        <v>222.38</v>
      </c>
      <c r="J8858" s="5">
        <v>2</v>
      </c>
      <c r="K8858" s="4">
        <v>16.68</v>
      </c>
    </row>
    <row r="8859" spans="1:11" x14ac:dyDescent="0.2">
      <c r="A8859" t="s">
        <v>3864</v>
      </c>
      <c r="B8859" t="str">
        <f t="shared" si="278"/>
        <v>2017</v>
      </c>
      <c r="C8859" t="str">
        <f t="shared" si="279"/>
        <v>Oct</v>
      </c>
      <c r="D8859" t="s">
        <v>838</v>
      </c>
      <c r="E8859" t="s">
        <v>290</v>
      </c>
      <c r="F8859" t="s">
        <v>12</v>
      </c>
      <c r="G8859" t="s">
        <v>22</v>
      </c>
      <c r="H8859" t="s">
        <v>1289</v>
      </c>
      <c r="I8859" s="4">
        <v>50.45</v>
      </c>
      <c r="J8859" s="5">
        <v>6</v>
      </c>
      <c r="K8859" s="4">
        <v>-33.64</v>
      </c>
    </row>
    <row r="8860" spans="1:11" x14ac:dyDescent="0.2">
      <c r="A8860" t="s">
        <v>3864</v>
      </c>
      <c r="B8860" t="str">
        <f t="shared" si="278"/>
        <v>2017</v>
      </c>
      <c r="C8860" t="str">
        <f t="shared" si="279"/>
        <v>Oct</v>
      </c>
      <c r="D8860" t="s">
        <v>838</v>
      </c>
      <c r="E8860" t="s">
        <v>290</v>
      </c>
      <c r="F8860" t="s">
        <v>38</v>
      </c>
      <c r="G8860" t="s">
        <v>164</v>
      </c>
      <c r="H8860" t="s">
        <v>545</v>
      </c>
      <c r="I8860" s="4">
        <v>154.76</v>
      </c>
      <c r="J8860" s="5">
        <v>3</v>
      </c>
      <c r="K8860" s="4">
        <v>-36.11</v>
      </c>
    </row>
    <row r="8861" spans="1:11" x14ac:dyDescent="0.2">
      <c r="A8861" t="s">
        <v>3864</v>
      </c>
      <c r="B8861" t="str">
        <f t="shared" si="278"/>
        <v>2017</v>
      </c>
      <c r="C8861" t="str">
        <f t="shared" si="279"/>
        <v>Oct</v>
      </c>
      <c r="D8861" t="s">
        <v>1917</v>
      </c>
      <c r="E8861" t="s">
        <v>11</v>
      </c>
      <c r="F8861" t="s">
        <v>12</v>
      </c>
      <c r="G8861" t="s">
        <v>22</v>
      </c>
      <c r="H8861" t="s">
        <v>968</v>
      </c>
      <c r="I8861" s="4">
        <v>4.24</v>
      </c>
      <c r="J8861" s="5">
        <v>5</v>
      </c>
      <c r="K8861" s="4">
        <v>-6.36</v>
      </c>
    </row>
    <row r="8862" spans="1:11" x14ac:dyDescent="0.2">
      <c r="A8862" t="s">
        <v>3864</v>
      </c>
      <c r="B8862" t="str">
        <f t="shared" si="278"/>
        <v>2017</v>
      </c>
      <c r="C8862" t="str">
        <f t="shared" si="279"/>
        <v>Oct</v>
      </c>
      <c r="D8862" t="s">
        <v>2326</v>
      </c>
      <c r="E8862" t="s">
        <v>125</v>
      </c>
      <c r="F8862" t="s">
        <v>12</v>
      </c>
      <c r="G8862" t="s">
        <v>20</v>
      </c>
      <c r="H8862" t="s">
        <v>839</v>
      </c>
      <c r="I8862" s="4">
        <v>85.52</v>
      </c>
      <c r="J8862" s="5">
        <v>2</v>
      </c>
      <c r="K8862" s="4">
        <v>22.24</v>
      </c>
    </row>
    <row r="8863" spans="1:11" x14ac:dyDescent="0.2">
      <c r="A8863" t="s">
        <v>3865</v>
      </c>
      <c r="B8863" t="str">
        <f t="shared" si="278"/>
        <v>2017</v>
      </c>
      <c r="C8863" t="str">
        <f t="shared" si="279"/>
        <v>Oct</v>
      </c>
      <c r="D8863" t="s">
        <v>70</v>
      </c>
      <c r="E8863" t="s">
        <v>31</v>
      </c>
      <c r="F8863" t="s">
        <v>43</v>
      </c>
      <c r="G8863" t="s">
        <v>44</v>
      </c>
      <c r="H8863" t="s">
        <v>1764</v>
      </c>
      <c r="I8863" s="4">
        <v>103.19</v>
      </c>
      <c r="J8863" s="5">
        <v>1</v>
      </c>
      <c r="K8863" s="4">
        <v>11.61</v>
      </c>
    </row>
    <row r="8864" spans="1:11" x14ac:dyDescent="0.2">
      <c r="A8864" t="s">
        <v>3865</v>
      </c>
      <c r="B8864" t="str">
        <f t="shared" si="278"/>
        <v>2017</v>
      </c>
      <c r="C8864" t="str">
        <f t="shared" si="279"/>
        <v>Oct</v>
      </c>
      <c r="D8864" t="s">
        <v>70</v>
      </c>
      <c r="E8864" t="s">
        <v>31</v>
      </c>
      <c r="F8864" t="s">
        <v>43</v>
      </c>
      <c r="G8864" t="s">
        <v>58</v>
      </c>
      <c r="H8864" t="s">
        <v>2721</v>
      </c>
      <c r="I8864" s="4">
        <v>36</v>
      </c>
      <c r="J8864" s="5">
        <v>2</v>
      </c>
      <c r="K8864" s="4">
        <v>6.48</v>
      </c>
    </row>
    <row r="8865" spans="1:11" x14ac:dyDescent="0.2">
      <c r="A8865" t="s">
        <v>3865</v>
      </c>
      <c r="B8865" t="str">
        <f t="shared" si="278"/>
        <v>2017</v>
      </c>
      <c r="C8865" t="str">
        <f t="shared" si="279"/>
        <v>Oct</v>
      </c>
      <c r="D8865" t="s">
        <v>70</v>
      </c>
      <c r="E8865" t="s">
        <v>31</v>
      </c>
      <c r="F8865" t="s">
        <v>43</v>
      </c>
      <c r="G8865" t="s">
        <v>58</v>
      </c>
      <c r="H8865" t="s">
        <v>1711</v>
      </c>
      <c r="I8865" s="4">
        <v>239.96</v>
      </c>
      <c r="J8865" s="5">
        <v>4</v>
      </c>
      <c r="K8865" s="4">
        <v>115.18</v>
      </c>
    </row>
    <row r="8866" spans="1:11" x14ac:dyDescent="0.2">
      <c r="A8866" t="s">
        <v>3865</v>
      </c>
      <c r="B8866" t="str">
        <f t="shared" si="278"/>
        <v>2017</v>
      </c>
      <c r="C8866" t="str">
        <f t="shared" si="279"/>
        <v>Oct</v>
      </c>
      <c r="D8866" t="s">
        <v>70</v>
      </c>
      <c r="E8866" t="s">
        <v>31</v>
      </c>
      <c r="F8866" t="s">
        <v>12</v>
      </c>
      <c r="G8866" t="s">
        <v>20</v>
      </c>
      <c r="H8866" t="s">
        <v>413</v>
      </c>
      <c r="I8866" s="4">
        <v>40.68</v>
      </c>
      <c r="J8866" s="5">
        <v>2</v>
      </c>
      <c r="K8866" s="4">
        <v>0.41</v>
      </c>
    </row>
    <row r="8867" spans="1:11" x14ac:dyDescent="0.2">
      <c r="A8867" t="s">
        <v>3865</v>
      </c>
      <c r="B8867" t="str">
        <f t="shared" si="278"/>
        <v>2017</v>
      </c>
      <c r="C8867" t="str">
        <f t="shared" si="279"/>
        <v>Oct</v>
      </c>
      <c r="D8867" t="s">
        <v>1688</v>
      </c>
      <c r="E8867" t="s">
        <v>1777</v>
      </c>
      <c r="F8867" t="s">
        <v>12</v>
      </c>
      <c r="G8867" t="s">
        <v>20</v>
      </c>
      <c r="H8867" t="s">
        <v>839</v>
      </c>
      <c r="I8867" s="4">
        <v>42.76</v>
      </c>
      <c r="J8867" s="5">
        <v>1</v>
      </c>
      <c r="K8867" s="4">
        <v>11.12</v>
      </c>
    </row>
    <row r="8868" spans="1:11" x14ac:dyDescent="0.2">
      <c r="A8868" t="s">
        <v>3865</v>
      </c>
      <c r="B8868" t="str">
        <f t="shared" si="278"/>
        <v>2017</v>
      </c>
      <c r="C8868" t="str">
        <f t="shared" si="279"/>
        <v>Oct</v>
      </c>
      <c r="D8868" t="s">
        <v>420</v>
      </c>
      <c r="E8868" t="s">
        <v>169</v>
      </c>
      <c r="F8868" t="s">
        <v>38</v>
      </c>
      <c r="G8868" t="s">
        <v>39</v>
      </c>
      <c r="H8868" t="s">
        <v>1121</v>
      </c>
      <c r="I8868" s="4">
        <v>145.76</v>
      </c>
      <c r="J8868" s="5">
        <v>2</v>
      </c>
      <c r="K8868" s="4">
        <v>3.24</v>
      </c>
    </row>
    <row r="8869" spans="1:11" x14ac:dyDescent="0.2">
      <c r="A8869" t="s">
        <v>3866</v>
      </c>
      <c r="B8869" t="str">
        <f t="shared" si="278"/>
        <v>2017</v>
      </c>
      <c r="C8869" t="str">
        <f t="shared" si="279"/>
        <v>Oct</v>
      </c>
      <c r="D8869" t="s">
        <v>1626</v>
      </c>
      <c r="E8869" t="s">
        <v>290</v>
      </c>
      <c r="F8869" t="s">
        <v>12</v>
      </c>
      <c r="G8869" t="s">
        <v>13</v>
      </c>
      <c r="H8869" t="s">
        <v>1367</v>
      </c>
      <c r="I8869" s="4">
        <v>10.82</v>
      </c>
      <c r="J8869" s="5">
        <v>4</v>
      </c>
      <c r="K8869" s="4">
        <v>3.52</v>
      </c>
    </row>
    <row r="8870" spans="1:11" x14ac:dyDescent="0.2">
      <c r="A8870" t="s">
        <v>3866</v>
      </c>
      <c r="B8870" t="str">
        <f t="shared" si="278"/>
        <v>2017</v>
      </c>
      <c r="C8870" t="str">
        <f t="shared" si="279"/>
        <v>Oct</v>
      </c>
      <c r="D8870" t="s">
        <v>204</v>
      </c>
      <c r="E8870" t="s">
        <v>17</v>
      </c>
      <c r="F8870" t="s">
        <v>38</v>
      </c>
      <c r="G8870" t="s">
        <v>164</v>
      </c>
      <c r="H8870" t="s">
        <v>300</v>
      </c>
      <c r="I8870" s="4">
        <v>652.45000000000005</v>
      </c>
      <c r="J8870" s="5">
        <v>5</v>
      </c>
      <c r="K8870" s="4">
        <v>-430.62</v>
      </c>
    </row>
    <row r="8871" spans="1:11" x14ac:dyDescent="0.2">
      <c r="A8871" t="s">
        <v>3866</v>
      </c>
      <c r="B8871" t="str">
        <f t="shared" si="278"/>
        <v>2017</v>
      </c>
      <c r="C8871" t="str">
        <f t="shared" si="279"/>
        <v>Oct</v>
      </c>
      <c r="D8871" t="s">
        <v>204</v>
      </c>
      <c r="E8871" t="s">
        <v>17</v>
      </c>
      <c r="F8871" t="s">
        <v>38</v>
      </c>
      <c r="G8871" t="s">
        <v>164</v>
      </c>
      <c r="H8871" t="s">
        <v>2128</v>
      </c>
      <c r="I8871" s="4">
        <v>66.650000000000006</v>
      </c>
      <c r="J8871" s="5">
        <v>3</v>
      </c>
      <c r="K8871" s="4">
        <v>-42.65</v>
      </c>
    </row>
    <row r="8872" spans="1:11" x14ac:dyDescent="0.2">
      <c r="A8872" t="s">
        <v>3866</v>
      </c>
      <c r="B8872" t="str">
        <f t="shared" si="278"/>
        <v>2017</v>
      </c>
      <c r="C8872" t="str">
        <f t="shared" si="279"/>
        <v>Oct</v>
      </c>
      <c r="D8872" t="s">
        <v>2025</v>
      </c>
      <c r="E8872" t="s">
        <v>87</v>
      </c>
      <c r="F8872" t="s">
        <v>38</v>
      </c>
      <c r="G8872" t="s">
        <v>52</v>
      </c>
      <c r="H8872" t="s">
        <v>1141</v>
      </c>
      <c r="I8872" s="4">
        <v>45.89</v>
      </c>
      <c r="J8872" s="5">
        <v>4</v>
      </c>
      <c r="K8872" s="4">
        <v>9.18</v>
      </c>
    </row>
    <row r="8873" spans="1:11" x14ac:dyDescent="0.2">
      <c r="A8873" t="s">
        <v>3866</v>
      </c>
      <c r="B8873" t="str">
        <f t="shared" si="278"/>
        <v>2017</v>
      </c>
      <c r="C8873" t="str">
        <f t="shared" si="279"/>
        <v>Oct</v>
      </c>
      <c r="D8873" t="s">
        <v>681</v>
      </c>
      <c r="E8873" t="s">
        <v>169</v>
      </c>
      <c r="F8873" t="s">
        <v>12</v>
      </c>
      <c r="G8873" t="s">
        <v>22</v>
      </c>
      <c r="H8873" t="s">
        <v>236</v>
      </c>
      <c r="I8873" s="4">
        <v>12.82</v>
      </c>
      <c r="J8873" s="5">
        <v>3</v>
      </c>
      <c r="K8873" s="4">
        <v>4.33</v>
      </c>
    </row>
    <row r="8874" spans="1:11" x14ac:dyDescent="0.2">
      <c r="A8874" t="s">
        <v>3866</v>
      </c>
      <c r="B8874" t="str">
        <f t="shared" si="278"/>
        <v>2017</v>
      </c>
      <c r="C8874" t="str">
        <f t="shared" si="279"/>
        <v>Oct</v>
      </c>
      <c r="D8874" t="s">
        <v>681</v>
      </c>
      <c r="E8874" t="s">
        <v>169</v>
      </c>
      <c r="F8874" t="s">
        <v>38</v>
      </c>
      <c r="G8874" t="s">
        <v>83</v>
      </c>
      <c r="H8874" t="s">
        <v>84</v>
      </c>
      <c r="I8874" s="4">
        <v>314.35000000000002</v>
      </c>
      <c r="J8874" s="5">
        <v>3</v>
      </c>
      <c r="K8874" s="4">
        <v>-15.72</v>
      </c>
    </row>
    <row r="8875" spans="1:11" x14ac:dyDescent="0.2">
      <c r="A8875" t="s">
        <v>3866</v>
      </c>
      <c r="B8875" t="str">
        <f t="shared" si="278"/>
        <v>2017</v>
      </c>
      <c r="C8875" t="str">
        <f t="shared" si="279"/>
        <v>Oct</v>
      </c>
      <c r="D8875" t="s">
        <v>681</v>
      </c>
      <c r="E8875" t="s">
        <v>169</v>
      </c>
      <c r="F8875" t="s">
        <v>12</v>
      </c>
      <c r="G8875" t="s">
        <v>13</v>
      </c>
      <c r="H8875" t="s">
        <v>265</v>
      </c>
      <c r="I8875" s="4">
        <v>18.98</v>
      </c>
      <c r="J8875" s="5">
        <v>2</v>
      </c>
      <c r="K8875" s="4">
        <v>8.92</v>
      </c>
    </row>
    <row r="8876" spans="1:11" x14ac:dyDescent="0.2">
      <c r="A8876" t="s">
        <v>3866</v>
      </c>
      <c r="B8876" t="str">
        <f t="shared" si="278"/>
        <v>2017</v>
      </c>
      <c r="C8876" t="str">
        <f t="shared" si="279"/>
        <v>Oct</v>
      </c>
      <c r="D8876" t="s">
        <v>681</v>
      </c>
      <c r="E8876" t="s">
        <v>169</v>
      </c>
      <c r="F8876" t="s">
        <v>12</v>
      </c>
      <c r="G8876" t="s">
        <v>22</v>
      </c>
      <c r="H8876" t="s">
        <v>2590</v>
      </c>
      <c r="I8876" s="4">
        <v>18.239999999999998</v>
      </c>
      <c r="J8876" s="5">
        <v>6</v>
      </c>
      <c r="K8876" s="4">
        <v>6.16</v>
      </c>
    </row>
    <row r="8877" spans="1:11" x14ac:dyDescent="0.2">
      <c r="A8877" t="s">
        <v>3866</v>
      </c>
      <c r="B8877" t="str">
        <f t="shared" si="278"/>
        <v>2017</v>
      </c>
      <c r="C8877" t="str">
        <f t="shared" si="279"/>
        <v>Oct</v>
      </c>
      <c r="D8877" t="s">
        <v>1258</v>
      </c>
      <c r="E8877" t="s">
        <v>11</v>
      </c>
      <c r="F8877" t="s">
        <v>12</v>
      </c>
      <c r="G8877" t="s">
        <v>27</v>
      </c>
      <c r="H8877" t="s">
        <v>1294</v>
      </c>
      <c r="I8877" s="4">
        <v>67.14</v>
      </c>
      <c r="J8877" s="5">
        <v>7</v>
      </c>
      <c r="K8877" s="4">
        <v>5.88</v>
      </c>
    </row>
    <row r="8878" spans="1:11" x14ac:dyDescent="0.2">
      <c r="A8878" t="s">
        <v>3866</v>
      </c>
      <c r="B8878" t="str">
        <f t="shared" si="278"/>
        <v>2017</v>
      </c>
      <c r="C8878" t="str">
        <f t="shared" si="279"/>
        <v>Oct</v>
      </c>
      <c r="D8878" t="s">
        <v>1258</v>
      </c>
      <c r="E8878" t="s">
        <v>11</v>
      </c>
      <c r="F8878" t="s">
        <v>38</v>
      </c>
      <c r="G8878" t="s">
        <v>39</v>
      </c>
      <c r="H8878" t="s">
        <v>3077</v>
      </c>
      <c r="I8878" s="4">
        <v>254.06</v>
      </c>
      <c r="J8878" s="5">
        <v>3</v>
      </c>
      <c r="K8878" s="4">
        <v>-32.659999999999997</v>
      </c>
    </row>
    <row r="8879" spans="1:11" x14ac:dyDescent="0.2">
      <c r="A8879" t="s">
        <v>3866</v>
      </c>
      <c r="B8879" t="str">
        <f t="shared" si="278"/>
        <v>2017</v>
      </c>
      <c r="C8879" t="str">
        <f t="shared" si="279"/>
        <v>Oct</v>
      </c>
      <c r="D8879" t="s">
        <v>124</v>
      </c>
      <c r="E8879" t="s">
        <v>31</v>
      </c>
      <c r="F8879" t="s">
        <v>12</v>
      </c>
      <c r="G8879" t="s">
        <v>13</v>
      </c>
      <c r="H8879" t="s">
        <v>3292</v>
      </c>
      <c r="I8879" s="4">
        <v>35.200000000000003</v>
      </c>
      <c r="J8879" s="5">
        <v>5</v>
      </c>
      <c r="K8879" s="4">
        <v>16.54</v>
      </c>
    </row>
    <row r="8880" spans="1:11" x14ac:dyDescent="0.2">
      <c r="A8880" t="s">
        <v>3867</v>
      </c>
      <c r="B8880" t="str">
        <f t="shared" si="278"/>
        <v>2017</v>
      </c>
      <c r="C8880" t="str">
        <f t="shared" si="279"/>
        <v>Oct</v>
      </c>
      <c r="D8880" t="s">
        <v>1136</v>
      </c>
      <c r="E8880" t="s">
        <v>17</v>
      </c>
      <c r="F8880" t="s">
        <v>38</v>
      </c>
      <c r="G8880" t="s">
        <v>39</v>
      </c>
      <c r="H8880" t="s">
        <v>2774</v>
      </c>
      <c r="I8880" s="4">
        <v>239.36</v>
      </c>
      <c r="J8880" s="5">
        <v>3</v>
      </c>
      <c r="K8880" s="4">
        <v>-47.87</v>
      </c>
    </row>
    <row r="8881" spans="1:11" x14ac:dyDescent="0.2">
      <c r="A8881" t="s">
        <v>3868</v>
      </c>
      <c r="B8881" t="str">
        <f t="shared" si="278"/>
        <v>2017</v>
      </c>
      <c r="C8881" t="str">
        <f t="shared" si="279"/>
        <v>Oct</v>
      </c>
      <c r="D8881" t="s">
        <v>723</v>
      </c>
      <c r="E8881" t="s">
        <v>17</v>
      </c>
      <c r="F8881" t="s">
        <v>38</v>
      </c>
      <c r="G8881" t="s">
        <v>39</v>
      </c>
      <c r="H8881" t="s">
        <v>481</v>
      </c>
      <c r="I8881" s="4">
        <v>254.6</v>
      </c>
      <c r="J8881" s="5">
        <v>14</v>
      </c>
      <c r="K8881" s="4">
        <v>-18.190000000000001</v>
      </c>
    </row>
    <row r="8882" spans="1:11" x14ac:dyDescent="0.2">
      <c r="A8882" t="s">
        <v>3868</v>
      </c>
      <c r="B8882" t="str">
        <f t="shared" si="278"/>
        <v>2017</v>
      </c>
      <c r="C8882" t="str">
        <f t="shared" si="279"/>
        <v>Oct</v>
      </c>
      <c r="D8882" t="s">
        <v>391</v>
      </c>
      <c r="E8882" t="s">
        <v>290</v>
      </c>
      <c r="F8882" t="s">
        <v>12</v>
      </c>
      <c r="G8882" t="s">
        <v>13</v>
      </c>
      <c r="H8882" t="s">
        <v>3869</v>
      </c>
      <c r="I8882" s="4">
        <v>7.97</v>
      </c>
      <c r="J8882" s="5">
        <v>2</v>
      </c>
      <c r="K8882" s="4">
        <v>2.69</v>
      </c>
    </row>
    <row r="8883" spans="1:11" x14ac:dyDescent="0.2">
      <c r="A8883" t="s">
        <v>3868</v>
      </c>
      <c r="B8883" t="str">
        <f t="shared" si="278"/>
        <v>2017</v>
      </c>
      <c r="C8883" t="str">
        <f t="shared" si="279"/>
        <v>Oct</v>
      </c>
      <c r="D8883" t="s">
        <v>3642</v>
      </c>
      <c r="E8883" t="s">
        <v>462</v>
      </c>
      <c r="F8883" t="s">
        <v>43</v>
      </c>
      <c r="G8883" t="s">
        <v>58</v>
      </c>
      <c r="H8883" t="s">
        <v>1197</v>
      </c>
      <c r="I8883" s="4">
        <v>595</v>
      </c>
      <c r="J8883" s="5">
        <v>5</v>
      </c>
      <c r="K8883" s="4">
        <v>95.2</v>
      </c>
    </row>
    <row r="8884" spans="1:11" x14ac:dyDescent="0.2">
      <c r="A8884" t="s">
        <v>3868</v>
      </c>
      <c r="B8884" t="str">
        <f t="shared" si="278"/>
        <v>2017</v>
      </c>
      <c r="C8884" t="str">
        <f t="shared" si="279"/>
        <v>Oct</v>
      </c>
      <c r="D8884" t="s">
        <v>3642</v>
      </c>
      <c r="E8884" t="s">
        <v>462</v>
      </c>
      <c r="F8884" t="s">
        <v>12</v>
      </c>
      <c r="G8884" t="s">
        <v>22</v>
      </c>
      <c r="H8884" t="s">
        <v>2481</v>
      </c>
      <c r="I8884" s="4">
        <v>79.87</v>
      </c>
      <c r="J8884" s="5">
        <v>3</v>
      </c>
      <c r="K8884" s="4">
        <v>29.95</v>
      </c>
    </row>
    <row r="8885" spans="1:11" x14ac:dyDescent="0.2">
      <c r="A8885" t="s">
        <v>3868</v>
      </c>
      <c r="B8885" t="str">
        <f t="shared" si="278"/>
        <v>2017</v>
      </c>
      <c r="C8885" t="str">
        <f t="shared" si="279"/>
        <v>Oct</v>
      </c>
      <c r="D8885" t="s">
        <v>2498</v>
      </c>
      <c r="E8885" t="s">
        <v>31</v>
      </c>
      <c r="F8885" t="s">
        <v>43</v>
      </c>
      <c r="G8885" t="s">
        <v>58</v>
      </c>
      <c r="H8885" t="s">
        <v>1117</v>
      </c>
      <c r="I8885" s="4">
        <v>0.99</v>
      </c>
      <c r="J8885" s="5">
        <v>1</v>
      </c>
      <c r="K8885" s="4">
        <v>0.44</v>
      </c>
    </row>
    <row r="8886" spans="1:11" x14ac:dyDescent="0.2">
      <c r="A8886" t="s">
        <v>3868</v>
      </c>
      <c r="B8886" t="str">
        <f t="shared" si="278"/>
        <v>2017</v>
      </c>
      <c r="C8886" t="str">
        <f t="shared" si="279"/>
        <v>Oct</v>
      </c>
      <c r="D8886" t="s">
        <v>2498</v>
      </c>
      <c r="E8886" t="s">
        <v>31</v>
      </c>
      <c r="F8886" t="s">
        <v>12</v>
      </c>
      <c r="G8886" t="s">
        <v>22</v>
      </c>
      <c r="H8886" t="s">
        <v>2098</v>
      </c>
      <c r="I8886" s="4">
        <v>101.84</v>
      </c>
      <c r="J8886" s="5">
        <v>5</v>
      </c>
      <c r="K8886" s="4">
        <v>36.92</v>
      </c>
    </row>
    <row r="8887" spans="1:11" x14ac:dyDescent="0.2">
      <c r="A8887" t="s">
        <v>3868</v>
      </c>
      <c r="B8887" t="str">
        <f t="shared" si="278"/>
        <v>2017</v>
      </c>
      <c r="C8887" t="str">
        <f t="shared" si="279"/>
        <v>Oct</v>
      </c>
      <c r="D8887" t="s">
        <v>3256</v>
      </c>
      <c r="E8887" t="s">
        <v>31</v>
      </c>
      <c r="F8887" t="s">
        <v>43</v>
      </c>
      <c r="G8887" t="s">
        <v>58</v>
      </c>
      <c r="H8887" t="s">
        <v>752</v>
      </c>
      <c r="I8887" s="4">
        <v>435.84</v>
      </c>
      <c r="J8887" s="5">
        <v>12</v>
      </c>
      <c r="K8887" s="4">
        <v>130.75</v>
      </c>
    </row>
    <row r="8888" spans="1:11" x14ac:dyDescent="0.2">
      <c r="A8888" t="s">
        <v>3868</v>
      </c>
      <c r="B8888" t="str">
        <f t="shared" si="278"/>
        <v>2017</v>
      </c>
      <c r="C8888" t="str">
        <f t="shared" si="279"/>
        <v>Oct</v>
      </c>
      <c r="D8888" t="s">
        <v>3256</v>
      </c>
      <c r="E8888" t="s">
        <v>31</v>
      </c>
      <c r="F8888" t="s">
        <v>12</v>
      </c>
      <c r="G8888" t="s">
        <v>27</v>
      </c>
      <c r="H8888" t="s">
        <v>1821</v>
      </c>
      <c r="I8888" s="4">
        <v>5.88</v>
      </c>
      <c r="J8888" s="5">
        <v>2</v>
      </c>
      <c r="K8888" s="4">
        <v>1.59</v>
      </c>
    </row>
    <row r="8889" spans="1:11" x14ac:dyDescent="0.2">
      <c r="A8889" t="s">
        <v>3868</v>
      </c>
      <c r="B8889" t="str">
        <f t="shared" si="278"/>
        <v>2017</v>
      </c>
      <c r="C8889" t="str">
        <f t="shared" si="279"/>
        <v>Oct</v>
      </c>
      <c r="D8889" t="s">
        <v>2082</v>
      </c>
      <c r="E8889" t="s">
        <v>11</v>
      </c>
      <c r="F8889" t="s">
        <v>43</v>
      </c>
      <c r="G8889" t="s">
        <v>58</v>
      </c>
      <c r="H8889" t="s">
        <v>1438</v>
      </c>
      <c r="I8889" s="4">
        <v>39.979999999999997</v>
      </c>
      <c r="J8889" s="5">
        <v>2</v>
      </c>
      <c r="K8889" s="4">
        <v>-1.5</v>
      </c>
    </row>
    <row r="8890" spans="1:11" x14ac:dyDescent="0.2">
      <c r="A8890" t="s">
        <v>3868</v>
      </c>
      <c r="B8890" t="str">
        <f t="shared" si="278"/>
        <v>2017</v>
      </c>
      <c r="C8890" t="str">
        <f t="shared" si="279"/>
        <v>Oct</v>
      </c>
      <c r="D8890" t="s">
        <v>2265</v>
      </c>
      <c r="E8890" t="s">
        <v>205</v>
      </c>
      <c r="F8890" t="s">
        <v>43</v>
      </c>
      <c r="G8890" t="s">
        <v>58</v>
      </c>
      <c r="H8890" t="s">
        <v>1173</v>
      </c>
      <c r="I8890" s="4">
        <v>45</v>
      </c>
      <c r="J8890" s="5">
        <v>3</v>
      </c>
      <c r="K8890" s="4">
        <v>4.95</v>
      </c>
    </row>
    <row r="8891" spans="1:11" x14ac:dyDescent="0.2">
      <c r="A8891" t="s">
        <v>3868</v>
      </c>
      <c r="B8891" t="str">
        <f t="shared" si="278"/>
        <v>2017</v>
      </c>
      <c r="C8891" t="str">
        <f t="shared" si="279"/>
        <v>Oct</v>
      </c>
      <c r="D8891" t="s">
        <v>2265</v>
      </c>
      <c r="E8891" t="s">
        <v>205</v>
      </c>
      <c r="F8891" t="s">
        <v>12</v>
      </c>
      <c r="G8891" t="s">
        <v>47</v>
      </c>
      <c r="H8891" t="s">
        <v>1202</v>
      </c>
      <c r="I8891" s="4">
        <v>17.899999999999999</v>
      </c>
      <c r="J8891" s="5">
        <v>5</v>
      </c>
      <c r="K8891" s="4">
        <v>8.77</v>
      </c>
    </row>
    <row r="8892" spans="1:11" x14ac:dyDescent="0.2">
      <c r="A8892" t="s">
        <v>3868</v>
      </c>
      <c r="B8892" t="str">
        <f t="shared" si="278"/>
        <v>2017</v>
      </c>
      <c r="C8892" t="str">
        <f t="shared" si="279"/>
        <v>Oct</v>
      </c>
      <c r="D8892" t="s">
        <v>2265</v>
      </c>
      <c r="E8892" t="s">
        <v>205</v>
      </c>
      <c r="F8892" t="s">
        <v>38</v>
      </c>
      <c r="G8892" t="s">
        <v>52</v>
      </c>
      <c r="H8892" t="s">
        <v>3086</v>
      </c>
      <c r="I8892" s="4">
        <v>40.479999999999997</v>
      </c>
      <c r="J8892" s="5">
        <v>2</v>
      </c>
      <c r="K8892" s="4">
        <v>17.41</v>
      </c>
    </row>
    <row r="8893" spans="1:11" x14ac:dyDescent="0.2">
      <c r="A8893" t="s">
        <v>3868</v>
      </c>
      <c r="B8893" t="str">
        <f t="shared" si="278"/>
        <v>2017</v>
      </c>
      <c r="C8893" t="str">
        <f t="shared" si="279"/>
        <v>Oct</v>
      </c>
      <c r="D8893" t="s">
        <v>2265</v>
      </c>
      <c r="E8893" t="s">
        <v>205</v>
      </c>
      <c r="F8893" t="s">
        <v>38</v>
      </c>
      <c r="G8893" t="s">
        <v>83</v>
      </c>
      <c r="H8893" t="s">
        <v>3840</v>
      </c>
      <c r="I8893" s="4">
        <v>2154.9</v>
      </c>
      <c r="J8893" s="5">
        <v>5</v>
      </c>
      <c r="K8893" s="4">
        <v>129.29</v>
      </c>
    </row>
    <row r="8894" spans="1:11" x14ac:dyDescent="0.2">
      <c r="A8894" t="s">
        <v>3868</v>
      </c>
      <c r="B8894" t="str">
        <f t="shared" si="278"/>
        <v>2017</v>
      </c>
      <c r="C8894" t="str">
        <f t="shared" si="279"/>
        <v>Oct</v>
      </c>
      <c r="D8894" t="s">
        <v>1274</v>
      </c>
      <c r="E8894" t="s">
        <v>11</v>
      </c>
      <c r="F8894" t="s">
        <v>43</v>
      </c>
      <c r="G8894" t="s">
        <v>44</v>
      </c>
      <c r="H8894" t="s">
        <v>2102</v>
      </c>
      <c r="I8894" s="4">
        <v>369.54</v>
      </c>
      <c r="J8894" s="5">
        <v>7</v>
      </c>
      <c r="K8894" s="4">
        <v>27.72</v>
      </c>
    </row>
    <row r="8895" spans="1:11" x14ac:dyDescent="0.2">
      <c r="A8895" t="s">
        <v>3868</v>
      </c>
      <c r="B8895" t="str">
        <f t="shared" si="278"/>
        <v>2017</v>
      </c>
      <c r="C8895" t="str">
        <f t="shared" si="279"/>
        <v>Oct</v>
      </c>
      <c r="D8895" t="s">
        <v>1274</v>
      </c>
      <c r="E8895" t="s">
        <v>11</v>
      </c>
      <c r="F8895" t="s">
        <v>12</v>
      </c>
      <c r="G8895" t="s">
        <v>13</v>
      </c>
      <c r="H8895" t="s">
        <v>1343</v>
      </c>
      <c r="I8895" s="4">
        <v>10.37</v>
      </c>
      <c r="J8895" s="5">
        <v>2</v>
      </c>
      <c r="K8895" s="4">
        <v>3.76</v>
      </c>
    </row>
    <row r="8896" spans="1:11" x14ac:dyDescent="0.2">
      <c r="A8896" t="s">
        <v>3868</v>
      </c>
      <c r="B8896" t="str">
        <f t="shared" si="278"/>
        <v>2017</v>
      </c>
      <c r="C8896" t="str">
        <f t="shared" si="279"/>
        <v>Oct</v>
      </c>
      <c r="D8896" t="s">
        <v>1274</v>
      </c>
      <c r="E8896" t="s">
        <v>11</v>
      </c>
      <c r="F8896" t="s">
        <v>43</v>
      </c>
      <c r="G8896" t="s">
        <v>58</v>
      </c>
      <c r="H8896" t="s">
        <v>2077</v>
      </c>
      <c r="I8896" s="4">
        <v>791.88</v>
      </c>
      <c r="J8896" s="5">
        <v>3</v>
      </c>
      <c r="K8896" s="4">
        <v>128.68</v>
      </c>
    </row>
    <row r="8897" spans="1:11" x14ac:dyDescent="0.2">
      <c r="A8897" t="s">
        <v>3868</v>
      </c>
      <c r="B8897" t="str">
        <f t="shared" si="278"/>
        <v>2017</v>
      </c>
      <c r="C8897" t="str">
        <f t="shared" si="279"/>
        <v>Oct</v>
      </c>
      <c r="D8897" t="s">
        <v>212</v>
      </c>
      <c r="E8897" t="s">
        <v>3746</v>
      </c>
      <c r="F8897" t="s">
        <v>38</v>
      </c>
      <c r="G8897" t="s">
        <v>164</v>
      </c>
      <c r="H8897" t="s">
        <v>2107</v>
      </c>
      <c r="I8897" s="4">
        <v>673.34</v>
      </c>
      <c r="J8897" s="5">
        <v>3</v>
      </c>
      <c r="K8897" s="4">
        <v>-76.95</v>
      </c>
    </row>
    <row r="8898" spans="1:11" x14ac:dyDescent="0.2">
      <c r="A8898" t="s">
        <v>3868</v>
      </c>
      <c r="B8898" t="str">
        <f t="shared" si="278"/>
        <v>2017</v>
      </c>
      <c r="C8898" t="str">
        <f t="shared" si="279"/>
        <v>Oct</v>
      </c>
      <c r="D8898" t="s">
        <v>444</v>
      </c>
      <c r="E8898" t="s">
        <v>169</v>
      </c>
      <c r="F8898" t="s">
        <v>12</v>
      </c>
      <c r="G8898" t="s">
        <v>13</v>
      </c>
      <c r="H8898" t="s">
        <v>1772</v>
      </c>
      <c r="I8898" s="4">
        <v>9.9600000000000009</v>
      </c>
      <c r="J8898" s="5">
        <v>2</v>
      </c>
      <c r="K8898" s="4">
        <v>4.68</v>
      </c>
    </row>
    <row r="8899" spans="1:11" x14ac:dyDescent="0.2">
      <c r="A8899" t="s">
        <v>3870</v>
      </c>
      <c r="B8899" t="str">
        <f t="shared" ref="B8899:B8962" si="280">TEXT(A8899,"YYYY")</f>
        <v>2017</v>
      </c>
      <c r="C8899" t="str">
        <f t="shared" ref="C8899:C8962" si="281">TEXT(A8899,"MMM")</f>
        <v>Oct</v>
      </c>
      <c r="D8899" t="s">
        <v>2194</v>
      </c>
      <c r="E8899" t="s">
        <v>26</v>
      </c>
      <c r="F8899" t="s">
        <v>12</v>
      </c>
      <c r="G8899" t="s">
        <v>13</v>
      </c>
      <c r="H8899" t="s">
        <v>3843</v>
      </c>
      <c r="I8899" s="4">
        <v>11.65</v>
      </c>
      <c r="J8899" s="5">
        <v>2</v>
      </c>
      <c r="K8899" s="4">
        <v>4.08</v>
      </c>
    </row>
    <row r="8900" spans="1:11" x14ac:dyDescent="0.2">
      <c r="A8900" t="s">
        <v>3870</v>
      </c>
      <c r="B8900" t="str">
        <f t="shared" si="280"/>
        <v>2017</v>
      </c>
      <c r="C8900" t="str">
        <f t="shared" si="281"/>
        <v>Oct</v>
      </c>
      <c r="D8900" t="s">
        <v>2194</v>
      </c>
      <c r="E8900" t="s">
        <v>26</v>
      </c>
      <c r="F8900" t="s">
        <v>12</v>
      </c>
      <c r="G8900" t="s">
        <v>13</v>
      </c>
      <c r="H8900" t="s">
        <v>1882</v>
      </c>
      <c r="I8900" s="4">
        <v>18.18</v>
      </c>
      <c r="J8900" s="5">
        <v>4</v>
      </c>
      <c r="K8900" s="4">
        <v>5.91</v>
      </c>
    </row>
    <row r="8901" spans="1:11" x14ac:dyDescent="0.2">
      <c r="A8901" t="s">
        <v>3870</v>
      </c>
      <c r="B8901" t="str">
        <f t="shared" si="280"/>
        <v>2017</v>
      </c>
      <c r="C8901" t="str">
        <f t="shared" si="281"/>
        <v>Oct</v>
      </c>
      <c r="D8901" t="s">
        <v>2194</v>
      </c>
      <c r="E8901" t="s">
        <v>26</v>
      </c>
      <c r="F8901" t="s">
        <v>12</v>
      </c>
      <c r="G8901" t="s">
        <v>20</v>
      </c>
      <c r="H8901" t="s">
        <v>591</v>
      </c>
      <c r="I8901" s="4">
        <v>59.71</v>
      </c>
      <c r="J8901" s="5">
        <v>6</v>
      </c>
      <c r="K8901" s="4">
        <v>5.97</v>
      </c>
    </row>
    <row r="8902" spans="1:11" x14ac:dyDescent="0.2">
      <c r="A8902" t="s">
        <v>3870</v>
      </c>
      <c r="B8902" t="str">
        <f t="shared" si="280"/>
        <v>2017</v>
      </c>
      <c r="C8902" t="str">
        <f t="shared" si="281"/>
        <v>Oct</v>
      </c>
      <c r="D8902" t="s">
        <v>2194</v>
      </c>
      <c r="E8902" t="s">
        <v>26</v>
      </c>
      <c r="F8902" t="s">
        <v>12</v>
      </c>
      <c r="G8902" t="s">
        <v>18</v>
      </c>
      <c r="H8902" t="s">
        <v>1991</v>
      </c>
      <c r="I8902" s="4">
        <v>24.84</v>
      </c>
      <c r="J8902" s="5">
        <v>3</v>
      </c>
      <c r="K8902" s="4">
        <v>8.69</v>
      </c>
    </row>
    <row r="8903" spans="1:11" x14ac:dyDescent="0.2">
      <c r="A8903" t="s">
        <v>3870</v>
      </c>
      <c r="B8903" t="str">
        <f t="shared" si="280"/>
        <v>2017</v>
      </c>
      <c r="C8903" t="str">
        <f t="shared" si="281"/>
        <v>Oct</v>
      </c>
      <c r="D8903" t="s">
        <v>1322</v>
      </c>
      <c r="E8903" t="s">
        <v>169</v>
      </c>
      <c r="F8903" t="s">
        <v>12</v>
      </c>
      <c r="G8903" t="s">
        <v>105</v>
      </c>
      <c r="H8903" t="s">
        <v>2134</v>
      </c>
      <c r="I8903" s="4">
        <v>904.9</v>
      </c>
      <c r="J8903" s="5">
        <v>5</v>
      </c>
      <c r="K8903" s="4">
        <v>253.37</v>
      </c>
    </row>
    <row r="8904" spans="1:11" x14ac:dyDescent="0.2">
      <c r="A8904" t="s">
        <v>3870</v>
      </c>
      <c r="B8904" t="str">
        <f t="shared" si="280"/>
        <v>2017</v>
      </c>
      <c r="C8904" t="str">
        <f t="shared" si="281"/>
        <v>Oct</v>
      </c>
      <c r="D8904" t="s">
        <v>1308</v>
      </c>
      <c r="E8904" t="s">
        <v>17</v>
      </c>
      <c r="F8904" t="s">
        <v>12</v>
      </c>
      <c r="G8904" t="s">
        <v>13</v>
      </c>
      <c r="H8904" t="s">
        <v>719</v>
      </c>
      <c r="I8904" s="4">
        <v>63.31</v>
      </c>
      <c r="J8904" s="5">
        <v>3</v>
      </c>
      <c r="K8904" s="4">
        <v>20.58</v>
      </c>
    </row>
    <row r="8905" spans="1:11" x14ac:dyDescent="0.2">
      <c r="A8905" t="s">
        <v>3870</v>
      </c>
      <c r="B8905" t="str">
        <f t="shared" si="280"/>
        <v>2017</v>
      </c>
      <c r="C8905" t="str">
        <f t="shared" si="281"/>
        <v>Oct</v>
      </c>
      <c r="D8905" t="s">
        <v>1308</v>
      </c>
      <c r="E8905" t="s">
        <v>17</v>
      </c>
      <c r="F8905" t="s">
        <v>12</v>
      </c>
      <c r="G8905" t="s">
        <v>22</v>
      </c>
      <c r="H8905" t="s">
        <v>2778</v>
      </c>
      <c r="I8905" s="4">
        <v>96.78</v>
      </c>
      <c r="J8905" s="5">
        <v>4</v>
      </c>
      <c r="K8905" s="4">
        <v>-145.18</v>
      </c>
    </row>
    <row r="8906" spans="1:11" x14ac:dyDescent="0.2">
      <c r="A8906" t="s">
        <v>3870</v>
      </c>
      <c r="B8906" t="str">
        <f t="shared" si="280"/>
        <v>2017</v>
      </c>
      <c r="C8906" t="str">
        <f t="shared" si="281"/>
        <v>Oct</v>
      </c>
      <c r="D8906" t="s">
        <v>1308</v>
      </c>
      <c r="E8906" t="s">
        <v>17</v>
      </c>
      <c r="F8906" t="s">
        <v>38</v>
      </c>
      <c r="G8906" t="s">
        <v>52</v>
      </c>
      <c r="H8906" t="s">
        <v>680</v>
      </c>
      <c r="I8906" s="4">
        <v>10.48</v>
      </c>
      <c r="J8906" s="5">
        <v>3</v>
      </c>
      <c r="K8906" s="4">
        <v>-6.81</v>
      </c>
    </row>
    <row r="8907" spans="1:11" x14ac:dyDescent="0.2">
      <c r="A8907" t="s">
        <v>3870</v>
      </c>
      <c r="B8907" t="str">
        <f t="shared" si="280"/>
        <v>2017</v>
      </c>
      <c r="C8907" t="str">
        <f t="shared" si="281"/>
        <v>Oct</v>
      </c>
      <c r="D8907" t="s">
        <v>2439</v>
      </c>
      <c r="E8907" t="s">
        <v>31</v>
      </c>
      <c r="F8907" t="s">
        <v>43</v>
      </c>
      <c r="G8907" t="s">
        <v>58</v>
      </c>
      <c r="H8907" t="s">
        <v>2923</v>
      </c>
      <c r="I8907" s="4">
        <v>209.94</v>
      </c>
      <c r="J8907" s="5">
        <v>6</v>
      </c>
      <c r="K8907" s="4">
        <v>39.89</v>
      </c>
    </row>
    <row r="8908" spans="1:11" x14ac:dyDescent="0.2">
      <c r="A8908" t="s">
        <v>3870</v>
      </c>
      <c r="B8908" t="str">
        <f t="shared" si="280"/>
        <v>2017</v>
      </c>
      <c r="C8908" t="str">
        <f t="shared" si="281"/>
        <v>Oct</v>
      </c>
      <c r="D8908" t="s">
        <v>2439</v>
      </c>
      <c r="E8908" t="s">
        <v>31</v>
      </c>
      <c r="F8908" t="s">
        <v>43</v>
      </c>
      <c r="G8908" t="s">
        <v>44</v>
      </c>
      <c r="H8908" t="s">
        <v>2744</v>
      </c>
      <c r="I8908" s="4">
        <v>31.98</v>
      </c>
      <c r="J8908" s="5">
        <v>2</v>
      </c>
      <c r="K8908" s="4">
        <v>-8</v>
      </c>
    </row>
    <row r="8909" spans="1:11" x14ac:dyDescent="0.2">
      <c r="A8909" t="s">
        <v>3870</v>
      </c>
      <c r="B8909" t="str">
        <f t="shared" si="280"/>
        <v>2017</v>
      </c>
      <c r="C8909" t="str">
        <f t="shared" si="281"/>
        <v>Oct</v>
      </c>
      <c r="D8909" t="s">
        <v>2439</v>
      </c>
      <c r="E8909" t="s">
        <v>31</v>
      </c>
      <c r="F8909" t="s">
        <v>12</v>
      </c>
      <c r="G8909" t="s">
        <v>22</v>
      </c>
      <c r="H8909" t="s">
        <v>1865</v>
      </c>
      <c r="I8909" s="4">
        <v>5083.96</v>
      </c>
      <c r="J8909" s="5">
        <v>5</v>
      </c>
      <c r="K8909" s="4">
        <v>1906.49</v>
      </c>
    </row>
    <row r="8910" spans="1:11" x14ac:dyDescent="0.2">
      <c r="A8910" t="s">
        <v>3870</v>
      </c>
      <c r="B8910" t="str">
        <f t="shared" si="280"/>
        <v>2017</v>
      </c>
      <c r="C8910" t="str">
        <f t="shared" si="281"/>
        <v>Oct</v>
      </c>
      <c r="D8910" t="s">
        <v>1999</v>
      </c>
      <c r="E8910" t="s">
        <v>37</v>
      </c>
      <c r="F8910" t="s">
        <v>12</v>
      </c>
      <c r="G8910" t="s">
        <v>20</v>
      </c>
      <c r="H8910" t="s">
        <v>1812</v>
      </c>
      <c r="I8910" s="4">
        <v>348.56</v>
      </c>
      <c r="J8910" s="5">
        <v>8</v>
      </c>
      <c r="K8910" s="4">
        <v>104.57</v>
      </c>
    </row>
    <row r="8911" spans="1:11" x14ac:dyDescent="0.2">
      <c r="A8911" t="s">
        <v>3870</v>
      </c>
      <c r="B8911" t="str">
        <f t="shared" si="280"/>
        <v>2017</v>
      </c>
      <c r="C8911" t="str">
        <f t="shared" si="281"/>
        <v>Oct</v>
      </c>
      <c r="D8911" t="s">
        <v>1071</v>
      </c>
      <c r="E8911" t="s">
        <v>71</v>
      </c>
      <c r="F8911" t="s">
        <v>12</v>
      </c>
      <c r="G8911" t="s">
        <v>18</v>
      </c>
      <c r="H8911" t="s">
        <v>1976</v>
      </c>
      <c r="I8911" s="4">
        <v>11.07</v>
      </c>
      <c r="J8911" s="5">
        <v>3</v>
      </c>
      <c r="K8911" s="4">
        <v>5.2</v>
      </c>
    </row>
    <row r="8912" spans="1:11" x14ac:dyDescent="0.2">
      <c r="A8912" t="s">
        <v>3870</v>
      </c>
      <c r="B8912" t="str">
        <f t="shared" si="280"/>
        <v>2017</v>
      </c>
      <c r="C8912" t="str">
        <f t="shared" si="281"/>
        <v>Oct</v>
      </c>
      <c r="D8912" t="s">
        <v>1071</v>
      </c>
      <c r="E8912" t="s">
        <v>71</v>
      </c>
      <c r="F8912" t="s">
        <v>38</v>
      </c>
      <c r="G8912" t="s">
        <v>164</v>
      </c>
      <c r="H8912" t="s">
        <v>374</v>
      </c>
      <c r="I8912" s="4">
        <v>1504.52</v>
      </c>
      <c r="J8912" s="5">
        <v>4</v>
      </c>
      <c r="K8912" s="4">
        <v>346.04</v>
      </c>
    </row>
    <row r="8913" spans="1:11" x14ac:dyDescent="0.2">
      <c r="A8913" t="s">
        <v>3870</v>
      </c>
      <c r="B8913" t="str">
        <f t="shared" si="280"/>
        <v>2017</v>
      </c>
      <c r="C8913" t="str">
        <f t="shared" si="281"/>
        <v>Oct</v>
      </c>
      <c r="D8913" t="s">
        <v>1071</v>
      </c>
      <c r="E8913" t="s">
        <v>71</v>
      </c>
      <c r="F8913" t="s">
        <v>12</v>
      </c>
      <c r="G8913" t="s">
        <v>13</v>
      </c>
      <c r="H8913" t="s">
        <v>2554</v>
      </c>
      <c r="I8913" s="4">
        <v>25.92</v>
      </c>
      <c r="J8913" s="5">
        <v>4</v>
      </c>
      <c r="K8913" s="4">
        <v>12.44</v>
      </c>
    </row>
    <row r="8914" spans="1:11" x14ac:dyDescent="0.2">
      <c r="A8914" t="s">
        <v>3871</v>
      </c>
      <c r="B8914" t="str">
        <f t="shared" si="280"/>
        <v>2017</v>
      </c>
      <c r="C8914" t="str">
        <f t="shared" si="281"/>
        <v>Oct</v>
      </c>
      <c r="D8914" t="s">
        <v>3186</v>
      </c>
      <c r="E8914" t="s">
        <v>608</v>
      </c>
      <c r="F8914" t="s">
        <v>12</v>
      </c>
      <c r="G8914" t="s">
        <v>22</v>
      </c>
      <c r="H8914" t="s">
        <v>727</v>
      </c>
      <c r="I8914" s="4">
        <v>37.659999999999997</v>
      </c>
      <c r="J8914" s="5">
        <v>7</v>
      </c>
      <c r="K8914" s="4">
        <v>18.45</v>
      </c>
    </row>
    <row r="8915" spans="1:11" x14ac:dyDescent="0.2">
      <c r="A8915" t="s">
        <v>3871</v>
      </c>
      <c r="B8915" t="str">
        <f t="shared" si="280"/>
        <v>2017</v>
      </c>
      <c r="C8915" t="str">
        <f t="shared" si="281"/>
        <v>Oct</v>
      </c>
      <c r="D8915" t="s">
        <v>2673</v>
      </c>
      <c r="E8915" t="s">
        <v>31</v>
      </c>
      <c r="F8915" t="s">
        <v>38</v>
      </c>
      <c r="G8915" t="s">
        <v>52</v>
      </c>
      <c r="H8915" t="s">
        <v>552</v>
      </c>
      <c r="I8915" s="4">
        <v>9.4600000000000009</v>
      </c>
      <c r="J8915" s="5">
        <v>2</v>
      </c>
      <c r="K8915" s="4">
        <v>3.69</v>
      </c>
    </row>
    <row r="8916" spans="1:11" x14ac:dyDescent="0.2">
      <c r="A8916" t="s">
        <v>3871</v>
      </c>
      <c r="B8916" t="str">
        <f t="shared" si="280"/>
        <v>2017</v>
      </c>
      <c r="C8916" t="str">
        <f t="shared" si="281"/>
        <v>Oct</v>
      </c>
      <c r="D8916" t="s">
        <v>1519</v>
      </c>
      <c r="E8916" t="s">
        <v>17</v>
      </c>
      <c r="F8916" t="s">
        <v>12</v>
      </c>
      <c r="G8916" t="s">
        <v>22</v>
      </c>
      <c r="H8916" t="s">
        <v>384</v>
      </c>
      <c r="I8916" s="4">
        <v>27.4</v>
      </c>
      <c r="J8916" s="5">
        <v>9</v>
      </c>
      <c r="K8916" s="4">
        <v>-42.46</v>
      </c>
    </row>
    <row r="8917" spans="1:11" x14ac:dyDescent="0.2">
      <c r="A8917" t="s">
        <v>3871</v>
      </c>
      <c r="B8917" t="str">
        <f t="shared" si="280"/>
        <v>2017</v>
      </c>
      <c r="C8917" t="str">
        <f t="shared" si="281"/>
        <v>Oct</v>
      </c>
      <c r="D8917" t="s">
        <v>1519</v>
      </c>
      <c r="E8917" t="s">
        <v>17</v>
      </c>
      <c r="F8917" t="s">
        <v>12</v>
      </c>
      <c r="G8917" t="s">
        <v>22</v>
      </c>
      <c r="H8917" t="s">
        <v>317</v>
      </c>
      <c r="I8917" s="4">
        <v>13.46</v>
      </c>
      <c r="J8917" s="5">
        <v>1</v>
      </c>
      <c r="K8917" s="4">
        <v>-23.55</v>
      </c>
    </row>
    <row r="8918" spans="1:11" x14ac:dyDescent="0.2">
      <c r="A8918" t="s">
        <v>3871</v>
      </c>
      <c r="B8918" t="str">
        <f t="shared" si="280"/>
        <v>2017</v>
      </c>
      <c r="C8918" t="str">
        <f t="shared" si="281"/>
        <v>Oct</v>
      </c>
      <c r="D8918" t="s">
        <v>1221</v>
      </c>
      <c r="E8918" t="s">
        <v>31</v>
      </c>
      <c r="F8918" t="s">
        <v>43</v>
      </c>
      <c r="G8918" t="s">
        <v>58</v>
      </c>
      <c r="H8918" t="s">
        <v>2184</v>
      </c>
      <c r="I8918" s="4">
        <v>46.36</v>
      </c>
      <c r="J8918" s="5">
        <v>4</v>
      </c>
      <c r="K8918" s="4">
        <v>15.3</v>
      </c>
    </row>
    <row r="8919" spans="1:11" x14ac:dyDescent="0.2">
      <c r="A8919" t="s">
        <v>3872</v>
      </c>
      <c r="B8919" t="str">
        <f t="shared" si="280"/>
        <v>2017</v>
      </c>
      <c r="C8919" t="str">
        <f t="shared" si="281"/>
        <v>Oct</v>
      </c>
      <c r="D8919" t="s">
        <v>805</v>
      </c>
      <c r="E8919" t="s">
        <v>31</v>
      </c>
      <c r="F8919" t="s">
        <v>12</v>
      </c>
      <c r="G8919" t="s">
        <v>27</v>
      </c>
      <c r="H8919" t="s">
        <v>3873</v>
      </c>
      <c r="I8919" s="4">
        <v>87.92</v>
      </c>
      <c r="J8919" s="5">
        <v>4</v>
      </c>
      <c r="K8919" s="4">
        <v>26.38</v>
      </c>
    </row>
    <row r="8920" spans="1:11" x14ac:dyDescent="0.2">
      <c r="A8920" t="s">
        <v>3872</v>
      </c>
      <c r="B8920" t="str">
        <f t="shared" si="280"/>
        <v>2017</v>
      </c>
      <c r="C8920" t="str">
        <f t="shared" si="281"/>
        <v>Oct</v>
      </c>
      <c r="D8920" t="s">
        <v>563</v>
      </c>
      <c r="E8920" t="s">
        <v>31</v>
      </c>
      <c r="F8920" t="s">
        <v>38</v>
      </c>
      <c r="G8920" t="s">
        <v>164</v>
      </c>
      <c r="H8920" t="s">
        <v>632</v>
      </c>
      <c r="I8920" s="4">
        <v>510.24</v>
      </c>
      <c r="J8920" s="5">
        <v>3</v>
      </c>
      <c r="K8920" s="4">
        <v>6.38</v>
      </c>
    </row>
    <row r="8921" spans="1:11" x14ac:dyDescent="0.2">
      <c r="A8921" t="s">
        <v>3872</v>
      </c>
      <c r="B8921" t="str">
        <f t="shared" si="280"/>
        <v>2017</v>
      </c>
      <c r="C8921" t="str">
        <f t="shared" si="281"/>
        <v>Oct</v>
      </c>
      <c r="D8921" t="s">
        <v>563</v>
      </c>
      <c r="E8921" t="s">
        <v>31</v>
      </c>
      <c r="F8921" t="s">
        <v>12</v>
      </c>
      <c r="G8921" t="s">
        <v>13</v>
      </c>
      <c r="H8921" t="s">
        <v>417</v>
      </c>
      <c r="I8921" s="4">
        <v>204.95</v>
      </c>
      <c r="J8921" s="5">
        <v>5</v>
      </c>
      <c r="K8921" s="4">
        <v>100.43</v>
      </c>
    </row>
    <row r="8922" spans="1:11" x14ac:dyDescent="0.2">
      <c r="A8922" t="s">
        <v>3872</v>
      </c>
      <c r="B8922" t="str">
        <f t="shared" si="280"/>
        <v>2017</v>
      </c>
      <c r="C8922" t="str">
        <f t="shared" si="281"/>
        <v>Oct</v>
      </c>
      <c r="D8922" t="s">
        <v>1242</v>
      </c>
      <c r="E8922" t="s">
        <v>706</v>
      </c>
      <c r="F8922" t="s">
        <v>12</v>
      </c>
      <c r="G8922" t="s">
        <v>18</v>
      </c>
      <c r="H8922" t="s">
        <v>1895</v>
      </c>
      <c r="I8922" s="4">
        <v>13.05</v>
      </c>
      <c r="J8922" s="5">
        <v>5</v>
      </c>
      <c r="K8922" s="4">
        <v>6</v>
      </c>
    </row>
    <row r="8923" spans="1:11" x14ac:dyDescent="0.2">
      <c r="A8923" t="s">
        <v>3872</v>
      </c>
      <c r="B8923" t="str">
        <f t="shared" si="280"/>
        <v>2017</v>
      </c>
      <c r="C8923" t="str">
        <f t="shared" si="281"/>
        <v>Oct</v>
      </c>
      <c r="D8923" t="s">
        <v>3001</v>
      </c>
      <c r="E8923" t="s">
        <v>31</v>
      </c>
      <c r="F8923" t="s">
        <v>12</v>
      </c>
      <c r="G8923" t="s">
        <v>18</v>
      </c>
      <c r="H8923" t="s">
        <v>1739</v>
      </c>
      <c r="I8923" s="4">
        <v>152.65</v>
      </c>
      <c r="J8923" s="5">
        <v>5</v>
      </c>
      <c r="K8923" s="4">
        <v>70.22</v>
      </c>
    </row>
    <row r="8924" spans="1:11" x14ac:dyDescent="0.2">
      <c r="A8924" t="s">
        <v>3872</v>
      </c>
      <c r="B8924" t="str">
        <f t="shared" si="280"/>
        <v>2017</v>
      </c>
      <c r="C8924" t="str">
        <f t="shared" si="281"/>
        <v>Oct</v>
      </c>
      <c r="D8924" t="s">
        <v>3001</v>
      </c>
      <c r="E8924" t="s">
        <v>31</v>
      </c>
      <c r="F8924" t="s">
        <v>38</v>
      </c>
      <c r="G8924" t="s">
        <v>52</v>
      </c>
      <c r="H8924" t="s">
        <v>2383</v>
      </c>
      <c r="I8924" s="4">
        <v>22.72</v>
      </c>
      <c r="J8924" s="5">
        <v>1</v>
      </c>
      <c r="K8924" s="4">
        <v>9.32</v>
      </c>
    </row>
    <row r="8925" spans="1:11" x14ac:dyDescent="0.2">
      <c r="A8925" t="s">
        <v>3872</v>
      </c>
      <c r="B8925" t="str">
        <f t="shared" si="280"/>
        <v>2017</v>
      </c>
      <c r="C8925" t="str">
        <f t="shared" si="281"/>
        <v>Oct</v>
      </c>
      <c r="D8925" t="s">
        <v>1449</v>
      </c>
      <c r="E8925" t="s">
        <v>31</v>
      </c>
      <c r="F8925" t="s">
        <v>12</v>
      </c>
      <c r="G8925" t="s">
        <v>18</v>
      </c>
      <c r="H8925" t="s">
        <v>3360</v>
      </c>
      <c r="I8925" s="4">
        <v>14.73</v>
      </c>
      <c r="J8925" s="5">
        <v>3</v>
      </c>
      <c r="K8925" s="4">
        <v>7.22</v>
      </c>
    </row>
    <row r="8926" spans="1:11" x14ac:dyDescent="0.2">
      <c r="A8926" t="s">
        <v>3872</v>
      </c>
      <c r="B8926" t="str">
        <f t="shared" si="280"/>
        <v>2017</v>
      </c>
      <c r="C8926" t="str">
        <f t="shared" si="281"/>
        <v>Oct</v>
      </c>
      <c r="D8926" t="s">
        <v>2459</v>
      </c>
      <c r="E8926" t="s">
        <v>347</v>
      </c>
      <c r="F8926" t="s">
        <v>12</v>
      </c>
      <c r="G8926" t="s">
        <v>27</v>
      </c>
      <c r="H8926" t="s">
        <v>2307</v>
      </c>
      <c r="I8926" s="4">
        <v>11.68</v>
      </c>
      <c r="J8926" s="5">
        <v>2</v>
      </c>
      <c r="K8926" s="4">
        <v>4.2</v>
      </c>
    </row>
    <row r="8927" spans="1:11" x14ac:dyDescent="0.2">
      <c r="A8927" t="s">
        <v>3874</v>
      </c>
      <c r="B8927" t="str">
        <f t="shared" si="280"/>
        <v>2017</v>
      </c>
      <c r="C8927" t="str">
        <f t="shared" si="281"/>
        <v>Oct</v>
      </c>
      <c r="D8927" t="s">
        <v>2726</v>
      </c>
      <c r="E8927" t="s">
        <v>37</v>
      </c>
      <c r="F8927" t="s">
        <v>12</v>
      </c>
      <c r="G8927" t="s">
        <v>22</v>
      </c>
      <c r="H8927" t="s">
        <v>543</v>
      </c>
      <c r="I8927" s="4">
        <v>124.75</v>
      </c>
      <c r="J8927" s="5">
        <v>5</v>
      </c>
      <c r="K8927" s="4">
        <v>57.39</v>
      </c>
    </row>
    <row r="8928" spans="1:11" x14ac:dyDescent="0.2">
      <c r="A8928" t="s">
        <v>3874</v>
      </c>
      <c r="B8928" t="str">
        <f t="shared" si="280"/>
        <v>2017</v>
      </c>
      <c r="C8928" t="str">
        <f t="shared" si="281"/>
        <v>Oct</v>
      </c>
      <c r="D8928" t="s">
        <v>2831</v>
      </c>
      <c r="E8928" t="s">
        <v>169</v>
      </c>
      <c r="F8928" t="s">
        <v>38</v>
      </c>
      <c r="G8928" t="s">
        <v>52</v>
      </c>
      <c r="H8928" t="s">
        <v>2382</v>
      </c>
      <c r="I8928" s="4">
        <v>547.29999999999995</v>
      </c>
      <c r="J8928" s="5">
        <v>13</v>
      </c>
      <c r="K8928" s="4">
        <v>175.14</v>
      </c>
    </row>
    <row r="8929" spans="1:11" x14ac:dyDescent="0.2">
      <c r="A8929" t="s">
        <v>3874</v>
      </c>
      <c r="B8929" t="str">
        <f t="shared" si="280"/>
        <v>2017</v>
      </c>
      <c r="C8929" t="str">
        <f t="shared" si="281"/>
        <v>Oct</v>
      </c>
      <c r="D8929" t="s">
        <v>61</v>
      </c>
      <c r="E8929" t="s">
        <v>109</v>
      </c>
      <c r="F8929" t="s">
        <v>12</v>
      </c>
      <c r="G8929" t="s">
        <v>13</v>
      </c>
      <c r="H8929" t="s">
        <v>2043</v>
      </c>
      <c r="I8929" s="4">
        <v>307.77999999999997</v>
      </c>
      <c r="J8929" s="5">
        <v>7</v>
      </c>
      <c r="K8929" s="4">
        <v>111.57</v>
      </c>
    </row>
    <row r="8930" spans="1:11" x14ac:dyDescent="0.2">
      <c r="A8930" t="s">
        <v>3874</v>
      </c>
      <c r="B8930" t="str">
        <f t="shared" si="280"/>
        <v>2017</v>
      </c>
      <c r="C8930" t="str">
        <f t="shared" si="281"/>
        <v>Oct</v>
      </c>
      <c r="D8930" t="s">
        <v>1076</v>
      </c>
      <c r="E8930" t="s">
        <v>109</v>
      </c>
      <c r="F8930" t="s">
        <v>43</v>
      </c>
      <c r="G8930" t="s">
        <v>353</v>
      </c>
      <c r="H8930" t="s">
        <v>400</v>
      </c>
      <c r="I8930" s="4">
        <v>599.99</v>
      </c>
      <c r="J8930" s="5">
        <v>5</v>
      </c>
      <c r="K8930" s="4">
        <v>-479.99</v>
      </c>
    </row>
    <row r="8931" spans="1:11" x14ac:dyDescent="0.2">
      <c r="A8931" t="s">
        <v>3874</v>
      </c>
      <c r="B8931" t="str">
        <f t="shared" si="280"/>
        <v>2017</v>
      </c>
      <c r="C8931" t="str">
        <f t="shared" si="281"/>
        <v>Oct</v>
      </c>
      <c r="D8931" t="s">
        <v>1410</v>
      </c>
      <c r="E8931" t="s">
        <v>135</v>
      </c>
      <c r="F8931" t="s">
        <v>43</v>
      </c>
      <c r="G8931" t="s">
        <v>58</v>
      </c>
      <c r="H8931" t="s">
        <v>2236</v>
      </c>
      <c r="I8931" s="4">
        <v>18.53</v>
      </c>
      <c r="J8931" s="5">
        <v>2</v>
      </c>
      <c r="K8931" s="4">
        <v>4.4000000000000004</v>
      </c>
    </row>
    <row r="8932" spans="1:11" x14ac:dyDescent="0.2">
      <c r="A8932" t="s">
        <v>3874</v>
      </c>
      <c r="B8932" t="str">
        <f t="shared" si="280"/>
        <v>2017</v>
      </c>
      <c r="C8932" t="str">
        <f t="shared" si="281"/>
        <v>Oct</v>
      </c>
      <c r="D8932" t="s">
        <v>1410</v>
      </c>
      <c r="E8932" t="s">
        <v>135</v>
      </c>
      <c r="F8932" t="s">
        <v>38</v>
      </c>
      <c r="G8932" t="s">
        <v>164</v>
      </c>
      <c r="H8932" t="s">
        <v>375</v>
      </c>
      <c r="I8932" s="4">
        <v>1875.26</v>
      </c>
      <c r="J8932" s="5">
        <v>7</v>
      </c>
      <c r="K8932" s="4">
        <v>-968.88</v>
      </c>
    </row>
    <row r="8933" spans="1:11" x14ac:dyDescent="0.2">
      <c r="A8933" t="s">
        <v>3875</v>
      </c>
      <c r="B8933" t="str">
        <f t="shared" si="280"/>
        <v>2017</v>
      </c>
      <c r="C8933" t="str">
        <f t="shared" si="281"/>
        <v>Oct</v>
      </c>
      <c r="D8933" t="s">
        <v>1950</v>
      </c>
      <c r="E8933" t="s">
        <v>1777</v>
      </c>
      <c r="F8933" t="s">
        <v>12</v>
      </c>
      <c r="G8933" t="s">
        <v>20</v>
      </c>
      <c r="H8933" t="s">
        <v>684</v>
      </c>
      <c r="I8933" s="4">
        <v>49.96</v>
      </c>
      <c r="J8933" s="5">
        <v>2</v>
      </c>
      <c r="K8933" s="4">
        <v>9.49</v>
      </c>
    </row>
    <row r="8934" spans="1:11" x14ac:dyDescent="0.2">
      <c r="A8934" t="s">
        <v>3875</v>
      </c>
      <c r="B8934" t="str">
        <f t="shared" si="280"/>
        <v>2017</v>
      </c>
      <c r="C8934" t="str">
        <f t="shared" si="281"/>
        <v>Oct</v>
      </c>
      <c r="D8934" t="s">
        <v>1950</v>
      </c>
      <c r="E8934" t="s">
        <v>1777</v>
      </c>
      <c r="F8934" t="s">
        <v>12</v>
      </c>
      <c r="G8934" t="s">
        <v>13</v>
      </c>
      <c r="H8934" t="s">
        <v>3547</v>
      </c>
      <c r="I8934" s="4">
        <v>12.96</v>
      </c>
      <c r="J8934" s="5">
        <v>2</v>
      </c>
      <c r="K8934" s="4">
        <v>6.22</v>
      </c>
    </row>
    <row r="8935" spans="1:11" x14ac:dyDescent="0.2">
      <c r="A8935" t="s">
        <v>3875</v>
      </c>
      <c r="B8935" t="str">
        <f t="shared" si="280"/>
        <v>2017</v>
      </c>
      <c r="C8935" t="str">
        <f t="shared" si="281"/>
        <v>Oct</v>
      </c>
      <c r="D8935" t="s">
        <v>1502</v>
      </c>
      <c r="E8935" t="s">
        <v>31</v>
      </c>
      <c r="F8935" t="s">
        <v>12</v>
      </c>
      <c r="G8935" t="s">
        <v>27</v>
      </c>
      <c r="H8935" t="s">
        <v>340</v>
      </c>
      <c r="I8935" s="4">
        <v>10.64</v>
      </c>
      <c r="J8935" s="5">
        <v>4</v>
      </c>
      <c r="K8935" s="4">
        <v>2.77</v>
      </c>
    </row>
    <row r="8936" spans="1:11" x14ac:dyDescent="0.2">
      <c r="A8936" t="s">
        <v>3875</v>
      </c>
      <c r="B8936" t="str">
        <f t="shared" si="280"/>
        <v>2017</v>
      </c>
      <c r="C8936" t="str">
        <f t="shared" si="281"/>
        <v>Oct</v>
      </c>
      <c r="D8936" t="s">
        <v>235</v>
      </c>
      <c r="E8936" t="s">
        <v>31</v>
      </c>
      <c r="F8936" t="s">
        <v>43</v>
      </c>
      <c r="G8936" t="s">
        <v>44</v>
      </c>
      <c r="H8936" t="s">
        <v>2833</v>
      </c>
      <c r="I8936" s="4">
        <v>52.79</v>
      </c>
      <c r="J8936" s="5">
        <v>1</v>
      </c>
      <c r="K8936" s="4">
        <v>4.62</v>
      </c>
    </row>
    <row r="8937" spans="1:11" x14ac:dyDescent="0.2">
      <c r="A8937" t="s">
        <v>3876</v>
      </c>
      <c r="B8937" t="str">
        <f t="shared" si="280"/>
        <v>2017</v>
      </c>
      <c r="C8937" t="str">
        <f t="shared" si="281"/>
        <v>Oct</v>
      </c>
      <c r="D8937" t="s">
        <v>1262</v>
      </c>
      <c r="E8937" t="s">
        <v>11</v>
      </c>
      <c r="F8937" t="s">
        <v>12</v>
      </c>
      <c r="G8937" t="s">
        <v>13</v>
      </c>
      <c r="H8937" t="s">
        <v>719</v>
      </c>
      <c r="I8937" s="4">
        <v>29.47</v>
      </c>
      <c r="J8937" s="5">
        <v>3</v>
      </c>
      <c r="K8937" s="4">
        <v>9.9499999999999993</v>
      </c>
    </row>
    <row r="8938" spans="1:11" x14ac:dyDescent="0.2">
      <c r="A8938" t="s">
        <v>3876</v>
      </c>
      <c r="B8938" t="str">
        <f t="shared" si="280"/>
        <v>2017</v>
      </c>
      <c r="C8938" t="str">
        <f t="shared" si="281"/>
        <v>Oct</v>
      </c>
      <c r="D8938" t="s">
        <v>2413</v>
      </c>
      <c r="E8938" t="s">
        <v>501</v>
      </c>
      <c r="F8938" t="s">
        <v>38</v>
      </c>
      <c r="G8938" t="s">
        <v>52</v>
      </c>
      <c r="H8938" t="s">
        <v>3112</v>
      </c>
      <c r="I8938" s="4">
        <v>56.56</v>
      </c>
      <c r="J8938" s="5">
        <v>4</v>
      </c>
      <c r="K8938" s="4">
        <v>14.71</v>
      </c>
    </row>
    <row r="8939" spans="1:11" x14ac:dyDescent="0.2">
      <c r="A8939" t="s">
        <v>3876</v>
      </c>
      <c r="B8939" t="str">
        <f t="shared" si="280"/>
        <v>2017</v>
      </c>
      <c r="C8939" t="str">
        <f t="shared" si="281"/>
        <v>Oct</v>
      </c>
      <c r="D8939" t="s">
        <v>2413</v>
      </c>
      <c r="E8939" t="s">
        <v>501</v>
      </c>
      <c r="F8939" t="s">
        <v>12</v>
      </c>
      <c r="G8939" t="s">
        <v>20</v>
      </c>
      <c r="H8939" t="s">
        <v>405</v>
      </c>
      <c r="I8939" s="4">
        <v>32.700000000000003</v>
      </c>
      <c r="J8939" s="5">
        <v>3</v>
      </c>
      <c r="K8939" s="4">
        <v>8.5</v>
      </c>
    </row>
    <row r="8940" spans="1:11" x14ac:dyDescent="0.2">
      <c r="A8940" t="s">
        <v>3876</v>
      </c>
      <c r="B8940" t="str">
        <f t="shared" si="280"/>
        <v>2017</v>
      </c>
      <c r="C8940" t="str">
        <f t="shared" si="281"/>
        <v>Oct</v>
      </c>
      <c r="D8940" t="s">
        <v>1152</v>
      </c>
      <c r="E8940" t="s">
        <v>26</v>
      </c>
      <c r="F8940" t="s">
        <v>12</v>
      </c>
      <c r="G8940" t="s">
        <v>27</v>
      </c>
      <c r="H8940" t="s">
        <v>1568</v>
      </c>
      <c r="I8940" s="4">
        <v>123.26</v>
      </c>
      <c r="J8940" s="5">
        <v>7</v>
      </c>
      <c r="K8940" s="4">
        <v>9.24</v>
      </c>
    </row>
    <row r="8941" spans="1:11" x14ac:dyDescent="0.2">
      <c r="A8941" t="s">
        <v>3876</v>
      </c>
      <c r="B8941" t="str">
        <f t="shared" si="280"/>
        <v>2017</v>
      </c>
      <c r="C8941" t="str">
        <f t="shared" si="281"/>
        <v>Oct</v>
      </c>
      <c r="D8941" t="s">
        <v>1152</v>
      </c>
      <c r="E8941" t="s">
        <v>26</v>
      </c>
      <c r="F8941" t="s">
        <v>12</v>
      </c>
      <c r="G8941" t="s">
        <v>13</v>
      </c>
      <c r="H8941" t="s">
        <v>2197</v>
      </c>
      <c r="I8941" s="4">
        <v>23.68</v>
      </c>
      <c r="J8941" s="5">
        <v>4</v>
      </c>
      <c r="K8941" s="4">
        <v>7.4</v>
      </c>
    </row>
    <row r="8942" spans="1:11" x14ac:dyDescent="0.2">
      <c r="A8942" t="s">
        <v>3876</v>
      </c>
      <c r="B8942" t="str">
        <f t="shared" si="280"/>
        <v>2017</v>
      </c>
      <c r="C8942" t="str">
        <f t="shared" si="281"/>
        <v>Oct</v>
      </c>
      <c r="D8942" t="s">
        <v>1152</v>
      </c>
      <c r="E8942" t="s">
        <v>26</v>
      </c>
      <c r="F8942" t="s">
        <v>43</v>
      </c>
      <c r="G8942" t="s">
        <v>44</v>
      </c>
      <c r="H8942" t="s">
        <v>1764</v>
      </c>
      <c r="I8942" s="4">
        <v>309.58</v>
      </c>
      <c r="J8942" s="5">
        <v>4</v>
      </c>
      <c r="K8942" s="4">
        <v>-56.76</v>
      </c>
    </row>
    <row r="8943" spans="1:11" x14ac:dyDescent="0.2">
      <c r="A8943" t="s">
        <v>3876</v>
      </c>
      <c r="B8943" t="str">
        <f t="shared" si="280"/>
        <v>2017</v>
      </c>
      <c r="C8943" t="str">
        <f t="shared" si="281"/>
        <v>Oct</v>
      </c>
      <c r="D8943" t="s">
        <v>919</v>
      </c>
      <c r="E8943" t="s">
        <v>11</v>
      </c>
      <c r="F8943" t="s">
        <v>43</v>
      </c>
      <c r="G8943" t="s">
        <v>44</v>
      </c>
      <c r="H8943" t="s">
        <v>1551</v>
      </c>
      <c r="I8943" s="4">
        <v>16.68</v>
      </c>
      <c r="J8943" s="5">
        <v>3</v>
      </c>
      <c r="K8943" s="4">
        <v>5.21</v>
      </c>
    </row>
    <row r="8944" spans="1:11" x14ac:dyDescent="0.2">
      <c r="A8944" t="s">
        <v>3876</v>
      </c>
      <c r="B8944" t="str">
        <f t="shared" si="280"/>
        <v>2017</v>
      </c>
      <c r="C8944" t="str">
        <f t="shared" si="281"/>
        <v>Oct</v>
      </c>
      <c r="D8944" t="s">
        <v>527</v>
      </c>
      <c r="E8944" t="s">
        <v>290</v>
      </c>
      <c r="F8944" t="s">
        <v>12</v>
      </c>
      <c r="G8944" t="s">
        <v>22</v>
      </c>
      <c r="H8944" t="s">
        <v>960</v>
      </c>
      <c r="I8944" s="4">
        <v>1633.19</v>
      </c>
      <c r="J8944" s="5">
        <v>4</v>
      </c>
      <c r="K8944" s="4">
        <v>-1306.55</v>
      </c>
    </row>
    <row r="8945" spans="1:11" x14ac:dyDescent="0.2">
      <c r="A8945" t="s">
        <v>3876</v>
      </c>
      <c r="B8945" t="str">
        <f t="shared" si="280"/>
        <v>2017</v>
      </c>
      <c r="C8945" t="str">
        <f t="shared" si="281"/>
        <v>Oct</v>
      </c>
      <c r="D8945" t="s">
        <v>1379</v>
      </c>
      <c r="E8945" t="s">
        <v>31</v>
      </c>
      <c r="F8945" t="s">
        <v>12</v>
      </c>
      <c r="G8945" t="s">
        <v>72</v>
      </c>
      <c r="H8945" t="s">
        <v>3157</v>
      </c>
      <c r="I8945" s="4">
        <v>8.9600000000000009</v>
      </c>
      <c r="J8945" s="5">
        <v>2</v>
      </c>
      <c r="K8945" s="4">
        <v>4.3</v>
      </c>
    </row>
    <row r="8946" spans="1:11" x14ac:dyDescent="0.2">
      <c r="A8946" t="s">
        <v>3876</v>
      </c>
      <c r="B8946" t="str">
        <f t="shared" si="280"/>
        <v>2017</v>
      </c>
      <c r="C8946" t="str">
        <f t="shared" si="281"/>
        <v>Oct</v>
      </c>
      <c r="D8946" t="s">
        <v>1379</v>
      </c>
      <c r="E8946" t="s">
        <v>31</v>
      </c>
      <c r="F8946" t="s">
        <v>12</v>
      </c>
      <c r="G8946" t="s">
        <v>18</v>
      </c>
      <c r="H8946" t="s">
        <v>517</v>
      </c>
      <c r="I8946" s="4">
        <v>31.5</v>
      </c>
      <c r="J8946" s="5">
        <v>10</v>
      </c>
      <c r="K8946" s="4">
        <v>15.12</v>
      </c>
    </row>
    <row r="8947" spans="1:11" x14ac:dyDescent="0.2">
      <c r="A8947" t="s">
        <v>3876</v>
      </c>
      <c r="B8947" t="str">
        <f t="shared" si="280"/>
        <v>2017</v>
      </c>
      <c r="C8947" t="str">
        <f t="shared" si="281"/>
        <v>Oct</v>
      </c>
      <c r="D8947" t="s">
        <v>1379</v>
      </c>
      <c r="E8947" t="s">
        <v>31</v>
      </c>
      <c r="F8947" t="s">
        <v>38</v>
      </c>
      <c r="G8947" t="s">
        <v>52</v>
      </c>
      <c r="H8947" t="s">
        <v>2010</v>
      </c>
      <c r="I8947" s="4">
        <v>30.56</v>
      </c>
      <c r="J8947" s="5">
        <v>2</v>
      </c>
      <c r="K8947" s="4">
        <v>10.39</v>
      </c>
    </row>
    <row r="8948" spans="1:11" x14ac:dyDescent="0.2">
      <c r="A8948" t="s">
        <v>3876</v>
      </c>
      <c r="B8948" t="str">
        <f t="shared" si="280"/>
        <v>2017</v>
      </c>
      <c r="C8948" t="str">
        <f t="shared" si="281"/>
        <v>Oct</v>
      </c>
      <c r="D8948" t="s">
        <v>1379</v>
      </c>
      <c r="E8948" t="s">
        <v>31</v>
      </c>
      <c r="F8948" t="s">
        <v>38</v>
      </c>
      <c r="G8948" t="s">
        <v>164</v>
      </c>
      <c r="H8948" t="s">
        <v>2719</v>
      </c>
      <c r="I8948" s="4">
        <v>24.37</v>
      </c>
      <c r="J8948" s="5">
        <v>2</v>
      </c>
      <c r="K8948" s="4">
        <v>-3.35</v>
      </c>
    </row>
    <row r="8949" spans="1:11" x14ac:dyDescent="0.2">
      <c r="A8949" t="s">
        <v>3876</v>
      </c>
      <c r="B8949" t="str">
        <f t="shared" si="280"/>
        <v>2017</v>
      </c>
      <c r="C8949" t="str">
        <f t="shared" si="281"/>
        <v>Oct</v>
      </c>
      <c r="D8949" t="s">
        <v>1989</v>
      </c>
      <c r="E8949" t="s">
        <v>17</v>
      </c>
      <c r="F8949" t="s">
        <v>38</v>
      </c>
      <c r="G8949" t="s">
        <v>164</v>
      </c>
      <c r="H8949" t="s">
        <v>1735</v>
      </c>
      <c r="I8949" s="4">
        <v>91.28</v>
      </c>
      <c r="J8949" s="5">
        <v>1</v>
      </c>
      <c r="K8949" s="4">
        <v>-67.540000000000006</v>
      </c>
    </row>
    <row r="8950" spans="1:11" x14ac:dyDescent="0.2">
      <c r="A8950" t="s">
        <v>3876</v>
      </c>
      <c r="B8950" t="str">
        <f t="shared" si="280"/>
        <v>2017</v>
      </c>
      <c r="C8950" t="str">
        <f t="shared" si="281"/>
        <v>Oct</v>
      </c>
      <c r="D8950" t="s">
        <v>444</v>
      </c>
      <c r="E8950" t="s">
        <v>11</v>
      </c>
      <c r="F8950" t="s">
        <v>12</v>
      </c>
      <c r="G8950" t="s">
        <v>22</v>
      </c>
      <c r="H8950" t="s">
        <v>1345</v>
      </c>
      <c r="I8950" s="4">
        <v>2.0699999999999998</v>
      </c>
      <c r="J8950" s="5">
        <v>2</v>
      </c>
      <c r="K8950" s="4">
        <v>-3.52</v>
      </c>
    </row>
    <row r="8951" spans="1:11" x14ac:dyDescent="0.2">
      <c r="A8951" t="s">
        <v>3876</v>
      </c>
      <c r="B8951" t="str">
        <f t="shared" si="280"/>
        <v>2017</v>
      </c>
      <c r="C8951" t="str">
        <f t="shared" si="281"/>
        <v>Oct</v>
      </c>
      <c r="D8951" t="s">
        <v>444</v>
      </c>
      <c r="E8951" t="s">
        <v>11</v>
      </c>
      <c r="F8951" t="s">
        <v>38</v>
      </c>
      <c r="G8951" t="s">
        <v>83</v>
      </c>
      <c r="H8951" t="s">
        <v>3002</v>
      </c>
      <c r="I8951" s="4">
        <v>328.4</v>
      </c>
      <c r="J8951" s="5">
        <v>3</v>
      </c>
      <c r="K8951" s="4">
        <v>-91.76</v>
      </c>
    </row>
    <row r="8952" spans="1:11" x14ac:dyDescent="0.2">
      <c r="A8952" t="s">
        <v>3876</v>
      </c>
      <c r="B8952" t="str">
        <f t="shared" si="280"/>
        <v>2017</v>
      </c>
      <c r="C8952" t="str">
        <f t="shared" si="281"/>
        <v>Oct</v>
      </c>
      <c r="D8952" t="s">
        <v>267</v>
      </c>
      <c r="E8952" t="s">
        <v>31</v>
      </c>
      <c r="F8952" t="s">
        <v>12</v>
      </c>
      <c r="G8952" t="s">
        <v>22</v>
      </c>
      <c r="H8952" t="s">
        <v>2551</v>
      </c>
      <c r="I8952" s="4">
        <v>39.619999999999997</v>
      </c>
      <c r="J8952" s="5">
        <v>3</v>
      </c>
      <c r="K8952" s="4">
        <v>13.87</v>
      </c>
    </row>
    <row r="8953" spans="1:11" x14ac:dyDescent="0.2">
      <c r="A8953" t="s">
        <v>3877</v>
      </c>
      <c r="B8953" t="str">
        <f t="shared" si="280"/>
        <v>2017</v>
      </c>
      <c r="C8953" t="str">
        <f t="shared" si="281"/>
        <v>Oct</v>
      </c>
      <c r="D8953" t="s">
        <v>1072</v>
      </c>
      <c r="E8953" t="s">
        <v>87</v>
      </c>
      <c r="F8953" t="s">
        <v>38</v>
      </c>
      <c r="G8953" t="s">
        <v>164</v>
      </c>
      <c r="H8953" t="s">
        <v>858</v>
      </c>
      <c r="I8953" s="4">
        <v>284.36</v>
      </c>
      <c r="J8953" s="5">
        <v>2</v>
      </c>
      <c r="K8953" s="4">
        <v>-75.83</v>
      </c>
    </row>
    <row r="8954" spans="1:11" x14ac:dyDescent="0.2">
      <c r="A8954" t="s">
        <v>3877</v>
      </c>
      <c r="B8954" t="str">
        <f t="shared" si="280"/>
        <v>2017</v>
      </c>
      <c r="C8954" t="str">
        <f t="shared" si="281"/>
        <v>Oct</v>
      </c>
      <c r="D8954" t="s">
        <v>1072</v>
      </c>
      <c r="E8954" t="s">
        <v>87</v>
      </c>
      <c r="F8954" t="s">
        <v>12</v>
      </c>
      <c r="G8954" t="s">
        <v>20</v>
      </c>
      <c r="H8954" t="s">
        <v>2313</v>
      </c>
      <c r="I8954" s="4">
        <v>665.41</v>
      </c>
      <c r="J8954" s="5">
        <v>2</v>
      </c>
      <c r="K8954" s="4">
        <v>66.540000000000006</v>
      </c>
    </row>
    <row r="8955" spans="1:11" x14ac:dyDescent="0.2">
      <c r="A8955" t="s">
        <v>3877</v>
      </c>
      <c r="B8955" t="str">
        <f t="shared" si="280"/>
        <v>2017</v>
      </c>
      <c r="C8955" t="str">
        <f t="shared" si="281"/>
        <v>Oct</v>
      </c>
      <c r="D8955" t="s">
        <v>1722</v>
      </c>
      <c r="E8955" t="s">
        <v>116</v>
      </c>
      <c r="F8955" t="s">
        <v>12</v>
      </c>
      <c r="G8955" t="s">
        <v>27</v>
      </c>
      <c r="H8955" t="s">
        <v>2144</v>
      </c>
      <c r="I8955" s="4">
        <v>13.36</v>
      </c>
      <c r="J8955" s="5">
        <v>4</v>
      </c>
      <c r="K8955" s="4">
        <v>4.1399999999999997</v>
      </c>
    </row>
    <row r="8956" spans="1:11" x14ac:dyDescent="0.2">
      <c r="A8956" t="s">
        <v>3877</v>
      </c>
      <c r="B8956" t="str">
        <f t="shared" si="280"/>
        <v>2017</v>
      </c>
      <c r="C8956" t="str">
        <f t="shared" si="281"/>
        <v>Oct</v>
      </c>
      <c r="D8956" t="s">
        <v>1722</v>
      </c>
      <c r="E8956" t="s">
        <v>116</v>
      </c>
      <c r="F8956" t="s">
        <v>12</v>
      </c>
      <c r="G8956" t="s">
        <v>13</v>
      </c>
      <c r="H8956" t="s">
        <v>1222</v>
      </c>
      <c r="I8956" s="4">
        <v>39.96</v>
      </c>
      <c r="J8956" s="5">
        <v>2</v>
      </c>
      <c r="K8956" s="4">
        <v>18.78</v>
      </c>
    </row>
    <row r="8957" spans="1:11" x14ac:dyDescent="0.2">
      <c r="A8957" t="s">
        <v>3877</v>
      </c>
      <c r="B8957" t="str">
        <f t="shared" si="280"/>
        <v>2017</v>
      </c>
      <c r="C8957" t="str">
        <f t="shared" si="281"/>
        <v>Oct</v>
      </c>
      <c r="D8957" t="s">
        <v>1722</v>
      </c>
      <c r="E8957" t="s">
        <v>116</v>
      </c>
      <c r="F8957" t="s">
        <v>12</v>
      </c>
      <c r="G8957" t="s">
        <v>22</v>
      </c>
      <c r="H8957" t="s">
        <v>2210</v>
      </c>
      <c r="I8957" s="4">
        <v>145.85</v>
      </c>
      <c r="J8957" s="5">
        <v>5</v>
      </c>
      <c r="K8957" s="4">
        <v>70.010000000000005</v>
      </c>
    </row>
    <row r="8958" spans="1:11" x14ac:dyDescent="0.2">
      <c r="A8958" t="s">
        <v>3877</v>
      </c>
      <c r="B8958" t="str">
        <f t="shared" si="280"/>
        <v>2017</v>
      </c>
      <c r="C8958" t="str">
        <f t="shared" si="281"/>
        <v>Oct</v>
      </c>
      <c r="D8958" t="s">
        <v>3533</v>
      </c>
      <c r="E8958" t="s">
        <v>31</v>
      </c>
      <c r="F8958" t="s">
        <v>12</v>
      </c>
      <c r="G8958" t="s">
        <v>18</v>
      </c>
      <c r="H8958" t="s">
        <v>2766</v>
      </c>
      <c r="I8958" s="4">
        <v>3.75</v>
      </c>
      <c r="J8958" s="5">
        <v>1</v>
      </c>
      <c r="K8958" s="4">
        <v>1.8</v>
      </c>
    </row>
    <row r="8959" spans="1:11" x14ac:dyDescent="0.2">
      <c r="A8959" t="s">
        <v>3877</v>
      </c>
      <c r="B8959" t="str">
        <f t="shared" si="280"/>
        <v>2017</v>
      </c>
      <c r="C8959" t="str">
        <f t="shared" si="281"/>
        <v>Oct</v>
      </c>
      <c r="D8959" t="s">
        <v>3533</v>
      </c>
      <c r="E8959" t="s">
        <v>31</v>
      </c>
      <c r="F8959" t="s">
        <v>12</v>
      </c>
      <c r="G8959" t="s">
        <v>22</v>
      </c>
      <c r="H8959" t="s">
        <v>1061</v>
      </c>
      <c r="I8959" s="4">
        <v>20.93</v>
      </c>
      <c r="J8959" s="5">
        <v>4</v>
      </c>
      <c r="K8959" s="4">
        <v>7.59</v>
      </c>
    </row>
    <row r="8960" spans="1:11" x14ac:dyDescent="0.2">
      <c r="A8960" t="s">
        <v>3877</v>
      </c>
      <c r="B8960" t="str">
        <f t="shared" si="280"/>
        <v>2017</v>
      </c>
      <c r="C8960" t="str">
        <f t="shared" si="281"/>
        <v>Oct</v>
      </c>
      <c r="D8960" t="s">
        <v>1262</v>
      </c>
      <c r="E8960" t="s">
        <v>26</v>
      </c>
      <c r="F8960" t="s">
        <v>12</v>
      </c>
      <c r="G8960" t="s">
        <v>13</v>
      </c>
      <c r="H8960" t="s">
        <v>357</v>
      </c>
      <c r="I8960" s="4">
        <v>45.53</v>
      </c>
      <c r="J8960" s="5">
        <v>3</v>
      </c>
      <c r="K8960" s="4">
        <v>15.93</v>
      </c>
    </row>
    <row r="8961" spans="1:11" x14ac:dyDescent="0.2">
      <c r="A8961" t="s">
        <v>3877</v>
      </c>
      <c r="B8961" t="str">
        <f t="shared" si="280"/>
        <v>2017</v>
      </c>
      <c r="C8961" t="str">
        <f t="shared" si="281"/>
        <v>Oct</v>
      </c>
      <c r="D8961" t="s">
        <v>352</v>
      </c>
      <c r="E8961" t="s">
        <v>169</v>
      </c>
      <c r="F8961" t="s">
        <v>12</v>
      </c>
      <c r="G8961" t="s">
        <v>18</v>
      </c>
      <c r="H8961" t="s">
        <v>3360</v>
      </c>
      <c r="I8961" s="4">
        <v>24.55</v>
      </c>
      <c r="J8961" s="5">
        <v>5</v>
      </c>
      <c r="K8961" s="4">
        <v>12.03</v>
      </c>
    </row>
    <row r="8962" spans="1:11" x14ac:dyDescent="0.2">
      <c r="A8962" t="s">
        <v>3877</v>
      </c>
      <c r="B8962" t="str">
        <f t="shared" si="280"/>
        <v>2017</v>
      </c>
      <c r="C8962" t="str">
        <f t="shared" si="281"/>
        <v>Oct</v>
      </c>
      <c r="D8962" t="s">
        <v>1481</v>
      </c>
      <c r="E8962" t="s">
        <v>139</v>
      </c>
      <c r="F8962" t="s">
        <v>12</v>
      </c>
      <c r="G8962" t="s">
        <v>20</v>
      </c>
      <c r="H8962" t="s">
        <v>2068</v>
      </c>
      <c r="I8962" s="4">
        <v>4.7699999999999996</v>
      </c>
      <c r="J8962" s="5">
        <v>2</v>
      </c>
      <c r="K8962" s="4">
        <v>-0.77</v>
      </c>
    </row>
    <row r="8963" spans="1:11" x14ac:dyDescent="0.2">
      <c r="A8963" t="s">
        <v>3877</v>
      </c>
      <c r="B8963" t="str">
        <f t="shared" ref="B8963:B9026" si="282">TEXT(A8963,"YYYY")</f>
        <v>2017</v>
      </c>
      <c r="C8963" t="str">
        <f t="shared" ref="C8963:C9026" si="283">TEXT(A8963,"MMM")</f>
        <v>Oct</v>
      </c>
      <c r="D8963" t="s">
        <v>1481</v>
      </c>
      <c r="E8963" t="s">
        <v>139</v>
      </c>
      <c r="F8963" t="s">
        <v>12</v>
      </c>
      <c r="G8963" t="s">
        <v>13</v>
      </c>
      <c r="H8963" t="s">
        <v>153</v>
      </c>
      <c r="I8963" s="4">
        <v>6.67</v>
      </c>
      <c r="J8963" s="5">
        <v>1</v>
      </c>
      <c r="K8963" s="4">
        <v>2.5</v>
      </c>
    </row>
    <row r="8964" spans="1:11" x14ac:dyDescent="0.2">
      <c r="A8964" t="s">
        <v>3877</v>
      </c>
      <c r="B8964" t="str">
        <f t="shared" si="282"/>
        <v>2017</v>
      </c>
      <c r="C8964" t="str">
        <f t="shared" si="283"/>
        <v>Oct</v>
      </c>
      <c r="D8964" t="s">
        <v>1481</v>
      </c>
      <c r="E8964" t="s">
        <v>139</v>
      </c>
      <c r="F8964" t="s">
        <v>12</v>
      </c>
      <c r="G8964" t="s">
        <v>27</v>
      </c>
      <c r="H8964" t="s">
        <v>1006</v>
      </c>
      <c r="I8964" s="4">
        <v>4.45</v>
      </c>
      <c r="J8964" s="5">
        <v>2</v>
      </c>
      <c r="K8964" s="4">
        <v>1.1100000000000001</v>
      </c>
    </row>
    <row r="8965" spans="1:11" x14ac:dyDescent="0.2">
      <c r="A8965" t="s">
        <v>3877</v>
      </c>
      <c r="B8965" t="str">
        <f t="shared" si="282"/>
        <v>2017</v>
      </c>
      <c r="C8965" t="str">
        <f t="shared" si="283"/>
        <v>Oct</v>
      </c>
      <c r="D8965" t="s">
        <v>1481</v>
      </c>
      <c r="E8965" t="s">
        <v>139</v>
      </c>
      <c r="F8965" t="s">
        <v>38</v>
      </c>
      <c r="G8965" t="s">
        <v>52</v>
      </c>
      <c r="H8965" t="s">
        <v>1866</v>
      </c>
      <c r="I8965" s="4">
        <v>43.94</v>
      </c>
      <c r="J8965" s="5">
        <v>4</v>
      </c>
      <c r="K8965" s="4">
        <v>6.04</v>
      </c>
    </row>
    <row r="8966" spans="1:11" x14ac:dyDescent="0.2">
      <c r="A8966" t="s">
        <v>3877</v>
      </c>
      <c r="B8966" t="str">
        <f t="shared" si="282"/>
        <v>2017</v>
      </c>
      <c r="C8966" t="str">
        <f t="shared" si="283"/>
        <v>Oct</v>
      </c>
      <c r="D8966" t="s">
        <v>666</v>
      </c>
      <c r="E8966" t="s">
        <v>290</v>
      </c>
      <c r="F8966" t="s">
        <v>43</v>
      </c>
      <c r="G8966" t="s">
        <v>44</v>
      </c>
      <c r="H8966" t="s">
        <v>3426</v>
      </c>
      <c r="I8966" s="4">
        <v>15.98</v>
      </c>
      <c r="J8966" s="5">
        <v>2</v>
      </c>
      <c r="K8966" s="4">
        <v>1.4</v>
      </c>
    </row>
    <row r="8967" spans="1:11" x14ac:dyDescent="0.2">
      <c r="A8967" t="s">
        <v>3877</v>
      </c>
      <c r="B8967" t="str">
        <f t="shared" si="282"/>
        <v>2017</v>
      </c>
      <c r="C8967" t="str">
        <f t="shared" si="283"/>
        <v>Oct</v>
      </c>
      <c r="D8967" t="s">
        <v>666</v>
      </c>
      <c r="E8967" t="s">
        <v>290</v>
      </c>
      <c r="F8967" t="s">
        <v>12</v>
      </c>
      <c r="G8967" t="s">
        <v>13</v>
      </c>
      <c r="H8967" t="s">
        <v>1280</v>
      </c>
      <c r="I8967" s="4">
        <v>14.35</v>
      </c>
      <c r="J8967" s="5">
        <v>3</v>
      </c>
      <c r="K8967" s="4">
        <v>4.49</v>
      </c>
    </row>
    <row r="8968" spans="1:11" x14ac:dyDescent="0.2">
      <c r="A8968" t="s">
        <v>3878</v>
      </c>
      <c r="B8968" t="str">
        <f t="shared" si="282"/>
        <v>2017</v>
      </c>
      <c r="C8968" t="str">
        <f t="shared" si="283"/>
        <v>Oct</v>
      </c>
      <c r="D8968" t="s">
        <v>3879</v>
      </c>
      <c r="E8968" t="s">
        <v>139</v>
      </c>
      <c r="F8968" t="s">
        <v>38</v>
      </c>
      <c r="G8968" t="s">
        <v>39</v>
      </c>
      <c r="H8968" t="s">
        <v>345</v>
      </c>
      <c r="I8968" s="4">
        <v>683.95</v>
      </c>
      <c r="J8968" s="5">
        <v>3</v>
      </c>
      <c r="K8968" s="4">
        <v>42.75</v>
      </c>
    </row>
    <row r="8969" spans="1:11" x14ac:dyDescent="0.2">
      <c r="A8969" t="s">
        <v>3878</v>
      </c>
      <c r="B8969" t="str">
        <f t="shared" si="282"/>
        <v>2017</v>
      </c>
      <c r="C8969" t="str">
        <f t="shared" si="283"/>
        <v>Oct</v>
      </c>
      <c r="D8969" t="s">
        <v>3879</v>
      </c>
      <c r="E8969" t="s">
        <v>139</v>
      </c>
      <c r="F8969" t="s">
        <v>38</v>
      </c>
      <c r="G8969" t="s">
        <v>52</v>
      </c>
      <c r="H8969" t="s">
        <v>361</v>
      </c>
      <c r="I8969" s="4">
        <v>45.7</v>
      </c>
      <c r="J8969" s="5">
        <v>3</v>
      </c>
      <c r="K8969" s="4">
        <v>5.14</v>
      </c>
    </row>
    <row r="8970" spans="1:11" x14ac:dyDescent="0.2">
      <c r="A8970" t="s">
        <v>3878</v>
      </c>
      <c r="B8970" t="str">
        <f t="shared" si="282"/>
        <v>2017</v>
      </c>
      <c r="C8970" t="str">
        <f t="shared" si="283"/>
        <v>Oct</v>
      </c>
      <c r="D8970" t="s">
        <v>1567</v>
      </c>
      <c r="E8970" t="s">
        <v>974</v>
      </c>
      <c r="F8970" t="s">
        <v>43</v>
      </c>
      <c r="G8970" t="s">
        <v>44</v>
      </c>
      <c r="H8970" t="s">
        <v>1085</v>
      </c>
      <c r="I8970" s="4">
        <v>1439.92</v>
      </c>
      <c r="J8970" s="5">
        <v>8</v>
      </c>
      <c r="K8970" s="4">
        <v>374.38</v>
      </c>
    </row>
    <row r="8971" spans="1:11" x14ac:dyDescent="0.2">
      <c r="A8971" t="s">
        <v>3878</v>
      </c>
      <c r="B8971" t="str">
        <f t="shared" si="282"/>
        <v>2017</v>
      </c>
      <c r="C8971" t="str">
        <f t="shared" si="283"/>
        <v>Oct</v>
      </c>
      <c r="D8971" t="s">
        <v>1567</v>
      </c>
      <c r="E8971" t="s">
        <v>974</v>
      </c>
      <c r="F8971" t="s">
        <v>38</v>
      </c>
      <c r="G8971" t="s">
        <v>164</v>
      </c>
      <c r="H8971" t="s">
        <v>1873</v>
      </c>
      <c r="I8971" s="4">
        <v>262.11</v>
      </c>
      <c r="J8971" s="5">
        <v>1</v>
      </c>
      <c r="K8971" s="4">
        <v>62.91</v>
      </c>
    </row>
    <row r="8972" spans="1:11" x14ac:dyDescent="0.2">
      <c r="A8972" t="s">
        <v>3878</v>
      </c>
      <c r="B8972" t="str">
        <f t="shared" si="282"/>
        <v>2017</v>
      </c>
      <c r="C8972" t="str">
        <f t="shared" si="283"/>
        <v>Oct</v>
      </c>
      <c r="D8972" t="s">
        <v>451</v>
      </c>
      <c r="E8972" t="s">
        <v>104</v>
      </c>
      <c r="F8972" t="s">
        <v>12</v>
      </c>
      <c r="G8972" t="s">
        <v>13</v>
      </c>
      <c r="H8972" t="s">
        <v>2955</v>
      </c>
      <c r="I8972" s="4">
        <v>5.18</v>
      </c>
      <c r="J8972" s="5">
        <v>1</v>
      </c>
      <c r="K8972" s="4">
        <v>1.81</v>
      </c>
    </row>
    <row r="8973" spans="1:11" x14ac:dyDescent="0.2">
      <c r="A8973" t="s">
        <v>3878</v>
      </c>
      <c r="B8973" t="str">
        <f t="shared" si="282"/>
        <v>2017</v>
      </c>
      <c r="C8973" t="str">
        <f t="shared" si="283"/>
        <v>Oct</v>
      </c>
      <c r="D8973" t="s">
        <v>451</v>
      </c>
      <c r="E8973" t="s">
        <v>104</v>
      </c>
      <c r="F8973" t="s">
        <v>38</v>
      </c>
      <c r="G8973" t="s">
        <v>39</v>
      </c>
      <c r="H8973" t="s">
        <v>1066</v>
      </c>
      <c r="I8973" s="4">
        <v>478.48</v>
      </c>
      <c r="J8973" s="5">
        <v>2</v>
      </c>
      <c r="K8973" s="4">
        <v>47.85</v>
      </c>
    </row>
    <row r="8974" spans="1:11" x14ac:dyDescent="0.2">
      <c r="A8974" t="s">
        <v>3878</v>
      </c>
      <c r="B8974" t="str">
        <f t="shared" si="282"/>
        <v>2017</v>
      </c>
      <c r="C8974" t="str">
        <f t="shared" si="283"/>
        <v>Oct</v>
      </c>
      <c r="D8974" t="s">
        <v>451</v>
      </c>
      <c r="E8974" t="s">
        <v>104</v>
      </c>
      <c r="F8974" t="s">
        <v>43</v>
      </c>
      <c r="G8974" t="s">
        <v>58</v>
      </c>
      <c r="H8974" t="s">
        <v>2349</v>
      </c>
      <c r="I8974" s="4">
        <v>28.4</v>
      </c>
      <c r="J8974" s="5">
        <v>2</v>
      </c>
      <c r="K8974" s="4">
        <v>6.75</v>
      </c>
    </row>
    <row r="8975" spans="1:11" x14ac:dyDescent="0.2">
      <c r="A8975" t="s">
        <v>3878</v>
      </c>
      <c r="B8975" t="str">
        <f t="shared" si="282"/>
        <v>2017</v>
      </c>
      <c r="C8975" t="str">
        <f t="shared" si="283"/>
        <v>Oct</v>
      </c>
      <c r="D8975" t="s">
        <v>2013</v>
      </c>
      <c r="E8975" t="s">
        <v>146</v>
      </c>
      <c r="F8975" t="s">
        <v>12</v>
      </c>
      <c r="G8975" t="s">
        <v>20</v>
      </c>
      <c r="H8975" t="s">
        <v>21</v>
      </c>
      <c r="I8975" s="4">
        <v>909.12</v>
      </c>
      <c r="J8975" s="5">
        <v>8</v>
      </c>
      <c r="K8975" s="4">
        <v>9.09</v>
      </c>
    </row>
    <row r="8976" spans="1:11" x14ac:dyDescent="0.2">
      <c r="A8976" t="s">
        <v>3878</v>
      </c>
      <c r="B8976" t="str">
        <f t="shared" si="282"/>
        <v>2017</v>
      </c>
      <c r="C8976" t="str">
        <f t="shared" si="283"/>
        <v>Oct</v>
      </c>
      <c r="D8976" t="s">
        <v>2498</v>
      </c>
      <c r="E8976" t="s">
        <v>139</v>
      </c>
      <c r="F8976" t="s">
        <v>12</v>
      </c>
      <c r="G8976" t="s">
        <v>27</v>
      </c>
      <c r="H8976" t="s">
        <v>3128</v>
      </c>
      <c r="I8976" s="4">
        <v>17.86</v>
      </c>
      <c r="J8976" s="5">
        <v>4</v>
      </c>
      <c r="K8976" s="4">
        <v>2.0099999999999998</v>
      </c>
    </row>
    <row r="8977" spans="1:11" x14ac:dyDescent="0.2">
      <c r="A8977" t="s">
        <v>3878</v>
      </c>
      <c r="B8977" t="str">
        <f t="shared" si="282"/>
        <v>2017</v>
      </c>
      <c r="C8977" t="str">
        <f t="shared" si="283"/>
        <v>Oct</v>
      </c>
      <c r="D8977" t="s">
        <v>1946</v>
      </c>
      <c r="E8977" t="s">
        <v>17</v>
      </c>
      <c r="F8977" t="s">
        <v>12</v>
      </c>
      <c r="G8977" t="s">
        <v>105</v>
      </c>
      <c r="H8977" t="s">
        <v>1597</v>
      </c>
      <c r="I8977" s="4">
        <v>23.99</v>
      </c>
      <c r="J8977" s="5">
        <v>2</v>
      </c>
      <c r="K8977" s="4">
        <v>-62.38</v>
      </c>
    </row>
    <row r="8978" spans="1:11" x14ac:dyDescent="0.2">
      <c r="A8978" t="s">
        <v>3878</v>
      </c>
      <c r="B8978" t="str">
        <f t="shared" si="282"/>
        <v>2017</v>
      </c>
      <c r="C8978" t="str">
        <f t="shared" si="283"/>
        <v>Oct</v>
      </c>
      <c r="D8978" t="s">
        <v>78</v>
      </c>
      <c r="E8978" t="s">
        <v>109</v>
      </c>
      <c r="F8978" t="s">
        <v>12</v>
      </c>
      <c r="G8978" t="s">
        <v>22</v>
      </c>
      <c r="H8978" t="s">
        <v>2124</v>
      </c>
      <c r="I8978" s="4">
        <v>8.56</v>
      </c>
      <c r="J8978" s="5">
        <v>1</v>
      </c>
      <c r="K8978" s="4">
        <v>-6.56</v>
      </c>
    </row>
    <row r="8979" spans="1:11" x14ac:dyDescent="0.2">
      <c r="A8979" t="s">
        <v>3878</v>
      </c>
      <c r="B8979" t="str">
        <f t="shared" si="282"/>
        <v>2017</v>
      </c>
      <c r="C8979" t="str">
        <f t="shared" si="283"/>
        <v>Oct</v>
      </c>
      <c r="D8979" t="s">
        <v>2542</v>
      </c>
      <c r="E8979" t="s">
        <v>87</v>
      </c>
      <c r="F8979" t="s">
        <v>12</v>
      </c>
      <c r="G8979" t="s">
        <v>105</v>
      </c>
      <c r="H8979" t="s">
        <v>3313</v>
      </c>
      <c r="I8979" s="4">
        <v>161.57</v>
      </c>
      <c r="J8979" s="5">
        <v>2</v>
      </c>
      <c r="K8979" s="4">
        <v>16.16</v>
      </c>
    </row>
    <row r="8980" spans="1:11" x14ac:dyDescent="0.2">
      <c r="A8980" t="s">
        <v>3878</v>
      </c>
      <c r="B8980" t="str">
        <f t="shared" si="282"/>
        <v>2017</v>
      </c>
      <c r="C8980" t="str">
        <f t="shared" si="283"/>
        <v>Oct</v>
      </c>
      <c r="D8980" t="s">
        <v>2542</v>
      </c>
      <c r="E8980" t="s">
        <v>87</v>
      </c>
      <c r="F8980" t="s">
        <v>12</v>
      </c>
      <c r="G8980" t="s">
        <v>13</v>
      </c>
      <c r="H8980" t="s">
        <v>1779</v>
      </c>
      <c r="I8980" s="4">
        <v>4.0599999999999996</v>
      </c>
      <c r="J8980" s="5">
        <v>1</v>
      </c>
      <c r="K8980" s="4">
        <v>1.37</v>
      </c>
    </row>
    <row r="8981" spans="1:11" x14ac:dyDescent="0.2">
      <c r="A8981" t="s">
        <v>3878</v>
      </c>
      <c r="B8981" t="str">
        <f t="shared" si="282"/>
        <v>2017</v>
      </c>
      <c r="C8981" t="str">
        <f t="shared" si="283"/>
        <v>Oct</v>
      </c>
      <c r="D8981" t="s">
        <v>2542</v>
      </c>
      <c r="E8981" t="s">
        <v>87</v>
      </c>
      <c r="F8981" t="s">
        <v>12</v>
      </c>
      <c r="G8981" t="s">
        <v>22</v>
      </c>
      <c r="H8981" t="s">
        <v>1345</v>
      </c>
      <c r="I8981" s="4">
        <v>6.22</v>
      </c>
      <c r="J8981" s="5">
        <v>4</v>
      </c>
      <c r="K8981" s="4">
        <v>-4.97</v>
      </c>
    </row>
    <row r="8982" spans="1:11" x14ac:dyDescent="0.2">
      <c r="A8982" t="s">
        <v>3878</v>
      </c>
      <c r="B8982" t="str">
        <f t="shared" si="282"/>
        <v>2017</v>
      </c>
      <c r="C8982" t="str">
        <f t="shared" si="283"/>
        <v>Oct</v>
      </c>
      <c r="D8982" t="s">
        <v>3463</v>
      </c>
      <c r="E8982" t="s">
        <v>26</v>
      </c>
      <c r="F8982" t="s">
        <v>43</v>
      </c>
      <c r="G8982" t="s">
        <v>44</v>
      </c>
      <c r="H8982" t="s">
        <v>2586</v>
      </c>
      <c r="I8982" s="4">
        <v>329.99</v>
      </c>
      <c r="J8982" s="5">
        <v>2</v>
      </c>
      <c r="K8982" s="4">
        <v>-77</v>
      </c>
    </row>
    <row r="8983" spans="1:11" x14ac:dyDescent="0.2">
      <c r="A8983" t="s">
        <v>3878</v>
      </c>
      <c r="B8983" t="str">
        <f t="shared" si="282"/>
        <v>2017</v>
      </c>
      <c r="C8983" t="str">
        <f t="shared" si="283"/>
        <v>Oct</v>
      </c>
      <c r="D8983" t="s">
        <v>3463</v>
      </c>
      <c r="E8983" t="s">
        <v>26</v>
      </c>
      <c r="F8983" t="s">
        <v>12</v>
      </c>
      <c r="G8983" t="s">
        <v>20</v>
      </c>
      <c r="H8983" t="s">
        <v>3410</v>
      </c>
      <c r="I8983" s="4">
        <v>71.38</v>
      </c>
      <c r="J8983" s="5">
        <v>3</v>
      </c>
      <c r="K8983" s="4">
        <v>-4.46</v>
      </c>
    </row>
    <row r="8984" spans="1:11" x14ac:dyDescent="0.2">
      <c r="A8984" t="s">
        <v>3878</v>
      </c>
      <c r="B8984" t="str">
        <f t="shared" si="282"/>
        <v>2017</v>
      </c>
      <c r="C8984" t="str">
        <f t="shared" si="283"/>
        <v>Oct</v>
      </c>
      <c r="D8984" t="s">
        <v>1499</v>
      </c>
      <c r="E8984" t="s">
        <v>180</v>
      </c>
      <c r="F8984" t="s">
        <v>12</v>
      </c>
      <c r="G8984" t="s">
        <v>22</v>
      </c>
      <c r="H8984" t="s">
        <v>1579</v>
      </c>
      <c r="I8984" s="4">
        <v>38.82</v>
      </c>
      <c r="J8984" s="5">
        <v>6</v>
      </c>
      <c r="K8984" s="4">
        <v>19.41</v>
      </c>
    </row>
    <row r="8985" spans="1:11" x14ac:dyDescent="0.2">
      <c r="A8985" t="s">
        <v>3878</v>
      </c>
      <c r="B8985" t="str">
        <f t="shared" si="282"/>
        <v>2017</v>
      </c>
      <c r="C8985" t="str">
        <f t="shared" si="283"/>
        <v>Oct</v>
      </c>
      <c r="D8985" t="s">
        <v>1499</v>
      </c>
      <c r="E8985" t="s">
        <v>180</v>
      </c>
      <c r="F8985" t="s">
        <v>12</v>
      </c>
      <c r="G8985" t="s">
        <v>22</v>
      </c>
      <c r="H8985" t="s">
        <v>1595</v>
      </c>
      <c r="I8985" s="4">
        <v>21.9</v>
      </c>
      <c r="J8985" s="5">
        <v>5</v>
      </c>
      <c r="K8985" s="4">
        <v>10.51</v>
      </c>
    </row>
    <row r="8986" spans="1:11" x14ac:dyDescent="0.2">
      <c r="A8986" t="s">
        <v>3880</v>
      </c>
      <c r="B8986" t="str">
        <f t="shared" si="282"/>
        <v>2017</v>
      </c>
      <c r="C8986" t="str">
        <f t="shared" si="283"/>
        <v>Oct</v>
      </c>
      <c r="D8986" t="s">
        <v>1484</v>
      </c>
      <c r="E8986" t="s">
        <v>169</v>
      </c>
      <c r="F8986" t="s">
        <v>43</v>
      </c>
      <c r="G8986" t="s">
        <v>694</v>
      </c>
      <c r="H8986" t="s">
        <v>3244</v>
      </c>
      <c r="I8986" s="4">
        <v>11199.97</v>
      </c>
      <c r="J8986" s="5">
        <v>4</v>
      </c>
      <c r="K8986" s="4">
        <v>3919.99</v>
      </c>
    </row>
    <row r="8987" spans="1:11" x14ac:dyDescent="0.2">
      <c r="A8987" t="s">
        <v>3880</v>
      </c>
      <c r="B8987" t="str">
        <f t="shared" si="282"/>
        <v>2017</v>
      </c>
      <c r="C8987" t="str">
        <f t="shared" si="283"/>
        <v>Oct</v>
      </c>
      <c r="D8987" t="s">
        <v>1484</v>
      </c>
      <c r="E8987" t="s">
        <v>169</v>
      </c>
      <c r="F8987" t="s">
        <v>43</v>
      </c>
      <c r="G8987" t="s">
        <v>44</v>
      </c>
      <c r="H8987" t="s">
        <v>2395</v>
      </c>
      <c r="I8987" s="4">
        <v>2399.6</v>
      </c>
      <c r="J8987" s="5">
        <v>8</v>
      </c>
      <c r="K8987" s="4">
        <v>647.89</v>
      </c>
    </row>
    <row r="8988" spans="1:11" x14ac:dyDescent="0.2">
      <c r="A8988" t="s">
        <v>3880</v>
      </c>
      <c r="B8988" t="str">
        <f t="shared" si="282"/>
        <v>2017</v>
      </c>
      <c r="C8988" t="str">
        <f t="shared" si="283"/>
        <v>Oct</v>
      </c>
      <c r="D8988" t="s">
        <v>1484</v>
      </c>
      <c r="E8988" t="s">
        <v>169</v>
      </c>
      <c r="F8988" t="s">
        <v>12</v>
      </c>
      <c r="G8988" t="s">
        <v>72</v>
      </c>
      <c r="H8988" t="s">
        <v>1265</v>
      </c>
      <c r="I8988" s="4">
        <v>63.9</v>
      </c>
      <c r="J8988" s="5">
        <v>5</v>
      </c>
      <c r="K8988" s="4">
        <v>28.76</v>
      </c>
    </row>
    <row r="8989" spans="1:11" x14ac:dyDescent="0.2">
      <c r="A8989" t="s">
        <v>3880</v>
      </c>
      <c r="B8989" t="str">
        <f t="shared" si="282"/>
        <v>2017</v>
      </c>
      <c r="C8989" t="str">
        <f t="shared" si="283"/>
        <v>Oct</v>
      </c>
      <c r="D8989" t="s">
        <v>1484</v>
      </c>
      <c r="E8989" t="s">
        <v>169</v>
      </c>
      <c r="F8989" t="s">
        <v>43</v>
      </c>
      <c r="G8989" t="s">
        <v>44</v>
      </c>
      <c r="H8989" t="s">
        <v>2264</v>
      </c>
      <c r="I8989" s="4">
        <v>52.99</v>
      </c>
      <c r="J8989" s="5">
        <v>1</v>
      </c>
      <c r="K8989" s="4">
        <v>0.53</v>
      </c>
    </row>
    <row r="8990" spans="1:11" x14ac:dyDescent="0.2">
      <c r="A8990" t="s">
        <v>3880</v>
      </c>
      <c r="B8990" t="str">
        <f t="shared" si="282"/>
        <v>2017</v>
      </c>
      <c r="C8990" t="str">
        <f t="shared" si="283"/>
        <v>Oct</v>
      </c>
      <c r="D8990" t="s">
        <v>103</v>
      </c>
      <c r="E8990" t="s">
        <v>104</v>
      </c>
      <c r="F8990" t="s">
        <v>38</v>
      </c>
      <c r="G8990" t="s">
        <v>164</v>
      </c>
      <c r="H8990" t="s">
        <v>843</v>
      </c>
      <c r="I8990" s="4">
        <v>177.23</v>
      </c>
      <c r="J8990" s="5">
        <v>5</v>
      </c>
      <c r="K8990" s="4">
        <v>-120.51</v>
      </c>
    </row>
    <row r="8991" spans="1:11" x14ac:dyDescent="0.2">
      <c r="A8991" t="s">
        <v>3880</v>
      </c>
      <c r="B8991" t="str">
        <f t="shared" si="282"/>
        <v>2017</v>
      </c>
      <c r="C8991" t="str">
        <f t="shared" si="283"/>
        <v>Oct</v>
      </c>
      <c r="D8991" t="s">
        <v>1038</v>
      </c>
      <c r="E8991" t="s">
        <v>974</v>
      </c>
      <c r="F8991" t="s">
        <v>12</v>
      </c>
      <c r="G8991" t="s">
        <v>20</v>
      </c>
      <c r="H8991" t="s">
        <v>2867</v>
      </c>
      <c r="I8991" s="4">
        <v>333.09</v>
      </c>
      <c r="J8991" s="5">
        <v>3</v>
      </c>
      <c r="K8991" s="4">
        <v>23.32</v>
      </c>
    </row>
    <row r="8992" spans="1:11" x14ac:dyDescent="0.2">
      <c r="A8992" t="s">
        <v>3880</v>
      </c>
      <c r="B8992" t="str">
        <f t="shared" si="282"/>
        <v>2017</v>
      </c>
      <c r="C8992" t="str">
        <f t="shared" si="283"/>
        <v>Oct</v>
      </c>
      <c r="D8992" t="s">
        <v>1038</v>
      </c>
      <c r="E8992" t="s">
        <v>974</v>
      </c>
      <c r="F8992" t="s">
        <v>38</v>
      </c>
      <c r="G8992" t="s">
        <v>164</v>
      </c>
      <c r="H8992" t="s">
        <v>575</v>
      </c>
      <c r="I8992" s="4">
        <v>248.98</v>
      </c>
      <c r="J8992" s="5">
        <v>2</v>
      </c>
      <c r="K8992" s="4">
        <v>54.78</v>
      </c>
    </row>
    <row r="8993" spans="1:11" x14ac:dyDescent="0.2">
      <c r="A8993" t="s">
        <v>3880</v>
      </c>
      <c r="B8993" t="str">
        <f t="shared" si="282"/>
        <v>2017</v>
      </c>
      <c r="C8993" t="str">
        <f t="shared" si="283"/>
        <v>Oct</v>
      </c>
      <c r="D8993" t="s">
        <v>611</v>
      </c>
      <c r="E8993" t="s">
        <v>974</v>
      </c>
      <c r="F8993" t="s">
        <v>12</v>
      </c>
      <c r="G8993" t="s">
        <v>27</v>
      </c>
      <c r="H8993" t="s">
        <v>166</v>
      </c>
      <c r="I8993" s="4">
        <v>36.44</v>
      </c>
      <c r="J8993" s="5">
        <v>4</v>
      </c>
      <c r="K8993" s="4">
        <v>12.03</v>
      </c>
    </row>
    <row r="8994" spans="1:11" x14ac:dyDescent="0.2">
      <c r="A8994" t="s">
        <v>3880</v>
      </c>
      <c r="B8994" t="str">
        <f t="shared" si="282"/>
        <v>2017</v>
      </c>
      <c r="C8994" t="str">
        <f t="shared" si="283"/>
        <v>Oct</v>
      </c>
      <c r="D8994" t="s">
        <v>1030</v>
      </c>
      <c r="E8994" t="s">
        <v>327</v>
      </c>
      <c r="F8994" t="s">
        <v>12</v>
      </c>
      <c r="G8994" t="s">
        <v>22</v>
      </c>
      <c r="H8994" t="s">
        <v>3160</v>
      </c>
      <c r="I8994" s="4">
        <v>3.17</v>
      </c>
      <c r="J8994" s="5">
        <v>4</v>
      </c>
      <c r="K8994" s="4">
        <v>-2.5299999999999998</v>
      </c>
    </row>
    <row r="8995" spans="1:11" x14ac:dyDescent="0.2">
      <c r="A8995" t="s">
        <v>3880</v>
      </c>
      <c r="B8995" t="str">
        <f t="shared" si="282"/>
        <v>2017</v>
      </c>
      <c r="C8995" t="str">
        <f t="shared" si="283"/>
        <v>Oct</v>
      </c>
      <c r="D8995" t="s">
        <v>1030</v>
      </c>
      <c r="E8995" t="s">
        <v>327</v>
      </c>
      <c r="F8995" t="s">
        <v>38</v>
      </c>
      <c r="G8995" t="s">
        <v>39</v>
      </c>
      <c r="H8995" t="s">
        <v>1706</v>
      </c>
      <c r="I8995" s="4">
        <v>579.14</v>
      </c>
      <c r="J8995" s="5">
        <v>4</v>
      </c>
      <c r="K8995" s="4">
        <v>-28.96</v>
      </c>
    </row>
    <row r="8996" spans="1:11" x14ac:dyDescent="0.2">
      <c r="A8996" t="s">
        <v>3880</v>
      </c>
      <c r="B8996" t="str">
        <f t="shared" si="282"/>
        <v>2017</v>
      </c>
      <c r="C8996" t="str">
        <f t="shared" si="283"/>
        <v>Oct</v>
      </c>
      <c r="D8996" t="s">
        <v>229</v>
      </c>
      <c r="E8996" t="s">
        <v>26</v>
      </c>
      <c r="F8996" t="s">
        <v>43</v>
      </c>
      <c r="G8996" t="s">
        <v>44</v>
      </c>
      <c r="H8996" t="s">
        <v>741</v>
      </c>
      <c r="I8996" s="4">
        <v>32.700000000000003</v>
      </c>
      <c r="J8996" s="5">
        <v>5</v>
      </c>
      <c r="K8996" s="4">
        <v>-6.54</v>
      </c>
    </row>
    <row r="8997" spans="1:11" x14ac:dyDescent="0.2">
      <c r="A8997" t="s">
        <v>3880</v>
      </c>
      <c r="B8997" t="str">
        <f t="shared" si="282"/>
        <v>2017</v>
      </c>
      <c r="C8997" t="str">
        <f t="shared" si="283"/>
        <v>Oct</v>
      </c>
      <c r="D8997" t="s">
        <v>229</v>
      </c>
      <c r="E8997" t="s">
        <v>26</v>
      </c>
      <c r="F8997" t="s">
        <v>12</v>
      </c>
      <c r="G8997" t="s">
        <v>72</v>
      </c>
      <c r="H8997" t="s">
        <v>2770</v>
      </c>
      <c r="I8997" s="4">
        <v>31.68</v>
      </c>
      <c r="J8997" s="5">
        <v>4</v>
      </c>
      <c r="K8997" s="4">
        <v>11.09</v>
      </c>
    </row>
    <row r="8998" spans="1:11" x14ac:dyDescent="0.2">
      <c r="A8998" t="s">
        <v>3881</v>
      </c>
      <c r="B8998" t="str">
        <f t="shared" si="282"/>
        <v>2017</v>
      </c>
      <c r="C8998" t="str">
        <f t="shared" si="283"/>
        <v>Oct</v>
      </c>
      <c r="D8998" t="s">
        <v>3882</v>
      </c>
      <c r="E8998" t="s">
        <v>139</v>
      </c>
      <c r="F8998" t="s">
        <v>43</v>
      </c>
      <c r="G8998" t="s">
        <v>44</v>
      </c>
      <c r="H8998" t="s">
        <v>1042</v>
      </c>
      <c r="I8998" s="4">
        <v>863.88</v>
      </c>
      <c r="J8998" s="5">
        <v>3</v>
      </c>
      <c r="K8998" s="4">
        <v>107.99</v>
      </c>
    </row>
    <row r="8999" spans="1:11" x14ac:dyDescent="0.2">
      <c r="A8999" t="s">
        <v>3881</v>
      </c>
      <c r="B8999" t="str">
        <f t="shared" si="282"/>
        <v>2017</v>
      </c>
      <c r="C8999" t="str">
        <f t="shared" si="283"/>
        <v>Oct</v>
      </c>
      <c r="D8999" t="s">
        <v>1920</v>
      </c>
      <c r="E8999" t="s">
        <v>169</v>
      </c>
      <c r="F8999" t="s">
        <v>12</v>
      </c>
      <c r="G8999" t="s">
        <v>13</v>
      </c>
      <c r="H8999" t="s">
        <v>3883</v>
      </c>
      <c r="I8999" s="4">
        <v>11.56</v>
      </c>
      <c r="J8999" s="5">
        <v>2</v>
      </c>
      <c r="K8999" s="4">
        <v>5.66</v>
      </c>
    </row>
    <row r="9000" spans="1:11" x14ac:dyDescent="0.2">
      <c r="A9000" t="s">
        <v>3881</v>
      </c>
      <c r="B9000" t="str">
        <f t="shared" si="282"/>
        <v>2017</v>
      </c>
      <c r="C9000" t="str">
        <f t="shared" si="283"/>
        <v>Oct</v>
      </c>
      <c r="D9000" t="s">
        <v>1920</v>
      </c>
      <c r="E9000" t="s">
        <v>169</v>
      </c>
      <c r="F9000" t="s">
        <v>12</v>
      </c>
      <c r="G9000" t="s">
        <v>13</v>
      </c>
      <c r="H9000" t="s">
        <v>1849</v>
      </c>
      <c r="I9000" s="4">
        <v>26.4</v>
      </c>
      <c r="J9000" s="5">
        <v>5</v>
      </c>
      <c r="K9000" s="4">
        <v>11.88</v>
      </c>
    </row>
    <row r="9001" spans="1:11" x14ac:dyDescent="0.2">
      <c r="A9001" t="s">
        <v>3881</v>
      </c>
      <c r="B9001" t="str">
        <f t="shared" si="282"/>
        <v>2017</v>
      </c>
      <c r="C9001" t="str">
        <f t="shared" si="283"/>
        <v>Oct</v>
      </c>
      <c r="D9001" t="s">
        <v>1920</v>
      </c>
      <c r="E9001" t="s">
        <v>169</v>
      </c>
      <c r="F9001" t="s">
        <v>38</v>
      </c>
      <c r="G9001" t="s">
        <v>52</v>
      </c>
      <c r="H9001" t="s">
        <v>1354</v>
      </c>
      <c r="I9001" s="4">
        <v>69.08</v>
      </c>
      <c r="J9001" s="5">
        <v>11</v>
      </c>
      <c r="K9001" s="4">
        <v>29.01</v>
      </c>
    </row>
    <row r="9002" spans="1:11" x14ac:dyDescent="0.2">
      <c r="A9002" t="s">
        <v>3881</v>
      </c>
      <c r="B9002" t="str">
        <f t="shared" si="282"/>
        <v>2017</v>
      </c>
      <c r="C9002" t="str">
        <f t="shared" si="283"/>
        <v>Oct</v>
      </c>
      <c r="D9002" t="s">
        <v>1920</v>
      </c>
      <c r="E9002" t="s">
        <v>169</v>
      </c>
      <c r="F9002" t="s">
        <v>43</v>
      </c>
      <c r="G9002" t="s">
        <v>44</v>
      </c>
      <c r="H9002" t="s">
        <v>851</v>
      </c>
      <c r="I9002" s="4">
        <v>35.880000000000003</v>
      </c>
      <c r="J9002" s="5">
        <v>3</v>
      </c>
      <c r="K9002" s="4">
        <v>10.050000000000001</v>
      </c>
    </row>
    <row r="9003" spans="1:11" x14ac:dyDescent="0.2">
      <c r="A9003" t="s">
        <v>3881</v>
      </c>
      <c r="B9003" t="str">
        <f t="shared" si="282"/>
        <v>2017</v>
      </c>
      <c r="C9003" t="str">
        <f t="shared" si="283"/>
        <v>Oct</v>
      </c>
      <c r="D9003" t="s">
        <v>1507</v>
      </c>
      <c r="E9003" t="s">
        <v>11</v>
      </c>
      <c r="F9003" t="s">
        <v>12</v>
      </c>
      <c r="G9003" t="s">
        <v>22</v>
      </c>
      <c r="H9003" t="s">
        <v>133</v>
      </c>
      <c r="I9003" s="4">
        <v>3.56</v>
      </c>
      <c r="J9003" s="5">
        <v>3</v>
      </c>
      <c r="K9003" s="4">
        <v>-6.24</v>
      </c>
    </row>
    <row r="9004" spans="1:11" x14ac:dyDescent="0.2">
      <c r="A9004" t="s">
        <v>3881</v>
      </c>
      <c r="B9004" t="str">
        <f t="shared" si="282"/>
        <v>2017</v>
      </c>
      <c r="C9004" t="str">
        <f t="shared" si="283"/>
        <v>Oct</v>
      </c>
      <c r="D9004" t="s">
        <v>1507</v>
      </c>
      <c r="E9004" t="s">
        <v>11</v>
      </c>
      <c r="F9004" t="s">
        <v>43</v>
      </c>
      <c r="G9004" t="s">
        <v>44</v>
      </c>
      <c r="H9004" t="s">
        <v>3317</v>
      </c>
      <c r="I9004" s="4">
        <v>823.96</v>
      </c>
      <c r="J9004" s="5">
        <v>5</v>
      </c>
      <c r="K9004" s="4">
        <v>51.5</v>
      </c>
    </row>
    <row r="9005" spans="1:11" x14ac:dyDescent="0.2">
      <c r="A9005" t="s">
        <v>3881</v>
      </c>
      <c r="B9005" t="str">
        <f t="shared" si="282"/>
        <v>2017</v>
      </c>
      <c r="C9005" t="str">
        <f t="shared" si="283"/>
        <v>Oct</v>
      </c>
      <c r="D9005" t="s">
        <v>1507</v>
      </c>
      <c r="E9005" t="s">
        <v>11</v>
      </c>
      <c r="F9005" t="s">
        <v>12</v>
      </c>
      <c r="G9005" t="s">
        <v>27</v>
      </c>
      <c r="H9005" t="s">
        <v>1469</v>
      </c>
      <c r="I9005" s="4">
        <v>10.27</v>
      </c>
      <c r="J9005" s="5">
        <v>3</v>
      </c>
      <c r="K9005" s="4">
        <v>0.9</v>
      </c>
    </row>
    <row r="9006" spans="1:11" x14ac:dyDescent="0.2">
      <c r="A9006" t="s">
        <v>3881</v>
      </c>
      <c r="B9006" t="str">
        <f t="shared" si="282"/>
        <v>2017</v>
      </c>
      <c r="C9006" t="str">
        <f t="shared" si="283"/>
        <v>Oct</v>
      </c>
      <c r="D9006" t="s">
        <v>1905</v>
      </c>
      <c r="E9006" t="s">
        <v>11</v>
      </c>
      <c r="F9006" t="s">
        <v>12</v>
      </c>
      <c r="G9006" t="s">
        <v>22</v>
      </c>
      <c r="H9006" t="s">
        <v>1819</v>
      </c>
      <c r="I9006" s="4">
        <v>9.76</v>
      </c>
      <c r="J9006" s="5">
        <v>3</v>
      </c>
      <c r="K9006" s="4">
        <v>-15.13</v>
      </c>
    </row>
    <row r="9007" spans="1:11" x14ac:dyDescent="0.2">
      <c r="A9007" t="s">
        <v>3881</v>
      </c>
      <c r="B9007" t="str">
        <f t="shared" si="282"/>
        <v>2017</v>
      </c>
      <c r="C9007" t="str">
        <f t="shared" si="283"/>
        <v>Oct</v>
      </c>
      <c r="D9007" t="s">
        <v>1905</v>
      </c>
      <c r="E9007" t="s">
        <v>11</v>
      </c>
      <c r="F9007" t="s">
        <v>12</v>
      </c>
      <c r="G9007" t="s">
        <v>20</v>
      </c>
      <c r="H9007" t="s">
        <v>2148</v>
      </c>
      <c r="I9007" s="4">
        <v>13.72</v>
      </c>
      <c r="J9007" s="5">
        <v>1</v>
      </c>
      <c r="K9007" s="4">
        <v>1.2</v>
      </c>
    </row>
    <row r="9008" spans="1:11" x14ac:dyDescent="0.2">
      <c r="A9008" t="s">
        <v>3881</v>
      </c>
      <c r="B9008" t="str">
        <f t="shared" si="282"/>
        <v>2017</v>
      </c>
      <c r="C9008" t="str">
        <f t="shared" si="283"/>
        <v>Oct</v>
      </c>
      <c r="D9008" t="s">
        <v>1905</v>
      </c>
      <c r="E9008" t="s">
        <v>11</v>
      </c>
      <c r="F9008" t="s">
        <v>43</v>
      </c>
      <c r="G9008" t="s">
        <v>58</v>
      </c>
      <c r="H9008" t="s">
        <v>1681</v>
      </c>
      <c r="I9008" s="4">
        <v>55.2</v>
      </c>
      <c r="J9008" s="5">
        <v>1</v>
      </c>
      <c r="K9008" s="4">
        <v>-2.0699999999999998</v>
      </c>
    </row>
    <row r="9009" spans="1:11" x14ac:dyDescent="0.2">
      <c r="A9009" t="s">
        <v>3881</v>
      </c>
      <c r="B9009" t="str">
        <f t="shared" si="282"/>
        <v>2017</v>
      </c>
      <c r="C9009" t="str">
        <f t="shared" si="283"/>
        <v>Oct</v>
      </c>
      <c r="D9009" t="s">
        <v>1905</v>
      </c>
      <c r="E9009" t="s">
        <v>11</v>
      </c>
      <c r="F9009" t="s">
        <v>12</v>
      </c>
      <c r="G9009" t="s">
        <v>20</v>
      </c>
      <c r="H9009" t="s">
        <v>315</v>
      </c>
      <c r="I9009" s="4">
        <v>259.14</v>
      </c>
      <c r="J9009" s="5">
        <v>4</v>
      </c>
      <c r="K9009" s="4">
        <v>-58.31</v>
      </c>
    </row>
    <row r="9010" spans="1:11" x14ac:dyDescent="0.2">
      <c r="A9010" t="s">
        <v>3881</v>
      </c>
      <c r="B9010" t="str">
        <f t="shared" si="282"/>
        <v>2017</v>
      </c>
      <c r="C9010" t="str">
        <f t="shared" si="283"/>
        <v>Oct</v>
      </c>
      <c r="D9010" t="s">
        <v>1894</v>
      </c>
      <c r="E9010" t="s">
        <v>1777</v>
      </c>
      <c r="F9010" t="s">
        <v>38</v>
      </c>
      <c r="G9010" t="s">
        <v>164</v>
      </c>
      <c r="H9010" t="s">
        <v>545</v>
      </c>
      <c r="I9010" s="4">
        <v>240.74</v>
      </c>
      <c r="J9010" s="5">
        <v>4</v>
      </c>
      <c r="K9010" s="4">
        <v>-13.76</v>
      </c>
    </row>
    <row r="9011" spans="1:11" x14ac:dyDescent="0.2">
      <c r="A9011" t="s">
        <v>3881</v>
      </c>
      <c r="B9011" t="str">
        <f t="shared" si="282"/>
        <v>2017</v>
      </c>
      <c r="C9011" t="str">
        <f t="shared" si="283"/>
        <v>Oct</v>
      </c>
      <c r="D9011" t="s">
        <v>1894</v>
      </c>
      <c r="E9011" t="s">
        <v>1777</v>
      </c>
      <c r="F9011" t="s">
        <v>38</v>
      </c>
      <c r="G9011" t="s">
        <v>52</v>
      </c>
      <c r="H9011" t="s">
        <v>3428</v>
      </c>
      <c r="I9011" s="4">
        <v>35</v>
      </c>
      <c r="J9011" s="5">
        <v>4</v>
      </c>
      <c r="K9011" s="4">
        <v>14.7</v>
      </c>
    </row>
    <row r="9012" spans="1:11" x14ac:dyDescent="0.2">
      <c r="A9012" t="s">
        <v>3881</v>
      </c>
      <c r="B9012" t="str">
        <f t="shared" si="282"/>
        <v>2017</v>
      </c>
      <c r="C9012" t="str">
        <f t="shared" si="283"/>
        <v>Oct</v>
      </c>
      <c r="D9012" t="s">
        <v>1894</v>
      </c>
      <c r="E9012" t="s">
        <v>1777</v>
      </c>
      <c r="F9012" t="s">
        <v>38</v>
      </c>
      <c r="G9012" t="s">
        <v>52</v>
      </c>
      <c r="H9012" t="s">
        <v>1613</v>
      </c>
      <c r="I9012" s="4">
        <v>210.68</v>
      </c>
      <c r="J9012" s="5">
        <v>2</v>
      </c>
      <c r="K9012" s="4">
        <v>50.56</v>
      </c>
    </row>
    <row r="9013" spans="1:11" x14ac:dyDescent="0.2">
      <c r="A9013" t="s">
        <v>3881</v>
      </c>
      <c r="B9013" t="str">
        <f t="shared" si="282"/>
        <v>2017</v>
      </c>
      <c r="C9013" t="str">
        <f t="shared" si="283"/>
        <v>Oct</v>
      </c>
      <c r="D9013" t="s">
        <v>1894</v>
      </c>
      <c r="E9013" t="s">
        <v>1777</v>
      </c>
      <c r="F9013" t="s">
        <v>38</v>
      </c>
      <c r="G9013" t="s">
        <v>164</v>
      </c>
      <c r="H9013" t="s">
        <v>3094</v>
      </c>
      <c r="I9013" s="4">
        <v>637.9</v>
      </c>
      <c r="J9013" s="5">
        <v>3</v>
      </c>
      <c r="K9013" s="4">
        <v>-127.58</v>
      </c>
    </row>
    <row r="9014" spans="1:11" x14ac:dyDescent="0.2">
      <c r="A9014" t="s">
        <v>3881</v>
      </c>
      <c r="B9014" t="str">
        <f t="shared" si="282"/>
        <v>2017</v>
      </c>
      <c r="C9014" t="str">
        <f t="shared" si="283"/>
        <v>Oct</v>
      </c>
      <c r="D9014" t="s">
        <v>1894</v>
      </c>
      <c r="E9014" t="s">
        <v>1777</v>
      </c>
      <c r="F9014" t="s">
        <v>12</v>
      </c>
      <c r="G9014" t="s">
        <v>13</v>
      </c>
      <c r="H9014" t="s">
        <v>1546</v>
      </c>
      <c r="I9014" s="4">
        <v>43.44</v>
      </c>
      <c r="J9014" s="5">
        <v>8</v>
      </c>
      <c r="K9014" s="4">
        <v>21.29</v>
      </c>
    </row>
    <row r="9015" spans="1:11" x14ac:dyDescent="0.2">
      <c r="A9015" t="s">
        <v>3881</v>
      </c>
      <c r="B9015" t="str">
        <f t="shared" si="282"/>
        <v>2017</v>
      </c>
      <c r="C9015" t="str">
        <f t="shared" si="283"/>
        <v>Oct</v>
      </c>
      <c r="D9015" t="s">
        <v>1894</v>
      </c>
      <c r="E9015" t="s">
        <v>1777</v>
      </c>
      <c r="F9015" t="s">
        <v>12</v>
      </c>
      <c r="G9015" t="s">
        <v>105</v>
      </c>
      <c r="H9015" t="s">
        <v>2269</v>
      </c>
      <c r="I9015" s="4">
        <v>2.2200000000000002</v>
      </c>
      <c r="J9015" s="5">
        <v>1</v>
      </c>
      <c r="K9015" s="4">
        <v>0.67</v>
      </c>
    </row>
    <row r="9016" spans="1:11" x14ac:dyDescent="0.2">
      <c r="A9016" t="s">
        <v>3884</v>
      </c>
      <c r="B9016" t="str">
        <f t="shared" si="282"/>
        <v>2017</v>
      </c>
      <c r="C9016" t="str">
        <f t="shared" si="283"/>
        <v>Oct</v>
      </c>
      <c r="D9016" t="s">
        <v>1796</v>
      </c>
      <c r="E9016" t="s">
        <v>11</v>
      </c>
      <c r="F9016" t="s">
        <v>38</v>
      </c>
      <c r="G9016" t="s">
        <v>164</v>
      </c>
      <c r="H9016" t="s">
        <v>1541</v>
      </c>
      <c r="I9016" s="4">
        <v>517.41</v>
      </c>
      <c r="J9016" s="5">
        <v>5</v>
      </c>
      <c r="K9016" s="4">
        <v>-81.31</v>
      </c>
    </row>
    <row r="9017" spans="1:11" x14ac:dyDescent="0.2">
      <c r="A9017" t="s">
        <v>3884</v>
      </c>
      <c r="B9017" t="str">
        <f t="shared" si="282"/>
        <v>2017</v>
      </c>
      <c r="C9017" t="str">
        <f t="shared" si="283"/>
        <v>Oct</v>
      </c>
      <c r="D9017" t="s">
        <v>916</v>
      </c>
      <c r="E9017" t="s">
        <v>383</v>
      </c>
      <c r="F9017" t="s">
        <v>12</v>
      </c>
      <c r="G9017" t="s">
        <v>47</v>
      </c>
      <c r="H9017" t="s">
        <v>184</v>
      </c>
      <c r="I9017" s="4">
        <v>11.68</v>
      </c>
      <c r="J9017" s="5">
        <v>4</v>
      </c>
      <c r="K9017" s="4">
        <v>5.26</v>
      </c>
    </row>
    <row r="9018" spans="1:11" x14ac:dyDescent="0.2">
      <c r="A9018" t="s">
        <v>3885</v>
      </c>
      <c r="B9018" t="str">
        <f t="shared" si="282"/>
        <v>2017</v>
      </c>
      <c r="C9018" t="str">
        <f t="shared" si="283"/>
        <v>Oct</v>
      </c>
      <c r="D9018" t="s">
        <v>751</v>
      </c>
      <c r="E9018" t="s">
        <v>369</v>
      </c>
      <c r="F9018" t="s">
        <v>43</v>
      </c>
      <c r="G9018" t="s">
        <v>58</v>
      </c>
      <c r="H9018" t="s">
        <v>2730</v>
      </c>
      <c r="I9018" s="4">
        <v>19.989999999999998</v>
      </c>
      <c r="J9018" s="5">
        <v>1</v>
      </c>
      <c r="K9018" s="4">
        <v>6.8</v>
      </c>
    </row>
    <row r="9019" spans="1:11" x14ac:dyDescent="0.2">
      <c r="A9019" t="s">
        <v>3885</v>
      </c>
      <c r="B9019" t="str">
        <f t="shared" si="282"/>
        <v>2017</v>
      </c>
      <c r="C9019" t="str">
        <f t="shared" si="283"/>
        <v>Oct</v>
      </c>
      <c r="D9019" t="s">
        <v>751</v>
      </c>
      <c r="E9019" t="s">
        <v>369</v>
      </c>
      <c r="F9019" t="s">
        <v>12</v>
      </c>
      <c r="G9019" t="s">
        <v>18</v>
      </c>
      <c r="H9019" t="s">
        <v>2699</v>
      </c>
      <c r="I9019" s="4">
        <v>6.16</v>
      </c>
      <c r="J9019" s="5">
        <v>2</v>
      </c>
      <c r="K9019" s="4">
        <v>2.96</v>
      </c>
    </row>
    <row r="9020" spans="1:11" x14ac:dyDescent="0.2">
      <c r="A9020" t="s">
        <v>3885</v>
      </c>
      <c r="B9020" t="str">
        <f t="shared" si="282"/>
        <v>2017</v>
      </c>
      <c r="C9020" t="str">
        <f t="shared" si="283"/>
        <v>Oct</v>
      </c>
      <c r="D9020" t="s">
        <v>2419</v>
      </c>
      <c r="E9020" t="s">
        <v>62</v>
      </c>
      <c r="F9020" t="s">
        <v>38</v>
      </c>
      <c r="G9020" t="s">
        <v>164</v>
      </c>
      <c r="H9020" t="s">
        <v>948</v>
      </c>
      <c r="I9020" s="4">
        <v>356.85</v>
      </c>
      <c r="J9020" s="5">
        <v>5</v>
      </c>
      <c r="K9020" s="4">
        <v>60.66</v>
      </c>
    </row>
    <row r="9021" spans="1:11" x14ac:dyDescent="0.2">
      <c r="A9021" t="s">
        <v>3885</v>
      </c>
      <c r="B9021" t="str">
        <f t="shared" si="282"/>
        <v>2017</v>
      </c>
      <c r="C9021" t="str">
        <f t="shared" si="283"/>
        <v>Oct</v>
      </c>
      <c r="D9021" t="s">
        <v>2419</v>
      </c>
      <c r="E9021" t="s">
        <v>62</v>
      </c>
      <c r="F9021" t="s">
        <v>12</v>
      </c>
      <c r="G9021" t="s">
        <v>72</v>
      </c>
      <c r="H9021" t="s">
        <v>2935</v>
      </c>
      <c r="I9021" s="4">
        <v>251.58</v>
      </c>
      <c r="J9021" s="5">
        <v>7</v>
      </c>
      <c r="K9021" s="4">
        <v>113.21</v>
      </c>
    </row>
    <row r="9022" spans="1:11" x14ac:dyDescent="0.2">
      <c r="A9022" t="s">
        <v>3885</v>
      </c>
      <c r="B9022" t="str">
        <f t="shared" si="282"/>
        <v>2017</v>
      </c>
      <c r="C9022" t="str">
        <f t="shared" si="283"/>
        <v>Oct</v>
      </c>
      <c r="D9022" t="s">
        <v>2676</v>
      </c>
      <c r="E9022" t="s">
        <v>26</v>
      </c>
      <c r="F9022" t="s">
        <v>43</v>
      </c>
      <c r="G9022" t="s">
        <v>44</v>
      </c>
      <c r="H9022" t="s">
        <v>2982</v>
      </c>
      <c r="I9022" s="4">
        <v>61.54</v>
      </c>
      <c r="J9022" s="5">
        <v>1</v>
      </c>
      <c r="K9022" s="4">
        <v>-13.33</v>
      </c>
    </row>
    <row r="9023" spans="1:11" x14ac:dyDescent="0.2">
      <c r="A9023" t="s">
        <v>3885</v>
      </c>
      <c r="B9023" t="str">
        <f t="shared" si="282"/>
        <v>2017</v>
      </c>
      <c r="C9023" t="str">
        <f t="shared" si="283"/>
        <v>Oct</v>
      </c>
      <c r="D9023" t="s">
        <v>2676</v>
      </c>
      <c r="E9023" t="s">
        <v>26</v>
      </c>
      <c r="F9023" t="s">
        <v>12</v>
      </c>
      <c r="G9023" t="s">
        <v>22</v>
      </c>
      <c r="H9023" t="s">
        <v>351</v>
      </c>
      <c r="I9023" s="4">
        <v>81.44</v>
      </c>
      <c r="J9023" s="5">
        <v>7</v>
      </c>
      <c r="K9023" s="4">
        <v>-65.150000000000006</v>
      </c>
    </row>
    <row r="9024" spans="1:11" x14ac:dyDescent="0.2">
      <c r="A9024" t="s">
        <v>3885</v>
      </c>
      <c r="B9024" t="str">
        <f t="shared" si="282"/>
        <v>2017</v>
      </c>
      <c r="C9024" t="str">
        <f t="shared" si="283"/>
        <v>Oct</v>
      </c>
      <c r="D9024" t="s">
        <v>1885</v>
      </c>
      <c r="E9024" t="s">
        <v>26</v>
      </c>
      <c r="F9024" t="s">
        <v>12</v>
      </c>
      <c r="G9024" t="s">
        <v>22</v>
      </c>
      <c r="H9024" t="s">
        <v>2400</v>
      </c>
      <c r="I9024" s="4">
        <v>33.28</v>
      </c>
      <c r="J9024" s="5">
        <v>3</v>
      </c>
      <c r="K9024" s="4">
        <v>-27.74</v>
      </c>
    </row>
    <row r="9025" spans="1:11" x14ac:dyDescent="0.2">
      <c r="A9025" t="s">
        <v>3885</v>
      </c>
      <c r="B9025" t="str">
        <f t="shared" si="282"/>
        <v>2017</v>
      </c>
      <c r="C9025" t="str">
        <f t="shared" si="283"/>
        <v>Oct</v>
      </c>
      <c r="D9025" t="s">
        <v>1885</v>
      </c>
      <c r="E9025" t="s">
        <v>26</v>
      </c>
      <c r="F9025" t="s">
        <v>43</v>
      </c>
      <c r="G9025" t="s">
        <v>44</v>
      </c>
      <c r="H9025" t="s">
        <v>2934</v>
      </c>
      <c r="I9025" s="4">
        <v>118.65</v>
      </c>
      <c r="J9025" s="5">
        <v>5</v>
      </c>
      <c r="K9025" s="4">
        <v>19.78</v>
      </c>
    </row>
    <row r="9026" spans="1:11" x14ac:dyDescent="0.2">
      <c r="A9026" t="s">
        <v>3885</v>
      </c>
      <c r="B9026" t="str">
        <f t="shared" si="282"/>
        <v>2017</v>
      </c>
      <c r="C9026" t="str">
        <f t="shared" si="283"/>
        <v>Oct</v>
      </c>
      <c r="D9026" t="s">
        <v>1885</v>
      </c>
      <c r="E9026" t="s">
        <v>26</v>
      </c>
      <c r="F9026" t="s">
        <v>12</v>
      </c>
      <c r="G9026" t="s">
        <v>18</v>
      </c>
      <c r="H9026" t="s">
        <v>3538</v>
      </c>
      <c r="I9026" s="4">
        <v>14.76</v>
      </c>
      <c r="J9026" s="5">
        <v>5</v>
      </c>
      <c r="K9026" s="4">
        <v>4.9800000000000004</v>
      </c>
    </row>
    <row r="9027" spans="1:11" x14ac:dyDescent="0.2">
      <c r="A9027" t="s">
        <v>3885</v>
      </c>
      <c r="B9027" t="str">
        <f t="shared" ref="B9027:B9090" si="284">TEXT(A9027,"YYYY")</f>
        <v>2017</v>
      </c>
      <c r="C9027" t="str">
        <f t="shared" ref="C9027:C9090" si="285">TEXT(A9027,"MMM")</f>
        <v>Oct</v>
      </c>
      <c r="D9027" t="s">
        <v>1841</v>
      </c>
      <c r="E9027" t="s">
        <v>11</v>
      </c>
      <c r="F9027" t="s">
        <v>12</v>
      </c>
      <c r="G9027" t="s">
        <v>20</v>
      </c>
      <c r="H9027" t="s">
        <v>1789</v>
      </c>
      <c r="I9027" s="4">
        <v>55.62</v>
      </c>
      <c r="J9027" s="5">
        <v>2</v>
      </c>
      <c r="K9027" s="4">
        <v>5.56</v>
      </c>
    </row>
    <row r="9028" spans="1:11" x14ac:dyDescent="0.2">
      <c r="A9028" t="s">
        <v>3886</v>
      </c>
      <c r="B9028" t="str">
        <f t="shared" si="284"/>
        <v>2017</v>
      </c>
      <c r="C9028" t="str">
        <f t="shared" si="285"/>
        <v>Oct</v>
      </c>
      <c r="D9028" t="s">
        <v>1262</v>
      </c>
      <c r="E9028" t="s">
        <v>17</v>
      </c>
      <c r="F9028" t="s">
        <v>12</v>
      </c>
      <c r="G9028" t="s">
        <v>27</v>
      </c>
      <c r="H9028" t="s">
        <v>1450</v>
      </c>
      <c r="I9028" s="4">
        <v>7.06</v>
      </c>
      <c r="J9028" s="5">
        <v>3</v>
      </c>
      <c r="K9028" s="4">
        <v>2.21</v>
      </c>
    </row>
    <row r="9029" spans="1:11" x14ac:dyDescent="0.2">
      <c r="A9029" t="s">
        <v>3886</v>
      </c>
      <c r="B9029" t="str">
        <f t="shared" si="284"/>
        <v>2017</v>
      </c>
      <c r="C9029" t="str">
        <f t="shared" si="285"/>
        <v>Oct</v>
      </c>
      <c r="D9029" t="s">
        <v>1262</v>
      </c>
      <c r="E9029" t="s">
        <v>17</v>
      </c>
      <c r="F9029" t="s">
        <v>43</v>
      </c>
      <c r="G9029" t="s">
        <v>44</v>
      </c>
      <c r="H9029" t="s">
        <v>1509</v>
      </c>
      <c r="I9029" s="4">
        <v>27.18</v>
      </c>
      <c r="J9029" s="5">
        <v>2</v>
      </c>
      <c r="K9029" s="4">
        <v>2.04</v>
      </c>
    </row>
    <row r="9030" spans="1:11" x14ac:dyDescent="0.2">
      <c r="A9030" t="s">
        <v>3886</v>
      </c>
      <c r="B9030" t="str">
        <f t="shared" si="284"/>
        <v>2017</v>
      </c>
      <c r="C9030" t="str">
        <f t="shared" si="285"/>
        <v>Oct</v>
      </c>
      <c r="D9030" t="s">
        <v>33</v>
      </c>
      <c r="E9030" t="s">
        <v>31</v>
      </c>
      <c r="F9030" t="s">
        <v>38</v>
      </c>
      <c r="G9030" t="s">
        <v>83</v>
      </c>
      <c r="H9030" t="s">
        <v>84</v>
      </c>
      <c r="I9030" s="4">
        <v>556.66999999999996</v>
      </c>
      <c r="J9030" s="5">
        <v>5</v>
      </c>
      <c r="K9030" s="4">
        <v>6.55</v>
      </c>
    </row>
    <row r="9031" spans="1:11" x14ac:dyDescent="0.2">
      <c r="A9031" t="s">
        <v>3886</v>
      </c>
      <c r="B9031" t="str">
        <f t="shared" si="284"/>
        <v>2017</v>
      </c>
      <c r="C9031" t="str">
        <f t="shared" si="285"/>
        <v>Oct</v>
      </c>
      <c r="D9031" t="s">
        <v>33</v>
      </c>
      <c r="E9031" t="s">
        <v>31</v>
      </c>
      <c r="F9031" t="s">
        <v>43</v>
      </c>
      <c r="G9031" t="s">
        <v>44</v>
      </c>
      <c r="H9031" t="s">
        <v>2273</v>
      </c>
      <c r="I9031" s="4">
        <v>95.84</v>
      </c>
      <c r="J9031" s="5">
        <v>4</v>
      </c>
      <c r="K9031" s="4">
        <v>34.74</v>
      </c>
    </row>
    <row r="9032" spans="1:11" x14ac:dyDescent="0.2">
      <c r="A9032" t="s">
        <v>3886</v>
      </c>
      <c r="B9032" t="str">
        <f t="shared" si="284"/>
        <v>2017</v>
      </c>
      <c r="C9032" t="str">
        <f t="shared" si="285"/>
        <v>Oct</v>
      </c>
      <c r="D9032" t="s">
        <v>2058</v>
      </c>
      <c r="E9032" t="s">
        <v>11</v>
      </c>
      <c r="F9032" t="s">
        <v>12</v>
      </c>
      <c r="G9032" t="s">
        <v>72</v>
      </c>
      <c r="H9032" t="s">
        <v>2770</v>
      </c>
      <c r="I9032" s="4">
        <v>15.84</v>
      </c>
      <c r="J9032" s="5">
        <v>2</v>
      </c>
      <c r="K9032" s="4">
        <v>5.54</v>
      </c>
    </row>
    <row r="9033" spans="1:11" x14ac:dyDescent="0.2">
      <c r="A9033" t="s">
        <v>3886</v>
      </c>
      <c r="B9033" t="str">
        <f t="shared" si="284"/>
        <v>2017</v>
      </c>
      <c r="C9033" t="str">
        <f t="shared" si="285"/>
        <v>Oct</v>
      </c>
      <c r="D9033" t="s">
        <v>2058</v>
      </c>
      <c r="E9033" t="s">
        <v>11</v>
      </c>
      <c r="F9033" t="s">
        <v>12</v>
      </c>
      <c r="G9033" t="s">
        <v>13</v>
      </c>
      <c r="H9033" t="s">
        <v>173</v>
      </c>
      <c r="I9033" s="4">
        <v>8.4499999999999993</v>
      </c>
      <c r="J9033" s="5">
        <v>2</v>
      </c>
      <c r="K9033" s="4">
        <v>2.64</v>
      </c>
    </row>
    <row r="9034" spans="1:11" x14ac:dyDescent="0.2">
      <c r="A9034" t="s">
        <v>3886</v>
      </c>
      <c r="B9034" t="str">
        <f t="shared" si="284"/>
        <v>2017</v>
      </c>
      <c r="C9034" t="str">
        <f t="shared" si="285"/>
        <v>Oct</v>
      </c>
      <c r="D9034" t="s">
        <v>569</v>
      </c>
      <c r="E9034" t="s">
        <v>31</v>
      </c>
      <c r="F9034" t="s">
        <v>38</v>
      </c>
      <c r="G9034" t="s">
        <v>164</v>
      </c>
      <c r="H9034" t="s">
        <v>858</v>
      </c>
      <c r="I9034" s="4">
        <v>189.58</v>
      </c>
      <c r="J9034" s="5">
        <v>1</v>
      </c>
      <c r="K9034" s="4">
        <v>9.48</v>
      </c>
    </row>
    <row r="9035" spans="1:11" x14ac:dyDescent="0.2">
      <c r="A9035" t="s">
        <v>3886</v>
      </c>
      <c r="B9035" t="str">
        <f t="shared" si="284"/>
        <v>2017</v>
      </c>
      <c r="C9035" t="str">
        <f t="shared" si="285"/>
        <v>Oct</v>
      </c>
      <c r="D9035" t="s">
        <v>569</v>
      </c>
      <c r="E9035" t="s">
        <v>31</v>
      </c>
      <c r="F9035" t="s">
        <v>43</v>
      </c>
      <c r="G9035" t="s">
        <v>44</v>
      </c>
      <c r="H9035" t="s">
        <v>453</v>
      </c>
      <c r="I9035" s="4">
        <v>71.959999999999994</v>
      </c>
      <c r="J9035" s="5">
        <v>5</v>
      </c>
      <c r="K9035" s="4">
        <v>7.2</v>
      </c>
    </row>
    <row r="9036" spans="1:11" x14ac:dyDescent="0.2">
      <c r="A9036" t="s">
        <v>3886</v>
      </c>
      <c r="B9036" t="str">
        <f t="shared" si="284"/>
        <v>2017</v>
      </c>
      <c r="C9036" t="str">
        <f t="shared" si="285"/>
        <v>Oct</v>
      </c>
      <c r="D9036" t="s">
        <v>2123</v>
      </c>
      <c r="E9036" t="s">
        <v>109</v>
      </c>
      <c r="F9036" t="s">
        <v>12</v>
      </c>
      <c r="G9036" t="s">
        <v>13</v>
      </c>
      <c r="H9036" t="s">
        <v>1868</v>
      </c>
      <c r="I9036" s="4">
        <v>44.78</v>
      </c>
      <c r="J9036" s="5">
        <v>1</v>
      </c>
      <c r="K9036" s="4">
        <v>16.23</v>
      </c>
    </row>
    <row r="9037" spans="1:11" x14ac:dyDescent="0.2">
      <c r="A9037" t="s">
        <v>3886</v>
      </c>
      <c r="B9037" t="str">
        <f t="shared" si="284"/>
        <v>2017</v>
      </c>
      <c r="C9037" t="str">
        <f t="shared" si="285"/>
        <v>Oct</v>
      </c>
      <c r="D9037" t="s">
        <v>2030</v>
      </c>
      <c r="E9037" t="s">
        <v>139</v>
      </c>
      <c r="F9037" t="s">
        <v>12</v>
      </c>
      <c r="G9037" t="s">
        <v>13</v>
      </c>
      <c r="H9037" t="s">
        <v>719</v>
      </c>
      <c r="I9037" s="4">
        <v>56.78</v>
      </c>
      <c r="J9037" s="5">
        <v>7</v>
      </c>
      <c r="K9037" s="4">
        <v>20.58</v>
      </c>
    </row>
    <row r="9038" spans="1:11" x14ac:dyDescent="0.2">
      <c r="A9038" t="s">
        <v>3886</v>
      </c>
      <c r="B9038" t="str">
        <f t="shared" si="284"/>
        <v>2017</v>
      </c>
      <c r="C9038" t="str">
        <f t="shared" si="285"/>
        <v>Oct</v>
      </c>
      <c r="D9038" t="s">
        <v>2030</v>
      </c>
      <c r="E9038" t="s">
        <v>139</v>
      </c>
      <c r="F9038" t="s">
        <v>12</v>
      </c>
      <c r="G9038" t="s">
        <v>22</v>
      </c>
      <c r="H9038" t="s">
        <v>494</v>
      </c>
      <c r="I9038" s="4">
        <v>5.61</v>
      </c>
      <c r="J9038" s="5">
        <v>3</v>
      </c>
      <c r="K9038" s="4">
        <v>-3.92</v>
      </c>
    </row>
    <row r="9039" spans="1:11" x14ac:dyDescent="0.2">
      <c r="A9039" t="s">
        <v>3886</v>
      </c>
      <c r="B9039" t="str">
        <f t="shared" si="284"/>
        <v>2017</v>
      </c>
      <c r="C9039" t="str">
        <f t="shared" si="285"/>
        <v>Oct</v>
      </c>
      <c r="D9039" t="s">
        <v>2030</v>
      </c>
      <c r="E9039" t="s">
        <v>139</v>
      </c>
      <c r="F9039" t="s">
        <v>12</v>
      </c>
      <c r="G9039" t="s">
        <v>27</v>
      </c>
      <c r="H9039" t="s">
        <v>42</v>
      </c>
      <c r="I9039" s="4">
        <v>6.58</v>
      </c>
      <c r="J9039" s="5">
        <v>3</v>
      </c>
      <c r="K9039" s="4">
        <v>0.57999999999999996</v>
      </c>
    </row>
    <row r="9040" spans="1:11" x14ac:dyDescent="0.2">
      <c r="A9040" t="s">
        <v>3887</v>
      </c>
      <c r="B9040" t="str">
        <f t="shared" si="284"/>
        <v>2017</v>
      </c>
      <c r="C9040" t="str">
        <f t="shared" si="285"/>
        <v>Oct</v>
      </c>
      <c r="D9040" t="s">
        <v>2237</v>
      </c>
      <c r="E9040" t="s">
        <v>169</v>
      </c>
      <c r="F9040" t="s">
        <v>12</v>
      </c>
      <c r="G9040" t="s">
        <v>72</v>
      </c>
      <c r="H9040" t="s">
        <v>2320</v>
      </c>
      <c r="I9040" s="4">
        <v>47.98</v>
      </c>
      <c r="J9040" s="5">
        <v>2</v>
      </c>
      <c r="K9040" s="4">
        <v>23.99</v>
      </c>
    </row>
    <row r="9041" spans="1:11" x14ac:dyDescent="0.2">
      <c r="A9041" t="s">
        <v>3887</v>
      </c>
      <c r="B9041" t="str">
        <f t="shared" si="284"/>
        <v>2017</v>
      </c>
      <c r="C9041" t="str">
        <f t="shared" si="285"/>
        <v>Oct</v>
      </c>
      <c r="D9041" t="s">
        <v>1299</v>
      </c>
      <c r="E9041" t="s">
        <v>11</v>
      </c>
      <c r="F9041" t="s">
        <v>43</v>
      </c>
      <c r="G9041" t="s">
        <v>58</v>
      </c>
      <c r="H9041" t="s">
        <v>1173</v>
      </c>
      <c r="I9041" s="4">
        <v>24</v>
      </c>
      <c r="J9041" s="5">
        <v>2</v>
      </c>
      <c r="K9041" s="4">
        <v>-2.7</v>
      </c>
    </row>
    <row r="9042" spans="1:11" x14ac:dyDescent="0.2">
      <c r="A9042" t="s">
        <v>3887</v>
      </c>
      <c r="B9042" t="str">
        <f t="shared" si="284"/>
        <v>2017</v>
      </c>
      <c r="C9042" t="str">
        <f t="shared" si="285"/>
        <v>Oct</v>
      </c>
      <c r="D9042" t="s">
        <v>1299</v>
      </c>
      <c r="E9042" t="s">
        <v>11</v>
      </c>
      <c r="F9042" t="s">
        <v>12</v>
      </c>
      <c r="G9042" t="s">
        <v>13</v>
      </c>
      <c r="H9042" t="s">
        <v>1271</v>
      </c>
      <c r="I9042" s="4">
        <v>15.55</v>
      </c>
      <c r="J9042" s="5">
        <v>3</v>
      </c>
      <c r="K9042" s="4">
        <v>5.44</v>
      </c>
    </row>
    <row r="9043" spans="1:11" x14ac:dyDescent="0.2">
      <c r="A9043" t="s">
        <v>3887</v>
      </c>
      <c r="B9043" t="str">
        <f t="shared" si="284"/>
        <v>2017</v>
      </c>
      <c r="C9043" t="str">
        <f t="shared" si="285"/>
        <v>Oct</v>
      </c>
      <c r="D9043" t="s">
        <v>1299</v>
      </c>
      <c r="E9043" t="s">
        <v>11</v>
      </c>
      <c r="F9043" t="s">
        <v>43</v>
      </c>
      <c r="G9043" t="s">
        <v>58</v>
      </c>
      <c r="H9043" t="s">
        <v>1240</v>
      </c>
      <c r="I9043" s="4">
        <v>26.18</v>
      </c>
      <c r="J9043" s="5">
        <v>2</v>
      </c>
      <c r="K9043" s="4">
        <v>-3.27</v>
      </c>
    </row>
    <row r="9044" spans="1:11" x14ac:dyDescent="0.2">
      <c r="A9044" t="s">
        <v>3887</v>
      </c>
      <c r="B9044" t="str">
        <f t="shared" si="284"/>
        <v>2017</v>
      </c>
      <c r="C9044" t="str">
        <f t="shared" si="285"/>
        <v>Oct</v>
      </c>
      <c r="D9044" t="s">
        <v>3138</v>
      </c>
      <c r="E9044" t="s">
        <v>290</v>
      </c>
      <c r="F9044" t="s">
        <v>38</v>
      </c>
      <c r="G9044" t="s">
        <v>52</v>
      </c>
      <c r="H9044" t="s">
        <v>1573</v>
      </c>
      <c r="I9044" s="4">
        <v>77.95</v>
      </c>
      <c r="J9044" s="5">
        <v>3</v>
      </c>
      <c r="K9044" s="4">
        <v>15.59</v>
      </c>
    </row>
    <row r="9045" spans="1:11" x14ac:dyDescent="0.2">
      <c r="A9045" t="s">
        <v>3887</v>
      </c>
      <c r="B9045" t="str">
        <f t="shared" si="284"/>
        <v>2017</v>
      </c>
      <c r="C9045" t="str">
        <f t="shared" si="285"/>
        <v>Oct</v>
      </c>
      <c r="D9045" t="s">
        <v>3138</v>
      </c>
      <c r="E9045" t="s">
        <v>290</v>
      </c>
      <c r="F9045" t="s">
        <v>12</v>
      </c>
      <c r="G9045" t="s">
        <v>20</v>
      </c>
      <c r="H9045" t="s">
        <v>1055</v>
      </c>
      <c r="I9045" s="4">
        <v>147.18</v>
      </c>
      <c r="J9045" s="5">
        <v>2</v>
      </c>
      <c r="K9045" s="4">
        <v>-29.44</v>
      </c>
    </row>
    <row r="9046" spans="1:11" x14ac:dyDescent="0.2">
      <c r="A9046" t="s">
        <v>3887</v>
      </c>
      <c r="B9046" t="str">
        <f t="shared" si="284"/>
        <v>2017</v>
      </c>
      <c r="C9046" t="str">
        <f t="shared" si="285"/>
        <v>Oct</v>
      </c>
      <c r="D9046" t="s">
        <v>3138</v>
      </c>
      <c r="E9046" t="s">
        <v>290</v>
      </c>
      <c r="F9046" t="s">
        <v>12</v>
      </c>
      <c r="G9046" t="s">
        <v>13</v>
      </c>
      <c r="H9046" t="s">
        <v>2913</v>
      </c>
      <c r="I9046" s="4">
        <v>47.95</v>
      </c>
      <c r="J9046" s="5">
        <v>3</v>
      </c>
      <c r="K9046" s="4">
        <v>16.18</v>
      </c>
    </row>
    <row r="9047" spans="1:11" x14ac:dyDescent="0.2">
      <c r="A9047" t="s">
        <v>3887</v>
      </c>
      <c r="B9047" t="str">
        <f t="shared" si="284"/>
        <v>2017</v>
      </c>
      <c r="C9047" t="str">
        <f t="shared" si="285"/>
        <v>Oct</v>
      </c>
      <c r="D9047" t="s">
        <v>257</v>
      </c>
      <c r="E9047" t="s">
        <v>501</v>
      </c>
      <c r="F9047" t="s">
        <v>12</v>
      </c>
      <c r="G9047" t="s">
        <v>18</v>
      </c>
      <c r="H9047" t="s">
        <v>1657</v>
      </c>
      <c r="I9047" s="4">
        <v>21.93</v>
      </c>
      <c r="J9047" s="5">
        <v>3</v>
      </c>
      <c r="K9047" s="4">
        <v>10.31</v>
      </c>
    </row>
    <row r="9048" spans="1:11" x14ac:dyDescent="0.2">
      <c r="A9048" t="s">
        <v>3888</v>
      </c>
      <c r="B9048" t="str">
        <f t="shared" si="284"/>
        <v>2017</v>
      </c>
      <c r="C9048" t="str">
        <f t="shared" si="285"/>
        <v>Oct</v>
      </c>
      <c r="D9048" t="s">
        <v>671</v>
      </c>
      <c r="E9048" t="s">
        <v>169</v>
      </c>
      <c r="F9048" t="s">
        <v>12</v>
      </c>
      <c r="G9048" t="s">
        <v>13</v>
      </c>
      <c r="H9048" t="s">
        <v>2482</v>
      </c>
      <c r="I9048" s="4">
        <v>46.96</v>
      </c>
      <c r="J9048" s="5">
        <v>8</v>
      </c>
      <c r="K9048" s="4">
        <v>22.54</v>
      </c>
    </row>
    <row r="9049" spans="1:11" x14ac:dyDescent="0.2">
      <c r="A9049" t="s">
        <v>3889</v>
      </c>
      <c r="B9049" t="str">
        <f t="shared" si="284"/>
        <v>2017</v>
      </c>
      <c r="C9049" t="str">
        <f t="shared" si="285"/>
        <v>Oct</v>
      </c>
      <c r="D9049" t="s">
        <v>2439</v>
      </c>
      <c r="E9049" t="s">
        <v>189</v>
      </c>
      <c r="F9049" t="s">
        <v>38</v>
      </c>
      <c r="G9049" t="s">
        <v>52</v>
      </c>
      <c r="H9049" t="s">
        <v>2836</v>
      </c>
      <c r="I9049" s="4">
        <v>9.64</v>
      </c>
      <c r="J9049" s="5">
        <v>2</v>
      </c>
      <c r="K9049" s="4">
        <v>3.66</v>
      </c>
    </row>
    <row r="9050" spans="1:11" x14ac:dyDescent="0.2">
      <c r="A9050" t="s">
        <v>3889</v>
      </c>
      <c r="B9050" t="str">
        <f t="shared" si="284"/>
        <v>2017</v>
      </c>
      <c r="C9050" t="str">
        <f t="shared" si="285"/>
        <v>Oct</v>
      </c>
      <c r="D9050" t="s">
        <v>589</v>
      </c>
      <c r="E9050" t="s">
        <v>189</v>
      </c>
      <c r="F9050" t="s">
        <v>12</v>
      </c>
      <c r="G9050" t="s">
        <v>22</v>
      </c>
      <c r="H9050" t="s">
        <v>2400</v>
      </c>
      <c r="I9050" s="4">
        <v>88.75</v>
      </c>
      <c r="J9050" s="5">
        <v>3</v>
      </c>
      <c r="K9050" s="4">
        <v>27.74</v>
      </c>
    </row>
    <row r="9051" spans="1:11" x14ac:dyDescent="0.2">
      <c r="A9051" t="s">
        <v>3889</v>
      </c>
      <c r="B9051" t="str">
        <f t="shared" si="284"/>
        <v>2017</v>
      </c>
      <c r="C9051" t="str">
        <f t="shared" si="285"/>
        <v>Oct</v>
      </c>
      <c r="D9051" t="s">
        <v>589</v>
      </c>
      <c r="E9051" t="s">
        <v>189</v>
      </c>
      <c r="F9051" t="s">
        <v>12</v>
      </c>
      <c r="G9051" t="s">
        <v>22</v>
      </c>
      <c r="H9051" t="s">
        <v>2367</v>
      </c>
      <c r="I9051" s="4">
        <v>13.9</v>
      </c>
      <c r="J9051" s="5">
        <v>2</v>
      </c>
      <c r="K9051" s="4">
        <v>5.21</v>
      </c>
    </row>
    <row r="9052" spans="1:11" x14ac:dyDescent="0.2">
      <c r="A9052" t="s">
        <v>3889</v>
      </c>
      <c r="B9052" t="str">
        <f t="shared" si="284"/>
        <v>2017</v>
      </c>
      <c r="C9052" t="str">
        <f t="shared" si="285"/>
        <v>Oct</v>
      </c>
      <c r="D9052" t="s">
        <v>1090</v>
      </c>
      <c r="E9052" t="s">
        <v>31</v>
      </c>
      <c r="F9052" t="s">
        <v>12</v>
      </c>
      <c r="G9052" t="s">
        <v>18</v>
      </c>
      <c r="H9052" t="s">
        <v>2216</v>
      </c>
      <c r="I9052" s="4">
        <v>43.86</v>
      </c>
      <c r="J9052" s="5">
        <v>6</v>
      </c>
      <c r="K9052" s="4">
        <v>20.61</v>
      </c>
    </row>
    <row r="9053" spans="1:11" x14ac:dyDescent="0.2">
      <c r="A9053" t="s">
        <v>3889</v>
      </c>
      <c r="B9053" t="str">
        <f t="shared" si="284"/>
        <v>2017</v>
      </c>
      <c r="C9053" t="str">
        <f t="shared" si="285"/>
        <v>Oct</v>
      </c>
      <c r="D9053" t="s">
        <v>1090</v>
      </c>
      <c r="E9053" t="s">
        <v>31</v>
      </c>
      <c r="F9053" t="s">
        <v>43</v>
      </c>
      <c r="G9053" t="s">
        <v>44</v>
      </c>
      <c r="H9053" t="s">
        <v>862</v>
      </c>
      <c r="I9053" s="4">
        <v>148.47999999999999</v>
      </c>
      <c r="J9053" s="5">
        <v>2</v>
      </c>
      <c r="K9053" s="4">
        <v>16.7</v>
      </c>
    </row>
    <row r="9054" spans="1:11" x14ac:dyDescent="0.2">
      <c r="A9054" t="s">
        <v>3889</v>
      </c>
      <c r="B9054" t="str">
        <f t="shared" si="284"/>
        <v>2017</v>
      </c>
      <c r="C9054" t="str">
        <f t="shared" si="285"/>
        <v>Oct</v>
      </c>
      <c r="D9054" t="s">
        <v>1090</v>
      </c>
      <c r="E9054" t="s">
        <v>31</v>
      </c>
      <c r="F9054" t="s">
        <v>12</v>
      </c>
      <c r="G9054" t="s">
        <v>13</v>
      </c>
      <c r="H9054" t="s">
        <v>3822</v>
      </c>
      <c r="I9054" s="4">
        <v>7.42</v>
      </c>
      <c r="J9054" s="5">
        <v>2</v>
      </c>
      <c r="K9054" s="4">
        <v>3.71</v>
      </c>
    </row>
    <row r="9055" spans="1:11" x14ac:dyDescent="0.2">
      <c r="A9055" t="s">
        <v>3889</v>
      </c>
      <c r="B9055" t="str">
        <f t="shared" si="284"/>
        <v>2017</v>
      </c>
      <c r="C9055" t="str">
        <f t="shared" si="285"/>
        <v>Oct</v>
      </c>
      <c r="D9055" t="s">
        <v>1090</v>
      </c>
      <c r="E9055" t="s">
        <v>31</v>
      </c>
      <c r="F9055" t="s">
        <v>38</v>
      </c>
      <c r="G9055" t="s">
        <v>39</v>
      </c>
      <c r="H9055" t="s">
        <v>2409</v>
      </c>
      <c r="I9055" s="4">
        <v>71.989999999999995</v>
      </c>
      <c r="J9055" s="5">
        <v>1</v>
      </c>
      <c r="K9055" s="4">
        <v>-0.9</v>
      </c>
    </row>
    <row r="9056" spans="1:11" x14ac:dyDescent="0.2">
      <c r="A9056" t="s">
        <v>3889</v>
      </c>
      <c r="B9056" t="str">
        <f t="shared" si="284"/>
        <v>2017</v>
      </c>
      <c r="C9056" t="str">
        <f t="shared" si="285"/>
        <v>Oct</v>
      </c>
      <c r="D9056" t="s">
        <v>1090</v>
      </c>
      <c r="E9056" t="s">
        <v>31</v>
      </c>
      <c r="F9056" t="s">
        <v>12</v>
      </c>
      <c r="G9056" t="s">
        <v>27</v>
      </c>
      <c r="H9056" t="s">
        <v>85</v>
      </c>
      <c r="I9056" s="4">
        <v>19.899999999999999</v>
      </c>
      <c r="J9056" s="5">
        <v>5</v>
      </c>
      <c r="K9056" s="4">
        <v>6.57</v>
      </c>
    </row>
    <row r="9057" spans="1:11" x14ac:dyDescent="0.2">
      <c r="A9057" t="s">
        <v>3889</v>
      </c>
      <c r="B9057" t="str">
        <f t="shared" si="284"/>
        <v>2017</v>
      </c>
      <c r="C9057" t="str">
        <f t="shared" si="285"/>
        <v>Oct</v>
      </c>
      <c r="D9057" t="s">
        <v>1090</v>
      </c>
      <c r="E9057" t="s">
        <v>31</v>
      </c>
      <c r="F9057" t="s">
        <v>12</v>
      </c>
      <c r="G9057" t="s">
        <v>105</v>
      </c>
      <c r="H9057" t="s">
        <v>2599</v>
      </c>
      <c r="I9057" s="4">
        <v>1702.12</v>
      </c>
      <c r="J9057" s="5">
        <v>14</v>
      </c>
      <c r="K9057" s="4">
        <v>510.64</v>
      </c>
    </row>
    <row r="9058" spans="1:11" x14ac:dyDescent="0.2">
      <c r="A9058" t="s">
        <v>3889</v>
      </c>
      <c r="B9058" t="str">
        <f t="shared" si="284"/>
        <v>2017</v>
      </c>
      <c r="C9058" t="str">
        <f t="shared" si="285"/>
        <v>Oct</v>
      </c>
      <c r="D9058" t="s">
        <v>964</v>
      </c>
      <c r="E9058" t="s">
        <v>26</v>
      </c>
      <c r="F9058" t="s">
        <v>12</v>
      </c>
      <c r="G9058" t="s">
        <v>13</v>
      </c>
      <c r="H9058" t="s">
        <v>2554</v>
      </c>
      <c r="I9058" s="4">
        <v>20.74</v>
      </c>
      <c r="J9058" s="5">
        <v>4</v>
      </c>
      <c r="K9058" s="4">
        <v>7.26</v>
      </c>
    </row>
    <row r="9059" spans="1:11" x14ac:dyDescent="0.2">
      <c r="A9059" t="s">
        <v>3889</v>
      </c>
      <c r="B9059" t="str">
        <f t="shared" si="284"/>
        <v>2017</v>
      </c>
      <c r="C9059" t="str">
        <f t="shared" si="285"/>
        <v>Oct</v>
      </c>
      <c r="D9059" t="s">
        <v>964</v>
      </c>
      <c r="E9059" t="s">
        <v>26</v>
      </c>
      <c r="F9059" t="s">
        <v>38</v>
      </c>
      <c r="G9059" t="s">
        <v>52</v>
      </c>
      <c r="H9059" t="s">
        <v>562</v>
      </c>
      <c r="I9059" s="4">
        <v>7.17</v>
      </c>
      <c r="J9059" s="5">
        <v>2</v>
      </c>
      <c r="K9059" s="4">
        <v>0.99</v>
      </c>
    </row>
    <row r="9060" spans="1:11" x14ac:dyDescent="0.2">
      <c r="A9060" t="s">
        <v>3889</v>
      </c>
      <c r="B9060" t="str">
        <f t="shared" si="284"/>
        <v>2017</v>
      </c>
      <c r="C9060" t="str">
        <f t="shared" si="285"/>
        <v>Oct</v>
      </c>
      <c r="D9060" t="s">
        <v>964</v>
      </c>
      <c r="E9060" t="s">
        <v>26</v>
      </c>
      <c r="F9060" t="s">
        <v>12</v>
      </c>
      <c r="G9060" t="s">
        <v>20</v>
      </c>
      <c r="H9060" t="s">
        <v>296</v>
      </c>
      <c r="I9060" s="4">
        <v>11.17</v>
      </c>
      <c r="J9060" s="5">
        <v>2</v>
      </c>
      <c r="K9060" s="4">
        <v>-2.5099999999999998</v>
      </c>
    </row>
    <row r="9061" spans="1:11" x14ac:dyDescent="0.2">
      <c r="A9061" t="s">
        <v>3889</v>
      </c>
      <c r="B9061" t="str">
        <f t="shared" si="284"/>
        <v>2017</v>
      </c>
      <c r="C9061" t="str">
        <f t="shared" si="285"/>
        <v>Oct</v>
      </c>
      <c r="D9061" t="s">
        <v>964</v>
      </c>
      <c r="E9061" t="s">
        <v>26</v>
      </c>
      <c r="F9061" t="s">
        <v>43</v>
      </c>
      <c r="G9061" t="s">
        <v>58</v>
      </c>
      <c r="H9061" t="s">
        <v>2087</v>
      </c>
      <c r="I9061" s="4">
        <v>442.4</v>
      </c>
      <c r="J9061" s="5">
        <v>7</v>
      </c>
      <c r="K9061" s="4">
        <v>-55.3</v>
      </c>
    </row>
    <row r="9062" spans="1:11" x14ac:dyDescent="0.2">
      <c r="A9062" t="s">
        <v>3889</v>
      </c>
      <c r="B9062" t="str">
        <f t="shared" si="284"/>
        <v>2017</v>
      </c>
      <c r="C9062" t="str">
        <f t="shared" si="285"/>
        <v>Oct</v>
      </c>
      <c r="D9062" t="s">
        <v>867</v>
      </c>
      <c r="E9062" t="s">
        <v>189</v>
      </c>
      <c r="F9062" t="s">
        <v>38</v>
      </c>
      <c r="G9062" t="s">
        <v>39</v>
      </c>
      <c r="H9062" t="s">
        <v>1306</v>
      </c>
      <c r="I9062" s="4">
        <v>97.57</v>
      </c>
      <c r="J9062" s="5">
        <v>2</v>
      </c>
      <c r="K9062" s="4">
        <v>-6.1</v>
      </c>
    </row>
    <row r="9063" spans="1:11" x14ac:dyDescent="0.2">
      <c r="A9063" t="s">
        <v>3889</v>
      </c>
      <c r="B9063" t="str">
        <f t="shared" si="284"/>
        <v>2017</v>
      </c>
      <c r="C9063" t="str">
        <f t="shared" si="285"/>
        <v>Oct</v>
      </c>
      <c r="D9063" t="s">
        <v>867</v>
      </c>
      <c r="E9063" t="s">
        <v>189</v>
      </c>
      <c r="F9063" t="s">
        <v>38</v>
      </c>
      <c r="G9063" t="s">
        <v>39</v>
      </c>
      <c r="H9063" t="s">
        <v>1454</v>
      </c>
      <c r="I9063" s="4">
        <v>614.27</v>
      </c>
      <c r="J9063" s="5">
        <v>8</v>
      </c>
      <c r="K9063" s="4">
        <v>-23.04</v>
      </c>
    </row>
    <row r="9064" spans="1:11" x14ac:dyDescent="0.2">
      <c r="A9064" t="s">
        <v>3889</v>
      </c>
      <c r="B9064" t="str">
        <f t="shared" si="284"/>
        <v>2017</v>
      </c>
      <c r="C9064" t="str">
        <f t="shared" si="285"/>
        <v>Oct</v>
      </c>
      <c r="D9064" t="s">
        <v>867</v>
      </c>
      <c r="E9064" t="s">
        <v>189</v>
      </c>
      <c r="F9064" t="s">
        <v>38</v>
      </c>
      <c r="G9064" t="s">
        <v>83</v>
      </c>
      <c r="H9064" t="s">
        <v>743</v>
      </c>
      <c r="I9064" s="4">
        <v>199.98</v>
      </c>
      <c r="J9064" s="5">
        <v>2</v>
      </c>
      <c r="K9064" s="4">
        <v>38</v>
      </c>
    </row>
    <row r="9065" spans="1:11" x14ac:dyDescent="0.2">
      <c r="A9065" t="s">
        <v>3889</v>
      </c>
      <c r="B9065" t="str">
        <f t="shared" si="284"/>
        <v>2017</v>
      </c>
      <c r="C9065" t="str">
        <f t="shared" si="285"/>
        <v>Oct</v>
      </c>
      <c r="D9065" t="s">
        <v>1382</v>
      </c>
      <c r="E9065" t="s">
        <v>11</v>
      </c>
      <c r="F9065" t="s">
        <v>38</v>
      </c>
      <c r="G9065" t="s">
        <v>52</v>
      </c>
      <c r="H9065" t="s">
        <v>2018</v>
      </c>
      <c r="I9065" s="4">
        <v>16.190000000000001</v>
      </c>
      <c r="J9065" s="5">
        <v>2</v>
      </c>
      <c r="K9065" s="4">
        <v>-8.5</v>
      </c>
    </row>
    <row r="9066" spans="1:11" x14ac:dyDescent="0.2">
      <c r="A9066" t="s">
        <v>3889</v>
      </c>
      <c r="B9066" t="str">
        <f t="shared" si="284"/>
        <v>2017</v>
      </c>
      <c r="C9066" t="str">
        <f t="shared" si="285"/>
        <v>Oct</v>
      </c>
      <c r="D9066" t="s">
        <v>1382</v>
      </c>
      <c r="E9066" t="s">
        <v>11</v>
      </c>
      <c r="F9066" t="s">
        <v>38</v>
      </c>
      <c r="G9066" t="s">
        <v>164</v>
      </c>
      <c r="H9066" t="s">
        <v>914</v>
      </c>
      <c r="I9066" s="4">
        <v>251.01</v>
      </c>
      <c r="J9066" s="5">
        <v>2</v>
      </c>
      <c r="K9066" s="4">
        <v>-68.13</v>
      </c>
    </row>
    <row r="9067" spans="1:11" x14ac:dyDescent="0.2">
      <c r="A9067" t="s">
        <v>3889</v>
      </c>
      <c r="B9067" t="str">
        <f t="shared" si="284"/>
        <v>2017</v>
      </c>
      <c r="C9067" t="str">
        <f t="shared" si="285"/>
        <v>Oct</v>
      </c>
      <c r="D9067" t="s">
        <v>1382</v>
      </c>
      <c r="E9067" t="s">
        <v>11</v>
      </c>
      <c r="F9067" t="s">
        <v>12</v>
      </c>
      <c r="G9067" t="s">
        <v>20</v>
      </c>
      <c r="H9067" t="s">
        <v>673</v>
      </c>
      <c r="I9067" s="4">
        <v>54.19</v>
      </c>
      <c r="J9067" s="5">
        <v>6</v>
      </c>
      <c r="K9067" s="4">
        <v>4.0599999999999996</v>
      </c>
    </row>
    <row r="9068" spans="1:11" x14ac:dyDescent="0.2">
      <c r="A9068" t="s">
        <v>3889</v>
      </c>
      <c r="B9068" t="str">
        <f t="shared" si="284"/>
        <v>2017</v>
      </c>
      <c r="C9068" t="str">
        <f t="shared" si="285"/>
        <v>Oct</v>
      </c>
      <c r="D9068" t="s">
        <v>1758</v>
      </c>
      <c r="E9068" t="s">
        <v>37</v>
      </c>
      <c r="F9068" t="s">
        <v>12</v>
      </c>
      <c r="G9068" t="s">
        <v>20</v>
      </c>
      <c r="H9068" t="s">
        <v>1523</v>
      </c>
      <c r="I9068" s="4">
        <v>105.98</v>
      </c>
      <c r="J9068" s="5">
        <v>7</v>
      </c>
      <c r="K9068" s="4">
        <v>4.24</v>
      </c>
    </row>
    <row r="9069" spans="1:11" x14ac:dyDescent="0.2">
      <c r="A9069" t="s">
        <v>3889</v>
      </c>
      <c r="B9069" t="str">
        <f t="shared" si="284"/>
        <v>2017</v>
      </c>
      <c r="C9069" t="str">
        <f t="shared" si="285"/>
        <v>Oct</v>
      </c>
      <c r="D9069" t="s">
        <v>1758</v>
      </c>
      <c r="E9069" t="s">
        <v>37</v>
      </c>
      <c r="F9069" t="s">
        <v>12</v>
      </c>
      <c r="G9069" t="s">
        <v>232</v>
      </c>
      <c r="H9069" t="s">
        <v>2448</v>
      </c>
      <c r="I9069" s="4">
        <v>35.06</v>
      </c>
      <c r="J9069" s="5">
        <v>2</v>
      </c>
      <c r="K9069" s="4">
        <v>10.52</v>
      </c>
    </row>
    <row r="9070" spans="1:11" x14ac:dyDescent="0.2">
      <c r="A9070" t="s">
        <v>3889</v>
      </c>
      <c r="B9070" t="str">
        <f t="shared" si="284"/>
        <v>2017</v>
      </c>
      <c r="C9070" t="str">
        <f t="shared" si="285"/>
        <v>Oct</v>
      </c>
      <c r="D9070" t="s">
        <v>1758</v>
      </c>
      <c r="E9070" t="s">
        <v>37</v>
      </c>
      <c r="F9070" t="s">
        <v>38</v>
      </c>
      <c r="G9070" t="s">
        <v>39</v>
      </c>
      <c r="H9070" t="s">
        <v>1188</v>
      </c>
      <c r="I9070" s="4">
        <v>33.94</v>
      </c>
      <c r="J9070" s="5">
        <v>1</v>
      </c>
      <c r="K9070" s="4">
        <v>9.16</v>
      </c>
    </row>
    <row r="9071" spans="1:11" x14ac:dyDescent="0.2">
      <c r="A9071" t="s">
        <v>3889</v>
      </c>
      <c r="B9071" t="str">
        <f t="shared" si="284"/>
        <v>2017</v>
      </c>
      <c r="C9071" t="str">
        <f t="shared" si="285"/>
        <v>Oct</v>
      </c>
      <c r="D9071" t="s">
        <v>1758</v>
      </c>
      <c r="E9071" t="s">
        <v>37</v>
      </c>
      <c r="F9071" t="s">
        <v>12</v>
      </c>
      <c r="G9071" t="s">
        <v>18</v>
      </c>
      <c r="H9071" t="s">
        <v>455</v>
      </c>
      <c r="I9071" s="4">
        <v>30</v>
      </c>
      <c r="J9071" s="5">
        <v>8</v>
      </c>
      <c r="K9071" s="4">
        <v>14.4</v>
      </c>
    </row>
    <row r="9072" spans="1:11" x14ac:dyDescent="0.2">
      <c r="A9072" t="s">
        <v>3890</v>
      </c>
      <c r="B9072" t="str">
        <f t="shared" si="284"/>
        <v>2017</v>
      </c>
      <c r="C9072" t="str">
        <f t="shared" si="285"/>
        <v>Oct</v>
      </c>
      <c r="D9072" t="s">
        <v>1120</v>
      </c>
      <c r="E9072" t="s">
        <v>11</v>
      </c>
      <c r="F9072" t="s">
        <v>12</v>
      </c>
      <c r="G9072" t="s">
        <v>27</v>
      </c>
      <c r="H9072" t="s">
        <v>714</v>
      </c>
      <c r="I9072" s="4">
        <v>5.25</v>
      </c>
      <c r="J9072" s="5">
        <v>2</v>
      </c>
      <c r="K9072" s="4">
        <v>0.59</v>
      </c>
    </row>
    <row r="9073" spans="1:11" x14ac:dyDescent="0.2">
      <c r="A9073" t="s">
        <v>3890</v>
      </c>
      <c r="B9073" t="str">
        <f t="shared" si="284"/>
        <v>2017</v>
      </c>
      <c r="C9073" t="str">
        <f t="shared" si="285"/>
        <v>Oct</v>
      </c>
      <c r="D9073" t="s">
        <v>2064</v>
      </c>
      <c r="E9073" t="s">
        <v>17</v>
      </c>
      <c r="F9073" t="s">
        <v>43</v>
      </c>
      <c r="G9073" t="s">
        <v>44</v>
      </c>
      <c r="H9073" t="s">
        <v>2829</v>
      </c>
      <c r="I9073" s="4">
        <v>508.77</v>
      </c>
      <c r="J9073" s="5">
        <v>4</v>
      </c>
      <c r="K9073" s="4">
        <v>38.159999999999997</v>
      </c>
    </row>
    <row r="9074" spans="1:11" x14ac:dyDescent="0.2">
      <c r="A9074" t="s">
        <v>3890</v>
      </c>
      <c r="B9074" t="str">
        <f t="shared" si="284"/>
        <v>2017</v>
      </c>
      <c r="C9074" t="str">
        <f t="shared" si="285"/>
        <v>Oct</v>
      </c>
      <c r="D9074" t="s">
        <v>2064</v>
      </c>
      <c r="E9074" t="s">
        <v>17</v>
      </c>
      <c r="F9074" t="s">
        <v>12</v>
      </c>
      <c r="G9074" t="s">
        <v>72</v>
      </c>
      <c r="H9074" t="s">
        <v>2855</v>
      </c>
      <c r="I9074" s="4">
        <v>9.91</v>
      </c>
      <c r="J9074" s="5">
        <v>3</v>
      </c>
      <c r="K9074" s="4">
        <v>3.22</v>
      </c>
    </row>
    <row r="9075" spans="1:11" x14ac:dyDescent="0.2">
      <c r="A9075" t="s">
        <v>3891</v>
      </c>
      <c r="B9075" t="str">
        <f t="shared" si="284"/>
        <v>2017</v>
      </c>
      <c r="C9075" t="str">
        <f t="shared" si="285"/>
        <v>Nov</v>
      </c>
      <c r="D9075" t="s">
        <v>2126</v>
      </c>
      <c r="E9075" t="s">
        <v>189</v>
      </c>
      <c r="F9075" t="s">
        <v>12</v>
      </c>
      <c r="G9075" t="s">
        <v>22</v>
      </c>
      <c r="H9075" t="s">
        <v>1627</v>
      </c>
      <c r="I9075" s="4">
        <v>25.12</v>
      </c>
      <c r="J9075" s="5">
        <v>5</v>
      </c>
      <c r="K9075" s="4">
        <v>7.85</v>
      </c>
    </row>
    <row r="9076" spans="1:11" x14ac:dyDescent="0.2">
      <c r="A9076" t="s">
        <v>3891</v>
      </c>
      <c r="B9076" t="str">
        <f t="shared" si="284"/>
        <v>2017</v>
      </c>
      <c r="C9076" t="str">
        <f t="shared" si="285"/>
        <v>Nov</v>
      </c>
      <c r="D9076" t="s">
        <v>2126</v>
      </c>
      <c r="E9076" t="s">
        <v>189</v>
      </c>
      <c r="F9076" t="s">
        <v>38</v>
      </c>
      <c r="G9076" t="s">
        <v>164</v>
      </c>
      <c r="H9076" t="s">
        <v>460</v>
      </c>
      <c r="I9076" s="4">
        <v>2665.62</v>
      </c>
      <c r="J9076" s="5">
        <v>9</v>
      </c>
      <c r="K9076" s="4">
        <v>239.91</v>
      </c>
    </row>
    <row r="9077" spans="1:11" x14ac:dyDescent="0.2">
      <c r="A9077" t="s">
        <v>3891</v>
      </c>
      <c r="B9077" t="str">
        <f t="shared" si="284"/>
        <v>2017</v>
      </c>
      <c r="C9077" t="str">
        <f t="shared" si="285"/>
        <v>Nov</v>
      </c>
      <c r="D9077" t="s">
        <v>1473</v>
      </c>
      <c r="E9077" t="s">
        <v>501</v>
      </c>
      <c r="F9077" t="s">
        <v>12</v>
      </c>
      <c r="G9077" t="s">
        <v>13</v>
      </c>
      <c r="H9077" t="s">
        <v>3152</v>
      </c>
      <c r="I9077" s="4">
        <v>189.7</v>
      </c>
      <c r="J9077" s="5">
        <v>10</v>
      </c>
      <c r="K9077" s="4">
        <v>91.06</v>
      </c>
    </row>
    <row r="9078" spans="1:11" x14ac:dyDescent="0.2">
      <c r="A9078" t="s">
        <v>3891</v>
      </c>
      <c r="B9078" t="str">
        <f t="shared" si="284"/>
        <v>2017</v>
      </c>
      <c r="C9078" t="str">
        <f t="shared" si="285"/>
        <v>Nov</v>
      </c>
      <c r="D9078" t="s">
        <v>1473</v>
      </c>
      <c r="E9078" t="s">
        <v>501</v>
      </c>
      <c r="F9078" t="s">
        <v>12</v>
      </c>
      <c r="G9078" t="s">
        <v>13</v>
      </c>
      <c r="H9078" t="s">
        <v>1860</v>
      </c>
      <c r="I9078" s="4">
        <v>40.99</v>
      </c>
      <c r="J9078" s="5">
        <v>1</v>
      </c>
      <c r="K9078" s="4">
        <v>20.09</v>
      </c>
    </row>
    <row r="9079" spans="1:11" x14ac:dyDescent="0.2">
      <c r="A9079" t="s">
        <v>3892</v>
      </c>
      <c r="B9079" t="str">
        <f t="shared" si="284"/>
        <v>2017</v>
      </c>
      <c r="C9079" t="str">
        <f t="shared" si="285"/>
        <v>Nov</v>
      </c>
      <c r="D9079" t="s">
        <v>1787</v>
      </c>
      <c r="E9079" t="s">
        <v>189</v>
      </c>
      <c r="F9079" t="s">
        <v>12</v>
      </c>
      <c r="G9079" t="s">
        <v>13</v>
      </c>
      <c r="H9079" t="s">
        <v>2241</v>
      </c>
      <c r="I9079" s="4">
        <v>23.85</v>
      </c>
      <c r="J9079" s="5">
        <v>5</v>
      </c>
      <c r="K9079" s="4">
        <v>10.73</v>
      </c>
    </row>
    <row r="9080" spans="1:11" x14ac:dyDescent="0.2">
      <c r="A9080" t="s">
        <v>3892</v>
      </c>
      <c r="B9080" t="str">
        <f t="shared" si="284"/>
        <v>2017</v>
      </c>
      <c r="C9080" t="str">
        <f t="shared" si="285"/>
        <v>Nov</v>
      </c>
      <c r="D9080" t="s">
        <v>2592</v>
      </c>
      <c r="E9080" t="s">
        <v>1485</v>
      </c>
      <c r="F9080" t="s">
        <v>12</v>
      </c>
      <c r="G9080" t="s">
        <v>47</v>
      </c>
      <c r="H9080" t="s">
        <v>184</v>
      </c>
      <c r="I9080" s="4">
        <v>18.239999999999998</v>
      </c>
      <c r="J9080" s="5">
        <v>3</v>
      </c>
      <c r="K9080" s="4">
        <v>9.1199999999999992</v>
      </c>
    </row>
    <row r="9081" spans="1:11" x14ac:dyDescent="0.2">
      <c r="A9081" t="s">
        <v>3892</v>
      </c>
      <c r="B9081" t="str">
        <f t="shared" si="284"/>
        <v>2017</v>
      </c>
      <c r="C9081" t="str">
        <f t="shared" si="285"/>
        <v>Nov</v>
      </c>
      <c r="D9081" t="s">
        <v>2592</v>
      </c>
      <c r="E9081" t="s">
        <v>1485</v>
      </c>
      <c r="F9081" t="s">
        <v>12</v>
      </c>
      <c r="G9081" t="s">
        <v>27</v>
      </c>
      <c r="H9081" t="s">
        <v>410</v>
      </c>
      <c r="I9081" s="4">
        <v>27.78</v>
      </c>
      <c r="J9081" s="5">
        <v>6</v>
      </c>
      <c r="K9081" s="4">
        <v>9.17</v>
      </c>
    </row>
    <row r="9082" spans="1:11" x14ac:dyDescent="0.2">
      <c r="A9082" t="s">
        <v>3892</v>
      </c>
      <c r="B9082" t="str">
        <f t="shared" si="284"/>
        <v>2017</v>
      </c>
      <c r="C9082" t="str">
        <f t="shared" si="285"/>
        <v>Nov</v>
      </c>
      <c r="D9082" t="s">
        <v>1783</v>
      </c>
      <c r="E9082" t="s">
        <v>31</v>
      </c>
      <c r="F9082" t="s">
        <v>12</v>
      </c>
      <c r="G9082" t="s">
        <v>72</v>
      </c>
      <c r="H9082" t="s">
        <v>1718</v>
      </c>
      <c r="I9082" s="4">
        <v>76.58</v>
      </c>
      <c r="J9082" s="5">
        <v>7</v>
      </c>
      <c r="K9082" s="4">
        <v>38.29</v>
      </c>
    </row>
    <row r="9083" spans="1:11" x14ac:dyDescent="0.2">
      <c r="A9083" t="s">
        <v>3892</v>
      </c>
      <c r="B9083" t="str">
        <f t="shared" si="284"/>
        <v>2017</v>
      </c>
      <c r="C9083" t="str">
        <f t="shared" si="285"/>
        <v>Nov</v>
      </c>
      <c r="D9083" t="s">
        <v>1783</v>
      </c>
      <c r="E9083" t="s">
        <v>31</v>
      </c>
      <c r="F9083" t="s">
        <v>12</v>
      </c>
      <c r="G9083" t="s">
        <v>27</v>
      </c>
      <c r="H9083" t="s">
        <v>975</v>
      </c>
      <c r="I9083" s="4">
        <v>8.8000000000000007</v>
      </c>
      <c r="J9083" s="5">
        <v>5</v>
      </c>
      <c r="K9083" s="4">
        <v>4.22</v>
      </c>
    </row>
    <row r="9084" spans="1:11" x14ac:dyDescent="0.2">
      <c r="A9084" t="s">
        <v>3892</v>
      </c>
      <c r="B9084" t="str">
        <f t="shared" si="284"/>
        <v>2017</v>
      </c>
      <c r="C9084" t="str">
        <f t="shared" si="285"/>
        <v>Nov</v>
      </c>
      <c r="D9084" t="s">
        <v>1783</v>
      </c>
      <c r="E9084" t="s">
        <v>31</v>
      </c>
      <c r="F9084" t="s">
        <v>12</v>
      </c>
      <c r="G9084" t="s">
        <v>22</v>
      </c>
      <c r="H9084" t="s">
        <v>2943</v>
      </c>
      <c r="I9084" s="4">
        <v>590.35</v>
      </c>
      <c r="J9084" s="5">
        <v>6</v>
      </c>
      <c r="K9084" s="4">
        <v>206.62</v>
      </c>
    </row>
    <row r="9085" spans="1:11" x14ac:dyDescent="0.2">
      <c r="A9085" t="s">
        <v>3892</v>
      </c>
      <c r="B9085" t="str">
        <f t="shared" si="284"/>
        <v>2017</v>
      </c>
      <c r="C9085" t="str">
        <f t="shared" si="285"/>
        <v>Nov</v>
      </c>
      <c r="D9085" t="s">
        <v>1783</v>
      </c>
      <c r="E9085" t="s">
        <v>31</v>
      </c>
      <c r="F9085" t="s">
        <v>12</v>
      </c>
      <c r="G9085" t="s">
        <v>47</v>
      </c>
      <c r="H9085" t="s">
        <v>1281</v>
      </c>
      <c r="I9085" s="4">
        <v>5.58</v>
      </c>
      <c r="J9085" s="5">
        <v>3</v>
      </c>
      <c r="K9085" s="4">
        <v>0.17</v>
      </c>
    </row>
    <row r="9086" spans="1:11" x14ac:dyDescent="0.2">
      <c r="A9086" t="s">
        <v>3892</v>
      </c>
      <c r="B9086" t="str">
        <f t="shared" si="284"/>
        <v>2017</v>
      </c>
      <c r="C9086" t="str">
        <f t="shared" si="285"/>
        <v>Nov</v>
      </c>
      <c r="D9086" t="s">
        <v>1783</v>
      </c>
      <c r="E9086" t="s">
        <v>31</v>
      </c>
      <c r="F9086" t="s">
        <v>38</v>
      </c>
      <c r="G9086" t="s">
        <v>52</v>
      </c>
      <c r="H9086" t="s">
        <v>406</v>
      </c>
      <c r="I9086" s="4">
        <v>25.02</v>
      </c>
      <c r="J9086" s="5">
        <v>3</v>
      </c>
      <c r="K9086" s="4">
        <v>10.51</v>
      </c>
    </row>
    <row r="9087" spans="1:11" x14ac:dyDescent="0.2">
      <c r="A9087" t="s">
        <v>3892</v>
      </c>
      <c r="B9087" t="str">
        <f t="shared" si="284"/>
        <v>2017</v>
      </c>
      <c r="C9087" t="str">
        <f t="shared" si="285"/>
        <v>Nov</v>
      </c>
      <c r="D9087" t="s">
        <v>1783</v>
      </c>
      <c r="E9087" t="s">
        <v>31</v>
      </c>
      <c r="F9087" t="s">
        <v>12</v>
      </c>
      <c r="G9087" t="s">
        <v>20</v>
      </c>
      <c r="H9087" t="s">
        <v>483</v>
      </c>
      <c r="I9087" s="4">
        <v>452.55</v>
      </c>
      <c r="J9087" s="5">
        <v>7</v>
      </c>
      <c r="K9087" s="4">
        <v>22.63</v>
      </c>
    </row>
    <row r="9088" spans="1:11" x14ac:dyDescent="0.2">
      <c r="A9088" t="s">
        <v>3892</v>
      </c>
      <c r="B9088" t="str">
        <f t="shared" si="284"/>
        <v>2017</v>
      </c>
      <c r="C9088" t="str">
        <f t="shared" si="285"/>
        <v>Nov</v>
      </c>
      <c r="D9088" t="s">
        <v>2045</v>
      </c>
      <c r="E9088" t="s">
        <v>37</v>
      </c>
      <c r="F9088" t="s">
        <v>12</v>
      </c>
      <c r="G9088" t="s">
        <v>72</v>
      </c>
      <c r="H9088" t="s">
        <v>1641</v>
      </c>
      <c r="I9088" s="4">
        <v>5.32</v>
      </c>
      <c r="J9088" s="5">
        <v>2</v>
      </c>
      <c r="K9088" s="4">
        <v>2.61</v>
      </c>
    </row>
    <row r="9089" spans="1:11" x14ac:dyDescent="0.2">
      <c r="A9089" t="s">
        <v>3892</v>
      </c>
      <c r="B9089" t="str">
        <f t="shared" si="284"/>
        <v>2017</v>
      </c>
      <c r="C9089" t="str">
        <f t="shared" si="285"/>
        <v>Nov</v>
      </c>
      <c r="D9089" t="s">
        <v>2045</v>
      </c>
      <c r="E9089" t="s">
        <v>37</v>
      </c>
      <c r="F9089" t="s">
        <v>38</v>
      </c>
      <c r="G9089" t="s">
        <v>39</v>
      </c>
      <c r="H9089" t="s">
        <v>1000</v>
      </c>
      <c r="I9089" s="4">
        <v>975.92</v>
      </c>
      <c r="J9089" s="5">
        <v>4</v>
      </c>
      <c r="K9089" s="4">
        <v>292.77999999999997</v>
      </c>
    </row>
    <row r="9090" spans="1:11" x14ac:dyDescent="0.2">
      <c r="A9090" t="s">
        <v>3892</v>
      </c>
      <c r="B9090" t="str">
        <f t="shared" si="284"/>
        <v>2017</v>
      </c>
      <c r="C9090" t="str">
        <f t="shared" si="285"/>
        <v>Nov</v>
      </c>
      <c r="D9090" t="s">
        <v>2045</v>
      </c>
      <c r="E9090" t="s">
        <v>37</v>
      </c>
      <c r="F9090" t="s">
        <v>43</v>
      </c>
      <c r="G9090" t="s">
        <v>58</v>
      </c>
      <c r="H9090" t="s">
        <v>2893</v>
      </c>
      <c r="I9090" s="4">
        <v>2249.91</v>
      </c>
      <c r="J9090" s="5">
        <v>9</v>
      </c>
      <c r="K9090" s="4">
        <v>517.48</v>
      </c>
    </row>
    <row r="9091" spans="1:11" x14ac:dyDescent="0.2">
      <c r="A9091" t="s">
        <v>3892</v>
      </c>
      <c r="B9091" t="str">
        <f t="shared" ref="B9091:B9154" si="286">TEXT(A9091,"YYYY")</f>
        <v>2017</v>
      </c>
      <c r="C9091" t="str">
        <f t="shared" ref="C9091:C9154" si="287">TEXT(A9091,"MMM")</f>
        <v>Nov</v>
      </c>
      <c r="D9091" t="s">
        <v>2045</v>
      </c>
      <c r="E9091" t="s">
        <v>37</v>
      </c>
      <c r="F9091" t="s">
        <v>12</v>
      </c>
      <c r="G9091" t="s">
        <v>20</v>
      </c>
      <c r="H9091" t="s">
        <v>3201</v>
      </c>
      <c r="I9091" s="4">
        <v>59.92</v>
      </c>
      <c r="J9091" s="5">
        <v>4</v>
      </c>
      <c r="K9091" s="4">
        <v>16.78</v>
      </c>
    </row>
    <row r="9092" spans="1:11" x14ac:dyDescent="0.2">
      <c r="A9092" t="s">
        <v>3892</v>
      </c>
      <c r="B9092" t="str">
        <f t="shared" si="286"/>
        <v>2017</v>
      </c>
      <c r="C9092" t="str">
        <f t="shared" si="287"/>
        <v>Nov</v>
      </c>
      <c r="D9092" t="s">
        <v>1580</v>
      </c>
      <c r="E9092" t="s">
        <v>26</v>
      </c>
      <c r="F9092" t="s">
        <v>38</v>
      </c>
      <c r="G9092" t="s">
        <v>52</v>
      </c>
      <c r="H9092" t="s">
        <v>155</v>
      </c>
      <c r="I9092" s="4">
        <v>3.31</v>
      </c>
      <c r="J9092" s="5">
        <v>1</v>
      </c>
      <c r="K9092" s="4">
        <v>0.66</v>
      </c>
    </row>
    <row r="9093" spans="1:11" x14ac:dyDescent="0.2">
      <c r="A9093" t="s">
        <v>3892</v>
      </c>
      <c r="B9093" t="str">
        <f t="shared" si="286"/>
        <v>2017</v>
      </c>
      <c r="C9093" t="str">
        <f t="shared" si="287"/>
        <v>Nov</v>
      </c>
      <c r="D9093" t="s">
        <v>1580</v>
      </c>
      <c r="E9093" t="s">
        <v>26</v>
      </c>
      <c r="F9093" t="s">
        <v>12</v>
      </c>
      <c r="G9093" t="s">
        <v>105</v>
      </c>
      <c r="H9093" t="s">
        <v>1448</v>
      </c>
      <c r="I9093" s="4">
        <v>20.14</v>
      </c>
      <c r="J9093" s="5">
        <v>3</v>
      </c>
      <c r="K9093" s="4">
        <v>1.26</v>
      </c>
    </row>
    <row r="9094" spans="1:11" x14ac:dyDescent="0.2">
      <c r="A9094" t="s">
        <v>3892</v>
      </c>
      <c r="B9094" t="str">
        <f t="shared" si="286"/>
        <v>2017</v>
      </c>
      <c r="C9094" t="str">
        <f t="shared" si="287"/>
        <v>Nov</v>
      </c>
      <c r="D9094" t="s">
        <v>1580</v>
      </c>
      <c r="E9094" t="s">
        <v>26</v>
      </c>
      <c r="F9094" t="s">
        <v>12</v>
      </c>
      <c r="G9094" t="s">
        <v>72</v>
      </c>
      <c r="H9094" t="s">
        <v>1503</v>
      </c>
      <c r="I9094" s="4">
        <v>8.86</v>
      </c>
      <c r="J9094" s="5">
        <v>3</v>
      </c>
      <c r="K9094" s="4">
        <v>2.88</v>
      </c>
    </row>
    <row r="9095" spans="1:11" x14ac:dyDescent="0.2">
      <c r="A9095" t="s">
        <v>3892</v>
      </c>
      <c r="B9095" t="str">
        <f t="shared" si="286"/>
        <v>2017</v>
      </c>
      <c r="C9095" t="str">
        <f t="shared" si="287"/>
        <v>Nov</v>
      </c>
      <c r="D9095" t="s">
        <v>1580</v>
      </c>
      <c r="E9095" t="s">
        <v>26</v>
      </c>
      <c r="F9095" t="s">
        <v>43</v>
      </c>
      <c r="G9095" t="s">
        <v>44</v>
      </c>
      <c r="H9095" t="s">
        <v>747</v>
      </c>
      <c r="I9095" s="4">
        <v>859.2</v>
      </c>
      <c r="J9095" s="5">
        <v>4</v>
      </c>
      <c r="K9095" s="4">
        <v>-186.16</v>
      </c>
    </row>
    <row r="9096" spans="1:11" x14ac:dyDescent="0.2">
      <c r="A9096" t="s">
        <v>3892</v>
      </c>
      <c r="B9096" t="str">
        <f t="shared" si="286"/>
        <v>2017</v>
      </c>
      <c r="C9096" t="str">
        <f t="shared" si="287"/>
        <v>Nov</v>
      </c>
      <c r="D9096" t="s">
        <v>3032</v>
      </c>
      <c r="E9096" t="s">
        <v>347</v>
      </c>
      <c r="F9096" t="s">
        <v>12</v>
      </c>
      <c r="G9096" t="s">
        <v>13</v>
      </c>
      <c r="H9096" t="s">
        <v>258</v>
      </c>
      <c r="I9096" s="4">
        <v>19.440000000000001</v>
      </c>
      <c r="J9096" s="5">
        <v>3</v>
      </c>
      <c r="K9096" s="4">
        <v>9.33</v>
      </c>
    </row>
    <row r="9097" spans="1:11" x14ac:dyDescent="0.2">
      <c r="A9097" t="s">
        <v>3892</v>
      </c>
      <c r="B9097" t="str">
        <f t="shared" si="286"/>
        <v>2017</v>
      </c>
      <c r="C9097" t="str">
        <f t="shared" si="287"/>
        <v>Nov</v>
      </c>
      <c r="D9097" t="s">
        <v>1034</v>
      </c>
      <c r="E9097" t="s">
        <v>87</v>
      </c>
      <c r="F9097" t="s">
        <v>12</v>
      </c>
      <c r="G9097" t="s">
        <v>232</v>
      </c>
      <c r="H9097" t="s">
        <v>1762</v>
      </c>
      <c r="I9097" s="4">
        <v>384.59</v>
      </c>
      <c r="J9097" s="5">
        <v>2</v>
      </c>
      <c r="K9097" s="4">
        <v>-81.73</v>
      </c>
    </row>
    <row r="9098" spans="1:11" x14ac:dyDescent="0.2">
      <c r="A9098" t="s">
        <v>3892</v>
      </c>
      <c r="B9098" t="str">
        <f t="shared" si="286"/>
        <v>2017</v>
      </c>
      <c r="C9098" t="str">
        <f t="shared" si="287"/>
        <v>Nov</v>
      </c>
      <c r="D9098" t="s">
        <v>454</v>
      </c>
      <c r="E9098" t="s">
        <v>31</v>
      </c>
      <c r="F9098" t="s">
        <v>12</v>
      </c>
      <c r="G9098" t="s">
        <v>105</v>
      </c>
      <c r="H9098" t="s">
        <v>2972</v>
      </c>
      <c r="I9098" s="4">
        <v>168.1</v>
      </c>
      <c r="J9098" s="5">
        <v>5</v>
      </c>
      <c r="K9098" s="4">
        <v>43.71</v>
      </c>
    </row>
    <row r="9099" spans="1:11" x14ac:dyDescent="0.2">
      <c r="A9099" t="s">
        <v>3892</v>
      </c>
      <c r="B9099" t="str">
        <f t="shared" si="286"/>
        <v>2017</v>
      </c>
      <c r="C9099" t="str">
        <f t="shared" si="287"/>
        <v>Nov</v>
      </c>
      <c r="D9099" t="s">
        <v>1769</v>
      </c>
      <c r="E9099" t="s">
        <v>17</v>
      </c>
      <c r="F9099" t="s">
        <v>12</v>
      </c>
      <c r="G9099" t="s">
        <v>27</v>
      </c>
      <c r="H9099" t="s">
        <v>2998</v>
      </c>
      <c r="I9099" s="4">
        <v>54.34</v>
      </c>
      <c r="J9099" s="5">
        <v>4</v>
      </c>
      <c r="K9099" s="4">
        <v>5.43</v>
      </c>
    </row>
    <row r="9100" spans="1:11" x14ac:dyDescent="0.2">
      <c r="A9100" t="s">
        <v>3892</v>
      </c>
      <c r="B9100" t="str">
        <f t="shared" si="286"/>
        <v>2017</v>
      </c>
      <c r="C9100" t="str">
        <f t="shared" si="287"/>
        <v>Nov</v>
      </c>
      <c r="D9100" t="s">
        <v>2265</v>
      </c>
      <c r="E9100" t="s">
        <v>216</v>
      </c>
      <c r="F9100" t="s">
        <v>12</v>
      </c>
      <c r="G9100" t="s">
        <v>105</v>
      </c>
      <c r="H9100" t="s">
        <v>1448</v>
      </c>
      <c r="I9100" s="4">
        <v>83.9</v>
      </c>
      <c r="J9100" s="5">
        <v>10</v>
      </c>
      <c r="K9100" s="4">
        <v>20.98</v>
      </c>
    </row>
    <row r="9101" spans="1:11" x14ac:dyDescent="0.2">
      <c r="A9101" t="s">
        <v>3892</v>
      </c>
      <c r="B9101" t="str">
        <f t="shared" si="286"/>
        <v>2017</v>
      </c>
      <c r="C9101" t="str">
        <f t="shared" si="287"/>
        <v>Nov</v>
      </c>
      <c r="D9101" t="s">
        <v>2265</v>
      </c>
      <c r="E9101" t="s">
        <v>216</v>
      </c>
      <c r="F9101" t="s">
        <v>12</v>
      </c>
      <c r="G9101" t="s">
        <v>13</v>
      </c>
      <c r="H9101" t="s">
        <v>1639</v>
      </c>
      <c r="I9101" s="4">
        <v>11.76</v>
      </c>
      <c r="J9101" s="5">
        <v>2</v>
      </c>
      <c r="K9101" s="4">
        <v>5.76</v>
      </c>
    </row>
    <row r="9102" spans="1:11" x14ac:dyDescent="0.2">
      <c r="A9102" t="s">
        <v>3892</v>
      </c>
      <c r="B9102" t="str">
        <f t="shared" si="286"/>
        <v>2017</v>
      </c>
      <c r="C9102" t="str">
        <f t="shared" si="287"/>
        <v>Nov</v>
      </c>
      <c r="D9102" t="s">
        <v>944</v>
      </c>
      <c r="E9102" t="s">
        <v>87</v>
      </c>
      <c r="F9102" t="s">
        <v>38</v>
      </c>
      <c r="G9102" t="s">
        <v>39</v>
      </c>
      <c r="H9102" t="s">
        <v>1955</v>
      </c>
      <c r="I9102" s="4">
        <v>155.37</v>
      </c>
      <c r="J9102" s="5">
        <v>2</v>
      </c>
      <c r="K9102" s="4">
        <v>-35.51</v>
      </c>
    </row>
    <row r="9103" spans="1:11" x14ac:dyDescent="0.2">
      <c r="A9103" t="s">
        <v>3892</v>
      </c>
      <c r="B9103" t="str">
        <f t="shared" si="286"/>
        <v>2017</v>
      </c>
      <c r="C9103" t="str">
        <f t="shared" si="287"/>
        <v>Nov</v>
      </c>
      <c r="D9103" t="s">
        <v>1827</v>
      </c>
      <c r="E9103" t="s">
        <v>62</v>
      </c>
      <c r="F9103" t="s">
        <v>12</v>
      </c>
      <c r="G9103" t="s">
        <v>27</v>
      </c>
      <c r="H9103" t="s">
        <v>3537</v>
      </c>
      <c r="I9103" s="4">
        <v>5.56</v>
      </c>
      <c r="J9103" s="5">
        <v>2</v>
      </c>
      <c r="K9103" s="4">
        <v>1.45</v>
      </c>
    </row>
    <row r="9104" spans="1:11" x14ac:dyDescent="0.2">
      <c r="A9104" t="s">
        <v>3893</v>
      </c>
      <c r="B9104" t="str">
        <f t="shared" si="286"/>
        <v>2017</v>
      </c>
      <c r="C9104" t="str">
        <f t="shared" si="287"/>
        <v>Nov</v>
      </c>
      <c r="D9104" t="s">
        <v>1311</v>
      </c>
      <c r="E9104" t="s">
        <v>135</v>
      </c>
      <c r="F9104" t="s">
        <v>38</v>
      </c>
      <c r="G9104" t="s">
        <v>52</v>
      </c>
      <c r="H9104" t="s">
        <v>1408</v>
      </c>
      <c r="I9104" s="4">
        <v>15.99</v>
      </c>
      <c r="J9104" s="5">
        <v>1</v>
      </c>
      <c r="K9104" s="4">
        <v>1</v>
      </c>
    </row>
    <row r="9105" spans="1:11" x14ac:dyDescent="0.2">
      <c r="A9105" t="s">
        <v>3893</v>
      </c>
      <c r="B9105" t="str">
        <f t="shared" si="286"/>
        <v>2017</v>
      </c>
      <c r="C9105" t="str">
        <f t="shared" si="287"/>
        <v>Nov</v>
      </c>
      <c r="D9105" t="s">
        <v>2072</v>
      </c>
      <c r="E9105" t="s">
        <v>189</v>
      </c>
      <c r="F9105" t="s">
        <v>12</v>
      </c>
      <c r="G9105" t="s">
        <v>13</v>
      </c>
      <c r="H9105" t="s">
        <v>2680</v>
      </c>
      <c r="I9105" s="4">
        <v>139.86000000000001</v>
      </c>
      <c r="J9105" s="5">
        <v>7</v>
      </c>
      <c r="K9105" s="4">
        <v>65.73</v>
      </c>
    </row>
    <row r="9106" spans="1:11" x14ac:dyDescent="0.2">
      <c r="A9106" t="s">
        <v>3893</v>
      </c>
      <c r="B9106" t="str">
        <f t="shared" si="286"/>
        <v>2017</v>
      </c>
      <c r="C9106" t="str">
        <f t="shared" si="287"/>
        <v>Nov</v>
      </c>
      <c r="D9106" t="s">
        <v>2072</v>
      </c>
      <c r="E9106" t="s">
        <v>189</v>
      </c>
      <c r="F9106" t="s">
        <v>38</v>
      </c>
      <c r="G9106" t="s">
        <v>39</v>
      </c>
      <c r="H9106" t="s">
        <v>2139</v>
      </c>
      <c r="I9106" s="4">
        <v>307.14</v>
      </c>
      <c r="J9106" s="5">
        <v>4</v>
      </c>
      <c r="K9106" s="4">
        <v>26.87</v>
      </c>
    </row>
    <row r="9107" spans="1:11" x14ac:dyDescent="0.2">
      <c r="A9107" t="s">
        <v>3893</v>
      </c>
      <c r="B9107" t="str">
        <f t="shared" si="286"/>
        <v>2017</v>
      </c>
      <c r="C9107" t="str">
        <f t="shared" si="287"/>
        <v>Nov</v>
      </c>
      <c r="D9107" t="s">
        <v>1920</v>
      </c>
      <c r="E9107" t="s">
        <v>34</v>
      </c>
      <c r="F9107" t="s">
        <v>12</v>
      </c>
      <c r="G9107" t="s">
        <v>18</v>
      </c>
      <c r="H9107" t="s">
        <v>436</v>
      </c>
      <c r="I9107" s="4">
        <v>12.39</v>
      </c>
      <c r="J9107" s="5">
        <v>3</v>
      </c>
      <c r="K9107" s="4">
        <v>5.7</v>
      </c>
    </row>
    <row r="9108" spans="1:11" x14ac:dyDescent="0.2">
      <c r="A9108" t="s">
        <v>3893</v>
      </c>
      <c r="B9108" t="str">
        <f t="shared" si="286"/>
        <v>2017</v>
      </c>
      <c r="C9108" t="str">
        <f t="shared" si="287"/>
        <v>Nov</v>
      </c>
      <c r="D9108" t="s">
        <v>1005</v>
      </c>
      <c r="E9108" t="s">
        <v>462</v>
      </c>
      <c r="F9108" t="s">
        <v>38</v>
      </c>
      <c r="G9108" t="s">
        <v>52</v>
      </c>
      <c r="H9108" t="s">
        <v>1083</v>
      </c>
      <c r="I9108" s="4">
        <v>41.37</v>
      </c>
      <c r="J9108" s="5">
        <v>3</v>
      </c>
      <c r="K9108" s="4">
        <v>17.38</v>
      </c>
    </row>
    <row r="9109" spans="1:11" x14ac:dyDescent="0.2">
      <c r="A9109" t="s">
        <v>3893</v>
      </c>
      <c r="B9109" t="str">
        <f t="shared" si="286"/>
        <v>2017</v>
      </c>
      <c r="C9109" t="str">
        <f t="shared" si="287"/>
        <v>Nov</v>
      </c>
      <c r="D9109" t="s">
        <v>1466</v>
      </c>
      <c r="E9109" t="s">
        <v>369</v>
      </c>
      <c r="F9109" t="s">
        <v>12</v>
      </c>
      <c r="G9109" t="s">
        <v>13</v>
      </c>
      <c r="H9109" t="s">
        <v>286</v>
      </c>
      <c r="I9109" s="4">
        <v>8.56</v>
      </c>
      <c r="J9109" s="5">
        <v>2</v>
      </c>
      <c r="K9109" s="4">
        <v>3.85</v>
      </c>
    </row>
    <row r="9110" spans="1:11" x14ac:dyDescent="0.2">
      <c r="A9110" t="s">
        <v>3893</v>
      </c>
      <c r="B9110" t="str">
        <f t="shared" si="286"/>
        <v>2017</v>
      </c>
      <c r="C9110" t="str">
        <f t="shared" si="287"/>
        <v>Nov</v>
      </c>
      <c r="D9110" t="s">
        <v>1466</v>
      </c>
      <c r="E9110" t="s">
        <v>369</v>
      </c>
      <c r="F9110" t="s">
        <v>12</v>
      </c>
      <c r="G9110" t="s">
        <v>20</v>
      </c>
      <c r="H9110" t="s">
        <v>2707</v>
      </c>
      <c r="I9110" s="4">
        <v>52.4</v>
      </c>
      <c r="J9110" s="5">
        <v>5</v>
      </c>
      <c r="K9110" s="4">
        <v>14.15</v>
      </c>
    </row>
    <row r="9111" spans="1:11" x14ac:dyDescent="0.2">
      <c r="A9111" t="s">
        <v>3893</v>
      </c>
      <c r="B9111" t="str">
        <f t="shared" si="286"/>
        <v>2017</v>
      </c>
      <c r="C9111" t="str">
        <f t="shared" si="287"/>
        <v>Nov</v>
      </c>
      <c r="D9111" t="s">
        <v>1466</v>
      </c>
      <c r="E9111" t="s">
        <v>369</v>
      </c>
      <c r="F9111" t="s">
        <v>12</v>
      </c>
      <c r="G9111" t="s">
        <v>18</v>
      </c>
      <c r="H9111" t="s">
        <v>893</v>
      </c>
      <c r="I9111" s="4">
        <v>14.94</v>
      </c>
      <c r="J9111" s="5">
        <v>3</v>
      </c>
      <c r="K9111" s="4">
        <v>6.87</v>
      </c>
    </row>
    <row r="9112" spans="1:11" x14ac:dyDescent="0.2">
      <c r="A9112" t="s">
        <v>3893</v>
      </c>
      <c r="B9112" t="str">
        <f t="shared" si="286"/>
        <v>2017</v>
      </c>
      <c r="C9112" t="str">
        <f t="shared" si="287"/>
        <v>Nov</v>
      </c>
      <c r="D9112" t="s">
        <v>1507</v>
      </c>
      <c r="E9112" t="s">
        <v>26</v>
      </c>
      <c r="F9112" t="s">
        <v>12</v>
      </c>
      <c r="G9112" t="s">
        <v>22</v>
      </c>
      <c r="H9112" t="s">
        <v>3795</v>
      </c>
      <c r="I9112" s="4">
        <v>11.67</v>
      </c>
      <c r="J9112" s="5">
        <v>3</v>
      </c>
      <c r="K9112" s="4">
        <v>-7.78</v>
      </c>
    </row>
    <row r="9113" spans="1:11" x14ac:dyDescent="0.2">
      <c r="A9113" t="s">
        <v>3893</v>
      </c>
      <c r="B9113" t="str">
        <f t="shared" si="286"/>
        <v>2017</v>
      </c>
      <c r="C9113" t="str">
        <f t="shared" si="287"/>
        <v>Nov</v>
      </c>
      <c r="D9113" t="s">
        <v>299</v>
      </c>
      <c r="E9113" t="s">
        <v>189</v>
      </c>
      <c r="F9113" t="s">
        <v>43</v>
      </c>
      <c r="G9113" t="s">
        <v>58</v>
      </c>
      <c r="H9113" t="s">
        <v>1926</v>
      </c>
      <c r="I9113" s="4">
        <v>43.5</v>
      </c>
      <c r="J9113" s="5">
        <v>3</v>
      </c>
      <c r="K9113" s="4">
        <v>10.88</v>
      </c>
    </row>
    <row r="9114" spans="1:11" x14ac:dyDescent="0.2">
      <c r="A9114" t="s">
        <v>3893</v>
      </c>
      <c r="B9114" t="str">
        <f t="shared" si="286"/>
        <v>2017</v>
      </c>
      <c r="C9114" t="str">
        <f t="shared" si="287"/>
        <v>Nov</v>
      </c>
      <c r="D9114" t="s">
        <v>850</v>
      </c>
      <c r="E9114" t="s">
        <v>37</v>
      </c>
      <c r="F9114" t="s">
        <v>12</v>
      </c>
      <c r="G9114" t="s">
        <v>13</v>
      </c>
      <c r="H9114" t="s">
        <v>355</v>
      </c>
      <c r="I9114" s="4">
        <v>26.4</v>
      </c>
      <c r="J9114" s="5">
        <v>5</v>
      </c>
      <c r="K9114" s="4">
        <v>11.88</v>
      </c>
    </row>
    <row r="9115" spans="1:11" x14ac:dyDescent="0.2">
      <c r="A9115" t="s">
        <v>3893</v>
      </c>
      <c r="B9115" t="str">
        <f t="shared" si="286"/>
        <v>2017</v>
      </c>
      <c r="C9115" t="str">
        <f t="shared" si="287"/>
        <v>Nov</v>
      </c>
      <c r="D9115" t="s">
        <v>751</v>
      </c>
      <c r="E9115" t="s">
        <v>31</v>
      </c>
      <c r="F9115" t="s">
        <v>12</v>
      </c>
      <c r="G9115" t="s">
        <v>13</v>
      </c>
      <c r="H9115" t="s">
        <v>807</v>
      </c>
      <c r="I9115" s="4">
        <v>35.880000000000003</v>
      </c>
      <c r="J9115" s="5">
        <v>6</v>
      </c>
      <c r="K9115" s="4">
        <v>17.579999999999998</v>
      </c>
    </row>
    <row r="9116" spans="1:11" x14ac:dyDescent="0.2">
      <c r="A9116" t="s">
        <v>3893</v>
      </c>
      <c r="B9116" t="str">
        <f t="shared" si="286"/>
        <v>2017</v>
      </c>
      <c r="C9116" t="str">
        <f t="shared" si="287"/>
        <v>Nov</v>
      </c>
      <c r="D9116" t="s">
        <v>427</v>
      </c>
      <c r="E9116" t="s">
        <v>139</v>
      </c>
      <c r="F9116" t="s">
        <v>43</v>
      </c>
      <c r="G9116" t="s">
        <v>44</v>
      </c>
      <c r="H9116" t="s">
        <v>1465</v>
      </c>
      <c r="I9116" s="4">
        <v>361.38</v>
      </c>
      <c r="J9116" s="5">
        <v>2</v>
      </c>
      <c r="K9116" s="4">
        <v>27.1</v>
      </c>
    </row>
    <row r="9117" spans="1:11" x14ac:dyDescent="0.2">
      <c r="A9117" t="s">
        <v>3893</v>
      </c>
      <c r="B9117" t="str">
        <f t="shared" si="286"/>
        <v>2017</v>
      </c>
      <c r="C9117" t="str">
        <f t="shared" si="287"/>
        <v>Nov</v>
      </c>
      <c r="D9117" t="s">
        <v>1887</v>
      </c>
      <c r="E9117" t="s">
        <v>26</v>
      </c>
      <c r="F9117" t="s">
        <v>43</v>
      </c>
      <c r="G9117" t="s">
        <v>58</v>
      </c>
      <c r="H9117" t="s">
        <v>1753</v>
      </c>
      <c r="I9117" s="4">
        <v>40.78</v>
      </c>
      <c r="J9117" s="5">
        <v>3</v>
      </c>
      <c r="K9117" s="4">
        <v>0.51</v>
      </c>
    </row>
    <row r="9118" spans="1:11" x14ac:dyDescent="0.2">
      <c r="A9118" t="s">
        <v>3893</v>
      </c>
      <c r="B9118" t="str">
        <f t="shared" si="286"/>
        <v>2017</v>
      </c>
      <c r="C9118" t="str">
        <f t="shared" si="287"/>
        <v>Nov</v>
      </c>
      <c r="D9118" t="s">
        <v>3181</v>
      </c>
      <c r="E9118" t="s">
        <v>31</v>
      </c>
      <c r="F9118" t="s">
        <v>43</v>
      </c>
      <c r="G9118" t="s">
        <v>58</v>
      </c>
      <c r="H9118" t="s">
        <v>2284</v>
      </c>
      <c r="I9118" s="4">
        <v>199.75</v>
      </c>
      <c r="J9118" s="5">
        <v>5</v>
      </c>
      <c r="K9118" s="4">
        <v>87.89</v>
      </c>
    </row>
    <row r="9119" spans="1:11" x14ac:dyDescent="0.2">
      <c r="A9119" t="s">
        <v>3893</v>
      </c>
      <c r="B9119" t="str">
        <f t="shared" si="286"/>
        <v>2017</v>
      </c>
      <c r="C9119" t="str">
        <f t="shared" si="287"/>
        <v>Nov</v>
      </c>
      <c r="D9119" t="s">
        <v>3181</v>
      </c>
      <c r="E9119" t="s">
        <v>31</v>
      </c>
      <c r="F9119" t="s">
        <v>38</v>
      </c>
      <c r="G9119" t="s">
        <v>164</v>
      </c>
      <c r="H9119" t="s">
        <v>2462</v>
      </c>
      <c r="I9119" s="4">
        <v>1673.18</v>
      </c>
      <c r="J9119" s="5">
        <v>12</v>
      </c>
      <c r="K9119" s="4">
        <v>20.91</v>
      </c>
    </row>
    <row r="9120" spans="1:11" x14ac:dyDescent="0.2">
      <c r="A9120" t="s">
        <v>3893</v>
      </c>
      <c r="B9120" t="str">
        <f t="shared" si="286"/>
        <v>2017</v>
      </c>
      <c r="C9120" t="str">
        <f t="shared" si="287"/>
        <v>Nov</v>
      </c>
      <c r="D9120" t="s">
        <v>689</v>
      </c>
      <c r="E9120" t="s">
        <v>290</v>
      </c>
      <c r="F9120" t="s">
        <v>12</v>
      </c>
      <c r="G9120" t="s">
        <v>13</v>
      </c>
      <c r="H9120" t="s">
        <v>3554</v>
      </c>
      <c r="I9120" s="4">
        <v>16.27</v>
      </c>
      <c r="J9120" s="5">
        <v>3</v>
      </c>
      <c r="K9120" s="4">
        <v>5.29</v>
      </c>
    </row>
    <row r="9121" spans="1:11" x14ac:dyDescent="0.2">
      <c r="A9121" t="s">
        <v>3893</v>
      </c>
      <c r="B9121" t="str">
        <f t="shared" si="286"/>
        <v>2017</v>
      </c>
      <c r="C9121" t="str">
        <f t="shared" si="287"/>
        <v>Nov</v>
      </c>
      <c r="D9121" t="s">
        <v>33</v>
      </c>
      <c r="E9121" t="s">
        <v>189</v>
      </c>
      <c r="F9121" t="s">
        <v>12</v>
      </c>
      <c r="G9121" t="s">
        <v>22</v>
      </c>
      <c r="H9121" t="s">
        <v>2874</v>
      </c>
      <c r="I9121" s="4">
        <v>18.37</v>
      </c>
      <c r="J9121" s="5">
        <v>4</v>
      </c>
      <c r="K9121" s="4">
        <v>5.97</v>
      </c>
    </row>
    <row r="9122" spans="1:11" x14ac:dyDescent="0.2">
      <c r="A9122" t="s">
        <v>3893</v>
      </c>
      <c r="B9122" t="str">
        <f t="shared" si="286"/>
        <v>2017</v>
      </c>
      <c r="C9122" t="str">
        <f t="shared" si="287"/>
        <v>Nov</v>
      </c>
      <c r="D9122" t="s">
        <v>435</v>
      </c>
      <c r="E9122" t="s">
        <v>31</v>
      </c>
      <c r="F9122" t="s">
        <v>38</v>
      </c>
      <c r="G9122" t="s">
        <v>164</v>
      </c>
      <c r="H9122" t="s">
        <v>573</v>
      </c>
      <c r="I9122" s="4">
        <v>486.37</v>
      </c>
      <c r="J9122" s="5">
        <v>4</v>
      </c>
      <c r="K9122" s="4">
        <v>36.479999999999997</v>
      </c>
    </row>
    <row r="9123" spans="1:11" x14ac:dyDescent="0.2">
      <c r="A9123" t="s">
        <v>3893</v>
      </c>
      <c r="B9123" t="str">
        <f t="shared" si="286"/>
        <v>2017</v>
      </c>
      <c r="C9123" t="str">
        <f t="shared" si="287"/>
        <v>Nov</v>
      </c>
      <c r="D9123" t="s">
        <v>2275</v>
      </c>
      <c r="E9123" t="s">
        <v>139</v>
      </c>
      <c r="F9123" t="s">
        <v>43</v>
      </c>
      <c r="G9123" t="s">
        <v>694</v>
      </c>
      <c r="H9123" t="s">
        <v>3585</v>
      </c>
      <c r="I9123" s="4">
        <v>959.98</v>
      </c>
      <c r="J9123" s="5">
        <v>2</v>
      </c>
      <c r="K9123" s="4">
        <v>311.99</v>
      </c>
    </row>
    <row r="9124" spans="1:11" x14ac:dyDescent="0.2">
      <c r="A9124" t="s">
        <v>3893</v>
      </c>
      <c r="B9124" t="str">
        <f t="shared" si="286"/>
        <v>2017</v>
      </c>
      <c r="C9124" t="str">
        <f t="shared" si="287"/>
        <v>Nov</v>
      </c>
      <c r="D9124" t="s">
        <v>2275</v>
      </c>
      <c r="E9124" t="s">
        <v>139</v>
      </c>
      <c r="F9124" t="s">
        <v>12</v>
      </c>
      <c r="G9124" t="s">
        <v>22</v>
      </c>
      <c r="H9124" t="s">
        <v>1591</v>
      </c>
      <c r="I9124" s="4">
        <v>4.09</v>
      </c>
      <c r="J9124" s="5">
        <v>2</v>
      </c>
      <c r="K9124" s="4">
        <v>-3</v>
      </c>
    </row>
    <row r="9125" spans="1:11" x14ac:dyDescent="0.2">
      <c r="A9125" t="s">
        <v>3893</v>
      </c>
      <c r="B9125" t="str">
        <f t="shared" si="286"/>
        <v>2017</v>
      </c>
      <c r="C9125" t="str">
        <f t="shared" si="287"/>
        <v>Nov</v>
      </c>
      <c r="D9125" t="s">
        <v>2275</v>
      </c>
      <c r="E9125" t="s">
        <v>139</v>
      </c>
      <c r="F9125" t="s">
        <v>12</v>
      </c>
      <c r="G9125" t="s">
        <v>27</v>
      </c>
      <c r="H9125" t="s">
        <v>690</v>
      </c>
      <c r="I9125" s="4">
        <v>55.98</v>
      </c>
      <c r="J9125" s="5">
        <v>2</v>
      </c>
      <c r="K9125" s="4">
        <v>4.2</v>
      </c>
    </row>
    <row r="9126" spans="1:11" x14ac:dyDescent="0.2">
      <c r="A9126" t="s">
        <v>3893</v>
      </c>
      <c r="B9126" t="str">
        <f t="shared" si="286"/>
        <v>2017</v>
      </c>
      <c r="C9126" t="str">
        <f t="shared" si="287"/>
        <v>Nov</v>
      </c>
      <c r="D9126" t="s">
        <v>2275</v>
      </c>
      <c r="E9126" t="s">
        <v>139</v>
      </c>
      <c r="F9126" t="s">
        <v>12</v>
      </c>
      <c r="G9126" t="s">
        <v>13</v>
      </c>
      <c r="H9126" t="s">
        <v>88</v>
      </c>
      <c r="I9126" s="4">
        <v>10.69</v>
      </c>
      <c r="J9126" s="5">
        <v>2</v>
      </c>
      <c r="K9126" s="4">
        <v>3.74</v>
      </c>
    </row>
    <row r="9127" spans="1:11" x14ac:dyDescent="0.2">
      <c r="A9127" t="s">
        <v>3894</v>
      </c>
      <c r="B9127" t="str">
        <f t="shared" si="286"/>
        <v>2017</v>
      </c>
      <c r="C9127" t="str">
        <f t="shared" si="287"/>
        <v>Nov</v>
      </c>
      <c r="D9127" t="s">
        <v>903</v>
      </c>
      <c r="E9127" t="s">
        <v>290</v>
      </c>
      <c r="F9127" t="s">
        <v>43</v>
      </c>
      <c r="G9127" t="s">
        <v>353</v>
      </c>
      <c r="H9127" t="s">
        <v>3895</v>
      </c>
      <c r="I9127" s="4">
        <v>7999.98</v>
      </c>
      <c r="J9127" s="5">
        <v>4</v>
      </c>
      <c r="K9127" s="4">
        <v>-3839.99</v>
      </c>
    </row>
    <row r="9128" spans="1:11" x14ac:dyDescent="0.2">
      <c r="A9128" t="s">
        <v>3894</v>
      </c>
      <c r="B9128" t="str">
        <f t="shared" si="286"/>
        <v>2017</v>
      </c>
      <c r="C9128" t="str">
        <f t="shared" si="287"/>
        <v>Nov</v>
      </c>
      <c r="D9128" t="s">
        <v>903</v>
      </c>
      <c r="E9128" t="s">
        <v>290</v>
      </c>
      <c r="F9128" t="s">
        <v>12</v>
      </c>
      <c r="G9128" t="s">
        <v>105</v>
      </c>
      <c r="H9128" t="s">
        <v>2892</v>
      </c>
      <c r="I9128" s="4">
        <v>167.44</v>
      </c>
      <c r="J9128" s="5">
        <v>2</v>
      </c>
      <c r="K9128" s="4">
        <v>14.65</v>
      </c>
    </row>
    <row r="9129" spans="1:11" x14ac:dyDescent="0.2">
      <c r="A9129" t="s">
        <v>3894</v>
      </c>
      <c r="B9129" t="str">
        <f t="shared" si="286"/>
        <v>2017</v>
      </c>
      <c r="C9129" t="str">
        <f t="shared" si="287"/>
        <v>Nov</v>
      </c>
      <c r="D9129" t="s">
        <v>2182</v>
      </c>
      <c r="E9129" t="s">
        <v>135</v>
      </c>
      <c r="F9129" t="s">
        <v>12</v>
      </c>
      <c r="G9129" t="s">
        <v>13</v>
      </c>
      <c r="H9129" t="s">
        <v>809</v>
      </c>
      <c r="I9129" s="4">
        <v>9.66</v>
      </c>
      <c r="J9129" s="5">
        <v>2</v>
      </c>
      <c r="K9129" s="4">
        <v>3.26</v>
      </c>
    </row>
    <row r="9130" spans="1:11" x14ac:dyDescent="0.2">
      <c r="A9130" t="s">
        <v>3894</v>
      </c>
      <c r="B9130" t="str">
        <f t="shared" si="286"/>
        <v>2017</v>
      </c>
      <c r="C9130" t="str">
        <f t="shared" si="287"/>
        <v>Nov</v>
      </c>
      <c r="D9130" t="s">
        <v>1420</v>
      </c>
      <c r="E9130" t="s">
        <v>11</v>
      </c>
      <c r="F9130" t="s">
        <v>12</v>
      </c>
      <c r="G9130" t="s">
        <v>18</v>
      </c>
      <c r="H9130" t="s">
        <v>1458</v>
      </c>
      <c r="I9130" s="4">
        <v>23.68</v>
      </c>
      <c r="J9130" s="5">
        <v>2</v>
      </c>
      <c r="K9130" s="4">
        <v>8.8800000000000008</v>
      </c>
    </row>
    <row r="9131" spans="1:11" x14ac:dyDescent="0.2">
      <c r="A9131" t="s">
        <v>3894</v>
      </c>
      <c r="B9131" t="str">
        <f t="shared" si="286"/>
        <v>2017</v>
      </c>
      <c r="C9131" t="str">
        <f t="shared" si="287"/>
        <v>Nov</v>
      </c>
      <c r="D9131" t="s">
        <v>947</v>
      </c>
      <c r="E9131" t="s">
        <v>290</v>
      </c>
      <c r="F9131" t="s">
        <v>38</v>
      </c>
      <c r="G9131" t="s">
        <v>164</v>
      </c>
      <c r="H9131" t="s">
        <v>1095</v>
      </c>
      <c r="I9131" s="4">
        <v>523.76</v>
      </c>
      <c r="J9131" s="5">
        <v>3</v>
      </c>
      <c r="K9131" s="4">
        <v>-192.05</v>
      </c>
    </row>
    <row r="9132" spans="1:11" x14ac:dyDescent="0.2">
      <c r="A9132" t="s">
        <v>3894</v>
      </c>
      <c r="B9132" t="str">
        <f t="shared" si="286"/>
        <v>2017</v>
      </c>
      <c r="C9132" t="str">
        <f t="shared" si="287"/>
        <v>Nov</v>
      </c>
      <c r="D9132" t="s">
        <v>947</v>
      </c>
      <c r="E9132" t="s">
        <v>290</v>
      </c>
      <c r="F9132" t="s">
        <v>43</v>
      </c>
      <c r="G9132" t="s">
        <v>44</v>
      </c>
      <c r="H9132" t="s">
        <v>3521</v>
      </c>
      <c r="I9132" s="4">
        <v>1359.96</v>
      </c>
      <c r="J9132" s="5">
        <v>5</v>
      </c>
      <c r="K9132" s="4">
        <v>119</v>
      </c>
    </row>
    <row r="9133" spans="1:11" x14ac:dyDescent="0.2">
      <c r="A9133" t="s">
        <v>3894</v>
      </c>
      <c r="B9133" t="str">
        <f t="shared" si="286"/>
        <v>2017</v>
      </c>
      <c r="C9133" t="str">
        <f t="shared" si="287"/>
        <v>Nov</v>
      </c>
      <c r="D9133" t="s">
        <v>444</v>
      </c>
      <c r="E9133" t="s">
        <v>135</v>
      </c>
      <c r="F9133" t="s">
        <v>43</v>
      </c>
      <c r="G9133" t="s">
        <v>58</v>
      </c>
      <c r="H9133" t="s">
        <v>930</v>
      </c>
      <c r="I9133" s="4">
        <v>95.98</v>
      </c>
      <c r="J9133" s="5">
        <v>3</v>
      </c>
      <c r="K9133" s="4">
        <v>15.6</v>
      </c>
    </row>
    <row r="9134" spans="1:11" x14ac:dyDescent="0.2">
      <c r="A9134" t="s">
        <v>3894</v>
      </c>
      <c r="B9134" t="str">
        <f t="shared" si="286"/>
        <v>2017</v>
      </c>
      <c r="C9134" t="str">
        <f t="shared" si="287"/>
        <v>Nov</v>
      </c>
      <c r="D9134" t="s">
        <v>444</v>
      </c>
      <c r="E9134" t="s">
        <v>135</v>
      </c>
      <c r="F9134" t="s">
        <v>43</v>
      </c>
      <c r="G9134" t="s">
        <v>44</v>
      </c>
      <c r="H9134" t="s">
        <v>3831</v>
      </c>
      <c r="I9134" s="4">
        <v>143.93</v>
      </c>
      <c r="J9134" s="5">
        <v>9</v>
      </c>
      <c r="K9134" s="4">
        <v>-32.380000000000003</v>
      </c>
    </row>
    <row r="9135" spans="1:11" x14ac:dyDescent="0.2">
      <c r="A9135" t="s">
        <v>3894</v>
      </c>
      <c r="B9135" t="str">
        <f t="shared" si="286"/>
        <v>2017</v>
      </c>
      <c r="C9135" t="str">
        <f t="shared" si="287"/>
        <v>Nov</v>
      </c>
      <c r="D9135" t="s">
        <v>444</v>
      </c>
      <c r="E9135" t="s">
        <v>135</v>
      </c>
      <c r="F9135" t="s">
        <v>12</v>
      </c>
      <c r="G9135" t="s">
        <v>22</v>
      </c>
      <c r="H9135" t="s">
        <v>133</v>
      </c>
      <c r="I9135" s="4">
        <v>3.56</v>
      </c>
      <c r="J9135" s="5">
        <v>2</v>
      </c>
      <c r="K9135" s="4">
        <v>-2.97</v>
      </c>
    </row>
    <row r="9136" spans="1:11" x14ac:dyDescent="0.2">
      <c r="A9136" t="s">
        <v>3894</v>
      </c>
      <c r="B9136" t="str">
        <f t="shared" si="286"/>
        <v>2017</v>
      </c>
      <c r="C9136" t="str">
        <f t="shared" si="287"/>
        <v>Nov</v>
      </c>
      <c r="D9136" t="s">
        <v>444</v>
      </c>
      <c r="E9136" t="s">
        <v>135</v>
      </c>
      <c r="F9136" t="s">
        <v>12</v>
      </c>
      <c r="G9136" t="s">
        <v>18</v>
      </c>
      <c r="H9136" t="s">
        <v>698</v>
      </c>
      <c r="I9136" s="4">
        <v>4.93</v>
      </c>
      <c r="J9136" s="5">
        <v>2</v>
      </c>
      <c r="K9136" s="4">
        <v>1.72</v>
      </c>
    </row>
    <row r="9137" spans="1:11" x14ac:dyDescent="0.2">
      <c r="A9137" t="s">
        <v>3894</v>
      </c>
      <c r="B9137" t="str">
        <f t="shared" si="286"/>
        <v>2017</v>
      </c>
      <c r="C9137" t="str">
        <f t="shared" si="287"/>
        <v>Nov</v>
      </c>
      <c r="D9137" t="s">
        <v>1364</v>
      </c>
      <c r="E9137" t="s">
        <v>11</v>
      </c>
      <c r="F9137" t="s">
        <v>12</v>
      </c>
      <c r="G9137" t="s">
        <v>22</v>
      </c>
      <c r="H9137" t="s">
        <v>1627</v>
      </c>
      <c r="I9137" s="4">
        <v>7.54</v>
      </c>
      <c r="J9137" s="5">
        <v>6</v>
      </c>
      <c r="K9137" s="4">
        <v>-13.19</v>
      </c>
    </row>
    <row r="9138" spans="1:11" x14ac:dyDescent="0.2">
      <c r="A9138" t="s">
        <v>3894</v>
      </c>
      <c r="B9138" t="str">
        <f t="shared" si="286"/>
        <v>2017</v>
      </c>
      <c r="C9138" t="str">
        <f t="shared" si="287"/>
        <v>Nov</v>
      </c>
      <c r="D9138" t="s">
        <v>1364</v>
      </c>
      <c r="E9138" t="s">
        <v>11</v>
      </c>
      <c r="F9138" t="s">
        <v>12</v>
      </c>
      <c r="G9138" t="s">
        <v>22</v>
      </c>
      <c r="H9138" t="s">
        <v>1022</v>
      </c>
      <c r="I9138" s="4">
        <v>1.41</v>
      </c>
      <c r="J9138" s="5">
        <v>2</v>
      </c>
      <c r="K9138" s="4">
        <v>-2.3199999999999998</v>
      </c>
    </row>
    <row r="9139" spans="1:11" x14ac:dyDescent="0.2">
      <c r="A9139" t="s">
        <v>3894</v>
      </c>
      <c r="B9139" t="str">
        <f t="shared" si="286"/>
        <v>2017</v>
      </c>
      <c r="C9139" t="str">
        <f t="shared" si="287"/>
        <v>Nov</v>
      </c>
      <c r="D9139" t="s">
        <v>1364</v>
      </c>
      <c r="E9139" t="s">
        <v>11</v>
      </c>
      <c r="F9139" t="s">
        <v>12</v>
      </c>
      <c r="G9139" t="s">
        <v>22</v>
      </c>
      <c r="H9139" t="s">
        <v>1482</v>
      </c>
      <c r="I9139" s="4">
        <v>4.1399999999999997</v>
      </c>
      <c r="J9139" s="5">
        <v>4</v>
      </c>
      <c r="K9139" s="4">
        <v>-6.42</v>
      </c>
    </row>
    <row r="9140" spans="1:11" x14ac:dyDescent="0.2">
      <c r="A9140" t="s">
        <v>3894</v>
      </c>
      <c r="B9140" t="str">
        <f t="shared" si="286"/>
        <v>2017</v>
      </c>
      <c r="C9140" t="str">
        <f t="shared" si="287"/>
        <v>Nov</v>
      </c>
      <c r="D9140" t="s">
        <v>1364</v>
      </c>
      <c r="E9140" t="s">
        <v>11</v>
      </c>
      <c r="F9140" t="s">
        <v>12</v>
      </c>
      <c r="G9140" t="s">
        <v>20</v>
      </c>
      <c r="H9140" t="s">
        <v>2039</v>
      </c>
      <c r="I9140" s="4">
        <v>52.75</v>
      </c>
      <c r="J9140" s="5">
        <v>3</v>
      </c>
      <c r="K9140" s="4">
        <v>-12.53</v>
      </c>
    </row>
    <row r="9141" spans="1:11" x14ac:dyDescent="0.2">
      <c r="A9141" t="s">
        <v>3894</v>
      </c>
      <c r="B9141" t="str">
        <f t="shared" si="286"/>
        <v>2017</v>
      </c>
      <c r="C9141" t="str">
        <f t="shared" si="287"/>
        <v>Nov</v>
      </c>
      <c r="D9141" t="s">
        <v>1552</v>
      </c>
      <c r="E9141" t="s">
        <v>87</v>
      </c>
      <c r="F9141" t="s">
        <v>43</v>
      </c>
      <c r="G9141" t="s">
        <v>58</v>
      </c>
      <c r="H9141" t="s">
        <v>450</v>
      </c>
      <c r="I9141" s="4">
        <v>70.72</v>
      </c>
      <c r="J9141" s="5">
        <v>4</v>
      </c>
      <c r="K9141" s="4">
        <v>-6.19</v>
      </c>
    </row>
    <row r="9142" spans="1:11" x14ac:dyDescent="0.2">
      <c r="A9142" t="s">
        <v>3894</v>
      </c>
      <c r="B9142" t="str">
        <f t="shared" si="286"/>
        <v>2017</v>
      </c>
      <c r="C9142" t="str">
        <f t="shared" si="287"/>
        <v>Nov</v>
      </c>
      <c r="D9142" t="s">
        <v>1552</v>
      </c>
      <c r="E9142" t="s">
        <v>87</v>
      </c>
      <c r="F9142" t="s">
        <v>12</v>
      </c>
      <c r="G9142" t="s">
        <v>20</v>
      </c>
      <c r="H9142" t="s">
        <v>315</v>
      </c>
      <c r="I9142" s="4">
        <v>194.35</v>
      </c>
      <c r="J9142" s="5">
        <v>3</v>
      </c>
      <c r="K9142" s="4">
        <v>-43.73</v>
      </c>
    </row>
    <row r="9143" spans="1:11" x14ac:dyDescent="0.2">
      <c r="A9143" t="s">
        <v>3894</v>
      </c>
      <c r="B9143" t="str">
        <f t="shared" si="286"/>
        <v>2017</v>
      </c>
      <c r="C9143" t="str">
        <f t="shared" si="287"/>
        <v>Nov</v>
      </c>
      <c r="D9143" t="s">
        <v>1132</v>
      </c>
      <c r="E9143" t="s">
        <v>116</v>
      </c>
      <c r="F9143" t="s">
        <v>12</v>
      </c>
      <c r="G9143" t="s">
        <v>27</v>
      </c>
      <c r="H9143" t="s">
        <v>619</v>
      </c>
      <c r="I9143" s="4">
        <v>4.3</v>
      </c>
      <c r="J9143" s="5">
        <v>2</v>
      </c>
      <c r="K9143" s="4">
        <v>1.42</v>
      </c>
    </row>
    <row r="9144" spans="1:11" x14ac:dyDescent="0.2">
      <c r="A9144" t="s">
        <v>3896</v>
      </c>
      <c r="B9144" t="str">
        <f t="shared" si="286"/>
        <v>2017</v>
      </c>
      <c r="C9144" t="str">
        <f t="shared" si="287"/>
        <v>Nov</v>
      </c>
      <c r="D9144" t="s">
        <v>1308</v>
      </c>
      <c r="E9144" t="s">
        <v>109</v>
      </c>
      <c r="F9144" t="s">
        <v>12</v>
      </c>
      <c r="G9144" t="s">
        <v>22</v>
      </c>
      <c r="H9144" t="s">
        <v>1601</v>
      </c>
      <c r="I9144" s="4">
        <v>2.39</v>
      </c>
      <c r="J9144" s="5">
        <v>2</v>
      </c>
      <c r="K9144" s="4">
        <v>-1.83</v>
      </c>
    </row>
    <row r="9145" spans="1:11" x14ac:dyDescent="0.2">
      <c r="A9145" t="s">
        <v>3896</v>
      </c>
      <c r="B9145" t="str">
        <f t="shared" si="286"/>
        <v>2017</v>
      </c>
      <c r="C9145" t="str">
        <f t="shared" si="287"/>
        <v>Nov</v>
      </c>
      <c r="D9145" t="s">
        <v>1308</v>
      </c>
      <c r="E9145" t="s">
        <v>109</v>
      </c>
      <c r="F9145" t="s">
        <v>12</v>
      </c>
      <c r="G9145" t="s">
        <v>20</v>
      </c>
      <c r="H9145" t="s">
        <v>1812</v>
      </c>
      <c r="I9145" s="4">
        <v>243.99</v>
      </c>
      <c r="J9145" s="5">
        <v>7</v>
      </c>
      <c r="K9145" s="4">
        <v>30.5</v>
      </c>
    </row>
    <row r="9146" spans="1:11" x14ac:dyDescent="0.2">
      <c r="A9146" t="s">
        <v>3896</v>
      </c>
      <c r="B9146" t="str">
        <f t="shared" si="286"/>
        <v>2017</v>
      </c>
      <c r="C9146" t="str">
        <f t="shared" si="287"/>
        <v>Nov</v>
      </c>
      <c r="D9146" t="s">
        <v>572</v>
      </c>
      <c r="E9146" t="s">
        <v>462</v>
      </c>
      <c r="F9146" t="s">
        <v>43</v>
      </c>
      <c r="G9146" t="s">
        <v>58</v>
      </c>
      <c r="H9146" t="s">
        <v>1052</v>
      </c>
      <c r="I9146" s="4">
        <v>159.99</v>
      </c>
      <c r="J9146" s="5">
        <v>1</v>
      </c>
      <c r="K9146" s="4">
        <v>54.4</v>
      </c>
    </row>
    <row r="9147" spans="1:11" x14ac:dyDescent="0.2">
      <c r="A9147" t="s">
        <v>3896</v>
      </c>
      <c r="B9147" t="str">
        <f t="shared" si="286"/>
        <v>2017</v>
      </c>
      <c r="C9147" t="str">
        <f t="shared" si="287"/>
        <v>Nov</v>
      </c>
      <c r="D9147" t="s">
        <v>3123</v>
      </c>
      <c r="E9147" t="s">
        <v>169</v>
      </c>
      <c r="F9147" t="s">
        <v>43</v>
      </c>
      <c r="G9147" t="s">
        <v>58</v>
      </c>
      <c r="H9147" t="s">
        <v>181</v>
      </c>
      <c r="I9147" s="4">
        <v>390.75</v>
      </c>
      <c r="J9147" s="5">
        <v>5</v>
      </c>
      <c r="K9147" s="4">
        <v>171.93</v>
      </c>
    </row>
    <row r="9148" spans="1:11" x14ac:dyDescent="0.2">
      <c r="A9148" t="s">
        <v>3896</v>
      </c>
      <c r="B9148" t="str">
        <f t="shared" si="286"/>
        <v>2017</v>
      </c>
      <c r="C9148" t="str">
        <f t="shared" si="287"/>
        <v>Nov</v>
      </c>
      <c r="D9148" t="s">
        <v>2278</v>
      </c>
      <c r="E9148" t="s">
        <v>17</v>
      </c>
      <c r="F9148" t="s">
        <v>12</v>
      </c>
      <c r="G9148" t="s">
        <v>22</v>
      </c>
      <c r="H9148" t="s">
        <v>1425</v>
      </c>
      <c r="I9148" s="4">
        <v>16.03</v>
      </c>
      <c r="J9148" s="5">
        <v>5</v>
      </c>
      <c r="K9148" s="4">
        <v>-25.65</v>
      </c>
    </row>
    <row r="9149" spans="1:11" x14ac:dyDescent="0.2">
      <c r="A9149" t="s">
        <v>3896</v>
      </c>
      <c r="B9149" t="str">
        <f t="shared" si="286"/>
        <v>2017</v>
      </c>
      <c r="C9149" t="str">
        <f t="shared" si="287"/>
        <v>Nov</v>
      </c>
      <c r="D9149" t="s">
        <v>2020</v>
      </c>
      <c r="E9149" t="s">
        <v>11</v>
      </c>
      <c r="F9149" t="s">
        <v>43</v>
      </c>
      <c r="G9149" t="s">
        <v>44</v>
      </c>
      <c r="H9149" t="s">
        <v>1557</v>
      </c>
      <c r="I9149" s="4">
        <v>492.77</v>
      </c>
      <c r="J9149" s="5">
        <v>4</v>
      </c>
      <c r="K9149" s="4">
        <v>55.44</v>
      </c>
    </row>
    <row r="9150" spans="1:11" x14ac:dyDescent="0.2">
      <c r="A9150" t="s">
        <v>3896</v>
      </c>
      <c r="B9150" t="str">
        <f t="shared" si="286"/>
        <v>2017</v>
      </c>
      <c r="C9150" t="str">
        <f t="shared" si="287"/>
        <v>Nov</v>
      </c>
      <c r="D9150" t="s">
        <v>997</v>
      </c>
      <c r="E9150" t="s">
        <v>31</v>
      </c>
      <c r="F9150" t="s">
        <v>12</v>
      </c>
      <c r="G9150" t="s">
        <v>13</v>
      </c>
      <c r="H9150" t="s">
        <v>2782</v>
      </c>
      <c r="I9150" s="4">
        <v>12.96</v>
      </c>
      <c r="J9150" s="5">
        <v>2</v>
      </c>
      <c r="K9150" s="4">
        <v>6.22</v>
      </c>
    </row>
    <row r="9151" spans="1:11" x14ac:dyDescent="0.2">
      <c r="A9151" t="s">
        <v>3896</v>
      </c>
      <c r="B9151" t="str">
        <f t="shared" si="286"/>
        <v>2017</v>
      </c>
      <c r="C9151" t="str">
        <f t="shared" si="287"/>
        <v>Nov</v>
      </c>
      <c r="D9151" t="s">
        <v>3897</v>
      </c>
      <c r="E9151" t="s">
        <v>169</v>
      </c>
      <c r="F9151" t="s">
        <v>12</v>
      </c>
      <c r="G9151" t="s">
        <v>22</v>
      </c>
      <c r="H9151" t="s">
        <v>426</v>
      </c>
      <c r="I9151" s="4">
        <v>164.69</v>
      </c>
      <c r="J9151" s="5">
        <v>6</v>
      </c>
      <c r="K9151" s="4">
        <v>55.58</v>
      </c>
    </row>
    <row r="9152" spans="1:11" x14ac:dyDescent="0.2">
      <c r="A9152" t="s">
        <v>3896</v>
      </c>
      <c r="B9152" t="str">
        <f t="shared" si="286"/>
        <v>2017</v>
      </c>
      <c r="C9152" t="str">
        <f t="shared" si="287"/>
        <v>Nov</v>
      </c>
      <c r="D9152" t="s">
        <v>3897</v>
      </c>
      <c r="E9152" t="s">
        <v>169</v>
      </c>
      <c r="F9152" t="s">
        <v>38</v>
      </c>
      <c r="G9152" t="s">
        <v>164</v>
      </c>
      <c r="H9152" t="s">
        <v>165</v>
      </c>
      <c r="I9152" s="4">
        <v>166.5</v>
      </c>
      <c r="J9152" s="5">
        <v>2</v>
      </c>
      <c r="K9152" s="4">
        <v>-66.599999999999994</v>
      </c>
    </row>
    <row r="9153" spans="1:11" x14ac:dyDescent="0.2">
      <c r="A9153" t="s">
        <v>3896</v>
      </c>
      <c r="B9153" t="str">
        <f t="shared" si="286"/>
        <v>2017</v>
      </c>
      <c r="C9153" t="str">
        <f t="shared" si="287"/>
        <v>Nov</v>
      </c>
      <c r="D9153" t="s">
        <v>3897</v>
      </c>
      <c r="E9153" t="s">
        <v>169</v>
      </c>
      <c r="F9153" t="s">
        <v>12</v>
      </c>
      <c r="G9153" t="s">
        <v>13</v>
      </c>
      <c r="H9153" t="s">
        <v>2541</v>
      </c>
      <c r="I9153" s="4">
        <v>12.96</v>
      </c>
      <c r="J9153" s="5">
        <v>2</v>
      </c>
      <c r="K9153" s="4">
        <v>6.22</v>
      </c>
    </row>
    <row r="9154" spans="1:11" x14ac:dyDescent="0.2">
      <c r="A9154" t="s">
        <v>3896</v>
      </c>
      <c r="B9154" t="str">
        <f t="shared" si="286"/>
        <v>2017</v>
      </c>
      <c r="C9154" t="str">
        <f t="shared" si="287"/>
        <v>Nov</v>
      </c>
      <c r="D9154" t="s">
        <v>3897</v>
      </c>
      <c r="E9154" t="s">
        <v>169</v>
      </c>
      <c r="F9154" t="s">
        <v>12</v>
      </c>
      <c r="G9154" t="s">
        <v>13</v>
      </c>
      <c r="H9154" t="s">
        <v>528</v>
      </c>
      <c r="I9154" s="4">
        <v>110.96</v>
      </c>
      <c r="J9154" s="5">
        <v>2</v>
      </c>
      <c r="K9154" s="4">
        <v>53.26</v>
      </c>
    </row>
    <row r="9155" spans="1:11" x14ac:dyDescent="0.2">
      <c r="A9155" t="s">
        <v>3896</v>
      </c>
      <c r="B9155" t="str">
        <f t="shared" ref="B9155:B9218" si="288">TEXT(A9155,"YYYY")</f>
        <v>2017</v>
      </c>
      <c r="C9155" t="str">
        <f t="shared" ref="C9155:C9218" si="289">TEXT(A9155,"MMM")</f>
        <v>Nov</v>
      </c>
      <c r="D9155" t="s">
        <v>3897</v>
      </c>
      <c r="E9155" t="s">
        <v>169</v>
      </c>
      <c r="F9155" t="s">
        <v>43</v>
      </c>
      <c r="G9155" t="s">
        <v>44</v>
      </c>
      <c r="H9155" t="s">
        <v>3064</v>
      </c>
      <c r="I9155" s="4">
        <v>99.98</v>
      </c>
      <c r="J9155" s="5">
        <v>2</v>
      </c>
      <c r="K9155" s="4">
        <v>4</v>
      </c>
    </row>
    <row r="9156" spans="1:11" x14ac:dyDescent="0.2">
      <c r="A9156" t="s">
        <v>3896</v>
      </c>
      <c r="B9156" t="str">
        <f t="shared" si="288"/>
        <v>2017</v>
      </c>
      <c r="C9156" t="str">
        <f t="shared" si="289"/>
        <v>Nov</v>
      </c>
      <c r="D9156" t="s">
        <v>3897</v>
      </c>
      <c r="E9156" t="s">
        <v>169</v>
      </c>
      <c r="F9156" t="s">
        <v>12</v>
      </c>
      <c r="G9156" t="s">
        <v>22</v>
      </c>
      <c r="H9156" t="s">
        <v>949</v>
      </c>
      <c r="I9156" s="4">
        <v>11.42</v>
      </c>
      <c r="J9156" s="5">
        <v>1</v>
      </c>
      <c r="K9156" s="4">
        <v>3.71</v>
      </c>
    </row>
    <row r="9157" spans="1:11" x14ac:dyDescent="0.2">
      <c r="A9157" t="s">
        <v>3896</v>
      </c>
      <c r="B9157" t="str">
        <f t="shared" si="288"/>
        <v>2017</v>
      </c>
      <c r="C9157" t="str">
        <f t="shared" si="289"/>
        <v>Nov</v>
      </c>
      <c r="D9157" t="s">
        <v>3897</v>
      </c>
      <c r="E9157" t="s">
        <v>169</v>
      </c>
      <c r="F9157" t="s">
        <v>38</v>
      </c>
      <c r="G9157" t="s">
        <v>39</v>
      </c>
      <c r="H9157" t="s">
        <v>2116</v>
      </c>
      <c r="I9157" s="4">
        <v>128.12</v>
      </c>
      <c r="J9157" s="5">
        <v>2</v>
      </c>
      <c r="K9157" s="4">
        <v>24.2</v>
      </c>
    </row>
    <row r="9158" spans="1:11" x14ac:dyDescent="0.2">
      <c r="A9158" t="s">
        <v>3896</v>
      </c>
      <c r="B9158" t="str">
        <f t="shared" si="288"/>
        <v>2017</v>
      </c>
      <c r="C9158" t="str">
        <f t="shared" si="289"/>
        <v>Nov</v>
      </c>
      <c r="D9158" t="s">
        <v>3897</v>
      </c>
      <c r="E9158" t="s">
        <v>169</v>
      </c>
      <c r="F9158" t="s">
        <v>38</v>
      </c>
      <c r="G9158" t="s">
        <v>52</v>
      </c>
      <c r="H9158" t="s">
        <v>3643</v>
      </c>
      <c r="I9158" s="4">
        <v>101.4</v>
      </c>
      <c r="J9158" s="5">
        <v>5</v>
      </c>
      <c r="K9158" s="4">
        <v>38.53</v>
      </c>
    </row>
    <row r="9159" spans="1:11" x14ac:dyDescent="0.2">
      <c r="A9159" t="s">
        <v>3896</v>
      </c>
      <c r="B9159" t="str">
        <f t="shared" si="288"/>
        <v>2017</v>
      </c>
      <c r="C9159" t="str">
        <f t="shared" si="289"/>
        <v>Nov</v>
      </c>
      <c r="D9159" t="s">
        <v>2755</v>
      </c>
      <c r="E9159" t="s">
        <v>146</v>
      </c>
      <c r="F9159" t="s">
        <v>12</v>
      </c>
      <c r="G9159" t="s">
        <v>13</v>
      </c>
      <c r="H9159" t="s">
        <v>2351</v>
      </c>
      <c r="I9159" s="4">
        <v>4.41</v>
      </c>
      <c r="J9159" s="5">
        <v>1</v>
      </c>
      <c r="K9159" s="4">
        <v>2.0299999999999998</v>
      </c>
    </row>
    <row r="9160" spans="1:11" x14ac:dyDescent="0.2">
      <c r="A9160" t="s">
        <v>3896</v>
      </c>
      <c r="B9160" t="str">
        <f t="shared" si="288"/>
        <v>2017</v>
      </c>
      <c r="C9160" t="str">
        <f t="shared" si="289"/>
        <v>Nov</v>
      </c>
      <c r="D9160" t="s">
        <v>2755</v>
      </c>
      <c r="E9160" t="s">
        <v>146</v>
      </c>
      <c r="F9160" t="s">
        <v>12</v>
      </c>
      <c r="G9160" t="s">
        <v>13</v>
      </c>
      <c r="H9160" t="s">
        <v>719</v>
      </c>
      <c r="I9160" s="4">
        <v>167.94</v>
      </c>
      <c r="J9160" s="5">
        <v>3</v>
      </c>
      <c r="K9160" s="4">
        <v>82.29</v>
      </c>
    </row>
    <row r="9161" spans="1:11" x14ac:dyDescent="0.2">
      <c r="A9161" t="s">
        <v>3896</v>
      </c>
      <c r="B9161" t="str">
        <f t="shared" si="288"/>
        <v>2017</v>
      </c>
      <c r="C9161" t="str">
        <f t="shared" si="289"/>
        <v>Nov</v>
      </c>
      <c r="D9161" t="s">
        <v>2755</v>
      </c>
      <c r="E9161" t="s">
        <v>146</v>
      </c>
      <c r="F9161" t="s">
        <v>12</v>
      </c>
      <c r="G9161" t="s">
        <v>13</v>
      </c>
      <c r="H9161" t="s">
        <v>3554</v>
      </c>
      <c r="I9161" s="4">
        <v>67.8</v>
      </c>
      <c r="J9161" s="5">
        <v>10</v>
      </c>
      <c r="K9161" s="4">
        <v>31.19</v>
      </c>
    </row>
    <row r="9162" spans="1:11" x14ac:dyDescent="0.2">
      <c r="A9162" t="s">
        <v>3898</v>
      </c>
      <c r="B9162" t="str">
        <f t="shared" si="288"/>
        <v>2017</v>
      </c>
      <c r="C9162" t="str">
        <f t="shared" si="289"/>
        <v>Nov</v>
      </c>
      <c r="D9162" t="s">
        <v>2685</v>
      </c>
      <c r="E9162" t="s">
        <v>104</v>
      </c>
      <c r="F9162" t="s">
        <v>12</v>
      </c>
      <c r="G9162" t="s">
        <v>22</v>
      </c>
      <c r="H9162" t="s">
        <v>1694</v>
      </c>
      <c r="I9162" s="4">
        <v>5.68</v>
      </c>
      <c r="J9162" s="5">
        <v>1</v>
      </c>
      <c r="K9162" s="4">
        <v>-3.79</v>
      </c>
    </row>
    <row r="9163" spans="1:11" x14ac:dyDescent="0.2">
      <c r="A9163" t="s">
        <v>3898</v>
      </c>
      <c r="B9163" t="str">
        <f t="shared" si="288"/>
        <v>2017</v>
      </c>
      <c r="C9163" t="str">
        <f t="shared" si="289"/>
        <v>Nov</v>
      </c>
      <c r="D9163" t="s">
        <v>565</v>
      </c>
      <c r="E9163" t="s">
        <v>205</v>
      </c>
      <c r="F9163" t="s">
        <v>12</v>
      </c>
      <c r="G9163" t="s">
        <v>20</v>
      </c>
      <c r="H9163" t="s">
        <v>3899</v>
      </c>
      <c r="I9163" s="4">
        <v>46.26</v>
      </c>
      <c r="J9163" s="5">
        <v>3</v>
      </c>
      <c r="K9163" s="4">
        <v>12.03</v>
      </c>
    </row>
    <row r="9164" spans="1:11" x14ac:dyDescent="0.2">
      <c r="A9164" t="s">
        <v>3898</v>
      </c>
      <c r="B9164" t="str">
        <f t="shared" si="288"/>
        <v>2017</v>
      </c>
      <c r="C9164" t="str">
        <f t="shared" si="289"/>
        <v>Nov</v>
      </c>
      <c r="D9164" t="s">
        <v>2616</v>
      </c>
      <c r="E9164" t="s">
        <v>37</v>
      </c>
      <c r="F9164" t="s">
        <v>12</v>
      </c>
      <c r="G9164" t="s">
        <v>13</v>
      </c>
      <c r="H9164" t="s">
        <v>2053</v>
      </c>
      <c r="I9164" s="4">
        <v>5.78</v>
      </c>
      <c r="J9164" s="5">
        <v>1</v>
      </c>
      <c r="K9164" s="4">
        <v>2.83</v>
      </c>
    </row>
    <row r="9165" spans="1:11" x14ac:dyDescent="0.2">
      <c r="A9165" t="s">
        <v>3898</v>
      </c>
      <c r="B9165" t="str">
        <f t="shared" si="288"/>
        <v>2017</v>
      </c>
      <c r="C9165" t="str">
        <f t="shared" si="289"/>
        <v>Nov</v>
      </c>
      <c r="D9165" t="s">
        <v>1691</v>
      </c>
      <c r="E9165" t="s">
        <v>31</v>
      </c>
      <c r="F9165" t="s">
        <v>12</v>
      </c>
      <c r="G9165" t="s">
        <v>72</v>
      </c>
      <c r="H9165" t="s">
        <v>1673</v>
      </c>
      <c r="I9165" s="4">
        <v>15.28</v>
      </c>
      <c r="J9165" s="5">
        <v>2</v>
      </c>
      <c r="K9165" s="4">
        <v>7.49</v>
      </c>
    </row>
    <row r="9166" spans="1:11" x14ac:dyDescent="0.2">
      <c r="A9166" t="s">
        <v>3898</v>
      </c>
      <c r="B9166" t="str">
        <f t="shared" si="288"/>
        <v>2017</v>
      </c>
      <c r="C9166" t="str">
        <f t="shared" si="289"/>
        <v>Nov</v>
      </c>
      <c r="D9166" t="s">
        <v>1691</v>
      </c>
      <c r="E9166" t="s">
        <v>31</v>
      </c>
      <c r="F9166" t="s">
        <v>38</v>
      </c>
      <c r="G9166" t="s">
        <v>52</v>
      </c>
      <c r="H9166" t="s">
        <v>680</v>
      </c>
      <c r="I9166" s="4">
        <v>8.73</v>
      </c>
      <c r="J9166" s="5">
        <v>1</v>
      </c>
      <c r="K9166" s="4">
        <v>2.97</v>
      </c>
    </row>
    <row r="9167" spans="1:11" x14ac:dyDescent="0.2">
      <c r="A9167" t="s">
        <v>3898</v>
      </c>
      <c r="B9167" t="str">
        <f t="shared" si="288"/>
        <v>2017</v>
      </c>
      <c r="C9167" t="str">
        <f t="shared" si="289"/>
        <v>Nov</v>
      </c>
      <c r="D9167" t="s">
        <v>1691</v>
      </c>
      <c r="E9167" t="s">
        <v>31</v>
      </c>
      <c r="F9167" t="s">
        <v>12</v>
      </c>
      <c r="G9167" t="s">
        <v>27</v>
      </c>
      <c r="H9167" t="s">
        <v>1744</v>
      </c>
      <c r="I9167" s="4">
        <v>5.68</v>
      </c>
      <c r="J9167" s="5">
        <v>2</v>
      </c>
      <c r="K9167" s="4">
        <v>1.76</v>
      </c>
    </row>
    <row r="9168" spans="1:11" x14ac:dyDescent="0.2">
      <c r="A9168" t="s">
        <v>3898</v>
      </c>
      <c r="B9168" t="str">
        <f t="shared" si="288"/>
        <v>2017</v>
      </c>
      <c r="C9168" t="str">
        <f t="shared" si="289"/>
        <v>Nov</v>
      </c>
      <c r="D9168" t="s">
        <v>1678</v>
      </c>
      <c r="E9168" t="s">
        <v>290</v>
      </c>
      <c r="F9168" t="s">
        <v>12</v>
      </c>
      <c r="G9168" t="s">
        <v>105</v>
      </c>
      <c r="H9168" t="s">
        <v>822</v>
      </c>
      <c r="I9168" s="4">
        <v>499.58</v>
      </c>
      <c r="J9168" s="5">
        <v>3</v>
      </c>
      <c r="K9168" s="4">
        <v>43.71</v>
      </c>
    </row>
    <row r="9169" spans="1:11" x14ac:dyDescent="0.2">
      <c r="A9169" t="s">
        <v>3898</v>
      </c>
      <c r="B9169" t="str">
        <f t="shared" si="288"/>
        <v>2017</v>
      </c>
      <c r="C9169" t="str">
        <f t="shared" si="289"/>
        <v>Nov</v>
      </c>
      <c r="D9169" t="s">
        <v>1678</v>
      </c>
      <c r="E9169" t="s">
        <v>290</v>
      </c>
      <c r="F9169" t="s">
        <v>12</v>
      </c>
      <c r="G9169" t="s">
        <v>13</v>
      </c>
      <c r="H9169" t="s">
        <v>258</v>
      </c>
      <c r="I9169" s="4">
        <v>31.1</v>
      </c>
      <c r="J9169" s="5">
        <v>6</v>
      </c>
      <c r="K9169" s="4">
        <v>10.89</v>
      </c>
    </row>
    <row r="9170" spans="1:11" x14ac:dyDescent="0.2">
      <c r="A9170" t="s">
        <v>3898</v>
      </c>
      <c r="B9170" t="str">
        <f t="shared" si="288"/>
        <v>2017</v>
      </c>
      <c r="C9170" t="str">
        <f t="shared" si="289"/>
        <v>Nov</v>
      </c>
      <c r="D9170" t="s">
        <v>1678</v>
      </c>
      <c r="E9170" t="s">
        <v>290</v>
      </c>
      <c r="F9170" t="s">
        <v>12</v>
      </c>
      <c r="G9170" t="s">
        <v>22</v>
      </c>
      <c r="H9170" t="s">
        <v>191</v>
      </c>
      <c r="I9170" s="4">
        <v>13.27</v>
      </c>
      <c r="J9170" s="5">
        <v>8</v>
      </c>
      <c r="K9170" s="4">
        <v>-10.62</v>
      </c>
    </row>
    <row r="9171" spans="1:11" x14ac:dyDescent="0.2">
      <c r="A9171" t="s">
        <v>3898</v>
      </c>
      <c r="B9171" t="str">
        <f t="shared" si="288"/>
        <v>2017</v>
      </c>
      <c r="C9171" t="str">
        <f t="shared" si="289"/>
        <v>Nov</v>
      </c>
      <c r="D9171" t="s">
        <v>1678</v>
      </c>
      <c r="E9171" t="s">
        <v>290</v>
      </c>
      <c r="F9171" t="s">
        <v>38</v>
      </c>
      <c r="G9171" t="s">
        <v>52</v>
      </c>
      <c r="H9171" t="s">
        <v>1525</v>
      </c>
      <c r="I9171" s="4">
        <v>28.27</v>
      </c>
      <c r="J9171" s="5">
        <v>2</v>
      </c>
      <c r="K9171" s="4">
        <v>6.36</v>
      </c>
    </row>
    <row r="9172" spans="1:11" x14ac:dyDescent="0.2">
      <c r="A9172" t="s">
        <v>3898</v>
      </c>
      <c r="B9172" t="str">
        <f t="shared" si="288"/>
        <v>2017</v>
      </c>
      <c r="C9172" t="str">
        <f t="shared" si="289"/>
        <v>Nov</v>
      </c>
      <c r="D9172" t="s">
        <v>1678</v>
      </c>
      <c r="E9172" t="s">
        <v>290</v>
      </c>
      <c r="F9172" t="s">
        <v>12</v>
      </c>
      <c r="G9172" t="s">
        <v>20</v>
      </c>
      <c r="H9172" t="s">
        <v>348</v>
      </c>
      <c r="I9172" s="4">
        <v>259.14</v>
      </c>
      <c r="J9172" s="5">
        <v>4</v>
      </c>
      <c r="K9172" s="4">
        <v>-51.83</v>
      </c>
    </row>
    <row r="9173" spans="1:11" x14ac:dyDescent="0.2">
      <c r="A9173" t="s">
        <v>3898</v>
      </c>
      <c r="B9173" t="str">
        <f t="shared" si="288"/>
        <v>2017</v>
      </c>
      <c r="C9173" t="str">
        <f t="shared" si="289"/>
        <v>Nov</v>
      </c>
      <c r="D9173" t="s">
        <v>2716</v>
      </c>
      <c r="E9173" t="s">
        <v>369</v>
      </c>
      <c r="F9173" t="s">
        <v>12</v>
      </c>
      <c r="G9173" t="s">
        <v>27</v>
      </c>
      <c r="H9173" t="s">
        <v>3341</v>
      </c>
      <c r="I9173" s="4">
        <v>13.9</v>
      </c>
      <c r="J9173" s="5">
        <v>5</v>
      </c>
      <c r="K9173" s="4">
        <v>3.61</v>
      </c>
    </row>
    <row r="9174" spans="1:11" x14ac:dyDescent="0.2">
      <c r="A9174" t="s">
        <v>3898</v>
      </c>
      <c r="B9174" t="str">
        <f t="shared" si="288"/>
        <v>2017</v>
      </c>
      <c r="C9174" t="str">
        <f t="shared" si="289"/>
        <v>Nov</v>
      </c>
      <c r="D9174" t="s">
        <v>2716</v>
      </c>
      <c r="E9174" t="s">
        <v>369</v>
      </c>
      <c r="F9174" t="s">
        <v>12</v>
      </c>
      <c r="G9174" t="s">
        <v>13</v>
      </c>
      <c r="H9174" t="s">
        <v>719</v>
      </c>
      <c r="I9174" s="4">
        <v>26.38</v>
      </c>
      <c r="J9174" s="5">
        <v>1</v>
      </c>
      <c r="K9174" s="4">
        <v>12.13</v>
      </c>
    </row>
    <row r="9175" spans="1:11" x14ac:dyDescent="0.2">
      <c r="A9175" t="s">
        <v>3898</v>
      </c>
      <c r="B9175" t="str">
        <f t="shared" si="288"/>
        <v>2017</v>
      </c>
      <c r="C9175" t="str">
        <f t="shared" si="289"/>
        <v>Nov</v>
      </c>
      <c r="D9175" t="s">
        <v>1877</v>
      </c>
      <c r="E9175" t="s">
        <v>26</v>
      </c>
      <c r="F9175" t="s">
        <v>38</v>
      </c>
      <c r="G9175" t="s">
        <v>39</v>
      </c>
      <c r="H9175" t="s">
        <v>1717</v>
      </c>
      <c r="I9175" s="4">
        <v>127.37</v>
      </c>
      <c r="J9175" s="5">
        <v>2</v>
      </c>
      <c r="K9175" s="4">
        <v>-30.93</v>
      </c>
    </row>
    <row r="9176" spans="1:11" x14ac:dyDescent="0.2">
      <c r="A9176" t="s">
        <v>3898</v>
      </c>
      <c r="B9176" t="str">
        <f t="shared" si="288"/>
        <v>2017</v>
      </c>
      <c r="C9176" t="str">
        <f t="shared" si="289"/>
        <v>Nov</v>
      </c>
      <c r="D9176" t="s">
        <v>1877</v>
      </c>
      <c r="E9176" t="s">
        <v>26</v>
      </c>
      <c r="F9176" t="s">
        <v>12</v>
      </c>
      <c r="G9176" t="s">
        <v>13</v>
      </c>
      <c r="H9176" t="s">
        <v>2680</v>
      </c>
      <c r="I9176" s="4">
        <v>47.95</v>
      </c>
      <c r="J9176" s="5">
        <v>3</v>
      </c>
      <c r="K9176" s="4">
        <v>16.18</v>
      </c>
    </row>
    <row r="9177" spans="1:11" x14ac:dyDescent="0.2">
      <c r="A9177" t="s">
        <v>3898</v>
      </c>
      <c r="B9177" t="str">
        <f t="shared" si="288"/>
        <v>2017</v>
      </c>
      <c r="C9177" t="str">
        <f t="shared" si="289"/>
        <v>Nov</v>
      </c>
      <c r="D9177" t="s">
        <v>1364</v>
      </c>
      <c r="E9177" t="s">
        <v>31</v>
      </c>
      <c r="F9177" t="s">
        <v>12</v>
      </c>
      <c r="G9177" t="s">
        <v>13</v>
      </c>
      <c r="H9177" t="s">
        <v>2680</v>
      </c>
      <c r="I9177" s="4">
        <v>59.94</v>
      </c>
      <c r="J9177" s="5">
        <v>3</v>
      </c>
      <c r="K9177" s="4">
        <v>28.17</v>
      </c>
    </row>
    <row r="9178" spans="1:11" x14ac:dyDescent="0.2">
      <c r="A9178" t="s">
        <v>3898</v>
      </c>
      <c r="B9178" t="str">
        <f t="shared" si="288"/>
        <v>2017</v>
      </c>
      <c r="C9178" t="str">
        <f t="shared" si="289"/>
        <v>Nov</v>
      </c>
      <c r="D9178" t="s">
        <v>1364</v>
      </c>
      <c r="E9178" t="s">
        <v>31</v>
      </c>
      <c r="F9178" t="s">
        <v>12</v>
      </c>
      <c r="G9178" t="s">
        <v>13</v>
      </c>
      <c r="H9178" t="s">
        <v>719</v>
      </c>
      <c r="I9178" s="4">
        <v>45.36</v>
      </c>
      <c r="J9178" s="5">
        <v>4</v>
      </c>
      <c r="K9178" s="4">
        <v>22.23</v>
      </c>
    </row>
    <row r="9179" spans="1:11" x14ac:dyDescent="0.2">
      <c r="A9179" t="s">
        <v>3898</v>
      </c>
      <c r="B9179" t="str">
        <f t="shared" si="288"/>
        <v>2017</v>
      </c>
      <c r="C9179" t="str">
        <f t="shared" si="289"/>
        <v>Nov</v>
      </c>
      <c r="D9179" t="s">
        <v>1364</v>
      </c>
      <c r="E9179" t="s">
        <v>31</v>
      </c>
      <c r="F9179" t="s">
        <v>12</v>
      </c>
      <c r="G9179" t="s">
        <v>13</v>
      </c>
      <c r="H9179" t="s">
        <v>2054</v>
      </c>
      <c r="I9179" s="4">
        <v>26.4</v>
      </c>
      <c r="J9179" s="5">
        <v>5</v>
      </c>
      <c r="K9179" s="4">
        <v>12.67</v>
      </c>
    </row>
    <row r="9180" spans="1:11" x14ac:dyDescent="0.2">
      <c r="A9180" t="s">
        <v>3898</v>
      </c>
      <c r="B9180" t="str">
        <f t="shared" si="288"/>
        <v>2017</v>
      </c>
      <c r="C9180" t="str">
        <f t="shared" si="289"/>
        <v>Nov</v>
      </c>
      <c r="D9180" t="s">
        <v>1364</v>
      </c>
      <c r="E9180" t="s">
        <v>31</v>
      </c>
      <c r="F9180" t="s">
        <v>12</v>
      </c>
      <c r="G9180" t="s">
        <v>18</v>
      </c>
      <c r="H9180" t="s">
        <v>2732</v>
      </c>
      <c r="I9180" s="4">
        <v>41.4</v>
      </c>
      <c r="J9180" s="5">
        <v>4</v>
      </c>
      <c r="K9180" s="4">
        <v>19.87</v>
      </c>
    </row>
    <row r="9181" spans="1:11" x14ac:dyDescent="0.2">
      <c r="A9181" t="s">
        <v>3898</v>
      </c>
      <c r="B9181" t="str">
        <f t="shared" si="288"/>
        <v>2017</v>
      </c>
      <c r="C9181" t="str">
        <f t="shared" si="289"/>
        <v>Nov</v>
      </c>
      <c r="D9181" t="s">
        <v>1364</v>
      </c>
      <c r="E9181" t="s">
        <v>31</v>
      </c>
      <c r="F9181" t="s">
        <v>43</v>
      </c>
      <c r="G9181" t="s">
        <v>58</v>
      </c>
      <c r="H9181" t="s">
        <v>549</v>
      </c>
      <c r="I9181" s="4">
        <v>16.95</v>
      </c>
      <c r="J9181" s="5">
        <v>1</v>
      </c>
      <c r="K9181" s="4">
        <v>1.02</v>
      </c>
    </row>
    <row r="9182" spans="1:11" x14ac:dyDescent="0.2">
      <c r="A9182" t="s">
        <v>3898</v>
      </c>
      <c r="B9182" t="str">
        <f t="shared" si="288"/>
        <v>2017</v>
      </c>
      <c r="C9182" t="str">
        <f t="shared" si="289"/>
        <v>Nov</v>
      </c>
      <c r="D9182" t="s">
        <v>3513</v>
      </c>
      <c r="E9182" t="s">
        <v>169</v>
      </c>
      <c r="F9182" t="s">
        <v>12</v>
      </c>
      <c r="G9182" t="s">
        <v>13</v>
      </c>
      <c r="H9182" t="s">
        <v>2157</v>
      </c>
      <c r="I9182" s="4">
        <v>318.95999999999998</v>
      </c>
      <c r="J9182" s="5">
        <v>9</v>
      </c>
      <c r="K9182" s="4">
        <v>149.91</v>
      </c>
    </row>
    <row r="9183" spans="1:11" x14ac:dyDescent="0.2">
      <c r="A9183" t="s">
        <v>3898</v>
      </c>
      <c r="B9183" t="str">
        <f t="shared" si="288"/>
        <v>2017</v>
      </c>
      <c r="C9183" t="str">
        <f t="shared" si="289"/>
        <v>Nov</v>
      </c>
      <c r="D9183" t="s">
        <v>2755</v>
      </c>
      <c r="E9183" t="s">
        <v>189</v>
      </c>
      <c r="F9183" t="s">
        <v>38</v>
      </c>
      <c r="G9183" t="s">
        <v>164</v>
      </c>
      <c r="H9183" t="s">
        <v>1095</v>
      </c>
      <c r="I9183" s="4">
        <v>2036.86</v>
      </c>
      <c r="J9183" s="5">
        <v>7</v>
      </c>
      <c r="K9183" s="4">
        <v>366.63</v>
      </c>
    </row>
    <row r="9184" spans="1:11" x14ac:dyDescent="0.2">
      <c r="A9184" t="s">
        <v>3898</v>
      </c>
      <c r="B9184" t="str">
        <f t="shared" si="288"/>
        <v>2017</v>
      </c>
      <c r="C9184" t="str">
        <f t="shared" si="289"/>
        <v>Nov</v>
      </c>
      <c r="D9184" t="s">
        <v>2755</v>
      </c>
      <c r="E9184" t="s">
        <v>189</v>
      </c>
      <c r="F9184" t="s">
        <v>38</v>
      </c>
      <c r="G9184" t="s">
        <v>39</v>
      </c>
      <c r="H9184" t="s">
        <v>1183</v>
      </c>
      <c r="I9184" s="4">
        <v>449.57</v>
      </c>
      <c r="J9184" s="5">
        <v>2</v>
      </c>
      <c r="K9184" s="4">
        <v>-73.05</v>
      </c>
    </row>
    <row r="9185" spans="1:11" x14ac:dyDescent="0.2">
      <c r="A9185" t="s">
        <v>3898</v>
      </c>
      <c r="B9185" t="str">
        <f t="shared" si="288"/>
        <v>2017</v>
      </c>
      <c r="C9185" t="str">
        <f t="shared" si="289"/>
        <v>Nov</v>
      </c>
      <c r="D9185" t="s">
        <v>2755</v>
      </c>
      <c r="E9185" t="s">
        <v>189</v>
      </c>
      <c r="F9185" t="s">
        <v>43</v>
      </c>
      <c r="G9185" t="s">
        <v>58</v>
      </c>
      <c r="H9185" t="s">
        <v>752</v>
      </c>
      <c r="I9185" s="4">
        <v>108.96</v>
      </c>
      <c r="J9185" s="5">
        <v>3</v>
      </c>
      <c r="K9185" s="4">
        <v>32.69</v>
      </c>
    </row>
    <row r="9186" spans="1:11" x14ac:dyDescent="0.2">
      <c r="A9186" t="s">
        <v>3898</v>
      </c>
      <c r="B9186" t="str">
        <f t="shared" si="288"/>
        <v>2017</v>
      </c>
      <c r="C9186" t="str">
        <f t="shared" si="289"/>
        <v>Nov</v>
      </c>
      <c r="D9186" t="s">
        <v>176</v>
      </c>
      <c r="E9186" t="s">
        <v>11</v>
      </c>
      <c r="F9186" t="s">
        <v>38</v>
      </c>
      <c r="G9186" t="s">
        <v>52</v>
      </c>
      <c r="H9186" t="s">
        <v>2010</v>
      </c>
      <c r="I9186" s="4">
        <v>30.56</v>
      </c>
      <c r="J9186" s="5">
        <v>5</v>
      </c>
      <c r="K9186" s="4">
        <v>-19.86</v>
      </c>
    </row>
    <row r="9187" spans="1:11" x14ac:dyDescent="0.2">
      <c r="A9187" t="s">
        <v>3898</v>
      </c>
      <c r="B9187" t="str">
        <f t="shared" si="288"/>
        <v>2017</v>
      </c>
      <c r="C9187" t="str">
        <f t="shared" si="289"/>
        <v>Nov</v>
      </c>
      <c r="D9187" t="s">
        <v>3243</v>
      </c>
      <c r="E9187" t="s">
        <v>11</v>
      </c>
      <c r="F9187" t="s">
        <v>12</v>
      </c>
      <c r="G9187" t="s">
        <v>22</v>
      </c>
      <c r="H9187" t="s">
        <v>503</v>
      </c>
      <c r="I9187" s="4">
        <v>1.25</v>
      </c>
      <c r="J9187" s="5">
        <v>2</v>
      </c>
      <c r="K9187" s="4">
        <v>-1.93</v>
      </c>
    </row>
    <row r="9188" spans="1:11" x14ac:dyDescent="0.2">
      <c r="A9188" t="s">
        <v>3898</v>
      </c>
      <c r="B9188" t="str">
        <f t="shared" si="288"/>
        <v>2017</v>
      </c>
      <c r="C9188" t="str">
        <f t="shared" si="289"/>
        <v>Nov</v>
      </c>
      <c r="D9188" t="s">
        <v>681</v>
      </c>
      <c r="E9188" t="s">
        <v>11</v>
      </c>
      <c r="F9188" t="s">
        <v>12</v>
      </c>
      <c r="G9188" t="s">
        <v>20</v>
      </c>
      <c r="H9188" t="s">
        <v>1705</v>
      </c>
      <c r="I9188" s="4">
        <v>18.16</v>
      </c>
      <c r="J9188" s="5">
        <v>2</v>
      </c>
      <c r="K9188" s="4">
        <v>1.82</v>
      </c>
    </row>
    <row r="9189" spans="1:11" x14ac:dyDescent="0.2">
      <c r="A9189" t="s">
        <v>3900</v>
      </c>
      <c r="B9189" t="str">
        <f t="shared" si="288"/>
        <v>2017</v>
      </c>
      <c r="C9189" t="str">
        <f t="shared" si="289"/>
        <v>Nov</v>
      </c>
      <c r="D9189" t="s">
        <v>193</v>
      </c>
      <c r="E9189" t="s">
        <v>31</v>
      </c>
      <c r="F9189" t="s">
        <v>43</v>
      </c>
      <c r="G9189" t="s">
        <v>58</v>
      </c>
      <c r="H9189" t="s">
        <v>2359</v>
      </c>
      <c r="I9189" s="4">
        <v>59.97</v>
      </c>
      <c r="J9189" s="5">
        <v>3</v>
      </c>
      <c r="K9189" s="4">
        <v>13.79</v>
      </c>
    </row>
    <row r="9190" spans="1:11" x14ac:dyDescent="0.2">
      <c r="A9190" t="s">
        <v>3900</v>
      </c>
      <c r="B9190" t="str">
        <f t="shared" si="288"/>
        <v>2017</v>
      </c>
      <c r="C9190" t="str">
        <f t="shared" si="289"/>
        <v>Nov</v>
      </c>
      <c r="D9190" t="s">
        <v>193</v>
      </c>
      <c r="E9190" t="s">
        <v>31</v>
      </c>
      <c r="F9190" t="s">
        <v>43</v>
      </c>
      <c r="G9190" t="s">
        <v>44</v>
      </c>
      <c r="H9190" t="s">
        <v>1245</v>
      </c>
      <c r="I9190" s="4">
        <v>761.54</v>
      </c>
      <c r="J9190" s="5">
        <v>7</v>
      </c>
      <c r="K9190" s="4">
        <v>66.64</v>
      </c>
    </row>
    <row r="9191" spans="1:11" x14ac:dyDescent="0.2">
      <c r="A9191" t="s">
        <v>3900</v>
      </c>
      <c r="B9191" t="str">
        <f t="shared" si="288"/>
        <v>2017</v>
      </c>
      <c r="C9191" t="str">
        <f t="shared" si="289"/>
        <v>Nov</v>
      </c>
      <c r="D9191" t="s">
        <v>1063</v>
      </c>
      <c r="E9191" t="s">
        <v>26</v>
      </c>
      <c r="F9191" t="s">
        <v>43</v>
      </c>
      <c r="G9191" t="s">
        <v>44</v>
      </c>
      <c r="H9191" t="s">
        <v>2023</v>
      </c>
      <c r="I9191" s="4">
        <v>359.97</v>
      </c>
      <c r="J9191" s="5">
        <v>5</v>
      </c>
      <c r="K9191" s="4">
        <v>-71.989999999999995</v>
      </c>
    </row>
    <row r="9192" spans="1:11" x14ac:dyDescent="0.2">
      <c r="A9192" t="s">
        <v>3900</v>
      </c>
      <c r="B9192" t="str">
        <f t="shared" si="288"/>
        <v>2017</v>
      </c>
      <c r="C9192" t="str">
        <f t="shared" si="289"/>
        <v>Nov</v>
      </c>
      <c r="D9192" t="s">
        <v>1063</v>
      </c>
      <c r="E9192" t="s">
        <v>26</v>
      </c>
      <c r="F9192" t="s">
        <v>38</v>
      </c>
      <c r="G9192" t="s">
        <v>164</v>
      </c>
      <c r="H9192" t="s">
        <v>1909</v>
      </c>
      <c r="I9192" s="4">
        <v>350.35</v>
      </c>
      <c r="J9192" s="5">
        <v>4</v>
      </c>
      <c r="K9192" s="4">
        <v>-140.13999999999999</v>
      </c>
    </row>
    <row r="9193" spans="1:11" x14ac:dyDescent="0.2">
      <c r="A9193" t="s">
        <v>3900</v>
      </c>
      <c r="B9193" t="str">
        <f t="shared" si="288"/>
        <v>2017</v>
      </c>
      <c r="C9193" t="str">
        <f t="shared" si="289"/>
        <v>Nov</v>
      </c>
      <c r="D9193" t="s">
        <v>2108</v>
      </c>
      <c r="E9193" t="s">
        <v>31</v>
      </c>
      <c r="F9193" t="s">
        <v>12</v>
      </c>
      <c r="G9193" t="s">
        <v>22</v>
      </c>
      <c r="H9193" t="s">
        <v>1591</v>
      </c>
      <c r="I9193" s="4">
        <v>21.79</v>
      </c>
      <c r="J9193" s="5">
        <v>4</v>
      </c>
      <c r="K9193" s="4">
        <v>7.63</v>
      </c>
    </row>
    <row r="9194" spans="1:11" x14ac:dyDescent="0.2">
      <c r="A9194" t="s">
        <v>3900</v>
      </c>
      <c r="B9194" t="str">
        <f t="shared" si="288"/>
        <v>2017</v>
      </c>
      <c r="C9194" t="str">
        <f t="shared" si="289"/>
        <v>Nov</v>
      </c>
      <c r="D9194" t="s">
        <v>2108</v>
      </c>
      <c r="E9194" t="s">
        <v>31</v>
      </c>
      <c r="F9194" t="s">
        <v>43</v>
      </c>
      <c r="G9194" t="s">
        <v>58</v>
      </c>
      <c r="H9194" t="s">
        <v>2808</v>
      </c>
      <c r="I9194" s="4">
        <v>439.8</v>
      </c>
      <c r="J9194" s="5">
        <v>4</v>
      </c>
      <c r="K9194" s="4">
        <v>145.13</v>
      </c>
    </row>
    <row r="9195" spans="1:11" x14ac:dyDescent="0.2">
      <c r="A9195" t="s">
        <v>3900</v>
      </c>
      <c r="B9195" t="str">
        <f t="shared" si="288"/>
        <v>2017</v>
      </c>
      <c r="C9195" t="str">
        <f t="shared" si="289"/>
        <v>Nov</v>
      </c>
      <c r="D9195" t="s">
        <v>1852</v>
      </c>
      <c r="E9195" t="s">
        <v>67</v>
      </c>
      <c r="F9195" t="s">
        <v>12</v>
      </c>
      <c r="G9195" t="s">
        <v>105</v>
      </c>
      <c r="H9195" t="s">
        <v>710</v>
      </c>
      <c r="I9195" s="4">
        <v>100.94</v>
      </c>
      <c r="J9195" s="5">
        <v>7</v>
      </c>
      <c r="K9195" s="4">
        <v>33.31</v>
      </c>
    </row>
    <row r="9196" spans="1:11" x14ac:dyDescent="0.2">
      <c r="A9196" t="s">
        <v>3900</v>
      </c>
      <c r="B9196" t="str">
        <f t="shared" si="288"/>
        <v>2017</v>
      </c>
      <c r="C9196" t="str">
        <f t="shared" si="289"/>
        <v>Nov</v>
      </c>
      <c r="D9196" t="s">
        <v>2042</v>
      </c>
      <c r="E9196" t="s">
        <v>169</v>
      </c>
      <c r="F9196" t="s">
        <v>43</v>
      </c>
      <c r="G9196" t="s">
        <v>58</v>
      </c>
      <c r="H9196" t="s">
        <v>1604</v>
      </c>
      <c r="I9196" s="4">
        <v>7.88</v>
      </c>
      <c r="J9196" s="5">
        <v>4</v>
      </c>
      <c r="K9196" s="4">
        <v>2.52</v>
      </c>
    </row>
    <row r="9197" spans="1:11" x14ac:dyDescent="0.2">
      <c r="A9197" t="s">
        <v>3900</v>
      </c>
      <c r="B9197" t="str">
        <f t="shared" si="288"/>
        <v>2017</v>
      </c>
      <c r="C9197" t="str">
        <f t="shared" si="289"/>
        <v>Nov</v>
      </c>
      <c r="D9197" t="s">
        <v>2015</v>
      </c>
      <c r="E9197" t="s">
        <v>608</v>
      </c>
      <c r="F9197" t="s">
        <v>38</v>
      </c>
      <c r="G9197" t="s">
        <v>39</v>
      </c>
      <c r="H9197" t="s">
        <v>80</v>
      </c>
      <c r="I9197" s="4">
        <v>272.97000000000003</v>
      </c>
      <c r="J9197" s="5">
        <v>3</v>
      </c>
      <c r="K9197" s="4">
        <v>43.68</v>
      </c>
    </row>
    <row r="9198" spans="1:11" x14ac:dyDescent="0.2">
      <c r="A9198" t="s">
        <v>3900</v>
      </c>
      <c r="B9198" t="str">
        <f t="shared" si="288"/>
        <v>2017</v>
      </c>
      <c r="C9198" t="str">
        <f t="shared" si="289"/>
        <v>Nov</v>
      </c>
      <c r="D9198" t="s">
        <v>2093</v>
      </c>
      <c r="E9198" t="s">
        <v>974</v>
      </c>
      <c r="F9198" t="s">
        <v>12</v>
      </c>
      <c r="G9198" t="s">
        <v>22</v>
      </c>
      <c r="H9198" t="s">
        <v>968</v>
      </c>
      <c r="I9198" s="4">
        <v>38.159999999999997</v>
      </c>
      <c r="J9198" s="5">
        <v>9</v>
      </c>
      <c r="K9198" s="4">
        <v>19.079999999999998</v>
      </c>
    </row>
    <row r="9199" spans="1:11" x14ac:dyDescent="0.2">
      <c r="A9199" t="s">
        <v>3901</v>
      </c>
      <c r="B9199" t="str">
        <f t="shared" si="288"/>
        <v>2017</v>
      </c>
      <c r="C9199" t="str">
        <f t="shared" si="289"/>
        <v>Nov</v>
      </c>
      <c r="D9199" t="s">
        <v>944</v>
      </c>
      <c r="E9199" t="s">
        <v>169</v>
      </c>
      <c r="F9199" t="s">
        <v>12</v>
      </c>
      <c r="G9199" t="s">
        <v>27</v>
      </c>
      <c r="H9199" t="s">
        <v>3873</v>
      </c>
      <c r="I9199" s="4">
        <v>109.9</v>
      </c>
      <c r="J9199" s="5">
        <v>5</v>
      </c>
      <c r="K9199" s="4">
        <v>32.97</v>
      </c>
    </row>
    <row r="9200" spans="1:11" x14ac:dyDescent="0.2">
      <c r="A9200" t="s">
        <v>3901</v>
      </c>
      <c r="B9200" t="str">
        <f t="shared" si="288"/>
        <v>2017</v>
      </c>
      <c r="C9200" t="str">
        <f t="shared" si="289"/>
        <v>Nov</v>
      </c>
      <c r="D9200" t="s">
        <v>595</v>
      </c>
      <c r="E9200" t="s">
        <v>608</v>
      </c>
      <c r="F9200" t="s">
        <v>38</v>
      </c>
      <c r="G9200" t="s">
        <v>52</v>
      </c>
      <c r="H9200" t="s">
        <v>2750</v>
      </c>
      <c r="I9200" s="4">
        <v>274.2</v>
      </c>
      <c r="J9200" s="5">
        <v>10</v>
      </c>
      <c r="K9200" s="4">
        <v>112.42</v>
      </c>
    </row>
    <row r="9201" spans="1:11" x14ac:dyDescent="0.2">
      <c r="A9201" t="s">
        <v>3902</v>
      </c>
      <c r="B9201" t="str">
        <f t="shared" si="288"/>
        <v>2017</v>
      </c>
      <c r="C9201" t="str">
        <f t="shared" si="289"/>
        <v>Nov</v>
      </c>
      <c r="D9201" t="s">
        <v>2645</v>
      </c>
      <c r="E9201" t="s">
        <v>169</v>
      </c>
      <c r="F9201" t="s">
        <v>38</v>
      </c>
      <c r="G9201" t="s">
        <v>52</v>
      </c>
      <c r="H9201" t="s">
        <v>1083</v>
      </c>
      <c r="I9201" s="4">
        <v>96.53</v>
      </c>
      <c r="J9201" s="5">
        <v>7</v>
      </c>
      <c r="K9201" s="4">
        <v>40.54</v>
      </c>
    </row>
    <row r="9202" spans="1:11" x14ac:dyDescent="0.2">
      <c r="A9202" t="s">
        <v>3902</v>
      </c>
      <c r="B9202" t="str">
        <f t="shared" si="288"/>
        <v>2017</v>
      </c>
      <c r="C9202" t="str">
        <f t="shared" si="289"/>
        <v>Nov</v>
      </c>
      <c r="D9202" t="s">
        <v>1499</v>
      </c>
      <c r="E9202" t="s">
        <v>31</v>
      </c>
      <c r="F9202" t="s">
        <v>38</v>
      </c>
      <c r="G9202" t="s">
        <v>39</v>
      </c>
      <c r="H9202" t="s">
        <v>2409</v>
      </c>
      <c r="I9202" s="4">
        <v>215.98</v>
      </c>
      <c r="J9202" s="5">
        <v>3</v>
      </c>
      <c r="K9202" s="4">
        <v>-2.7</v>
      </c>
    </row>
    <row r="9203" spans="1:11" x14ac:dyDescent="0.2">
      <c r="A9203" t="s">
        <v>3902</v>
      </c>
      <c r="B9203" t="str">
        <f t="shared" si="288"/>
        <v>2017</v>
      </c>
      <c r="C9203" t="str">
        <f t="shared" si="289"/>
        <v>Nov</v>
      </c>
      <c r="D9203" t="s">
        <v>797</v>
      </c>
      <c r="E9203" t="s">
        <v>31</v>
      </c>
      <c r="F9203" t="s">
        <v>12</v>
      </c>
      <c r="G9203" t="s">
        <v>20</v>
      </c>
      <c r="H9203" t="s">
        <v>1231</v>
      </c>
      <c r="I9203" s="4">
        <v>63.56</v>
      </c>
      <c r="J9203" s="5">
        <v>2</v>
      </c>
      <c r="K9203" s="4">
        <v>3.18</v>
      </c>
    </row>
    <row r="9204" spans="1:11" x14ac:dyDescent="0.2">
      <c r="A9204" t="s">
        <v>3902</v>
      </c>
      <c r="B9204" t="str">
        <f t="shared" si="288"/>
        <v>2017</v>
      </c>
      <c r="C9204" t="str">
        <f t="shared" si="289"/>
        <v>Nov</v>
      </c>
      <c r="D9204" t="s">
        <v>797</v>
      </c>
      <c r="E9204" t="s">
        <v>31</v>
      </c>
      <c r="F9204" t="s">
        <v>43</v>
      </c>
      <c r="G9204" t="s">
        <v>58</v>
      </c>
      <c r="H9204" t="s">
        <v>558</v>
      </c>
      <c r="I9204" s="4">
        <v>99.99</v>
      </c>
      <c r="J9204" s="5">
        <v>1</v>
      </c>
      <c r="K9204" s="4">
        <v>44</v>
      </c>
    </row>
    <row r="9205" spans="1:11" x14ac:dyDescent="0.2">
      <c r="A9205" t="s">
        <v>3902</v>
      </c>
      <c r="B9205" t="str">
        <f t="shared" si="288"/>
        <v>2017</v>
      </c>
      <c r="C9205" t="str">
        <f t="shared" si="289"/>
        <v>Nov</v>
      </c>
      <c r="D9205" t="s">
        <v>1074</v>
      </c>
      <c r="E9205" t="s">
        <v>608</v>
      </c>
      <c r="F9205" t="s">
        <v>12</v>
      </c>
      <c r="G9205" t="s">
        <v>22</v>
      </c>
      <c r="H9205" t="s">
        <v>219</v>
      </c>
      <c r="I9205" s="4">
        <v>9.64</v>
      </c>
      <c r="J9205" s="5">
        <v>2</v>
      </c>
      <c r="K9205" s="4">
        <v>4.43</v>
      </c>
    </row>
    <row r="9206" spans="1:11" x14ac:dyDescent="0.2">
      <c r="A9206" t="s">
        <v>3902</v>
      </c>
      <c r="B9206" t="str">
        <f t="shared" si="288"/>
        <v>2017</v>
      </c>
      <c r="C9206" t="str">
        <f t="shared" si="289"/>
        <v>Nov</v>
      </c>
      <c r="D9206" t="s">
        <v>1074</v>
      </c>
      <c r="E9206" t="s">
        <v>608</v>
      </c>
      <c r="F9206" t="s">
        <v>43</v>
      </c>
      <c r="G9206" t="s">
        <v>58</v>
      </c>
      <c r="H9206" t="s">
        <v>3820</v>
      </c>
      <c r="I9206" s="4">
        <v>826.62</v>
      </c>
      <c r="J9206" s="5">
        <v>3</v>
      </c>
      <c r="K9206" s="4">
        <v>355.45</v>
      </c>
    </row>
    <row r="9207" spans="1:11" x14ac:dyDescent="0.2">
      <c r="A9207" t="s">
        <v>3902</v>
      </c>
      <c r="B9207" t="str">
        <f t="shared" si="288"/>
        <v>2017</v>
      </c>
      <c r="C9207" t="str">
        <f t="shared" si="289"/>
        <v>Nov</v>
      </c>
      <c r="D9207" t="s">
        <v>1074</v>
      </c>
      <c r="E9207" t="s">
        <v>608</v>
      </c>
      <c r="F9207" t="s">
        <v>12</v>
      </c>
      <c r="G9207" t="s">
        <v>20</v>
      </c>
      <c r="H9207" t="s">
        <v>1799</v>
      </c>
      <c r="I9207" s="4">
        <v>1633.14</v>
      </c>
      <c r="J9207" s="5">
        <v>9</v>
      </c>
      <c r="K9207" s="4">
        <v>473.61</v>
      </c>
    </row>
    <row r="9208" spans="1:11" x14ac:dyDescent="0.2">
      <c r="A9208" t="s">
        <v>3902</v>
      </c>
      <c r="B9208" t="str">
        <f t="shared" si="288"/>
        <v>2017</v>
      </c>
      <c r="C9208" t="str">
        <f t="shared" si="289"/>
        <v>Nov</v>
      </c>
      <c r="D9208" t="s">
        <v>1074</v>
      </c>
      <c r="E9208" t="s">
        <v>608</v>
      </c>
      <c r="F9208" t="s">
        <v>12</v>
      </c>
      <c r="G9208" t="s">
        <v>20</v>
      </c>
      <c r="H9208" t="s">
        <v>1799</v>
      </c>
      <c r="I9208" s="4">
        <v>544.38</v>
      </c>
      <c r="J9208" s="5">
        <v>3</v>
      </c>
      <c r="K9208" s="4">
        <v>157.87</v>
      </c>
    </row>
    <row r="9209" spans="1:11" x14ac:dyDescent="0.2">
      <c r="A9209" t="s">
        <v>3902</v>
      </c>
      <c r="B9209" t="str">
        <f t="shared" si="288"/>
        <v>2017</v>
      </c>
      <c r="C9209" t="str">
        <f t="shared" si="289"/>
        <v>Nov</v>
      </c>
      <c r="D9209" t="s">
        <v>993</v>
      </c>
      <c r="E9209" t="s">
        <v>31</v>
      </c>
      <c r="F9209" t="s">
        <v>38</v>
      </c>
      <c r="G9209" t="s">
        <v>52</v>
      </c>
      <c r="H9209" t="s">
        <v>331</v>
      </c>
      <c r="I9209" s="4">
        <v>47.12</v>
      </c>
      <c r="J9209" s="5">
        <v>8</v>
      </c>
      <c r="K9209" s="4">
        <v>20.73</v>
      </c>
    </row>
    <row r="9210" spans="1:11" x14ac:dyDescent="0.2">
      <c r="A9210" t="s">
        <v>3902</v>
      </c>
      <c r="B9210" t="str">
        <f t="shared" si="288"/>
        <v>2017</v>
      </c>
      <c r="C9210" t="str">
        <f t="shared" si="289"/>
        <v>Nov</v>
      </c>
      <c r="D9210" t="s">
        <v>1699</v>
      </c>
      <c r="E9210" t="s">
        <v>31</v>
      </c>
      <c r="F9210" t="s">
        <v>38</v>
      </c>
      <c r="G9210" t="s">
        <v>39</v>
      </c>
      <c r="H9210" t="s">
        <v>729</v>
      </c>
      <c r="I9210" s="4">
        <v>523.39</v>
      </c>
      <c r="J9210" s="5">
        <v>3</v>
      </c>
      <c r="K9210" s="4">
        <v>52.34</v>
      </c>
    </row>
    <row r="9211" spans="1:11" x14ac:dyDescent="0.2">
      <c r="A9211" t="s">
        <v>3902</v>
      </c>
      <c r="B9211" t="str">
        <f t="shared" si="288"/>
        <v>2017</v>
      </c>
      <c r="C9211" t="str">
        <f t="shared" si="289"/>
        <v>Nov</v>
      </c>
      <c r="D9211" t="s">
        <v>2988</v>
      </c>
      <c r="E9211" t="s">
        <v>139</v>
      </c>
      <c r="F9211" t="s">
        <v>43</v>
      </c>
      <c r="G9211" t="s">
        <v>58</v>
      </c>
      <c r="H9211" t="s">
        <v>1160</v>
      </c>
      <c r="I9211" s="4">
        <v>191.98</v>
      </c>
      <c r="J9211" s="5">
        <v>3</v>
      </c>
      <c r="K9211" s="4">
        <v>38.4</v>
      </c>
    </row>
    <row r="9212" spans="1:11" x14ac:dyDescent="0.2">
      <c r="A9212" t="s">
        <v>3902</v>
      </c>
      <c r="B9212" t="str">
        <f t="shared" si="288"/>
        <v>2017</v>
      </c>
      <c r="C9212" t="str">
        <f t="shared" si="289"/>
        <v>Nov</v>
      </c>
      <c r="D9212" t="s">
        <v>2988</v>
      </c>
      <c r="E9212" t="s">
        <v>139</v>
      </c>
      <c r="F9212" t="s">
        <v>43</v>
      </c>
      <c r="G9212" t="s">
        <v>44</v>
      </c>
      <c r="H9212" t="s">
        <v>2631</v>
      </c>
      <c r="I9212" s="4">
        <v>499.17</v>
      </c>
      <c r="J9212" s="5">
        <v>4</v>
      </c>
      <c r="K9212" s="4">
        <v>31.2</v>
      </c>
    </row>
    <row r="9213" spans="1:11" x14ac:dyDescent="0.2">
      <c r="A9213" t="s">
        <v>3903</v>
      </c>
      <c r="B9213" t="str">
        <f t="shared" si="288"/>
        <v>2017</v>
      </c>
      <c r="C9213" t="str">
        <f t="shared" si="289"/>
        <v>Nov</v>
      </c>
      <c r="D9213" t="s">
        <v>1913</v>
      </c>
      <c r="E9213" t="s">
        <v>109</v>
      </c>
      <c r="F9213" t="s">
        <v>12</v>
      </c>
      <c r="G9213" t="s">
        <v>22</v>
      </c>
      <c r="H9213" t="s">
        <v>1817</v>
      </c>
      <c r="I9213" s="4">
        <v>38.39</v>
      </c>
      <c r="J9213" s="5">
        <v>14</v>
      </c>
      <c r="K9213" s="4">
        <v>-25.59</v>
      </c>
    </row>
    <row r="9214" spans="1:11" x14ac:dyDescent="0.2">
      <c r="A9214" t="s">
        <v>3903</v>
      </c>
      <c r="B9214" t="str">
        <f t="shared" si="288"/>
        <v>2017</v>
      </c>
      <c r="C9214" t="str">
        <f t="shared" si="289"/>
        <v>Nov</v>
      </c>
      <c r="D9214" t="s">
        <v>1913</v>
      </c>
      <c r="E9214" t="s">
        <v>109</v>
      </c>
      <c r="F9214" t="s">
        <v>43</v>
      </c>
      <c r="G9214" t="s">
        <v>353</v>
      </c>
      <c r="H9214" t="s">
        <v>2161</v>
      </c>
      <c r="I9214" s="4">
        <v>95.99</v>
      </c>
      <c r="J9214" s="5">
        <v>2</v>
      </c>
      <c r="K9214" s="4">
        <v>-64</v>
      </c>
    </row>
    <row r="9215" spans="1:11" x14ac:dyDescent="0.2">
      <c r="A9215" t="s">
        <v>3903</v>
      </c>
      <c r="B9215" t="str">
        <f t="shared" si="288"/>
        <v>2017</v>
      </c>
      <c r="C9215" t="str">
        <f t="shared" si="289"/>
        <v>Nov</v>
      </c>
      <c r="D9215" t="s">
        <v>1913</v>
      </c>
      <c r="E9215" t="s">
        <v>109</v>
      </c>
      <c r="F9215" t="s">
        <v>43</v>
      </c>
      <c r="G9215" t="s">
        <v>58</v>
      </c>
      <c r="H9215" t="s">
        <v>1170</v>
      </c>
      <c r="I9215" s="4">
        <v>239.95</v>
      </c>
      <c r="J9215" s="5">
        <v>6</v>
      </c>
      <c r="K9215" s="4">
        <v>-35.99</v>
      </c>
    </row>
    <row r="9216" spans="1:11" x14ac:dyDescent="0.2">
      <c r="A9216" t="s">
        <v>3903</v>
      </c>
      <c r="B9216" t="str">
        <f t="shared" si="288"/>
        <v>2017</v>
      </c>
      <c r="C9216" t="str">
        <f t="shared" si="289"/>
        <v>Nov</v>
      </c>
      <c r="D9216" t="s">
        <v>1913</v>
      </c>
      <c r="E9216" t="s">
        <v>109</v>
      </c>
      <c r="F9216" t="s">
        <v>43</v>
      </c>
      <c r="G9216" t="s">
        <v>44</v>
      </c>
      <c r="H9216" t="s">
        <v>881</v>
      </c>
      <c r="I9216" s="4">
        <v>201.58</v>
      </c>
      <c r="J9216" s="5">
        <v>2</v>
      </c>
      <c r="K9216" s="4">
        <v>15.12</v>
      </c>
    </row>
    <row r="9217" spans="1:11" x14ac:dyDescent="0.2">
      <c r="A9217" t="s">
        <v>3903</v>
      </c>
      <c r="B9217" t="str">
        <f t="shared" si="288"/>
        <v>2017</v>
      </c>
      <c r="C9217" t="str">
        <f t="shared" si="289"/>
        <v>Nov</v>
      </c>
      <c r="D9217" t="s">
        <v>1913</v>
      </c>
      <c r="E9217" t="s">
        <v>109</v>
      </c>
      <c r="F9217" t="s">
        <v>38</v>
      </c>
      <c r="G9217" t="s">
        <v>39</v>
      </c>
      <c r="H9217" t="s">
        <v>1183</v>
      </c>
      <c r="I9217" s="4">
        <v>899.14</v>
      </c>
      <c r="J9217" s="5">
        <v>4</v>
      </c>
      <c r="K9217" s="4">
        <v>-146.11000000000001</v>
      </c>
    </row>
    <row r="9218" spans="1:11" x14ac:dyDescent="0.2">
      <c r="A9218" t="s">
        <v>3903</v>
      </c>
      <c r="B9218" t="str">
        <f t="shared" si="288"/>
        <v>2017</v>
      </c>
      <c r="C9218" t="str">
        <f t="shared" si="289"/>
        <v>Nov</v>
      </c>
      <c r="D9218" t="s">
        <v>555</v>
      </c>
      <c r="E9218" t="s">
        <v>169</v>
      </c>
      <c r="F9218" t="s">
        <v>12</v>
      </c>
      <c r="G9218" t="s">
        <v>22</v>
      </c>
      <c r="H9218" t="s">
        <v>802</v>
      </c>
      <c r="I9218" s="4">
        <v>931.18</v>
      </c>
      <c r="J9218" s="5">
        <v>3</v>
      </c>
      <c r="K9218" s="4">
        <v>314.27</v>
      </c>
    </row>
    <row r="9219" spans="1:11" x14ac:dyDescent="0.2">
      <c r="A9219" t="s">
        <v>3903</v>
      </c>
      <c r="B9219" t="str">
        <f t="shared" ref="B9219:B9282" si="290">TEXT(A9219,"YYYY")</f>
        <v>2017</v>
      </c>
      <c r="C9219" t="str">
        <f t="shared" ref="C9219:C9282" si="291">TEXT(A9219,"MMM")</f>
        <v>Nov</v>
      </c>
      <c r="D9219" t="s">
        <v>555</v>
      </c>
      <c r="E9219" t="s">
        <v>169</v>
      </c>
      <c r="F9219" t="s">
        <v>43</v>
      </c>
      <c r="G9219" t="s">
        <v>44</v>
      </c>
      <c r="H9219" t="s">
        <v>2851</v>
      </c>
      <c r="I9219" s="4">
        <v>430.88</v>
      </c>
      <c r="J9219" s="5">
        <v>2</v>
      </c>
      <c r="K9219" s="4">
        <v>124.96</v>
      </c>
    </row>
    <row r="9220" spans="1:11" x14ac:dyDescent="0.2">
      <c r="A9220" t="s">
        <v>3903</v>
      </c>
      <c r="B9220" t="str">
        <f t="shared" si="290"/>
        <v>2017</v>
      </c>
      <c r="C9220" t="str">
        <f t="shared" si="291"/>
        <v>Nov</v>
      </c>
      <c r="D9220" t="s">
        <v>2295</v>
      </c>
      <c r="E9220" t="s">
        <v>11</v>
      </c>
      <c r="F9220" t="s">
        <v>38</v>
      </c>
      <c r="G9220" t="s">
        <v>52</v>
      </c>
      <c r="H9220" t="s">
        <v>1805</v>
      </c>
      <c r="I9220" s="4">
        <v>341.96</v>
      </c>
      <c r="J9220" s="5">
        <v>5</v>
      </c>
      <c r="K9220" s="4">
        <v>-427.45</v>
      </c>
    </row>
    <row r="9221" spans="1:11" x14ac:dyDescent="0.2">
      <c r="A9221" t="s">
        <v>3903</v>
      </c>
      <c r="B9221" t="str">
        <f t="shared" si="290"/>
        <v>2017</v>
      </c>
      <c r="C9221" t="str">
        <f t="shared" si="291"/>
        <v>Nov</v>
      </c>
      <c r="D9221" t="s">
        <v>1171</v>
      </c>
      <c r="E9221" t="s">
        <v>189</v>
      </c>
      <c r="F9221" t="s">
        <v>12</v>
      </c>
      <c r="G9221" t="s">
        <v>22</v>
      </c>
      <c r="H9221" t="s">
        <v>2314</v>
      </c>
      <c r="I9221" s="4">
        <v>26.35</v>
      </c>
      <c r="J9221" s="5">
        <v>3</v>
      </c>
      <c r="K9221" s="4">
        <v>9.5500000000000007</v>
      </c>
    </row>
    <row r="9222" spans="1:11" x14ac:dyDescent="0.2">
      <c r="A9222" t="s">
        <v>3903</v>
      </c>
      <c r="B9222" t="str">
        <f t="shared" si="290"/>
        <v>2017</v>
      </c>
      <c r="C9222" t="str">
        <f t="shared" si="291"/>
        <v>Nov</v>
      </c>
      <c r="D9222" t="s">
        <v>461</v>
      </c>
      <c r="E9222" t="s">
        <v>139</v>
      </c>
      <c r="F9222" t="s">
        <v>12</v>
      </c>
      <c r="G9222" t="s">
        <v>22</v>
      </c>
      <c r="H9222" t="s">
        <v>1404</v>
      </c>
      <c r="I9222" s="4">
        <v>11.52</v>
      </c>
      <c r="J9222" s="5">
        <v>5</v>
      </c>
      <c r="K9222" s="4">
        <v>-7.68</v>
      </c>
    </row>
    <row r="9223" spans="1:11" x14ac:dyDescent="0.2">
      <c r="A9223" t="s">
        <v>3903</v>
      </c>
      <c r="B9223" t="str">
        <f t="shared" si="290"/>
        <v>2017</v>
      </c>
      <c r="C9223" t="str">
        <f t="shared" si="291"/>
        <v>Nov</v>
      </c>
      <c r="D9223" t="s">
        <v>2147</v>
      </c>
      <c r="E9223" t="s">
        <v>31</v>
      </c>
      <c r="F9223" t="s">
        <v>12</v>
      </c>
      <c r="G9223" t="s">
        <v>27</v>
      </c>
      <c r="H9223" t="s">
        <v>652</v>
      </c>
      <c r="I9223" s="4">
        <v>7.8</v>
      </c>
      <c r="J9223" s="5">
        <v>3</v>
      </c>
      <c r="K9223" s="4">
        <v>2.11</v>
      </c>
    </row>
    <row r="9224" spans="1:11" x14ac:dyDescent="0.2">
      <c r="A9224" t="s">
        <v>3903</v>
      </c>
      <c r="B9224" t="str">
        <f t="shared" si="290"/>
        <v>2017</v>
      </c>
      <c r="C9224" t="str">
        <f t="shared" si="291"/>
        <v>Nov</v>
      </c>
      <c r="D9224" t="s">
        <v>1051</v>
      </c>
      <c r="E9224" t="s">
        <v>189</v>
      </c>
      <c r="F9224" t="s">
        <v>12</v>
      </c>
      <c r="G9224" t="s">
        <v>105</v>
      </c>
      <c r="H9224" t="s">
        <v>2507</v>
      </c>
      <c r="I9224" s="4">
        <v>400.8</v>
      </c>
      <c r="J9224" s="5">
        <v>5</v>
      </c>
      <c r="K9224" s="4">
        <v>112.22</v>
      </c>
    </row>
    <row r="9225" spans="1:11" x14ac:dyDescent="0.2">
      <c r="A9225" t="s">
        <v>3903</v>
      </c>
      <c r="B9225" t="str">
        <f t="shared" si="290"/>
        <v>2017</v>
      </c>
      <c r="C9225" t="str">
        <f t="shared" si="291"/>
        <v>Nov</v>
      </c>
      <c r="D9225" t="s">
        <v>1051</v>
      </c>
      <c r="E9225" t="s">
        <v>189</v>
      </c>
      <c r="F9225" t="s">
        <v>12</v>
      </c>
      <c r="G9225" t="s">
        <v>22</v>
      </c>
      <c r="H9225" t="s">
        <v>363</v>
      </c>
      <c r="I9225" s="4">
        <v>28.79</v>
      </c>
      <c r="J9225" s="5">
        <v>1</v>
      </c>
      <c r="K9225" s="4">
        <v>10.08</v>
      </c>
    </row>
    <row r="9226" spans="1:11" x14ac:dyDescent="0.2">
      <c r="A9226" t="s">
        <v>3903</v>
      </c>
      <c r="B9226" t="str">
        <f t="shared" si="290"/>
        <v>2017</v>
      </c>
      <c r="C9226" t="str">
        <f t="shared" si="291"/>
        <v>Nov</v>
      </c>
      <c r="D9226" t="s">
        <v>958</v>
      </c>
      <c r="E9226" t="s">
        <v>31</v>
      </c>
      <c r="F9226" t="s">
        <v>43</v>
      </c>
      <c r="G9226" t="s">
        <v>58</v>
      </c>
      <c r="H9226" t="s">
        <v>1961</v>
      </c>
      <c r="I9226" s="4">
        <v>111.79</v>
      </c>
      <c r="J9226" s="5">
        <v>7</v>
      </c>
      <c r="K9226" s="4">
        <v>43.6</v>
      </c>
    </row>
    <row r="9227" spans="1:11" x14ac:dyDescent="0.2">
      <c r="A9227" t="s">
        <v>3903</v>
      </c>
      <c r="B9227" t="str">
        <f t="shared" si="290"/>
        <v>2017</v>
      </c>
      <c r="C9227" t="str">
        <f t="shared" si="291"/>
        <v>Nov</v>
      </c>
      <c r="D9227" t="s">
        <v>36</v>
      </c>
      <c r="E9227" t="s">
        <v>31</v>
      </c>
      <c r="F9227" t="s">
        <v>38</v>
      </c>
      <c r="G9227" t="s">
        <v>39</v>
      </c>
      <c r="H9227" t="s">
        <v>1962</v>
      </c>
      <c r="I9227" s="4">
        <v>241.42</v>
      </c>
      <c r="J9227" s="5">
        <v>2</v>
      </c>
      <c r="K9227" s="4">
        <v>-36.21</v>
      </c>
    </row>
    <row r="9228" spans="1:11" x14ac:dyDescent="0.2">
      <c r="A9228" t="s">
        <v>3904</v>
      </c>
      <c r="B9228" t="str">
        <f t="shared" si="290"/>
        <v>2017</v>
      </c>
      <c r="C9228" t="str">
        <f t="shared" si="291"/>
        <v>Nov</v>
      </c>
      <c r="D9228" t="s">
        <v>790</v>
      </c>
      <c r="E9228" t="s">
        <v>11</v>
      </c>
      <c r="F9228" t="s">
        <v>12</v>
      </c>
      <c r="G9228" t="s">
        <v>18</v>
      </c>
      <c r="H9228" t="s">
        <v>1895</v>
      </c>
      <c r="I9228" s="4">
        <v>10.44</v>
      </c>
      <c r="J9228" s="5">
        <v>5</v>
      </c>
      <c r="K9228" s="4">
        <v>3.39</v>
      </c>
    </row>
    <row r="9229" spans="1:11" x14ac:dyDescent="0.2">
      <c r="A9229" t="s">
        <v>3904</v>
      </c>
      <c r="B9229" t="str">
        <f t="shared" si="290"/>
        <v>2017</v>
      </c>
      <c r="C9229" t="str">
        <f t="shared" si="291"/>
        <v>Nov</v>
      </c>
      <c r="D9229" t="s">
        <v>790</v>
      </c>
      <c r="E9229" t="s">
        <v>11</v>
      </c>
      <c r="F9229" t="s">
        <v>12</v>
      </c>
      <c r="G9229" t="s">
        <v>22</v>
      </c>
      <c r="H9229" t="s">
        <v>2705</v>
      </c>
      <c r="I9229" s="4">
        <v>18.34</v>
      </c>
      <c r="J9229" s="5">
        <v>4</v>
      </c>
      <c r="K9229" s="4">
        <v>-32.090000000000003</v>
      </c>
    </row>
    <row r="9230" spans="1:11" x14ac:dyDescent="0.2">
      <c r="A9230" t="s">
        <v>3904</v>
      </c>
      <c r="B9230" t="str">
        <f t="shared" si="290"/>
        <v>2017</v>
      </c>
      <c r="C9230" t="str">
        <f t="shared" si="291"/>
        <v>Nov</v>
      </c>
      <c r="D9230" t="s">
        <v>3359</v>
      </c>
      <c r="E9230" t="s">
        <v>87</v>
      </c>
      <c r="F9230" t="s">
        <v>12</v>
      </c>
      <c r="G9230" t="s">
        <v>13</v>
      </c>
      <c r="H9230" t="s">
        <v>2533</v>
      </c>
      <c r="I9230" s="4">
        <v>10.37</v>
      </c>
      <c r="J9230" s="5">
        <v>2</v>
      </c>
      <c r="K9230" s="4">
        <v>3.63</v>
      </c>
    </row>
    <row r="9231" spans="1:11" x14ac:dyDescent="0.2">
      <c r="A9231" t="s">
        <v>3904</v>
      </c>
      <c r="B9231" t="str">
        <f t="shared" si="290"/>
        <v>2017</v>
      </c>
      <c r="C9231" t="str">
        <f t="shared" si="291"/>
        <v>Nov</v>
      </c>
      <c r="D9231" t="s">
        <v>215</v>
      </c>
      <c r="E9231" t="s">
        <v>31</v>
      </c>
      <c r="F9231" t="s">
        <v>12</v>
      </c>
      <c r="G9231" t="s">
        <v>105</v>
      </c>
      <c r="H9231" t="s">
        <v>387</v>
      </c>
      <c r="I9231" s="4">
        <v>10.89</v>
      </c>
      <c r="J9231" s="5">
        <v>1</v>
      </c>
      <c r="K9231" s="4">
        <v>2.83</v>
      </c>
    </row>
    <row r="9232" spans="1:11" x14ac:dyDescent="0.2">
      <c r="A9232" t="s">
        <v>3904</v>
      </c>
      <c r="B9232" t="str">
        <f t="shared" si="290"/>
        <v>2017</v>
      </c>
      <c r="C9232" t="str">
        <f t="shared" si="291"/>
        <v>Nov</v>
      </c>
      <c r="D9232" t="s">
        <v>215</v>
      </c>
      <c r="E9232" t="s">
        <v>31</v>
      </c>
      <c r="F9232" t="s">
        <v>12</v>
      </c>
      <c r="G9232" t="s">
        <v>13</v>
      </c>
      <c r="H9232" t="s">
        <v>2960</v>
      </c>
      <c r="I9232" s="4">
        <v>19.440000000000001</v>
      </c>
      <c r="J9232" s="5">
        <v>3</v>
      </c>
      <c r="K9232" s="4">
        <v>9.33</v>
      </c>
    </row>
    <row r="9233" spans="1:11" x14ac:dyDescent="0.2">
      <c r="A9233" t="s">
        <v>3904</v>
      </c>
      <c r="B9233" t="str">
        <f t="shared" si="290"/>
        <v>2017</v>
      </c>
      <c r="C9233" t="str">
        <f t="shared" si="291"/>
        <v>Nov</v>
      </c>
      <c r="D9233" t="s">
        <v>215</v>
      </c>
      <c r="E9233" t="s">
        <v>31</v>
      </c>
      <c r="F9233" t="s">
        <v>12</v>
      </c>
      <c r="G9233" t="s">
        <v>22</v>
      </c>
      <c r="H9233" t="s">
        <v>810</v>
      </c>
      <c r="I9233" s="4">
        <v>121.6</v>
      </c>
      <c r="J9233" s="5">
        <v>5</v>
      </c>
      <c r="K9233" s="4">
        <v>39.520000000000003</v>
      </c>
    </row>
    <row r="9234" spans="1:11" x14ac:dyDescent="0.2">
      <c r="A9234" t="s">
        <v>3904</v>
      </c>
      <c r="B9234" t="str">
        <f t="shared" si="290"/>
        <v>2017</v>
      </c>
      <c r="C9234" t="str">
        <f t="shared" si="291"/>
        <v>Nov</v>
      </c>
      <c r="D9234" t="s">
        <v>1063</v>
      </c>
      <c r="E9234" t="s">
        <v>125</v>
      </c>
      <c r="F9234" t="s">
        <v>12</v>
      </c>
      <c r="G9234" t="s">
        <v>27</v>
      </c>
      <c r="H9234" t="s">
        <v>3734</v>
      </c>
      <c r="I9234" s="4">
        <v>181.86</v>
      </c>
      <c r="J9234" s="5">
        <v>7</v>
      </c>
      <c r="K9234" s="4">
        <v>50.92</v>
      </c>
    </row>
    <row r="9235" spans="1:11" x14ac:dyDescent="0.2">
      <c r="A9235" t="s">
        <v>3904</v>
      </c>
      <c r="B9235" t="str">
        <f t="shared" si="290"/>
        <v>2017</v>
      </c>
      <c r="C9235" t="str">
        <f t="shared" si="291"/>
        <v>Nov</v>
      </c>
      <c r="D9235" t="s">
        <v>1815</v>
      </c>
      <c r="E9235" t="s">
        <v>458</v>
      </c>
      <c r="F9235" t="s">
        <v>12</v>
      </c>
      <c r="G9235" t="s">
        <v>47</v>
      </c>
      <c r="H9235" t="s">
        <v>1285</v>
      </c>
      <c r="I9235" s="4">
        <v>45.92</v>
      </c>
      <c r="J9235" s="5">
        <v>4</v>
      </c>
      <c r="K9235" s="4">
        <v>21.58</v>
      </c>
    </row>
    <row r="9236" spans="1:11" x14ac:dyDescent="0.2">
      <c r="A9236" t="s">
        <v>3904</v>
      </c>
      <c r="B9236" t="str">
        <f t="shared" si="290"/>
        <v>2017</v>
      </c>
      <c r="C9236" t="str">
        <f t="shared" si="291"/>
        <v>Nov</v>
      </c>
      <c r="D9236" t="s">
        <v>2519</v>
      </c>
      <c r="E9236" t="s">
        <v>180</v>
      </c>
      <c r="F9236" t="s">
        <v>12</v>
      </c>
      <c r="G9236" t="s">
        <v>22</v>
      </c>
      <c r="H9236" t="s">
        <v>1394</v>
      </c>
      <c r="I9236" s="4">
        <v>18.239999999999998</v>
      </c>
      <c r="J9236" s="5">
        <v>3</v>
      </c>
      <c r="K9236" s="4">
        <v>8.57</v>
      </c>
    </row>
    <row r="9237" spans="1:11" x14ac:dyDescent="0.2">
      <c r="A9237" t="s">
        <v>3904</v>
      </c>
      <c r="B9237" t="str">
        <f t="shared" si="290"/>
        <v>2017</v>
      </c>
      <c r="C9237" t="str">
        <f t="shared" si="291"/>
        <v>Nov</v>
      </c>
      <c r="D9237" t="s">
        <v>2861</v>
      </c>
      <c r="E9237" t="s">
        <v>169</v>
      </c>
      <c r="F9237" t="s">
        <v>12</v>
      </c>
      <c r="G9237" t="s">
        <v>20</v>
      </c>
      <c r="H9237" t="s">
        <v>3531</v>
      </c>
      <c r="I9237" s="4">
        <v>35.479999999999997</v>
      </c>
      <c r="J9237" s="5">
        <v>1</v>
      </c>
      <c r="K9237" s="4">
        <v>0</v>
      </c>
    </row>
    <row r="9238" spans="1:11" x14ac:dyDescent="0.2">
      <c r="A9238" t="s">
        <v>3904</v>
      </c>
      <c r="B9238" t="str">
        <f t="shared" si="290"/>
        <v>2017</v>
      </c>
      <c r="C9238" t="str">
        <f t="shared" si="291"/>
        <v>Nov</v>
      </c>
      <c r="D9238" t="s">
        <v>2524</v>
      </c>
      <c r="E9238" t="s">
        <v>139</v>
      </c>
      <c r="F9238" t="s">
        <v>12</v>
      </c>
      <c r="G9238" t="s">
        <v>105</v>
      </c>
      <c r="H9238" t="s">
        <v>2155</v>
      </c>
      <c r="I9238" s="4">
        <v>1158.1199999999999</v>
      </c>
      <c r="J9238" s="5">
        <v>5</v>
      </c>
      <c r="K9238" s="4">
        <v>130.29</v>
      </c>
    </row>
    <row r="9239" spans="1:11" x14ac:dyDescent="0.2">
      <c r="A9239" t="s">
        <v>3904</v>
      </c>
      <c r="B9239" t="str">
        <f t="shared" si="290"/>
        <v>2017</v>
      </c>
      <c r="C9239" t="str">
        <f t="shared" si="291"/>
        <v>Nov</v>
      </c>
      <c r="D9239" t="s">
        <v>1071</v>
      </c>
      <c r="E9239" t="s">
        <v>135</v>
      </c>
      <c r="F9239" t="s">
        <v>38</v>
      </c>
      <c r="G9239" t="s">
        <v>52</v>
      </c>
      <c r="H9239" t="s">
        <v>2086</v>
      </c>
      <c r="I9239" s="4">
        <v>88.92</v>
      </c>
      <c r="J9239" s="5">
        <v>5</v>
      </c>
      <c r="K9239" s="4">
        <v>14.45</v>
      </c>
    </row>
    <row r="9240" spans="1:11" x14ac:dyDescent="0.2">
      <c r="A9240" t="s">
        <v>3904</v>
      </c>
      <c r="B9240" t="str">
        <f t="shared" si="290"/>
        <v>2017</v>
      </c>
      <c r="C9240" t="str">
        <f t="shared" si="291"/>
        <v>Nov</v>
      </c>
      <c r="D9240" t="s">
        <v>2147</v>
      </c>
      <c r="E9240" t="s">
        <v>31</v>
      </c>
      <c r="F9240" t="s">
        <v>38</v>
      </c>
      <c r="G9240" t="s">
        <v>52</v>
      </c>
      <c r="H9240" t="s">
        <v>680</v>
      </c>
      <c r="I9240" s="4">
        <v>34.92</v>
      </c>
      <c r="J9240" s="5">
        <v>4</v>
      </c>
      <c r="K9240" s="4">
        <v>11.87</v>
      </c>
    </row>
    <row r="9241" spans="1:11" x14ac:dyDescent="0.2">
      <c r="A9241" t="s">
        <v>3904</v>
      </c>
      <c r="B9241" t="str">
        <f t="shared" si="290"/>
        <v>2017</v>
      </c>
      <c r="C9241" t="str">
        <f t="shared" si="291"/>
        <v>Nov</v>
      </c>
      <c r="D9241" t="s">
        <v>733</v>
      </c>
      <c r="E9241" t="s">
        <v>11</v>
      </c>
      <c r="F9241" t="s">
        <v>43</v>
      </c>
      <c r="G9241" t="s">
        <v>44</v>
      </c>
      <c r="H9241" t="s">
        <v>2380</v>
      </c>
      <c r="I9241" s="4">
        <v>35.18</v>
      </c>
      <c r="J9241" s="5">
        <v>2</v>
      </c>
      <c r="K9241" s="4">
        <v>12.31</v>
      </c>
    </row>
    <row r="9242" spans="1:11" x14ac:dyDescent="0.2">
      <c r="A9242" t="s">
        <v>3904</v>
      </c>
      <c r="B9242" t="str">
        <f t="shared" si="290"/>
        <v>2017</v>
      </c>
      <c r="C9242" t="str">
        <f t="shared" si="291"/>
        <v>Nov</v>
      </c>
      <c r="D9242" t="s">
        <v>1878</v>
      </c>
      <c r="E9242" t="s">
        <v>158</v>
      </c>
      <c r="F9242" t="s">
        <v>12</v>
      </c>
      <c r="G9242" t="s">
        <v>232</v>
      </c>
      <c r="H9242" t="s">
        <v>1338</v>
      </c>
      <c r="I9242" s="4">
        <v>25.5</v>
      </c>
      <c r="J9242" s="5">
        <v>3</v>
      </c>
      <c r="K9242" s="4">
        <v>6.63</v>
      </c>
    </row>
    <row r="9243" spans="1:11" x14ac:dyDescent="0.2">
      <c r="A9243" t="s">
        <v>3905</v>
      </c>
      <c r="B9243" t="str">
        <f t="shared" si="290"/>
        <v>2017</v>
      </c>
      <c r="C9243" t="str">
        <f t="shared" si="291"/>
        <v>Nov</v>
      </c>
      <c r="D9243" t="s">
        <v>2445</v>
      </c>
      <c r="E9243" t="s">
        <v>31</v>
      </c>
      <c r="F9243" t="s">
        <v>12</v>
      </c>
      <c r="G9243" t="s">
        <v>13</v>
      </c>
      <c r="H9243" t="s">
        <v>1849</v>
      </c>
      <c r="I9243" s="4">
        <v>10.56</v>
      </c>
      <c r="J9243" s="5">
        <v>2</v>
      </c>
      <c r="K9243" s="4">
        <v>4.75</v>
      </c>
    </row>
    <row r="9244" spans="1:11" x14ac:dyDescent="0.2">
      <c r="A9244" t="s">
        <v>3905</v>
      </c>
      <c r="B9244" t="str">
        <f t="shared" si="290"/>
        <v>2017</v>
      </c>
      <c r="C9244" t="str">
        <f t="shared" si="291"/>
        <v>Nov</v>
      </c>
      <c r="D9244" t="s">
        <v>1072</v>
      </c>
      <c r="E9244" t="s">
        <v>169</v>
      </c>
      <c r="F9244" t="s">
        <v>12</v>
      </c>
      <c r="G9244" t="s">
        <v>22</v>
      </c>
      <c r="H9244" t="s">
        <v>1601</v>
      </c>
      <c r="I9244" s="4">
        <v>15.92</v>
      </c>
      <c r="J9244" s="5">
        <v>5</v>
      </c>
      <c r="K9244" s="4">
        <v>5.37</v>
      </c>
    </row>
    <row r="9245" spans="1:11" x14ac:dyDescent="0.2">
      <c r="A9245" t="s">
        <v>3905</v>
      </c>
      <c r="B9245" t="str">
        <f t="shared" si="290"/>
        <v>2017</v>
      </c>
      <c r="C9245" t="str">
        <f t="shared" si="291"/>
        <v>Nov</v>
      </c>
      <c r="D9245" t="s">
        <v>1958</v>
      </c>
      <c r="E9245" t="s">
        <v>11</v>
      </c>
      <c r="F9245" t="s">
        <v>12</v>
      </c>
      <c r="G9245" t="s">
        <v>13</v>
      </c>
      <c r="H9245" t="s">
        <v>2316</v>
      </c>
      <c r="I9245" s="4">
        <v>16.059999999999999</v>
      </c>
      <c r="J9245" s="5">
        <v>3</v>
      </c>
      <c r="K9245" s="4">
        <v>5.82</v>
      </c>
    </row>
    <row r="9246" spans="1:11" x14ac:dyDescent="0.2">
      <c r="A9246" t="s">
        <v>3905</v>
      </c>
      <c r="B9246" t="str">
        <f t="shared" si="290"/>
        <v>2017</v>
      </c>
      <c r="C9246" t="str">
        <f t="shared" si="291"/>
        <v>Nov</v>
      </c>
      <c r="D9246" t="s">
        <v>1958</v>
      </c>
      <c r="E9246" t="s">
        <v>11</v>
      </c>
      <c r="F9246" t="s">
        <v>12</v>
      </c>
      <c r="G9246" t="s">
        <v>13</v>
      </c>
      <c r="H9246" t="s">
        <v>1669</v>
      </c>
      <c r="I9246" s="4">
        <v>223.06</v>
      </c>
      <c r="J9246" s="5">
        <v>9</v>
      </c>
      <c r="K9246" s="4">
        <v>69.709999999999994</v>
      </c>
    </row>
    <row r="9247" spans="1:11" x14ac:dyDescent="0.2">
      <c r="A9247" t="s">
        <v>3905</v>
      </c>
      <c r="B9247" t="str">
        <f t="shared" si="290"/>
        <v>2017</v>
      </c>
      <c r="C9247" t="str">
        <f t="shared" si="291"/>
        <v>Nov</v>
      </c>
      <c r="D9247" t="s">
        <v>1958</v>
      </c>
      <c r="E9247" t="s">
        <v>11</v>
      </c>
      <c r="F9247" t="s">
        <v>12</v>
      </c>
      <c r="G9247" t="s">
        <v>20</v>
      </c>
      <c r="H9247" t="s">
        <v>1825</v>
      </c>
      <c r="I9247" s="4">
        <v>540.04999999999995</v>
      </c>
      <c r="J9247" s="5">
        <v>3</v>
      </c>
      <c r="K9247" s="4">
        <v>-47.25</v>
      </c>
    </row>
    <row r="9248" spans="1:11" x14ac:dyDescent="0.2">
      <c r="A9248" t="s">
        <v>3905</v>
      </c>
      <c r="B9248" t="str">
        <f t="shared" si="290"/>
        <v>2017</v>
      </c>
      <c r="C9248" t="str">
        <f t="shared" si="291"/>
        <v>Nov</v>
      </c>
      <c r="D9248" t="s">
        <v>1967</v>
      </c>
      <c r="E9248" t="s">
        <v>87</v>
      </c>
      <c r="F9248" t="s">
        <v>43</v>
      </c>
      <c r="G9248" t="s">
        <v>44</v>
      </c>
      <c r="H9248" t="s">
        <v>3317</v>
      </c>
      <c r="I9248" s="4">
        <v>370.78</v>
      </c>
      <c r="J9248" s="5">
        <v>3</v>
      </c>
      <c r="K9248" s="4">
        <v>-92.7</v>
      </c>
    </row>
    <row r="9249" spans="1:11" x14ac:dyDescent="0.2">
      <c r="A9249" t="s">
        <v>3905</v>
      </c>
      <c r="B9249" t="str">
        <f t="shared" si="290"/>
        <v>2017</v>
      </c>
      <c r="C9249" t="str">
        <f t="shared" si="291"/>
        <v>Nov</v>
      </c>
      <c r="D9249" t="s">
        <v>1129</v>
      </c>
      <c r="E9249" t="s">
        <v>109</v>
      </c>
      <c r="F9249" t="s">
        <v>43</v>
      </c>
      <c r="G9249" t="s">
        <v>58</v>
      </c>
      <c r="H9249" t="s">
        <v>59</v>
      </c>
      <c r="I9249" s="4">
        <v>41.6</v>
      </c>
      <c r="J9249" s="5">
        <v>4</v>
      </c>
      <c r="K9249" s="4">
        <v>13</v>
      </c>
    </row>
    <row r="9250" spans="1:11" x14ac:dyDescent="0.2">
      <c r="A9250" t="s">
        <v>3905</v>
      </c>
      <c r="B9250" t="str">
        <f t="shared" si="290"/>
        <v>2017</v>
      </c>
      <c r="C9250" t="str">
        <f t="shared" si="291"/>
        <v>Nov</v>
      </c>
      <c r="D9250" t="s">
        <v>1129</v>
      </c>
      <c r="E9250" t="s">
        <v>109</v>
      </c>
      <c r="F9250" t="s">
        <v>12</v>
      </c>
      <c r="G9250" t="s">
        <v>13</v>
      </c>
      <c r="H9250" t="s">
        <v>1366</v>
      </c>
      <c r="I9250" s="4">
        <v>23.12</v>
      </c>
      <c r="J9250" s="5">
        <v>5</v>
      </c>
      <c r="K9250" s="4">
        <v>8.3800000000000008</v>
      </c>
    </row>
    <row r="9251" spans="1:11" x14ac:dyDescent="0.2">
      <c r="A9251" t="s">
        <v>3905</v>
      </c>
      <c r="B9251" t="str">
        <f t="shared" si="290"/>
        <v>2017</v>
      </c>
      <c r="C9251" t="str">
        <f t="shared" si="291"/>
        <v>Nov</v>
      </c>
      <c r="D9251" t="s">
        <v>1129</v>
      </c>
      <c r="E9251" t="s">
        <v>109</v>
      </c>
      <c r="F9251" t="s">
        <v>38</v>
      </c>
      <c r="G9251" t="s">
        <v>39</v>
      </c>
      <c r="H9251" t="s">
        <v>2116</v>
      </c>
      <c r="I9251" s="4">
        <v>113.89</v>
      </c>
      <c r="J9251" s="5">
        <v>2</v>
      </c>
      <c r="K9251" s="4">
        <v>9.9700000000000006</v>
      </c>
    </row>
    <row r="9252" spans="1:11" x14ac:dyDescent="0.2">
      <c r="A9252" t="s">
        <v>3905</v>
      </c>
      <c r="B9252" t="str">
        <f t="shared" si="290"/>
        <v>2017</v>
      </c>
      <c r="C9252" t="str">
        <f t="shared" si="291"/>
        <v>Nov</v>
      </c>
      <c r="D9252" t="s">
        <v>1129</v>
      </c>
      <c r="E9252" t="s">
        <v>109</v>
      </c>
      <c r="F9252" t="s">
        <v>38</v>
      </c>
      <c r="G9252" t="s">
        <v>52</v>
      </c>
      <c r="H9252" t="s">
        <v>2647</v>
      </c>
      <c r="I9252" s="4">
        <v>113.57</v>
      </c>
      <c r="J9252" s="5">
        <v>2</v>
      </c>
      <c r="K9252" s="4">
        <v>-5.68</v>
      </c>
    </row>
    <row r="9253" spans="1:11" x14ac:dyDescent="0.2">
      <c r="A9253" t="s">
        <v>3905</v>
      </c>
      <c r="B9253" t="str">
        <f t="shared" si="290"/>
        <v>2017</v>
      </c>
      <c r="C9253" t="str">
        <f t="shared" si="291"/>
        <v>Nov</v>
      </c>
      <c r="D9253" t="s">
        <v>1129</v>
      </c>
      <c r="E9253" t="s">
        <v>109</v>
      </c>
      <c r="F9253" t="s">
        <v>43</v>
      </c>
      <c r="G9253" t="s">
        <v>44</v>
      </c>
      <c r="H9253" t="s">
        <v>2368</v>
      </c>
      <c r="I9253" s="4">
        <v>7.92</v>
      </c>
      <c r="J9253" s="5">
        <v>2</v>
      </c>
      <c r="K9253" s="4">
        <v>0.69</v>
      </c>
    </row>
    <row r="9254" spans="1:11" x14ac:dyDescent="0.2">
      <c r="A9254" t="s">
        <v>3905</v>
      </c>
      <c r="B9254" t="str">
        <f t="shared" si="290"/>
        <v>2017</v>
      </c>
      <c r="C9254" t="str">
        <f t="shared" si="291"/>
        <v>Nov</v>
      </c>
      <c r="D9254" t="s">
        <v>1129</v>
      </c>
      <c r="E9254" t="s">
        <v>109</v>
      </c>
      <c r="F9254" t="s">
        <v>43</v>
      </c>
      <c r="G9254" t="s">
        <v>44</v>
      </c>
      <c r="H9254" t="s">
        <v>676</v>
      </c>
      <c r="I9254" s="4">
        <v>671.98</v>
      </c>
      <c r="J9254" s="5">
        <v>2</v>
      </c>
      <c r="K9254" s="4">
        <v>50.4</v>
      </c>
    </row>
    <row r="9255" spans="1:11" x14ac:dyDescent="0.2">
      <c r="A9255" t="s">
        <v>3905</v>
      </c>
      <c r="B9255" t="str">
        <f t="shared" si="290"/>
        <v>2017</v>
      </c>
      <c r="C9255" t="str">
        <f t="shared" si="291"/>
        <v>Nov</v>
      </c>
      <c r="D9255" t="s">
        <v>1736</v>
      </c>
      <c r="E9255" t="s">
        <v>11</v>
      </c>
      <c r="F9255" t="s">
        <v>12</v>
      </c>
      <c r="G9255" t="s">
        <v>22</v>
      </c>
      <c r="H9255" t="s">
        <v>186</v>
      </c>
      <c r="I9255" s="4">
        <v>30.56</v>
      </c>
      <c r="J9255" s="5">
        <v>5</v>
      </c>
      <c r="K9255" s="4">
        <v>-45.84</v>
      </c>
    </row>
    <row r="9256" spans="1:11" x14ac:dyDescent="0.2">
      <c r="A9256" t="s">
        <v>3905</v>
      </c>
      <c r="B9256" t="str">
        <f t="shared" si="290"/>
        <v>2017</v>
      </c>
      <c r="C9256" t="str">
        <f t="shared" si="291"/>
        <v>Nov</v>
      </c>
      <c r="D9256" t="s">
        <v>1736</v>
      </c>
      <c r="E9256" t="s">
        <v>11</v>
      </c>
      <c r="F9256" t="s">
        <v>12</v>
      </c>
      <c r="G9256" t="s">
        <v>20</v>
      </c>
      <c r="H9256" t="s">
        <v>222</v>
      </c>
      <c r="I9256" s="4">
        <v>77.95</v>
      </c>
      <c r="J9256" s="5">
        <v>3</v>
      </c>
      <c r="K9256" s="4">
        <v>-15.59</v>
      </c>
    </row>
    <row r="9257" spans="1:11" x14ac:dyDescent="0.2">
      <c r="A9257" t="s">
        <v>3905</v>
      </c>
      <c r="B9257" t="str">
        <f t="shared" si="290"/>
        <v>2017</v>
      </c>
      <c r="C9257" t="str">
        <f t="shared" si="291"/>
        <v>Nov</v>
      </c>
      <c r="D9257" t="s">
        <v>1736</v>
      </c>
      <c r="E9257" t="s">
        <v>11</v>
      </c>
      <c r="F9257" t="s">
        <v>43</v>
      </c>
      <c r="G9257" t="s">
        <v>44</v>
      </c>
      <c r="H9257" t="s">
        <v>2183</v>
      </c>
      <c r="I9257" s="4">
        <v>67.989999999999995</v>
      </c>
      <c r="J9257" s="5">
        <v>1</v>
      </c>
      <c r="K9257" s="4">
        <v>8.5</v>
      </c>
    </row>
    <row r="9258" spans="1:11" x14ac:dyDescent="0.2">
      <c r="A9258" t="s">
        <v>3905</v>
      </c>
      <c r="B9258" t="str">
        <f t="shared" si="290"/>
        <v>2017</v>
      </c>
      <c r="C9258" t="str">
        <f t="shared" si="291"/>
        <v>Nov</v>
      </c>
      <c r="D9258" t="s">
        <v>1736</v>
      </c>
      <c r="E9258" t="s">
        <v>11</v>
      </c>
      <c r="F9258" t="s">
        <v>12</v>
      </c>
      <c r="G9258" t="s">
        <v>72</v>
      </c>
      <c r="H9258" t="s">
        <v>1673</v>
      </c>
      <c r="I9258" s="4">
        <v>12.22</v>
      </c>
      <c r="J9258" s="5">
        <v>2</v>
      </c>
      <c r="K9258" s="4">
        <v>4.43</v>
      </c>
    </row>
    <row r="9259" spans="1:11" x14ac:dyDescent="0.2">
      <c r="A9259" t="s">
        <v>3905</v>
      </c>
      <c r="B9259" t="str">
        <f t="shared" si="290"/>
        <v>2017</v>
      </c>
      <c r="C9259" t="str">
        <f t="shared" si="291"/>
        <v>Nov</v>
      </c>
      <c r="D9259" t="s">
        <v>1736</v>
      </c>
      <c r="E9259" t="s">
        <v>11</v>
      </c>
      <c r="F9259" t="s">
        <v>43</v>
      </c>
      <c r="G9259" t="s">
        <v>58</v>
      </c>
      <c r="H9259" t="s">
        <v>1774</v>
      </c>
      <c r="I9259" s="4">
        <v>44.78</v>
      </c>
      <c r="J9259" s="5">
        <v>2</v>
      </c>
      <c r="K9259" s="4">
        <v>-0.56000000000000005</v>
      </c>
    </row>
    <row r="9260" spans="1:11" x14ac:dyDescent="0.2">
      <c r="A9260" t="s">
        <v>3905</v>
      </c>
      <c r="B9260" t="str">
        <f t="shared" si="290"/>
        <v>2017</v>
      </c>
      <c r="C9260" t="str">
        <f t="shared" si="291"/>
        <v>Nov</v>
      </c>
      <c r="D9260" t="s">
        <v>1736</v>
      </c>
      <c r="E9260" t="s">
        <v>11</v>
      </c>
      <c r="F9260" t="s">
        <v>38</v>
      </c>
      <c r="G9260" t="s">
        <v>52</v>
      </c>
      <c r="H9260" t="s">
        <v>361</v>
      </c>
      <c r="I9260" s="4">
        <v>22.85</v>
      </c>
      <c r="J9260" s="5">
        <v>3</v>
      </c>
      <c r="K9260" s="4">
        <v>-17.71</v>
      </c>
    </row>
    <row r="9261" spans="1:11" x14ac:dyDescent="0.2">
      <c r="A9261" t="s">
        <v>3905</v>
      </c>
      <c r="B9261" t="str">
        <f t="shared" si="290"/>
        <v>2017</v>
      </c>
      <c r="C9261" t="str">
        <f t="shared" si="291"/>
        <v>Nov</v>
      </c>
      <c r="D9261" t="s">
        <v>1742</v>
      </c>
      <c r="E9261" t="s">
        <v>87</v>
      </c>
      <c r="F9261" t="s">
        <v>12</v>
      </c>
      <c r="G9261" t="s">
        <v>13</v>
      </c>
      <c r="H9261" t="s">
        <v>3554</v>
      </c>
      <c r="I9261" s="4">
        <v>10.85</v>
      </c>
      <c r="J9261" s="5">
        <v>2</v>
      </c>
      <c r="K9261" s="4">
        <v>3.53</v>
      </c>
    </row>
    <row r="9262" spans="1:11" x14ac:dyDescent="0.2">
      <c r="A9262" t="s">
        <v>3905</v>
      </c>
      <c r="B9262" t="str">
        <f t="shared" si="290"/>
        <v>2017</v>
      </c>
      <c r="C9262" t="str">
        <f t="shared" si="291"/>
        <v>Nov</v>
      </c>
      <c r="D9262" t="s">
        <v>1742</v>
      </c>
      <c r="E9262" t="s">
        <v>87</v>
      </c>
      <c r="F9262" t="s">
        <v>43</v>
      </c>
      <c r="G9262" t="s">
        <v>58</v>
      </c>
      <c r="H9262" t="s">
        <v>2184</v>
      </c>
      <c r="I9262" s="4">
        <v>18.54</v>
      </c>
      <c r="J9262" s="5">
        <v>2</v>
      </c>
      <c r="K9262" s="4">
        <v>3.01</v>
      </c>
    </row>
    <row r="9263" spans="1:11" x14ac:dyDescent="0.2">
      <c r="A9263" t="s">
        <v>3905</v>
      </c>
      <c r="B9263" t="str">
        <f t="shared" si="290"/>
        <v>2017</v>
      </c>
      <c r="C9263" t="str">
        <f t="shared" si="291"/>
        <v>Nov</v>
      </c>
      <c r="D9263" t="s">
        <v>1300</v>
      </c>
      <c r="E9263" t="s">
        <v>189</v>
      </c>
      <c r="F9263" t="s">
        <v>12</v>
      </c>
      <c r="G9263" t="s">
        <v>18</v>
      </c>
      <c r="H9263" t="s">
        <v>218</v>
      </c>
      <c r="I9263" s="4">
        <v>9.9600000000000009</v>
      </c>
      <c r="J9263" s="5">
        <v>2</v>
      </c>
      <c r="K9263" s="4">
        <v>4.58</v>
      </c>
    </row>
    <row r="9264" spans="1:11" x14ac:dyDescent="0.2">
      <c r="A9264" t="s">
        <v>3905</v>
      </c>
      <c r="B9264" t="str">
        <f t="shared" si="290"/>
        <v>2017</v>
      </c>
      <c r="C9264" t="str">
        <f t="shared" si="291"/>
        <v>Nov</v>
      </c>
      <c r="D9264" t="s">
        <v>1300</v>
      </c>
      <c r="E9264" t="s">
        <v>189</v>
      </c>
      <c r="F9264" t="s">
        <v>12</v>
      </c>
      <c r="G9264" t="s">
        <v>27</v>
      </c>
      <c r="H9264" t="s">
        <v>3049</v>
      </c>
      <c r="I9264" s="4">
        <v>9.2100000000000009</v>
      </c>
      <c r="J9264" s="5">
        <v>3</v>
      </c>
      <c r="K9264" s="4">
        <v>2.2999999999999998</v>
      </c>
    </row>
    <row r="9265" spans="1:11" x14ac:dyDescent="0.2">
      <c r="A9265" t="s">
        <v>3905</v>
      </c>
      <c r="B9265" t="str">
        <f t="shared" si="290"/>
        <v>2017</v>
      </c>
      <c r="C9265" t="str">
        <f t="shared" si="291"/>
        <v>Nov</v>
      </c>
      <c r="D9265" t="s">
        <v>1300</v>
      </c>
      <c r="E9265" t="s">
        <v>189</v>
      </c>
      <c r="F9265" t="s">
        <v>12</v>
      </c>
      <c r="G9265" t="s">
        <v>232</v>
      </c>
      <c r="H9265" t="s">
        <v>309</v>
      </c>
      <c r="I9265" s="4">
        <v>27.93</v>
      </c>
      <c r="J9265" s="5">
        <v>3</v>
      </c>
      <c r="K9265" s="4">
        <v>8.1</v>
      </c>
    </row>
    <row r="9266" spans="1:11" x14ac:dyDescent="0.2">
      <c r="A9266" t="s">
        <v>3905</v>
      </c>
      <c r="B9266" t="str">
        <f t="shared" si="290"/>
        <v>2017</v>
      </c>
      <c r="C9266" t="str">
        <f t="shared" si="291"/>
        <v>Nov</v>
      </c>
      <c r="D9266" t="s">
        <v>1699</v>
      </c>
      <c r="E9266" t="s">
        <v>31</v>
      </c>
      <c r="F9266" t="s">
        <v>12</v>
      </c>
      <c r="G9266" t="s">
        <v>22</v>
      </c>
      <c r="H9266" t="s">
        <v>1595</v>
      </c>
      <c r="I9266" s="4">
        <v>14.02</v>
      </c>
      <c r="J9266" s="5">
        <v>4</v>
      </c>
      <c r="K9266" s="4">
        <v>4.91</v>
      </c>
    </row>
    <row r="9267" spans="1:11" x14ac:dyDescent="0.2">
      <c r="A9267" t="s">
        <v>3905</v>
      </c>
      <c r="B9267" t="str">
        <f t="shared" si="290"/>
        <v>2017</v>
      </c>
      <c r="C9267" t="str">
        <f t="shared" si="291"/>
        <v>Nov</v>
      </c>
      <c r="D9267" t="s">
        <v>1258</v>
      </c>
      <c r="E9267" t="s">
        <v>189</v>
      </c>
      <c r="F9267" t="s">
        <v>12</v>
      </c>
      <c r="G9267" t="s">
        <v>47</v>
      </c>
      <c r="H9267" t="s">
        <v>184</v>
      </c>
      <c r="I9267" s="4">
        <v>18.239999999999998</v>
      </c>
      <c r="J9267" s="5">
        <v>3</v>
      </c>
      <c r="K9267" s="4">
        <v>9.1199999999999992</v>
      </c>
    </row>
    <row r="9268" spans="1:11" x14ac:dyDescent="0.2">
      <c r="A9268" t="s">
        <v>3905</v>
      </c>
      <c r="B9268" t="str">
        <f t="shared" si="290"/>
        <v>2017</v>
      </c>
      <c r="C9268" t="str">
        <f t="shared" si="291"/>
        <v>Nov</v>
      </c>
      <c r="D9268" t="s">
        <v>1258</v>
      </c>
      <c r="E9268" t="s">
        <v>189</v>
      </c>
      <c r="F9268" t="s">
        <v>12</v>
      </c>
      <c r="G9268" t="s">
        <v>105</v>
      </c>
      <c r="H9268" t="s">
        <v>1254</v>
      </c>
      <c r="I9268" s="4">
        <v>76.12</v>
      </c>
      <c r="J9268" s="5">
        <v>2</v>
      </c>
      <c r="K9268" s="4">
        <v>22.07</v>
      </c>
    </row>
    <row r="9269" spans="1:11" x14ac:dyDescent="0.2">
      <c r="A9269" t="s">
        <v>3905</v>
      </c>
      <c r="B9269" t="str">
        <f t="shared" si="290"/>
        <v>2017</v>
      </c>
      <c r="C9269" t="str">
        <f t="shared" si="291"/>
        <v>Nov</v>
      </c>
      <c r="D9269" t="s">
        <v>3344</v>
      </c>
      <c r="E9269" t="s">
        <v>139</v>
      </c>
      <c r="F9269" t="s">
        <v>12</v>
      </c>
      <c r="G9269" t="s">
        <v>13</v>
      </c>
      <c r="H9269" t="s">
        <v>3417</v>
      </c>
      <c r="I9269" s="4">
        <v>26.72</v>
      </c>
      <c r="J9269" s="5">
        <v>5</v>
      </c>
      <c r="K9269" s="4">
        <v>9.35</v>
      </c>
    </row>
    <row r="9270" spans="1:11" x14ac:dyDescent="0.2">
      <c r="A9270" t="s">
        <v>3905</v>
      </c>
      <c r="B9270" t="str">
        <f t="shared" si="290"/>
        <v>2017</v>
      </c>
      <c r="C9270" t="str">
        <f t="shared" si="291"/>
        <v>Nov</v>
      </c>
      <c r="D9270" t="s">
        <v>1311</v>
      </c>
      <c r="E9270" t="s">
        <v>109</v>
      </c>
      <c r="F9270" t="s">
        <v>43</v>
      </c>
      <c r="G9270" t="s">
        <v>58</v>
      </c>
      <c r="H9270" t="s">
        <v>799</v>
      </c>
      <c r="I9270" s="4">
        <v>62.35</v>
      </c>
      <c r="J9270" s="5">
        <v>6</v>
      </c>
      <c r="K9270" s="4">
        <v>-10.91</v>
      </c>
    </row>
    <row r="9271" spans="1:11" x14ac:dyDescent="0.2">
      <c r="A9271" t="s">
        <v>3905</v>
      </c>
      <c r="B9271" t="str">
        <f t="shared" si="290"/>
        <v>2017</v>
      </c>
      <c r="C9271" t="str">
        <f t="shared" si="291"/>
        <v>Nov</v>
      </c>
      <c r="D9271" t="s">
        <v>1063</v>
      </c>
      <c r="E9271" t="s">
        <v>31</v>
      </c>
      <c r="F9271" t="s">
        <v>12</v>
      </c>
      <c r="G9271" t="s">
        <v>13</v>
      </c>
      <c r="H9271" t="s">
        <v>1330</v>
      </c>
      <c r="I9271" s="4">
        <v>11.56</v>
      </c>
      <c r="J9271" s="5">
        <v>2</v>
      </c>
      <c r="K9271" s="4">
        <v>5.66</v>
      </c>
    </row>
    <row r="9272" spans="1:11" x14ac:dyDescent="0.2">
      <c r="A9272" t="s">
        <v>3905</v>
      </c>
      <c r="B9272" t="str">
        <f t="shared" si="290"/>
        <v>2017</v>
      </c>
      <c r="C9272" t="str">
        <f t="shared" si="291"/>
        <v>Nov</v>
      </c>
      <c r="D9272" t="s">
        <v>1418</v>
      </c>
      <c r="E9272" t="s">
        <v>26</v>
      </c>
      <c r="F9272" t="s">
        <v>12</v>
      </c>
      <c r="G9272" t="s">
        <v>20</v>
      </c>
      <c r="H9272" t="s">
        <v>640</v>
      </c>
      <c r="I9272" s="4">
        <v>221.02</v>
      </c>
      <c r="J9272" s="5">
        <v>2</v>
      </c>
      <c r="K9272" s="4">
        <v>-55.26</v>
      </c>
    </row>
    <row r="9273" spans="1:11" x14ac:dyDescent="0.2">
      <c r="A9273" t="s">
        <v>3906</v>
      </c>
      <c r="B9273" t="str">
        <f t="shared" si="290"/>
        <v>2017</v>
      </c>
      <c r="C9273" t="str">
        <f t="shared" si="291"/>
        <v>Nov</v>
      </c>
      <c r="D9273" t="s">
        <v>1598</v>
      </c>
      <c r="E9273" t="s">
        <v>17</v>
      </c>
      <c r="F9273" t="s">
        <v>12</v>
      </c>
      <c r="G9273" t="s">
        <v>20</v>
      </c>
      <c r="H9273" t="s">
        <v>1910</v>
      </c>
      <c r="I9273" s="4">
        <v>230.38</v>
      </c>
      <c r="J9273" s="5">
        <v>3</v>
      </c>
      <c r="K9273" s="4">
        <v>-48.95</v>
      </c>
    </row>
    <row r="9274" spans="1:11" x14ac:dyDescent="0.2">
      <c r="A9274" t="s">
        <v>3906</v>
      </c>
      <c r="B9274" t="str">
        <f t="shared" si="290"/>
        <v>2017</v>
      </c>
      <c r="C9274" t="str">
        <f t="shared" si="291"/>
        <v>Nov</v>
      </c>
      <c r="D9274" t="s">
        <v>36</v>
      </c>
      <c r="E9274" t="s">
        <v>11</v>
      </c>
      <c r="F9274" t="s">
        <v>12</v>
      </c>
      <c r="G9274" t="s">
        <v>105</v>
      </c>
      <c r="H9274" t="s">
        <v>2109</v>
      </c>
      <c r="I9274" s="4">
        <v>9.32</v>
      </c>
      <c r="J9274" s="5">
        <v>6</v>
      </c>
      <c r="K9274" s="4">
        <v>-24.71</v>
      </c>
    </row>
    <row r="9275" spans="1:11" x14ac:dyDescent="0.2">
      <c r="A9275" t="s">
        <v>3906</v>
      </c>
      <c r="B9275" t="str">
        <f t="shared" si="290"/>
        <v>2017</v>
      </c>
      <c r="C9275" t="str">
        <f t="shared" si="291"/>
        <v>Nov</v>
      </c>
      <c r="D9275" t="s">
        <v>735</v>
      </c>
      <c r="E9275" t="s">
        <v>87</v>
      </c>
      <c r="F9275" t="s">
        <v>43</v>
      </c>
      <c r="G9275" t="s">
        <v>58</v>
      </c>
      <c r="H9275" t="s">
        <v>1355</v>
      </c>
      <c r="I9275" s="4">
        <v>60.86</v>
      </c>
      <c r="J9275" s="5">
        <v>4</v>
      </c>
      <c r="K9275" s="4">
        <v>9.1300000000000008</v>
      </c>
    </row>
    <row r="9276" spans="1:11" x14ac:dyDescent="0.2">
      <c r="A9276" t="s">
        <v>3906</v>
      </c>
      <c r="B9276" t="str">
        <f t="shared" si="290"/>
        <v>2017</v>
      </c>
      <c r="C9276" t="str">
        <f t="shared" si="291"/>
        <v>Nov</v>
      </c>
      <c r="D9276" t="s">
        <v>735</v>
      </c>
      <c r="E9276" t="s">
        <v>87</v>
      </c>
      <c r="F9276" t="s">
        <v>43</v>
      </c>
      <c r="G9276" t="s">
        <v>353</v>
      </c>
      <c r="H9276" t="s">
        <v>1401</v>
      </c>
      <c r="I9276" s="4">
        <v>653</v>
      </c>
      <c r="J9276" s="5">
        <v>7</v>
      </c>
      <c r="K9276" s="4">
        <v>-935.96</v>
      </c>
    </row>
    <row r="9277" spans="1:11" x14ac:dyDescent="0.2">
      <c r="A9277" t="s">
        <v>3906</v>
      </c>
      <c r="B9277" t="str">
        <f t="shared" si="290"/>
        <v>2017</v>
      </c>
      <c r="C9277" t="str">
        <f t="shared" si="291"/>
        <v>Nov</v>
      </c>
      <c r="D9277" t="s">
        <v>735</v>
      </c>
      <c r="E9277" t="s">
        <v>87</v>
      </c>
      <c r="F9277" t="s">
        <v>12</v>
      </c>
      <c r="G9277" t="s">
        <v>22</v>
      </c>
      <c r="H9277" t="s">
        <v>1728</v>
      </c>
      <c r="I9277" s="4">
        <v>11.22</v>
      </c>
      <c r="J9277" s="5">
        <v>10</v>
      </c>
      <c r="K9277" s="4">
        <v>-7.48</v>
      </c>
    </row>
    <row r="9278" spans="1:11" x14ac:dyDescent="0.2">
      <c r="A9278" t="s">
        <v>3906</v>
      </c>
      <c r="B9278" t="str">
        <f t="shared" si="290"/>
        <v>2017</v>
      </c>
      <c r="C9278" t="str">
        <f t="shared" si="291"/>
        <v>Nov</v>
      </c>
      <c r="D9278" t="s">
        <v>1931</v>
      </c>
      <c r="E9278" t="s">
        <v>169</v>
      </c>
      <c r="F9278" t="s">
        <v>43</v>
      </c>
      <c r="G9278" t="s">
        <v>58</v>
      </c>
      <c r="H9278" t="s">
        <v>994</v>
      </c>
      <c r="I9278" s="4">
        <v>163.96</v>
      </c>
      <c r="J9278" s="5">
        <v>4</v>
      </c>
      <c r="K9278" s="4">
        <v>70.5</v>
      </c>
    </row>
    <row r="9279" spans="1:11" x14ac:dyDescent="0.2">
      <c r="A9279" t="s">
        <v>3906</v>
      </c>
      <c r="B9279" t="str">
        <f t="shared" si="290"/>
        <v>2017</v>
      </c>
      <c r="C9279" t="str">
        <f t="shared" si="291"/>
        <v>Nov</v>
      </c>
      <c r="D9279" t="s">
        <v>238</v>
      </c>
      <c r="E9279" t="s">
        <v>135</v>
      </c>
      <c r="F9279" t="s">
        <v>12</v>
      </c>
      <c r="G9279" t="s">
        <v>13</v>
      </c>
      <c r="H9279" t="s">
        <v>3822</v>
      </c>
      <c r="I9279" s="4">
        <v>8.9</v>
      </c>
      <c r="J9279" s="5">
        <v>3</v>
      </c>
      <c r="K9279" s="4">
        <v>3.34</v>
      </c>
    </row>
    <row r="9280" spans="1:11" x14ac:dyDescent="0.2">
      <c r="A9280" t="s">
        <v>3906</v>
      </c>
      <c r="B9280" t="str">
        <f t="shared" si="290"/>
        <v>2017</v>
      </c>
      <c r="C9280" t="str">
        <f t="shared" si="291"/>
        <v>Nov</v>
      </c>
      <c r="D9280" t="s">
        <v>238</v>
      </c>
      <c r="E9280" t="s">
        <v>135</v>
      </c>
      <c r="F9280" t="s">
        <v>12</v>
      </c>
      <c r="G9280" t="s">
        <v>20</v>
      </c>
      <c r="H9280" t="s">
        <v>1825</v>
      </c>
      <c r="I9280" s="4">
        <v>720.06</v>
      </c>
      <c r="J9280" s="5">
        <v>4</v>
      </c>
      <c r="K9280" s="4">
        <v>-63.01</v>
      </c>
    </row>
    <row r="9281" spans="1:11" x14ac:dyDescent="0.2">
      <c r="A9281" t="s">
        <v>3906</v>
      </c>
      <c r="B9281" t="str">
        <f t="shared" si="290"/>
        <v>2017</v>
      </c>
      <c r="C9281" t="str">
        <f t="shared" si="291"/>
        <v>Nov</v>
      </c>
      <c r="D9281" t="s">
        <v>783</v>
      </c>
      <c r="E9281" t="s">
        <v>189</v>
      </c>
      <c r="F9281" t="s">
        <v>38</v>
      </c>
      <c r="G9281" t="s">
        <v>39</v>
      </c>
      <c r="H9281" t="s">
        <v>1151</v>
      </c>
      <c r="I9281" s="4">
        <v>2404.6999999999998</v>
      </c>
      <c r="J9281" s="5">
        <v>6</v>
      </c>
      <c r="K9281" s="4">
        <v>150.29</v>
      </c>
    </row>
    <row r="9282" spans="1:11" x14ac:dyDescent="0.2">
      <c r="A9282" t="s">
        <v>3906</v>
      </c>
      <c r="B9282" t="str">
        <f t="shared" si="290"/>
        <v>2017</v>
      </c>
      <c r="C9282" t="str">
        <f t="shared" si="291"/>
        <v>Nov</v>
      </c>
      <c r="D9282" t="s">
        <v>783</v>
      </c>
      <c r="E9282" t="s">
        <v>189</v>
      </c>
      <c r="F9282" t="s">
        <v>12</v>
      </c>
      <c r="G9282" t="s">
        <v>22</v>
      </c>
      <c r="H9282" t="s">
        <v>1317</v>
      </c>
      <c r="I9282" s="4">
        <v>563.02</v>
      </c>
      <c r="J9282" s="5">
        <v>11</v>
      </c>
      <c r="K9282" s="4">
        <v>190.02</v>
      </c>
    </row>
    <row r="9283" spans="1:11" x14ac:dyDescent="0.2">
      <c r="A9283" t="s">
        <v>3906</v>
      </c>
      <c r="B9283" t="str">
        <f t="shared" ref="B9283:B9346" si="292">TEXT(A9283,"YYYY")</f>
        <v>2017</v>
      </c>
      <c r="C9283" t="str">
        <f t="shared" ref="C9283:C9346" si="293">TEXT(A9283,"MMM")</f>
        <v>Nov</v>
      </c>
      <c r="D9283" t="s">
        <v>783</v>
      </c>
      <c r="E9283" t="s">
        <v>189</v>
      </c>
      <c r="F9283" t="s">
        <v>12</v>
      </c>
      <c r="G9283" t="s">
        <v>20</v>
      </c>
      <c r="H9283" t="s">
        <v>174</v>
      </c>
      <c r="I9283" s="4">
        <v>344.91</v>
      </c>
      <c r="J9283" s="5">
        <v>3</v>
      </c>
      <c r="K9283" s="4">
        <v>10.35</v>
      </c>
    </row>
    <row r="9284" spans="1:11" x14ac:dyDescent="0.2">
      <c r="A9284" t="s">
        <v>3906</v>
      </c>
      <c r="B9284" t="str">
        <f t="shared" si="292"/>
        <v>2017</v>
      </c>
      <c r="C9284" t="str">
        <f t="shared" si="293"/>
        <v>Nov</v>
      </c>
      <c r="D9284" t="s">
        <v>783</v>
      </c>
      <c r="E9284" t="s">
        <v>189</v>
      </c>
      <c r="F9284" t="s">
        <v>12</v>
      </c>
      <c r="G9284" t="s">
        <v>18</v>
      </c>
      <c r="H9284" t="s">
        <v>672</v>
      </c>
      <c r="I9284" s="4">
        <v>8.64</v>
      </c>
      <c r="J9284" s="5">
        <v>3</v>
      </c>
      <c r="K9284" s="4">
        <v>4.2300000000000004</v>
      </c>
    </row>
    <row r="9285" spans="1:11" x14ac:dyDescent="0.2">
      <c r="A9285" t="s">
        <v>3906</v>
      </c>
      <c r="B9285" t="str">
        <f t="shared" si="292"/>
        <v>2017</v>
      </c>
      <c r="C9285" t="str">
        <f t="shared" si="293"/>
        <v>Nov</v>
      </c>
      <c r="D9285" t="s">
        <v>1704</v>
      </c>
      <c r="E9285" t="s">
        <v>139</v>
      </c>
      <c r="F9285" t="s">
        <v>12</v>
      </c>
      <c r="G9285" t="s">
        <v>27</v>
      </c>
      <c r="H9285" t="s">
        <v>937</v>
      </c>
      <c r="I9285" s="4">
        <v>2.06</v>
      </c>
      <c r="J9285" s="5">
        <v>1</v>
      </c>
      <c r="K9285" s="4">
        <v>0.15</v>
      </c>
    </row>
    <row r="9286" spans="1:11" x14ac:dyDescent="0.2">
      <c r="A9286" t="s">
        <v>3906</v>
      </c>
      <c r="B9286" t="str">
        <f t="shared" si="292"/>
        <v>2017</v>
      </c>
      <c r="C9286" t="str">
        <f t="shared" si="293"/>
        <v>Nov</v>
      </c>
      <c r="D9286" t="s">
        <v>514</v>
      </c>
      <c r="E9286" t="s">
        <v>11</v>
      </c>
      <c r="F9286" t="s">
        <v>12</v>
      </c>
      <c r="G9286" t="s">
        <v>20</v>
      </c>
      <c r="H9286" t="s">
        <v>1524</v>
      </c>
      <c r="I9286" s="4">
        <v>61.79</v>
      </c>
      <c r="J9286" s="5">
        <v>4</v>
      </c>
      <c r="K9286" s="4">
        <v>6.18</v>
      </c>
    </row>
    <row r="9287" spans="1:11" x14ac:dyDescent="0.2">
      <c r="A9287" t="s">
        <v>3906</v>
      </c>
      <c r="B9287" t="str">
        <f t="shared" si="292"/>
        <v>2017</v>
      </c>
      <c r="C9287" t="str">
        <f t="shared" si="293"/>
        <v>Nov</v>
      </c>
      <c r="D9287" t="s">
        <v>514</v>
      </c>
      <c r="E9287" t="s">
        <v>11</v>
      </c>
      <c r="F9287" t="s">
        <v>38</v>
      </c>
      <c r="G9287" t="s">
        <v>83</v>
      </c>
      <c r="H9287" t="s">
        <v>3178</v>
      </c>
      <c r="I9287" s="4">
        <v>206</v>
      </c>
      <c r="J9287" s="5">
        <v>3</v>
      </c>
      <c r="K9287" s="4">
        <v>-27.26</v>
      </c>
    </row>
    <row r="9288" spans="1:11" x14ac:dyDescent="0.2">
      <c r="A9288" t="s">
        <v>3906</v>
      </c>
      <c r="B9288" t="str">
        <f t="shared" si="292"/>
        <v>2017</v>
      </c>
      <c r="C9288" t="str">
        <f t="shared" si="293"/>
        <v>Nov</v>
      </c>
      <c r="D9288" t="s">
        <v>2170</v>
      </c>
      <c r="E9288" t="s">
        <v>169</v>
      </c>
      <c r="F9288" t="s">
        <v>43</v>
      </c>
      <c r="G9288" t="s">
        <v>44</v>
      </c>
      <c r="H9288" t="s">
        <v>3704</v>
      </c>
      <c r="I9288" s="4">
        <v>629.95000000000005</v>
      </c>
      <c r="J9288" s="5">
        <v>5</v>
      </c>
      <c r="K9288" s="4">
        <v>163.79</v>
      </c>
    </row>
    <row r="9289" spans="1:11" x14ac:dyDescent="0.2">
      <c r="A9289" t="s">
        <v>3906</v>
      </c>
      <c r="B9289" t="str">
        <f t="shared" si="292"/>
        <v>2017</v>
      </c>
      <c r="C9289" t="str">
        <f t="shared" si="293"/>
        <v>Nov</v>
      </c>
      <c r="D9289" t="s">
        <v>1447</v>
      </c>
      <c r="E9289" t="s">
        <v>169</v>
      </c>
      <c r="F9289" t="s">
        <v>43</v>
      </c>
      <c r="G9289" t="s">
        <v>44</v>
      </c>
      <c r="H9289" t="s">
        <v>741</v>
      </c>
      <c r="I9289" s="4">
        <v>43.6</v>
      </c>
      <c r="J9289" s="5">
        <v>4</v>
      </c>
      <c r="K9289" s="4">
        <v>12.21</v>
      </c>
    </row>
    <row r="9290" spans="1:11" x14ac:dyDescent="0.2">
      <c r="A9290" t="s">
        <v>3906</v>
      </c>
      <c r="B9290" t="str">
        <f t="shared" si="292"/>
        <v>2017</v>
      </c>
      <c r="C9290" t="str">
        <f t="shared" si="293"/>
        <v>Nov</v>
      </c>
      <c r="D9290" t="s">
        <v>1447</v>
      </c>
      <c r="E9290" t="s">
        <v>169</v>
      </c>
      <c r="F9290" t="s">
        <v>38</v>
      </c>
      <c r="G9290" t="s">
        <v>52</v>
      </c>
      <c r="H9290" t="s">
        <v>2211</v>
      </c>
      <c r="I9290" s="4">
        <v>154.94999999999999</v>
      </c>
      <c r="J9290" s="5">
        <v>3</v>
      </c>
      <c r="K9290" s="4">
        <v>30.99</v>
      </c>
    </row>
    <row r="9291" spans="1:11" x14ac:dyDescent="0.2">
      <c r="A9291" t="s">
        <v>3906</v>
      </c>
      <c r="B9291" t="str">
        <f t="shared" si="292"/>
        <v>2017</v>
      </c>
      <c r="C9291" t="str">
        <f t="shared" si="293"/>
        <v>Nov</v>
      </c>
      <c r="D9291" t="s">
        <v>1158</v>
      </c>
      <c r="E9291" t="s">
        <v>169</v>
      </c>
      <c r="F9291" t="s">
        <v>12</v>
      </c>
      <c r="G9291" t="s">
        <v>20</v>
      </c>
      <c r="H9291" t="s">
        <v>633</v>
      </c>
      <c r="I9291" s="4">
        <v>11.21</v>
      </c>
      <c r="J9291" s="5">
        <v>1</v>
      </c>
      <c r="K9291" s="4">
        <v>3.36</v>
      </c>
    </row>
    <row r="9292" spans="1:11" x14ac:dyDescent="0.2">
      <c r="A9292" t="s">
        <v>3906</v>
      </c>
      <c r="B9292" t="str">
        <f t="shared" si="292"/>
        <v>2017</v>
      </c>
      <c r="C9292" t="str">
        <f t="shared" si="293"/>
        <v>Nov</v>
      </c>
      <c r="D9292" t="s">
        <v>409</v>
      </c>
      <c r="E9292" t="s">
        <v>561</v>
      </c>
      <c r="F9292" t="s">
        <v>43</v>
      </c>
      <c r="G9292" t="s">
        <v>58</v>
      </c>
      <c r="H9292" t="s">
        <v>2255</v>
      </c>
      <c r="I9292" s="4">
        <v>239.92</v>
      </c>
      <c r="J9292" s="5">
        <v>8</v>
      </c>
      <c r="K9292" s="4">
        <v>23.99</v>
      </c>
    </row>
    <row r="9293" spans="1:11" x14ac:dyDescent="0.2">
      <c r="A9293" t="s">
        <v>3906</v>
      </c>
      <c r="B9293" t="str">
        <f t="shared" si="292"/>
        <v>2017</v>
      </c>
      <c r="C9293" t="str">
        <f t="shared" si="293"/>
        <v>Nov</v>
      </c>
      <c r="D9293" t="s">
        <v>584</v>
      </c>
      <c r="E9293" t="s">
        <v>31</v>
      </c>
      <c r="F9293" t="s">
        <v>43</v>
      </c>
      <c r="G9293" t="s">
        <v>58</v>
      </c>
      <c r="H9293" t="s">
        <v>2758</v>
      </c>
      <c r="I9293" s="4">
        <v>82.95</v>
      </c>
      <c r="J9293" s="5">
        <v>5</v>
      </c>
      <c r="K9293" s="4">
        <v>29.03</v>
      </c>
    </row>
    <row r="9294" spans="1:11" x14ac:dyDescent="0.2">
      <c r="A9294" t="s">
        <v>3906</v>
      </c>
      <c r="B9294" t="str">
        <f t="shared" si="292"/>
        <v>2017</v>
      </c>
      <c r="C9294" t="str">
        <f t="shared" si="293"/>
        <v>Nov</v>
      </c>
      <c r="D9294" t="s">
        <v>1175</v>
      </c>
      <c r="E9294" t="s">
        <v>31</v>
      </c>
      <c r="F9294" t="s">
        <v>43</v>
      </c>
      <c r="G9294" t="s">
        <v>44</v>
      </c>
      <c r="H9294" t="s">
        <v>3386</v>
      </c>
      <c r="I9294" s="4">
        <v>22</v>
      </c>
      <c r="J9294" s="5">
        <v>5</v>
      </c>
      <c r="K9294" s="4">
        <v>1.38</v>
      </c>
    </row>
    <row r="9295" spans="1:11" x14ac:dyDescent="0.2">
      <c r="A9295" t="s">
        <v>3907</v>
      </c>
      <c r="B9295" t="str">
        <f t="shared" si="292"/>
        <v>2017</v>
      </c>
      <c r="C9295" t="str">
        <f t="shared" si="293"/>
        <v>Nov</v>
      </c>
      <c r="D9295" t="s">
        <v>2140</v>
      </c>
      <c r="E9295" t="s">
        <v>87</v>
      </c>
      <c r="F9295" t="s">
        <v>43</v>
      </c>
      <c r="G9295" t="s">
        <v>44</v>
      </c>
      <c r="H9295" t="s">
        <v>2354</v>
      </c>
      <c r="I9295" s="4">
        <v>119.94</v>
      </c>
      <c r="J9295" s="5">
        <v>10</v>
      </c>
      <c r="K9295" s="4">
        <v>15.99</v>
      </c>
    </row>
    <row r="9296" spans="1:11" x14ac:dyDescent="0.2">
      <c r="A9296" t="s">
        <v>3907</v>
      </c>
      <c r="B9296" t="str">
        <f t="shared" si="292"/>
        <v>2017</v>
      </c>
      <c r="C9296" t="str">
        <f t="shared" si="293"/>
        <v>Nov</v>
      </c>
      <c r="D9296" t="s">
        <v>2140</v>
      </c>
      <c r="E9296" t="s">
        <v>87</v>
      </c>
      <c r="F9296" t="s">
        <v>12</v>
      </c>
      <c r="G9296" t="s">
        <v>22</v>
      </c>
      <c r="H9296" t="s">
        <v>1394</v>
      </c>
      <c r="I9296" s="4">
        <v>3.65</v>
      </c>
      <c r="J9296" s="5">
        <v>2</v>
      </c>
      <c r="K9296" s="4">
        <v>-2.8</v>
      </c>
    </row>
    <row r="9297" spans="1:11" x14ac:dyDescent="0.2">
      <c r="A9297" t="s">
        <v>3907</v>
      </c>
      <c r="B9297" t="str">
        <f t="shared" si="292"/>
        <v>2017</v>
      </c>
      <c r="C9297" t="str">
        <f t="shared" si="293"/>
        <v>Nov</v>
      </c>
      <c r="D9297" t="s">
        <v>3208</v>
      </c>
      <c r="E9297" t="s">
        <v>31</v>
      </c>
      <c r="F9297" t="s">
        <v>38</v>
      </c>
      <c r="G9297" t="s">
        <v>39</v>
      </c>
      <c r="H9297" t="s">
        <v>496</v>
      </c>
      <c r="I9297" s="4">
        <v>321.57</v>
      </c>
      <c r="J9297" s="5">
        <v>2</v>
      </c>
      <c r="K9297" s="4">
        <v>28.14</v>
      </c>
    </row>
    <row r="9298" spans="1:11" x14ac:dyDescent="0.2">
      <c r="A9298" t="s">
        <v>3907</v>
      </c>
      <c r="B9298" t="str">
        <f t="shared" si="292"/>
        <v>2017</v>
      </c>
      <c r="C9298" t="str">
        <f t="shared" si="293"/>
        <v>Nov</v>
      </c>
      <c r="D9298" t="s">
        <v>935</v>
      </c>
      <c r="E9298" t="s">
        <v>169</v>
      </c>
      <c r="F9298" t="s">
        <v>12</v>
      </c>
      <c r="G9298" t="s">
        <v>22</v>
      </c>
      <c r="H9298" t="s">
        <v>1935</v>
      </c>
      <c r="I9298" s="4">
        <v>8.64</v>
      </c>
      <c r="J9298" s="5">
        <v>2</v>
      </c>
      <c r="K9298" s="4">
        <v>3.02</v>
      </c>
    </row>
    <row r="9299" spans="1:11" x14ac:dyDescent="0.2">
      <c r="A9299" t="s">
        <v>3907</v>
      </c>
      <c r="B9299" t="str">
        <f t="shared" si="292"/>
        <v>2017</v>
      </c>
      <c r="C9299" t="str">
        <f t="shared" si="293"/>
        <v>Nov</v>
      </c>
      <c r="D9299" t="s">
        <v>124</v>
      </c>
      <c r="E9299" t="s">
        <v>11</v>
      </c>
      <c r="F9299" t="s">
        <v>43</v>
      </c>
      <c r="G9299" t="s">
        <v>58</v>
      </c>
      <c r="H9299" t="s">
        <v>3118</v>
      </c>
      <c r="I9299" s="4">
        <v>167.95</v>
      </c>
      <c r="J9299" s="5">
        <v>6</v>
      </c>
      <c r="K9299" s="4">
        <v>-27.29</v>
      </c>
    </row>
    <row r="9300" spans="1:11" x14ac:dyDescent="0.2">
      <c r="A9300" t="s">
        <v>3907</v>
      </c>
      <c r="B9300" t="str">
        <f t="shared" si="292"/>
        <v>2017</v>
      </c>
      <c r="C9300" t="str">
        <f t="shared" si="293"/>
        <v>Nov</v>
      </c>
      <c r="D9300" t="s">
        <v>124</v>
      </c>
      <c r="E9300" t="s">
        <v>11</v>
      </c>
      <c r="F9300" t="s">
        <v>12</v>
      </c>
      <c r="G9300" t="s">
        <v>27</v>
      </c>
      <c r="H9300" t="s">
        <v>1859</v>
      </c>
      <c r="I9300" s="4">
        <v>45.04</v>
      </c>
      <c r="J9300" s="5">
        <v>2</v>
      </c>
      <c r="K9300" s="4">
        <v>4.5</v>
      </c>
    </row>
    <row r="9301" spans="1:11" x14ac:dyDescent="0.2">
      <c r="A9301" t="s">
        <v>3907</v>
      </c>
      <c r="B9301" t="str">
        <f t="shared" si="292"/>
        <v>2017</v>
      </c>
      <c r="C9301" t="str">
        <f t="shared" si="293"/>
        <v>Nov</v>
      </c>
      <c r="D9301" t="s">
        <v>775</v>
      </c>
      <c r="E9301" t="s">
        <v>169</v>
      </c>
      <c r="F9301" t="s">
        <v>12</v>
      </c>
      <c r="G9301" t="s">
        <v>20</v>
      </c>
      <c r="H9301" t="s">
        <v>1770</v>
      </c>
      <c r="I9301" s="4">
        <v>96.36</v>
      </c>
      <c r="J9301" s="5">
        <v>6</v>
      </c>
      <c r="K9301" s="4">
        <v>25.05</v>
      </c>
    </row>
    <row r="9302" spans="1:11" x14ac:dyDescent="0.2">
      <c r="A9302" t="s">
        <v>3907</v>
      </c>
      <c r="B9302" t="str">
        <f t="shared" si="292"/>
        <v>2017</v>
      </c>
      <c r="C9302" t="str">
        <f t="shared" si="293"/>
        <v>Nov</v>
      </c>
      <c r="D9302" t="s">
        <v>1704</v>
      </c>
      <c r="E9302" t="s">
        <v>11</v>
      </c>
      <c r="F9302" t="s">
        <v>12</v>
      </c>
      <c r="G9302" t="s">
        <v>22</v>
      </c>
      <c r="H9302" t="s">
        <v>722</v>
      </c>
      <c r="I9302" s="4">
        <v>21.99</v>
      </c>
      <c r="J9302" s="5">
        <v>5</v>
      </c>
      <c r="K9302" s="4">
        <v>-32.99</v>
      </c>
    </row>
    <row r="9303" spans="1:11" x14ac:dyDescent="0.2">
      <c r="A9303" t="s">
        <v>3907</v>
      </c>
      <c r="B9303" t="str">
        <f t="shared" si="292"/>
        <v>2017</v>
      </c>
      <c r="C9303" t="str">
        <f t="shared" si="293"/>
        <v>Nov</v>
      </c>
      <c r="D9303" t="s">
        <v>1106</v>
      </c>
      <c r="E9303" t="s">
        <v>369</v>
      </c>
      <c r="F9303" t="s">
        <v>12</v>
      </c>
      <c r="G9303" t="s">
        <v>72</v>
      </c>
      <c r="H9303" t="s">
        <v>891</v>
      </c>
      <c r="I9303" s="4">
        <v>15.28</v>
      </c>
      <c r="J9303" s="5">
        <v>2</v>
      </c>
      <c r="K9303" s="4">
        <v>7.49</v>
      </c>
    </row>
    <row r="9304" spans="1:11" x14ac:dyDescent="0.2">
      <c r="A9304" t="s">
        <v>3907</v>
      </c>
      <c r="B9304" t="str">
        <f t="shared" si="292"/>
        <v>2017</v>
      </c>
      <c r="C9304" t="str">
        <f t="shared" si="293"/>
        <v>Nov</v>
      </c>
      <c r="D9304" t="s">
        <v>1359</v>
      </c>
      <c r="E9304" t="s">
        <v>31</v>
      </c>
      <c r="F9304" t="s">
        <v>12</v>
      </c>
      <c r="G9304" t="s">
        <v>27</v>
      </c>
      <c r="H9304" t="s">
        <v>664</v>
      </c>
      <c r="I9304" s="4">
        <v>34.24</v>
      </c>
      <c r="J9304" s="5">
        <v>8</v>
      </c>
      <c r="K9304" s="4">
        <v>9.93</v>
      </c>
    </row>
    <row r="9305" spans="1:11" x14ac:dyDescent="0.2">
      <c r="A9305" t="s">
        <v>3908</v>
      </c>
      <c r="B9305" t="str">
        <f t="shared" si="292"/>
        <v>2017</v>
      </c>
      <c r="C9305" t="str">
        <f t="shared" si="293"/>
        <v>Nov</v>
      </c>
      <c r="D9305" t="s">
        <v>2287</v>
      </c>
      <c r="E9305" t="s">
        <v>139</v>
      </c>
      <c r="F9305" t="s">
        <v>38</v>
      </c>
      <c r="G9305" t="s">
        <v>52</v>
      </c>
      <c r="H9305" t="s">
        <v>1923</v>
      </c>
      <c r="I9305" s="4">
        <v>220.06</v>
      </c>
      <c r="J9305" s="5">
        <v>4</v>
      </c>
      <c r="K9305" s="4">
        <v>55.02</v>
      </c>
    </row>
    <row r="9306" spans="1:11" x14ac:dyDescent="0.2">
      <c r="A9306" t="s">
        <v>3908</v>
      </c>
      <c r="B9306" t="str">
        <f t="shared" si="292"/>
        <v>2017</v>
      </c>
      <c r="C9306" t="str">
        <f t="shared" si="293"/>
        <v>Nov</v>
      </c>
      <c r="D9306" t="s">
        <v>2287</v>
      </c>
      <c r="E9306" t="s">
        <v>139</v>
      </c>
      <c r="F9306" t="s">
        <v>38</v>
      </c>
      <c r="G9306" t="s">
        <v>52</v>
      </c>
      <c r="H9306" t="s">
        <v>2672</v>
      </c>
      <c r="I9306" s="4">
        <v>339.14</v>
      </c>
      <c r="J9306" s="5">
        <v>4</v>
      </c>
      <c r="K9306" s="4">
        <v>0</v>
      </c>
    </row>
    <row r="9307" spans="1:11" x14ac:dyDescent="0.2">
      <c r="A9307" t="s">
        <v>3909</v>
      </c>
      <c r="B9307" t="str">
        <f t="shared" si="292"/>
        <v>2017</v>
      </c>
      <c r="C9307" t="str">
        <f t="shared" si="293"/>
        <v>Nov</v>
      </c>
      <c r="D9307" t="s">
        <v>2859</v>
      </c>
      <c r="E9307" t="s">
        <v>169</v>
      </c>
      <c r="F9307" t="s">
        <v>12</v>
      </c>
      <c r="G9307" t="s">
        <v>13</v>
      </c>
      <c r="H9307" t="s">
        <v>1630</v>
      </c>
      <c r="I9307" s="4">
        <v>146.82</v>
      </c>
      <c r="J9307" s="5">
        <v>3</v>
      </c>
      <c r="K9307" s="4">
        <v>73.41</v>
      </c>
    </row>
    <row r="9308" spans="1:11" x14ac:dyDescent="0.2">
      <c r="A9308" t="s">
        <v>3909</v>
      </c>
      <c r="B9308" t="str">
        <f t="shared" si="292"/>
        <v>2017</v>
      </c>
      <c r="C9308" t="str">
        <f t="shared" si="293"/>
        <v>Nov</v>
      </c>
      <c r="D9308" t="s">
        <v>324</v>
      </c>
      <c r="E9308" t="s">
        <v>31</v>
      </c>
      <c r="F9308" t="s">
        <v>12</v>
      </c>
      <c r="G9308" t="s">
        <v>20</v>
      </c>
      <c r="H9308" t="s">
        <v>1773</v>
      </c>
      <c r="I9308" s="4">
        <v>811.28</v>
      </c>
      <c r="J9308" s="5">
        <v>8</v>
      </c>
      <c r="K9308" s="4">
        <v>24.34</v>
      </c>
    </row>
    <row r="9309" spans="1:11" x14ac:dyDescent="0.2">
      <c r="A9309" t="s">
        <v>3909</v>
      </c>
      <c r="B9309" t="str">
        <f t="shared" si="292"/>
        <v>2017</v>
      </c>
      <c r="C9309" t="str">
        <f t="shared" si="293"/>
        <v>Nov</v>
      </c>
      <c r="D9309" t="s">
        <v>801</v>
      </c>
      <c r="E9309" t="s">
        <v>31</v>
      </c>
      <c r="F9309" t="s">
        <v>43</v>
      </c>
      <c r="G9309" t="s">
        <v>353</v>
      </c>
      <c r="H9309" t="s">
        <v>2226</v>
      </c>
      <c r="I9309" s="4">
        <v>1919.98</v>
      </c>
      <c r="J9309" s="5">
        <v>3</v>
      </c>
      <c r="K9309" s="4">
        <v>216</v>
      </c>
    </row>
    <row r="9310" spans="1:11" x14ac:dyDescent="0.2">
      <c r="A9310" t="s">
        <v>3909</v>
      </c>
      <c r="B9310" t="str">
        <f t="shared" si="292"/>
        <v>2017</v>
      </c>
      <c r="C9310" t="str">
        <f t="shared" si="293"/>
        <v>Nov</v>
      </c>
      <c r="D9310" t="s">
        <v>580</v>
      </c>
      <c r="E9310" t="s">
        <v>31</v>
      </c>
      <c r="F9310" t="s">
        <v>12</v>
      </c>
      <c r="G9310" t="s">
        <v>20</v>
      </c>
      <c r="H9310" t="s">
        <v>296</v>
      </c>
      <c r="I9310" s="4">
        <v>48.86</v>
      </c>
      <c r="J9310" s="5">
        <v>7</v>
      </c>
      <c r="K9310" s="4">
        <v>0.98</v>
      </c>
    </row>
    <row r="9311" spans="1:11" x14ac:dyDescent="0.2">
      <c r="A9311" t="s">
        <v>3909</v>
      </c>
      <c r="B9311" t="str">
        <f t="shared" si="292"/>
        <v>2017</v>
      </c>
      <c r="C9311" t="str">
        <f t="shared" si="293"/>
        <v>Nov</v>
      </c>
      <c r="D9311" t="s">
        <v>396</v>
      </c>
      <c r="E9311" t="s">
        <v>31</v>
      </c>
      <c r="F9311" t="s">
        <v>12</v>
      </c>
      <c r="G9311" t="s">
        <v>27</v>
      </c>
      <c r="H9311" t="s">
        <v>3437</v>
      </c>
      <c r="I9311" s="4">
        <v>23.36</v>
      </c>
      <c r="J9311" s="5">
        <v>4</v>
      </c>
      <c r="K9311" s="4">
        <v>6.07</v>
      </c>
    </row>
    <row r="9312" spans="1:11" x14ac:dyDescent="0.2">
      <c r="A9312" t="s">
        <v>3909</v>
      </c>
      <c r="B9312" t="str">
        <f t="shared" si="292"/>
        <v>2017</v>
      </c>
      <c r="C9312" t="str">
        <f t="shared" si="293"/>
        <v>Nov</v>
      </c>
      <c r="D9312" t="s">
        <v>3382</v>
      </c>
      <c r="E9312" t="s">
        <v>169</v>
      </c>
      <c r="F9312" t="s">
        <v>43</v>
      </c>
      <c r="G9312" t="s">
        <v>353</v>
      </c>
      <c r="H9312" t="s">
        <v>3722</v>
      </c>
      <c r="I9312" s="4">
        <v>52.44</v>
      </c>
      <c r="J9312" s="5">
        <v>4</v>
      </c>
      <c r="K9312" s="4">
        <v>24.12</v>
      </c>
    </row>
    <row r="9313" spans="1:11" x14ac:dyDescent="0.2">
      <c r="A9313" t="s">
        <v>3909</v>
      </c>
      <c r="B9313" t="str">
        <f t="shared" si="292"/>
        <v>2017</v>
      </c>
      <c r="C9313" t="str">
        <f t="shared" si="293"/>
        <v>Nov</v>
      </c>
      <c r="D9313" t="s">
        <v>1470</v>
      </c>
      <c r="E9313" t="s">
        <v>189</v>
      </c>
      <c r="F9313" t="s">
        <v>12</v>
      </c>
      <c r="G9313" t="s">
        <v>13</v>
      </c>
      <c r="H9313" t="s">
        <v>715</v>
      </c>
      <c r="I9313" s="4">
        <v>73.680000000000007</v>
      </c>
      <c r="J9313" s="5">
        <v>6</v>
      </c>
      <c r="K9313" s="4">
        <v>34.630000000000003</v>
      </c>
    </row>
    <row r="9314" spans="1:11" x14ac:dyDescent="0.2">
      <c r="A9314" t="s">
        <v>3909</v>
      </c>
      <c r="B9314" t="str">
        <f t="shared" si="292"/>
        <v>2017</v>
      </c>
      <c r="C9314" t="str">
        <f t="shared" si="293"/>
        <v>Nov</v>
      </c>
      <c r="D9314" t="s">
        <v>1470</v>
      </c>
      <c r="E9314" t="s">
        <v>189</v>
      </c>
      <c r="F9314" t="s">
        <v>38</v>
      </c>
      <c r="G9314" t="s">
        <v>52</v>
      </c>
      <c r="H9314" t="s">
        <v>2423</v>
      </c>
      <c r="I9314" s="4">
        <v>139.91999999999999</v>
      </c>
      <c r="J9314" s="5">
        <v>2</v>
      </c>
      <c r="K9314" s="4">
        <v>23.79</v>
      </c>
    </row>
    <row r="9315" spans="1:11" x14ac:dyDescent="0.2">
      <c r="A9315" t="s">
        <v>3909</v>
      </c>
      <c r="B9315" t="str">
        <f t="shared" si="292"/>
        <v>2017</v>
      </c>
      <c r="C9315" t="str">
        <f t="shared" si="293"/>
        <v>Nov</v>
      </c>
      <c r="D9315" t="s">
        <v>1470</v>
      </c>
      <c r="E9315" t="s">
        <v>189</v>
      </c>
      <c r="F9315" t="s">
        <v>43</v>
      </c>
      <c r="G9315" t="s">
        <v>44</v>
      </c>
      <c r="H9315" t="s">
        <v>814</v>
      </c>
      <c r="I9315" s="4">
        <v>107.88</v>
      </c>
      <c r="J9315" s="5">
        <v>3</v>
      </c>
      <c r="K9315" s="4">
        <v>10.79</v>
      </c>
    </row>
    <row r="9316" spans="1:11" x14ac:dyDescent="0.2">
      <c r="A9316" t="s">
        <v>3909</v>
      </c>
      <c r="B9316" t="str">
        <f t="shared" si="292"/>
        <v>2017</v>
      </c>
      <c r="C9316" t="str">
        <f t="shared" si="293"/>
        <v>Nov</v>
      </c>
      <c r="D9316" t="s">
        <v>1470</v>
      </c>
      <c r="E9316" t="s">
        <v>189</v>
      </c>
      <c r="F9316" t="s">
        <v>12</v>
      </c>
      <c r="G9316" t="s">
        <v>20</v>
      </c>
      <c r="H9316" t="s">
        <v>130</v>
      </c>
      <c r="I9316" s="4">
        <v>33.29</v>
      </c>
      <c r="J9316" s="5">
        <v>1</v>
      </c>
      <c r="K9316" s="4">
        <v>7.99</v>
      </c>
    </row>
    <row r="9317" spans="1:11" x14ac:dyDescent="0.2">
      <c r="A9317" t="s">
        <v>3909</v>
      </c>
      <c r="B9317" t="str">
        <f t="shared" si="292"/>
        <v>2017</v>
      </c>
      <c r="C9317" t="str">
        <f t="shared" si="293"/>
        <v>Nov</v>
      </c>
      <c r="D9317" t="s">
        <v>2756</v>
      </c>
      <c r="E9317" t="s">
        <v>169</v>
      </c>
      <c r="F9317" t="s">
        <v>43</v>
      </c>
      <c r="G9317" t="s">
        <v>44</v>
      </c>
      <c r="H9317" t="s">
        <v>1110</v>
      </c>
      <c r="I9317" s="4">
        <v>119.94</v>
      </c>
      <c r="J9317" s="5">
        <v>6</v>
      </c>
      <c r="K9317" s="4">
        <v>6</v>
      </c>
    </row>
    <row r="9318" spans="1:11" x14ac:dyDescent="0.2">
      <c r="A9318" t="s">
        <v>3909</v>
      </c>
      <c r="B9318" t="str">
        <f t="shared" si="292"/>
        <v>2017</v>
      </c>
      <c r="C9318" t="str">
        <f t="shared" si="293"/>
        <v>Nov</v>
      </c>
      <c r="D9318" t="s">
        <v>25</v>
      </c>
      <c r="E9318" t="s">
        <v>31</v>
      </c>
      <c r="F9318" t="s">
        <v>38</v>
      </c>
      <c r="G9318" t="s">
        <v>52</v>
      </c>
      <c r="H9318" t="s">
        <v>1680</v>
      </c>
      <c r="I9318" s="4">
        <v>17.309999999999999</v>
      </c>
      <c r="J9318" s="5">
        <v>3</v>
      </c>
      <c r="K9318" s="4">
        <v>5.19</v>
      </c>
    </row>
    <row r="9319" spans="1:11" x14ac:dyDescent="0.2">
      <c r="A9319" t="s">
        <v>3909</v>
      </c>
      <c r="B9319" t="str">
        <f t="shared" si="292"/>
        <v>2017</v>
      </c>
      <c r="C9319" t="str">
        <f t="shared" si="293"/>
        <v>Nov</v>
      </c>
      <c r="D9319" t="s">
        <v>1074</v>
      </c>
      <c r="E9319" t="s">
        <v>87</v>
      </c>
      <c r="F9319" t="s">
        <v>12</v>
      </c>
      <c r="G9319" t="s">
        <v>22</v>
      </c>
      <c r="H9319" t="s">
        <v>1394</v>
      </c>
      <c r="I9319" s="4">
        <v>1.82</v>
      </c>
      <c r="J9319" s="5">
        <v>1</v>
      </c>
      <c r="K9319" s="4">
        <v>-1.4</v>
      </c>
    </row>
    <row r="9320" spans="1:11" x14ac:dyDescent="0.2">
      <c r="A9320" t="s">
        <v>3909</v>
      </c>
      <c r="B9320" t="str">
        <f t="shared" si="292"/>
        <v>2017</v>
      </c>
      <c r="C9320" t="str">
        <f t="shared" si="293"/>
        <v>Nov</v>
      </c>
      <c r="D9320" t="s">
        <v>1998</v>
      </c>
      <c r="E9320" t="s">
        <v>87</v>
      </c>
      <c r="F9320" t="s">
        <v>43</v>
      </c>
      <c r="G9320" t="s">
        <v>694</v>
      </c>
      <c r="H9320" t="s">
        <v>1702</v>
      </c>
      <c r="I9320" s="4">
        <v>899.98</v>
      </c>
      <c r="J9320" s="5">
        <v>3</v>
      </c>
      <c r="K9320" s="4">
        <v>75</v>
      </c>
    </row>
    <row r="9321" spans="1:11" x14ac:dyDescent="0.2">
      <c r="A9321" t="s">
        <v>3909</v>
      </c>
      <c r="B9321" t="str">
        <f t="shared" si="292"/>
        <v>2017</v>
      </c>
      <c r="C9321" t="str">
        <f t="shared" si="293"/>
        <v>Nov</v>
      </c>
      <c r="D9321" t="s">
        <v>1998</v>
      </c>
      <c r="E9321" t="s">
        <v>87</v>
      </c>
      <c r="F9321" t="s">
        <v>12</v>
      </c>
      <c r="G9321" t="s">
        <v>27</v>
      </c>
      <c r="H9321" t="s">
        <v>2447</v>
      </c>
      <c r="I9321" s="4">
        <v>86.35</v>
      </c>
      <c r="J9321" s="5">
        <v>3</v>
      </c>
      <c r="K9321" s="4">
        <v>5.4</v>
      </c>
    </row>
    <row r="9322" spans="1:11" x14ac:dyDescent="0.2">
      <c r="A9322" t="s">
        <v>3909</v>
      </c>
      <c r="B9322" t="str">
        <f t="shared" si="292"/>
        <v>2017</v>
      </c>
      <c r="C9322" t="str">
        <f t="shared" si="293"/>
        <v>Nov</v>
      </c>
      <c r="D9322" t="s">
        <v>1998</v>
      </c>
      <c r="E9322" t="s">
        <v>87</v>
      </c>
      <c r="F9322" t="s">
        <v>43</v>
      </c>
      <c r="G9322" t="s">
        <v>58</v>
      </c>
      <c r="H9322" t="s">
        <v>2923</v>
      </c>
      <c r="I9322" s="4">
        <v>139.96</v>
      </c>
      <c r="J9322" s="5">
        <v>5</v>
      </c>
      <c r="K9322" s="4">
        <v>-1.75</v>
      </c>
    </row>
    <row r="9323" spans="1:11" x14ac:dyDescent="0.2">
      <c r="A9323" t="s">
        <v>3909</v>
      </c>
      <c r="B9323" t="str">
        <f t="shared" si="292"/>
        <v>2017</v>
      </c>
      <c r="C9323" t="str">
        <f t="shared" si="293"/>
        <v>Nov</v>
      </c>
      <c r="D9323" t="s">
        <v>653</v>
      </c>
      <c r="E9323" t="s">
        <v>31</v>
      </c>
      <c r="F9323" t="s">
        <v>38</v>
      </c>
      <c r="G9323" t="s">
        <v>52</v>
      </c>
      <c r="H9323" t="s">
        <v>1985</v>
      </c>
      <c r="I9323" s="4">
        <v>119.94</v>
      </c>
      <c r="J9323" s="5">
        <v>3</v>
      </c>
      <c r="K9323" s="4">
        <v>23.99</v>
      </c>
    </row>
    <row r="9324" spans="1:11" x14ac:dyDescent="0.2">
      <c r="A9324" t="s">
        <v>3909</v>
      </c>
      <c r="B9324" t="str">
        <f t="shared" si="292"/>
        <v>2017</v>
      </c>
      <c r="C9324" t="str">
        <f t="shared" si="293"/>
        <v>Nov</v>
      </c>
      <c r="D9324" t="s">
        <v>653</v>
      </c>
      <c r="E9324" t="s">
        <v>31</v>
      </c>
      <c r="F9324" t="s">
        <v>38</v>
      </c>
      <c r="G9324" t="s">
        <v>52</v>
      </c>
      <c r="H9324" t="s">
        <v>155</v>
      </c>
      <c r="I9324" s="4">
        <v>12.42</v>
      </c>
      <c r="J9324" s="5">
        <v>3</v>
      </c>
      <c r="K9324" s="4">
        <v>4.47</v>
      </c>
    </row>
    <row r="9325" spans="1:11" x14ac:dyDescent="0.2">
      <c r="A9325" t="s">
        <v>3910</v>
      </c>
      <c r="B9325" t="str">
        <f t="shared" si="292"/>
        <v>2017</v>
      </c>
      <c r="C9325" t="str">
        <f t="shared" si="293"/>
        <v>Nov</v>
      </c>
      <c r="D9325" t="s">
        <v>1300</v>
      </c>
      <c r="E9325" t="s">
        <v>62</v>
      </c>
      <c r="F9325" t="s">
        <v>12</v>
      </c>
      <c r="G9325" t="s">
        <v>105</v>
      </c>
      <c r="H9325" t="s">
        <v>2037</v>
      </c>
      <c r="I9325" s="4">
        <v>35.04</v>
      </c>
      <c r="J9325" s="5">
        <v>2</v>
      </c>
      <c r="K9325" s="4">
        <v>12.26</v>
      </c>
    </row>
    <row r="9326" spans="1:11" x14ac:dyDescent="0.2">
      <c r="A9326" t="s">
        <v>3910</v>
      </c>
      <c r="B9326" t="str">
        <f t="shared" si="292"/>
        <v>2017</v>
      </c>
      <c r="C9326" t="str">
        <f t="shared" si="293"/>
        <v>Nov</v>
      </c>
      <c r="D9326" t="s">
        <v>124</v>
      </c>
      <c r="E9326" t="s">
        <v>501</v>
      </c>
      <c r="F9326" t="s">
        <v>12</v>
      </c>
      <c r="G9326" t="s">
        <v>27</v>
      </c>
      <c r="H9326" t="s">
        <v>2998</v>
      </c>
      <c r="I9326" s="4">
        <v>50.94</v>
      </c>
      <c r="J9326" s="5">
        <v>3</v>
      </c>
      <c r="K9326" s="4">
        <v>14.26</v>
      </c>
    </row>
    <row r="9327" spans="1:11" x14ac:dyDescent="0.2">
      <c r="A9327" t="s">
        <v>3910</v>
      </c>
      <c r="B9327" t="str">
        <f t="shared" si="292"/>
        <v>2017</v>
      </c>
      <c r="C9327" t="str">
        <f t="shared" si="293"/>
        <v>Nov</v>
      </c>
      <c r="D9327" t="s">
        <v>3032</v>
      </c>
      <c r="E9327" t="s">
        <v>11</v>
      </c>
      <c r="F9327" t="s">
        <v>38</v>
      </c>
      <c r="G9327" t="s">
        <v>83</v>
      </c>
      <c r="H9327" t="s">
        <v>3122</v>
      </c>
      <c r="I9327" s="4">
        <v>327.73</v>
      </c>
      <c r="J9327" s="5">
        <v>2</v>
      </c>
      <c r="K9327" s="4">
        <v>-14.46</v>
      </c>
    </row>
    <row r="9328" spans="1:11" x14ac:dyDescent="0.2">
      <c r="A9328" t="s">
        <v>3910</v>
      </c>
      <c r="B9328" t="str">
        <f t="shared" si="292"/>
        <v>2017</v>
      </c>
      <c r="C9328" t="str">
        <f t="shared" si="293"/>
        <v>Nov</v>
      </c>
      <c r="D9328" t="s">
        <v>115</v>
      </c>
      <c r="E9328" t="s">
        <v>67</v>
      </c>
      <c r="F9328" t="s">
        <v>43</v>
      </c>
      <c r="G9328" t="s">
        <v>694</v>
      </c>
      <c r="H9328" t="s">
        <v>3244</v>
      </c>
      <c r="I9328" s="4">
        <v>10499.97</v>
      </c>
      <c r="J9328" s="5">
        <v>3</v>
      </c>
      <c r="K9328" s="4">
        <v>5039.99</v>
      </c>
    </row>
    <row r="9329" spans="1:11" x14ac:dyDescent="0.2">
      <c r="A9329" t="s">
        <v>3910</v>
      </c>
      <c r="B9329" t="str">
        <f t="shared" si="292"/>
        <v>2017</v>
      </c>
      <c r="C9329" t="str">
        <f t="shared" si="293"/>
        <v>Nov</v>
      </c>
      <c r="D9329" t="s">
        <v>2852</v>
      </c>
      <c r="E9329" t="s">
        <v>17</v>
      </c>
      <c r="F9329" t="s">
        <v>43</v>
      </c>
      <c r="G9329" t="s">
        <v>58</v>
      </c>
      <c r="H9329" t="s">
        <v>1711</v>
      </c>
      <c r="I9329" s="4">
        <v>239.96</v>
      </c>
      <c r="J9329" s="5">
        <v>5</v>
      </c>
      <c r="K9329" s="4">
        <v>83.99</v>
      </c>
    </row>
    <row r="9330" spans="1:11" x14ac:dyDescent="0.2">
      <c r="A9330" t="s">
        <v>3910</v>
      </c>
      <c r="B9330" t="str">
        <f t="shared" si="292"/>
        <v>2017</v>
      </c>
      <c r="C9330" t="str">
        <f t="shared" si="293"/>
        <v>Nov</v>
      </c>
      <c r="D9330" t="s">
        <v>759</v>
      </c>
      <c r="E9330" t="s">
        <v>169</v>
      </c>
      <c r="F9330" t="s">
        <v>12</v>
      </c>
      <c r="G9330" t="s">
        <v>20</v>
      </c>
      <c r="H9330" t="s">
        <v>2313</v>
      </c>
      <c r="I9330" s="4">
        <v>1247.6400000000001</v>
      </c>
      <c r="J9330" s="5">
        <v>3</v>
      </c>
      <c r="K9330" s="4">
        <v>349.34</v>
      </c>
    </row>
    <row r="9331" spans="1:11" x14ac:dyDescent="0.2">
      <c r="A9331" t="s">
        <v>3910</v>
      </c>
      <c r="B9331" t="str">
        <f t="shared" si="292"/>
        <v>2017</v>
      </c>
      <c r="C9331" t="str">
        <f t="shared" si="293"/>
        <v>Nov</v>
      </c>
      <c r="D9331" t="s">
        <v>1769</v>
      </c>
      <c r="E9331" t="s">
        <v>189</v>
      </c>
      <c r="F9331" t="s">
        <v>12</v>
      </c>
      <c r="G9331" t="s">
        <v>22</v>
      </c>
      <c r="H9331" t="s">
        <v>1123</v>
      </c>
      <c r="I9331" s="4">
        <v>13.9</v>
      </c>
      <c r="J9331" s="5">
        <v>2</v>
      </c>
      <c r="K9331" s="4">
        <v>4.5199999999999996</v>
      </c>
    </row>
    <row r="9332" spans="1:11" x14ac:dyDescent="0.2">
      <c r="A9332" t="s">
        <v>3910</v>
      </c>
      <c r="B9332" t="str">
        <f t="shared" si="292"/>
        <v>2017</v>
      </c>
      <c r="C9332" t="str">
        <f t="shared" si="293"/>
        <v>Nov</v>
      </c>
      <c r="D9332" t="s">
        <v>500</v>
      </c>
      <c r="E9332" t="s">
        <v>104</v>
      </c>
      <c r="F9332" t="s">
        <v>12</v>
      </c>
      <c r="G9332" t="s">
        <v>13</v>
      </c>
      <c r="H9332" t="s">
        <v>3777</v>
      </c>
      <c r="I9332" s="4">
        <v>19.61</v>
      </c>
      <c r="J9332" s="5">
        <v>3</v>
      </c>
      <c r="K9332" s="4">
        <v>6.62</v>
      </c>
    </row>
    <row r="9333" spans="1:11" x14ac:dyDescent="0.2">
      <c r="A9333" t="s">
        <v>3910</v>
      </c>
      <c r="B9333" t="str">
        <f t="shared" si="292"/>
        <v>2017</v>
      </c>
      <c r="C9333" t="str">
        <f t="shared" si="293"/>
        <v>Nov</v>
      </c>
      <c r="D9333" t="s">
        <v>500</v>
      </c>
      <c r="E9333" t="s">
        <v>104</v>
      </c>
      <c r="F9333" t="s">
        <v>12</v>
      </c>
      <c r="G9333" t="s">
        <v>22</v>
      </c>
      <c r="H9333" t="s">
        <v>2810</v>
      </c>
      <c r="I9333" s="4">
        <v>4.16</v>
      </c>
      <c r="J9333" s="5">
        <v>7</v>
      </c>
      <c r="K9333" s="4">
        <v>-3.47</v>
      </c>
    </row>
    <row r="9334" spans="1:11" x14ac:dyDescent="0.2">
      <c r="A9334" t="s">
        <v>3910</v>
      </c>
      <c r="B9334" t="str">
        <f t="shared" si="292"/>
        <v>2017</v>
      </c>
      <c r="C9334" t="str">
        <f t="shared" si="293"/>
        <v>Nov</v>
      </c>
      <c r="D9334" t="s">
        <v>2140</v>
      </c>
      <c r="E9334" t="s">
        <v>290</v>
      </c>
      <c r="F9334" t="s">
        <v>12</v>
      </c>
      <c r="G9334" t="s">
        <v>13</v>
      </c>
      <c r="H9334" t="s">
        <v>3911</v>
      </c>
      <c r="I9334" s="4">
        <v>268.24</v>
      </c>
      <c r="J9334" s="5">
        <v>7</v>
      </c>
      <c r="K9334" s="4">
        <v>93.88</v>
      </c>
    </row>
    <row r="9335" spans="1:11" x14ac:dyDescent="0.2">
      <c r="A9335" t="s">
        <v>3910</v>
      </c>
      <c r="B9335" t="str">
        <f t="shared" si="292"/>
        <v>2017</v>
      </c>
      <c r="C9335" t="str">
        <f t="shared" si="293"/>
        <v>Nov</v>
      </c>
      <c r="D9335" t="s">
        <v>2140</v>
      </c>
      <c r="E9335" t="s">
        <v>290</v>
      </c>
      <c r="F9335" t="s">
        <v>43</v>
      </c>
      <c r="G9335" t="s">
        <v>58</v>
      </c>
      <c r="H9335" t="s">
        <v>75</v>
      </c>
      <c r="I9335" s="4">
        <v>431.16</v>
      </c>
      <c r="J9335" s="5">
        <v>5</v>
      </c>
      <c r="K9335" s="4">
        <v>107.79</v>
      </c>
    </row>
    <row r="9336" spans="1:11" x14ac:dyDescent="0.2">
      <c r="A9336" t="s">
        <v>3910</v>
      </c>
      <c r="B9336" t="str">
        <f t="shared" si="292"/>
        <v>2017</v>
      </c>
      <c r="C9336" t="str">
        <f t="shared" si="293"/>
        <v>Nov</v>
      </c>
      <c r="D9336" t="s">
        <v>3243</v>
      </c>
      <c r="E9336" t="s">
        <v>169</v>
      </c>
      <c r="F9336" t="s">
        <v>12</v>
      </c>
      <c r="G9336" t="s">
        <v>13</v>
      </c>
      <c r="H9336" t="s">
        <v>3432</v>
      </c>
      <c r="I9336" s="4">
        <v>38.880000000000003</v>
      </c>
      <c r="J9336" s="5">
        <v>6</v>
      </c>
      <c r="K9336" s="4">
        <v>18.66</v>
      </c>
    </row>
    <row r="9337" spans="1:11" x14ac:dyDescent="0.2">
      <c r="A9337" t="s">
        <v>3910</v>
      </c>
      <c r="B9337" t="str">
        <f t="shared" si="292"/>
        <v>2017</v>
      </c>
      <c r="C9337" t="str">
        <f t="shared" si="293"/>
        <v>Nov</v>
      </c>
      <c r="D9337" t="s">
        <v>3243</v>
      </c>
      <c r="E9337" t="s">
        <v>169</v>
      </c>
      <c r="F9337" t="s">
        <v>38</v>
      </c>
      <c r="G9337" t="s">
        <v>52</v>
      </c>
      <c r="H9337" t="s">
        <v>613</v>
      </c>
      <c r="I9337" s="4">
        <v>187.76</v>
      </c>
      <c r="J9337" s="5">
        <v>4</v>
      </c>
      <c r="K9337" s="4">
        <v>76.98</v>
      </c>
    </row>
    <row r="9338" spans="1:11" x14ac:dyDescent="0.2">
      <c r="A9338" t="s">
        <v>3910</v>
      </c>
      <c r="B9338" t="str">
        <f t="shared" si="292"/>
        <v>2017</v>
      </c>
      <c r="C9338" t="str">
        <f t="shared" si="293"/>
        <v>Nov</v>
      </c>
      <c r="D9338" t="s">
        <v>1250</v>
      </c>
      <c r="E9338" t="s">
        <v>608</v>
      </c>
      <c r="F9338" t="s">
        <v>12</v>
      </c>
      <c r="G9338" t="s">
        <v>22</v>
      </c>
      <c r="H9338" t="s">
        <v>1422</v>
      </c>
      <c r="I9338" s="4">
        <v>43.8</v>
      </c>
      <c r="J9338" s="5">
        <v>6</v>
      </c>
      <c r="K9338" s="4">
        <v>20.59</v>
      </c>
    </row>
    <row r="9339" spans="1:11" x14ac:dyDescent="0.2">
      <c r="A9339" t="s">
        <v>3910</v>
      </c>
      <c r="B9339" t="str">
        <f t="shared" si="292"/>
        <v>2017</v>
      </c>
      <c r="C9339" t="str">
        <f t="shared" si="293"/>
        <v>Nov</v>
      </c>
      <c r="D9339" t="s">
        <v>572</v>
      </c>
      <c r="E9339" t="s">
        <v>34</v>
      </c>
      <c r="F9339" t="s">
        <v>43</v>
      </c>
      <c r="G9339" t="s">
        <v>58</v>
      </c>
      <c r="H9339" t="s">
        <v>2111</v>
      </c>
      <c r="I9339" s="4">
        <v>79.989999999999995</v>
      </c>
      <c r="J9339" s="5">
        <v>1</v>
      </c>
      <c r="K9339" s="4">
        <v>28.8</v>
      </c>
    </row>
    <row r="9340" spans="1:11" x14ac:dyDescent="0.2">
      <c r="A9340" t="s">
        <v>3910</v>
      </c>
      <c r="B9340" t="str">
        <f t="shared" si="292"/>
        <v>2017</v>
      </c>
      <c r="C9340" t="str">
        <f t="shared" si="293"/>
        <v>Nov</v>
      </c>
      <c r="D9340" t="s">
        <v>572</v>
      </c>
      <c r="E9340" t="s">
        <v>34</v>
      </c>
      <c r="F9340" t="s">
        <v>43</v>
      </c>
      <c r="G9340" t="s">
        <v>44</v>
      </c>
      <c r="H9340" t="s">
        <v>3646</v>
      </c>
      <c r="I9340" s="4">
        <v>206.1</v>
      </c>
      <c r="J9340" s="5">
        <v>5</v>
      </c>
      <c r="K9340" s="4">
        <v>55.65</v>
      </c>
    </row>
    <row r="9341" spans="1:11" x14ac:dyDescent="0.2">
      <c r="A9341" t="s">
        <v>3912</v>
      </c>
      <c r="B9341" t="str">
        <f t="shared" si="292"/>
        <v>2017</v>
      </c>
      <c r="C9341" t="str">
        <f t="shared" si="293"/>
        <v>Nov</v>
      </c>
      <c r="D9341" t="s">
        <v>3897</v>
      </c>
      <c r="E9341" t="s">
        <v>189</v>
      </c>
      <c r="F9341" t="s">
        <v>12</v>
      </c>
      <c r="G9341" t="s">
        <v>20</v>
      </c>
      <c r="H9341" t="s">
        <v>717</v>
      </c>
      <c r="I9341" s="4">
        <v>169.68</v>
      </c>
      <c r="J9341" s="5">
        <v>6</v>
      </c>
      <c r="K9341" s="4">
        <v>45.81</v>
      </c>
    </row>
    <row r="9342" spans="1:11" x14ac:dyDescent="0.2">
      <c r="A9342" t="s">
        <v>3912</v>
      </c>
      <c r="B9342" t="str">
        <f t="shared" si="292"/>
        <v>2017</v>
      </c>
      <c r="C9342" t="str">
        <f t="shared" si="293"/>
        <v>Nov</v>
      </c>
      <c r="D9342" t="s">
        <v>3897</v>
      </c>
      <c r="E9342" t="s">
        <v>189</v>
      </c>
      <c r="F9342" t="s">
        <v>43</v>
      </c>
      <c r="G9342" t="s">
        <v>58</v>
      </c>
      <c r="H9342" t="s">
        <v>1875</v>
      </c>
      <c r="I9342" s="4">
        <v>132.52000000000001</v>
      </c>
      <c r="J9342" s="5">
        <v>4</v>
      </c>
      <c r="K9342" s="4">
        <v>54.33</v>
      </c>
    </row>
    <row r="9343" spans="1:11" x14ac:dyDescent="0.2">
      <c r="A9343" t="s">
        <v>3912</v>
      </c>
      <c r="B9343" t="str">
        <f t="shared" si="292"/>
        <v>2017</v>
      </c>
      <c r="C9343" t="str">
        <f t="shared" si="293"/>
        <v>Nov</v>
      </c>
      <c r="D9343" t="s">
        <v>3897</v>
      </c>
      <c r="E9343" t="s">
        <v>189</v>
      </c>
      <c r="F9343" t="s">
        <v>12</v>
      </c>
      <c r="G9343" t="s">
        <v>47</v>
      </c>
      <c r="H9343" t="s">
        <v>570</v>
      </c>
      <c r="I9343" s="4">
        <v>2.96</v>
      </c>
      <c r="J9343" s="5">
        <v>2</v>
      </c>
      <c r="K9343" s="4">
        <v>1.42</v>
      </c>
    </row>
    <row r="9344" spans="1:11" x14ac:dyDescent="0.2">
      <c r="A9344" t="s">
        <v>3912</v>
      </c>
      <c r="B9344" t="str">
        <f t="shared" si="292"/>
        <v>2017</v>
      </c>
      <c r="C9344" t="str">
        <f t="shared" si="293"/>
        <v>Nov</v>
      </c>
      <c r="D9344" t="s">
        <v>3897</v>
      </c>
      <c r="E9344" t="s">
        <v>189</v>
      </c>
      <c r="F9344" t="s">
        <v>12</v>
      </c>
      <c r="G9344" t="s">
        <v>22</v>
      </c>
      <c r="H9344" t="s">
        <v>981</v>
      </c>
      <c r="I9344" s="4">
        <v>8.4499999999999993</v>
      </c>
      <c r="J9344" s="5">
        <v>2</v>
      </c>
      <c r="K9344" s="4">
        <v>2.96</v>
      </c>
    </row>
    <row r="9345" spans="1:11" x14ac:dyDescent="0.2">
      <c r="A9345" t="s">
        <v>3912</v>
      </c>
      <c r="B9345" t="str">
        <f t="shared" si="292"/>
        <v>2017</v>
      </c>
      <c r="C9345" t="str">
        <f t="shared" si="293"/>
        <v>Nov</v>
      </c>
      <c r="D9345" t="s">
        <v>3897</v>
      </c>
      <c r="E9345" t="s">
        <v>189</v>
      </c>
      <c r="F9345" t="s">
        <v>12</v>
      </c>
      <c r="G9345" t="s">
        <v>20</v>
      </c>
      <c r="H9345" t="s">
        <v>1056</v>
      </c>
      <c r="I9345" s="4">
        <v>95.94</v>
      </c>
      <c r="J9345" s="5">
        <v>3</v>
      </c>
      <c r="K9345" s="4">
        <v>9.59</v>
      </c>
    </row>
    <row r="9346" spans="1:11" x14ac:dyDescent="0.2">
      <c r="A9346" t="s">
        <v>3912</v>
      </c>
      <c r="B9346" t="str">
        <f t="shared" si="292"/>
        <v>2017</v>
      </c>
      <c r="C9346" t="str">
        <f t="shared" si="293"/>
        <v>Nov</v>
      </c>
      <c r="D9346" t="s">
        <v>2439</v>
      </c>
      <c r="E9346" t="s">
        <v>87</v>
      </c>
      <c r="F9346" t="s">
        <v>12</v>
      </c>
      <c r="G9346" t="s">
        <v>27</v>
      </c>
      <c r="H9346" t="s">
        <v>3246</v>
      </c>
      <c r="I9346" s="4">
        <v>38.86</v>
      </c>
      <c r="J9346" s="5">
        <v>7</v>
      </c>
      <c r="K9346" s="4">
        <v>7.77</v>
      </c>
    </row>
    <row r="9347" spans="1:11" x14ac:dyDescent="0.2">
      <c r="A9347" t="s">
        <v>3912</v>
      </c>
      <c r="B9347" t="str">
        <f t="shared" ref="B9347:B9410" si="294">TEXT(A9347,"YYYY")</f>
        <v>2017</v>
      </c>
      <c r="C9347" t="str">
        <f t="shared" ref="C9347:C9410" si="295">TEXT(A9347,"MMM")</f>
        <v>Nov</v>
      </c>
      <c r="D9347" t="s">
        <v>36</v>
      </c>
      <c r="E9347" t="s">
        <v>125</v>
      </c>
      <c r="F9347" t="s">
        <v>38</v>
      </c>
      <c r="G9347" t="s">
        <v>52</v>
      </c>
      <c r="H9347" t="s">
        <v>3156</v>
      </c>
      <c r="I9347" s="4">
        <v>19.760000000000002</v>
      </c>
      <c r="J9347" s="5">
        <v>4</v>
      </c>
      <c r="K9347" s="4">
        <v>8.3000000000000007</v>
      </c>
    </row>
    <row r="9348" spans="1:11" x14ac:dyDescent="0.2">
      <c r="A9348" t="s">
        <v>3912</v>
      </c>
      <c r="B9348" t="str">
        <f t="shared" si="294"/>
        <v>2017</v>
      </c>
      <c r="C9348" t="str">
        <f t="shared" si="295"/>
        <v>Nov</v>
      </c>
      <c r="D9348" t="s">
        <v>2953</v>
      </c>
      <c r="E9348" t="s">
        <v>139</v>
      </c>
      <c r="F9348" t="s">
        <v>12</v>
      </c>
      <c r="G9348" t="s">
        <v>13</v>
      </c>
      <c r="H9348" t="s">
        <v>554</v>
      </c>
      <c r="I9348" s="4">
        <v>44.38</v>
      </c>
      <c r="J9348" s="5">
        <v>1</v>
      </c>
      <c r="K9348" s="4">
        <v>15.53</v>
      </c>
    </row>
    <row r="9349" spans="1:11" x14ac:dyDescent="0.2">
      <c r="A9349" t="s">
        <v>3912</v>
      </c>
      <c r="B9349" t="str">
        <f t="shared" si="294"/>
        <v>2017</v>
      </c>
      <c r="C9349" t="str">
        <f t="shared" si="295"/>
        <v>Nov</v>
      </c>
      <c r="D9349" t="s">
        <v>2953</v>
      </c>
      <c r="E9349" t="s">
        <v>139</v>
      </c>
      <c r="F9349" t="s">
        <v>12</v>
      </c>
      <c r="G9349" t="s">
        <v>232</v>
      </c>
      <c r="H9349" t="s">
        <v>933</v>
      </c>
      <c r="I9349" s="4">
        <v>2.94</v>
      </c>
      <c r="J9349" s="5">
        <v>1</v>
      </c>
      <c r="K9349" s="4">
        <v>-0.66</v>
      </c>
    </row>
    <row r="9350" spans="1:11" x14ac:dyDescent="0.2">
      <c r="A9350" t="s">
        <v>3912</v>
      </c>
      <c r="B9350" t="str">
        <f t="shared" si="294"/>
        <v>2017</v>
      </c>
      <c r="C9350" t="str">
        <f t="shared" si="295"/>
        <v>Nov</v>
      </c>
      <c r="D9350" t="s">
        <v>2275</v>
      </c>
      <c r="E9350" t="s">
        <v>169</v>
      </c>
      <c r="F9350" t="s">
        <v>43</v>
      </c>
      <c r="G9350" t="s">
        <v>44</v>
      </c>
      <c r="H9350" t="s">
        <v>2694</v>
      </c>
      <c r="I9350" s="4">
        <v>74.95</v>
      </c>
      <c r="J9350" s="5">
        <v>5</v>
      </c>
      <c r="K9350" s="4">
        <v>36.729999999999997</v>
      </c>
    </row>
    <row r="9351" spans="1:11" x14ac:dyDescent="0.2">
      <c r="A9351" t="s">
        <v>3912</v>
      </c>
      <c r="B9351" t="str">
        <f t="shared" si="294"/>
        <v>2017</v>
      </c>
      <c r="C9351" t="str">
        <f t="shared" si="295"/>
        <v>Nov</v>
      </c>
      <c r="D9351" t="s">
        <v>3283</v>
      </c>
      <c r="E9351" t="s">
        <v>139</v>
      </c>
      <c r="F9351" t="s">
        <v>12</v>
      </c>
      <c r="G9351" t="s">
        <v>20</v>
      </c>
      <c r="H9351" t="s">
        <v>413</v>
      </c>
      <c r="I9351" s="4">
        <v>81.36</v>
      </c>
      <c r="J9351" s="5">
        <v>5</v>
      </c>
      <c r="K9351" s="4">
        <v>-19.32</v>
      </c>
    </row>
    <row r="9352" spans="1:11" x14ac:dyDescent="0.2">
      <c r="A9352" t="s">
        <v>3912</v>
      </c>
      <c r="B9352" t="str">
        <f t="shared" si="294"/>
        <v>2017</v>
      </c>
      <c r="C9352" t="str">
        <f t="shared" si="295"/>
        <v>Nov</v>
      </c>
      <c r="D9352" t="s">
        <v>3283</v>
      </c>
      <c r="E9352" t="s">
        <v>139</v>
      </c>
      <c r="F9352" t="s">
        <v>12</v>
      </c>
      <c r="G9352" t="s">
        <v>22</v>
      </c>
      <c r="H9352" t="s">
        <v>497</v>
      </c>
      <c r="I9352" s="4">
        <v>20.23</v>
      </c>
      <c r="J9352" s="5">
        <v>8</v>
      </c>
      <c r="K9352" s="4">
        <v>-16.190000000000001</v>
      </c>
    </row>
    <row r="9353" spans="1:11" x14ac:dyDescent="0.2">
      <c r="A9353" t="s">
        <v>3912</v>
      </c>
      <c r="B9353" t="str">
        <f t="shared" si="294"/>
        <v>2017</v>
      </c>
      <c r="C9353" t="str">
        <f t="shared" si="295"/>
        <v>Nov</v>
      </c>
      <c r="D9353" t="s">
        <v>3283</v>
      </c>
      <c r="E9353" t="s">
        <v>139</v>
      </c>
      <c r="F9353" t="s">
        <v>12</v>
      </c>
      <c r="G9353" t="s">
        <v>105</v>
      </c>
      <c r="H9353" t="s">
        <v>2599</v>
      </c>
      <c r="I9353" s="4">
        <v>389.06</v>
      </c>
      <c r="J9353" s="5">
        <v>4</v>
      </c>
      <c r="K9353" s="4">
        <v>48.63</v>
      </c>
    </row>
    <row r="9354" spans="1:11" x14ac:dyDescent="0.2">
      <c r="A9354" t="s">
        <v>3912</v>
      </c>
      <c r="B9354" t="str">
        <f t="shared" si="294"/>
        <v>2017</v>
      </c>
      <c r="C9354" t="str">
        <f t="shared" si="295"/>
        <v>Nov</v>
      </c>
      <c r="D9354" t="s">
        <v>3283</v>
      </c>
      <c r="E9354" t="s">
        <v>139</v>
      </c>
      <c r="F9354" t="s">
        <v>12</v>
      </c>
      <c r="G9354" t="s">
        <v>13</v>
      </c>
      <c r="H9354" t="s">
        <v>1880</v>
      </c>
      <c r="I9354" s="4">
        <v>20.74</v>
      </c>
      <c r="J9354" s="5">
        <v>4</v>
      </c>
      <c r="K9354" s="4">
        <v>7.26</v>
      </c>
    </row>
    <row r="9355" spans="1:11" x14ac:dyDescent="0.2">
      <c r="A9355" t="s">
        <v>3912</v>
      </c>
      <c r="B9355" t="str">
        <f t="shared" si="294"/>
        <v>2017</v>
      </c>
      <c r="C9355" t="str">
        <f t="shared" si="295"/>
        <v>Nov</v>
      </c>
      <c r="D9355" t="s">
        <v>3283</v>
      </c>
      <c r="E9355" t="s">
        <v>139</v>
      </c>
      <c r="F9355" t="s">
        <v>12</v>
      </c>
      <c r="G9355" t="s">
        <v>13</v>
      </c>
      <c r="H9355" t="s">
        <v>553</v>
      </c>
      <c r="I9355" s="4">
        <v>41.47</v>
      </c>
      <c r="J9355" s="5">
        <v>8</v>
      </c>
      <c r="K9355" s="4">
        <v>14.52</v>
      </c>
    </row>
    <row r="9356" spans="1:11" x14ac:dyDescent="0.2">
      <c r="A9356" t="s">
        <v>3912</v>
      </c>
      <c r="B9356" t="str">
        <f t="shared" si="294"/>
        <v>2017</v>
      </c>
      <c r="C9356" t="str">
        <f t="shared" si="295"/>
        <v>Nov</v>
      </c>
      <c r="D9356" t="s">
        <v>1651</v>
      </c>
      <c r="E9356" t="s">
        <v>17</v>
      </c>
      <c r="F9356" t="s">
        <v>12</v>
      </c>
      <c r="G9356" t="s">
        <v>72</v>
      </c>
      <c r="H9356" t="s">
        <v>1934</v>
      </c>
      <c r="I9356" s="4">
        <v>55.58</v>
      </c>
      <c r="J9356" s="5">
        <v>6</v>
      </c>
      <c r="K9356" s="4">
        <v>20.84</v>
      </c>
    </row>
    <row r="9357" spans="1:11" x14ac:dyDescent="0.2">
      <c r="A9357" t="s">
        <v>3912</v>
      </c>
      <c r="B9357" t="str">
        <f t="shared" si="294"/>
        <v>2017</v>
      </c>
      <c r="C9357" t="str">
        <f t="shared" si="295"/>
        <v>Nov</v>
      </c>
      <c r="D9357" t="s">
        <v>1651</v>
      </c>
      <c r="E9357" t="s">
        <v>17</v>
      </c>
      <c r="F9357" t="s">
        <v>38</v>
      </c>
      <c r="G9357" t="s">
        <v>39</v>
      </c>
      <c r="H9357" t="s">
        <v>80</v>
      </c>
      <c r="I9357" s="4">
        <v>127.39</v>
      </c>
      <c r="J9357" s="5">
        <v>2</v>
      </c>
      <c r="K9357" s="4">
        <v>-25.48</v>
      </c>
    </row>
    <row r="9358" spans="1:11" x14ac:dyDescent="0.2">
      <c r="A9358" t="s">
        <v>3912</v>
      </c>
      <c r="B9358" t="str">
        <f t="shared" si="294"/>
        <v>2017</v>
      </c>
      <c r="C9358" t="str">
        <f t="shared" si="295"/>
        <v>Nov</v>
      </c>
      <c r="D9358" t="s">
        <v>2030</v>
      </c>
      <c r="E9358" t="s">
        <v>180</v>
      </c>
      <c r="F9358" t="s">
        <v>12</v>
      </c>
      <c r="G9358" t="s">
        <v>20</v>
      </c>
      <c r="H9358" t="s">
        <v>1539</v>
      </c>
      <c r="I9358" s="4">
        <v>92.52</v>
      </c>
      <c r="J9358" s="5">
        <v>6</v>
      </c>
      <c r="K9358" s="4">
        <v>24.98</v>
      </c>
    </row>
    <row r="9359" spans="1:11" x14ac:dyDescent="0.2">
      <c r="A9359" t="s">
        <v>3912</v>
      </c>
      <c r="B9359" t="str">
        <f t="shared" si="294"/>
        <v>2017</v>
      </c>
      <c r="C9359" t="str">
        <f t="shared" si="295"/>
        <v>Nov</v>
      </c>
      <c r="D9359" t="s">
        <v>2030</v>
      </c>
      <c r="E9359" t="s">
        <v>180</v>
      </c>
      <c r="F9359" t="s">
        <v>12</v>
      </c>
      <c r="G9359" t="s">
        <v>20</v>
      </c>
      <c r="H9359" t="s">
        <v>2046</v>
      </c>
      <c r="I9359" s="4">
        <v>37.76</v>
      </c>
      <c r="J9359" s="5">
        <v>1</v>
      </c>
      <c r="K9359" s="4">
        <v>10.57</v>
      </c>
    </row>
    <row r="9360" spans="1:11" x14ac:dyDescent="0.2">
      <c r="A9360" t="s">
        <v>3912</v>
      </c>
      <c r="B9360" t="str">
        <f t="shared" si="294"/>
        <v>2017</v>
      </c>
      <c r="C9360" t="str">
        <f t="shared" si="295"/>
        <v>Nov</v>
      </c>
      <c r="D9360" t="s">
        <v>2030</v>
      </c>
      <c r="E9360" t="s">
        <v>180</v>
      </c>
      <c r="F9360" t="s">
        <v>12</v>
      </c>
      <c r="G9360" t="s">
        <v>18</v>
      </c>
      <c r="H9360" t="s">
        <v>2113</v>
      </c>
      <c r="I9360" s="4">
        <v>7.38</v>
      </c>
      <c r="J9360" s="5">
        <v>2</v>
      </c>
      <c r="K9360" s="4">
        <v>3.47</v>
      </c>
    </row>
    <row r="9361" spans="1:11" x14ac:dyDescent="0.2">
      <c r="A9361" t="s">
        <v>3912</v>
      </c>
      <c r="B9361" t="str">
        <f t="shared" si="294"/>
        <v>2017</v>
      </c>
      <c r="C9361" t="str">
        <f t="shared" si="295"/>
        <v>Nov</v>
      </c>
      <c r="D9361" t="s">
        <v>2030</v>
      </c>
      <c r="E9361" t="s">
        <v>180</v>
      </c>
      <c r="F9361" t="s">
        <v>38</v>
      </c>
      <c r="G9361" t="s">
        <v>52</v>
      </c>
      <c r="H9361" t="s">
        <v>3177</v>
      </c>
      <c r="I9361" s="4">
        <v>5.82</v>
      </c>
      <c r="J9361" s="5">
        <v>2</v>
      </c>
      <c r="K9361" s="4">
        <v>2.74</v>
      </c>
    </row>
    <row r="9362" spans="1:11" x14ac:dyDescent="0.2">
      <c r="A9362" t="s">
        <v>3913</v>
      </c>
      <c r="B9362" t="str">
        <f t="shared" si="294"/>
        <v>2017</v>
      </c>
      <c r="C9362" t="str">
        <f t="shared" si="295"/>
        <v>Nov</v>
      </c>
      <c r="D9362" t="s">
        <v>2538</v>
      </c>
      <c r="E9362" t="s">
        <v>17</v>
      </c>
      <c r="F9362" t="s">
        <v>38</v>
      </c>
      <c r="G9362" t="s">
        <v>164</v>
      </c>
      <c r="H9362" t="s">
        <v>1918</v>
      </c>
      <c r="I9362" s="4">
        <v>219.08</v>
      </c>
      <c r="J9362" s="5">
        <v>3</v>
      </c>
      <c r="K9362" s="4">
        <v>-131.44999999999999</v>
      </c>
    </row>
    <row r="9363" spans="1:11" x14ac:dyDescent="0.2">
      <c r="A9363" t="s">
        <v>3913</v>
      </c>
      <c r="B9363" t="str">
        <f t="shared" si="294"/>
        <v>2017</v>
      </c>
      <c r="C9363" t="str">
        <f t="shared" si="295"/>
        <v>Nov</v>
      </c>
      <c r="D9363" t="s">
        <v>3495</v>
      </c>
      <c r="E9363" t="s">
        <v>169</v>
      </c>
      <c r="F9363" t="s">
        <v>12</v>
      </c>
      <c r="G9363" t="s">
        <v>22</v>
      </c>
      <c r="H9363" t="s">
        <v>2819</v>
      </c>
      <c r="I9363" s="4">
        <v>41.28</v>
      </c>
      <c r="J9363" s="5">
        <v>6</v>
      </c>
      <c r="K9363" s="4">
        <v>13.93</v>
      </c>
    </row>
    <row r="9364" spans="1:11" x14ac:dyDescent="0.2">
      <c r="A9364" t="s">
        <v>3913</v>
      </c>
      <c r="B9364" t="str">
        <f t="shared" si="294"/>
        <v>2017</v>
      </c>
      <c r="C9364" t="str">
        <f t="shared" si="295"/>
        <v>Nov</v>
      </c>
      <c r="D9364" t="s">
        <v>3495</v>
      </c>
      <c r="E9364" t="s">
        <v>169</v>
      </c>
      <c r="F9364" t="s">
        <v>12</v>
      </c>
      <c r="G9364" t="s">
        <v>13</v>
      </c>
      <c r="H9364" t="s">
        <v>509</v>
      </c>
      <c r="I9364" s="4">
        <v>13.36</v>
      </c>
      <c r="J9364" s="5">
        <v>2</v>
      </c>
      <c r="K9364" s="4">
        <v>6.41</v>
      </c>
    </row>
    <row r="9365" spans="1:11" x14ac:dyDescent="0.2">
      <c r="A9365" t="s">
        <v>3913</v>
      </c>
      <c r="B9365" t="str">
        <f t="shared" si="294"/>
        <v>2017</v>
      </c>
      <c r="C9365" t="str">
        <f t="shared" si="295"/>
        <v>Nov</v>
      </c>
      <c r="D9365" t="s">
        <v>1400</v>
      </c>
      <c r="E9365" t="s">
        <v>31</v>
      </c>
      <c r="F9365" t="s">
        <v>43</v>
      </c>
      <c r="G9365" t="s">
        <v>44</v>
      </c>
      <c r="H9365" t="s">
        <v>686</v>
      </c>
      <c r="I9365" s="4">
        <v>31.97</v>
      </c>
      <c r="J9365" s="5">
        <v>4</v>
      </c>
      <c r="K9365" s="4">
        <v>2.4</v>
      </c>
    </row>
    <row r="9366" spans="1:11" x14ac:dyDescent="0.2">
      <c r="A9366" t="s">
        <v>3913</v>
      </c>
      <c r="B9366" t="str">
        <f t="shared" si="294"/>
        <v>2017</v>
      </c>
      <c r="C9366" t="str">
        <f t="shared" si="295"/>
        <v>Nov</v>
      </c>
      <c r="D9366" t="s">
        <v>306</v>
      </c>
      <c r="E9366" t="s">
        <v>11</v>
      </c>
      <c r="F9366" t="s">
        <v>12</v>
      </c>
      <c r="G9366" t="s">
        <v>13</v>
      </c>
      <c r="H9366" t="s">
        <v>3914</v>
      </c>
      <c r="I9366" s="4">
        <v>16.899999999999999</v>
      </c>
      <c r="J9366" s="5">
        <v>4</v>
      </c>
      <c r="K9366" s="4">
        <v>5.28</v>
      </c>
    </row>
    <row r="9367" spans="1:11" x14ac:dyDescent="0.2">
      <c r="A9367" t="s">
        <v>3913</v>
      </c>
      <c r="B9367" t="str">
        <f t="shared" si="294"/>
        <v>2017</v>
      </c>
      <c r="C9367" t="str">
        <f t="shared" si="295"/>
        <v>Nov</v>
      </c>
      <c r="D9367" t="s">
        <v>306</v>
      </c>
      <c r="E9367" t="s">
        <v>11</v>
      </c>
      <c r="F9367" t="s">
        <v>12</v>
      </c>
      <c r="G9367" t="s">
        <v>232</v>
      </c>
      <c r="H9367" t="s">
        <v>2315</v>
      </c>
      <c r="I9367" s="4">
        <v>6.67</v>
      </c>
      <c r="J9367" s="5">
        <v>1</v>
      </c>
      <c r="K9367" s="4">
        <v>0.5</v>
      </c>
    </row>
    <row r="9368" spans="1:11" x14ac:dyDescent="0.2">
      <c r="A9368" t="s">
        <v>3913</v>
      </c>
      <c r="B9368" t="str">
        <f t="shared" si="294"/>
        <v>2017</v>
      </c>
      <c r="C9368" t="str">
        <f t="shared" si="295"/>
        <v>Nov</v>
      </c>
      <c r="D9368" t="s">
        <v>306</v>
      </c>
      <c r="E9368" t="s">
        <v>11</v>
      </c>
      <c r="F9368" t="s">
        <v>12</v>
      </c>
      <c r="G9368" t="s">
        <v>27</v>
      </c>
      <c r="H9368" t="s">
        <v>2154</v>
      </c>
      <c r="I9368" s="4">
        <v>99.14</v>
      </c>
      <c r="J9368" s="5">
        <v>4</v>
      </c>
      <c r="K9368" s="4">
        <v>8.67</v>
      </c>
    </row>
    <row r="9369" spans="1:11" x14ac:dyDescent="0.2">
      <c r="A9369" t="s">
        <v>3913</v>
      </c>
      <c r="B9369" t="str">
        <f t="shared" si="294"/>
        <v>2017</v>
      </c>
      <c r="C9369" t="str">
        <f t="shared" si="295"/>
        <v>Nov</v>
      </c>
      <c r="D9369" t="s">
        <v>306</v>
      </c>
      <c r="E9369" t="s">
        <v>11</v>
      </c>
      <c r="F9369" t="s">
        <v>38</v>
      </c>
      <c r="G9369" t="s">
        <v>52</v>
      </c>
      <c r="H9369" t="s">
        <v>1408</v>
      </c>
      <c r="I9369" s="4">
        <v>15.99</v>
      </c>
      <c r="J9369" s="5">
        <v>2</v>
      </c>
      <c r="K9369" s="4">
        <v>-13.99</v>
      </c>
    </row>
    <row r="9370" spans="1:11" x14ac:dyDescent="0.2">
      <c r="A9370" t="s">
        <v>3913</v>
      </c>
      <c r="B9370" t="str">
        <f t="shared" si="294"/>
        <v>2017</v>
      </c>
      <c r="C9370" t="str">
        <f t="shared" si="295"/>
        <v>Nov</v>
      </c>
      <c r="D9370" t="s">
        <v>2953</v>
      </c>
      <c r="E9370" t="s">
        <v>11</v>
      </c>
      <c r="F9370" t="s">
        <v>38</v>
      </c>
      <c r="G9370" t="s">
        <v>39</v>
      </c>
      <c r="H9370" t="s">
        <v>1955</v>
      </c>
      <c r="I9370" s="4">
        <v>233.06</v>
      </c>
      <c r="J9370" s="5">
        <v>3</v>
      </c>
      <c r="K9370" s="4">
        <v>-53.27</v>
      </c>
    </row>
    <row r="9371" spans="1:11" x14ac:dyDescent="0.2">
      <c r="A9371" t="s">
        <v>3913</v>
      </c>
      <c r="B9371" t="str">
        <f t="shared" si="294"/>
        <v>2017</v>
      </c>
      <c r="C9371" t="str">
        <f t="shared" si="295"/>
        <v>Nov</v>
      </c>
      <c r="D9371" t="s">
        <v>249</v>
      </c>
      <c r="E9371" t="s">
        <v>11</v>
      </c>
      <c r="F9371" t="s">
        <v>38</v>
      </c>
      <c r="G9371" t="s">
        <v>39</v>
      </c>
      <c r="H9371" t="s">
        <v>729</v>
      </c>
      <c r="I9371" s="4">
        <v>305.31</v>
      </c>
      <c r="J9371" s="5">
        <v>2</v>
      </c>
      <c r="K9371" s="4">
        <v>-8.7200000000000006</v>
      </c>
    </row>
    <row r="9372" spans="1:11" x14ac:dyDescent="0.2">
      <c r="A9372" t="s">
        <v>3913</v>
      </c>
      <c r="B9372" t="str">
        <f t="shared" si="294"/>
        <v>2017</v>
      </c>
      <c r="C9372" t="str">
        <f t="shared" si="295"/>
        <v>Nov</v>
      </c>
      <c r="D9372" t="s">
        <v>2112</v>
      </c>
      <c r="E9372" t="s">
        <v>37</v>
      </c>
      <c r="F9372" t="s">
        <v>38</v>
      </c>
      <c r="G9372" t="s">
        <v>52</v>
      </c>
      <c r="H9372" t="s">
        <v>1417</v>
      </c>
      <c r="I9372" s="4">
        <v>821.88</v>
      </c>
      <c r="J9372" s="5">
        <v>6</v>
      </c>
      <c r="K9372" s="4">
        <v>213.69</v>
      </c>
    </row>
    <row r="9373" spans="1:11" x14ac:dyDescent="0.2">
      <c r="A9373" t="s">
        <v>3913</v>
      </c>
      <c r="B9373" t="str">
        <f t="shared" si="294"/>
        <v>2017</v>
      </c>
      <c r="C9373" t="str">
        <f t="shared" si="295"/>
        <v>Nov</v>
      </c>
      <c r="D9373" t="s">
        <v>2112</v>
      </c>
      <c r="E9373" t="s">
        <v>37</v>
      </c>
      <c r="F9373" t="s">
        <v>12</v>
      </c>
      <c r="G9373" t="s">
        <v>22</v>
      </c>
      <c r="H9373" t="s">
        <v>2314</v>
      </c>
      <c r="I9373" s="4">
        <v>21.96</v>
      </c>
      <c r="J9373" s="5">
        <v>2</v>
      </c>
      <c r="K9373" s="4">
        <v>10.76</v>
      </c>
    </row>
    <row r="9374" spans="1:11" x14ac:dyDescent="0.2">
      <c r="A9374" t="s">
        <v>3913</v>
      </c>
      <c r="B9374" t="str">
        <f t="shared" si="294"/>
        <v>2017</v>
      </c>
      <c r="C9374" t="str">
        <f t="shared" si="295"/>
        <v>Nov</v>
      </c>
      <c r="D9374" t="s">
        <v>964</v>
      </c>
      <c r="E9374" t="s">
        <v>31</v>
      </c>
      <c r="F9374" t="s">
        <v>12</v>
      </c>
      <c r="G9374" t="s">
        <v>20</v>
      </c>
      <c r="H9374" t="s">
        <v>1571</v>
      </c>
      <c r="I9374" s="4">
        <v>305.01</v>
      </c>
      <c r="J9374" s="5">
        <v>9</v>
      </c>
      <c r="K9374" s="4">
        <v>76.25</v>
      </c>
    </row>
    <row r="9375" spans="1:11" x14ac:dyDescent="0.2">
      <c r="A9375" t="s">
        <v>3913</v>
      </c>
      <c r="B9375" t="str">
        <f t="shared" si="294"/>
        <v>2017</v>
      </c>
      <c r="C9375" t="str">
        <f t="shared" si="295"/>
        <v>Nov</v>
      </c>
      <c r="D9375" t="s">
        <v>964</v>
      </c>
      <c r="E9375" t="s">
        <v>31</v>
      </c>
      <c r="F9375" t="s">
        <v>38</v>
      </c>
      <c r="G9375" t="s">
        <v>52</v>
      </c>
      <c r="H9375" t="s">
        <v>938</v>
      </c>
      <c r="I9375" s="4">
        <v>18.7</v>
      </c>
      <c r="J9375" s="5">
        <v>1</v>
      </c>
      <c r="K9375" s="4">
        <v>7.11</v>
      </c>
    </row>
    <row r="9376" spans="1:11" x14ac:dyDescent="0.2">
      <c r="A9376" t="s">
        <v>3913</v>
      </c>
      <c r="B9376" t="str">
        <f t="shared" si="294"/>
        <v>2017</v>
      </c>
      <c r="C9376" t="str">
        <f t="shared" si="295"/>
        <v>Nov</v>
      </c>
      <c r="D9376" t="s">
        <v>1898</v>
      </c>
      <c r="E9376" t="s">
        <v>169</v>
      </c>
      <c r="F9376" t="s">
        <v>12</v>
      </c>
      <c r="G9376" t="s">
        <v>72</v>
      </c>
      <c r="H9376" t="s">
        <v>73</v>
      </c>
      <c r="I9376" s="4">
        <v>16.739999999999998</v>
      </c>
      <c r="J9376" s="5">
        <v>3</v>
      </c>
      <c r="K9376" s="4">
        <v>8.3699999999999992</v>
      </c>
    </row>
    <row r="9377" spans="1:11" x14ac:dyDescent="0.2">
      <c r="A9377" t="s">
        <v>3913</v>
      </c>
      <c r="B9377" t="str">
        <f t="shared" si="294"/>
        <v>2017</v>
      </c>
      <c r="C9377" t="str">
        <f t="shared" si="295"/>
        <v>Nov</v>
      </c>
      <c r="D9377" t="s">
        <v>1898</v>
      </c>
      <c r="E9377" t="s">
        <v>169</v>
      </c>
      <c r="F9377" t="s">
        <v>12</v>
      </c>
      <c r="G9377" t="s">
        <v>105</v>
      </c>
      <c r="H9377" t="s">
        <v>2365</v>
      </c>
      <c r="I9377" s="4">
        <v>2504.7399999999998</v>
      </c>
      <c r="J9377" s="5">
        <v>7</v>
      </c>
      <c r="K9377" s="4">
        <v>626.19000000000005</v>
      </c>
    </row>
    <row r="9378" spans="1:11" x14ac:dyDescent="0.2">
      <c r="A9378" t="s">
        <v>3913</v>
      </c>
      <c r="B9378" t="str">
        <f t="shared" si="294"/>
        <v>2017</v>
      </c>
      <c r="C9378" t="str">
        <f t="shared" si="295"/>
        <v>Nov</v>
      </c>
      <c r="D9378" t="s">
        <v>2557</v>
      </c>
      <c r="E9378" t="s">
        <v>11</v>
      </c>
      <c r="F9378" t="s">
        <v>38</v>
      </c>
      <c r="G9378" t="s">
        <v>164</v>
      </c>
      <c r="H9378" t="s">
        <v>2978</v>
      </c>
      <c r="I9378" s="4">
        <v>718.12</v>
      </c>
      <c r="J9378" s="5">
        <v>6</v>
      </c>
      <c r="K9378" s="4">
        <v>-71.81</v>
      </c>
    </row>
    <row r="9379" spans="1:11" x14ac:dyDescent="0.2">
      <c r="A9379" t="s">
        <v>3913</v>
      </c>
      <c r="B9379" t="str">
        <f t="shared" si="294"/>
        <v>2017</v>
      </c>
      <c r="C9379" t="str">
        <f t="shared" si="295"/>
        <v>Nov</v>
      </c>
      <c r="D9379" t="s">
        <v>2557</v>
      </c>
      <c r="E9379" t="s">
        <v>11</v>
      </c>
      <c r="F9379" t="s">
        <v>12</v>
      </c>
      <c r="G9379" t="s">
        <v>27</v>
      </c>
      <c r="H9379" t="s">
        <v>471</v>
      </c>
      <c r="I9379" s="4">
        <v>31.78</v>
      </c>
      <c r="J9379" s="5">
        <v>4</v>
      </c>
      <c r="K9379" s="4">
        <v>8.74</v>
      </c>
    </row>
    <row r="9380" spans="1:11" x14ac:dyDescent="0.2">
      <c r="A9380" t="s">
        <v>3913</v>
      </c>
      <c r="B9380" t="str">
        <f t="shared" si="294"/>
        <v>2017</v>
      </c>
      <c r="C9380" t="str">
        <f t="shared" si="295"/>
        <v>Nov</v>
      </c>
      <c r="D9380" t="s">
        <v>490</v>
      </c>
      <c r="E9380" t="s">
        <v>62</v>
      </c>
      <c r="F9380" t="s">
        <v>12</v>
      </c>
      <c r="G9380" t="s">
        <v>47</v>
      </c>
      <c r="H9380" t="s">
        <v>959</v>
      </c>
      <c r="I9380" s="4">
        <v>25.06</v>
      </c>
      <c r="J9380" s="5">
        <v>7</v>
      </c>
      <c r="K9380" s="4">
        <v>12.53</v>
      </c>
    </row>
    <row r="9381" spans="1:11" x14ac:dyDescent="0.2">
      <c r="A9381" t="s">
        <v>3913</v>
      </c>
      <c r="B9381" t="str">
        <f t="shared" si="294"/>
        <v>2017</v>
      </c>
      <c r="C9381" t="str">
        <f t="shared" si="295"/>
        <v>Nov</v>
      </c>
      <c r="D9381" t="s">
        <v>699</v>
      </c>
      <c r="E9381" t="s">
        <v>11</v>
      </c>
      <c r="F9381" t="s">
        <v>38</v>
      </c>
      <c r="G9381" t="s">
        <v>39</v>
      </c>
      <c r="H9381" t="s">
        <v>1717</v>
      </c>
      <c r="I9381" s="4">
        <v>191.06</v>
      </c>
      <c r="J9381" s="5">
        <v>3</v>
      </c>
      <c r="K9381" s="4">
        <v>-46.4</v>
      </c>
    </row>
    <row r="9382" spans="1:11" x14ac:dyDescent="0.2">
      <c r="A9382" t="s">
        <v>3913</v>
      </c>
      <c r="B9382" t="str">
        <f t="shared" si="294"/>
        <v>2017</v>
      </c>
      <c r="C9382" t="str">
        <f t="shared" si="295"/>
        <v>Nov</v>
      </c>
      <c r="D9382" t="s">
        <v>699</v>
      </c>
      <c r="E9382" t="s">
        <v>11</v>
      </c>
      <c r="F9382" t="s">
        <v>12</v>
      </c>
      <c r="G9382" t="s">
        <v>27</v>
      </c>
      <c r="H9382" t="s">
        <v>1574</v>
      </c>
      <c r="I9382" s="4">
        <v>13.04</v>
      </c>
      <c r="J9382" s="5">
        <v>5</v>
      </c>
      <c r="K9382" s="4">
        <v>3.91</v>
      </c>
    </row>
    <row r="9383" spans="1:11" x14ac:dyDescent="0.2">
      <c r="A9383" t="s">
        <v>3913</v>
      </c>
      <c r="B9383" t="str">
        <f t="shared" si="294"/>
        <v>2017</v>
      </c>
      <c r="C9383" t="str">
        <f t="shared" si="295"/>
        <v>Nov</v>
      </c>
      <c r="D9383" t="s">
        <v>699</v>
      </c>
      <c r="E9383" t="s">
        <v>11</v>
      </c>
      <c r="F9383" t="s">
        <v>12</v>
      </c>
      <c r="G9383" t="s">
        <v>22</v>
      </c>
      <c r="H9383" t="s">
        <v>1865</v>
      </c>
      <c r="I9383" s="4">
        <v>1525.19</v>
      </c>
      <c r="J9383" s="5">
        <v>6</v>
      </c>
      <c r="K9383" s="4">
        <v>-2287.7800000000002</v>
      </c>
    </row>
    <row r="9384" spans="1:11" x14ac:dyDescent="0.2">
      <c r="A9384" t="s">
        <v>3913</v>
      </c>
      <c r="B9384" t="str">
        <f t="shared" si="294"/>
        <v>2017</v>
      </c>
      <c r="C9384" t="str">
        <f t="shared" si="295"/>
        <v>Nov</v>
      </c>
      <c r="D9384" t="s">
        <v>264</v>
      </c>
      <c r="E9384" t="s">
        <v>87</v>
      </c>
      <c r="F9384" t="s">
        <v>12</v>
      </c>
      <c r="G9384" t="s">
        <v>22</v>
      </c>
      <c r="H9384" t="s">
        <v>2124</v>
      </c>
      <c r="I9384" s="4">
        <v>59.91</v>
      </c>
      <c r="J9384" s="5">
        <v>7</v>
      </c>
      <c r="K9384" s="4">
        <v>-45.93</v>
      </c>
    </row>
    <row r="9385" spans="1:11" x14ac:dyDescent="0.2">
      <c r="A9385" t="s">
        <v>3913</v>
      </c>
      <c r="B9385" t="str">
        <f t="shared" si="294"/>
        <v>2017</v>
      </c>
      <c r="C9385" t="str">
        <f t="shared" si="295"/>
        <v>Nov</v>
      </c>
      <c r="D9385" t="s">
        <v>339</v>
      </c>
      <c r="E9385" t="s">
        <v>62</v>
      </c>
      <c r="F9385" t="s">
        <v>12</v>
      </c>
      <c r="G9385" t="s">
        <v>27</v>
      </c>
      <c r="H9385" t="s">
        <v>2920</v>
      </c>
      <c r="I9385" s="4">
        <v>22.96</v>
      </c>
      <c r="J9385" s="5">
        <v>7</v>
      </c>
      <c r="K9385" s="4">
        <v>6.66</v>
      </c>
    </row>
    <row r="9386" spans="1:11" x14ac:dyDescent="0.2">
      <c r="A9386" t="s">
        <v>3913</v>
      </c>
      <c r="B9386" t="str">
        <f t="shared" si="294"/>
        <v>2017</v>
      </c>
      <c r="C9386" t="str">
        <f t="shared" si="295"/>
        <v>Nov</v>
      </c>
      <c r="D9386" t="s">
        <v>291</v>
      </c>
      <c r="E9386" t="s">
        <v>169</v>
      </c>
      <c r="F9386" t="s">
        <v>12</v>
      </c>
      <c r="G9386" t="s">
        <v>22</v>
      </c>
      <c r="H9386" t="s">
        <v>667</v>
      </c>
      <c r="I9386" s="4">
        <v>58.41</v>
      </c>
      <c r="J9386" s="5">
        <v>7</v>
      </c>
      <c r="K9386" s="4">
        <v>18.25</v>
      </c>
    </row>
    <row r="9387" spans="1:11" x14ac:dyDescent="0.2">
      <c r="A9387" t="s">
        <v>3913</v>
      </c>
      <c r="B9387" t="str">
        <f t="shared" si="294"/>
        <v>2017</v>
      </c>
      <c r="C9387" t="str">
        <f t="shared" si="295"/>
        <v>Nov</v>
      </c>
      <c r="D9387" t="s">
        <v>291</v>
      </c>
      <c r="E9387" t="s">
        <v>169</v>
      </c>
      <c r="F9387" t="s">
        <v>38</v>
      </c>
      <c r="G9387" t="s">
        <v>164</v>
      </c>
      <c r="H9387" t="s">
        <v>2128</v>
      </c>
      <c r="I9387" s="4">
        <v>79.97</v>
      </c>
      <c r="J9387" s="5">
        <v>3</v>
      </c>
      <c r="K9387" s="4">
        <v>-29.32</v>
      </c>
    </row>
    <row r="9388" spans="1:11" x14ac:dyDescent="0.2">
      <c r="A9388" t="s">
        <v>3915</v>
      </c>
      <c r="B9388" t="str">
        <f t="shared" si="294"/>
        <v>2017</v>
      </c>
      <c r="C9388" t="str">
        <f t="shared" si="295"/>
        <v>Nov</v>
      </c>
      <c r="D9388" t="s">
        <v>1009</v>
      </c>
      <c r="E9388" t="s">
        <v>31</v>
      </c>
      <c r="F9388" t="s">
        <v>38</v>
      </c>
      <c r="G9388" t="s">
        <v>52</v>
      </c>
      <c r="H9388" t="s">
        <v>2230</v>
      </c>
      <c r="I9388" s="4">
        <v>42.6</v>
      </c>
      <c r="J9388" s="5">
        <v>3</v>
      </c>
      <c r="K9388" s="4">
        <v>16.61</v>
      </c>
    </row>
    <row r="9389" spans="1:11" x14ac:dyDescent="0.2">
      <c r="A9389" t="s">
        <v>3915</v>
      </c>
      <c r="B9389" t="str">
        <f t="shared" si="294"/>
        <v>2017</v>
      </c>
      <c r="C9389" t="str">
        <f t="shared" si="295"/>
        <v>Nov</v>
      </c>
      <c r="D9389" t="s">
        <v>1009</v>
      </c>
      <c r="E9389" t="s">
        <v>31</v>
      </c>
      <c r="F9389" t="s">
        <v>12</v>
      </c>
      <c r="G9389" t="s">
        <v>22</v>
      </c>
      <c r="H9389" t="s">
        <v>987</v>
      </c>
      <c r="I9389" s="4">
        <v>84.06</v>
      </c>
      <c r="J9389" s="5">
        <v>7</v>
      </c>
      <c r="K9389" s="4">
        <v>27.32</v>
      </c>
    </row>
    <row r="9390" spans="1:11" x14ac:dyDescent="0.2">
      <c r="A9390" t="s">
        <v>3915</v>
      </c>
      <c r="B9390" t="str">
        <f t="shared" si="294"/>
        <v>2017</v>
      </c>
      <c r="C9390" t="str">
        <f t="shared" si="295"/>
        <v>Nov</v>
      </c>
      <c r="D9390" t="s">
        <v>264</v>
      </c>
      <c r="E9390" t="s">
        <v>290</v>
      </c>
      <c r="F9390" t="s">
        <v>12</v>
      </c>
      <c r="G9390" t="s">
        <v>27</v>
      </c>
      <c r="H9390" t="s">
        <v>2678</v>
      </c>
      <c r="I9390" s="4">
        <v>23.97</v>
      </c>
      <c r="J9390" s="5">
        <v>7</v>
      </c>
      <c r="K9390" s="4">
        <v>2.7</v>
      </c>
    </row>
    <row r="9391" spans="1:11" x14ac:dyDescent="0.2">
      <c r="A9391" t="s">
        <v>3915</v>
      </c>
      <c r="B9391" t="str">
        <f t="shared" si="294"/>
        <v>2017</v>
      </c>
      <c r="C9391" t="str">
        <f t="shared" si="295"/>
        <v>Nov</v>
      </c>
      <c r="D9391" t="s">
        <v>264</v>
      </c>
      <c r="E9391" t="s">
        <v>290</v>
      </c>
      <c r="F9391" t="s">
        <v>12</v>
      </c>
      <c r="G9391" t="s">
        <v>27</v>
      </c>
      <c r="H9391" t="s">
        <v>242</v>
      </c>
      <c r="I9391" s="4">
        <v>28.73</v>
      </c>
      <c r="J9391" s="5">
        <v>3</v>
      </c>
      <c r="K9391" s="4">
        <v>1.8</v>
      </c>
    </row>
    <row r="9392" spans="1:11" x14ac:dyDescent="0.2">
      <c r="A9392" t="s">
        <v>3915</v>
      </c>
      <c r="B9392" t="str">
        <f t="shared" si="294"/>
        <v>2017</v>
      </c>
      <c r="C9392" t="str">
        <f t="shared" si="295"/>
        <v>Nov</v>
      </c>
      <c r="D9392" t="s">
        <v>1994</v>
      </c>
      <c r="E9392" t="s">
        <v>87</v>
      </c>
      <c r="F9392" t="s">
        <v>38</v>
      </c>
      <c r="G9392" t="s">
        <v>52</v>
      </c>
      <c r="H9392" t="s">
        <v>2006</v>
      </c>
      <c r="I9392" s="4">
        <v>77.599999999999994</v>
      </c>
      <c r="J9392" s="5">
        <v>5</v>
      </c>
      <c r="K9392" s="4">
        <v>28.13</v>
      </c>
    </row>
    <row r="9393" spans="1:11" x14ac:dyDescent="0.2">
      <c r="A9393" t="s">
        <v>3915</v>
      </c>
      <c r="B9393" t="str">
        <f t="shared" si="294"/>
        <v>2017</v>
      </c>
      <c r="C9393" t="str">
        <f t="shared" si="295"/>
        <v>Nov</v>
      </c>
      <c r="D9393" t="s">
        <v>1994</v>
      </c>
      <c r="E9393" t="s">
        <v>87</v>
      </c>
      <c r="F9393" t="s">
        <v>38</v>
      </c>
      <c r="G9393" t="s">
        <v>52</v>
      </c>
      <c r="H9393" t="s">
        <v>3177</v>
      </c>
      <c r="I9393" s="4">
        <v>4.66</v>
      </c>
      <c r="J9393" s="5">
        <v>2</v>
      </c>
      <c r="K9393" s="4">
        <v>1.57</v>
      </c>
    </row>
    <row r="9394" spans="1:11" x14ac:dyDescent="0.2">
      <c r="A9394" t="s">
        <v>3915</v>
      </c>
      <c r="B9394" t="str">
        <f t="shared" si="294"/>
        <v>2017</v>
      </c>
      <c r="C9394" t="str">
        <f t="shared" si="295"/>
        <v>Nov</v>
      </c>
      <c r="D9394" t="s">
        <v>333</v>
      </c>
      <c r="E9394" t="s">
        <v>31</v>
      </c>
      <c r="F9394" t="s">
        <v>38</v>
      </c>
      <c r="G9394" t="s">
        <v>39</v>
      </c>
      <c r="H9394" t="s">
        <v>2581</v>
      </c>
      <c r="I9394" s="4">
        <v>283.92</v>
      </c>
      <c r="J9394" s="5">
        <v>5</v>
      </c>
      <c r="K9394" s="4">
        <v>-46.14</v>
      </c>
    </row>
    <row r="9395" spans="1:11" x14ac:dyDescent="0.2">
      <c r="A9395" t="s">
        <v>3915</v>
      </c>
      <c r="B9395" t="str">
        <f t="shared" si="294"/>
        <v>2017</v>
      </c>
      <c r="C9395" t="str">
        <f t="shared" si="295"/>
        <v>Nov</v>
      </c>
      <c r="D9395" t="s">
        <v>1700</v>
      </c>
      <c r="E9395" t="s">
        <v>369</v>
      </c>
      <c r="F9395" t="s">
        <v>12</v>
      </c>
      <c r="G9395" t="s">
        <v>27</v>
      </c>
      <c r="H9395" t="s">
        <v>1037</v>
      </c>
      <c r="I9395" s="4">
        <v>22</v>
      </c>
      <c r="J9395" s="5">
        <v>10</v>
      </c>
      <c r="K9395" s="4">
        <v>9.68</v>
      </c>
    </row>
    <row r="9396" spans="1:11" x14ac:dyDescent="0.2">
      <c r="A9396" t="s">
        <v>3915</v>
      </c>
      <c r="B9396" t="str">
        <f t="shared" si="294"/>
        <v>2017</v>
      </c>
      <c r="C9396" t="str">
        <f t="shared" si="295"/>
        <v>Nov</v>
      </c>
      <c r="D9396" t="s">
        <v>438</v>
      </c>
      <c r="E9396" t="s">
        <v>169</v>
      </c>
      <c r="F9396" t="s">
        <v>12</v>
      </c>
      <c r="G9396" t="s">
        <v>13</v>
      </c>
      <c r="H9396" t="s">
        <v>3417</v>
      </c>
      <c r="I9396" s="4">
        <v>46.76</v>
      </c>
      <c r="J9396" s="5">
        <v>7</v>
      </c>
      <c r="K9396" s="4">
        <v>22.44</v>
      </c>
    </row>
    <row r="9397" spans="1:11" x14ac:dyDescent="0.2">
      <c r="A9397" t="s">
        <v>3915</v>
      </c>
      <c r="B9397" t="str">
        <f t="shared" si="294"/>
        <v>2017</v>
      </c>
      <c r="C9397" t="str">
        <f t="shared" si="295"/>
        <v>Nov</v>
      </c>
      <c r="D9397" t="s">
        <v>438</v>
      </c>
      <c r="E9397" t="s">
        <v>169</v>
      </c>
      <c r="F9397" t="s">
        <v>38</v>
      </c>
      <c r="G9397" t="s">
        <v>83</v>
      </c>
      <c r="H9397" t="s">
        <v>1978</v>
      </c>
      <c r="I9397" s="4">
        <v>183.97</v>
      </c>
      <c r="J9397" s="5">
        <v>2</v>
      </c>
      <c r="K9397" s="4">
        <v>-25.3</v>
      </c>
    </row>
    <row r="9398" spans="1:11" x14ac:dyDescent="0.2">
      <c r="A9398" t="s">
        <v>3915</v>
      </c>
      <c r="B9398" t="str">
        <f t="shared" si="294"/>
        <v>2017</v>
      </c>
      <c r="C9398" t="str">
        <f t="shared" si="295"/>
        <v>Nov</v>
      </c>
      <c r="D9398" t="s">
        <v>438</v>
      </c>
      <c r="E9398" t="s">
        <v>169</v>
      </c>
      <c r="F9398" t="s">
        <v>43</v>
      </c>
      <c r="G9398" t="s">
        <v>44</v>
      </c>
      <c r="H9398" t="s">
        <v>676</v>
      </c>
      <c r="I9398" s="4">
        <v>1259.97</v>
      </c>
      <c r="J9398" s="5">
        <v>3</v>
      </c>
      <c r="K9398" s="4">
        <v>327.58999999999997</v>
      </c>
    </row>
    <row r="9399" spans="1:11" x14ac:dyDescent="0.2">
      <c r="A9399" t="s">
        <v>3915</v>
      </c>
      <c r="B9399" t="str">
        <f t="shared" si="294"/>
        <v>2017</v>
      </c>
      <c r="C9399" t="str">
        <f t="shared" si="295"/>
        <v>Nov</v>
      </c>
      <c r="D9399" t="s">
        <v>438</v>
      </c>
      <c r="E9399" t="s">
        <v>169</v>
      </c>
      <c r="F9399" t="s">
        <v>12</v>
      </c>
      <c r="G9399" t="s">
        <v>27</v>
      </c>
      <c r="H9399" t="s">
        <v>1241</v>
      </c>
      <c r="I9399" s="4">
        <v>68.97</v>
      </c>
      <c r="J9399" s="5">
        <v>3</v>
      </c>
      <c r="K9399" s="4">
        <v>19.309999999999999</v>
      </c>
    </row>
    <row r="9400" spans="1:11" x14ac:dyDescent="0.2">
      <c r="A9400" t="s">
        <v>3915</v>
      </c>
      <c r="B9400" t="str">
        <f t="shared" si="294"/>
        <v>2017</v>
      </c>
      <c r="C9400" t="str">
        <f t="shared" si="295"/>
        <v>Nov</v>
      </c>
      <c r="D9400" t="s">
        <v>1544</v>
      </c>
      <c r="E9400" t="s">
        <v>135</v>
      </c>
      <c r="F9400" t="s">
        <v>38</v>
      </c>
      <c r="G9400" t="s">
        <v>39</v>
      </c>
      <c r="H9400" t="s">
        <v>429</v>
      </c>
      <c r="I9400" s="4">
        <v>209.57</v>
      </c>
      <c r="J9400" s="5">
        <v>2</v>
      </c>
      <c r="K9400" s="4">
        <v>-23.58</v>
      </c>
    </row>
    <row r="9401" spans="1:11" x14ac:dyDescent="0.2">
      <c r="A9401" t="s">
        <v>3915</v>
      </c>
      <c r="B9401" t="str">
        <f t="shared" si="294"/>
        <v>2017</v>
      </c>
      <c r="C9401" t="str">
        <f t="shared" si="295"/>
        <v>Nov</v>
      </c>
      <c r="D9401" t="s">
        <v>398</v>
      </c>
      <c r="E9401" t="s">
        <v>37</v>
      </c>
      <c r="F9401" t="s">
        <v>38</v>
      </c>
      <c r="G9401" t="s">
        <v>52</v>
      </c>
      <c r="H9401" t="s">
        <v>1083</v>
      </c>
      <c r="I9401" s="4">
        <v>27.58</v>
      </c>
      <c r="J9401" s="5">
        <v>2</v>
      </c>
      <c r="K9401" s="4">
        <v>11.58</v>
      </c>
    </row>
    <row r="9402" spans="1:11" x14ac:dyDescent="0.2">
      <c r="A9402" t="s">
        <v>3915</v>
      </c>
      <c r="B9402" t="str">
        <f t="shared" si="294"/>
        <v>2017</v>
      </c>
      <c r="C9402" t="str">
        <f t="shared" si="295"/>
        <v>Nov</v>
      </c>
      <c r="D9402" t="s">
        <v>500</v>
      </c>
      <c r="E9402" t="s">
        <v>169</v>
      </c>
      <c r="F9402" t="s">
        <v>43</v>
      </c>
      <c r="G9402" t="s">
        <v>58</v>
      </c>
      <c r="H9402" t="s">
        <v>1767</v>
      </c>
      <c r="I9402" s="4">
        <v>2.97</v>
      </c>
      <c r="J9402" s="5">
        <v>3</v>
      </c>
      <c r="K9402" s="4">
        <v>1.34</v>
      </c>
    </row>
    <row r="9403" spans="1:11" x14ac:dyDescent="0.2">
      <c r="A9403" t="s">
        <v>3915</v>
      </c>
      <c r="B9403" t="str">
        <f t="shared" si="294"/>
        <v>2017</v>
      </c>
      <c r="C9403" t="str">
        <f t="shared" si="295"/>
        <v>Nov</v>
      </c>
      <c r="D9403" t="s">
        <v>500</v>
      </c>
      <c r="E9403" t="s">
        <v>169</v>
      </c>
      <c r="F9403" t="s">
        <v>43</v>
      </c>
      <c r="G9403" t="s">
        <v>44</v>
      </c>
      <c r="H9403" t="s">
        <v>1182</v>
      </c>
      <c r="I9403" s="4">
        <v>569.99</v>
      </c>
      <c r="J9403" s="5">
        <v>1</v>
      </c>
      <c r="K9403" s="4">
        <v>171</v>
      </c>
    </row>
    <row r="9404" spans="1:11" x14ac:dyDescent="0.2">
      <c r="A9404" t="s">
        <v>3915</v>
      </c>
      <c r="B9404" t="str">
        <f t="shared" si="294"/>
        <v>2017</v>
      </c>
      <c r="C9404" t="str">
        <f t="shared" si="295"/>
        <v>Nov</v>
      </c>
      <c r="D9404" t="s">
        <v>500</v>
      </c>
      <c r="E9404" t="s">
        <v>169</v>
      </c>
      <c r="F9404" t="s">
        <v>38</v>
      </c>
      <c r="G9404" t="s">
        <v>52</v>
      </c>
      <c r="H9404" t="s">
        <v>2713</v>
      </c>
      <c r="I9404" s="4">
        <v>50.97</v>
      </c>
      <c r="J9404" s="5">
        <v>3</v>
      </c>
      <c r="K9404" s="4">
        <v>9.17</v>
      </c>
    </row>
    <row r="9405" spans="1:11" x14ac:dyDescent="0.2">
      <c r="A9405" t="s">
        <v>3916</v>
      </c>
      <c r="B9405" t="str">
        <f t="shared" si="294"/>
        <v>2017</v>
      </c>
      <c r="C9405" t="str">
        <f t="shared" si="295"/>
        <v>Nov</v>
      </c>
      <c r="D9405" t="s">
        <v>634</v>
      </c>
      <c r="E9405" t="s">
        <v>189</v>
      </c>
      <c r="F9405" t="s">
        <v>38</v>
      </c>
      <c r="G9405" t="s">
        <v>164</v>
      </c>
      <c r="H9405" t="s">
        <v>1163</v>
      </c>
      <c r="I9405" s="4">
        <v>70.98</v>
      </c>
      <c r="J9405" s="5">
        <v>1</v>
      </c>
      <c r="K9405" s="4">
        <v>20.58</v>
      </c>
    </row>
    <row r="9406" spans="1:11" x14ac:dyDescent="0.2">
      <c r="A9406" t="s">
        <v>3916</v>
      </c>
      <c r="B9406" t="str">
        <f t="shared" si="294"/>
        <v>2017</v>
      </c>
      <c r="C9406" t="str">
        <f t="shared" si="295"/>
        <v>Nov</v>
      </c>
      <c r="D9406" t="s">
        <v>324</v>
      </c>
      <c r="E9406" t="s">
        <v>169</v>
      </c>
      <c r="F9406" t="s">
        <v>38</v>
      </c>
      <c r="G9406" t="s">
        <v>52</v>
      </c>
      <c r="H9406" t="s">
        <v>2750</v>
      </c>
      <c r="I9406" s="4">
        <v>27.42</v>
      </c>
      <c r="J9406" s="5">
        <v>1</v>
      </c>
      <c r="K9406" s="4">
        <v>11.24</v>
      </c>
    </row>
    <row r="9407" spans="1:11" x14ac:dyDescent="0.2">
      <c r="A9407" t="s">
        <v>3916</v>
      </c>
      <c r="B9407" t="str">
        <f t="shared" si="294"/>
        <v>2017</v>
      </c>
      <c r="C9407" t="str">
        <f t="shared" si="295"/>
        <v>Nov</v>
      </c>
      <c r="D9407" t="s">
        <v>1592</v>
      </c>
      <c r="E9407" t="s">
        <v>31</v>
      </c>
      <c r="F9407" t="s">
        <v>12</v>
      </c>
      <c r="G9407" t="s">
        <v>20</v>
      </c>
      <c r="H9407" t="s">
        <v>717</v>
      </c>
      <c r="I9407" s="4">
        <v>56.56</v>
      </c>
      <c r="J9407" s="5">
        <v>2</v>
      </c>
      <c r="K9407" s="4">
        <v>15.27</v>
      </c>
    </row>
    <row r="9408" spans="1:11" x14ac:dyDescent="0.2">
      <c r="A9408" t="s">
        <v>3916</v>
      </c>
      <c r="B9408" t="str">
        <f t="shared" si="294"/>
        <v>2017</v>
      </c>
      <c r="C9408" t="str">
        <f t="shared" si="295"/>
        <v>Nov</v>
      </c>
      <c r="D9408" t="s">
        <v>1592</v>
      </c>
      <c r="E9408" t="s">
        <v>31</v>
      </c>
      <c r="F9408" t="s">
        <v>12</v>
      </c>
      <c r="G9408" t="s">
        <v>27</v>
      </c>
      <c r="H9408" t="s">
        <v>2302</v>
      </c>
      <c r="I9408" s="4">
        <v>5.56</v>
      </c>
      <c r="J9408" s="5">
        <v>2</v>
      </c>
      <c r="K9408" s="4">
        <v>1.45</v>
      </c>
    </row>
    <row r="9409" spans="1:11" x14ac:dyDescent="0.2">
      <c r="A9409" t="s">
        <v>3916</v>
      </c>
      <c r="B9409" t="str">
        <f t="shared" si="294"/>
        <v>2017</v>
      </c>
      <c r="C9409" t="str">
        <f t="shared" si="295"/>
        <v>Nov</v>
      </c>
      <c r="D9409" t="s">
        <v>1592</v>
      </c>
      <c r="E9409" t="s">
        <v>31</v>
      </c>
      <c r="F9409" t="s">
        <v>12</v>
      </c>
      <c r="G9409" t="s">
        <v>47</v>
      </c>
      <c r="H9409" t="s">
        <v>2100</v>
      </c>
      <c r="I9409" s="4">
        <v>9.02</v>
      </c>
      <c r="J9409" s="5">
        <v>2</v>
      </c>
      <c r="K9409" s="4">
        <v>3.52</v>
      </c>
    </row>
    <row r="9410" spans="1:11" x14ac:dyDescent="0.2">
      <c r="A9410" t="s">
        <v>3916</v>
      </c>
      <c r="B9410" t="str">
        <f t="shared" si="294"/>
        <v>2017</v>
      </c>
      <c r="C9410" t="str">
        <f t="shared" si="295"/>
        <v>Nov</v>
      </c>
      <c r="D9410" t="s">
        <v>1592</v>
      </c>
      <c r="E9410" t="s">
        <v>31</v>
      </c>
      <c r="F9410" t="s">
        <v>12</v>
      </c>
      <c r="G9410" t="s">
        <v>105</v>
      </c>
      <c r="H9410" t="s">
        <v>1602</v>
      </c>
      <c r="I9410" s="4">
        <v>8.6199999999999992</v>
      </c>
      <c r="J9410" s="5">
        <v>1</v>
      </c>
      <c r="K9410" s="4">
        <v>2.2400000000000002</v>
      </c>
    </row>
    <row r="9411" spans="1:11" x14ac:dyDescent="0.2">
      <c r="A9411" t="s">
        <v>3916</v>
      </c>
      <c r="B9411" t="str">
        <f t="shared" ref="B9411:B9474" si="296">TEXT(A9411,"YYYY")</f>
        <v>2017</v>
      </c>
      <c r="C9411" t="str">
        <f t="shared" ref="C9411:C9474" si="297">TEXT(A9411,"MMM")</f>
        <v>Nov</v>
      </c>
      <c r="D9411" t="s">
        <v>1592</v>
      </c>
      <c r="E9411" t="s">
        <v>31</v>
      </c>
      <c r="F9411" t="s">
        <v>43</v>
      </c>
      <c r="G9411" t="s">
        <v>44</v>
      </c>
      <c r="H9411" t="s">
        <v>2586</v>
      </c>
      <c r="I9411" s="4">
        <v>659.98</v>
      </c>
      <c r="J9411" s="5">
        <v>3</v>
      </c>
      <c r="K9411" s="4">
        <v>49.5</v>
      </c>
    </row>
    <row r="9412" spans="1:11" x14ac:dyDescent="0.2">
      <c r="A9412" t="s">
        <v>3916</v>
      </c>
      <c r="B9412" t="str">
        <f t="shared" si="296"/>
        <v>2017</v>
      </c>
      <c r="C9412" t="str">
        <f t="shared" si="297"/>
        <v>Nov</v>
      </c>
      <c r="D9412" t="s">
        <v>776</v>
      </c>
      <c r="E9412" t="s">
        <v>26</v>
      </c>
      <c r="F9412" t="s">
        <v>12</v>
      </c>
      <c r="G9412" t="s">
        <v>13</v>
      </c>
      <c r="H9412" t="s">
        <v>173</v>
      </c>
      <c r="I9412" s="4">
        <v>8.4499999999999993</v>
      </c>
      <c r="J9412" s="5">
        <v>2</v>
      </c>
      <c r="K9412" s="4">
        <v>2.64</v>
      </c>
    </row>
    <row r="9413" spans="1:11" x14ac:dyDescent="0.2">
      <c r="A9413" t="s">
        <v>3916</v>
      </c>
      <c r="B9413" t="str">
        <f t="shared" si="296"/>
        <v>2017</v>
      </c>
      <c r="C9413" t="str">
        <f t="shared" si="297"/>
        <v>Nov</v>
      </c>
      <c r="D9413" t="s">
        <v>776</v>
      </c>
      <c r="E9413" t="s">
        <v>26</v>
      </c>
      <c r="F9413" t="s">
        <v>12</v>
      </c>
      <c r="G9413" t="s">
        <v>20</v>
      </c>
      <c r="H9413" t="s">
        <v>978</v>
      </c>
      <c r="I9413" s="4">
        <v>39.299999999999997</v>
      </c>
      <c r="J9413" s="5">
        <v>4</v>
      </c>
      <c r="K9413" s="4">
        <v>3.93</v>
      </c>
    </row>
    <row r="9414" spans="1:11" x14ac:dyDescent="0.2">
      <c r="A9414" t="s">
        <v>3916</v>
      </c>
      <c r="B9414" t="str">
        <f t="shared" si="296"/>
        <v>2017</v>
      </c>
      <c r="C9414" t="str">
        <f t="shared" si="297"/>
        <v>Nov</v>
      </c>
      <c r="D9414" t="s">
        <v>850</v>
      </c>
      <c r="E9414" t="s">
        <v>31</v>
      </c>
      <c r="F9414" t="s">
        <v>12</v>
      </c>
      <c r="G9414" t="s">
        <v>27</v>
      </c>
      <c r="H9414" t="s">
        <v>2120</v>
      </c>
      <c r="I9414" s="4">
        <v>11.76</v>
      </c>
      <c r="J9414" s="5">
        <v>4</v>
      </c>
      <c r="K9414" s="4">
        <v>3.18</v>
      </c>
    </row>
    <row r="9415" spans="1:11" x14ac:dyDescent="0.2">
      <c r="A9415" t="s">
        <v>3916</v>
      </c>
      <c r="B9415" t="str">
        <f t="shared" si="296"/>
        <v>2017</v>
      </c>
      <c r="C9415" t="str">
        <f t="shared" si="297"/>
        <v>Nov</v>
      </c>
      <c r="D9415" t="s">
        <v>850</v>
      </c>
      <c r="E9415" t="s">
        <v>31</v>
      </c>
      <c r="F9415" t="s">
        <v>12</v>
      </c>
      <c r="G9415" t="s">
        <v>22</v>
      </c>
      <c r="H9415" t="s">
        <v>2098</v>
      </c>
      <c r="I9415" s="4">
        <v>40.74</v>
      </c>
      <c r="J9415" s="5">
        <v>2</v>
      </c>
      <c r="K9415" s="4">
        <v>14.77</v>
      </c>
    </row>
    <row r="9416" spans="1:11" x14ac:dyDescent="0.2">
      <c r="A9416" t="s">
        <v>3916</v>
      </c>
      <c r="B9416" t="str">
        <f t="shared" si="296"/>
        <v>2017</v>
      </c>
      <c r="C9416" t="str">
        <f t="shared" si="297"/>
        <v>Nov</v>
      </c>
      <c r="D9416" t="s">
        <v>330</v>
      </c>
      <c r="E9416" t="s">
        <v>189</v>
      </c>
      <c r="F9416" t="s">
        <v>12</v>
      </c>
      <c r="G9416" t="s">
        <v>22</v>
      </c>
      <c r="H9416" t="s">
        <v>1058</v>
      </c>
      <c r="I9416" s="4">
        <v>150.80000000000001</v>
      </c>
      <c r="J9416" s="5">
        <v>5</v>
      </c>
      <c r="K9416" s="4">
        <v>56.55</v>
      </c>
    </row>
    <row r="9417" spans="1:11" x14ac:dyDescent="0.2">
      <c r="A9417" t="s">
        <v>3916</v>
      </c>
      <c r="B9417" t="str">
        <f t="shared" si="296"/>
        <v>2017</v>
      </c>
      <c r="C9417" t="str">
        <f t="shared" si="297"/>
        <v>Nov</v>
      </c>
      <c r="D9417" t="s">
        <v>330</v>
      </c>
      <c r="E9417" t="s">
        <v>189</v>
      </c>
      <c r="F9417" t="s">
        <v>43</v>
      </c>
      <c r="G9417" t="s">
        <v>353</v>
      </c>
      <c r="H9417" t="s">
        <v>1467</v>
      </c>
      <c r="I9417" s="4">
        <v>1039.99</v>
      </c>
      <c r="J9417" s="5">
        <v>1</v>
      </c>
      <c r="K9417" s="4">
        <v>104</v>
      </c>
    </row>
    <row r="9418" spans="1:11" x14ac:dyDescent="0.2">
      <c r="A9418" t="s">
        <v>3916</v>
      </c>
      <c r="B9418" t="str">
        <f t="shared" si="296"/>
        <v>2017</v>
      </c>
      <c r="C9418" t="str">
        <f t="shared" si="297"/>
        <v>Nov</v>
      </c>
      <c r="D9418" t="s">
        <v>330</v>
      </c>
      <c r="E9418" t="s">
        <v>189</v>
      </c>
      <c r="F9418" t="s">
        <v>12</v>
      </c>
      <c r="G9418" t="s">
        <v>13</v>
      </c>
      <c r="H9418" t="s">
        <v>525</v>
      </c>
      <c r="I9418" s="4">
        <v>51.84</v>
      </c>
      <c r="J9418" s="5">
        <v>8</v>
      </c>
      <c r="K9418" s="4">
        <v>24.88</v>
      </c>
    </row>
    <row r="9419" spans="1:11" x14ac:dyDescent="0.2">
      <c r="A9419" t="s">
        <v>3916</v>
      </c>
      <c r="B9419" t="str">
        <f t="shared" si="296"/>
        <v>2017</v>
      </c>
      <c r="C9419" t="str">
        <f t="shared" si="297"/>
        <v>Nov</v>
      </c>
      <c r="D9419" t="s">
        <v>3116</v>
      </c>
      <c r="E9419" t="s">
        <v>11</v>
      </c>
      <c r="F9419" t="s">
        <v>43</v>
      </c>
      <c r="G9419" t="s">
        <v>44</v>
      </c>
      <c r="H9419" t="s">
        <v>2786</v>
      </c>
      <c r="I9419" s="4">
        <v>55.18</v>
      </c>
      <c r="J9419" s="5">
        <v>3</v>
      </c>
      <c r="K9419" s="4">
        <v>-12.41</v>
      </c>
    </row>
    <row r="9420" spans="1:11" x14ac:dyDescent="0.2">
      <c r="A9420" t="s">
        <v>3917</v>
      </c>
      <c r="B9420" t="str">
        <f t="shared" si="296"/>
        <v>2017</v>
      </c>
      <c r="C9420" t="str">
        <f t="shared" si="297"/>
        <v>Nov</v>
      </c>
      <c r="D9420" t="s">
        <v>935</v>
      </c>
      <c r="E9420" t="s">
        <v>11</v>
      </c>
      <c r="F9420" t="s">
        <v>12</v>
      </c>
      <c r="G9420" t="s">
        <v>27</v>
      </c>
      <c r="H9420" t="s">
        <v>604</v>
      </c>
      <c r="I9420" s="4">
        <v>35.71</v>
      </c>
      <c r="J9420" s="5">
        <v>8</v>
      </c>
      <c r="K9420" s="4">
        <v>2.23</v>
      </c>
    </row>
    <row r="9421" spans="1:11" x14ac:dyDescent="0.2">
      <c r="A9421" t="s">
        <v>3918</v>
      </c>
      <c r="B9421" t="str">
        <f t="shared" si="296"/>
        <v>2017</v>
      </c>
      <c r="C9421" t="str">
        <f t="shared" si="297"/>
        <v>Nov</v>
      </c>
      <c r="D9421" t="s">
        <v>3138</v>
      </c>
      <c r="E9421" t="s">
        <v>290</v>
      </c>
      <c r="F9421" t="s">
        <v>43</v>
      </c>
      <c r="G9421" t="s">
        <v>58</v>
      </c>
      <c r="H9421" t="s">
        <v>2236</v>
      </c>
      <c r="I9421" s="4">
        <v>74.11</v>
      </c>
      <c r="J9421" s="5">
        <v>8</v>
      </c>
      <c r="K9421" s="4">
        <v>17.600000000000001</v>
      </c>
    </row>
    <row r="9422" spans="1:11" x14ac:dyDescent="0.2">
      <c r="A9422" t="s">
        <v>3918</v>
      </c>
      <c r="B9422" t="str">
        <f t="shared" si="296"/>
        <v>2017</v>
      </c>
      <c r="C9422" t="str">
        <f t="shared" si="297"/>
        <v>Nov</v>
      </c>
      <c r="D9422" t="s">
        <v>3138</v>
      </c>
      <c r="E9422" t="s">
        <v>290</v>
      </c>
      <c r="F9422" t="s">
        <v>43</v>
      </c>
      <c r="G9422" t="s">
        <v>44</v>
      </c>
      <c r="H9422" t="s">
        <v>2187</v>
      </c>
      <c r="I9422" s="4">
        <v>27.99</v>
      </c>
      <c r="J9422" s="5">
        <v>1</v>
      </c>
      <c r="K9422" s="4">
        <v>2.1</v>
      </c>
    </row>
    <row r="9423" spans="1:11" x14ac:dyDescent="0.2">
      <c r="A9423" t="s">
        <v>3918</v>
      </c>
      <c r="B9423" t="str">
        <f t="shared" si="296"/>
        <v>2017</v>
      </c>
      <c r="C9423" t="str">
        <f t="shared" si="297"/>
        <v>Nov</v>
      </c>
      <c r="D9423" t="s">
        <v>3138</v>
      </c>
      <c r="E9423" t="s">
        <v>290</v>
      </c>
      <c r="F9423" t="s">
        <v>12</v>
      </c>
      <c r="G9423" t="s">
        <v>27</v>
      </c>
      <c r="H9423" t="s">
        <v>319</v>
      </c>
      <c r="I9423" s="4">
        <v>3.3</v>
      </c>
      <c r="J9423" s="5">
        <v>1</v>
      </c>
      <c r="K9423" s="4">
        <v>1.07</v>
      </c>
    </row>
    <row r="9424" spans="1:11" x14ac:dyDescent="0.2">
      <c r="A9424" t="s">
        <v>3918</v>
      </c>
      <c r="B9424" t="str">
        <f t="shared" si="296"/>
        <v>2017</v>
      </c>
      <c r="C9424" t="str">
        <f t="shared" si="297"/>
        <v>Nov</v>
      </c>
      <c r="D9424" t="s">
        <v>1353</v>
      </c>
      <c r="E9424" t="s">
        <v>125</v>
      </c>
      <c r="F9424" t="s">
        <v>38</v>
      </c>
      <c r="G9424" t="s">
        <v>52</v>
      </c>
      <c r="H9424" t="s">
        <v>2230</v>
      </c>
      <c r="I9424" s="4">
        <v>28.4</v>
      </c>
      <c r="J9424" s="5">
        <v>2</v>
      </c>
      <c r="K9424" s="4">
        <v>11.08</v>
      </c>
    </row>
    <row r="9425" spans="1:11" x14ac:dyDescent="0.2">
      <c r="A9425" t="s">
        <v>3918</v>
      </c>
      <c r="B9425" t="str">
        <f t="shared" si="296"/>
        <v>2017</v>
      </c>
      <c r="C9425" t="str">
        <f t="shared" si="297"/>
        <v>Nov</v>
      </c>
      <c r="D9425" t="s">
        <v>1353</v>
      </c>
      <c r="E9425" t="s">
        <v>125</v>
      </c>
      <c r="F9425" t="s">
        <v>12</v>
      </c>
      <c r="G9425" t="s">
        <v>22</v>
      </c>
      <c r="H9425" t="s">
        <v>363</v>
      </c>
      <c r="I9425" s="4">
        <v>287.92</v>
      </c>
      <c r="J9425" s="5">
        <v>8</v>
      </c>
      <c r="K9425" s="4">
        <v>138.19999999999999</v>
      </c>
    </row>
    <row r="9426" spans="1:11" x14ac:dyDescent="0.2">
      <c r="A9426" t="s">
        <v>3918</v>
      </c>
      <c r="B9426" t="str">
        <f t="shared" si="296"/>
        <v>2017</v>
      </c>
      <c r="C9426" t="str">
        <f t="shared" si="297"/>
        <v>Nov</v>
      </c>
      <c r="D9426" t="s">
        <v>790</v>
      </c>
      <c r="E9426" t="s">
        <v>26</v>
      </c>
      <c r="F9426" t="s">
        <v>38</v>
      </c>
      <c r="G9426" t="s">
        <v>52</v>
      </c>
      <c r="H9426" t="s">
        <v>1823</v>
      </c>
      <c r="I9426" s="4">
        <v>24.05</v>
      </c>
      <c r="J9426" s="5">
        <v>9</v>
      </c>
      <c r="K9426" s="4">
        <v>7.21</v>
      </c>
    </row>
    <row r="9427" spans="1:11" x14ac:dyDescent="0.2">
      <c r="A9427" t="s">
        <v>3918</v>
      </c>
      <c r="B9427" t="str">
        <f t="shared" si="296"/>
        <v>2017</v>
      </c>
      <c r="C9427" t="str">
        <f t="shared" si="297"/>
        <v>Nov</v>
      </c>
      <c r="D9427" t="s">
        <v>555</v>
      </c>
      <c r="E9427" t="s">
        <v>26</v>
      </c>
      <c r="F9427" t="s">
        <v>12</v>
      </c>
      <c r="G9427" t="s">
        <v>22</v>
      </c>
      <c r="H9427" t="s">
        <v>885</v>
      </c>
      <c r="I9427" s="4">
        <v>7.48</v>
      </c>
      <c r="J9427" s="5">
        <v>1</v>
      </c>
      <c r="K9427" s="4">
        <v>-5.98</v>
      </c>
    </row>
    <row r="9428" spans="1:11" x14ac:dyDescent="0.2">
      <c r="A9428" t="s">
        <v>3918</v>
      </c>
      <c r="B9428" t="str">
        <f t="shared" si="296"/>
        <v>2017</v>
      </c>
      <c r="C9428" t="str">
        <f t="shared" si="297"/>
        <v>Nov</v>
      </c>
      <c r="D9428" t="s">
        <v>2301</v>
      </c>
      <c r="E9428" t="s">
        <v>17</v>
      </c>
      <c r="F9428" t="s">
        <v>38</v>
      </c>
      <c r="G9428" t="s">
        <v>52</v>
      </c>
      <c r="H9428" t="s">
        <v>2849</v>
      </c>
      <c r="I9428" s="4">
        <v>6.46</v>
      </c>
      <c r="J9428" s="5">
        <v>1</v>
      </c>
      <c r="K9428" s="4">
        <v>-4.04</v>
      </c>
    </row>
    <row r="9429" spans="1:11" x14ac:dyDescent="0.2">
      <c r="A9429" t="s">
        <v>3918</v>
      </c>
      <c r="B9429" t="str">
        <f t="shared" si="296"/>
        <v>2017</v>
      </c>
      <c r="C9429" t="str">
        <f t="shared" si="297"/>
        <v>Nov</v>
      </c>
      <c r="D9429" t="s">
        <v>2301</v>
      </c>
      <c r="E9429" t="s">
        <v>17</v>
      </c>
      <c r="F9429" t="s">
        <v>12</v>
      </c>
      <c r="G9429" t="s">
        <v>18</v>
      </c>
      <c r="H9429" t="s">
        <v>672</v>
      </c>
      <c r="I9429" s="4">
        <v>11.52</v>
      </c>
      <c r="J9429" s="5">
        <v>5</v>
      </c>
      <c r="K9429" s="4">
        <v>4.18</v>
      </c>
    </row>
    <row r="9430" spans="1:11" x14ac:dyDescent="0.2">
      <c r="A9430" t="s">
        <v>3918</v>
      </c>
      <c r="B9430" t="str">
        <f t="shared" si="296"/>
        <v>2017</v>
      </c>
      <c r="C9430" t="str">
        <f t="shared" si="297"/>
        <v>Nov</v>
      </c>
      <c r="D9430" t="s">
        <v>2301</v>
      </c>
      <c r="E9430" t="s">
        <v>17</v>
      </c>
      <c r="F9430" t="s">
        <v>43</v>
      </c>
      <c r="G9430" t="s">
        <v>44</v>
      </c>
      <c r="H9430" t="s">
        <v>1836</v>
      </c>
      <c r="I9430" s="4">
        <v>222.38</v>
      </c>
      <c r="J9430" s="5">
        <v>2</v>
      </c>
      <c r="K9430" s="4">
        <v>16.68</v>
      </c>
    </row>
    <row r="9431" spans="1:11" x14ac:dyDescent="0.2">
      <c r="A9431" t="s">
        <v>3918</v>
      </c>
      <c r="B9431" t="str">
        <f t="shared" si="296"/>
        <v>2017</v>
      </c>
      <c r="C9431" t="str">
        <f t="shared" si="297"/>
        <v>Nov</v>
      </c>
      <c r="D9431" t="s">
        <v>1999</v>
      </c>
      <c r="E9431" t="s">
        <v>11</v>
      </c>
      <c r="F9431" t="s">
        <v>43</v>
      </c>
      <c r="G9431" t="s">
        <v>44</v>
      </c>
      <c r="H9431" t="s">
        <v>1731</v>
      </c>
      <c r="I9431" s="4">
        <v>195.96</v>
      </c>
      <c r="J9431" s="5">
        <v>5</v>
      </c>
      <c r="K9431" s="4">
        <v>19.600000000000001</v>
      </c>
    </row>
    <row r="9432" spans="1:11" x14ac:dyDescent="0.2">
      <c r="A9432" t="s">
        <v>3918</v>
      </c>
      <c r="B9432" t="str">
        <f t="shared" si="296"/>
        <v>2017</v>
      </c>
      <c r="C9432" t="str">
        <f t="shared" si="297"/>
        <v>Nov</v>
      </c>
      <c r="D9432" t="s">
        <v>1054</v>
      </c>
      <c r="E9432" t="s">
        <v>125</v>
      </c>
      <c r="F9432" t="s">
        <v>12</v>
      </c>
      <c r="G9432" t="s">
        <v>232</v>
      </c>
      <c r="H9432" t="s">
        <v>933</v>
      </c>
      <c r="I9432" s="4">
        <v>4.3600000000000003</v>
      </c>
      <c r="J9432" s="5">
        <v>2</v>
      </c>
      <c r="K9432" s="4">
        <v>0.17</v>
      </c>
    </row>
    <row r="9433" spans="1:11" x14ac:dyDescent="0.2">
      <c r="A9433" t="s">
        <v>3918</v>
      </c>
      <c r="B9433" t="str">
        <f t="shared" si="296"/>
        <v>2017</v>
      </c>
      <c r="C9433" t="str">
        <f t="shared" si="297"/>
        <v>Nov</v>
      </c>
      <c r="D9433" t="s">
        <v>70</v>
      </c>
      <c r="E9433" t="s">
        <v>17</v>
      </c>
      <c r="F9433" t="s">
        <v>12</v>
      </c>
      <c r="G9433" t="s">
        <v>13</v>
      </c>
      <c r="H9433" t="s">
        <v>2190</v>
      </c>
      <c r="I9433" s="4">
        <v>10.69</v>
      </c>
      <c r="J9433" s="5">
        <v>2</v>
      </c>
      <c r="K9433" s="4">
        <v>3.74</v>
      </c>
    </row>
    <row r="9434" spans="1:11" x14ac:dyDescent="0.2">
      <c r="A9434" t="s">
        <v>3918</v>
      </c>
      <c r="B9434" t="str">
        <f t="shared" si="296"/>
        <v>2017</v>
      </c>
      <c r="C9434" t="str">
        <f t="shared" si="297"/>
        <v>Nov</v>
      </c>
      <c r="D9434" t="s">
        <v>1346</v>
      </c>
      <c r="E9434" t="s">
        <v>11</v>
      </c>
      <c r="F9434" t="s">
        <v>12</v>
      </c>
      <c r="G9434" t="s">
        <v>13</v>
      </c>
      <c r="H9434" t="s">
        <v>2250</v>
      </c>
      <c r="I9434" s="4">
        <v>36.29</v>
      </c>
      <c r="J9434" s="5">
        <v>7</v>
      </c>
      <c r="K9434" s="4">
        <v>12.7</v>
      </c>
    </row>
    <row r="9435" spans="1:11" x14ac:dyDescent="0.2">
      <c r="A9435" t="s">
        <v>3918</v>
      </c>
      <c r="B9435" t="str">
        <f t="shared" si="296"/>
        <v>2017</v>
      </c>
      <c r="C9435" t="str">
        <f t="shared" si="297"/>
        <v>Nov</v>
      </c>
      <c r="D9435" t="s">
        <v>1346</v>
      </c>
      <c r="E9435" t="s">
        <v>11</v>
      </c>
      <c r="F9435" t="s">
        <v>12</v>
      </c>
      <c r="G9435" t="s">
        <v>13</v>
      </c>
      <c r="H9435" t="s">
        <v>1497</v>
      </c>
      <c r="I9435" s="4">
        <v>78.3</v>
      </c>
      <c r="J9435" s="5">
        <v>2</v>
      </c>
      <c r="K9435" s="4">
        <v>29.36</v>
      </c>
    </row>
    <row r="9436" spans="1:11" x14ac:dyDescent="0.2">
      <c r="A9436" t="s">
        <v>3918</v>
      </c>
      <c r="B9436" t="str">
        <f t="shared" si="296"/>
        <v>2017</v>
      </c>
      <c r="C9436" t="str">
        <f t="shared" si="297"/>
        <v>Nov</v>
      </c>
      <c r="D9436" t="s">
        <v>1346</v>
      </c>
      <c r="E9436" t="s">
        <v>11</v>
      </c>
      <c r="F9436" t="s">
        <v>38</v>
      </c>
      <c r="G9436" t="s">
        <v>164</v>
      </c>
      <c r="H9436" t="s">
        <v>1735</v>
      </c>
      <c r="I9436" s="4">
        <v>127.79</v>
      </c>
      <c r="J9436" s="5">
        <v>1</v>
      </c>
      <c r="K9436" s="4">
        <v>-31.03</v>
      </c>
    </row>
    <row r="9437" spans="1:11" x14ac:dyDescent="0.2">
      <c r="A9437" t="s">
        <v>3918</v>
      </c>
      <c r="B9437" t="str">
        <f t="shared" si="296"/>
        <v>2017</v>
      </c>
      <c r="C9437" t="str">
        <f t="shared" si="297"/>
        <v>Nov</v>
      </c>
      <c r="D9437" t="s">
        <v>1346</v>
      </c>
      <c r="E9437" t="s">
        <v>11</v>
      </c>
      <c r="F9437" t="s">
        <v>12</v>
      </c>
      <c r="G9437" t="s">
        <v>22</v>
      </c>
      <c r="H9437" t="s">
        <v>2360</v>
      </c>
      <c r="I9437" s="4">
        <v>6.1</v>
      </c>
      <c r="J9437" s="5">
        <v>2</v>
      </c>
      <c r="K9437" s="4">
        <v>-9.16</v>
      </c>
    </row>
    <row r="9438" spans="1:11" x14ac:dyDescent="0.2">
      <c r="A9438" t="s">
        <v>3919</v>
      </c>
      <c r="B9438" t="str">
        <f t="shared" si="296"/>
        <v>2017</v>
      </c>
      <c r="C9438" t="str">
        <f t="shared" si="297"/>
        <v>Nov</v>
      </c>
      <c r="D9438" t="s">
        <v>820</v>
      </c>
      <c r="E9438" t="s">
        <v>11</v>
      </c>
      <c r="F9438" t="s">
        <v>12</v>
      </c>
      <c r="G9438" t="s">
        <v>47</v>
      </c>
      <c r="H9438" t="s">
        <v>2100</v>
      </c>
      <c r="I9438" s="4">
        <v>10.82</v>
      </c>
      <c r="J9438" s="5">
        <v>3</v>
      </c>
      <c r="K9438" s="4">
        <v>2.57</v>
      </c>
    </row>
    <row r="9439" spans="1:11" x14ac:dyDescent="0.2">
      <c r="A9439" t="s">
        <v>3919</v>
      </c>
      <c r="B9439" t="str">
        <f t="shared" si="296"/>
        <v>2017</v>
      </c>
      <c r="C9439" t="str">
        <f t="shared" si="297"/>
        <v>Nov</v>
      </c>
      <c r="D9439" t="s">
        <v>1760</v>
      </c>
      <c r="E9439" t="s">
        <v>169</v>
      </c>
      <c r="F9439" t="s">
        <v>12</v>
      </c>
      <c r="G9439" t="s">
        <v>13</v>
      </c>
      <c r="H9439" t="s">
        <v>1639</v>
      </c>
      <c r="I9439" s="4">
        <v>5.88</v>
      </c>
      <c r="J9439" s="5">
        <v>1</v>
      </c>
      <c r="K9439" s="4">
        <v>2.88</v>
      </c>
    </row>
    <row r="9440" spans="1:11" x14ac:dyDescent="0.2">
      <c r="A9440" t="s">
        <v>3919</v>
      </c>
      <c r="B9440" t="str">
        <f t="shared" si="296"/>
        <v>2017</v>
      </c>
      <c r="C9440" t="str">
        <f t="shared" si="297"/>
        <v>Nov</v>
      </c>
      <c r="D9440" t="s">
        <v>1760</v>
      </c>
      <c r="E9440" t="s">
        <v>169</v>
      </c>
      <c r="F9440" t="s">
        <v>38</v>
      </c>
      <c r="G9440" t="s">
        <v>39</v>
      </c>
      <c r="H9440" t="s">
        <v>2652</v>
      </c>
      <c r="I9440" s="4">
        <v>977.29</v>
      </c>
      <c r="J9440" s="5">
        <v>6</v>
      </c>
      <c r="K9440" s="4">
        <v>173.74</v>
      </c>
    </row>
    <row r="9441" spans="1:11" x14ac:dyDescent="0.2">
      <c r="A9441" t="s">
        <v>3919</v>
      </c>
      <c r="B9441" t="str">
        <f t="shared" si="296"/>
        <v>2017</v>
      </c>
      <c r="C9441" t="str">
        <f t="shared" si="297"/>
        <v>Nov</v>
      </c>
      <c r="D9441" t="s">
        <v>563</v>
      </c>
      <c r="E9441" t="s">
        <v>79</v>
      </c>
      <c r="F9441" t="s">
        <v>43</v>
      </c>
      <c r="G9441" t="s">
        <v>44</v>
      </c>
      <c r="H9441" t="s">
        <v>2934</v>
      </c>
      <c r="I9441" s="4">
        <v>79.099999999999994</v>
      </c>
      <c r="J9441" s="5">
        <v>2</v>
      </c>
      <c r="K9441" s="4">
        <v>39.549999999999997</v>
      </c>
    </row>
    <row r="9442" spans="1:11" x14ac:dyDescent="0.2">
      <c r="A9442" t="s">
        <v>3919</v>
      </c>
      <c r="B9442" t="str">
        <f t="shared" si="296"/>
        <v>2017</v>
      </c>
      <c r="C9442" t="str">
        <f t="shared" si="297"/>
        <v>Nov</v>
      </c>
      <c r="D9442" t="s">
        <v>563</v>
      </c>
      <c r="E9442" t="s">
        <v>79</v>
      </c>
      <c r="F9442" t="s">
        <v>12</v>
      </c>
      <c r="G9442" t="s">
        <v>22</v>
      </c>
      <c r="H9442" t="s">
        <v>419</v>
      </c>
      <c r="I9442" s="4">
        <v>327.84</v>
      </c>
      <c r="J9442" s="5">
        <v>8</v>
      </c>
      <c r="K9442" s="4">
        <v>157.36000000000001</v>
      </c>
    </row>
    <row r="9443" spans="1:11" x14ac:dyDescent="0.2">
      <c r="A9443" t="s">
        <v>3919</v>
      </c>
      <c r="B9443" t="str">
        <f t="shared" si="296"/>
        <v>2017</v>
      </c>
      <c r="C9443" t="str">
        <f t="shared" si="297"/>
        <v>Nov</v>
      </c>
      <c r="D9443" t="s">
        <v>1364</v>
      </c>
      <c r="E9443" t="s">
        <v>37</v>
      </c>
      <c r="F9443" t="s">
        <v>12</v>
      </c>
      <c r="G9443" t="s">
        <v>22</v>
      </c>
      <c r="H9443" t="s">
        <v>1043</v>
      </c>
      <c r="I9443" s="4">
        <v>2.88</v>
      </c>
      <c r="J9443" s="5">
        <v>1</v>
      </c>
      <c r="K9443" s="4">
        <v>1.41</v>
      </c>
    </row>
    <row r="9444" spans="1:11" x14ac:dyDescent="0.2">
      <c r="A9444" t="s">
        <v>3919</v>
      </c>
      <c r="B9444" t="str">
        <f t="shared" si="296"/>
        <v>2017</v>
      </c>
      <c r="C9444" t="str">
        <f t="shared" si="297"/>
        <v>Nov</v>
      </c>
      <c r="D9444" t="s">
        <v>1364</v>
      </c>
      <c r="E9444" t="s">
        <v>37</v>
      </c>
      <c r="F9444" t="s">
        <v>12</v>
      </c>
      <c r="G9444" t="s">
        <v>20</v>
      </c>
      <c r="H9444" t="s">
        <v>2593</v>
      </c>
      <c r="I9444" s="4">
        <v>1443.96</v>
      </c>
      <c r="J9444" s="5">
        <v>12</v>
      </c>
      <c r="K9444" s="4">
        <v>375.43</v>
      </c>
    </row>
    <row r="9445" spans="1:11" x14ac:dyDescent="0.2">
      <c r="A9445" t="s">
        <v>3919</v>
      </c>
      <c r="B9445" t="str">
        <f t="shared" si="296"/>
        <v>2017</v>
      </c>
      <c r="C9445" t="str">
        <f t="shared" si="297"/>
        <v>Nov</v>
      </c>
      <c r="D9445" t="s">
        <v>122</v>
      </c>
      <c r="E9445" t="s">
        <v>109</v>
      </c>
      <c r="F9445" t="s">
        <v>12</v>
      </c>
      <c r="G9445" t="s">
        <v>22</v>
      </c>
      <c r="H9445" t="s">
        <v>194</v>
      </c>
      <c r="I9445" s="4">
        <v>20.72</v>
      </c>
      <c r="J9445" s="5">
        <v>2</v>
      </c>
      <c r="K9445" s="4">
        <v>-15.2</v>
      </c>
    </row>
    <row r="9446" spans="1:11" x14ac:dyDescent="0.2">
      <c r="A9446" t="s">
        <v>3919</v>
      </c>
      <c r="B9446" t="str">
        <f t="shared" si="296"/>
        <v>2017</v>
      </c>
      <c r="C9446" t="str">
        <f t="shared" si="297"/>
        <v>Nov</v>
      </c>
      <c r="D9446" t="s">
        <v>122</v>
      </c>
      <c r="E9446" t="s">
        <v>109</v>
      </c>
      <c r="F9446" t="s">
        <v>12</v>
      </c>
      <c r="G9446" t="s">
        <v>20</v>
      </c>
      <c r="H9446" t="s">
        <v>2918</v>
      </c>
      <c r="I9446" s="4">
        <v>415.87</v>
      </c>
      <c r="J9446" s="5">
        <v>8</v>
      </c>
      <c r="K9446" s="4">
        <v>-41.59</v>
      </c>
    </row>
    <row r="9447" spans="1:11" x14ac:dyDescent="0.2">
      <c r="A9447" t="s">
        <v>3919</v>
      </c>
      <c r="B9447" t="str">
        <f t="shared" si="296"/>
        <v>2017</v>
      </c>
      <c r="C9447" t="str">
        <f t="shared" si="297"/>
        <v>Nov</v>
      </c>
      <c r="D9447" t="s">
        <v>2013</v>
      </c>
      <c r="E9447" t="s">
        <v>290</v>
      </c>
      <c r="F9447" t="s">
        <v>12</v>
      </c>
      <c r="G9447" t="s">
        <v>22</v>
      </c>
      <c r="H9447" t="s">
        <v>3127</v>
      </c>
      <c r="I9447" s="4">
        <v>19.010000000000002</v>
      </c>
      <c r="J9447" s="5">
        <v>8</v>
      </c>
      <c r="K9447" s="4">
        <v>-12.67</v>
      </c>
    </row>
    <row r="9448" spans="1:11" x14ac:dyDescent="0.2">
      <c r="A9448" t="s">
        <v>3919</v>
      </c>
      <c r="B9448" t="str">
        <f t="shared" si="296"/>
        <v>2017</v>
      </c>
      <c r="C9448" t="str">
        <f t="shared" si="297"/>
        <v>Nov</v>
      </c>
      <c r="D9448" t="s">
        <v>333</v>
      </c>
      <c r="E9448" t="s">
        <v>169</v>
      </c>
      <c r="F9448" t="s">
        <v>12</v>
      </c>
      <c r="G9448" t="s">
        <v>27</v>
      </c>
      <c r="H9448" t="s">
        <v>2907</v>
      </c>
      <c r="I9448" s="4">
        <v>16.38</v>
      </c>
      <c r="J9448" s="5">
        <v>9</v>
      </c>
      <c r="K9448" s="4">
        <v>7.37</v>
      </c>
    </row>
    <row r="9449" spans="1:11" x14ac:dyDescent="0.2">
      <c r="A9449" t="s">
        <v>3919</v>
      </c>
      <c r="B9449" t="str">
        <f t="shared" si="296"/>
        <v>2017</v>
      </c>
      <c r="C9449" t="str">
        <f t="shared" si="297"/>
        <v>Nov</v>
      </c>
      <c r="D9449" t="s">
        <v>333</v>
      </c>
      <c r="E9449" t="s">
        <v>169</v>
      </c>
      <c r="F9449" t="s">
        <v>12</v>
      </c>
      <c r="G9449" t="s">
        <v>72</v>
      </c>
      <c r="H9449" t="s">
        <v>1888</v>
      </c>
      <c r="I9449" s="4">
        <v>167.96</v>
      </c>
      <c r="J9449" s="5">
        <v>2</v>
      </c>
      <c r="K9449" s="4">
        <v>78.94</v>
      </c>
    </row>
    <row r="9450" spans="1:11" x14ac:dyDescent="0.2">
      <c r="A9450" t="s">
        <v>3919</v>
      </c>
      <c r="B9450" t="str">
        <f t="shared" si="296"/>
        <v>2017</v>
      </c>
      <c r="C9450" t="str">
        <f t="shared" si="297"/>
        <v>Nov</v>
      </c>
      <c r="D9450" t="s">
        <v>333</v>
      </c>
      <c r="E9450" t="s">
        <v>169</v>
      </c>
      <c r="F9450" t="s">
        <v>38</v>
      </c>
      <c r="G9450" t="s">
        <v>83</v>
      </c>
      <c r="H9450" t="s">
        <v>2674</v>
      </c>
      <c r="I9450" s="4">
        <v>321.57</v>
      </c>
      <c r="J9450" s="5">
        <v>2</v>
      </c>
      <c r="K9450" s="4">
        <v>-16.079999999999998</v>
      </c>
    </row>
    <row r="9451" spans="1:11" x14ac:dyDescent="0.2">
      <c r="A9451" t="s">
        <v>3919</v>
      </c>
      <c r="B9451" t="str">
        <f t="shared" si="296"/>
        <v>2017</v>
      </c>
      <c r="C9451" t="str">
        <f t="shared" si="297"/>
        <v>Nov</v>
      </c>
      <c r="D9451" t="s">
        <v>333</v>
      </c>
      <c r="E9451" t="s">
        <v>169</v>
      </c>
      <c r="F9451" t="s">
        <v>12</v>
      </c>
      <c r="G9451" t="s">
        <v>13</v>
      </c>
      <c r="H9451" t="s">
        <v>2008</v>
      </c>
      <c r="I9451" s="4">
        <v>12.96</v>
      </c>
      <c r="J9451" s="5">
        <v>2</v>
      </c>
      <c r="K9451" s="4">
        <v>6.22</v>
      </c>
    </row>
    <row r="9452" spans="1:11" x14ac:dyDescent="0.2">
      <c r="A9452" t="s">
        <v>3919</v>
      </c>
      <c r="B9452" t="str">
        <f t="shared" si="296"/>
        <v>2017</v>
      </c>
      <c r="C9452" t="str">
        <f t="shared" si="297"/>
        <v>Nov</v>
      </c>
      <c r="D9452" t="s">
        <v>733</v>
      </c>
      <c r="E9452" t="s">
        <v>31</v>
      </c>
      <c r="F9452" t="s">
        <v>12</v>
      </c>
      <c r="G9452" t="s">
        <v>27</v>
      </c>
      <c r="H9452" t="s">
        <v>3246</v>
      </c>
      <c r="I9452" s="4">
        <v>27.76</v>
      </c>
      <c r="J9452" s="5">
        <v>4</v>
      </c>
      <c r="K9452" s="4">
        <v>9.99</v>
      </c>
    </row>
    <row r="9453" spans="1:11" x14ac:dyDescent="0.2">
      <c r="A9453" t="s">
        <v>3919</v>
      </c>
      <c r="B9453" t="str">
        <f t="shared" si="296"/>
        <v>2017</v>
      </c>
      <c r="C9453" t="str">
        <f t="shared" si="297"/>
        <v>Nov</v>
      </c>
      <c r="D9453" t="s">
        <v>2676</v>
      </c>
      <c r="E9453" t="s">
        <v>26</v>
      </c>
      <c r="F9453" t="s">
        <v>43</v>
      </c>
      <c r="G9453" t="s">
        <v>44</v>
      </c>
      <c r="H9453" t="s">
        <v>3323</v>
      </c>
      <c r="I9453" s="4">
        <v>89.99</v>
      </c>
      <c r="J9453" s="5">
        <v>2</v>
      </c>
      <c r="K9453" s="4">
        <v>-15</v>
      </c>
    </row>
    <row r="9454" spans="1:11" x14ac:dyDescent="0.2">
      <c r="A9454" t="s">
        <v>3919</v>
      </c>
      <c r="B9454" t="str">
        <f t="shared" si="296"/>
        <v>2017</v>
      </c>
      <c r="C9454" t="str">
        <f t="shared" si="297"/>
        <v>Nov</v>
      </c>
      <c r="D9454" t="s">
        <v>2676</v>
      </c>
      <c r="E9454" t="s">
        <v>26</v>
      </c>
      <c r="F9454" t="s">
        <v>12</v>
      </c>
      <c r="G9454" t="s">
        <v>13</v>
      </c>
      <c r="H9454" t="s">
        <v>417</v>
      </c>
      <c r="I9454" s="4">
        <v>229.54</v>
      </c>
      <c r="J9454" s="5">
        <v>7</v>
      </c>
      <c r="K9454" s="4">
        <v>83.21</v>
      </c>
    </row>
    <row r="9455" spans="1:11" x14ac:dyDescent="0.2">
      <c r="A9455" t="s">
        <v>3919</v>
      </c>
      <c r="B9455" t="str">
        <f t="shared" si="296"/>
        <v>2017</v>
      </c>
      <c r="C9455" t="str">
        <f t="shared" si="297"/>
        <v>Nov</v>
      </c>
      <c r="D9455" t="s">
        <v>757</v>
      </c>
      <c r="E9455" t="s">
        <v>1485</v>
      </c>
      <c r="F9455" t="s">
        <v>12</v>
      </c>
      <c r="G9455" t="s">
        <v>20</v>
      </c>
      <c r="H9455" t="s">
        <v>130</v>
      </c>
      <c r="I9455" s="4">
        <v>33.29</v>
      </c>
      <c r="J9455" s="5">
        <v>1</v>
      </c>
      <c r="K9455" s="4">
        <v>7.99</v>
      </c>
    </row>
    <row r="9456" spans="1:11" x14ac:dyDescent="0.2">
      <c r="A9456" t="s">
        <v>3919</v>
      </c>
      <c r="B9456" t="str">
        <f t="shared" si="296"/>
        <v>2017</v>
      </c>
      <c r="C9456" t="str">
        <f t="shared" si="297"/>
        <v>Nov</v>
      </c>
      <c r="D9456" t="s">
        <v>1407</v>
      </c>
      <c r="E9456" t="s">
        <v>31</v>
      </c>
      <c r="F9456" t="s">
        <v>12</v>
      </c>
      <c r="G9456" t="s">
        <v>13</v>
      </c>
      <c r="H9456" t="s">
        <v>334</v>
      </c>
      <c r="I9456" s="4">
        <v>7.78</v>
      </c>
      <c r="J9456" s="5">
        <v>1</v>
      </c>
      <c r="K9456" s="4">
        <v>3.5</v>
      </c>
    </row>
    <row r="9457" spans="1:11" x14ac:dyDescent="0.2">
      <c r="A9457" t="s">
        <v>3919</v>
      </c>
      <c r="B9457" t="str">
        <f t="shared" si="296"/>
        <v>2017</v>
      </c>
      <c r="C9457" t="str">
        <f t="shared" si="297"/>
        <v>Nov</v>
      </c>
      <c r="D9457" t="s">
        <v>3092</v>
      </c>
      <c r="E9457" t="s">
        <v>11</v>
      </c>
      <c r="F9457" t="s">
        <v>12</v>
      </c>
      <c r="G9457" t="s">
        <v>105</v>
      </c>
      <c r="H9457" t="s">
        <v>129</v>
      </c>
      <c r="I9457" s="4">
        <v>13.76</v>
      </c>
      <c r="J9457" s="5">
        <v>1</v>
      </c>
      <c r="K9457" s="4">
        <v>-24.77</v>
      </c>
    </row>
    <row r="9458" spans="1:11" x14ac:dyDescent="0.2">
      <c r="A9458" t="s">
        <v>3919</v>
      </c>
      <c r="B9458" t="str">
        <f t="shared" si="296"/>
        <v>2017</v>
      </c>
      <c r="C9458" t="str">
        <f t="shared" si="297"/>
        <v>Nov</v>
      </c>
      <c r="D9458" t="s">
        <v>2831</v>
      </c>
      <c r="E9458" t="s">
        <v>135</v>
      </c>
      <c r="F9458" t="s">
        <v>12</v>
      </c>
      <c r="G9458" t="s">
        <v>22</v>
      </c>
      <c r="H9458" t="s">
        <v>3795</v>
      </c>
      <c r="I9458" s="4">
        <v>11.67</v>
      </c>
      <c r="J9458" s="5">
        <v>3</v>
      </c>
      <c r="K9458" s="4">
        <v>-7.78</v>
      </c>
    </row>
    <row r="9459" spans="1:11" x14ac:dyDescent="0.2">
      <c r="A9459" t="s">
        <v>3919</v>
      </c>
      <c r="B9459" t="str">
        <f t="shared" si="296"/>
        <v>2017</v>
      </c>
      <c r="C9459" t="str">
        <f t="shared" si="297"/>
        <v>Nov</v>
      </c>
      <c r="D9459" t="s">
        <v>2831</v>
      </c>
      <c r="E9459" t="s">
        <v>135</v>
      </c>
      <c r="F9459" t="s">
        <v>12</v>
      </c>
      <c r="G9459" t="s">
        <v>72</v>
      </c>
      <c r="H9459" t="s">
        <v>1934</v>
      </c>
      <c r="I9459" s="4">
        <v>64.849999999999994</v>
      </c>
      <c r="J9459" s="5">
        <v>7</v>
      </c>
      <c r="K9459" s="4">
        <v>24.32</v>
      </c>
    </row>
    <row r="9460" spans="1:11" x14ac:dyDescent="0.2">
      <c r="A9460" t="s">
        <v>3919</v>
      </c>
      <c r="B9460" t="str">
        <f t="shared" si="296"/>
        <v>2017</v>
      </c>
      <c r="C9460" t="str">
        <f t="shared" si="297"/>
        <v>Nov</v>
      </c>
      <c r="D9460" t="s">
        <v>1645</v>
      </c>
      <c r="E9460" t="s">
        <v>31</v>
      </c>
      <c r="F9460" t="s">
        <v>38</v>
      </c>
      <c r="G9460" t="s">
        <v>164</v>
      </c>
      <c r="H9460" t="s">
        <v>1741</v>
      </c>
      <c r="I9460" s="4">
        <v>364.08</v>
      </c>
      <c r="J9460" s="5">
        <v>2</v>
      </c>
      <c r="K9460" s="4">
        <v>9.1</v>
      </c>
    </row>
    <row r="9461" spans="1:11" x14ac:dyDescent="0.2">
      <c r="A9461" t="s">
        <v>3919</v>
      </c>
      <c r="B9461" t="str">
        <f t="shared" si="296"/>
        <v>2017</v>
      </c>
      <c r="C9461" t="str">
        <f t="shared" si="297"/>
        <v>Nov</v>
      </c>
      <c r="D9461" t="s">
        <v>1645</v>
      </c>
      <c r="E9461" t="s">
        <v>31</v>
      </c>
      <c r="F9461" t="s">
        <v>38</v>
      </c>
      <c r="G9461" t="s">
        <v>164</v>
      </c>
      <c r="H9461" t="s">
        <v>2128</v>
      </c>
      <c r="I9461" s="4">
        <v>71.09</v>
      </c>
      <c r="J9461" s="5">
        <v>2</v>
      </c>
      <c r="K9461" s="4">
        <v>-1.78</v>
      </c>
    </row>
    <row r="9462" spans="1:11" x14ac:dyDescent="0.2">
      <c r="A9462" t="s">
        <v>3919</v>
      </c>
      <c r="B9462" t="str">
        <f t="shared" si="296"/>
        <v>2017</v>
      </c>
      <c r="C9462" t="str">
        <f t="shared" si="297"/>
        <v>Nov</v>
      </c>
      <c r="D9462" t="s">
        <v>617</v>
      </c>
      <c r="E9462" t="s">
        <v>31</v>
      </c>
      <c r="F9462" t="s">
        <v>43</v>
      </c>
      <c r="G9462" t="s">
        <v>58</v>
      </c>
      <c r="H9462" t="s">
        <v>1961</v>
      </c>
      <c r="I9462" s="4">
        <v>223.58</v>
      </c>
      <c r="J9462" s="5">
        <v>14</v>
      </c>
      <c r="K9462" s="4">
        <v>87.2</v>
      </c>
    </row>
    <row r="9463" spans="1:11" x14ac:dyDescent="0.2">
      <c r="A9463" t="s">
        <v>3920</v>
      </c>
      <c r="B9463" t="str">
        <f t="shared" si="296"/>
        <v>2017</v>
      </c>
      <c r="C9463" t="str">
        <f t="shared" si="297"/>
        <v>Nov</v>
      </c>
      <c r="D9463" t="s">
        <v>1420</v>
      </c>
      <c r="E9463" t="s">
        <v>125</v>
      </c>
      <c r="F9463" t="s">
        <v>12</v>
      </c>
      <c r="G9463" t="s">
        <v>20</v>
      </c>
      <c r="H9463" t="s">
        <v>996</v>
      </c>
      <c r="I9463" s="4">
        <v>501.81</v>
      </c>
      <c r="J9463" s="5">
        <v>3</v>
      </c>
      <c r="K9463" s="4">
        <v>0</v>
      </c>
    </row>
    <row r="9464" spans="1:11" x14ac:dyDescent="0.2">
      <c r="A9464" t="s">
        <v>3920</v>
      </c>
      <c r="B9464" t="str">
        <f t="shared" si="296"/>
        <v>2017</v>
      </c>
      <c r="C9464" t="str">
        <f t="shared" si="297"/>
        <v>Nov</v>
      </c>
      <c r="D9464" t="s">
        <v>179</v>
      </c>
      <c r="E9464" t="s">
        <v>31</v>
      </c>
      <c r="F9464" t="s">
        <v>38</v>
      </c>
      <c r="G9464" t="s">
        <v>83</v>
      </c>
      <c r="H9464" t="s">
        <v>2630</v>
      </c>
      <c r="I9464" s="4">
        <v>359.5</v>
      </c>
      <c r="J9464" s="5">
        <v>3</v>
      </c>
      <c r="K9464" s="4">
        <v>-29.61</v>
      </c>
    </row>
    <row r="9465" spans="1:11" x14ac:dyDescent="0.2">
      <c r="A9465" t="s">
        <v>3920</v>
      </c>
      <c r="B9465" t="str">
        <f t="shared" si="296"/>
        <v>2017</v>
      </c>
      <c r="C9465" t="str">
        <f t="shared" si="297"/>
        <v>Nov</v>
      </c>
      <c r="D9465" t="s">
        <v>179</v>
      </c>
      <c r="E9465" t="s">
        <v>31</v>
      </c>
      <c r="F9465" t="s">
        <v>12</v>
      </c>
      <c r="G9465" t="s">
        <v>20</v>
      </c>
      <c r="H9465" t="s">
        <v>2707</v>
      </c>
      <c r="I9465" s="4">
        <v>10.48</v>
      </c>
      <c r="J9465" s="5">
        <v>1</v>
      </c>
      <c r="K9465" s="4">
        <v>2.83</v>
      </c>
    </row>
    <row r="9466" spans="1:11" x14ac:dyDescent="0.2">
      <c r="A9466" t="s">
        <v>3920</v>
      </c>
      <c r="B9466" t="str">
        <f t="shared" si="296"/>
        <v>2017</v>
      </c>
      <c r="C9466" t="str">
        <f t="shared" si="297"/>
        <v>Nov</v>
      </c>
      <c r="D9466" t="s">
        <v>2295</v>
      </c>
      <c r="E9466" t="s">
        <v>31</v>
      </c>
      <c r="F9466" t="s">
        <v>43</v>
      </c>
      <c r="G9466" t="s">
        <v>44</v>
      </c>
      <c r="H9466" t="s">
        <v>3426</v>
      </c>
      <c r="I9466" s="4">
        <v>39.96</v>
      </c>
      <c r="J9466" s="5">
        <v>5</v>
      </c>
      <c r="K9466" s="4">
        <v>3.5</v>
      </c>
    </row>
    <row r="9467" spans="1:11" x14ac:dyDescent="0.2">
      <c r="A9467" t="s">
        <v>3920</v>
      </c>
      <c r="B9467" t="str">
        <f t="shared" si="296"/>
        <v>2017</v>
      </c>
      <c r="C9467" t="str">
        <f t="shared" si="297"/>
        <v>Nov</v>
      </c>
      <c r="D9467" t="s">
        <v>2295</v>
      </c>
      <c r="E9467" t="s">
        <v>31</v>
      </c>
      <c r="F9467" t="s">
        <v>12</v>
      </c>
      <c r="G9467" t="s">
        <v>13</v>
      </c>
      <c r="H9467" t="s">
        <v>2262</v>
      </c>
      <c r="I9467" s="4">
        <v>34.08</v>
      </c>
      <c r="J9467" s="5">
        <v>6</v>
      </c>
      <c r="K9467" s="4">
        <v>15.34</v>
      </c>
    </row>
    <row r="9468" spans="1:11" x14ac:dyDescent="0.2">
      <c r="A9468" t="s">
        <v>3920</v>
      </c>
      <c r="B9468" t="str">
        <f t="shared" si="296"/>
        <v>2017</v>
      </c>
      <c r="C9468" t="str">
        <f t="shared" si="297"/>
        <v>Nov</v>
      </c>
      <c r="D9468" t="s">
        <v>97</v>
      </c>
      <c r="E9468" t="s">
        <v>34</v>
      </c>
      <c r="F9468" t="s">
        <v>12</v>
      </c>
      <c r="G9468" t="s">
        <v>13</v>
      </c>
      <c r="H9468" t="s">
        <v>1546</v>
      </c>
      <c r="I9468" s="4">
        <v>48.87</v>
      </c>
      <c r="J9468" s="5">
        <v>9</v>
      </c>
      <c r="K9468" s="4">
        <v>23.95</v>
      </c>
    </row>
    <row r="9469" spans="1:11" x14ac:dyDescent="0.2">
      <c r="A9469" t="s">
        <v>3920</v>
      </c>
      <c r="B9469" t="str">
        <f t="shared" si="296"/>
        <v>2017</v>
      </c>
      <c r="C9469" t="str">
        <f t="shared" si="297"/>
        <v>Nov</v>
      </c>
      <c r="D9469" t="s">
        <v>3116</v>
      </c>
      <c r="E9469" t="s">
        <v>139</v>
      </c>
      <c r="F9469" t="s">
        <v>38</v>
      </c>
      <c r="G9469" t="s">
        <v>83</v>
      </c>
      <c r="H9469" t="s">
        <v>2643</v>
      </c>
      <c r="I9469" s="4">
        <v>723.92</v>
      </c>
      <c r="J9469" s="5">
        <v>5</v>
      </c>
      <c r="K9469" s="4">
        <v>-81.44</v>
      </c>
    </row>
    <row r="9470" spans="1:11" x14ac:dyDescent="0.2">
      <c r="A9470" t="s">
        <v>3920</v>
      </c>
      <c r="B9470" t="str">
        <f t="shared" si="296"/>
        <v>2017</v>
      </c>
      <c r="C9470" t="str">
        <f t="shared" si="297"/>
        <v>Nov</v>
      </c>
      <c r="D9470" t="s">
        <v>1854</v>
      </c>
      <c r="E9470" t="s">
        <v>31</v>
      </c>
      <c r="F9470" t="s">
        <v>12</v>
      </c>
      <c r="G9470" t="s">
        <v>27</v>
      </c>
      <c r="H9470" t="s">
        <v>937</v>
      </c>
      <c r="I9470" s="4">
        <v>5.16</v>
      </c>
      <c r="J9470" s="5">
        <v>2</v>
      </c>
      <c r="K9470" s="4">
        <v>1.34</v>
      </c>
    </row>
    <row r="9471" spans="1:11" x14ac:dyDescent="0.2">
      <c r="A9471" t="s">
        <v>3920</v>
      </c>
      <c r="B9471" t="str">
        <f t="shared" si="296"/>
        <v>2017</v>
      </c>
      <c r="C9471" t="str">
        <f t="shared" si="297"/>
        <v>Nov</v>
      </c>
      <c r="D9471" t="s">
        <v>2472</v>
      </c>
      <c r="E9471" t="s">
        <v>11</v>
      </c>
      <c r="F9471" t="s">
        <v>43</v>
      </c>
      <c r="G9471" t="s">
        <v>44</v>
      </c>
      <c r="H9471" t="s">
        <v>3323</v>
      </c>
      <c r="I9471" s="4">
        <v>299.95999999999998</v>
      </c>
      <c r="J9471" s="5">
        <v>5</v>
      </c>
      <c r="K9471" s="4">
        <v>37.5</v>
      </c>
    </row>
    <row r="9472" spans="1:11" x14ac:dyDescent="0.2">
      <c r="A9472" t="s">
        <v>3920</v>
      </c>
      <c r="B9472" t="str">
        <f t="shared" si="296"/>
        <v>2017</v>
      </c>
      <c r="C9472" t="str">
        <f t="shared" si="297"/>
        <v>Nov</v>
      </c>
      <c r="D9472" t="s">
        <v>2472</v>
      </c>
      <c r="E9472" t="s">
        <v>11</v>
      </c>
      <c r="F9472" t="s">
        <v>12</v>
      </c>
      <c r="G9472" t="s">
        <v>105</v>
      </c>
      <c r="H9472" t="s">
        <v>2910</v>
      </c>
      <c r="I9472" s="4">
        <v>67.84</v>
      </c>
      <c r="J9472" s="5">
        <v>5</v>
      </c>
      <c r="K9472" s="4">
        <v>-179.78</v>
      </c>
    </row>
    <row r="9473" spans="1:11" x14ac:dyDescent="0.2">
      <c r="A9473" t="s">
        <v>3920</v>
      </c>
      <c r="B9473" t="str">
        <f t="shared" si="296"/>
        <v>2017</v>
      </c>
      <c r="C9473" t="str">
        <f t="shared" si="297"/>
        <v>Nov</v>
      </c>
      <c r="D9473" t="s">
        <v>2472</v>
      </c>
      <c r="E9473" t="s">
        <v>11</v>
      </c>
      <c r="F9473" t="s">
        <v>38</v>
      </c>
      <c r="G9473" t="s">
        <v>39</v>
      </c>
      <c r="H9473" t="s">
        <v>1101</v>
      </c>
      <c r="I9473" s="4">
        <v>853.93</v>
      </c>
      <c r="J9473" s="5">
        <v>5</v>
      </c>
      <c r="K9473" s="4">
        <v>-24.4</v>
      </c>
    </row>
    <row r="9474" spans="1:11" x14ac:dyDescent="0.2">
      <c r="A9474" t="s">
        <v>3920</v>
      </c>
      <c r="B9474" t="str">
        <f t="shared" si="296"/>
        <v>2017</v>
      </c>
      <c r="C9474" t="str">
        <f t="shared" si="297"/>
        <v>Nov</v>
      </c>
      <c r="D9474" t="s">
        <v>2472</v>
      </c>
      <c r="E9474" t="s">
        <v>11</v>
      </c>
      <c r="F9474" t="s">
        <v>12</v>
      </c>
      <c r="G9474" t="s">
        <v>27</v>
      </c>
      <c r="H9474" t="s">
        <v>2307</v>
      </c>
      <c r="I9474" s="4">
        <v>18.690000000000001</v>
      </c>
      <c r="J9474" s="5">
        <v>4</v>
      </c>
      <c r="K9474" s="4">
        <v>3.74</v>
      </c>
    </row>
    <row r="9475" spans="1:11" x14ac:dyDescent="0.2">
      <c r="A9475" t="s">
        <v>3920</v>
      </c>
      <c r="B9475" t="str">
        <f t="shared" ref="B9475:B9538" si="298">TEXT(A9475,"YYYY")</f>
        <v>2017</v>
      </c>
      <c r="C9475" t="str">
        <f t="shared" ref="C9475:C9538" si="299">TEXT(A9475,"MMM")</f>
        <v>Nov</v>
      </c>
      <c r="D9475" t="s">
        <v>91</v>
      </c>
      <c r="E9475" t="s">
        <v>37</v>
      </c>
      <c r="F9475" t="s">
        <v>38</v>
      </c>
      <c r="G9475" t="s">
        <v>39</v>
      </c>
      <c r="H9475" t="s">
        <v>2004</v>
      </c>
      <c r="I9475" s="4">
        <v>701.96</v>
      </c>
      <c r="J9475" s="5">
        <v>2</v>
      </c>
      <c r="K9475" s="4">
        <v>168.47</v>
      </c>
    </row>
    <row r="9476" spans="1:11" x14ac:dyDescent="0.2">
      <c r="A9476" t="s">
        <v>3921</v>
      </c>
      <c r="B9476" t="str">
        <f t="shared" si="298"/>
        <v>2017</v>
      </c>
      <c r="C9476" t="str">
        <f t="shared" si="299"/>
        <v>Nov</v>
      </c>
      <c r="D9476" t="s">
        <v>1710</v>
      </c>
      <c r="E9476" t="s">
        <v>216</v>
      </c>
      <c r="F9476" t="s">
        <v>38</v>
      </c>
      <c r="G9476" t="s">
        <v>52</v>
      </c>
      <c r="H9476" t="s">
        <v>2382</v>
      </c>
      <c r="I9476" s="4">
        <v>126.3</v>
      </c>
      <c r="J9476" s="5">
        <v>3</v>
      </c>
      <c r="K9476" s="4">
        <v>40.42</v>
      </c>
    </row>
    <row r="9477" spans="1:11" x14ac:dyDescent="0.2">
      <c r="A9477" t="s">
        <v>3921</v>
      </c>
      <c r="B9477" t="str">
        <f t="shared" si="298"/>
        <v>2017</v>
      </c>
      <c r="C9477" t="str">
        <f t="shared" si="299"/>
        <v>Nov</v>
      </c>
      <c r="D9477" t="s">
        <v>1710</v>
      </c>
      <c r="E9477" t="s">
        <v>216</v>
      </c>
      <c r="F9477" t="s">
        <v>43</v>
      </c>
      <c r="G9477" t="s">
        <v>58</v>
      </c>
      <c r="H9477" t="s">
        <v>1355</v>
      </c>
      <c r="I9477" s="4">
        <v>38.04</v>
      </c>
      <c r="J9477" s="5">
        <v>2</v>
      </c>
      <c r="K9477" s="4">
        <v>12.17</v>
      </c>
    </row>
    <row r="9478" spans="1:11" x14ac:dyDescent="0.2">
      <c r="A9478" t="s">
        <v>3921</v>
      </c>
      <c r="B9478" t="str">
        <f t="shared" si="298"/>
        <v>2017</v>
      </c>
      <c r="C9478" t="str">
        <f t="shared" si="299"/>
        <v>Nov</v>
      </c>
      <c r="D9478" t="s">
        <v>879</v>
      </c>
      <c r="E9478" t="s">
        <v>87</v>
      </c>
      <c r="F9478" t="s">
        <v>43</v>
      </c>
      <c r="G9478" t="s">
        <v>44</v>
      </c>
      <c r="H9478" t="s">
        <v>818</v>
      </c>
      <c r="I9478" s="4">
        <v>220.75</v>
      </c>
      <c r="J9478" s="5">
        <v>8</v>
      </c>
      <c r="K9478" s="4">
        <v>-40.47</v>
      </c>
    </row>
    <row r="9479" spans="1:11" x14ac:dyDescent="0.2">
      <c r="A9479" t="s">
        <v>3921</v>
      </c>
      <c r="B9479" t="str">
        <f t="shared" si="298"/>
        <v>2017</v>
      </c>
      <c r="C9479" t="str">
        <f t="shared" si="299"/>
        <v>Nov</v>
      </c>
      <c r="D9479" t="s">
        <v>1894</v>
      </c>
      <c r="E9479" t="s">
        <v>34</v>
      </c>
      <c r="F9479" t="s">
        <v>12</v>
      </c>
      <c r="G9479" t="s">
        <v>27</v>
      </c>
      <c r="H9479" t="s">
        <v>664</v>
      </c>
      <c r="I9479" s="4">
        <v>12.84</v>
      </c>
      <c r="J9479" s="5">
        <v>3</v>
      </c>
      <c r="K9479" s="4">
        <v>3.72</v>
      </c>
    </row>
    <row r="9480" spans="1:11" x14ac:dyDescent="0.2">
      <c r="A9480" t="s">
        <v>3921</v>
      </c>
      <c r="B9480" t="str">
        <f t="shared" si="298"/>
        <v>2017</v>
      </c>
      <c r="C9480" t="str">
        <f t="shared" si="299"/>
        <v>Nov</v>
      </c>
      <c r="D9480" t="s">
        <v>1374</v>
      </c>
      <c r="E9480" t="s">
        <v>87</v>
      </c>
      <c r="F9480" t="s">
        <v>12</v>
      </c>
      <c r="G9480" t="s">
        <v>105</v>
      </c>
      <c r="H9480" t="s">
        <v>2784</v>
      </c>
      <c r="I9480" s="4">
        <v>52.27</v>
      </c>
      <c r="J9480" s="5">
        <v>3</v>
      </c>
      <c r="K9480" s="4">
        <v>9.8000000000000007</v>
      </c>
    </row>
    <row r="9481" spans="1:11" x14ac:dyDescent="0.2">
      <c r="A9481" t="s">
        <v>3921</v>
      </c>
      <c r="B9481" t="str">
        <f t="shared" si="298"/>
        <v>2017</v>
      </c>
      <c r="C9481" t="str">
        <f t="shared" si="299"/>
        <v>Nov</v>
      </c>
      <c r="D9481" t="s">
        <v>1374</v>
      </c>
      <c r="E9481" t="s">
        <v>87</v>
      </c>
      <c r="F9481" t="s">
        <v>12</v>
      </c>
      <c r="G9481" t="s">
        <v>105</v>
      </c>
      <c r="H9481" t="s">
        <v>1254</v>
      </c>
      <c r="I9481" s="4">
        <v>213.14</v>
      </c>
      <c r="J9481" s="5">
        <v>7</v>
      </c>
      <c r="K9481" s="4">
        <v>23.98</v>
      </c>
    </row>
    <row r="9482" spans="1:11" x14ac:dyDescent="0.2">
      <c r="A9482" t="s">
        <v>3921</v>
      </c>
      <c r="B9482" t="str">
        <f t="shared" si="298"/>
        <v>2017</v>
      </c>
      <c r="C9482" t="str">
        <f t="shared" si="299"/>
        <v>Nov</v>
      </c>
      <c r="D9482" t="s">
        <v>2253</v>
      </c>
      <c r="E9482" t="s">
        <v>17</v>
      </c>
      <c r="F9482" t="s">
        <v>12</v>
      </c>
      <c r="G9482" t="s">
        <v>22</v>
      </c>
      <c r="H9482" t="s">
        <v>1193</v>
      </c>
      <c r="I9482" s="4">
        <v>33.57</v>
      </c>
      <c r="J9482" s="5">
        <v>8</v>
      </c>
      <c r="K9482" s="4">
        <v>-53.71</v>
      </c>
    </row>
    <row r="9483" spans="1:11" x14ac:dyDescent="0.2">
      <c r="A9483" t="s">
        <v>3921</v>
      </c>
      <c r="B9483" t="str">
        <f t="shared" si="298"/>
        <v>2017</v>
      </c>
      <c r="C9483" t="str">
        <f t="shared" si="299"/>
        <v>Nov</v>
      </c>
      <c r="D9483" t="s">
        <v>805</v>
      </c>
      <c r="E9483" t="s">
        <v>169</v>
      </c>
      <c r="F9483" t="s">
        <v>12</v>
      </c>
      <c r="G9483" t="s">
        <v>105</v>
      </c>
      <c r="H9483" t="s">
        <v>1448</v>
      </c>
      <c r="I9483" s="4">
        <v>58.73</v>
      </c>
      <c r="J9483" s="5">
        <v>7</v>
      </c>
      <c r="K9483" s="4">
        <v>14.68</v>
      </c>
    </row>
    <row r="9484" spans="1:11" x14ac:dyDescent="0.2">
      <c r="A9484" t="s">
        <v>3921</v>
      </c>
      <c r="B9484" t="str">
        <f t="shared" si="298"/>
        <v>2017</v>
      </c>
      <c r="C9484" t="str">
        <f t="shared" si="299"/>
        <v>Nov</v>
      </c>
      <c r="D9484" t="s">
        <v>805</v>
      </c>
      <c r="E9484" t="s">
        <v>169</v>
      </c>
      <c r="F9484" t="s">
        <v>12</v>
      </c>
      <c r="G9484" t="s">
        <v>22</v>
      </c>
      <c r="H9484" t="s">
        <v>2210</v>
      </c>
      <c r="I9484" s="4">
        <v>93.34</v>
      </c>
      <c r="J9484" s="5">
        <v>4</v>
      </c>
      <c r="K9484" s="4">
        <v>32.67</v>
      </c>
    </row>
    <row r="9485" spans="1:11" x14ac:dyDescent="0.2">
      <c r="A9485" t="s">
        <v>3921</v>
      </c>
      <c r="B9485" t="str">
        <f t="shared" si="298"/>
        <v>2017</v>
      </c>
      <c r="C9485" t="str">
        <f t="shared" si="299"/>
        <v>Nov</v>
      </c>
      <c r="D9485" t="s">
        <v>2957</v>
      </c>
      <c r="E9485" t="s">
        <v>146</v>
      </c>
      <c r="F9485" t="s">
        <v>38</v>
      </c>
      <c r="G9485" t="s">
        <v>164</v>
      </c>
      <c r="H9485" t="s">
        <v>545</v>
      </c>
      <c r="I9485" s="4">
        <v>257.94</v>
      </c>
      <c r="J9485" s="5">
        <v>3</v>
      </c>
      <c r="K9485" s="4">
        <v>67.06</v>
      </c>
    </row>
    <row r="9486" spans="1:11" x14ac:dyDescent="0.2">
      <c r="A9486" t="s">
        <v>3921</v>
      </c>
      <c r="B9486" t="str">
        <f t="shared" si="298"/>
        <v>2017</v>
      </c>
      <c r="C9486" t="str">
        <f t="shared" si="299"/>
        <v>Nov</v>
      </c>
      <c r="D9486" t="s">
        <v>2957</v>
      </c>
      <c r="E9486" t="s">
        <v>146</v>
      </c>
      <c r="F9486" t="s">
        <v>43</v>
      </c>
      <c r="G9486" t="s">
        <v>44</v>
      </c>
      <c r="H9486" t="s">
        <v>2669</v>
      </c>
      <c r="I9486" s="4">
        <v>1879.96</v>
      </c>
      <c r="J9486" s="5">
        <v>4</v>
      </c>
      <c r="K9486" s="4">
        <v>545.19000000000005</v>
      </c>
    </row>
    <row r="9487" spans="1:11" x14ac:dyDescent="0.2">
      <c r="A9487" t="s">
        <v>3921</v>
      </c>
      <c r="B9487" t="str">
        <f t="shared" si="298"/>
        <v>2017</v>
      </c>
      <c r="C9487" t="str">
        <f t="shared" si="299"/>
        <v>Nov</v>
      </c>
      <c r="D9487" t="s">
        <v>2957</v>
      </c>
      <c r="E9487" t="s">
        <v>146</v>
      </c>
      <c r="F9487" t="s">
        <v>38</v>
      </c>
      <c r="G9487" t="s">
        <v>52</v>
      </c>
      <c r="H9487" t="s">
        <v>422</v>
      </c>
      <c r="I9487" s="4">
        <v>27.46</v>
      </c>
      <c r="J9487" s="5">
        <v>2</v>
      </c>
      <c r="K9487" s="4">
        <v>9.89</v>
      </c>
    </row>
    <row r="9488" spans="1:11" x14ac:dyDescent="0.2">
      <c r="A9488" t="s">
        <v>3921</v>
      </c>
      <c r="B9488" t="str">
        <f t="shared" si="298"/>
        <v>2017</v>
      </c>
      <c r="C9488" t="str">
        <f t="shared" si="299"/>
        <v>Nov</v>
      </c>
      <c r="D9488" t="s">
        <v>2957</v>
      </c>
      <c r="E9488" t="s">
        <v>146</v>
      </c>
      <c r="F9488" t="s">
        <v>43</v>
      </c>
      <c r="G9488" t="s">
        <v>44</v>
      </c>
      <c r="H9488" t="s">
        <v>480</v>
      </c>
      <c r="I9488" s="4">
        <v>89.98</v>
      </c>
      <c r="J9488" s="5">
        <v>2</v>
      </c>
      <c r="K9488" s="4">
        <v>43.19</v>
      </c>
    </row>
    <row r="9489" spans="1:11" x14ac:dyDescent="0.2">
      <c r="A9489" t="s">
        <v>3921</v>
      </c>
      <c r="B9489" t="str">
        <f t="shared" si="298"/>
        <v>2017</v>
      </c>
      <c r="C9489" t="str">
        <f t="shared" si="299"/>
        <v>Nov</v>
      </c>
      <c r="D9489" t="s">
        <v>2957</v>
      </c>
      <c r="E9489" t="s">
        <v>146</v>
      </c>
      <c r="F9489" t="s">
        <v>38</v>
      </c>
      <c r="G9489" t="s">
        <v>39</v>
      </c>
      <c r="H9489" t="s">
        <v>1435</v>
      </c>
      <c r="I9489" s="4">
        <v>828.6</v>
      </c>
      <c r="J9489" s="5">
        <v>3</v>
      </c>
      <c r="K9489" s="4">
        <v>240.29</v>
      </c>
    </row>
    <row r="9490" spans="1:11" x14ac:dyDescent="0.2">
      <c r="A9490" t="s">
        <v>3921</v>
      </c>
      <c r="B9490" t="str">
        <f t="shared" si="298"/>
        <v>2017</v>
      </c>
      <c r="C9490" t="str">
        <f t="shared" si="299"/>
        <v>Nov</v>
      </c>
      <c r="D9490" t="s">
        <v>238</v>
      </c>
      <c r="E9490" t="s">
        <v>169</v>
      </c>
      <c r="F9490" t="s">
        <v>43</v>
      </c>
      <c r="G9490" t="s">
        <v>44</v>
      </c>
      <c r="H9490" t="s">
        <v>2405</v>
      </c>
      <c r="I9490" s="4">
        <v>979.95</v>
      </c>
      <c r="J9490" s="5">
        <v>5</v>
      </c>
      <c r="K9490" s="4">
        <v>264.58999999999997</v>
      </c>
    </row>
    <row r="9491" spans="1:11" x14ac:dyDescent="0.2">
      <c r="A9491" t="s">
        <v>3921</v>
      </c>
      <c r="B9491" t="str">
        <f t="shared" si="298"/>
        <v>2017</v>
      </c>
      <c r="C9491" t="str">
        <f t="shared" si="299"/>
        <v>Nov</v>
      </c>
      <c r="D9491" t="s">
        <v>238</v>
      </c>
      <c r="E9491" t="s">
        <v>169</v>
      </c>
      <c r="F9491" t="s">
        <v>38</v>
      </c>
      <c r="G9491" t="s">
        <v>52</v>
      </c>
      <c r="H9491" t="s">
        <v>1203</v>
      </c>
      <c r="I9491" s="4">
        <v>135.30000000000001</v>
      </c>
      <c r="J9491" s="5">
        <v>5</v>
      </c>
      <c r="K9491" s="4">
        <v>37.880000000000003</v>
      </c>
    </row>
    <row r="9492" spans="1:11" x14ac:dyDescent="0.2">
      <c r="A9492" t="s">
        <v>3922</v>
      </c>
      <c r="B9492" t="str">
        <f t="shared" si="298"/>
        <v>2017</v>
      </c>
      <c r="C9492" t="str">
        <f t="shared" si="299"/>
        <v>Nov</v>
      </c>
      <c r="D9492" t="s">
        <v>1074</v>
      </c>
      <c r="E9492" t="s">
        <v>180</v>
      </c>
      <c r="F9492" t="s">
        <v>38</v>
      </c>
      <c r="G9492" t="s">
        <v>52</v>
      </c>
      <c r="H9492" t="s">
        <v>613</v>
      </c>
      <c r="I9492" s="4">
        <v>46.94</v>
      </c>
      <c r="J9492" s="5">
        <v>1</v>
      </c>
      <c r="K9492" s="4">
        <v>19.25</v>
      </c>
    </row>
    <row r="9493" spans="1:11" x14ac:dyDescent="0.2">
      <c r="A9493" t="s">
        <v>3922</v>
      </c>
      <c r="B9493" t="str">
        <f t="shared" si="298"/>
        <v>2017</v>
      </c>
      <c r="C9493" t="str">
        <f t="shared" si="299"/>
        <v>Nov</v>
      </c>
      <c r="D9493" t="s">
        <v>1074</v>
      </c>
      <c r="E9493" t="s">
        <v>180</v>
      </c>
      <c r="F9493" t="s">
        <v>43</v>
      </c>
      <c r="G9493" t="s">
        <v>58</v>
      </c>
      <c r="H9493" t="s">
        <v>1961</v>
      </c>
      <c r="I9493" s="4">
        <v>143.72999999999999</v>
      </c>
      <c r="J9493" s="5">
        <v>9</v>
      </c>
      <c r="K9493" s="4">
        <v>56.05</v>
      </c>
    </row>
    <row r="9494" spans="1:11" x14ac:dyDescent="0.2">
      <c r="A9494" t="s">
        <v>3922</v>
      </c>
      <c r="B9494" t="str">
        <f t="shared" si="298"/>
        <v>2017</v>
      </c>
      <c r="C9494" t="str">
        <f t="shared" si="299"/>
        <v>Nov</v>
      </c>
      <c r="D9494" t="s">
        <v>3208</v>
      </c>
      <c r="E9494" t="s">
        <v>31</v>
      </c>
      <c r="F9494" t="s">
        <v>12</v>
      </c>
      <c r="G9494" t="s">
        <v>13</v>
      </c>
      <c r="H9494" t="s">
        <v>2624</v>
      </c>
      <c r="I9494" s="4">
        <v>244.55</v>
      </c>
      <c r="J9494" s="5">
        <v>5</v>
      </c>
      <c r="K9494" s="4">
        <v>114.94</v>
      </c>
    </row>
    <row r="9495" spans="1:11" x14ac:dyDescent="0.2">
      <c r="A9495" t="s">
        <v>3922</v>
      </c>
      <c r="B9495" t="str">
        <f t="shared" si="298"/>
        <v>2017</v>
      </c>
      <c r="C9495" t="str">
        <f t="shared" si="299"/>
        <v>Nov</v>
      </c>
      <c r="D9495" t="s">
        <v>3208</v>
      </c>
      <c r="E9495" t="s">
        <v>31</v>
      </c>
      <c r="F9495" t="s">
        <v>43</v>
      </c>
      <c r="G9495" t="s">
        <v>58</v>
      </c>
      <c r="H9495" t="s">
        <v>250</v>
      </c>
      <c r="I9495" s="4">
        <v>166.16</v>
      </c>
      <c r="J9495" s="5">
        <v>8</v>
      </c>
      <c r="K9495" s="4">
        <v>59.82</v>
      </c>
    </row>
    <row r="9496" spans="1:11" x14ac:dyDescent="0.2">
      <c r="A9496" t="s">
        <v>3922</v>
      </c>
      <c r="B9496" t="str">
        <f t="shared" si="298"/>
        <v>2017</v>
      </c>
      <c r="C9496" t="str">
        <f t="shared" si="299"/>
        <v>Nov</v>
      </c>
      <c r="D9496" t="s">
        <v>1632</v>
      </c>
      <c r="E9496" t="s">
        <v>290</v>
      </c>
      <c r="F9496" t="s">
        <v>12</v>
      </c>
      <c r="G9496" t="s">
        <v>27</v>
      </c>
      <c r="H9496" t="s">
        <v>3666</v>
      </c>
      <c r="I9496" s="4">
        <v>8.76</v>
      </c>
      <c r="J9496" s="5">
        <v>5</v>
      </c>
      <c r="K9496" s="4">
        <v>0.77</v>
      </c>
    </row>
    <row r="9497" spans="1:11" x14ac:dyDescent="0.2">
      <c r="A9497" t="s">
        <v>3922</v>
      </c>
      <c r="B9497" t="str">
        <f t="shared" si="298"/>
        <v>2017</v>
      </c>
      <c r="C9497" t="str">
        <f t="shared" si="299"/>
        <v>Nov</v>
      </c>
      <c r="D9497" t="s">
        <v>1632</v>
      </c>
      <c r="E9497" t="s">
        <v>290</v>
      </c>
      <c r="F9497" t="s">
        <v>12</v>
      </c>
      <c r="G9497" t="s">
        <v>105</v>
      </c>
      <c r="H9497" t="s">
        <v>2199</v>
      </c>
      <c r="I9497" s="4">
        <v>43.58</v>
      </c>
      <c r="J9497" s="5">
        <v>1</v>
      </c>
      <c r="K9497" s="4">
        <v>4.3600000000000003</v>
      </c>
    </row>
    <row r="9498" spans="1:11" x14ac:dyDescent="0.2">
      <c r="A9498" t="s">
        <v>3922</v>
      </c>
      <c r="B9498" t="str">
        <f t="shared" si="298"/>
        <v>2017</v>
      </c>
      <c r="C9498" t="str">
        <f t="shared" si="299"/>
        <v>Nov</v>
      </c>
      <c r="D9498" t="s">
        <v>2512</v>
      </c>
      <c r="E9498" t="s">
        <v>31</v>
      </c>
      <c r="F9498" t="s">
        <v>12</v>
      </c>
      <c r="G9498" t="s">
        <v>22</v>
      </c>
      <c r="H9498" t="s">
        <v>1301</v>
      </c>
      <c r="I9498" s="4">
        <v>117.49</v>
      </c>
      <c r="J9498" s="5">
        <v>7</v>
      </c>
      <c r="K9498" s="4">
        <v>41.12</v>
      </c>
    </row>
    <row r="9499" spans="1:11" x14ac:dyDescent="0.2">
      <c r="A9499" t="s">
        <v>3922</v>
      </c>
      <c r="B9499" t="str">
        <f t="shared" si="298"/>
        <v>2017</v>
      </c>
      <c r="C9499" t="str">
        <f t="shared" si="299"/>
        <v>Nov</v>
      </c>
      <c r="D9499" t="s">
        <v>2512</v>
      </c>
      <c r="E9499" t="s">
        <v>31</v>
      </c>
      <c r="F9499" t="s">
        <v>38</v>
      </c>
      <c r="G9499" t="s">
        <v>52</v>
      </c>
      <c r="H9499" t="s">
        <v>2553</v>
      </c>
      <c r="I9499" s="4">
        <v>18.84</v>
      </c>
      <c r="J9499" s="5">
        <v>3</v>
      </c>
      <c r="K9499" s="4">
        <v>6.03</v>
      </c>
    </row>
    <row r="9500" spans="1:11" x14ac:dyDescent="0.2">
      <c r="A9500" t="s">
        <v>3922</v>
      </c>
      <c r="B9500" t="str">
        <f t="shared" si="298"/>
        <v>2017</v>
      </c>
      <c r="C9500" t="str">
        <f t="shared" si="299"/>
        <v>Nov</v>
      </c>
      <c r="D9500" t="s">
        <v>2866</v>
      </c>
      <c r="E9500" t="s">
        <v>31</v>
      </c>
      <c r="F9500" t="s">
        <v>43</v>
      </c>
      <c r="G9500" t="s">
        <v>44</v>
      </c>
      <c r="H9500" t="s">
        <v>453</v>
      </c>
      <c r="I9500" s="4">
        <v>57.57</v>
      </c>
      <c r="J9500" s="5">
        <v>4</v>
      </c>
      <c r="K9500" s="4">
        <v>5.76</v>
      </c>
    </row>
    <row r="9501" spans="1:11" x14ac:dyDescent="0.2">
      <c r="A9501" t="s">
        <v>3922</v>
      </c>
      <c r="B9501" t="str">
        <f t="shared" si="298"/>
        <v>2017</v>
      </c>
      <c r="C9501" t="str">
        <f t="shared" si="299"/>
        <v>Nov</v>
      </c>
      <c r="D9501" t="s">
        <v>824</v>
      </c>
      <c r="E9501" t="s">
        <v>169</v>
      </c>
      <c r="F9501" t="s">
        <v>12</v>
      </c>
      <c r="G9501" t="s">
        <v>27</v>
      </c>
      <c r="H9501" t="s">
        <v>418</v>
      </c>
      <c r="I9501" s="4">
        <v>6.99</v>
      </c>
      <c r="J9501" s="5">
        <v>3</v>
      </c>
      <c r="K9501" s="4">
        <v>2.0299999999999998</v>
      </c>
    </row>
    <row r="9502" spans="1:11" x14ac:dyDescent="0.2">
      <c r="A9502" t="s">
        <v>3922</v>
      </c>
      <c r="B9502" t="str">
        <f t="shared" si="298"/>
        <v>2017</v>
      </c>
      <c r="C9502" t="str">
        <f t="shared" si="299"/>
        <v>Nov</v>
      </c>
      <c r="D9502" t="s">
        <v>824</v>
      </c>
      <c r="E9502" t="s">
        <v>169</v>
      </c>
      <c r="F9502" t="s">
        <v>12</v>
      </c>
      <c r="G9502" t="s">
        <v>22</v>
      </c>
      <c r="H9502" t="s">
        <v>202</v>
      </c>
      <c r="I9502" s="4">
        <v>107.42</v>
      </c>
      <c r="J9502" s="5">
        <v>6</v>
      </c>
      <c r="K9502" s="4">
        <v>36.26</v>
      </c>
    </row>
    <row r="9503" spans="1:11" x14ac:dyDescent="0.2">
      <c r="A9503" t="s">
        <v>3922</v>
      </c>
      <c r="B9503" t="str">
        <f t="shared" si="298"/>
        <v>2017</v>
      </c>
      <c r="C9503" t="str">
        <f t="shared" si="299"/>
        <v>Nov</v>
      </c>
      <c r="D9503" t="s">
        <v>2754</v>
      </c>
      <c r="E9503" t="s">
        <v>146</v>
      </c>
      <c r="F9503" t="s">
        <v>12</v>
      </c>
      <c r="G9503" t="s">
        <v>13</v>
      </c>
      <c r="H9503" t="s">
        <v>389</v>
      </c>
      <c r="I9503" s="4">
        <v>158.28</v>
      </c>
      <c r="J9503" s="5">
        <v>6</v>
      </c>
      <c r="K9503" s="4">
        <v>72.81</v>
      </c>
    </row>
    <row r="9504" spans="1:11" x14ac:dyDescent="0.2">
      <c r="A9504" t="s">
        <v>3922</v>
      </c>
      <c r="B9504" t="str">
        <f t="shared" si="298"/>
        <v>2017</v>
      </c>
      <c r="C9504" t="str">
        <f t="shared" si="299"/>
        <v>Nov</v>
      </c>
      <c r="D9504" t="s">
        <v>2754</v>
      </c>
      <c r="E9504" t="s">
        <v>146</v>
      </c>
      <c r="F9504" t="s">
        <v>12</v>
      </c>
      <c r="G9504" t="s">
        <v>22</v>
      </c>
      <c r="H9504" t="s">
        <v>768</v>
      </c>
      <c r="I9504" s="4">
        <v>497.94</v>
      </c>
      <c r="J9504" s="5">
        <v>3</v>
      </c>
      <c r="K9504" s="4">
        <v>224.07</v>
      </c>
    </row>
    <row r="9505" spans="1:11" x14ac:dyDescent="0.2">
      <c r="A9505" t="s">
        <v>3923</v>
      </c>
      <c r="B9505" t="str">
        <f t="shared" si="298"/>
        <v>2017</v>
      </c>
      <c r="C9505" t="str">
        <f t="shared" si="299"/>
        <v>Nov</v>
      </c>
      <c r="D9505" t="s">
        <v>890</v>
      </c>
      <c r="E9505" t="s">
        <v>26</v>
      </c>
      <c r="F9505" t="s">
        <v>38</v>
      </c>
      <c r="G9505" t="s">
        <v>52</v>
      </c>
      <c r="H9505" t="s">
        <v>3060</v>
      </c>
      <c r="I9505" s="4">
        <v>516.49</v>
      </c>
      <c r="J9505" s="5">
        <v>7</v>
      </c>
      <c r="K9505" s="4">
        <v>-12.91</v>
      </c>
    </row>
    <row r="9506" spans="1:11" x14ac:dyDescent="0.2">
      <c r="A9506" t="s">
        <v>3923</v>
      </c>
      <c r="B9506" t="str">
        <f t="shared" si="298"/>
        <v>2017</v>
      </c>
      <c r="C9506" t="str">
        <f t="shared" si="299"/>
        <v>Nov</v>
      </c>
      <c r="D9506" t="s">
        <v>890</v>
      </c>
      <c r="E9506" t="s">
        <v>26</v>
      </c>
      <c r="F9506" t="s">
        <v>38</v>
      </c>
      <c r="G9506" t="s">
        <v>52</v>
      </c>
      <c r="H9506" t="s">
        <v>2937</v>
      </c>
      <c r="I9506" s="4">
        <v>1007.23</v>
      </c>
      <c r="J9506" s="5">
        <v>6</v>
      </c>
      <c r="K9506" s="4">
        <v>75.540000000000006</v>
      </c>
    </row>
    <row r="9507" spans="1:11" x14ac:dyDescent="0.2">
      <c r="A9507" t="s">
        <v>3923</v>
      </c>
      <c r="B9507" t="str">
        <f t="shared" si="298"/>
        <v>2017</v>
      </c>
      <c r="C9507" t="str">
        <f t="shared" si="299"/>
        <v>Nov</v>
      </c>
      <c r="D9507" t="s">
        <v>890</v>
      </c>
      <c r="E9507" t="s">
        <v>26</v>
      </c>
      <c r="F9507" t="s">
        <v>38</v>
      </c>
      <c r="G9507" t="s">
        <v>164</v>
      </c>
      <c r="H9507" t="s">
        <v>1423</v>
      </c>
      <c r="I9507" s="4">
        <v>2065.3200000000002</v>
      </c>
      <c r="J9507" s="5">
        <v>12</v>
      </c>
      <c r="K9507" s="4">
        <v>-619.6</v>
      </c>
    </row>
    <row r="9508" spans="1:11" x14ac:dyDescent="0.2">
      <c r="A9508" t="s">
        <v>3923</v>
      </c>
      <c r="B9508" t="str">
        <f t="shared" si="298"/>
        <v>2017</v>
      </c>
      <c r="C9508" t="str">
        <f t="shared" si="299"/>
        <v>Nov</v>
      </c>
      <c r="D9508" t="s">
        <v>890</v>
      </c>
      <c r="E9508" t="s">
        <v>26</v>
      </c>
      <c r="F9508" t="s">
        <v>12</v>
      </c>
      <c r="G9508" t="s">
        <v>13</v>
      </c>
      <c r="H9508" t="s">
        <v>1463</v>
      </c>
      <c r="I9508" s="4">
        <v>15.55</v>
      </c>
      <c r="J9508" s="5">
        <v>3</v>
      </c>
      <c r="K9508" s="4">
        <v>5.44</v>
      </c>
    </row>
    <row r="9509" spans="1:11" x14ac:dyDescent="0.2">
      <c r="A9509" t="s">
        <v>3923</v>
      </c>
      <c r="B9509" t="str">
        <f t="shared" si="298"/>
        <v>2017</v>
      </c>
      <c r="C9509" t="str">
        <f t="shared" si="299"/>
        <v>Nov</v>
      </c>
      <c r="D9509" t="s">
        <v>890</v>
      </c>
      <c r="E9509" t="s">
        <v>26</v>
      </c>
      <c r="F9509" t="s">
        <v>12</v>
      </c>
      <c r="G9509" t="s">
        <v>13</v>
      </c>
      <c r="H9509" t="s">
        <v>1849</v>
      </c>
      <c r="I9509" s="4">
        <v>25.34</v>
      </c>
      <c r="J9509" s="5">
        <v>6</v>
      </c>
      <c r="K9509" s="4">
        <v>7.92</v>
      </c>
    </row>
    <row r="9510" spans="1:11" x14ac:dyDescent="0.2">
      <c r="A9510" t="s">
        <v>3923</v>
      </c>
      <c r="B9510" t="str">
        <f t="shared" si="298"/>
        <v>2017</v>
      </c>
      <c r="C9510" t="str">
        <f t="shared" si="299"/>
        <v>Nov</v>
      </c>
      <c r="D9510" t="s">
        <v>1332</v>
      </c>
      <c r="E9510" t="s">
        <v>327</v>
      </c>
      <c r="F9510" t="s">
        <v>12</v>
      </c>
      <c r="G9510" t="s">
        <v>13</v>
      </c>
      <c r="H9510" t="s">
        <v>528</v>
      </c>
      <c r="I9510" s="4">
        <v>88.77</v>
      </c>
      <c r="J9510" s="5">
        <v>2</v>
      </c>
      <c r="K9510" s="4">
        <v>31.07</v>
      </c>
    </row>
    <row r="9511" spans="1:11" x14ac:dyDescent="0.2">
      <c r="A9511" t="s">
        <v>3923</v>
      </c>
      <c r="B9511" t="str">
        <f t="shared" si="298"/>
        <v>2017</v>
      </c>
      <c r="C9511" t="str">
        <f t="shared" si="299"/>
        <v>Nov</v>
      </c>
      <c r="D9511" t="s">
        <v>1793</v>
      </c>
      <c r="E9511" t="s">
        <v>169</v>
      </c>
      <c r="F9511" t="s">
        <v>43</v>
      </c>
      <c r="G9511" t="s">
        <v>44</v>
      </c>
      <c r="H9511" t="s">
        <v>2247</v>
      </c>
      <c r="I9511" s="4">
        <v>1979.89</v>
      </c>
      <c r="J9511" s="5">
        <v>11</v>
      </c>
      <c r="K9511" s="4">
        <v>494.97</v>
      </c>
    </row>
    <row r="9512" spans="1:11" x14ac:dyDescent="0.2">
      <c r="A9512" t="s">
        <v>3923</v>
      </c>
      <c r="B9512" t="str">
        <f t="shared" si="298"/>
        <v>2017</v>
      </c>
      <c r="C9512" t="str">
        <f t="shared" si="299"/>
        <v>Nov</v>
      </c>
      <c r="D9512" t="s">
        <v>1793</v>
      </c>
      <c r="E9512" t="s">
        <v>169</v>
      </c>
      <c r="F9512" t="s">
        <v>12</v>
      </c>
      <c r="G9512" t="s">
        <v>72</v>
      </c>
      <c r="H9512" t="s">
        <v>2771</v>
      </c>
      <c r="I9512" s="4">
        <v>79.959999999999994</v>
      </c>
      <c r="J9512" s="5">
        <v>2</v>
      </c>
      <c r="K9512" s="4">
        <v>35.979999999999997</v>
      </c>
    </row>
    <row r="9513" spans="1:11" x14ac:dyDescent="0.2">
      <c r="A9513" t="s">
        <v>3923</v>
      </c>
      <c r="B9513" t="str">
        <f t="shared" si="298"/>
        <v>2017</v>
      </c>
      <c r="C9513" t="str">
        <f t="shared" si="299"/>
        <v>Nov</v>
      </c>
      <c r="D9513" t="s">
        <v>1736</v>
      </c>
      <c r="E9513" t="s">
        <v>608</v>
      </c>
      <c r="F9513" t="s">
        <v>12</v>
      </c>
      <c r="G9513" t="s">
        <v>27</v>
      </c>
      <c r="H9513" t="s">
        <v>1033</v>
      </c>
      <c r="I9513" s="4">
        <v>1.64</v>
      </c>
      <c r="J9513" s="5">
        <v>1</v>
      </c>
      <c r="K9513" s="4">
        <v>0.74</v>
      </c>
    </row>
    <row r="9514" spans="1:11" x14ac:dyDescent="0.2">
      <c r="A9514" t="s">
        <v>3923</v>
      </c>
      <c r="B9514" t="str">
        <f t="shared" si="298"/>
        <v>2017</v>
      </c>
      <c r="C9514" t="str">
        <f t="shared" si="299"/>
        <v>Nov</v>
      </c>
      <c r="D9514" t="s">
        <v>1736</v>
      </c>
      <c r="E9514" t="s">
        <v>608</v>
      </c>
      <c r="F9514" t="s">
        <v>38</v>
      </c>
      <c r="G9514" t="s">
        <v>52</v>
      </c>
      <c r="H9514" t="s">
        <v>2937</v>
      </c>
      <c r="I9514" s="4">
        <v>1049.2</v>
      </c>
      <c r="J9514" s="5">
        <v>5</v>
      </c>
      <c r="K9514" s="4">
        <v>272.79000000000002</v>
      </c>
    </row>
    <row r="9515" spans="1:11" x14ac:dyDescent="0.2">
      <c r="A9515" t="s">
        <v>3923</v>
      </c>
      <c r="B9515" t="str">
        <f t="shared" si="298"/>
        <v>2017</v>
      </c>
      <c r="C9515" t="str">
        <f t="shared" si="299"/>
        <v>Nov</v>
      </c>
      <c r="D9515" t="s">
        <v>1736</v>
      </c>
      <c r="E9515" t="s">
        <v>608</v>
      </c>
      <c r="F9515" t="s">
        <v>38</v>
      </c>
      <c r="G9515" t="s">
        <v>52</v>
      </c>
      <c r="H9515" t="s">
        <v>2067</v>
      </c>
      <c r="I9515" s="4">
        <v>20.9</v>
      </c>
      <c r="J9515" s="5">
        <v>5</v>
      </c>
      <c r="K9515" s="4">
        <v>7.52</v>
      </c>
    </row>
    <row r="9516" spans="1:11" x14ac:dyDescent="0.2">
      <c r="A9516" t="s">
        <v>3923</v>
      </c>
      <c r="B9516" t="str">
        <f t="shared" si="298"/>
        <v>2017</v>
      </c>
      <c r="C9516" t="str">
        <f t="shared" si="299"/>
        <v>Nov</v>
      </c>
      <c r="D9516" t="s">
        <v>1063</v>
      </c>
      <c r="E9516" t="s">
        <v>31</v>
      </c>
      <c r="F9516" t="s">
        <v>12</v>
      </c>
      <c r="G9516" t="s">
        <v>18</v>
      </c>
      <c r="H9516" t="s">
        <v>101</v>
      </c>
      <c r="I9516" s="4">
        <v>62.65</v>
      </c>
      <c r="J9516" s="5">
        <v>5</v>
      </c>
      <c r="K9516" s="4">
        <v>29.45</v>
      </c>
    </row>
    <row r="9517" spans="1:11" x14ac:dyDescent="0.2">
      <c r="A9517" t="s">
        <v>3924</v>
      </c>
      <c r="B9517" t="str">
        <f t="shared" si="298"/>
        <v>2017</v>
      </c>
      <c r="C9517" t="str">
        <f t="shared" si="299"/>
        <v>Nov</v>
      </c>
      <c r="D9517" t="s">
        <v>783</v>
      </c>
      <c r="E9517" t="s">
        <v>135</v>
      </c>
      <c r="F9517" t="s">
        <v>38</v>
      </c>
      <c r="G9517" t="s">
        <v>39</v>
      </c>
      <c r="H9517" t="s">
        <v>1000</v>
      </c>
      <c r="I9517" s="4">
        <v>390.37</v>
      </c>
      <c r="J9517" s="5">
        <v>2</v>
      </c>
      <c r="K9517" s="4">
        <v>48.8</v>
      </c>
    </row>
    <row r="9518" spans="1:11" x14ac:dyDescent="0.2">
      <c r="A9518" t="s">
        <v>3924</v>
      </c>
      <c r="B9518" t="str">
        <f t="shared" si="298"/>
        <v>2017</v>
      </c>
      <c r="C9518" t="str">
        <f t="shared" si="299"/>
        <v>Nov</v>
      </c>
      <c r="D9518" t="s">
        <v>783</v>
      </c>
      <c r="E9518" t="s">
        <v>135</v>
      </c>
      <c r="F9518" t="s">
        <v>38</v>
      </c>
      <c r="G9518" t="s">
        <v>52</v>
      </c>
      <c r="H9518" t="s">
        <v>627</v>
      </c>
      <c r="I9518" s="4">
        <v>101.52</v>
      </c>
      <c r="J9518" s="5">
        <v>5</v>
      </c>
      <c r="K9518" s="4">
        <v>19.04</v>
      </c>
    </row>
    <row r="9519" spans="1:11" x14ac:dyDescent="0.2">
      <c r="A9519" t="s">
        <v>3925</v>
      </c>
      <c r="B9519" t="str">
        <f t="shared" si="298"/>
        <v>2017</v>
      </c>
      <c r="C9519" t="str">
        <f t="shared" si="299"/>
        <v>Nov</v>
      </c>
      <c r="D9519" t="s">
        <v>721</v>
      </c>
      <c r="E9519" t="s">
        <v>169</v>
      </c>
      <c r="F9519" t="s">
        <v>12</v>
      </c>
      <c r="G9519" t="s">
        <v>22</v>
      </c>
      <c r="H9519" t="s">
        <v>2124</v>
      </c>
      <c r="I9519" s="4">
        <v>68.47</v>
      </c>
      <c r="J9519" s="5">
        <v>3</v>
      </c>
      <c r="K9519" s="4">
        <v>23.11</v>
      </c>
    </row>
    <row r="9520" spans="1:11" x14ac:dyDescent="0.2">
      <c r="A9520" t="s">
        <v>3925</v>
      </c>
      <c r="B9520" t="str">
        <f t="shared" si="298"/>
        <v>2017</v>
      </c>
      <c r="C9520" t="str">
        <f t="shared" si="299"/>
        <v>Nov</v>
      </c>
      <c r="D9520" t="s">
        <v>721</v>
      </c>
      <c r="E9520" t="s">
        <v>169</v>
      </c>
      <c r="F9520" t="s">
        <v>38</v>
      </c>
      <c r="G9520" t="s">
        <v>39</v>
      </c>
      <c r="H9520" t="s">
        <v>1435</v>
      </c>
      <c r="I9520" s="4">
        <v>1242.9000000000001</v>
      </c>
      <c r="J9520" s="5">
        <v>5</v>
      </c>
      <c r="K9520" s="4">
        <v>262.39</v>
      </c>
    </row>
    <row r="9521" spans="1:11" x14ac:dyDescent="0.2">
      <c r="A9521" t="s">
        <v>3925</v>
      </c>
      <c r="B9521" t="str">
        <f t="shared" si="298"/>
        <v>2017</v>
      </c>
      <c r="C9521" t="str">
        <f t="shared" si="299"/>
        <v>Nov</v>
      </c>
      <c r="D9521" t="s">
        <v>324</v>
      </c>
      <c r="E9521" t="s">
        <v>383</v>
      </c>
      <c r="F9521" t="s">
        <v>12</v>
      </c>
      <c r="G9521" t="s">
        <v>20</v>
      </c>
      <c r="H9521" t="s">
        <v>2889</v>
      </c>
      <c r="I9521" s="4">
        <v>173.8</v>
      </c>
      <c r="J9521" s="5">
        <v>5</v>
      </c>
      <c r="K9521" s="4">
        <v>43.45</v>
      </c>
    </row>
    <row r="9522" spans="1:11" x14ac:dyDescent="0.2">
      <c r="A9522" t="s">
        <v>3925</v>
      </c>
      <c r="B9522" t="str">
        <f t="shared" si="298"/>
        <v>2017</v>
      </c>
      <c r="C9522" t="str">
        <f t="shared" si="299"/>
        <v>Nov</v>
      </c>
      <c r="D9522" t="s">
        <v>1098</v>
      </c>
      <c r="E9522" t="s">
        <v>67</v>
      </c>
      <c r="F9522" t="s">
        <v>12</v>
      </c>
      <c r="G9522" t="s">
        <v>27</v>
      </c>
      <c r="H9522" t="s">
        <v>328</v>
      </c>
      <c r="I9522" s="4">
        <v>155.94</v>
      </c>
      <c r="J9522" s="5">
        <v>6</v>
      </c>
      <c r="K9522" s="4">
        <v>45.22</v>
      </c>
    </row>
    <row r="9523" spans="1:11" x14ac:dyDescent="0.2">
      <c r="A9523" t="s">
        <v>3925</v>
      </c>
      <c r="B9523" t="str">
        <f t="shared" si="298"/>
        <v>2017</v>
      </c>
      <c r="C9523" t="str">
        <f t="shared" si="299"/>
        <v>Nov</v>
      </c>
      <c r="D9523" t="s">
        <v>3359</v>
      </c>
      <c r="E9523" t="s">
        <v>87</v>
      </c>
      <c r="F9523" t="s">
        <v>12</v>
      </c>
      <c r="G9523" t="s">
        <v>105</v>
      </c>
      <c r="H9523" t="s">
        <v>2436</v>
      </c>
      <c r="I9523" s="4">
        <v>663.94</v>
      </c>
      <c r="J9523" s="5">
        <v>4</v>
      </c>
      <c r="K9523" s="4">
        <v>82.99</v>
      </c>
    </row>
    <row r="9524" spans="1:11" x14ac:dyDescent="0.2">
      <c r="A9524" t="s">
        <v>3925</v>
      </c>
      <c r="B9524" t="str">
        <f t="shared" si="298"/>
        <v>2017</v>
      </c>
      <c r="C9524" t="str">
        <f t="shared" si="299"/>
        <v>Nov</v>
      </c>
      <c r="D9524" t="s">
        <v>2645</v>
      </c>
      <c r="E9524" t="s">
        <v>139</v>
      </c>
      <c r="F9524" t="s">
        <v>43</v>
      </c>
      <c r="G9524" t="s">
        <v>44</v>
      </c>
      <c r="H9524" t="s">
        <v>2817</v>
      </c>
      <c r="I9524" s="4">
        <v>71.98</v>
      </c>
      <c r="J9524" s="5">
        <v>3</v>
      </c>
      <c r="K9524" s="4">
        <v>9</v>
      </c>
    </row>
    <row r="9525" spans="1:11" x14ac:dyDescent="0.2">
      <c r="A9525" t="s">
        <v>3925</v>
      </c>
      <c r="B9525" t="str">
        <f t="shared" si="298"/>
        <v>2017</v>
      </c>
      <c r="C9525" t="str">
        <f t="shared" si="299"/>
        <v>Nov</v>
      </c>
      <c r="D9525" t="s">
        <v>2963</v>
      </c>
      <c r="E9525" t="s">
        <v>11</v>
      </c>
      <c r="F9525" t="s">
        <v>12</v>
      </c>
      <c r="G9525" t="s">
        <v>47</v>
      </c>
      <c r="H9525" t="s">
        <v>570</v>
      </c>
      <c r="I9525" s="4">
        <v>2.37</v>
      </c>
      <c r="J9525" s="5">
        <v>2</v>
      </c>
      <c r="K9525" s="4">
        <v>0.83</v>
      </c>
    </row>
    <row r="9526" spans="1:11" x14ac:dyDescent="0.2">
      <c r="A9526" t="s">
        <v>3925</v>
      </c>
      <c r="B9526" t="str">
        <f t="shared" si="298"/>
        <v>2017</v>
      </c>
      <c r="C9526" t="str">
        <f t="shared" si="299"/>
        <v>Nov</v>
      </c>
      <c r="D9526" t="s">
        <v>276</v>
      </c>
      <c r="E9526" t="s">
        <v>290</v>
      </c>
      <c r="F9526" t="s">
        <v>43</v>
      </c>
      <c r="G9526" t="s">
        <v>58</v>
      </c>
      <c r="H9526" t="s">
        <v>308</v>
      </c>
      <c r="I9526" s="4">
        <v>383.98</v>
      </c>
      <c r="J9526" s="5">
        <v>3</v>
      </c>
      <c r="K9526" s="4">
        <v>81.59</v>
      </c>
    </row>
    <row r="9527" spans="1:11" x14ac:dyDescent="0.2">
      <c r="A9527" t="s">
        <v>3925</v>
      </c>
      <c r="B9527" t="str">
        <f t="shared" si="298"/>
        <v>2017</v>
      </c>
      <c r="C9527" t="str">
        <f t="shared" si="299"/>
        <v>Nov</v>
      </c>
      <c r="D9527" t="s">
        <v>276</v>
      </c>
      <c r="E9527" t="s">
        <v>290</v>
      </c>
      <c r="F9527" t="s">
        <v>38</v>
      </c>
      <c r="G9527" t="s">
        <v>164</v>
      </c>
      <c r="H9527" t="s">
        <v>468</v>
      </c>
      <c r="I9527" s="4">
        <v>1781.68</v>
      </c>
      <c r="J9527" s="5">
        <v>7</v>
      </c>
      <c r="K9527" s="4">
        <v>-653.28</v>
      </c>
    </row>
    <row r="9528" spans="1:11" x14ac:dyDescent="0.2">
      <c r="A9528" t="s">
        <v>3925</v>
      </c>
      <c r="B9528" t="str">
        <f t="shared" si="298"/>
        <v>2017</v>
      </c>
      <c r="C9528" t="str">
        <f t="shared" si="299"/>
        <v>Nov</v>
      </c>
      <c r="D9528" t="s">
        <v>2589</v>
      </c>
      <c r="E9528" t="s">
        <v>169</v>
      </c>
      <c r="F9528" t="s">
        <v>12</v>
      </c>
      <c r="G9528" t="s">
        <v>20</v>
      </c>
      <c r="H9528" t="s">
        <v>2331</v>
      </c>
      <c r="I9528" s="4">
        <v>83.56</v>
      </c>
      <c r="J9528" s="5">
        <v>4</v>
      </c>
      <c r="K9528" s="4">
        <v>1.67</v>
      </c>
    </row>
    <row r="9529" spans="1:11" x14ac:dyDescent="0.2">
      <c r="A9529" t="s">
        <v>3925</v>
      </c>
      <c r="B9529" t="str">
        <f t="shared" si="298"/>
        <v>2017</v>
      </c>
      <c r="C9529" t="str">
        <f t="shared" si="299"/>
        <v>Nov</v>
      </c>
      <c r="D9529" t="s">
        <v>2589</v>
      </c>
      <c r="E9529" t="s">
        <v>169</v>
      </c>
      <c r="F9529" t="s">
        <v>43</v>
      </c>
      <c r="G9529" t="s">
        <v>44</v>
      </c>
      <c r="H9529" t="s">
        <v>3926</v>
      </c>
      <c r="I9529" s="4">
        <v>546.05999999999995</v>
      </c>
      <c r="J9529" s="5">
        <v>3</v>
      </c>
      <c r="K9529" s="4">
        <v>163.82</v>
      </c>
    </row>
    <row r="9530" spans="1:11" x14ac:dyDescent="0.2">
      <c r="A9530" t="s">
        <v>3925</v>
      </c>
      <c r="B9530" t="str">
        <f t="shared" si="298"/>
        <v>2017</v>
      </c>
      <c r="C9530" t="str">
        <f t="shared" si="299"/>
        <v>Nov</v>
      </c>
      <c r="D9530" t="s">
        <v>2589</v>
      </c>
      <c r="E9530" t="s">
        <v>169</v>
      </c>
      <c r="F9530" t="s">
        <v>12</v>
      </c>
      <c r="G9530" t="s">
        <v>20</v>
      </c>
      <c r="H9530" t="s">
        <v>844</v>
      </c>
      <c r="I9530" s="4">
        <v>269.49</v>
      </c>
      <c r="J9530" s="5">
        <v>3</v>
      </c>
      <c r="K9530" s="4">
        <v>5.39</v>
      </c>
    </row>
    <row r="9531" spans="1:11" x14ac:dyDescent="0.2">
      <c r="A9531" t="s">
        <v>3925</v>
      </c>
      <c r="B9531" t="str">
        <f t="shared" si="298"/>
        <v>2017</v>
      </c>
      <c r="C9531" t="str">
        <f t="shared" si="299"/>
        <v>Nov</v>
      </c>
      <c r="D9531" t="s">
        <v>2870</v>
      </c>
      <c r="E9531" t="s">
        <v>31</v>
      </c>
      <c r="F9531" t="s">
        <v>38</v>
      </c>
      <c r="G9531" t="s">
        <v>52</v>
      </c>
      <c r="H9531" t="s">
        <v>798</v>
      </c>
      <c r="I9531" s="4">
        <v>25.83</v>
      </c>
      <c r="J9531" s="5">
        <v>3</v>
      </c>
      <c r="K9531" s="4">
        <v>9.56</v>
      </c>
    </row>
    <row r="9532" spans="1:11" x14ac:dyDescent="0.2">
      <c r="A9532" t="s">
        <v>3925</v>
      </c>
      <c r="B9532" t="str">
        <f t="shared" si="298"/>
        <v>2017</v>
      </c>
      <c r="C9532" t="str">
        <f t="shared" si="299"/>
        <v>Nov</v>
      </c>
      <c r="D9532" t="s">
        <v>912</v>
      </c>
      <c r="E9532" t="s">
        <v>11</v>
      </c>
      <c r="F9532" t="s">
        <v>43</v>
      </c>
      <c r="G9532" t="s">
        <v>58</v>
      </c>
      <c r="H9532" t="s">
        <v>1260</v>
      </c>
      <c r="I9532" s="4">
        <v>95.98</v>
      </c>
      <c r="J9532" s="5">
        <v>3</v>
      </c>
      <c r="K9532" s="4">
        <v>-10.8</v>
      </c>
    </row>
    <row r="9533" spans="1:11" x14ac:dyDescent="0.2">
      <c r="A9533" t="s">
        <v>3925</v>
      </c>
      <c r="B9533" t="str">
        <f t="shared" si="298"/>
        <v>2017</v>
      </c>
      <c r="C9533" t="str">
        <f t="shared" si="299"/>
        <v>Nov</v>
      </c>
      <c r="D9533" t="s">
        <v>1250</v>
      </c>
      <c r="E9533" t="s">
        <v>26</v>
      </c>
      <c r="F9533" t="s">
        <v>38</v>
      </c>
      <c r="G9533" t="s">
        <v>39</v>
      </c>
      <c r="H9533" t="s">
        <v>840</v>
      </c>
      <c r="I9533" s="4">
        <v>1079.32</v>
      </c>
      <c r="J9533" s="5">
        <v>6</v>
      </c>
      <c r="K9533" s="4">
        <v>-15.42</v>
      </c>
    </row>
    <row r="9534" spans="1:11" x14ac:dyDescent="0.2">
      <c r="A9534" t="s">
        <v>3927</v>
      </c>
      <c r="B9534" t="str">
        <f t="shared" si="298"/>
        <v>2017</v>
      </c>
      <c r="C9534" t="str">
        <f t="shared" si="299"/>
        <v>Dec</v>
      </c>
      <c r="D9534" t="s">
        <v>1277</v>
      </c>
      <c r="E9534" t="s">
        <v>125</v>
      </c>
      <c r="F9534" t="s">
        <v>12</v>
      </c>
      <c r="G9534" t="s">
        <v>20</v>
      </c>
      <c r="H9534" t="s">
        <v>1664</v>
      </c>
      <c r="I9534" s="4">
        <v>83.92</v>
      </c>
      <c r="J9534" s="5">
        <v>4</v>
      </c>
      <c r="K9534" s="4">
        <v>5.87</v>
      </c>
    </row>
    <row r="9535" spans="1:11" x14ac:dyDescent="0.2">
      <c r="A9535" t="s">
        <v>3927</v>
      </c>
      <c r="B9535" t="str">
        <f t="shared" si="298"/>
        <v>2017</v>
      </c>
      <c r="C9535" t="str">
        <f t="shared" si="299"/>
        <v>Dec</v>
      </c>
      <c r="D9535" t="s">
        <v>1277</v>
      </c>
      <c r="E9535" t="s">
        <v>125</v>
      </c>
      <c r="F9535" t="s">
        <v>43</v>
      </c>
      <c r="G9535" t="s">
        <v>44</v>
      </c>
      <c r="H9535" t="s">
        <v>2833</v>
      </c>
      <c r="I9535" s="4">
        <v>131.97999999999999</v>
      </c>
      <c r="J9535" s="5">
        <v>2</v>
      </c>
      <c r="K9535" s="4">
        <v>35.630000000000003</v>
      </c>
    </row>
    <row r="9536" spans="1:11" x14ac:dyDescent="0.2">
      <c r="A9536" t="s">
        <v>3927</v>
      </c>
      <c r="B9536" t="str">
        <f t="shared" si="298"/>
        <v>2017</v>
      </c>
      <c r="C9536" t="str">
        <f t="shared" si="299"/>
        <v>Dec</v>
      </c>
      <c r="D9536" t="s">
        <v>1277</v>
      </c>
      <c r="E9536" t="s">
        <v>125</v>
      </c>
      <c r="F9536" t="s">
        <v>12</v>
      </c>
      <c r="G9536" t="s">
        <v>22</v>
      </c>
      <c r="H9536" t="s">
        <v>1601</v>
      </c>
      <c r="I9536" s="4">
        <v>15.92</v>
      </c>
      <c r="J9536" s="5">
        <v>4</v>
      </c>
      <c r="K9536" s="4">
        <v>7.48</v>
      </c>
    </row>
    <row r="9537" spans="1:11" x14ac:dyDescent="0.2">
      <c r="A9537" t="s">
        <v>3927</v>
      </c>
      <c r="B9537" t="str">
        <f t="shared" si="298"/>
        <v>2017</v>
      </c>
      <c r="C9537" t="str">
        <f t="shared" si="299"/>
        <v>Dec</v>
      </c>
      <c r="D9537" t="s">
        <v>1277</v>
      </c>
      <c r="E9537" t="s">
        <v>125</v>
      </c>
      <c r="F9537" t="s">
        <v>12</v>
      </c>
      <c r="G9537" t="s">
        <v>47</v>
      </c>
      <c r="H9537" t="s">
        <v>620</v>
      </c>
      <c r="I9537" s="4">
        <v>52.29</v>
      </c>
      <c r="J9537" s="5">
        <v>9</v>
      </c>
      <c r="K9537" s="4">
        <v>16.21</v>
      </c>
    </row>
    <row r="9538" spans="1:11" x14ac:dyDescent="0.2">
      <c r="A9538" t="s">
        <v>3927</v>
      </c>
      <c r="B9538" t="str">
        <f t="shared" si="298"/>
        <v>2017</v>
      </c>
      <c r="C9538" t="str">
        <f t="shared" si="299"/>
        <v>Dec</v>
      </c>
      <c r="D9538" t="s">
        <v>1277</v>
      </c>
      <c r="E9538" t="s">
        <v>125</v>
      </c>
      <c r="F9538" t="s">
        <v>12</v>
      </c>
      <c r="G9538" t="s">
        <v>20</v>
      </c>
      <c r="H9538" t="s">
        <v>1055</v>
      </c>
      <c r="I9538" s="4">
        <v>91.99</v>
      </c>
      <c r="J9538" s="5">
        <v>1</v>
      </c>
      <c r="K9538" s="4">
        <v>3.68</v>
      </c>
    </row>
    <row r="9539" spans="1:11" x14ac:dyDescent="0.2">
      <c r="A9539" t="s">
        <v>3927</v>
      </c>
      <c r="B9539" t="str">
        <f t="shared" ref="B9539:B9602" si="300">TEXT(A9539,"YYYY")</f>
        <v>2017</v>
      </c>
      <c r="C9539" t="str">
        <f t="shared" ref="C9539:C9602" si="301">TEXT(A9539,"MMM")</f>
        <v>Dec</v>
      </c>
      <c r="D9539" t="s">
        <v>2129</v>
      </c>
      <c r="E9539" t="s">
        <v>169</v>
      </c>
      <c r="F9539" t="s">
        <v>43</v>
      </c>
      <c r="G9539" t="s">
        <v>58</v>
      </c>
      <c r="H9539" t="s">
        <v>2178</v>
      </c>
      <c r="I9539" s="4">
        <v>20.37</v>
      </c>
      <c r="J9539" s="5">
        <v>3</v>
      </c>
      <c r="K9539" s="4">
        <v>6.93</v>
      </c>
    </row>
    <row r="9540" spans="1:11" x14ac:dyDescent="0.2">
      <c r="A9540" t="s">
        <v>3927</v>
      </c>
      <c r="B9540" t="str">
        <f t="shared" si="300"/>
        <v>2017</v>
      </c>
      <c r="C9540" t="str">
        <f t="shared" si="301"/>
        <v>Dec</v>
      </c>
      <c r="D9540" t="s">
        <v>2129</v>
      </c>
      <c r="E9540" t="s">
        <v>169</v>
      </c>
      <c r="F9540" t="s">
        <v>12</v>
      </c>
      <c r="G9540" t="s">
        <v>20</v>
      </c>
      <c r="H9540" t="s">
        <v>2152</v>
      </c>
      <c r="I9540" s="4">
        <v>221.55</v>
      </c>
      <c r="J9540" s="5">
        <v>3</v>
      </c>
      <c r="K9540" s="4">
        <v>6.65</v>
      </c>
    </row>
    <row r="9541" spans="1:11" x14ac:dyDescent="0.2">
      <c r="A9541" t="s">
        <v>3927</v>
      </c>
      <c r="B9541" t="str">
        <f t="shared" si="300"/>
        <v>2017</v>
      </c>
      <c r="C9541" t="str">
        <f t="shared" si="301"/>
        <v>Dec</v>
      </c>
      <c r="D9541" t="s">
        <v>2129</v>
      </c>
      <c r="E9541" t="s">
        <v>169</v>
      </c>
      <c r="F9541" t="s">
        <v>12</v>
      </c>
      <c r="G9541" t="s">
        <v>22</v>
      </c>
      <c r="H9541" t="s">
        <v>1595</v>
      </c>
      <c r="I9541" s="4">
        <v>17.52</v>
      </c>
      <c r="J9541" s="5">
        <v>5</v>
      </c>
      <c r="K9541" s="4">
        <v>6.13</v>
      </c>
    </row>
    <row r="9542" spans="1:11" x14ac:dyDescent="0.2">
      <c r="A9542" t="s">
        <v>3927</v>
      </c>
      <c r="B9542" t="str">
        <f t="shared" si="300"/>
        <v>2017</v>
      </c>
      <c r="C9542" t="str">
        <f t="shared" si="301"/>
        <v>Dec</v>
      </c>
      <c r="D9542" t="s">
        <v>995</v>
      </c>
      <c r="E9542" t="s">
        <v>327</v>
      </c>
      <c r="F9542" t="s">
        <v>43</v>
      </c>
      <c r="G9542" t="s">
        <v>44</v>
      </c>
      <c r="H9542" t="s">
        <v>45</v>
      </c>
      <c r="I9542" s="4">
        <v>470.38</v>
      </c>
      <c r="J9542" s="5">
        <v>3</v>
      </c>
      <c r="K9542" s="4">
        <v>52.92</v>
      </c>
    </row>
    <row r="9543" spans="1:11" x14ac:dyDescent="0.2">
      <c r="A9543" t="s">
        <v>3927</v>
      </c>
      <c r="B9543" t="str">
        <f t="shared" si="300"/>
        <v>2017</v>
      </c>
      <c r="C9543" t="str">
        <f t="shared" si="301"/>
        <v>Dec</v>
      </c>
      <c r="D9543" t="s">
        <v>995</v>
      </c>
      <c r="E9543" t="s">
        <v>327</v>
      </c>
      <c r="F9543" t="s">
        <v>43</v>
      </c>
      <c r="G9543" t="s">
        <v>44</v>
      </c>
      <c r="H9543" t="s">
        <v>592</v>
      </c>
      <c r="I9543" s="4">
        <v>105.58</v>
      </c>
      <c r="J9543" s="5">
        <v>2</v>
      </c>
      <c r="K9543" s="4">
        <v>9.24</v>
      </c>
    </row>
    <row r="9544" spans="1:11" x14ac:dyDescent="0.2">
      <c r="A9544" t="s">
        <v>3927</v>
      </c>
      <c r="B9544" t="str">
        <f t="shared" si="300"/>
        <v>2017</v>
      </c>
      <c r="C9544" t="str">
        <f t="shared" si="301"/>
        <v>Dec</v>
      </c>
      <c r="D9544" t="s">
        <v>995</v>
      </c>
      <c r="E9544" t="s">
        <v>327</v>
      </c>
      <c r="F9544" t="s">
        <v>12</v>
      </c>
      <c r="G9544" t="s">
        <v>105</v>
      </c>
      <c r="H9544" t="s">
        <v>1559</v>
      </c>
      <c r="I9544" s="4">
        <v>31.15</v>
      </c>
      <c r="J9544" s="5">
        <v>3</v>
      </c>
      <c r="K9544" s="4">
        <v>3.5</v>
      </c>
    </row>
    <row r="9545" spans="1:11" x14ac:dyDescent="0.2">
      <c r="A9545" t="s">
        <v>3927</v>
      </c>
      <c r="B9545" t="str">
        <f t="shared" si="300"/>
        <v>2017</v>
      </c>
      <c r="C9545" t="str">
        <f t="shared" si="301"/>
        <v>Dec</v>
      </c>
      <c r="D9545" t="s">
        <v>995</v>
      </c>
      <c r="E9545" t="s">
        <v>327</v>
      </c>
      <c r="F9545" t="s">
        <v>12</v>
      </c>
      <c r="G9545" t="s">
        <v>22</v>
      </c>
      <c r="H9545" t="s">
        <v>598</v>
      </c>
      <c r="I9545" s="4">
        <v>6.78</v>
      </c>
      <c r="J9545" s="5">
        <v>7</v>
      </c>
      <c r="K9545" s="4">
        <v>-4.75</v>
      </c>
    </row>
    <row r="9546" spans="1:11" x14ac:dyDescent="0.2">
      <c r="A9546" t="s">
        <v>3927</v>
      </c>
      <c r="B9546" t="str">
        <f t="shared" si="300"/>
        <v>2017</v>
      </c>
      <c r="C9546" t="str">
        <f t="shared" si="301"/>
        <v>Dec</v>
      </c>
      <c r="D9546" t="s">
        <v>995</v>
      </c>
      <c r="E9546" t="s">
        <v>327</v>
      </c>
      <c r="F9546" t="s">
        <v>43</v>
      </c>
      <c r="G9546" t="s">
        <v>44</v>
      </c>
      <c r="H9546" t="s">
        <v>2894</v>
      </c>
      <c r="I9546" s="4">
        <v>406.37</v>
      </c>
      <c r="J9546" s="5">
        <v>4</v>
      </c>
      <c r="K9546" s="4">
        <v>30.48</v>
      </c>
    </row>
    <row r="9547" spans="1:11" x14ac:dyDescent="0.2">
      <c r="A9547" t="s">
        <v>3927</v>
      </c>
      <c r="B9547" t="str">
        <f t="shared" si="300"/>
        <v>2017</v>
      </c>
      <c r="C9547" t="str">
        <f t="shared" si="301"/>
        <v>Dec</v>
      </c>
      <c r="D9547" t="s">
        <v>767</v>
      </c>
      <c r="E9547" t="s">
        <v>26</v>
      </c>
      <c r="F9547" t="s">
        <v>12</v>
      </c>
      <c r="G9547" t="s">
        <v>72</v>
      </c>
      <c r="H9547" t="s">
        <v>1953</v>
      </c>
      <c r="I9547" s="4">
        <v>104.68</v>
      </c>
      <c r="J9547" s="5">
        <v>5</v>
      </c>
      <c r="K9547" s="4">
        <v>35.33</v>
      </c>
    </row>
    <row r="9548" spans="1:11" x14ac:dyDescent="0.2">
      <c r="A9548" t="s">
        <v>3927</v>
      </c>
      <c r="B9548" t="str">
        <f t="shared" si="300"/>
        <v>2017</v>
      </c>
      <c r="C9548" t="str">
        <f t="shared" si="301"/>
        <v>Dec</v>
      </c>
      <c r="D9548" t="s">
        <v>767</v>
      </c>
      <c r="E9548" t="s">
        <v>26</v>
      </c>
      <c r="F9548" t="s">
        <v>43</v>
      </c>
      <c r="G9548" t="s">
        <v>44</v>
      </c>
      <c r="H9548" t="s">
        <v>2694</v>
      </c>
      <c r="I9548" s="4">
        <v>62.96</v>
      </c>
      <c r="J9548" s="5">
        <v>7</v>
      </c>
      <c r="K9548" s="4">
        <v>9.44</v>
      </c>
    </row>
    <row r="9549" spans="1:11" x14ac:dyDescent="0.2">
      <c r="A9549" t="s">
        <v>3927</v>
      </c>
      <c r="B9549" t="str">
        <f t="shared" si="300"/>
        <v>2017</v>
      </c>
      <c r="C9549" t="str">
        <f t="shared" si="301"/>
        <v>Dec</v>
      </c>
      <c r="D9549" t="s">
        <v>2244</v>
      </c>
      <c r="E9549" t="s">
        <v>11</v>
      </c>
      <c r="F9549" t="s">
        <v>43</v>
      </c>
      <c r="G9549" t="s">
        <v>44</v>
      </c>
      <c r="H9549" t="s">
        <v>1091</v>
      </c>
      <c r="I9549" s="4">
        <v>219.8</v>
      </c>
      <c r="J9549" s="5">
        <v>5</v>
      </c>
      <c r="K9549" s="4">
        <v>24.73</v>
      </c>
    </row>
    <row r="9550" spans="1:11" x14ac:dyDescent="0.2">
      <c r="A9550" t="s">
        <v>3927</v>
      </c>
      <c r="B9550" t="str">
        <f t="shared" si="300"/>
        <v>2017</v>
      </c>
      <c r="C9550" t="str">
        <f t="shared" si="301"/>
        <v>Dec</v>
      </c>
      <c r="D9550" t="s">
        <v>2244</v>
      </c>
      <c r="E9550" t="s">
        <v>11</v>
      </c>
      <c r="F9550" t="s">
        <v>38</v>
      </c>
      <c r="G9550" t="s">
        <v>39</v>
      </c>
      <c r="H9550" t="s">
        <v>622</v>
      </c>
      <c r="I9550" s="4">
        <v>317.06</v>
      </c>
      <c r="J9550" s="5">
        <v>3</v>
      </c>
      <c r="K9550" s="4">
        <v>-18.12</v>
      </c>
    </row>
    <row r="9551" spans="1:11" x14ac:dyDescent="0.2">
      <c r="A9551" t="s">
        <v>3927</v>
      </c>
      <c r="B9551" t="str">
        <f t="shared" si="300"/>
        <v>2017</v>
      </c>
      <c r="C9551" t="str">
        <f t="shared" si="301"/>
        <v>Dec</v>
      </c>
      <c r="D9551" t="s">
        <v>3736</v>
      </c>
      <c r="E9551" t="s">
        <v>31</v>
      </c>
      <c r="F9551" t="s">
        <v>12</v>
      </c>
      <c r="G9551" t="s">
        <v>13</v>
      </c>
      <c r="H9551" t="s">
        <v>3432</v>
      </c>
      <c r="I9551" s="4">
        <v>45.36</v>
      </c>
      <c r="J9551" s="5">
        <v>7</v>
      </c>
      <c r="K9551" s="4">
        <v>21.77</v>
      </c>
    </row>
    <row r="9552" spans="1:11" x14ac:dyDescent="0.2">
      <c r="A9552" t="s">
        <v>3927</v>
      </c>
      <c r="B9552" t="str">
        <f t="shared" si="300"/>
        <v>2017</v>
      </c>
      <c r="C9552" t="str">
        <f t="shared" si="301"/>
        <v>Dec</v>
      </c>
      <c r="D9552" t="s">
        <v>3736</v>
      </c>
      <c r="E9552" t="s">
        <v>31</v>
      </c>
      <c r="F9552" t="s">
        <v>12</v>
      </c>
      <c r="G9552" t="s">
        <v>22</v>
      </c>
      <c r="H9552" t="s">
        <v>293</v>
      </c>
      <c r="I9552" s="4">
        <v>10.130000000000001</v>
      </c>
      <c r="J9552" s="5">
        <v>2</v>
      </c>
      <c r="K9552" s="4">
        <v>3.67</v>
      </c>
    </row>
    <row r="9553" spans="1:11" x14ac:dyDescent="0.2">
      <c r="A9553" t="s">
        <v>3927</v>
      </c>
      <c r="B9553" t="str">
        <f t="shared" si="300"/>
        <v>2017</v>
      </c>
      <c r="C9553" t="str">
        <f t="shared" si="301"/>
        <v>Dec</v>
      </c>
      <c r="D9553" t="s">
        <v>2070</v>
      </c>
      <c r="E9553" t="s">
        <v>26</v>
      </c>
      <c r="F9553" t="s">
        <v>12</v>
      </c>
      <c r="G9553" t="s">
        <v>20</v>
      </c>
      <c r="H9553" t="s">
        <v>2303</v>
      </c>
      <c r="I9553" s="4">
        <v>37.39</v>
      </c>
      <c r="J9553" s="5">
        <v>3</v>
      </c>
      <c r="K9553" s="4">
        <v>2.34</v>
      </c>
    </row>
    <row r="9554" spans="1:11" x14ac:dyDescent="0.2">
      <c r="A9554" t="s">
        <v>3927</v>
      </c>
      <c r="B9554" t="str">
        <f t="shared" si="300"/>
        <v>2017</v>
      </c>
      <c r="C9554" t="str">
        <f t="shared" si="301"/>
        <v>Dec</v>
      </c>
      <c r="D9554" t="s">
        <v>2070</v>
      </c>
      <c r="E9554" t="s">
        <v>26</v>
      </c>
      <c r="F9554" t="s">
        <v>38</v>
      </c>
      <c r="G9554" t="s">
        <v>52</v>
      </c>
      <c r="H9554" t="s">
        <v>3179</v>
      </c>
      <c r="I9554" s="4">
        <v>79.12</v>
      </c>
      <c r="J9554" s="5">
        <v>5</v>
      </c>
      <c r="K9554" s="4">
        <v>13.85</v>
      </c>
    </row>
    <row r="9555" spans="1:11" x14ac:dyDescent="0.2">
      <c r="A9555" t="s">
        <v>3927</v>
      </c>
      <c r="B9555" t="str">
        <f t="shared" si="300"/>
        <v>2017</v>
      </c>
      <c r="C9555" t="str">
        <f t="shared" si="301"/>
        <v>Dec</v>
      </c>
      <c r="D9555" t="s">
        <v>1931</v>
      </c>
      <c r="E9555" t="s">
        <v>706</v>
      </c>
      <c r="F9555" t="s">
        <v>12</v>
      </c>
      <c r="G9555" t="s">
        <v>13</v>
      </c>
      <c r="H9555" t="s">
        <v>2008</v>
      </c>
      <c r="I9555" s="4">
        <v>19.440000000000001</v>
      </c>
      <c r="J9555" s="5">
        <v>3</v>
      </c>
      <c r="K9555" s="4">
        <v>9.33</v>
      </c>
    </row>
    <row r="9556" spans="1:11" x14ac:dyDescent="0.2">
      <c r="A9556" t="s">
        <v>3927</v>
      </c>
      <c r="B9556" t="str">
        <f t="shared" si="300"/>
        <v>2017</v>
      </c>
      <c r="C9556" t="str">
        <f t="shared" si="301"/>
        <v>Dec</v>
      </c>
      <c r="D9556" t="s">
        <v>1931</v>
      </c>
      <c r="E9556" t="s">
        <v>706</v>
      </c>
      <c r="F9556" t="s">
        <v>38</v>
      </c>
      <c r="G9556" t="s">
        <v>39</v>
      </c>
      <c r="H9556" t="s">
        <v>1066</v>
      </c>
      <c r="I9556" s="4">
        <v>897.15</v>
      </c>
      <c r="J9556" s="5">
        <v>3</v>
      </c>
      <c r="K9556" s="4">
        <v>251.2</v>
      </c>
    </row>
    <row r="9557" spans="1:11" x14ac:dyDescent="0.2">
      <c r="A9557" t="s">
        <v>3927</v>
      </c>
      <c r="B9557" t="str">
        <f t="shared" si="300"/>
        <v>2017</v>
      </c>
      <c r="C9557" t="str">
        <f t="shared" si="301"/>
        <v>Dec</v>
      </c>
      <c r="D9557" t="s">
        <v>1274</v>
      </c>
      <c r="E9557" t="s">
        <v>87</v>
      </c>
      <c r="F9557" t="s">
        <v>38</v>
      </c>
      <c r="G9557" t="s">
        <v>52</v>
      </c>
      <c r="H9557" t="s">
        <v>2836</v>
      </c>
      <c r="I9557" s="4">
        <v>7.71</v>
      </c>
      <c r="J9557" s="5">
        <v>2</v>
      </c>
      <c r="K9557" s="4">
        <v>1.74</v>
      </c>
    </row>
    <row r="9558" spans="1:11" x14ac:dyDescent="0.2">
      <c r="A9558" t="s">
        <v>3927</v>
      </c>
      <c r="B9558" t="str">
        <f t="shared" si="300"/>
        <v>2017</v>
      </c>
      <c r="C9558" t="str">
        <f t="shared" si="301"/>
        <v>Dec</v>
      </c>
      <c r="D9558" t="s">
        <v>2831</v>
      </c>
      <c r="E9558" t="s">
        <v>11</v>
      </c>
      <c r="F9558" t="s">
        <v>12</v>
      </c>
      <c r="G9558" t="s">
        <v>13</v>
      </c>
      <c r="H9558" t="s">
        <v>2960</v>
      </c>
      <c r="I9558" s="4">
        <v>10.37</v>
      </c>
      <c r="J9558" s="5">
        <v>2</v>
      </c>
      <c r="K9558" s="4">
        <v>3.63</v>
      </c>
    </row>
    <row r="9559" spans="1:11" x14ac:dyDescent="0.2">
      <c r="A9559" t="s">
        <v>3927</v>
      </c>
      <c r="B9559" t="str">
        <f t="shared" si="300"/>
        <v>2017</v>
      </c>
      <c r="C9559" t="str">
        <f t="shared" si="301"/>
        <v>Dec</v>
      </c>
      <c r="D9559" t="s">
        <v>2804</v>
      </c>
      <c r="E9559" t="s">
        <v>189</v>
      </c>
      <c r="F9559" t="s">
        <v>12</v>
      </c>
      <c r="G9559" t="s">
        <v>13</v>
      </c>
      <c r="H9559" t="s">
        <v>510</v>
      </c>
      <c r="I9559" s="4">
        <v>41.86</v>
      </c>
      <c r="J9559" s="5">
        <v>7</v>
      </c>
      <c r="K9559" s="4">
        <v>18.84</v>
      </c>
    </row>
    <row r="9560" spans="1:11" x14ac:dyDescent="0.2">
      <c r="A9560" t="s">
        <v>3927</v>
      </c>
      <c r="B9560" t="str">
        <f t="shared" si="300"/>
        <v>2017</v>
      </c>
      <c r="C9560" t="str">
        <f t="shared" si="301"/>
        <v>Dec</v>
      </c>
      <c r="D9560" t="s">
        <v>2804</v>
      </c>
      <c r="E9560" t="s">
        <v>189</v>
      </c>
      <c r="F9560" t="s">
        <v>38</v>
      </c>
      <c r="G9560" t="s">
        <v>83</v>
      </c>
      <c r="H9560" t="s">
        <v>2234</v>
      </c>
      <c r="I9560" s="4">
        <v>141.96</v>
      </c>
      <c r="J9560" s="5">
        <v>2</v>
      </c>
      <c r="K9560" s="4">
        <v>41.17</v>
      </c>
    </row>
    <row r="9561" spans="1:11" x14ac:dyDescent="0.2">
      <c r="A9561" t="s">
        <v>3927</v>
      </c>
      <c r="B9561" t="str">
        <f t="shared" si="300"/>
        <v>2017</v>
      </c>
      <c r="C9561" t="str">
        <f t="shared" si="301"/>
        <v>Dec</v>
      </c>
      <c r="D9561" t="s">
        <v>2058</v>
      </c>
      <c r="E9561" t="s">
        <v>189</v>
      </c>
      <c r="F9561" t="s">
        <v>12</v>
      </c>
      <c r="G9561" t="s">
        <v>22</v>
      </c>
      <c r="H9561" t="s">
        <v>2639</v>
      </c>
      <c r="I9561" s="4">
        <v>15.92</v>
      </c>
      <c r="J9561" s="5">
        <v>5</v>
      </c>
      <c r="K9561" s="4">
        <v>5.37</v>
      </c>
    </row>
    <row r="9562" spans="1:11" x14ac:dyDescent="0.2">
      <c r="A9562" t="s">
        <v>3927</v>
      </c>
      <c r="B9562" t="str">
        <f t="shared" si="300"/>
        <v>2017</v>
      </c>
      <c r="C9562" t="str">
        <f t="shared" si="301"/>
        <v>Dec</v>
      </c>
      <c r="D9562" t="s">
        <v>2058</v>
      </c>
      <c r="E9562" t="s">
        <v>189</v>
      </c>
      <c r="F9562" t="s">
        <v>38</v>
      </c>
      <c r="G9562" t="s">
        <v>52</v>
      </c>
      <c r="H9562" t="s">
        <v>331</v>
      </c>
      <c r="I9562" s="4">
        <v>70.680000000000007</v>
      </c>
      <c r="J9562" s="5">
        <v>12</v>
      </c>
      <c r="K9562" s="4">
        <v>31.1</v>
      </c>
    </row>
    <row r="9563" spans="1:11" x14ac:dyDescent="0.2">
      <c r="A9563" t="s">
        <v>3927</v>
      </c>
      <c r="B9563" t="str">
        <f t="shared" si="300"/>
        <v>2017</v>
      </c>
      <c r="C9563" t="str">
        <f t="shared" si="301"/>
        <v>Dec</v>
      </c>
      <c r="D9563" t="s">
        <v>2058</v>
      </c>
      <c r="E9563" t="s">
        <v>189</v>
      </c>
      <c r="F9563" t="s">
        <v>12</v>
      </c>
      <c r="G9563" t="s">
        <v>20</v>
      </c>
      <c r="H9563" t="s">
        <v>2411</v>
      </c>
      <c r="I9563" s="4">
        <v>541.24</v>
      </c>
      <c r="J9563" s="5">
        <v>4</v>
      </c>
      <c r="K9563" s="4">
        <v>5.41</v>
      </c>
    </row>
    <row r="9564" spans="1:11" x14ac:dyDescent="0.2">
      <c r="A9564" t="s">
        <v>3927</v>
      </c>
      <c r="B9564" t="str">
        <f t="shared" si="300"/>
        <v>2017</v>
      </c>
      <c r="C9564" t="str">
        <f t="shared" si="301"/>
        <v>Dec</v>
      </c>
      <c r="D9564" t="s">
        <v>3359</v>
      </c>
      <c r="E9564" t="s">
        <v>31</v>
      </c>
      <c r="F9564" t="s">
        <v>38</v>
      </c>
      <c r="G9564" t="s">
        <v>52</v>
      </c>
      <c r="H9564" t="s">
        <v>2423</v>
      </c>
      <c r="I9564" s="4">
        <v>629.64</v>
      </c>
      <c r="J9564" s="5">
        <v>9</v>
      </c>
      <c r="K9564" s="4">
        <v>107.04</v>
      </c>
    </row>
    <row r="9565" spans="1:11" x14ac:dyDescent="0.2">
      <c r="A9565" t="s">
        <v>3927</v>
      </c>
      <c r="B9565" t="str">
        <f t="shared" si="300"/>
        <v>2017</v>
      </c>
      <c r="C9565" t="str">
        <f t="shared" si="301"/>
        <v>Dec</v>
      </c>
      <c r="D9565" t="s">
        <v>2091</v>
      </c>
      <c r="E9565" t="s">
        <v>26</v>
      </c>
      <c r="F9565" t="s">
        <v>12</v>
      </c>
      <c r="G9565" t="s">
        <v>18</v>
      </c>
      <c r="H9565" t="s">
        <v>218</v>
      </c>
      <c r="I9565" s="4">
        <v>15.94</v>
      </c>
      <c r="J9565" s="5">
        <v>4</v>
      </c>
      <c r="K9565" s="4">
        <v>5.18</v>
      </c>
    </row>
    <row r="9566" spans="1:11" x14ac:dyDescent="0.2">
      <c r="A9566" t="s">
        <v>3927</v>
      </c>
      <c r="B9566" t="str">
        <f t="shared" si="300"/>
        <v>2017</v>
      </c>
      <c r="C9566" t="str">
        <f t="shared" si="301"/>
        <v>Dec</v>
      </c>
      <c r="D9566" t="s">
        <v>2091</v>
      </c>
      <c r="E9566" t="s">
        <v>26</v>
      </c>
      <c r="F9566" t="s">
        <v>12</v>
      </c>
      <c r="G9566" t="s">
        <v>22</v>
      </c>
      <c r="H9566" t="s">
        <v>1130</v>
      </c>
      <c r="I9566" s="4">
        <v>8</v>
      </c>
      <c r="J9566" s="5">
        <v>7</v>
      </c>
      <c r="K9566" s="4">
        <v>-5.6</v>
      </c>
    </row>
    <row r="9567" spans="1:11" x14ac:dyDescent="0.2">
      <c r="A9567" t="s">
        <v>3927</v>
      </c>
      <c r="B9567" t="str">
        <f t="shared" si="300"/>
        <v>2017</v>
      </c>
      <c r="C9567" t="str">
        <f t="shared" si="301"/>
        <v>Dec</v>
      </c>
      <c r="D9567" t="s">
        <v>2091</v>
      </c>
      <c r="E9567" t="s">
        <v>26</v>
      </c>
      <c r="F9567" t="s">
        <v>38</v>
      </c>
      <c r="G9567" t="s">
        <v>39</v>
      </c>
      <c r="H9567" t="s">
        <v>345</v>
      </c>
      <c r="I9567" s="4">
        <v>398.97</v>
      </c>
      <c r="J9567" s="5">
        <v>2</v>
      </c>
      <c r="K9567" s="4">
        <v>-28.5</v>
      </c>
    </row>
    <row r="9568" spans="1:11" x14ac:dyDescent="0.2">
      <c r="A9568" t="s">
        <v>3928</v>
      </c>
      <c r="B9568" t="str">
        <f t="shared" si="300"/>
        <v>2017</v>
      </c>
      <c r="C9568" t="str">
        <f t="shared" si="301"/>
        <v>Dec</v>
      </c>
      <c r="D9568" t="s">
        <v>759</v>
      </c>
      <c r="E9568" t="s">
        <v>31</v>
      </c>
      <c r="F9568" t="s">
        <v>12</v>
      </c>
      <c r="G9568" t="s">
        <v>20</v>
      </c>
      <c r="H9568" t="s">
        <v>1618</v>
      </c>
      <c r="I9568" s="4">
        <v>559.62</v>
      </c>
      <c r="J9568" s="5">
        <v>9</v>
      </c>
      <c r="K9568" s="4">
        <v>151.1</v>
      </c>
    </row>
    <row r="9569" spans="1:11" x14ac:dyDescent="0.2">
      <c r="A9569" t="s">
        <v>3928</v>
      </c>
      <c r="B9569" t="str">
        <f t="shared" si="300"/>
        <v>2017</v>
      </c>
      <c r="C9569" t="str">
        <f t="shared" si="301"/>
        <v>Dec</v>
      </c>
      <c r="D9569" t="s">
        <v>759</v>
      </c>
      <c r="E9569" t="s">
        <v>31</v>
      </c>
      <c r="F9569" t="s">
        <v>12</v>
      </c>
      <c r="G9569" t="s">
        <v>13</v>
      </c>
      <c r="H9569" t="s">
        <v>1380</v>
      </c>
      <c r="I9569" s="4">
        <v>109.92</v>
      </c>
      <c r="J9569" s="5">
        <v>2</v>
      </c>
      <c r="K9569" s="4">
        <v>53.86</v>
      </c>
    </row>
    <row r="9570" spans="1:11" x14ac:dyDescent="0.2">
      <c r="A9570" t="s">
        <v>3928</v>
      </c>
      <c r="B9570" t="str">
        <f t="shared" si="300"/>
        <v>2017</v>
      </c>
      <c r="C9570" t="str">
        <f t="shared" si="301"/>
        <v>Dec</v>
      </c>
      <c r="D9570" t="s">
        <v>759</v>
      </c>
      <c r="E9570" t="s">
        <v>31</v>
      </c>
      <c r="F9570" t="s">
        <v>12</v>
      </c>
      <c r="G9570" t="s">
        <v>13</v>
      </c>
      <c r="H9570" t="s">
        <v>2470</v>
      </c>
      <c r="I9570" s="4">
        <v>8.56</v>
      </c>
      <c r="J9570" s="5">
        <v>2</v>
      </c>
      <c r="K9570" s="4">
        <v>3.85</v>
      </c>
    </row>
    <row r="9571" spans="1:11" x14ac:dyDescent="0.2">
      <c r="A9571" t="s">
        <v>3928</v>
      </c>
      <c r="B9571" t="str">
        <f t="shared" si="300"/>
        <v>2017</v>
      </c>
      <c r="C9571" t="str">
        <f t="shared" si="301"/>
        <v>Dec</v>
      </c>
      <c r="D9571" t="s">
        <v>1572</v>
      </c>
      <c r="E9571" t="s">
        <v>62</v>
      </c>
      <c r="F9571" t="s">
        <v>12</v>
      </c>
      <c r="G9571" t="s">
        <v>27</v>
      </c>
      <c r="H9571" t="s">
        <v>2663</v>
      </c>
      <c r="I9571" s="4">
        <v>34.65</v>
      </c>
      <c r="J9571" s="5">
        <v>3</v>
      </c>
      <c r="K9571" s="4">
        <v>10.4</v>
      </c>
    </row>
    <row r="9572" spans="1:11" x14ac:dyDescent="0.2">
      <c r="A9572" t="s">
        <v>3928</v>
      </c>
      <c r="B9572" t="str">
        <f t="shared" si="300"/>
        <v>2017</v>
      </c>
      <c r="C9572" t="str">
        <f t="shared" si="301"/>
        <v>Dec</v>
      </c>
      <c r="D9572" t="s">
        <v>267</v>
      </c>
      <c r="E9572" t="s">
        <v>11</v>
      </c>
      <c r="F9572" t="s">
        <v>12</v>
      </c>
      <c r="G9572" t="s">
        <v>105</v>
      </c>
      <c r="H9572" t="s">
        <v>298</v>
      </c>
      <c r="I9572" s="4">
        <v>294.62</v>
      </c>
      <c r="J9572" s="5">
        <v>5</v>
      </c>
      <c r="K9572" s="4">
        <v>-766.01</v>
      </c>
    </row>
    <row r="9573" spans="1:11" x14ac:dyDescent="0.2">
      <c r="A9573" t="s">
        <v>3928</v>
      </c>
      <c r="B9573" t="str">
        <f t="shared" si="300"/>
        <v>2017</v>
      </c>
      <c r="C9573" t="str">
        <f t="shared" si="301"/>
        <v>Dec</v>
      </c>
      <c r="D9573" t="s">
        <v>267</v>
      </c>
      <c r="E9573" t="s">
        <v>11</v>
      </c>
      <c r="F9573" t="s">
        <v>38</v>
      </c>
      <c r="G9573" t="s">
        <v>52</v>
      </c>
      <c r="H9573" t="s">
        <v>518</v>
      </c>
      <c r="I9573" s="4">
        <v>8.75</v>
      </c>
      <c r="J9573" s="5">
        <v>4</v>
      </c>
      <c r="K9573" s="4">
        <v>-3.72</v>
      </c>
    </row>
    <row r="9574" spans="1:11" x14ac:dyDescent="0.2">
      <c r="A9574" t="s">
        <v>3928</v>
      </c>
      <c r="B9574" t="str">
        <f t="shared" si="300"/>
        <v>2017</v>
      </c>
      <c r="C9574" t="str">
        <f t="shared" si="301"/>
        <v>Dec</v>
      </c>
      <c r="D9574" t="s">
        <v>1922</v>
      </c>
      <c r="E9574" t="s">
        <v>139</v>
      </c>
      <c r="F9574" t="s">
        <v>12</v>
      </c>
      <c r="G9574" t="s">
        <v>27</v>
      </c>
      <c r="H9574" t="s">
        <v>1294</v>
      </c>
      <c r="I9574" s="4">
        <v>47.96</v>
      </c>
      <c r="J9574" s="5">
        <v>5</v>
      </c>
      <c r="K9574" s="4">
        <v>4.2</v>
      </c>
    </row>
    <row r="9575" spans="1:11" x14ac:dyDescent="0.2">
      <c r="A9575" t="s">
        <v>3928</v>
      </c>
      <c r="B9575" t="str">
        <f t="shared" si="300"/>
        <v>2017</v>
      </c>
      <c r="C9575" t="str">
        <f t="shared" si="301"/>
        <v>Dec</v>
      </c>
      <c r="D9575" t="s">
        <v>1663</v>
      </c>
      <c r="E9575" t="s">
        <v>31</v>
      </c>
      <c r="F9575" t="s">
        <v>12</v>
      </c>
      <c r="G9575" t="s">
        <v>22</v>
      </c>
      <c r="H9575" t="s">
        <v>76</v>
      </c>
      <c r="I9575" s="4">
        <v>9.02</v>
      </c>
      <c r="J9575" s="5">
        <v>6</v>
      </c>
      <c r="K9575" s="4">
        <v>3.16</v>
      </c>
    </row>
    <row r="9576" spans="1:11" x14ac:dyDescent="0.2">
      <c r="A9576" t="s">
        <v>3928</v>
      </c>
      <c r="B9576" t="str">
        <f t="shared" si="300"/>
        <v>2017</v>
      </c>
      <c r="C9576" t="str">
        <f t="shared" si="301"/>
        <v>Dec</v>
      </c>
      <c r="D9576" t="s">
        <v>1663</v>
      </c>
      <c r="E9576" t="s">
        <v>31</v>
      </c>
      <c r="F9576" t="s">
        <v>12</v>
      </c>
      <c r="G9576" t="s">
        <v>22</v>
      </c>
      <c r="H9576" t="s">
        <v>1320</v>
      </c>
      <c r="I9576" s="4">
        <v>69.459999999999994</v>
      </c>
      <c r="J9576" s="5">
        <v>2</v>
      </c>
      <c r="K9576" s="4">
        <v>22.57</v>
      </c>
    </row>
    <row r="9577" spans="1:11" x14ac:dyDescent="0.2">
      <c r="A9577" t="s">
        <v>3928</v>
      </c>
      <c r="B9577" t="str">
        <f t="shared" si="300"/>
        <v>2017</v>
      </c>
      <c r="C9577" t="str">
        <f t="shared" si="301"/>
        <v>Dec</v>
      </c>
      <c r="D9577" t="s">
        <v>1663</v>
      </c>
      <c r="E9577" t="s">
        <v>31</v>
      </c>
      <c r="F9577" t="s">
        <v>12</v>
      </c>
      <c r="G9577" t="s">
        <v>13</v>
      </c>
      <c r="H9577" t="s">
        <v>1546</v>
      </c>
      <c r="I9577" s="4">
        <v>10.86</v>
      </c>
      <c r="J9577" s="5">
        <v>2</v>
      </c>
      <c r="K9577" s="4">
        <v>5.32</v>
      </c>
    </row>
    <row r="9578" spans="1:11" x14ac:dyDescent="0.2">
      <c r="A9578" t="s">
        <v>3928</v>
      </c>
      <c r="B9578" t="str">
        <f t="shared" si="300"/>
        <v>2017</v>
      </c>
      <c r="C9578" t="str">
        <f t="shared" si="301"/>
        <v>Dec</v>
      </c>
      <c r="D9578" t="s">
        <v>1663</v>
      </c>
      <c r="E9578" t="s">
        <v>31</v>
      </c>
      <c r="F9578" t="s">
        <v>12</v>
      </c>
      <c r="G9578" t="s">
        <v>105</v>
      </c>
      <c r="H9578" t="s">
        <v>487</v>
      </c>
      <c r="I9578" s="4">
        <v>79.47</v>
      </c>
      <c r="J9578" s="5">
        <v>3</v>
      </c>
      <c r="K9578" s="4">
        <v>22.25</v>
      </c>
    </row>
    <row r="9579" spans="1:11" x14ac:dyDescent="0.2">
      <c r="A9579" t="s">
        <v>3928</v>
      </c>
      <c r="B9579" t="str">
        <f t="shared" si="300"/>
        <v>2017</v>
      </c>
      <c r="C9579" t="str">
        <f t="shared" si="301"/>
        <v>Dec</v>
      </c>
      <c r="D9579" t="s">
        <v>1663</v>
      </c>
      <c r="E9579" t="s">
        <v>31</v>
      </c>
      <c r="F9579" t="s">
        <v>12</v>
      </c>
      <c r="G9579" t="s">
        <v>27</v>
      </c>
      <c r="H9579" t="s">
        <v>621</v>
      </c>
      <c r="I9579" s="4">
        <v>10.08</v>
      </c>
      <c r="J9579" s="5">
        <v>6</v>
      </c>
      <c r="K9579" s="4">
        <v>5.04</v>
      </c>
    </row>
    <row r="9580" spans="1:11" x14ac:dyDescent="0.2">
      <c r="A9580" t="s">
        <v>3928</v>
      </c>
      <c r="B9580" t="str">
        <f t="shared" si="300"/>
        <v>2017</v>
      </c>
      <c r="C9580" t="str">
        <f t="shared" si="301"/>
        <v>Dec</v>
      </c>
      <c r="D9580" t="s">
        <v>1749</v>
      </c>
      <c r="E9580" t="s">
        <v>139</v>
      </c>
      <c r="F9580" t="s">
        <v>12</v>
      </c>
      <c r="G9580" t="s">
        <v>22</v>
      </c>
      <c r="H9580" t="s">
        <v>1483</v>
      </c>
      <c r="I9580" s="4">
        <v>45.66</v>
      </c>
      <c r="J9580" s="5">
        <v>5</v>
      </c>
      <c r="K9580" s="4">
        <v>-33.479999999999997</v>
      </c>
    </row>
    <row r="9581" spans="1:11" x14ac:dyDescent="0.2">
      <c r="A9581" t="s">
        <v>3928</v>
      </c>
      <c r="B9581" t="str">
        <f t="shared" si="300"/>
        <v>2017</v>
      </c>
      <c r="C9581" t="str">
        <f t="shared" si="301"/>
        <v>Dec</v>
      </c>
      <c r="D9581" t="s">
        <v>280</v>
      </c>
      <c r="E9581" t="s">
        <v>26</v>
      </c>
      <c r="F9581" t="s">
        <v>12</v>
      </c>
      <c r="G9581" t="s">
        <v>22</v>
      </c>
      <c r="H9581" t="s">
        <v>2065</v>
      </c>
      <c r="I9581" s="4">
        <v>631.17999999999995</v>
      </c>
      <c r="J9581" s="5">
        <v>4</v>
      </c>
      <c r="K9581" s="4">
        <v>-462.86</v>
      </c>
    </row>
    <row r="9582" spans="1:11" x14ac:dyDescent="0.2">
      <c r="A9582" t="s">
        <v>3928</v>
      </c>
      <c r="B9582" t="str">
        <f t="shared" si="300"/>
        <v>2017</v>
      </c>
      <c r="C9582" t="str">
        <f t="shared" si="301"/>
        <v>Dec</v>
      </c>
      <c r="D9582" t="s">
        <v>2422</v>
      </c>
      <c r="E9582" t="s">
        <v>1156</v>
      </c>
      <c r="F9582" t="s">
        <v>43</v>
      </c>
      <c r="G9582" t="s">
        <v>44</v>
      </c>
      <c r="H9582" t="s">
        <v>1785</v>
      </c>
      <c r="I9582" s="4">
        <v>2479.96</v>
      </c>
      <c r="J9582" s="5">
        <v>4</v>
      </c>
      <c r="K9582" s="4">
        <v>743.99</v>
      </c>
    </row>
    <row r="9583" spans="1:11" x14ac:dyDescent="0.2">
      <c r="A9583" t="s">
        <v>3928</v>
      </c>
      <c r="B9583" t="str">
        <f t="shared" si="300"/>
        <v>2017</v>
      </c>
      <c r="C9583" t="str">
        <f t="shared" si="301"/>
        <v>Dec</v>
      </c>
      <c r="D9583" t="s">
        <v>2524</v>
      </c>
      <c r="E9583" t="s">
        <v>31</v>
      </c>
      <c r="F9583" t="s">
        <v>43</v>
      </c>
      <c r="G9583" t="s">
        <v>44</v>
      </c>
      <c r="H9583" t="s">
        <v>3064</v>
      </c>
      <c r="I9583" s="4">
        <v>39.99</v>
      </c>
      <c r="J9583" s="5">
        <v>1</v>
      </c>
      <c r="K9583" s="4">
        <v>-8</v>
      </c>
    </row>
    <row r="9584" spans="1:11" x14ac:dyDescent="0.2">
      <c r="A9584" t="s">
        <v>3928</v>
      </c>
      <c r="B9584" t="str">
        <f t="shared" si="300"/>
        <v>2017</v>
      </c>
      <c r="C9584" t="str">
        <f t="shared" si="301"/>
        <v>Dec</v>
      </c>
      <c r="D9584" t="s">
        <v>2524</v>
      </c>
      <c r="E9584" t="s">
        <v>31</v>
      </c>
      <c r="F9584" t="s">
        <v>38</v>
      </c>
      <c r="G9584" t="s">
        <v>39</v>
      </c>
      <c r="H9584" t="s">
        <v>1575</v>
      </c>
      <c r="I9584" s="4">
        <v>1159.06</v>
      </c>
      <c r="J9584" s="5">
        <v>9</v>
      </c>
      <c r="K9584" s="4">
        <v>43.46</v>
      </c>
    </row>
    <row r="9585" spans="1:11" x14ac:dyDescent="0.2">
      <c r="A9585" t="s">
        <v>3928</v>
      </c>
      <c r="B9585" t="str">
        <f t="shared" si="300"/>
        <v>2017</v>
      </c>
      <c r="C9585" t="str">
        <f t="shared" si="301"/>
        <v>Dec</v>
      </c>
      <c r="D9585" t="s">
        <v>2524</v>
      </c>
      <c r="E9585" t="s">
        <v>31</v>
      </c>
      <c r="F9585" t="s">
        <v>12</v>
      </c>
      <c r="G9585" t="s">
        <v>27</v>
      </c>
      <c r="H9585" t="s">
        <v>2447</v>
      </c>
      <c r="I9585" s="4">
        <v>179.9</v>
      </c>
      <c r="J9585" s="5">
        <v>5</v>
      </c>
      <c r="K9585" s="4">
        <v>44.98</v>
      </c>
    </row>
    <row r="9586" spans="1:11" x14ac:dyDescent="0.2">
      <c r="A9586" t="s">
        <v>3928</v>
      </c>
      <c r="B9586" t="str">
        <f t="shared" si="300"/>
        <v>2017</v>
      </c>
      <c r="C9586" t="str">
        <f t="shared" si="301"/>
        <v>Dec</v>
      </c>
      <c r="D9586" t="s">
        <v>1098</v>
      </c>
      <c r="E9586" t="s">
        <v>62</v>
      </c>
      <c r="F9586" t="s">
        <v>38</v>
      </c>
      <c r="G9586" t="s">
        <v>39</v>
      </c>
      <c r="H9586" t="s">
        <v>2004</v>
      </c>
      <c r="I9586" s="4">
        <v>701.96</v>
      </c>
      <c r="J9586" s="5">
        <v>2</v>
      </c>
      <c r="K9586" s="4">
        <v>168.47</v>
      </c>
    </row>
    <row r="9587" spans="1:11" x14ac:dyDescent="0.2">
      <c r="A9587" t="s">
        <v>3928</v>
      </c>
      <c r="B9587" t="str">
        <f t="shared" si="300"/>
        <v>2017</v>
      </c>
      <c r="C9587" t="str">
        <f t="shared" si="301"/>
        <v>Dec</v>
      </c>
      <c r="D9587" t="s">
        <v>539</v>
      </c>
      <c r="E9587" t="s">
        <v>11</v>
      </c>
      <c r="F9587" t="s">
        <v>12</v>
      </c>
      <c r="G9587" t="s">
        <v>27</v>
      </c>
      <c r="H9587" t="s">
        <v>2727</v>
      </c>
      <c r="I9587" s="4">
        <v>12.16</v>
      </c>
      <c r="J9587" s="5">
        <v>5</v>
      </c>
      <c r="K9587" s="4">
        <v>2.13</v>
      </c>
    </row>
    <row r="9588" spans="1:11" x14ac:dyDescent="0.2">
      <c r="A9588" t="s">
        <v>3928</v>
      </c>
      <c r="B9588" t="str">
        <f t="shared" si="300"/>
        <v>2017</v>
      </c>
      <c r="C9588" t="str">
        <f t="shared" si="301"/>
        <v>Dec</v>
      </c>
      <c r="D9588" t="s">
        <v>1827</v>
      </c>
      <c r="E9588" t="s">
        <v>290</v>
      </c>
      <c r="F9588" t="s">
        <v>12</v>
      </c>
      <c r="G9588" t="s">
        <v>27</v>
      </c>
      <c r="H9588" t="s">
        <v>1284</v>
      </c>
      <c r="I9588" s="4">
        <v>32.78</v>
      </c>
      <c r="J9588" s="5">
        <v>1</v>
      </c>
      <c r="K9588" s="4">
        <v>2.46</v>
      </c>
    </row>
    <row r="9589" spans="1:11" x14ac:dyDescent="0.2">
      <c r="A9589" t="s">
        <v>3928</v>
      </c>
      <c r="B9589" t="str">
        <f t="shared" si="300"/>
        <v>2017</v>
      </c>
      <c r="C9589" t="str">
        <f t="shared" si="301"/>
        <v>Dec</v>
      </c>
      <c r="D9589" t="s">
        <v>1998</v>
      </c>
      <c r="E9589" t="s">
        <v>327</v>
      </c>
      <c r="F9589" t="s">
        <v>12</v>
      </c>
      <c r="G9589" t="s">
        <v>20</v>
      </c>
      <c r="H9589" t="s">
        <v>1133</v>
      </c>
      <c r="I9589" s="4">
        <v>114.29</v>
      </c>
      <c r="J9589" s="5">
        <v>1</v>
      </c>
      <c r="K9589" s="4">
        <v>12.86</v>
      </c>
    </row>
    <row r="9590" spans="1:11" x14ac:dyDescent="0.2">
      <c r="A9590" t="s">
        <v>3928</v>
      </c>
      <c r="B9590" t="str">
        <f t="shared" si="300"/>
        <v>2017</v>
      </c>
      <c r="C9590" t="str">
        <f t="shared" si="301"/>
        <v>Dec</v>
      </c>
      <c r="D9590" t="s">
        <v>1998</v>
      </c>
      <c r="E9590" t="s">
        <v>327</v>
      </c>
      <c r="F9590" t="s">
        <v>12</v>
      </c>
      <c r="G9590" t="s">
        <v>22</v>
      </c>
      <c r="H9590" t="s">
        <v>2360</v>
      </c>
      <c r="I9590" s="4">
        <v>36.619999999999997</v>
      </c>
      <c r="J9590" s="5">
        <v>8</v>
      </c>
      <c r="K9590" s="4">
        <v>-24.42</v>
      </c>
    </row>
    <row r="9591" spans="1:11" x14ac:dyDescent="0.2">
      <c r="A9591" t="s">
        <v>3928</v>
      </c>
      <c r="B9591" t="str">
        <f t="shared" si="300"/>
        <v>2017</v>
      </c>
      <c r="C9591" t="str">
        <f t="shared" si="301"/>
        <v>Dec</v>
      </c>
      <c r="D9591" t="s">
        <v>1998</v>
      </c>
      <c r="E9591" t="s">
        <v>327</v>
      </c>
      <c r="F9591" t="s">
        <v>38</v>
      </c>
      <c r="G9591" t="s">
        <v>83</v>
      </c>
      <c r="H9591" t="s">
        <v>1919</v>
      </c>
      <c r="I9591" s="4">
        <v>242.35</v>
      </c>
      <c r="J9591" s="5">
        <v>8</v>
      </c>
      <c r="K9591" s="4">
        <v>-363.53</v>
      </c>
    </row>
    <row r="9592" spans="1:11" x14ac:dyDescent="0.2">
      <c r="A9592" t="s">
        <v>3928</v>
      </c>
      <c r="B9592" t="str">
        <f t="shared" si="300"/>
        <v>2017</v>
      </c>
      <c r="C9592" t="str">
        <f t="shared" si="301"/>
        <v>Dec</v>
      </c>
      <c r="D9592" t="s">
        <v>1998</v>
      </c>
      <c r="E9592" t="s">
        <v>327</v>
      </c>
      <c r="F9592" t="s">
        <v>43</v>
      </c>
      <c r="G9592" t="s">
        <v>44</v>
      </c>
      <c r="H9592" t="s">
        <v>2133</v>
      </c>
      <c r="I9592" s="4">
        <v>49.62</v>
      </c>
      <c r="J9592" s="5">
        <v>2</v>
      </c>
      <c r="K9592" s="4">
        <v>4.96</v>
      </c>
    </row>
    <row r="9593" spans="1:11" x14ac:dyDescent="0.2">
      <c r="A9593" t="s">
        <v>3928</v>
      </c>
      <c r="B9593" t="str">
        <f t="shared" si="300"/>
        <v>2017</v>
      </c>
      <c r="C9593" t="str">
        <f t="shared" si="301"/>
        <v>Dec</v>
      </c>
      <c r="D9593" t="s">
        <v>1998</v>
      </c>
      <c r="E9593" t="s">
        <v>327</v>
      </c>
      <c r="F9593" t="s">
        <v>38</v>
      </c>
      <c r="G9593" t="s">
        <v>52</v>
      </c>
      <c r="H9593" t="s">
        <v>2672</v>
      </c>
      <c r="I9593" s="4">
        <v>508.7</v>
      </c>
      <c r="J9593" s="5">
        <v>6</v>
      </c>
      <c r="K9593" s="4">
        <v>0</v>
      </c>
    </row>
    <row r="9594" spans="1:11" x14ac:dyDescent="0.2">
      <c r="A9594" t="s">
        <v>3928</v>
      </c>
      <c r="B9594" t="str">
        <f t="shared" si="300"/>
        <v>2017</v>
      </c>
      <c r="C9594" t="str">
        <f t="shared" si="301"/>
        <v>Dec</v>
      </c>
      <c r="D9594" t="s">
        <v>1998</v>
      </c>
      <c r="E9594" t="s">
        <v>327</v>
      </c>
      <c r="F9594" t="s">
        <v>43</v>
      </c>
      <c r="G9594" t="s">
        <v>44</v>
      </c>
      <c r="H9594" t="s">
        <v>154</v>
      </c>
      <c r="I9594" s="4">
        <v>57.36</v>
      </c>
      <c r="J9594" s="5">
        <v>6</v>
      </c>
      <c r="K9594" s="4">
        <v>-14.34</v>
      </c>
    </row>
    <row r="9595" spans="1:11" x14ac:dyDescent="0.2">
      <c r="A9595" t="s">
        <v>3928</v>
      </c>
      <c r="B9595" t="str">
        <f t="shared" si="300"/>
        <v>2017</v>
      </c>
      <c r="C9595" t="str">
        <f t="shared" si="301"/>
        <v>Dec</v>
      </c>
      <c r="D9595" t="s">
        <v>1998</v>
      </c>
      <c r="E9595" t="s">
        <v>327</v>
      </c>
      <c r="F9595" t="s">
        <v>38</v>
      </c>
      <c r="G9595" t="s">
        <v>39</v>
      </c>
      <c r="H9595" t="s">
        <v>1244</v>
      </c>
      <c r="I9595" s="4">
        <v>906.68</v>
      </c>
      <c r="J9595" s="5">
        <v>5</v>
      </c>
      <c r="K9595" s="4">
        <v>68</v>
      </c>
    </row>
    <row r="9596" spans="1:11" x14ac:dyDescent="0.2">
      <c r="A9596" t="s">
        <v>3928</v>
      </c>
      <c r="B9596" t="str">
        <f t="shared" si="300"/>
        <v>2017</v>
      </c>
      <c r="C9596" t="str">
        <f t="shared" si="301"/>
        <v>Dec</v>
      </c>
      <c r="D9596" t="s">
        <v>3123</v>
      </c>
      <c r="E9596" t="s">
        <v>109</v>
      </c>
      <c r="F9596" t="s">
        <v>12</v>
      </c>
      <c r="G9596" t="s">
        <v>22</v>
      </c>
      <c r="H9596" t="s">
        <v>1058</v>
      </c>
      <c r="I9596" s="4">
        <v>67.86</v>
      </c>
      <c r="J9596" s="5">
        <v>6</v>
      </c>
      <c r="K9596" s="4">
        <v>-45.24</v>
      </c>
    </row>
    <row r="9597" spans="1:11" x14ac:dyDescent="0.2">
      <c r="A9597" t="s">
        <v>3928</v>
      </c>
      <c r="B9597" t="str">
        <f t="shared" si="300"/>
        <v>2017</v>
      </c>
      <c r="C9597" t="str">
        <f t="shared" si="301"/>
        <v>Dec</v>
      </c>
      <c r="D9597" t="s">
        <v>1638</v>
      </c>
      <c r="E9597" t="s">
        <v>87</v>
      </c>
      <c r="F9597" t="s">
        <v>12</v>
      </c>
      <c r="G9597" t="s">
        <v>27</v>
      </c>
      <c r="H9597" t="s">
        <v>42</v>
      </c>
      <c r="I9597" s="4">
        <v>19.73</v>
      </c>
      <c r="J9597" s="5">
        <v>9</v>
      </c>
      <c r="K9597" s="4">
        <v>1.73</v>
      </c>
    </row>
    <row r="9598" spans="1:11" x14ac:dyDescent="0.2">
      <c r="A9598" t="s">
        <v>3928</v>
      </c>
      <c r="B9598" t="str">
        <f t="shared" si="300"/>
        <v>2017</v>
      </c>
      <c r="C9598" t="str">
        <f t="shared" si="301"/>
        <v>Dec</v>
      </c>
      <c r="D9598" t="s">
        <v>1638</v>
      </c>
      <c r="E9598" t="s">
        <v>87</v>
      </c>
      <c r="F9598" t="s">
        <v>43</v>
      </c>
      <c r="G9598" t="s">
        <v>44</v>
      </c>
      <c r="H9598" t="s">
        <v>654</v>
      </c>
      <c r="I9598" s="4">
        <v>151.19</v>
      </c>
      <c r="J9598" s="5">
        <v>2</v>
      </c>
      <c r="K9598" s="4">
        <v>-25.2</v>
      </c>
    </row>
    <row r="9599" spans="1:11" x14ac:dyDescent="0.2">
      <c r="A9599" t="s">
        <v>3928</v>
      </c>
      <c r="B9599" t="str">
        <f t="shared" si="300"/>
        <v>2017</v>
      </c>
      <c r="C9599" t="str">
        <f t="shared" si="301"/>
        <v>Dec</v>
      </c>
      <c r="D9599" t="s">
        <v>470</v>
      </c>
      <c r="E9599" t="s">
        <v>501</v>
      </c>
      <c r="F9599" t="s">
        <v>12</v>
      </c>
      <c r="G9599" t="s">
        <v>105</v>
      </c>
      <c r="H9599" t="s">
        <v>231</v>
      </c>
      <c r="I9599" s="4">
        <v>286.86</v>
      </c>
      <c r="J9599" s="5">
        <v>7</v>
      </c>
      <c r="K9599" s="4">
        <v>80.319999999999993</v>
      </c>
    </row>
    <row r="9600" spans="1:11" x14ac:dyDescent="0.2">
      <c r="A9600" t="s">
        <v>3928</v>
      </c>
      <c r="B9600" t="str">
        <f t="shared" si="300"/>
        <v>2017</v>
      </c>
      <c r="C9600" t="str">
        <f t="shared" si="301"/>
        <v>Dec</v>
      </c>
      <c r="D9600" t="s">
        <v>470</v>
      </c>
      <c r="E9600" t="s">
        <v>501</v>
      </c>
      <c r="F9600" t="s">
        <v>43</v>
      </c>
      <c r="G9600" t="s">
        <v>44</v>
      </c>
      <c r="H9600" t="s">
        <v>45</v>
      </c>
      <c r="I9600" s="4">
        <v>979.95</v>
      </c>
      <c r="J9600" s="5">
        <v>5</v>
      </c>
      <c r="K9600" s="4">
        <v>284.19</v>
      </c>
    </row>
    <row r="9601" spans="1:11" x14ac:dyDescent="0.2">
      <c r="A9601" t="s">
        <v>3928</v>
      </c>
      <c r="B9601" t="str">
        <f t="shared" si="300"/>
        <v>2017</v>
      </c>
      <c r="C9601" t="str">
        <f t="shared" si="301"/>
        <v>Dec</v>
      </c>
      <c r="D9601" t="s">
        <v>470</v>
      </c>
      <c r="E9601" t="s">
        <v>501</v>
      </c>
      <c r="F9601" t="s">
        <v>12</v>
      </c>
      <c r="G9601" t="s">
        <v>232</v>
      </c>
      <c r="H9601" t="s">
        <v>933</v>
      </c>
      <c r="I9601" s="4">
        <v>4.3600000000000003</v>
      </c>
      <c r="J9601" s="5">
        <v>2</v>
      </c>
      <c r="K9601" s="4">
        <v>0.17</v>
      </c>
    </row>
    <row r="9602" spans="1:11" x14ac:dyDescent="0.2">
      <c r="A9602" t="s">
        <v>3929</v>
      </c>
      <c r="B9602" t="str">
        <f t="shared" si="300"/>
        <v>2017</v>
      </c>
      <c r="C9602" t="str">
        <f t="shared" si="301"/>
        <v>Dec</v>
      </c>
      <c r="D9602" t="s">
        <v>3757</v>
      </c>
      <c r="E9602" t="s">
        <v>169</v>
      </c>
      <c r="F9602" t="s">
        <v>12</v>
      </c>
      <c r="G9602" t="s">
        <v>22</v>
      </c>
      <c r="H9602" t="s">
        <v>1193</v>
      </c>
      <c r="I9602" s="4">
        <v>83.92</v>
      </c>
      <c r="J9602" s="5">
        <v>5</v>
      </c>
      <c r="K9602" s="4">
        <v>29.37</v>
      </c>
    </row>
    <row r="9603" spans="1:11" x14ac:dyDescent="0.2">
      <c r="A9603" t="s">
        <v>3929</v>
      </c>
      <c r="B9603" t="str">
        <f t="shared" ref="B9603:B9666" si="302">TEXT(A9603,"YYYY")</f>
        <v>2017</v>
      </c>
      <c r="C9603" t="str">
        <f t="shared" ref="C9603:C9666" si="303">TEXT(A9603,"MMM")</f>
        <v>Dec</v>
      </c>
      <c r="D9603" t="s">
        <v>3757</v>
      </c>
      <c r="E9603" t="s">
        <v>169</v>
      </c>
      <c r="F9603" t="s">
        <v>12</v>
      </c>
      <c r="G9603" t="s">
        <v>22</v>
      </c>
      <c r="H9603" t="s">
        <v>1001</v>
      </c>
      <c r="I9603" s="4">
        <v>14.62</v>
      </c>
      <c r="J9603" s="5">
        <v>2</v>
      </c>
      <c r="K9603" s="4">
        <v>5.12</v>
      </c>
    </row>
    <row r="9604" spans="1:11" x14ac:dyDescent="0.2">
      <c r="A9604" t="s">
        <v>3929</v>
      </c>
      <c r="B9604" t="str">
        <f t="shared" si="302"/>
        <v>2017</v>
      </c>
      <c r="C9604" t="str">
        <f t="shared" si="303"/>
        <v>Dec</v>
      </c>
      <c r="D9604" t="s">
        <v>3757</v>
      </c>
      <c r="E9604" t="s">
        <v>169</v>
      </c>
      <c r="F9604" t="s">
        <v>43</v>
      </c>
      <c r="G9604" t="s">
        <v>44</v>
      </c>
      <c r="H9604" t="s">
        <v>597</v>
      </c>
      <c r="I9604" s="4">
        <v>136.99</v>
      </c>
      <c r="J9604" s="5">
        <v>1</v>
      </c>
      <c r="K9604" s="4">
        <v>36.99</v>
      </c>
    </row>
    <row r="9605" spans="1:11" x14ac:dyDescent="0.2">
      <c r="A9605" t="s">
        <v>3929</v>
      </c>
      <c r="B9605" t="str">
        <f t="shared" si="302"/>
        <v>2017</v>
      </c>
      <c r="C9605" t="str">
        <f t="shared" si="303"/>
        <v>Dec</v>
      </c>
      <c r="D9605" t="s">
        <v>3757</v>
      </c>
      <c r="E9605" t="s">
        <v>169</v>
      </c>
      <c r="F9605" t="s">
        <v>12</v>
      </c>
      <c r="G9605" t="s">
        <v>18</v>
      </c>
      <c r="H9605" t="s">
        <v>1974</v>
      </c>
      <c r="I9605" s="4">
        <v>3.15</v>
      </c>
      <c r="J9605" s="5">
        <v>1</v>
      </c>
      <c r="K9605" s="4">
        <v>1.51</v>
      </c>
    </row>
    <row r="9606" spans="1:11" x14ac:dyDescent="0.2">
      <c r="A9606" t="s">
        <v>3929</v>
      </c>
      <c r="B9606" t="str">
        <f t="shared" si="302"/>
        <v>2017</v>
      </c>
      <c r="C9606" t="str">
        <f t="shared" si="303"/>
        <v>Dec</v>
      </c>
      <c r="D9606" t="s">
        <v>1704</v>
      </c>
      <c r="E9606" t="s">
        <v>31</v>
      </c>
      <c r="F9606" t="s">
        <v>12</v>
      </c>
      <c r="G9606" t="s">
        <v>13</v>
      </c>
      <c r="H9606" t="s">
        <v>1930</v>
      </c>
      <c r="I9606" s="4">
        <v>166.44</v>
      </c>
      <c r="J9606" s="5">
        <v>3</v>
      </c>
      <c r="K9606" s="4">
        <v>79.89</v>
      </c>
    </row>
    <row r="9607" spans="1:11" x14ac:dyDescent="0.2">
      <c r="A9607" t="s">
        <v>3929</v>
      </c>
      <c r="B9607" t="str">
        <f t="shared" si="302"/>
        <v>2017</v>
      </c>
      <c r="C9607" t="str">
        <f t="shared" si="303"/>
        <v>Dec</v>
      </c>
      <c r="D9607" t="s">
        <v>78</v>
      </c>
      <c r="E9607" t="s">
        <v>139</v>
      </c>
      <c r="F9607" t="s">
        <v>43</v>
      </c>
      <c r="G9607" t="s">
        <v>58</v>
      </c>
      <c r="H9607" t="s">
        <v>2611</v>
      </c>
      <c r="I9607" s="4">
        <v>47.99</v>
      </c>
      <c r="J9607" s="5">
        <v>1</v>
      </c>
      <c r="K9607" s="4">
        <v>7.2</v>
      </c>
    </row>
    <row r="9608" spans="1:11" x14ac:dyDescent="0.2">
      <c r="A9608" t="s">
        <v>3929</v>
      </c>
      <c r="B9608" t="str">
        <f t="shared" si="302"/>
        <v>2017</v>
      </c>
      <c r="C9608" t="str">
        <f t="shared" si="303"/>
        <v>Dec</v>
      </c>
      <c r="D9608" t="s">
        <v>2017</v>
      </c>
      <c r="E9608" t="s">
        <v>290</v>
      </c>
      <c r="F9608" t="s">
        <v>12</v>
      </c>
      <c r="G9608" t="s">
        <v>105</v>
      </c>
      <c r="H9608" t="s">
        <v>2127</v>
      </c>
      <c r="I9608" s="4">
        <v>45.22</v>
      </c>
      <c r="J9608" s="5">
        <v>3</v>
      </c>
      <c r="K9608" s="4">
        <v>4.5199999999999996</v>
      </c>
    </row>
    <row r="9609" spans="1:11" x14ac:dyDescent="0.2">
      <c r="A9609" t="s">
        <v>3929</v>
      </c>
      <c r="B9609" t="str">
        <f t="shared" si="302"/>
        <v>2017</v>
      </c>
      <c r="C9609" t="str">
        <f t="shared" si="303"/>
        <v>Dec</v>
      </c>
      <c r="D9609" t="s">
        <v>2017</v>
      </c>
      <c r="E9609" t="s">
        <v>290</v>
      </c>
      <c r="F9609" t="s">
        <v>12</v>
      </c>
      <c r="G9609" t="s">
        <v>22</v>
      </c>
      <c r="H9609" t="s">
        <v>861</v>
      </c>
      <c r="I9609" s="4">
        <v>28.78</v>
      </c>
      <c r="J9609" s="5">
        <v>6</v>
      </c>
      <c r="K9609" s="4">
        <v>-21.11</v>
      </c>
    </row>
    <row r="9610" spans="1:11" x14ac:dyDescent="0.2">
      <c r="A9610" t="s">
        <v>3929</v>
      </c>
      <c r="B9610" t="str">
        <f t="shared" si="302"/>
        <v>2017</v>
      </c>
      <c r="C9610" t="str">
        <f t="shared" si="303"/>
        <v>Dec</v>
      </c>
      <c r="D9610" t="s">
        <v>2017</v>
      </c>
      <c r="E9610" t="s">
        <v>290</v>
      </c>
      <c r="F9610" t="s">
        <v>12</v>
      </c>
      <c r="G9610" t="s">
        <v>13</v>
      </c>
      <c r="H9610" t="s">
        <v>3093</v>
      </c>
      <c r="I9610" s="4">
        <v>24.45</v>
      </c>
      <c r="J9610" s="5">
        <v>4</v>
      </c>
      <c r="K9610" s="4">
        <v>8.86</v>
      </c>
    </row>
    <row r="9611" spans="1:11" x14ac:dyDescent="0.2">
      <c r="A9611" t="s">
        <v>3929</v>
      </c>
      <c r="B9611" t="str">
        <f t="shared" si="302"/>
        <v>2017</v>
      </c>
      <c r="C9611" t="str">
        <f t="shared" si="303"/>
        <v>Dec</v>
      </c>
      <c r="D9611" t="s">
        <v>2317</v>
      </c>
      <c r="E9611" t="s">
        <v>189</v>
      </c>
      <c r="F9611" t="s">
        <v>38</v>
      </c>
      <c r="G9611" t="s">
        <v>164</v>
      </c>
      <c r="H9611" t="s">
        <v>300</v>
      </c>
      <c r="I9611" s="4">
        <v>521.96</v>
      </c>
      <c r="J9611" s="5">
        <v>2</v>
      </c>
      <c r="K9611" s="4">
        <v>88.73</v>
      </c>
    </row>
    <row r="9612" spans="1:11" x14ac:dyDescent="0.2">
      <c r="A9612" t="s">
        <v>3929</v>
      </c>
      <c r="B9612" t="str">
        <f t="shared" si="302"/>
        <v>2017</v>
      </c>
      <c r="C9612" t="str">
        <f t="shared" si="303"/>
        <v>Dec</v>
      </c>
      <c r="D9612" t="s">
        <v>122</v>
      </c>
      <c r="E9612" t="s">
        <v>11</v>
      </c>
      <c r="F9612" t="s">
        <v>38</v>
      </c>
      <c r="G9612" t="s">
        <v>52</v>
      </c>
      <c r="H9612" t="s">
        <v>2713</v>
      </c>
      <c r="I9612" s="4">
        <v>13.59</v>
      </c>
      <c r="J9612" s="5">
        <v>2</v>
      </c>
      <c r="K9612" s="4">
        <v>-14.27</v>
      </c>
    </row>
    <row r="9613" spans="1:11" x14ac:dyDescent="0.2">
      <c r="A9613" t="s">
        <v>3929</v>
      </c>
      <c r="B9613" t="str">
        <f t="shared" si="302"/>
        <v>2017</v>
      </c>
      <c r="C9613" t="str">
        <f t="shared" si="303"/>
        <v>Dec</v>
      </c>
      <c r="D9613" t="s">
        <v>3736</v>
      </c>
      <c r="E9613" t="s">
        <v>11</v>
      </c>
      <c r="F9613" t="s">
        <v>12</v>
      </c>
      <c r="G9613" t="s">
        <v>13</v>
      </c>
      <c r="H9613" t="s">
        <v>3789</v>
      </c>
      <c r="I9613" s="4">
        <v>10.37</v>
      </c>
      <c r="J9613" s="5">
        <v>2</v>
      </c>
      <c r="K9613" s="4">
        <v>3.63</v>
      </c>
    </row>
    <row r="9614" spans="1:11" x14ac:dyDescent="0.2">
      <c r="A9614" t="s">
        <v>3929</v>
      </c>
      <c r="B9614" t="str">
        <f t="shared" si="302"/>
        <v>2017</v>
      </c>
      <c r="C9614" t="str">
        <f t="shared" si="303"/>
        <v>Dec</v>
      </c>
      <c r="D9614" t="s">
        <v>2454</v>
      </c>
      <c r="E9614" t="s">
        <v>327</v>
      </c>
      <c r="F9614" t="s">
        <v>12</v>
      </c>
      <c r="G9614" t="s">
        <v>27</v>
      </c>
      <c r="H9614" t="s">
        <v>2302</v>
      </c>
      <c r="I9614" s="4">
        <v>13.34</v>
      </c>
      <c r="J9614" s="5">
        <v>6</v>
      </c>
      <c r="K9614" s="4">
        <v>1</v>
      </c>
    </row>
    <row r="9615" spans="1:11" x14ac:dyDescent="0.2">
      <c r="A9615" t="s">
        <v>3929</v>
      </c>
      <c r="B9615" t="str">
        <f t="shared" si="302"/>
        <v>2017</v>
      </c>
      <c r="C9615" t="str">
        <f t="shared" si="303"/>
        <v>Dec</v>
      </c>
      <c r="D9615" t="s">
        <v>2454</v>
      </c>
      <c r="E9615" t="s">
        <v>327</v>
      </c>
      <c r="F9615" t="s">
        <v>43</v>
      </c>
      <c r="G9615" t="s">
        <v>58</v>
      </c>
      <c r="H9615" t="s">
        <v>1186</v>
      </c>
      <c r="I9615" s="4">
        <v>76.75</v>
      </c>
      <c r="J9615" s="5">
        <v>6</v>
      </c>
      <c r="K9615" s="4">
        <v>10.55</v>
      </c>
    </row>
    <row r="9616" spans="1:11" x14ac:dyDescent="0.2">
      <c r="A9616" t="s">
        <v>3929</v>
      </c>
      <c r="B9616" t="str">
        <f t="shared" si="302"/>
        <v>2017</v>
      </c>
      <c r="C9616" t="str">
        <f t="shared" si="303"/>
        <v>Dec</v>
      </c>
      <c r="D9616" t="s">
        <v>2454</v>
      </c>
      <c r="E9616" t="s">
        <v>327</v>
      </c>
      <c r="F9616" t="s">
        <v>43</v>
      </c>
      <c r="G9616" t="s">
        <v>58</v>
      </c>
      <c r="H9616" t="s">
        <v>1186</v>
      </c>
      <c r="I9616" s="4">
        <v>102.34</v>
      </c>
      <c r="J9616" s="5">
        <v>8</v>
      </c>
      <c r="K9616" s="4">
        <v>14.07</v>
      </c>
    </row>
    <row r="9617" spans="1:11" x14ac:dyDescent="0.2">
      <c r="A9617" t="s">
        <v>3929</v>
      </c>
      <c r="B9617" t="str">
        <f t="shared" si="302"/>
        <v>2017</v>
      </c>
      <c r="C9617" t="str">
        <f t="shared" si="303"/>
        <v>Dec</v>
      </c>
      <c r="D9617" t="s">
        <v>2454</v>
      </c>
      <c r="E9617" t="s">
        <v>327</v>
      </c>
      <c r="F9617" t="s">
        <v>12</v>
      </c>
      <c r="G9617" t="s">
        <v>13</v>
      </c>
      <c r="H9617" t="s">
        <v>1563</v>
      </c>
      <c r="I9617" s="4">
        <v>10.32</v>
      </c>
      <c r="J9617" s="5">
        <v>2</v>
      </c>
      <c r="K9617" s="4">
        <v>3.74</v>
      </c>
    </row>
    <row r="9618" spans="1:11" x14ac:dyDescent="0.2">
      <c r="A9618" t="s">
        <v>3929</v>
      </c>
      <c r="B9618" t="str">
        <f t="shared" si="302"/>
        <v>2017</v>
      </c>
      <c r="C9618" t="str">
        <f t="shared" si="303"/>
        <v>Dec</v>
      </c>
      <c r="D9618" t="s">
        <v>2454</v>
      </c>
      <c r="E9618" t="s">
        <v>327</v>
      </c>
      <c r="F9618" t="s">
        <v>12</v>
      </c>
      <c r="G9618" t="s">
        <v>232</v>
      </c>
      <c r="H9618" t="s">
        <v>2753</v>
      </c>
      <c r="I9618" s="4">
        <v>47.32</v>
      </c>
      <c r="J9618" s="5">
        <v>7</v>
      </c>
      <c r="K9618" s="4">
        <v>5.92</v>
      </c>
    </row>
    <row r="9619" spans="1:11" x14ac:dyDescent="0.2">
      <c r="A9619" t="s">
        <v>3929</v>
      </c>
      <c r="B9619" t="str">
        <f t="shared" si="302"/>
        <v>2017</v>
      </c>
      <c r="C9619" t="str">
        <f t="shared" si="303"/>
        <v>Dec</v>
      </c>
      <c r="D9619" t="s">
        <v>2454</v>
      </c>
      <c r="E9619" t="s">
        <v>327</v>
      </c>
      <c r="F9619" t="s">
        <v>38</v>
      </c>
      <c r="G9619" t="s">
        <v>52</v>
      </c>
      <c r="H9619" t="s">
        <v>1178</v>
      </c>
      <c r="I9619" s="4">
        <v>23.38</v>
      </c>
      <c r="J9619" s="5">
        <v>3</v>
      </c>
      <c r="K9619" s="4">
        <v>7.01</v>
      </c>
    </row>
    <row r="9620" spans="1:11" x14ac:dyDescent="0.2">
      <c r="A9620" t="s">
        <v>3929</v>
      </c>
      <c r="B9620" t="str">
        <f t="shared" si="302"/>
        <v>2017</v>
      </c>
      <c r="C9620" t="str">
        <f t="shared" si="303"/>
        <v>Dec</v>
      </c>
      <c r="D9620" t="s">
        <v>2454</v>
      </c>
      <c r="E9620" t="s">
        <v>327</v>
      </c>
      <c r="F9620" t="s">
        <v>38</v>
      </c>
      <c r="G9620" t="s">
        <v>52</v>
      </c>
      <c r="H9620" t="s">
        <v>2067</v>
      </c>
      <c r="I9620" s="4">
        <v>16.72</v>
      </c>
      <c r="J9620" s="5">
        <v>5</v>
      </c>
      <c r="K9620" s="4">
        <v>3.34</v>
      </c>
    </row>
    <row r="9621" spans="1:11" x14ac:dyDescent="0.2">
      <c r="A9621" t="s">
        <v>3929</v>
      </c>
      <c r="B9621" t="str">
        <f t="shared" si="302"/>
        <v>2017</v>
      </c>
      <c r="C9621" t="str">
        <f t="shared" si="303"/>
        <v>Dec</v>
      </c>
      <c r="D9621" t="s">
        <v>2454</v>
      </c>
      <c r="E9621" t="s">
        <v>327</v>
      </c>
      <c r="F9621" t="s">
        <v>38</v>
      </c>
      <c r="G9621" t="s">
        <v>52</v>
      </c>
      <c r="H9621" t="s">
        <v>3086</v>
      </c>
      <c r="I9621" s="4">
        <v>16.190000000000001</v>
      </c>
      <c r="J9621" s="5">
        <v>1</v>
      </c>
      <c r="K9621" s="4">
        <v>4.66</v>
      </c>
    </row>
    <row r="9622" spans="1:11" x14ac:dyDescent="0.2">
      <c r="A9622" t="s">
        <v>3930</v>
      </c>
      <c r="B9622" t="str">
        <f t="shared" si="302"/>
        <v>2017</v>
      </c>
      <c r="C9622" t="str">
        <f t="shared" si="303"/>
        <v>Dec</v>
      </c>
      <c r="D9622" t="s">
        <v>3463</v>
      </c>
      <c r="E9622" t="s">
        <v>26</v>
      </c>
      <c r="F9622" t="s">
        <v>12</v>
      </c>
      <c r="G9622" t="s">
        <v>22</v>
      </c>
      <c r="H9622" t="s">
        <v>133</v>
      </c>
      <c r="I9622" s="4">
        <v>5.35</v>
      </c>
      <c r="J9622" s="5">
        <v>3</v>
      </c>
      <c r="K9622" s="4">
        <v>-4.46</v>
      </c>
    </row>
    <row r="9623" spans="1:11" x14ac:dyDescent="0.2">
      <c r="A9623" t="s">
        <v>3930</v>
      </c>
      <c r="B9623" t="str">
        <f t="shared" si="302"/>
        <v>2017</v>
      </c>
      <c r="C9623" t="str">
        <f t="shared" si="303"/>
        <v>Dec</v>
      </c>
      <c r="D9623" t="s">
        <v>3277</v>
      </c>
      <c r="E9623" t="s">
        <v>26</v>
      </c>
      <c r="F9623" t="s">
        <v>38</v>
      </c>
      <c r="G9623" t="s">
        <v>39</v>
      </c>
      <c r="H9623" t="s">
        <v>1097</v>
      </c>
      <c r="I9623" s="4">
        <v>188.55</v>
      </c>
      <c r="J9623" s="5">
        <v>7</v>
      </c>
      <c r="K9623" s="4">
        <v>-2.69</v>
      </c>
    </row>
    <row r="9624" spans="1:11" x14ac:dyDescent="0.2">
      <c r="A9624" t="s">
        <v>3930</v>
      </c>
      <c r="B9624" t="str">
        <f t="shared" si="302"/>
        <v>2017</v>
      </c>
      <c r="C9624" t="str">
        <f t="shared" si="303"/>
        <v>Dec</v>
      </c>
      <c r="D9624" t="s">
        <v>1035</v>
      </c>
      <c r="E9624" t="s">
        <v>26</v>
      </c>
      <c r="F9624" t="s">
        <v>38</v>
      </c>
      <c r="G9624" t="s">
        <v>39</v>
      </c>
      <c r="H9624" t="s">
        <v>2468</v>
      </c>
      <c r="I9624" s="4">
        <v>239.96</v>
      </c>
      <c r="J9624" s="5">
        <v>10</v>
      </c>
      <c r="K9624" s="4">
        <v>-10.28</v>
      </c>
    </row>
    <row r="9625" spans="1:11" x14ac:dyDescent="0.2">
      <c r="A9625" t="s">
        <v>3930</v>
      </c>
      <c r="B9625" t="str">
        <f t="shared" si="302"/>
        <v>2017</v>
      </c>
      <c r="C9625" t="str">
        <f t="shared" si="303"/>
        <v>Dec</v>
      </c>
      <c r="D9625" t="s">
        <v>1035</v>
      </c>
      <c r="E9625" t="s">
        <v>26</v>
      </c>
      <c r="F9625" t="s">
        <v>38</v>
      </c>
      <c r="G9625" t="s">
        <v>52</v>
      </c>
      <c r="H9625" t="s">
        <v>2232</v>
      </c>
      <c r="I9625" s="4">
        <v>54.77</v>
      </c>
      <c r="J9625" s="5">
        <v>2</v>
      </c>
      <c r="K9625" s="4">
        <v>6.85</v>
      </c>
    </row>
    <row r="9626" spans="1:11" x14ac:dyDescent="0.2">
      <c r="A9626" t="s">
        <v>3930</v>
      </c>
      <c r="B9626" t="str">
        <f t="shared" si="302"/>
        <v>2017</v>
      </c>
      <c r="C9626" t="str">
        <f t="shared" si="303"/>
        <v>Dec</v>
      </c>
      <c r="D9626" t="s">
        <v>1035</v>
      </c>
      <c r="E9626" t="s">
        <v>26</v>
      </c>
      <c r="F9626" t="s">
        <v>12</v>
      </c>
      <c r="G9626" t="s">
        <v>27</v>
      </c>
      <c r="H9626" t="s">
        <v>744</v>
      </c>
      <c r="I9626" s="4">
        <v>13.39</v>
      </c>
      <c r="J9626" s="5">
        <v>3</v>
      </c>
      <c r="K9626" s="4">
        <v>3.18</v>
      </c>
    </row>
    <row r="9627" spans="1:11" x14ac:dyDescent="0.2">
      <c r="A9627" t="s">
        <v>3930</v>
      </c>
      <c r="B9627" t="str">
        <f t="shared" si="302"/>
        <v>2017</v>
      </c>
      <c r="C9627" t="str">
        <f t="shared" si="303"/>
        <v>Dec</v>
      </c>
      <c r="D9627" t="s">
        <v>1035</v>
      </c>
      <c r="E9627" t="s">
        <v>26</v>
      </c>
      <c r="F9627" t="s">
        <v>12</v>
      </c>
      <c r="G9627" t="s">
        <v>13</v>
      </c>
      <c r="H9627" t="s">
        <v>1199</v>
      </c>
      <c r="I9627" s="4">
        <v>23.92</v>
      </c>
      <c r="J9627" s="5">
        <v>5</v>
      </c>
      <c r="K9627" s="4">
        <v>8.67</v>
      </c>
    </row>
    <row r="9628" spans="1:11" x14ac:dyDescent="0.2">
      <c r="A9628" t="s">
        <v>3930</v>
      </c>
      <c r="B9628" t="str">
        <f t="shared" si="302"/>
        <v>2017</v>
      </c>
      <c r="C9628" t="str">
        <f t="shared" si="303"/>
        <v>Dec</v>
      </c>
      <c r="D9628" t="s">
        <v>1035</v>
      </c>
      <c r="E9628" t="s">
        <v>26</v>
      </c>
      <c r="F9628" t="s">
        <v>43</v>
      </c>
      <c r="G9628" t="s">
        <v>58</v>
      </c>
      <c r="H9628" t="s">
        <v>3250</v>
      </c>
      <c r="I9628" s="4">
        <v>255.97</v>
      </c>
      <c r="J9628" s="5">
        <v>4</v>
      </c>
      <c r="K9628" s="4">
        <v>-28.8</v>
      </c>
    </row>
    <row r="9629" spans="1:11" x14ac:dyDescent="0.2">
      <c r="A9629" t="s">
        <v>3930</v>
      </c>
      <c r="B9629" t="str">
        <f t="shared" si="302"/>
        <v>2017</v>
      </c>
      <c r="C9629" t="str">
        <f t="shared" si="303"/>
        <v>Dec</v>
      </c>
      <c r="D9629" t="s">
        <v>2859</v>
      </c>
      <c r="E9629" t="s">
        <v>17</v>
      </c>
      <c r="F9629" t="s">
        <v>12</v>
      </c>
      <c r="G9629" t="s">
        <v>20</v>
      </c>
      <c r="H9629" t="s">
        <v>1261</v>
      </c>
      <c r="I9629" s="4">
        <v>61.57</v>
      </c>
      <c r="J9629" s="5">
        <v>2</v>
      </c>
      <c r="K9629" s="4">
        <v>4.62</v>
      </c>
    </row>
    <row r="9630" spans="1:11" x14ac:dyDescent="0.2">
      <c r="A9630" t="s">
        <v>3930</v>
      </c>
      <c r="B9630" t="str">
        <f t="shared" si="302"/>
        <v>2017</v>
      </c>
      <c r="C9630" t="str">
        <f t="shared" si="303"/>
        <v>Dec</v>
      </c>
      <c r="D9630" t="s">
        <v>2398</v>
      </c>
      <c r="E9630" t="s">
        <v>369</v>
      </c>
      <c r="F9630" t="s">
        <v>12</v>
      </c>
      <c r="G9630" t="s">
        <v>27</v>
      </c>
      <c r="H9630" t="s">
        <v>1886</v>
      </c>
      <c r="I9630" s="4">
        <v>8.8000000000000007</v>
      </c>
      <c r="J9630" s="5">
        <v>5</v>
      </c>
      <c r="K9630" s="4">
        <v>2.5499999999999998</v>
      </c>
    </row>
    <row r="9631" spans="1:11" x14ac:dyDescent="0.2">
      <c r="A9631" t="s">
        <v>3930</v>
      </c>
      <c r="B9631" t="str">
        <f t="shared" si="302"/>
        <v>2017</v>
      </c>
      <c r="C9631" t="str">
        <f t="shared" si="303"/>
        <v>Dec</v>
      </c>
      <c r="D9631" t="s">
        <v>2398</v>
      </c>
      <c r="E9631" t="s">
        <v>369</v>
      </c>
      <c r="F9631" t="s">
        <v>43</v>
      </c>
      <c r="G9631" t="s">
        <v>58</v>
      </c>
      <c r="H9631" t="s">
        <v>3330</v>
      </c>
      <c r="I9631" s="4">
        <v>142.80000000000001</v>
      </c>
      <c r="J9631" s="5">
        <v>1</v>
      </c>
      <c r="K9631" s="4">
        <v>29.99</v>
      </c>
    </row>
    <row r="9632" spans="1:11" x14ac:dyDescent="0.2">
      <c r="A9632" t="s">
        <v>3930</v>
      </c>
      <c r="B9632" t="str">
        <f t="shared" si="302"/>
        <v>2017</v>
      </c>
      <c r="C9632" t="str">
        <f t="shared" si="303"/>
        <v>Dec</v>
      </c>
      <c r="D9632" t="s">
        <v>2398</v>
      </c>
      <c r="E9632" t="s">
        <v>369</v>
      </c>
      <c r="F9632" t="s">
        <v>43</v>
      </c>
      <c r="G9632" t="s">
        <v>58</v>
      </c>
      <c r="H9632" t="s">
        <v>2111</v>
      </c>
      <c r="I9632" s="4">
        <v>399.95</v>
      </c>
      <c r="J9632" s="5">
        <v>5</v>
      </c>
      <c r="K9632" s="4">
        <v>143.97999999999999</v>
      </c>
    </row>
    <row r="9633" spans="1:11" x14ac:dyDescent="0.2">
      <c r="A9633" t="s">
        <v>3930</v>
      </c>
      <c r="B9633" t="str">
        <f t="shared" si="302"/>
        <v>2017</v>
      </c>
      <c r="C9633" t="str">
        <f t="shared" si="303"/>
        <v>Dec</v>
      </c>
      <c r="D9633" t="s">
        <v>1253</v>
      </c>
      <c r="E9633" t="s">
        <v>135</v>
      </c>
      <c r="F9633" t="s">
        <v>43</v>
      </c>
      <c r="G9633" t="s">
        <v>353</v>
      </c>
      <c r="H9633" t="s">
        <v>3395</v>
      </c>
      <c r="I9633" s="4">
        <v>649</v>
      </c>
      <c r="J9633" s="5">
        <v>2</v>
      </c>
      <c r="K9633" s="4">
        <v>-272.58</v>
      </c>
    </row>
    <row r="9634" spans="1:11" x14ac:dyDescent="0.2">
      <c r="A9634" t="s">
        <v>3930</v>
      </c>
      <c r="B9634" t="str">
        <f t="shared" si="302"/>
        <v>2017</v>
      </c>
      <c r="C9634" t="str">
        <f t="shared" si="303"/>
        <v>Dec</v>
      </c>
      <c r="D9634" t="s">
        <v>1392</v>
      </c>
      <c r="E9634" t="s">
        <v>87</v>
      </c>
      <c r="F9634" t="s">
        <v>12</v>
      </c>
      <c r="G9634" t="s">
        <v>13</v>
      </c>
      <c r="H9634" t="s">
        <v>3279</v>
      </c>
      <c r="I9634" s="4">
        <v>74.349999999999994</v>
      </c>
      <c r="J9634" s="5">
        <v>3</v>
      </c>
      <c r="K9634" s="4">
        <v>23.24</v>
      </c>
    </row>
    <row r="9635" spans="1:11" x14ac:dyDescent="0.2">
      <c r="A9635" t="s">
        <v>3930</v>
      </c>
      <c r="B9635" t="str">
        <f t="shared" si="302"/>
        <v>2017</v>
      </c>
      <c r="C9635" t="str">
        <f t="shared" si="303"/>
        <v>Dec</v>
      </c>
      <c r="D9635" t="s">
        <v>70</v>
      </c>
      <c r="E9635" t="s">
        <v>31</v>
      </c>
      <c r="F9635" t="s">
        <v>12</v>
      </c>
      <c r="G9635" t="s">
        <v>13</v>
      </c>
      <c r="H9635" t="s">
        <v>1639</v>
      </c>
      <c r="I9635" s="4">
        <v>11.76</v>
      </c>
      <c r="J9635" s="5">
        <v>2</v>
      </c>
      <c r="K9635" s="4">
        <v>5.76</v>
      </c>
    </row>
    <row r="9636" spans="1:11" x14ac:dyDescent="0.2">
      <c r="A9636" t="s">
        <v>3930</v>
      </c>
      <c r="B9636" t="str">
        <f t="shared" si="302"/>
        <v>2017</v>
      </c>
      <c r="C9636" t="str">
        <f t="shared" si="303"/>
        <v>Dec</v>
      </c>
      <c r="D9636" t="s">
        <v>2866</v>
      </c>
      <c r="E9636" t="s">
        <v>205</v>
      </c>
      <c r="F9636" t="s">
        <v>38</v>
      </c>
      <c r="G9636" t="s">
        <v>52</v>
      </c>
      <c r="H9636" t="s">
        <v>2503</v>
      </c>
      <c r="I9636" s="4">
        <v>12.99</v>
      </c>
      <c r="J9636" s="5">
        <v>1</v>
      </c>
      <c r="K9636" s="4">
        <v>1.56</v>
      </c>
    </row>
    <row r="9637" spans="1:11" x14ac:dyDescent="0.2">
      <c r="A9637" t="s">
        <v>3930</v>
      </c>
      <c r="B9637" t="str">
        <f t="shared" si="302"/>
        <v>2017</v>
      </c>
      <c r="C9637" t="str">
        <f t="shared" si="303"/>
        <v>Dec</v>
      </c>
      <c r="D9637" t="s">
        <v>2866</v>
      </c>
      <c r="E9637" t="s">
        <v>205</v>
      </c>
      <c r="F9637" t="s">
        <v>38</v>
      </c>
      <c r="G9637" t="s">
        <v>39</v>
      </c>
      <c r="H9637" t="s">
        <v>1238</v>
      </c>
      <c r="I9637" s="4">
        <v>182.22</v>
      </c>
      <c r="J9637" s="5">
        <v>3</v>
      </c>
      <c r="K9637" s="4">
        <v>45.56</v>
      </c>
    </row>
    <row r="9638" spans="1:11" x14ac:dyDescent="0.2">
      <c r="A9638" t="s">
        <v>3930</v>
      </c>
      <c r="B9638" t="str">
        <f t="shared" si="302"/>
        <v>2017</v>
      </c>
      <c r="C9638" t="str">
        <f t="shared" si="303"/>
        <v>Dec</v>
      </c>
      <c r="D9638" t="s">
        <v>2866</v>
      </c>
      <c r="E9638" t="s">
        <v>205</v>
      </c>
      <c r="F9638" t="s">
        <v>38</v>
      </c>
      <c r="G9638" t="s">
        <v>39</v>
      </c>
      <c r="H9638" t="s">
        <v>2114</v>
      </c>
      <c r="I9638" s="4">
        <v>302.94</v>
      </c>
      <c r="J9638" s="5">
        <v>3</v>
      </c>
      <c r="K9638" s="4">
        <v>18.18</v>
      </c>
    </row>
    <row r="9639" spans="1:11" x14ac:dyDescent="0.2">
      <c r="A9639" t="s">
        <v>3930</v>
      </c>
      <c r="B9639" t="str">
        <f t="shared" si="302"/>
        <v>2017</v>
      </c>
      <c r="C9639" t="str">
        <f t="shared" si="303"/>
        <v>Dec</v>
      </c>
      <c r="D9639" t="s">
        <v>514</v>
      </c>
      <c r="E9639" t="s">
        <v>26</v>
      </c>
      <c r="F9639" t="s">
        <v>38</v>
      </c>
      <c r="G9639" t="s">
        <v>52</v>
      </c>
      <c r="H9639" t="s">
        <v>552</v>
      </c>
      <c r="I9639" s="4">
        <v>11.35</v>
      </c>
      <c r="J9639" s="5">
        <v>3</v>
      </c>
      <c r="K9639" s="4">
        <v>2.7</v>
      </c>
    </row>
    <row r="9640" spans="1:11" x14ac:dyDescent="0.2">
      <c r="A9640" t="s">
        <v>3931</v>
      </c>
      <c r="B9640" t="str">
        <f t="shared" si="302"/>
        <v>2017</v>
      </c>
      <c r="C9640" t="str">
        <f t="shared" si="303"/>
        <v>Dec</v>
      </c>
      <c r="D9640" t="s">
        <v>3196</v>
      </c>
      <c r="E9640" t="s">
        <v>146</v>
      </c>
      <c r="F9640" t="s">
        <v>12</v>
      </c>
      <c r="G9640" t="s">
        <v>105</v>
      </c>
      <c r="H9640" t="s">
        <v>1474</v>
      </c>
      <c r="I9640" s="4">
        <v>61.44</v>
      </c>
      <c r="J9640" s="5">
        <v>3</v>
      </c>
      <c r="K9640" s="4">
        <v>16.59</v>
      </c>
    </row>
    <row r="9641" spans="1:11" x14ac:dyDescent="0.2">
      <c r="A9641" t="s">
        <v>3931</v>
      </c>
      <c r="B9641" t="str">
        <f t="shared" si="302"/>
        <v>2017</v>
      </c>
      <c r="C9641" t="str">
        <f t="shared" si="303"/>
        <v>Dec</v>
      </c>
      <c r="D9641" t="s">
        <v>3196</v>
      </c>
      <c r="E9641" t="s">
        <v>146</v>
      </c>
      <c r="F9641" t="s">
        <v>12</v>
      </c>
      <c r="G9641" t="s">
        <v>13</v>
      </c>
      <c r="H9641" t="s">
        <v>334</v>
      </c>
      <c r="I9641" s="4">
        <v>38.9</v>
      </c>
      <c r="J9641" s="5">
        <v>5</v>
      </c>
      <c r="K9641" s="4">
        <v>17.510000000000002</v>
      </c>
    </row>
    <row r="9642" spans="1:11" x14ac:dyDescent="0.2">
      <c r="A9642" t="s">
        <v>3931</v>
      </c>
      <c r="B9642" t="str">
        <f t="shared" si="302"/>
        <v>2017</v>
      </c>
      <c r="C9642" t="str">
        <f t="shared" si="303"/>
        <v>Dec</v>
      </c>
      <c r="D9642" t="s">
        <v>3196</v>
      </c>
      <c r="E9642" t="s">
        <v>146</v>
      </c>
      <c r="F9642" t="s">
        <v>43</v>
      </c>
      <c r="G9642" t="s">
        <v>58</v>
      </c>
      <c r="H9642" t="s">
        <v>1875</v>
      </c>
      <c r="I9642" s="4">
        <v>99.39</v>
      </c>
      <c r="J9642" s="5">
        <v>3</v>
      </c>
      <c r="K9642" s="4">
        <v>40.75</v>
      </c>
    </row>
    <row r="9643" spans="1:11" x14ac:dyDescent="0.2">
      <c r="A9643" t="s">
        <v>3931</v>
      </c>
      <c r="B9643" t="str">
        <f t="shared" si="302"/>
        <v>2017</v>
      </c>
      <c r="C9643" t="str">
        <f t="shared" si="303"/>
        <v>Dec</v>
      </c>
      <c r="D9643" t="s">
        <v>769</v>
      </c>
      <c r="E9643" t="s">
        <v>31</v>
      </c>
      <c r="F9643" t="s">
        <v>12</v>
      </c>
      <c r="G9643" t="s">
        <v>13</v>
      </c>
      <c r="H9643" t="s">
        <v>1531</v>
      </c>
      <c r="I9643" s="4">
        <v>92.94</v>
      </c>
      <c r="J9643" s="5">
        <v>3</v>
      </c>
      <c r="K9643" s="4">
        <v>41.82</v>
      </c>
    </row>
    <row r="9644" spans="1:11" x14ac:dyDescent="0.2">
      <c r="A9644" t="s">
        <v>3931</v>
      </c>
      <c r="B9644" t="str">
        <f t="shared" si="302"/>
        <v>2017</v>
      </c>
      <c r="C9644" t="str">
        <f t="shared" si="303"/>
        <v>Dec</v>
      </c>
      <c r="D9644" t="s">
        <v>388</v>
      </c>
      <c r="E9644" t="s">
        <v>2865</v>
      </c>
      <c r="F9644" t="s">
        <v>43</v>
      </c>
      <c r="G9644" t="s">
        <v>58</v>
      </c>
      <c r="H9644" t="s">
        <v>756</v>
      </c>
      <c r="I9644" s="4">
        <v>205.03</v>
      </c>
      <c r="J9644" s="5">
        <v>7</v>
      </c>
      <c r="K9644" s="4">
        <v>67.66</v>
      </c>
    </row>
    <row r="9645" spans="1:11" x14ac:dyDescent="0.2">
      <c r="A9645" t="s">
        <v>3931</v>
      </c>
      <c r="B9645" t="str">
        <f t="shared" si="302"/>
        <v>2017</v>
      </c>
      <c r="C9645" t="str">
        <f t="shared" si="303"/>
        <v>Dec</v>
      </c>
      <c r="D9645" t="s">
        <v>1619</v>
      </c>
      <c r="E9645" t="s">
        <v>169</v>
      </c>
      <c r="F9645" t="s">
        <v>38</v>
      </c>
      <c r="G9645" t="s">
        <v>52</v>
      </c>
      <c r="H9645" t="s">
        <v>923</v>
      </c>
      <c r="I9645" s="4">
        <v>20.94</v>
      </c>
      <c r="J9645" s="5">
        <v>3</v>
      </c>
      <c r="K9645" s="4">
        <v>6.07</v>
      </c>
    </row>
    <row r="9646" spans="1:11" x14ac:dyDescent="0.2">
      <c r="A9646" t="s">
        <v>3931</v>
      </c>
      <c r="B9646" t="str">
        <f t="shared" si="302"/>
        <v>2017</v>
      </c>
      <c r="C9646" t="str">
        <f t="shared" si="303"/>
        <v>Dec</v>
      </c>
      <c r="D9646" t="s">
        <v>1619</v>
      </c>
      <c r="E9646" t="s">
        <v>169</v>
      </c>
      <c r="F9646" t="s">
        <v>38</v>
      </c>
      <c r="G9646" t="s">
        <v>52</v>
      </c>
      <c r="H9646" t="s">
        <v>1624</v>
      </c>
      <c r="I9646" s="4">
        <v>58.68</v>
      </c>
      <c r="J9646" s="5">
        <v>2</v>
      </c>
      <c r="K9646" s="4">
        <v>18.190000000000001</v>
      </c>
    </row>
    <row r="9647" spans="1:11" x14ac:dyDescent="0.2">
      <c r="A9647" t="s">
        <v>3931</v>
      </c>
      <c r="B9647" t="str">
        <f t="shared" si="302"/>
        <v>2017</v>
      </c>
      <c r="C9647" t="str">
        <f t="shared" si="303"/>
        <v>Dec</v>
      </c>
      <c r="D9647" t="s">
        <v>1619</v>
      </c>
      <c r="E9647" t="s">
        <v>169</v>
      </c>
      <c r="F9647" t="s">
        <v>12</v>
      </c>
      <c r="G9647" t="s">
        <v>105</v>
      </c>
      <c r="H9647" t="s">
        <v>1233</v>
      </c>
      <c r="I9647" s="4">
        <v>254.9</v>
      </c>
      <c r="J9647" s="5">
        <v>5</v>
      </c>
      <c r="K9647" s="4">
        <v>68.819999999999993</v>
      </c>
    </row>
    <row r="9648" spans="1:11" x14ac:dyDescent="0.2">
      <c r="A9648" t="s">
        <v>3931</v>
      </c>
      <c r="B9648" t="str">
        <f t="shared" si="302"/>
        <v>2017</v>
      </c>
      <c r="C9648" t="str">
        <f t="shared" si="303"/>
        <v>Dec</v>
      </c>
      <c r="D9648" t="s">
        <v>1896</v>
      </c>
      <c r="E9648" t="s">
        <v>189</v>
      </c>
      <c r="F9648" t="s">
        <v>12</v>
      </c>
      <c r="G9648" t="s">
        <v>22</v>
      </c>
      <c r="H9648" t="s">
        <v>310</v>
      </c>
      <c r="I9648" s="4">
        <v>24.82</v>
      </c>
      <c r="J9648" s="5">
        <v>3</v>
      </c>
      <c r="K9648" s="4">
        <v>8.3800000000000008</v>
      </c>
    </row>
    <row r="9649" spans="1:11" x14ac:dyDescent="0.2">
      <c r="A9649" t="s">
        <v>3931</v>
      </c>
      <c r="B9649" t="str">
        <f t="shared" si="302"/>
        <v>2017</v>
      </c>
      <c r="C9649" t="str">
        <f t="shared" si="303"/>
        <v>Dec</v>
      </c>
      <c r="D9649" t="s">
        <v>1896</v>
      </c>
      <c r="E9649" t="s">
        <v>189</v>
      </c>
      <c r="F9649" t="s">
        <v>12</v>
      </c>
      <c r="G9649" t="s">
        <v>22</v>
      </c>
      <c r="H9649" t="s">
        <v>503</v>
      </c>
      <c r="I9649" s="4">
        <v>14.98</v>
      </c>
      <c r="J9649" s="5">
        <v>6</v>
      </c>
      <c r="K9649" s="4">
        <v>5.43</v>
      </c>
    </row>
    <row r="9650" spans="1:11" x14ac:dyDescent="0.2">
      <c r="A9650" t="s">
        <v>3931</v>
      </c>
      <c r="B9650" t="str">
        <f t="shared" si="302"/>
        <v>2017</v>
      </c>
      <c r="C9650" t="str">
        <f t="shared" si="303"/>
        <v>Dec</v>
      </c>
      <c r="D9650" t="s">
        <v>916</v>
      </c>
      <c r="E9650" t="s">
        <v>169</v>
      </c>
      <c r="F9650" t="s">
        <v>38</v>
      </c>
      <c r="G9650" t="s">
        <v>52</v>
      </c>
      <c r="H9650" t="s">
        <v>3491</v>
      </c>
      <c r="I9650" s="4">
        <v>41.96</v>
      </c>
      <c r="J9650" s="5">
        <v>2</v>
      </c>
      <c r="K9650" s="4">
        <v>10.91</v>
      </c>
    </row>
    <row r="9651" spans="1:11" x14ac:dyDescent="0.2">
      <c r="A9651" t="s">
        <v>3931</v>
      </c>
      <c r="B9651" t="str">
        <f t="shared" si="302"/>
        <v>2017</v>
      </c>
      <c r="C9651" t="str">
        <f t="shared" si="303"/>
        <v>Dec</v>
      </c>
      <c r="D9651" t="s">
        <v>916</v>
      </c>
      <c r="E9651" t="s">
        <v>169</v>
      </c>
      <c r="F9651" t="s">
        <v>12</v>
      </c>
      <c r="G9651" t="s">
        <v>18</v>
      </c>
      <c r="H9651" t="s">
        <v>2483</v>
      </c>
      <c r="I9651" s="4">
        <v>9.4499999999999993</v>
      </c>
      <c r="J9651" s="5">
        <v>3</v>
      </c>
      <c r="K9651" s="4">
        <v>4.54</v>
      </c>
    </row>
    <row r="9652" spans="1:11" x14ac:dyDescent="0.2">
      <c r="A9652" t="s">
        <v>3931</v>
      </c>
      <c r="B9652" t="str">
        <f t="shared" si="302"/>
        <v>2017</v>
      </c>
      <c r="C9652" t="str">
        <f t="shared" si="303"/>
        <v>Dec</v>
      </c>
      <c r="D9652" t="s">
        <v>2901</v>
      </c>
      <c r="E9652" t="s">
        <v>189</v>
      </c>
      <c r="F9652" t="s">
        <v>12</v>
      </c>
      <c r="G9652" t="s">
        <v>22</v>
      </c>
      <c r="H9652" t="s">
        <v>1193</v>
      </c>
      <c r="I9652" s="4">
        <v>83.92</v>
      </c>
      <c r="J9652" s="5">
        <v>5</v>
      </c>
      <c r="K9652" s="4">
        <v>29.37</v>
      </c>
    </row>
    <row r="9653" spans="1:11" x14ac:dyDescent="0.2">
      <c r="A9653" t="s">
        <v>3931</v>
      </c>
      <c r="B9653" t="str">
        <f t="shared" si="302"/>
        <v>2017</v>
      </c>
      <c r="C9653" t="str">
        <f t="shared" si="303"/>
        <v>Dec</v>
      </c>
      <c r="D9653" t="s">
        <v>2901</v>
      </c>
      <c r="E9653" t="s">
        <v>189</v>
      </c>
      <c r="F9653" t="s">
        <v>38</v>
      </c>
      <c r="G9653" t="s">
        <v>52</v>
      </c>
      <c r="H9653" t="s">
        <v>1985</v>
      </c>
      <c r="I9653" s="4">
        <v>199.9</v>
      </c>
      <c r="J9653" s="5">
        <v>5</v>
      </c>
      <c r="K9653" s="4">
        <v>39.979999999999997</v>
      </c>
    </row>
    <row r="9654" spans="1:11" x14ac:dyDescent="0.2">
      <c r="A9654" t="s">
        <v>3931</v>
      </c>
      <c r="B9654" t="str">
        <f t="shared" si="302"/>
        <v>2017</v>
      </c>
      <c r="C9654" t="str">
        <f t="shared" si="303"/>
        <v>Dec</v>
      </c>
      <c r="D9654" t="s">
        <v>2901</v>
      </c>
      <c r="E9654" t="s">
        <v>189</v>
      </c>
      <c r="F9654" t="s">
        <v>43</v>
      </c>
      <c r="G9654" t="s">
        <v>44</v>
      </c>
      <c r="H9654" t="s">
        <v>3034</v>
      </c>
      <c r="I9654" s="4">
        <v>31.18</v>
      </c>
      <c r="J9654" s="5">
        <v>3</v>
      </c>
      <c r="K9654" s="4">
        <v>-7.01</v>
      </c>
    </row>
    <row r="9655" spans="1:11" x14ac:dyDescent="0.2">
      <c r="A9655" t="s">
        <v>3931</v>
      </c>
      <c r="B9655" t="str">
        <f t="shared" si="302"/>
        <v>2017</v>
      </c>
      <c r="C9655" t="str">
        <f t="shared" si="303"/>
        <v>Dec</v>
      </c>
      <c r="D9655" t="s">
        <v>2901</v>
      </c>
      <c r="E9655" t="s">
        <v>189</v>
      </c>
      <c r="F9655" t="s">
        <v>12</v>
      </c>
      <c r="G9655" t="s">
        <v>22</v>
      </c>
      <c r="H9655" t="s">
        <v>363</v>
      </c>
      <c r="I9655" s="4">
        <v>172.75</v>
      </c>
      <c r="J9655" s="5">
        <v>6</v>
      </c>
      <c r="K9655" s="4">
        <v>60.46</v>
      </c>
    </row>
    <row r="9656" spans="1:11" x14ac:dyDescent="0.2">
      <c r="A9656" t="s">
        <v>3931</v>
      </c>
      <c r="B9656" t="str">
        <f t="shared" si="302"/>
        <v>2017</v>
      </c>
      <c r="C9656" t="str">
        <f t="shared" si="303"/>
        <v>Dec</v>
      </c>
      <c r="D9656" t="s">
        <v>2901</v>
      </c>
      <c r="E9656" t="s">
        <v>189</v>
      </c>
      <c r="F9656" t="s">
        <v>12</v>
      </c>
      <c r="G9656" t="s">
        <v>22</v>
      </c>
      <c r="H9656" t="s">
        <v>491</v>
      </c>
      <c r="I9656" s="4">
        <v>9.3000000000000007</v>
      </c>
      <c r="J9656" s="5">
        <v>2</v>
      </c>
      <c r="K9656" s="4">
        <v>3.02</v>
      </c>
    </row>
    <row r="9657" spans="1:11" x14ac:dyDescent="0.2">
      <c r="A9657" t="s">
        <v>3931</v>
      </c>
      <c r="B9657" t="str">
        <f t="shared" si="302"/>
        <v>2017</v>
      </c>
      <c r="C9657" t="str">
        <f t="shared" si="303"/>
        <v>Dec</v>
      </c>
      <c r="D9657" t="s">
        <v>1987</v>
      </c>
      <c r="E9657" t="s">
        <v>169</v>
      </c>
      <c r="F9657" t="s">
        <v>12</v>
      </c>
      <c r="G9657" t="s">
        <v>13</v>
      </c>
      <c r="H9657" t="s">
        <v>3050</v>
      </c>
      <c r="I9657" s="4">
        <v>21.6</v>
      </c>
      <c r="J9657" s="5">
        <v>6</v>
      </c>
      <c r="K9657" s="4">
        <v>9.94</v>
      </c>
    </row>
    <row r="9658" spans="1:11" x14ac:dyDescent="0.2">
      <c r="A9658" t="s">
        <v>3931</v>
      </c>
      <c r="B9658" t="str">
        <f t="shared" si="302"/>
        <v>2017</v>
      </c>
      <c r="C9658" t="str">
        <f t="shared" si="303"/>
        <v>Dec</v>
      </c>
      <c r="D9658" t="s">
        <v>1987</v>
      </c>
      <c r="E9658" t="s">
        <v>169</v>
      </c>
      <c r="F9658" t="s">
        <v>12</v>
      </c>
      <c r="G9658" t="s">
        <v>18</v>
      </c>
      <c r="H9658" t="s">
        <v>1976</v>
      </c>
      <c r="I9658" s="4">
        <v>11.07</v>
      </c>
      <c r="J9658" s="5">
        <v>3</v>
      </c>
      <c r="K9658" s="4">
        <v>5.2</v>
      </c>
    </row>
    <row r="9659" spans="1:11" x14ac:dyDescent="0.2">
      <c r="A9659" t="s">
        <v>3932</v>
      </c>
      <c r="B9659" t="str">
        <f t="shared" si="302"/>
        <v>2017</v>
      </c>
      <c r="C9659" t="str">
        <f t="shared" si="303"/>
        <v>Dec</v>
      </c>
      <c r="D9659" t="s">
        <v>1479</v>
      </c>
      <c r="E9659" t="s">
        <v>31</v>
      </c>
      <c r="F9659" t="s">
        <v>12</v>
      </c>
      <c r="G9659" t="s">
        <v>20</v>
      </c>
      <c r="H9659" t="s">
        <v>350</v>
      </c>
      <c r="I9659" s="4">
        <v>10.68</v>
      </c>
      <c r="J9659" s="5">
        <v>1</v>
      </c>
      <c r="K9659" s="4">
        <v>2.88</v>
      </c>
    </row>
    <row r="9660" spans="1:11" x14ac:dyDescent="0.2">
      <c r="A9660" t="s">
        <v>3933</v>
      </c>
      <c r="B9660" t="str">
        <f t="shared" si="302"/>
        <v>2017</v>
      </c>
      <c r="C9660" t="str">
        <f t="shared" si="303"/>
        <v>Dec</v>
      </c>
      <c r="D9660" t="s">
        <v>2042</v>
      </c>
      <c r="E9660" t="s">
        <v>31</v>
      </c>
      <c r="F9660" t="s">
        <v>43</v>
      </c>
      <c r="G9660" t="s">
        <v>44</v>
      </c>
      <c r="H9660" t="s">
        <v>2534</v>
      </c>
      <c r="I9660" s="4">
        <v>374.38</v>
      </c>
      <c r="J9660" s="5">
        <v>3</v>
      </c>
      <c r="K9660" s="4">
        <v>46.8</v>
      </c>
    </row>
    <row r="9661" spans="1:11" x14ac:dyDescent="0.2">
      <c r="A9661" t="s">
        <v>3933</v>
      </c>
      <c r="B9661" t="str">
        <f t="shared" si="302"/>
        <v>2017</v>
      </c>
      <c r="C9661" t="str">
        <f t="shared" si="303"/>
        <v>Dec</v>
      </c>
      <c r="D9661" t="s">
        <v>677</v>
      </c>
      <c r="E9661" t="s">
        <v>11</v>
      </c>
      <c r="F9661" t="s">
        <v>12</v>
      </c>
      <c r="G9661" t="s">
        <v>47</v>
      </c>
      <c r="H9661" t="s">
        <v>570</v>
      </c>
      <c r="I9661" s="4">
        <v>3.55</v>
      </c>
      <c r="J9661" s="5">
        <v>3</v>
      </c>
      <c r="K9661" s="4">
        <v>1.24</v>
      </c>
    </row>
    <row r="9662" spans="1:11" x14ac:dyDescent="0.2">
      <c r="A9662" t="s">
        <v>3933</v>
      </c>
      <c r="B9662" t="str">
        <f t="shared" si="302"/>
        <v>2017</v>
      </c>
      <c r="C9662" t="str">
        <f t="shared" si="303"/>
        <v>Dec</v>
      </c>
      <c r="D9662" t="s">
        <v>677</v>
      </c>
      <c r="E9662" t="s">
        <v>11</v>
      </c>
      <c r="F9662" t="s">
        <v>12</v>
      </c>
      <c r="G9662" t="s">
        <v>13</v>
      </c>
      <c r="H9662" t="s">
        <v>1021</v>
      </c>
      <c r="I9662" s="4">
        <v>15.55</v>
      </c>
      <c r="J9662" s="5">
        <v>3</v>
      </c>
      <c r="K9662" s="4">
        <v>5.44</v>
      </c>
    </row>
    <row r="9663" spans="1:11" x14ac:dyDescent="0.2">
      <c r="A9663" t="s">
        <v>3933</v>
      </c>
      <c r="B9663" t="str">
        <f t="shared" si="302"/>
        <v>2017</v>
      </c>
      <c r="C9663" t="str">
        <f t="shared" si="303"/>
        <v>Dec</v>
      </c>
      <c r="D9663" t="s">
        <v>1798</v>
      </c>
      <c r="E9663" t="s">
        <v>87</v>
      </c>
      <c r="F9663" t="s">
        <v>43</v>
      </c>
      <c r="G9663" t="s">
        <v>58</v>
      </c>
      <c r="H9663" t="s">
        <v>1160</v>
      </c>
      <c r="I9663" s="4">
        <v>127.98</v>
      </c>
      <c r="J9663" s="5">
        <v>2</v>
      </c>
      <c r="K9663" s="4">
        <v>25.6</v>
      </c>
    </row>
    <row r="9664" spans="1:11" x14ac:dyDescent="0.2">
      <c r="A9664" t="s">
        <v>3933</v>
      </c>
      <c r="B9664" t="str">
        <f t="shared" si="302"/>
        <v>2017</v>
      </c>
      <c r="C9664" t="str">
        <f t="shared" si="303"/>
        <v>Dec</v>
      </c>
      <c r="D9664" t="s">
        <v>2159</v>
      </c>
      <c r="E9664" t="s">
        <v>62</v>
      </c>
      <c r="F9664" t="s">
        <v>38</v>
      </c>
      <c r="G9664" t="s">
        <v>52</v>
      </c>
      <c r="H9664" t="s">
        <v>1866</v>
      </c>
      <c r="I9664" s="4">
        <v>82.38</v>
      </c>
      <c r="J9664" s="5">
        <v>6</v>
      </c>
      <c r="K9664" s="4">
        <v>25.54</v>
      </c>
    </row>
    <row r="9665" spans="1:11" x14ac:dyDescent="0.2">
      <c r="A9665" t="s">
        <v>3933</v>
      </c>
      <c r="B9665" t="str">
        <f t="shared" si="302"/>
        <v>2017</v>
      </c>
      <c r="C9665" t="str">
        <f t="shared" si="303"/>
        <v>Dec</v>
      </c>
      <c r="D9665" t="s">
        <v>1552</v>
      </c>
      <c r="E9665" t="s">
        <v>17</v>
      </c>
      <c r="F9665" t="s">
        <v>12</v>
      </c>
      <c r="G9665" t="s">
        <v>22</v>
      </c>
      <c r="H9665" t="s">
        <v>1578</v>
      </c>
      <c r="I9665" s="4">
        <v>1889.99</v>
      </c>
      <c r="J9665" s="5">
        <v>5</v>
      </c>
      <c r="K9665" s="4">
        <v>-2929.48</v>
      </c>
    </row>
    <row r="9666" spans="1:11" x14ac:dyDescent="0.2">
      <c r="A9666" t="s">
        <v>3933</v>
      </c>
      <c r="B9666" t="str">
        <f t="shared" si="302"/>
        <v>2017</v>
      </c>
      <c r="C9666" t="str">
        <f t="shared" si="303"/>
        <v>Dec</v>
      </c>
      <c r="D9666" t="s">
        <v>922</v>
      </c>
      <c r="E9666" t="s">
        <v>383</v>
      </c>
      <c r="F9666" t="s">
        <v>12</v>
      </c>
      <c r="G9666" t="s">
        <v>105</v>
      </c>
      <c r="H9666" t="s">
        <v>2507</v>
      </c>
      <c r="I9666" s="4">
        <v>320.64</v>
      </c>
      <c r="J9666" s="5">
        <v>4</v>
      </c>
      <c r="K9666" s="4">
        <v>89.78</v>
      </c>
    </row>
    <row r="9667" spans="1:11" x14ac:dyDescent="0.2">
      <c r="A9667" t="s">
        <v>3933</v>
      </c>
      <c r="B9667" t="str">
        <f t="shared" ref="B9667:B9730" si="304">TEXT(A9667,"YYYY")</f>
        <v>2017</v>
      </c>
      <c r="C9667" t="str">
        <f t="shared" ref="C9667:C9730" si="305">TEXT(A9667,"MMM")</f>
        <v>Dec</v>
      </c>
      <c r="D9667" t="s">
        <v>922</v>
      </c>
      <c r="E9667" t="s">
        <v>383</v>
      </c>
      <c r="F9667" t="s">
        <v>43</v>
      </c>
      <c r="G9667" t="s">
        <v>58</v>
      </c>
      <c r="H9667" t="s">
        <v>59</v>
      </c>
      <c r="I9667" s="4">
        <v>52</v>
      </c>
      <c r="J9667" s="5">
        <v>4</v>
      </c>
      <c r="K9667" s="4">
        <v>23.4</v>
      </c>
    </row>
    <row r="9668" spans="1:11" x14ac:dyDescent="0.2">
      <c r="A9668" t="s">
        <v>3933</v>
      </c>
      <c r="B9668" t="str">
        <f t="shared" si="304"/>
        <v>2017</v>
      </c>
      <c r="C9668" t="str">
        <f t="shared" si="305"/>
        <v>Dec</v>
      </c>
      <c r="D9668" t="s">
        <v>1808</v>
      </c>
      <c r="E9668" t="s">
        <v>31</v>
      </c>
      <c r="F9668" t="s">
        <v>12</v>
      </c>
      <c r="G9668" t="s">
        <v>13</v>
      </c>
      <c r="H9668" t="s">
        <v>153</v>
      </c>
      <c r="I9668" s="4">
        <v>50.04</v>
      </c>
      <c r="J9668" s="5">
        <v>6</v>
      </c>
      <c r="K9668" s="4">
        <v>25.02</v>
      </c>
    </row>
    <row r="9669" spans="1:11" x14ac:dyDescent="0.2">
      <c r="A9669" t="s">
        <v>3934</v>
      </c>
      <c r="B9669" t="str">
        <f t="shared" si="304"/>
        <v>2017</v>
      </c>
      <c r="C9669" t="str">
        <f t="shared" si="305"/>
        <v>Dec</v>
      </c>
      <c r="D9669" t="s">
        <v>1299</v>
      </c>
      <c r="E9669" t="s">
        <v>31</v>
      </c>
      <c r="F9669" t="s">
        <v>43</v>
      </c>
      <c r="G9669" t="s">
        <v>58</v>
      </c>
      <c r="H9669" t="s">
        <v>1004</v>
      </c>
      <c r="I9669" s="4">
        <v>179.95</v>
      </c>
      <c r="J9669" s="5">
        <v>5</v>
      </c>
      <c r="K9669" s="4">
        <v>37.79</v>
      </c>
    </row>
    <row r="9670" spans="1:11" x14ac:dyDescent="0.2">
      <c r="A9670" t="s">
        <v>3934</v>
      </c>
      <c r="B9670" t="str">
        <f t="shared" si="304"/>
        <v>2017</v>
      </c>
      <c r="C9670" t="str">
        <f t="shared" si="305"/>
        <v>Dec</v>
      </c>
      <c r="D9670" t="s">
        <v>1299</v>
      </c>
      <c r="E9670" t="s">
        <v>31</v>
      </c>
      <c r="F9670" t="s">
        <v>43</v>
      </c>
      <c r="G9670" t="s">
        <v>694</v>
      </c>
      <c r="H9670" t="s">
        <v>1255</v>
      </c>
      <c r="I9670" s="4">
        <v>1199.98</v>
      </c>
      <c r="J9670" s="5">
        <v>3</v>
      </c>
      <c r="K9670" s="4">
        <v>434.99</v>
      </c>
    </row>
    <row r="9671" spans="1:11" x14ac:dyDescent="0.2">
      <c r="A9671" t="s">
        <v>3934</v>
      </c>
      <c r="B9671" t="str">
        <f t="shared" si="304"/>
        <v>2017</v>
      </c>
      <c r="C9671" t="str">
        <f t="shared" si="305"/>
        <v>Dec</v>
      </c>
      <c r="D9671" t="s">
        <v>1299</v>
      </c>
      <c r="E9671" t="s">
        <v>31</v>
      </c>
      <c r="F9671" t="s">
        <v>12</v>
      </c>
      <c r="G9671" t="s">
        <v>13</v>
      </c>
      <c r="H9671" t="s">
        <v>1546</v>
      </c>
      <c r="I9671" s="4">
        <v>27.15</v>
      </c>
      <c r="J9671" s="5">
        <v>5</v>
      </c>
      <c r="K9671" s="4">
        <v>13.3</v>
      </c>
    </row>
    <row r="9672" spans="1:11" x14ac:dyDescent="0.2">
      <c r="A9672" t="s">
        <v>3934</v>
      </c>
      <c r="B9672" t="str">
        <f t="shared" si="304"/>
        <v>2017</v>
      </c>
      <c r="C9672" t="str">
        <f t="shared" si="305"/>
        <v>Dec</v>
      </c>
      <c r="D9672" t="s">
        <v>1299</v>
      </c>
      <c r="E9672" t="s">
        <v>31</v>
      </c>
      <c r="F9672" t="s">
        <v>38</v>
      </c>
      <c r="G9672" t="s">
        <v>164</v>
      </c>
      <c r="H9672" t="s">
        <v>914</v>
      </c>
      <c r="I9672" s="4">
        <v>1004.02</v>
      </c>
      <c r="J9672" s="5">
        <v>7</v>
      </c>
      <c r="K9672" s="4">
        <v>-112.95</v>
      </c>
    </row>
    <row r="9673" spans="1:11" x14ac:dyDescent="0.2">
      <c r="A9673" t="s">
        <v>3934</v>
      </c>
      <c r="B9673" t="str">
        <f t="shared" si="304"/>
        <v>2017</v>
      </c>
      <c r="C9673" t="str">
        <f t="shared" si="305"/>
        <v>Dec</v>
      </c>
      <c r="D9673" t="s">
        <v>1299</v>
      </c>
      <c r="E9673" t="s">
        <v>31</v>
      </c>
      <c r="F9673" t="s">
        <v>12</v>
      </c>
      <c r="G9673" t="s">
        <v>13</v>
      </c>
      <c r="H9673" t="s">
        <v>123</v>
      </c>
      <c r="I9673" s="4">
        <v>9.68</v>
      </c>
      <c r="J9673" s="5">
        <v>1</v>
      </c>
      <c r="K9673" s="4">
        <v>4.6500000000000004</v>
      </c>
    </row>
    <row r="9674" spans="1:11" x14ac:dyDescent="0.2">
      <c r="A9674" t="s">
        <v>3934</v>
      </c>
      <c r="B9674" t="str">
        <f t="shared" si="304"/>
        <v>2017</v>
      </c>
      <c r="C9674" t="str">
        <f t="shared" si="305"/>
        <v>Dec</v>
      </c>
      <c r="D9674" t="s">
        <v>1299</v>
      </c>
      <c r="E9674" t="s">
        <v>31</v>
      </c>
      <c r="F9674" t="s">
        <v>12</v>
      </c>
      <c r="G9674" t="s">
        <v>18</v>
      </c>
      <c r="H9674" t="s">
        <v>2483</v>
      </c>
      <c r="I9674" s="4">
        <v>28.35</v>
      </c>
      <c r="J9674" s="5">
        <v>9</v>
      </c>
      <c r="K9674" s="4">
        <v>13.61</v>
      </c>
    </row>
    <row r="9675" spans="1:11" x14ac:dyDescent="0.2">
      <c r="A9675" t="s">
        <v>3934</v>
      </c>
      <c r="B9675" t="str">
        <f t="shared" si="304"/>
        <v>2017</v>
      </c>
      <c r="C9675" t="str">
        <f t="shared" si="305"/>
        <v>Dec</v>
      </c>
      <c r="D9675" t="s">
        <v>1299</v>
      </c>
      <c r="E9675" t="s">
        <v>31</v>
      </c>
      <c r="F9675" t="s">
        <v>12</v>
      </c>
      <c r="G9675" t="s">
        <v>13</v>
      </c>
      <c r="H9675" t="s">
        <v>2709</v>
      </c>
      <c r="I9675" s="4">
        <v>55.98</v>
      </c>
      <c r="J9675" s="5">
        <v>1</v>
      </c>
      <c r="K9675" s="4">
        <v>27.43</v>
      </c>
    </row>
    <row r="9676" spans="1:11" x14ac:dyDescent="0.2">
      <c r="A9676" t="s">
        <v>3934</v>
      </c>
      <c r="B9676" t="str">
        <f t="shared" si="304"/>
        <v>2017</v>
      </c>
      <c r="C9676" t="str">
        <f t="shared" si="305"/>
        <v>Dec</v>
      </c>
      <c r="D9676" t="s">
        <v>1299</v>
      </c>
      <c r="E9676" t="s">
        <v>31</v>
      </c>
      <c r="F9676" t="s">
        <v>38</v>
      </c>
      <c r="G9676" t="s">
        <v>83</v>
      </c>
      <c r="H9676" t="s">
        <v>113</v>
      </c>
      <c r="I9676" s="4">
        <v>1336.83</v>
      </c>
      <c r="J9676" s="5">
        <v>13</v>
      </c>
      <c r="K9676" s="4">
        <v>31.45</v>
      </c>
    </row>
    <row r="9677" spans="1:11" x14ac:dyDescent="0.2">
      <c r="A9677" t="s">
        <v>3934</v>
      </c>
      <c r="B9677" t="str">
        <f t="shared" si="304"/>
        <v>2017</v>
      </c>
      <c r="C9677" t="str">
        <f t="shared" si="305"/>
        <v>Dec</v>
      </c>
      <c r="D9677" t="s">
        <v>1299</v>
      </c>
      <c r="E9677" t="s">
        <v>31</v>
      </c>
      <c r="F9677" t="s">
        <v>38</v>
      </c>
      <c r="G9677" t="s">
        <v>39</v>
      </c>
      <c r="H9677" t="s">
        <v>2581</v>
      </c>
      <c r="I9677" s="4">
        <v>113.57</v>
      </c>
      <c r="J9677" s="5">
        <v>2</v>
      </c>
      <c r="K9677" s="4">
        <v>-18.45</v>
      </c>
    </row>
    <row r="9678" spans="1:11" x14ac:dyDescent="0.2">
      <c r="A9678" t="s">
        <v>3934</v>
      </c>
      <c r="B9678" t="str">
        <f t="shared" si="304"/>
        <v>2017</v>
      </c>
      <c r="C9678" t="str">
        <f t="shared" si="305"/>
        <v>Dec</v>
      </c>
      <c r="D9678" t="s">
        <v>97</v>
      </c>
      <c r="E9678" t="s">
        <v>169</v>
      </c>
      <c r="F9678" t="s">
        <v>38</v>
      </c>
      <c r="G9678" t="s">
        <v>52</v>
      </c>
      <c r="H9678" t="s">
        <v>1549</v>
      </c>
      <c r="I9678" s="4">
        <v>109.48</v>
      </c>
      <c r="J9678" s="5">
        <v>2</v>
      </c>
      <c r="K9678" s="4">
        <v>33.94</v>
      </c>
    </row>
    <row r="9679" spans="1:11" x14ac:dyDescent="0.2">
      <c r="A9679" t="s">
        <v>3934</v>
      </c>
      <c r="B9679" t="str">
        <f t="shared" si="304"/>
        <v>2017</v>
      </c>
      <c r="C9679" t="str">
        <f t="shared" si="305"/>
        <v>Dec</v>
      </c>
      <c r="D9679" t="s">
        <v>97</v>
      </c>
      <c r="E9679" t="s">
        <v>169</v>
      </c>
      <c r="F9679" t="s">
        <v>12</v>
      </c>
      <c r="G9679" t="s">
        <v>20</v>
      </c>
      <c r="H9679" t="s">
        <v>972</v>
      </c>
      <c r="I9679" s="4">
        <v>272.94</v>
      </c>
      <c r="J9679" s="5">
        <v>3</v>
      </c>
      <c r="K9679" s="4">
        <v>0</v>
      </c>
    </row>
    <row r="9680" spans="1:11" x14ac:dyDescent="0.2">
      <c r="A9680" t="s">
        <v>3934</v>
      </c>
      <c r="B9680" t="str">
        <f t="shared" si="304"/>
        <v>2017</v>
      </c>
      <c r="C9680" t="str">
        <f t="shared" si="305"/>
        <v>Dec</v>
      </c>
      <c r="D9680" t="s">
        <v>97</v>
      </c>
      <c r="E9680" t="s">
        <v>169</v>
      </c>
      <c r="F9680" t="s">
        <v>12</v>
      </c>
      <c r="G9680" t="s">
        <v>13</v>
      </c>
      <c r="H9680" t="s">
        <v>2782</v>
      </c>
      <c r="I9680" s="4">
        <v>19.440000000000001</v>
      </c>
      <c r="J9680" s="5">
        <v>3</v>
      </c>
      <c r="K9680" s="4">
        <v>9.33</v>
      </c>
    </row>
    <row r="9681" spans="1:11" x14ac:dyDescent="0.2">
      <c r="A9681" t="s">
        <v>3934</v>
      </c>
      <c r="B9681" t="str">
        <f t="shared" si="304"/>
        <v>2017</v>
      </c>
      <c r="C9681" t="str">
        <f t="shared" si="305"/>
        <v>Dec</v>
      </c>
      <c r="D9681" t="s">
        <v>97</v>
      </c>
      <c r="E9681" t="s">
        <v>169</v>
      </c>
      <c r="F9681" t="s">
        <v>12</v>
      </c>
      <c r="G9681" t="s">
        <v>20</v>
      </c>
      <c r="H9681" t="s">
        <v>1683</v>
      </c>
      <c r="I9681" s="4">
        <v>31.92</v>
      </c>
      <c r="J9681" s="5">
        <v>4</v>
      </c>
      <c r="K9681" s="4">
        <v>8.3000000000000007</v>
      </c>
    </row>
    <row r="9682" spans="1:11" x14ac:dyDescent="0.2">
      <c r="A9682" t="s">
        <v>3934</v>
      </c>
      <c r="B9682" t="str">
        <f t="shared" si="304"/>
        <v>2017</v>
      </c>
      <c r="C9682" t="str">
        <f t="shared" si="305"/>
        <v>Dec</v>
      </c>
      <c r="D9682" t="s">
        <v>1191</v>
      </c>
      <c r="E9682" t="s">
        <v>31</v>
      </c>
      <c r="F9682" t="s">
        <v>12</v>
      </c>
      <c r="G9682" t="s">
        <v>20</v>
      </c>
      <c r="H9682" t="s">
        <v>1426</v>
      </c>
      <c r="I9682" s="4">
        <v>29.79</v>
      </c>
      <c r="J9682" s="5">
        <v>3</v>
      </c>
      <c r="K9682" s="4">
        <v>8.64</v>
      </c>
    </row>
    <row r="9683" spans="1:11" x14ac:dyDescent="0.2">
      <c r="A9683" t="s">
        <v>3934</v>
      </c>
      <c r="B9683" t="str">
        <f t="shared" si="304"/>
        <v>2017</v>
      </c>
      <c r="C9683" t="str">
        <f t="shared" si="305"/>
        <v>Dec</v>
      </c>
      <c r="D9683" t="s">
        <v>1191</v>
      </c>
      <c r="E9683" t="s">
        <v>31</v>
      </c>
      <c r="F9683" t="s">
        <v>38</v>
      </c>
      <c r="G9683" t="s">
        <v>52</v>
      </c>
      <c r="H9683" t="s">
        <v>2515</v>
      </c>
      <c r="I9683" s="4">
        <v>128.9</v>
      </c>
      <c r="J9683" s="5">
        <v>2</v>
      </c>
      <c r="K9683" s="4">
        <v>15.47</v>
      </c>
    </row>
    <row r="9684" spans="1:11" x14ac:dyDescent="0.2">
      <c r="A9684" t="s">
        <v>3934</v>
      </c>
      <c r="B9684" t="str">
        <f t="shared" si="304"/>
        <v>2017</v>
      </c>
      <c r="C9684" t="str">
        <f t="shared" si="305"/>
        <v>Dec</v>
      </c>
      <c r="D9684" t="s">
        <v>1191</v>
      </c>
      <c r="E9684" t="s">
        <v>31</v>
      </c>
      <c r="F9684" t="s">
        <v>12</v>
      </c>
      <c r="G9684" t="s">
        <v>13</v>
      </c>
      <c r="H9684" t="s">
        <v>3417</v>
      </c>
      <c r="I9684" s="4">
        <v>60.12</v>
      </c>
      <c r="J9684" s="5">
        <v>9</v>
      </c>
      <c r="K9684" s="4">
        <v>28.86</v>
      </c>
    </row>
    <row r="9685" spans="1:11" x14ac:dyDescent="0.2">
      <c r="A9685" t="s">
        <v>3934</v>
      </c>
      <c r="B9685" t="str">
        <f t="shared" si="304"/>
        <v>2017</v>
      </c>
      <c r="C9685" t="str">
        <f t="shared" si="305"/>
        <v>Dec</v>
      </c>
      <c r="D9685" t="s">
        <v>1715</v>
      </c>
      <c r="E9685" t="s">
        <v>31</v>
      </c>
      <c r="F9685" t="s">
        <v>12</v>
      </c>
      <c r="G9685" t="s">
        <v>105</v>
      </c>
      <c r="H9685" t="s">
        <v>3713</v>
      </c>
      <c r="I9685" s="4">
        <v>69.48</v>
      </c>
      <c r="J9685" s="5">
        <v>1</v>
      </c>
      <c r="K9685" s="4">
        <v>20.84</v>
      </c>
    </row>
    <row r="9686" spans="1:11" x14ac:dyDescent="0.2">
      <c r="A9686" t="s">
        <v>3934</v>
      </c>
      <c r="B9686" t="str">
        <f t="shared" si="304"/>
        <v>2017</v>
      </c>
      <c r="C9686" t="str">
        <f t="shared" si="305"/>
        <v>Dec</v>
      </c>
      <c r="D9686" t="s">
        <v>1806</v>
      </c>
      <c r="E9686" t="s">
        <v>31</v>
      </c>
      <c r="F9686" t="s">
        <v>12</v>
      </c>
      <c r="G9686" t="s">
        <v>13</v>
      </c>
      <c r="H9686" t="s">
        <v>3175</v>
      </c>
      <c r="I9686" s="4">
        <v>87.92</v>
      </c>
      <c r="J9686" s="5">
        <v>4</v>
      </c>
      <c r="K9686" s="4">
        <v>40.44</v>
      </c>
    </row>
    <row r="9687" spans="1:11" x14ac:dyDescent="0.2">
      <c r="A9687" t="s">
        <v>3934</v>
      </c>
      <c r="B9687" t="str">
        <f t="shared" si="304"/>
        <v>2017</v>
      </c>
      <c r="C9687" t="str">
        <f t="shared" si="305"/>
        <v>Dec</v>
      </c>
      <c r="D9687" t="s">
        <v>1806</v>
      </c>
      <c r="E9687" t="s">
        <v>31</v>
      </c>
      <c r="F9687" t="s">
        <v>12</v>
      </c>
      <c r="G9687" t="s">
        <v>22</v>
      </c>
      <c r="H9687" t="s">
        <v>1289</v>
      </c>
      <c r="I9687" s="4">
        <v>22.42</v>
      </c>
      <c r="J9687" s="5">
        <v>1</v>
      </c>
      <c r="K9687" s="4">
        <v>8.41</v>
      </c>
    </row>
    <row r="9688" spans="1:11" x14ac:dyDescent="0.2">
      <c r="A9688" t="s">
        <v>3934</v>
      </c>
      <c r="B9688" t="str">
        <f t="shared" si="304"/>
        <v>2017</v>
      </c>
      <c r="C9688" t="str">
        <f t="shared" si="305"/>
        <v>Dec</v>
      </c>
      <c r="D9688" t="s">
        <v>1806</v>
      </c>
      <c r="E9688" t="s">
        <v>31</v>
      </c>
      <c r="F9688" t="s">
        <v>12</v>
      </c>
      <c r="G9688" t="s">
        <v>22</v>
      </c>
      <c r="H9688" t="s">
        <v>1058</v>
      </c>
      <c r="I9688" s="4">
        <v>90.48</v>
      </c>
      <c r="J9688" s="5">
        <v>3</v>
      </c>
      <c r="K9688" s="4">
        <v>33.93</v>
      </c>
    </row>
    <row r="9689" spans="1:11" x14ac:dyDescent="0.2">
      <c r="A9689" t="s">
        <v>3934</v>
      </c>
      <c r="B9689" t="str">
        <f t="shared" si="304"/>
        <v>2017</v>
      </c>
      <c r="C9689" t="str">
        <f t="shared" si="305"/>
        <v>Dec</v>
      </c>
      <c r="D9689" t="s">
        <v>1806</v>
      </c>
      <c r="E9689" t="s">
        <v>31</v>
      </c>
      <c r="F9689" t="s">
        <v>12</v>
      </c>
      <c r="G9689" t="s">
        <v>20</v>
      </c>
      <c r="H9689" t="s">
        <v>839</v>
      </c>
      <c r="I9689" s="4">
        <v>42.76</v>
      </c>
      <c r="J9689" s="5">
        <v>1</v>
      </c>
      <c r="K9689" s="4">
        <v>11.12</v>
      </c>
    </row>
    <row r="9690" spans="1:11" x14ac:dyDescent="0.2">
      <c r="A9690" t="s">
        <v>3934</v>
      </c>
      <c r="B9690" t="str">
        <f t="shared" si="304"/>
        <v>2017</v>
      </c>
      <c r="C9690" t="str">
        <f t="shared" si="305"/>
        <v>Dec</v>
      </c>
      <c r="D9690" t="s">
        <v>1328</v>
      </c>
      <c r="E9690" t="s">
        <v>180</v>
      </c>
      <c r="F9690" t="s">
        <v>43</v>
      </c>
      <c r="G9690" t="s">
        <v>58</v>
      </c>
      <c r="H9690" t="s">
        <v>1650</v>
      </c>
      <c r="I9690" s="4">
        <v>178.11</v>
      </c>
      <c r="J9690" s="5">
        <v>3</v>
      </c>
      <c r="K9690" s="4">
        <v>32.06</v>
      </c>
    </row>
    <row r="9691" spans="1:11" x14ac:dyDescent="0.2">
      <c r="A9691" t="s">
        <v>3934</v>
      </c>
      <c r="B9691" t="str">
        <f t="shared" si="304"/>
        <v>2017</v>
      </c>
      <c r="C9691" t="str">
        <f t="shared" si="305"/>
        <v>Dec</v>
      </c>
      <c r="D9691" t="s">
        <v>1328</v>
      </c>
      <c r="E9691" t="s">
        <v>180</v>
      </c>
      <c r="F9691" t="s">
        <v>12</v>
      </c>
      <c r="G9691" t="s">
        <v>105</v>
      </c>
      <c r="H9691" t="s">
        <v>1227</v>
      </c>
      <c r="I9691" s="4">
        <v>1089.75</v>
      </c>
      <c r="J9691" s="5">
        <v>3</v>
      </c>
      <c r="K9691" s="4">
        <v>305.13</v>
      </c>
    </row>
    <row r="9692" spans="1:11" x14ac:dyDescent="0.2">
      <c r="A9692" t="s">
        <v>3934</v>
      </c>
      <c r="B9692" t="str">
        <f t="shared" si="304"/>
        <v>2017</v>
      </c>
      <c r="C9692" t="str">
        <f t="shared" si="305"/>
        <v>Dec</v>
      </c>
      <c r="D9692" t="s">
        <v>1328</v>
      </c>
      <c r="E9692" t="s">
        <v>180</v>
      </c>
      <c r="F9692" t="s">
        <v>12</v>
      </c>
      <c r="G9692" t="s">
        <v>18</v>
      </c>
      <c r="H9692" t="s">
        <v>1739</v>
      </c>
      <c r="I9692" s="4">
        <v>61.06</v>
      </c>
      <c r="J9692" s="5">
        <v>2</v>
      </c>
      <c r="K9692" s="4">
        <v>28.09</v>
      </c>
    </row>
    <row r="9693" spans="1:11" x14ac:dyDescent="0.2">
      <c r="A9693" t="s">
        <v>3934</v>
      </c>
      <c r="B9693" t="str">
        <f t="shared" si="304"/>
        <v>2017</v>
      </c>
      <c r="C9693" t="str">
        <f t="shared" si="305"/>
        <v>Dec</v>
      </c>
      <c r="D9693" t="s">
        <v>1328</v>
      </c>
      <c r="E9693" t="s">
        <v>180</v>
      </c>
      <c r="F9693" t="s">
        <v>38</v>
      </c>
      <c r="G9693" t="s">
        <v>83</v>
      </c>
      <c r="H9693" t="s">
        <v>1978</v>
      </c>
      <c r="I9693" s="4">
        <v>459.92</v>
      </c>
      <c r="J9693" s="5">
        <v>4</v>
      </c>
      <c r="K9693" s="4">
        <v>41.39</v>
      </c>
    </row>
    <row r="9694" spans="1:11" x14ac:dyDescent="0.2">
      <c r="A9694" t="s">
        <v>3934</v>
      </c>
      <c r="B9694" t="str">
        <f t="shared" si="304"/>
        <v>2017</v>
      </c>
      <c r="C9694" t="str">
        <f t="shared" si="305"/>
        <v>Dec</v>
      </c>
      <c r="D9694" t="s">
        <v>1328</v>
      </c>
      <c r="E9694" t="s">
        <v>180</v>
      </c>
      <c r="F9694" t="s">
        <v>12</v>
      </c>
      <c r="G9694" t="s">
        <v>13</v>
      </c>
      <c r="H9694" t="s">
        <v>2961</v>
      </c>
      <c r="I9694" s="4">
        <v>27.52</v>
      </c>
      <c r="J9694" s="5">
        <v>4</v>
      </c>
      <c r="K9694" s="4">
        <v>12.66</v>
      </c>
    </row>
    <row r="9695" spans="1:11" x14ac:dyDescent="0.2">
      <c r="A9695" t="s">
        <v>3934</v>
      </c>
      <c r="B9695" t="str">
        <f t="shared" si="304"/>
        <v>2017</v>
      </c>
      <c r="C9695" t="str">
        <f t="shared" si="305"/>
        <v>Dec</v>
      </c>
      <c r="D9695" t="s">
        <v>929</v>
      </c>
      <c r="E9695" t="s">
        <v>1777</v>
      </c>
      <c r="F9695" t="s">
        <v>12</v>
      </c>
      <c r="G9695" t="s">
        <v>20</v>
      </c>
      <c r="H9695" t="s">
        <v>1960</v>
      </c>
      <c r="I9695" s="4">
        <v>592.74</v>
      </c>
      <c r="J9695" s="5">
        <v>6</v>
      </c>
      <c r="K9695" s="4">
        <v>160.04</v>
      </c>
    </row>
    <row r="9696" spans="1:11" x14ac:dyDescent="0.2">
      <c r="A9696" t="s">
        <v>3934</v>
      </c>
      <c r="B9696" t="str">
        <f t="shared" si="304"/>
        <v>2017</v>
      </c>
      <c r="C9696" t="str">
        <f t="shared" si="305"/>
        <v>Dec</v>
      </c>
      <c r="D9696" t="s">
        <v>2852</v>
      </c>
      <c r="E9696" t="s">
        <v>26</v>
      </c>
      <c r="F9696" t="s">
        <v>38</v>
      </c>
      <c r="G9696" t="s">
        <v>39</v>
      </c>
      <c r="H9696" t="s">
        <v>808</v>
      </c>
      <c r="I9696" s="4">
        <v>215.54</v>
      </c>
      <c r="J9696" s="5">
        <v>4</v>
      </c>
      <c r="K9696" s="4">
        <v>-58.5</v>
      </c>
    </row>
    <row r="9697" spans="1:11" x14ac:dyDescent="0.2">
      <c r="A9697" t="s">
        <v>3934</v>
      </c>
      <c r="B9697" t="str">
        <f t="shared" si="304"/>
        <v>2017</v>
      </c>
      <c r="C9697" t="str">
        <f t="shared" si="305"/>
        <v>Dec</v>
      </c>
      <c r="D9697" t="s">
        <v>2531</v>
      </c>
      <c r="E9697" t="s">
        <v>26</v>
      </c>
      <c r="F9697" t="s">
        <v>12</v>
      </c>
      <c r="G9697" t="s">
        <v>27</v>
      </c>
      <c r="H9697" t="s">
        <v>1433</v>
      </c>
      <c r="I9697" s="4">
        <v>13.25</v>
      </c>
      <c r="J9697" s="5">
        <v>4</v>
      </c>
      <c r="K9697" s="4">
        <v>3.64</v>
      </c>
    </row>
    <row r="9698" spans="1:11" x14ac:dyDescent="0.2">
      <c r="A9698" t="s">
        <v>3934</v>
      </c>
      <c r="B9698" t="str">
        <f t="shared" si="304"/>
        <v>2017</v>
      </c>
      <c r="C9698" t="str">
        <f t="shared" si="305"/>
        <v>Dec</v>
      </c>
      <c r="D9698" t="s">
        <v>2531</v>
      </c>
      <c r="E9698" t="s">
        <v>26</v>
      </c>
      <c r="F9698" t="s">
        <v>43</v>
      </c>
      <c r="G9698" t="s">
        <v>44</v>
      </c>
      <c r="H9698" t="s">
        <v>3334</v>
      </c>
      <c r="I9698" s="4">
        <v>83.99</v>
      </c>
      <c r="J9698" s="5">
        <v>2</v>
      </c>
      <c r="K9698" s="4">
        <v>-21</v>
      </c>
    </row>
    <row r="9699" spans="1:11" x14ac:dyDescent="0.2">
      <c r="A9699" t="s">
        <v>3935</v>
      </c>
      <c r="B9699" t="str">
        <f t="shared" si="304"/>
        <v>2017</v>
      </c>
      <c r="C9699" t="str">
        <f t="shared" si="305"/>
        <v>Dec</v>
      </c>
      <c r="D9699" t="s">
        <v>2170</v>
      </c>
      <c r="E9699" t="s">
        <v>11</v>
      </c>
      <c r="F9699" t="s">
        <v>12</v>
      </c>
      <c r="G9699" t="s">
        <v>22</v>
      </c>
      <c r="H9699" t="s">
        <v>2618</v>
      </c>
      <c r="I9699" s="4">
        <v>1.25</v>
      </c>
      <c r="J9699" s="5">
        <v>3</v>
      </c>
      <c r="K9699" s="4">
        <v>-1.93</v>
      </c>
    </row>
    <row r="9700" spans="1:11" x14ac:dyDescent="0.2">
      <c r="A9700" t="s">
        <v>3935</v>
      </c>
      <c r="B9700" t="str">
        <f t="shared" si="304"/>
        <v>2017</v>
      </c>
      <c r="C9700" t="str">
        <f t="shared" si="305"/>
        <v>Dec</v>
      </c>
      <c r="D9700" t="s">
        <v>2170</v>
      </c>
      <c r="E9700" t="s">
        <v>11</v>
      </c>
      <c r="F9700" t="s">
        <v>38</v>
      </c>
      <c r="G9700" t="s">
        <v>52</v>
      </c>
      <c r="H9700" t="s">
        <v>3401</v>
      </c>
      <c r="I9700" s="4">
        <v>9.7100000000000009</v>
      </c>
      <c r="J9700" s="5">
        <v>3</v>
      </c>
      <c r="K9700" s="4">
        <v>-5.82</v>
      </c>
    </row>
    <row r="9701" spans="1:11" x14ac:dyDescent="0.2">
      <c r="A9701" t="s">
        <v>3935</v>
      </c>
      <c r="B9701" t="str">
        <f t="shared" si="304"/>
        <v>2017</v>
      </c>
      <c r="C9701" t="str">
        <f t="shared" si="305"/>
        <v>Dec</v>
      </c>
      <c r="D9701" t="s">
        <v>2170</v>
      </c>
      <c r="E9701" t="s">
        <v>11</v>
      </c>
      <c r="F9701" t="s">
        <v>12</v>
      </c>
      <c r="G9701" t="s">
        <v>20</v>
      </c>
      <c r="H9701" t="s">
        <v>1705</v>
      </c>
      <c r="I9701" s="4">
        <v>27.24</v>
      </c>
      <c r="J9701" s="5">
        <v>3</v>
      </c>
      <c r="K9701" s="4">
        <v>2.72</v>
      </c>
    </row>
    <row r="9702" spans="1:11" x14ac:dyDescent="0.2">
      <c r="A9702" t="s">
        <v>3935</v>
      </c>
      <c r="B9702" t="str">
        <f t="shared" si="304"/>
        <v>2017</v>
      </c>
      <c r="C9702" t="str">
        <f t="shared" si="305"/>
        <v>Dec</v>
      </c>
      <c r="D9702" t="s">
        <v>847</v>
      </c>
      <c r="E9702" t="s">
        <v>31</v>
      </c>
      <c r="F9702" t="s">
        <v>43</v>
      </c>
      <c r="G9702" t="s">
        <v>44</v>
      </c>
      <c r="H9702" t="s">
        <v>3241</v>
      </c>
      <c r="I9702" s="4">
        <v>444.77</v>
      </c>
      <c r="J9702" s="5">
        <v>4</v>
      </c>
      <c r="K9702" s="4">
        <v>44.48</v>
      </c>
    </row>
    <row r="9703" spans="1:11" x14ac:dyDescent="0.2">
      <c r="A9703" t="s">
        <v>3935</v>
      </c>
      <c r="B9703" t="str">
        <f t="shared" si="304"/>
        <v>2017</v>
      </c>
      <c r="C9703" t="str">
        <f t="shared" si="305"/>
        <v>Dec</v>
      </c>
      <c r="D9703" t="s">
        <v>1125</v>
      </c>
      <c r="E9703" t="s">
        <v>87</v>
      </c>
      <c r="F9703" t="s">
        <v>12</v>
      </c>
      <c r="G9703" t="s">
        <v>20</v>
      </c>
      <c r="H9703" t="s">
        <v>523</v>
      </c>
      <c r="I9703" s="4">
        <v>37.21</v>
      </c>
      <c r="J9703" s="5">
        <v>1</v>
      </c>
      <c r="K9703" s="4">
        <v>-7.44</v>
      </c>
    </row>
    <row r="9704" spans="1:11" x14ac:dyDescent="0.2">
      <c r="A9704" t="s">
        <v>3935</v>
      </c>
      <c r="B9704" t="str">
        <f t="shared" si="304"/>
        <v>2017</v>
      </c>
      <c r="C9704" t="str">
        <f t="shared" si="305"/>
        <v>Dec</v>
      </c>
      <c r="D9704" t="s">
        <v>1125</v>
      </c>
      <c r="E9704" t="s">
        <v>87</v>
      </c>
      <c r="F9704" t="s">
        <v>12</v>
      </c>
      <c r="G9704" t="s">
        <v>72</v>
      </c>
      <c r="H9704" t="s">
        <v>2320</v>
      </c>
      <c r="I9704" s="4">
        <v>57.58</v>
      </c>
      <c r="J9704" s="5">
        <v>3</v>
      </c>
      <c r="K9704" s="4">
        <v>21.59</v>
      </c>
    </row>
    <row r="9705" spans="1:11" x14ac:dyDescent="0.2">
      <c r="A9705" t="s">
        <v>3935</v>
      </c>
      <c r="B9705" t="str">
        <f t="shared" si="304"/>
        <v>2017</v>
      </c>
      <c r="C9705" t="str">
        <f t="shared" si="305"/>
        <v>Dec</v>
      </c>
      <c r="D9705" t="s">
        <v>451</v>
      </c>
      <c r="E9705" t="s">
        <v>125</v>
      </c>
      <c r="F9705" t="s">
        <v>38</v>
      </c>
      <c r="G9705" t="s">
        <v>39</v>
      </c>
      <c r="H9705" t="s">
        <v>1963</v>
      </c>
      <c r="I9705" s="4">
        <v>872.94</v>
      </c>
      <c r="J9705" s="5">
        <v>3</v>
      </c>
      <c r="K9705" s="4">
        <v>226.96</v>
      </c>
    </row>
    <row r="9706" spans="1:11" x14ac:dyDescent="0.2">
      <c r="A9706" t="s">
        <v>3935</v>
      </c>
      <c r="B9706" t="str">
        <f t="shared" si="304"/>
        <v>2017</v>
      </c>
      <c r="C9706" t="str">
        <f t="shared" si="305"/>
        <v>Dec</v>
      </c>
      <c r="D9706" t="s">
        <v>451</v>
      </c>
      <c r="E9706" t="s">
        <v>125</v>
      </c>
      <c r="F9706" t="s">
        <v>12</v>
      </c>
      <c r="G9706" t="s">
        <v>22</v>
      </c>
      <c r="H9706" t="s">
        <v>904</v>
      </c>
      <c r="I9706" s="4">
        <v>41.54</v>
      </c>
      <c r="J9706" s="5">
        <v>2</v>
      </c>
      <c r="K9706" s="4">
        <v>19.52</v>
      </c>
    </row>
    <row r="9707" spans="1:11" x14ac:dyDescent="0.2">
      <c r="A9707" t="s">
        <v>3935</v>
      </c>
      <c r="B9707" t="str">
        <f t="shared" si="304"/>
        <v>2017</v>
      </c>
      <c r="C9707" t="str">
        <f t="shared" si="305"/>
        <v>Dec</v>
      </c>
      <c r="D9707" t="s">
        <v>451</v>
      </c>
      <c r="E9707" t="s">
        <v>125</v>
      </c>
      <c r="F9707" t="s">
        <v>12</v>
      </c>
      <c r="G9707" t="s">
        <v>13</v>
      </c>
      <c r="H9707" t="s">
        <v>2794</v>
      </c>
      <c r="I9707" s="4">
        <v>12.96</v>
      </c>
      <c r="J9707" s="5">
        <v>2</v>
      </c>
      <c r="K9707" s="4">
        <v>6.22</v>
      </c>
    </row>
    <row r="9708" spans="1:11" x14ac:dyDescent="0.2">
      <c r="A9708" t="s">
        <v>3935</v>
      </c>
      <c r="B9708" t="str">
        <f t="shared" si="304"/>
        <v>2017</v>
      </c>
      <c r="C9708" t="str">
        <f t="shared" si="305"/>
        <v>Dec</v>
      </c>
      <c r="D9708" t="s">
        <v>836</v>
      </c>
      <c r="E9708" t="s">
        <v>146</v>
      </c>
      <c r="F9708" t="s">
        <v>12</v>
      </c>
      <c r="G9708" t="s">
        <v>13</v>
      </c>
      <c r="H9708" t="s">
        <v>1973</v>
      </c>
      <c r="I9708" s="4">
        <v>33.450000000000003</v>
      </c>
      <c r="J9708" s="5">
        <v>5</v>
      </c>
      <c r="K9708" s="4">
        <v>15.39</v>
      </c>
    </row>
    <row r="9709" spans="1:11" x14ac:dyDescent="0.2">
      <c r="A9709" t="s">
        <v>3935</v>
      </c>
      <c r="B9709" t="str">
        <f t="shared" si="304"/>
        <v>2017</v>
      </c>
      <c r="C9709" t="str">
        <f t="shared" si="305"/>
        <v>Dec</v>
      </c>
      <c r="D9709" t="s">
        <v>836</v>
      </c>
      <c r="E9709" t="s">
        <v>146</v>
      </c>
      <c r="F9709" t="s">
        <v>12</v>
      </c>
      <c r="G9709" t="s">
        <v>22</v>
      </c>
      <c r="H9709" t="s">
        <v>2618</v>
      </c>
      <c r="I9709" s="4">
        <v>10.4</v>
      </c>
      <c r="J9709" s="5">
        <v>5</v>
      </c>
      <c r="K9709" s="4">
        <v>5.0999999999999996</v>
      </c>
    </row>
    <row r="9710" spans="1:11" x14ac:dyDescent="0.2">
      <c r="A9710" t="s">
        <v>3935</v>
      </c>
      <c r="B9710" t="str">
        <f t="shared" si="304"/>
        <v>2017</v>
      </c>
      <c r="C9710" t="str">
        <f t="shared" si="305"/>
        <v>Dec</v>
      </c>
      <c r="D9710" t="s">
        <v>2592</v>
      </c>
      <c r="E9710" t="s">
        <v>26</v>
      </c>
      <c r="F9710" t="s">
        <v>12</v>
      </c>
      <c r="G9710" t="s">
        <v>27</v>
      </c>
      <c r="H9710" t="s">
        <v>530</v>
      </c>
      <c r="I9710" s="4">
        <v>2.62</v>
      </c>
      <c r="J9710" s="5">
        <v>1</v>
      </c>
      <c r="K9710" s="4">
        <v>0.43</v>
      </c>
    </row>
    <row r="9711" spans="1:11" x14ac:dyDescent="0.2">
      <c r="A9711" t="s">
        <v>3935</v>
      </c>
      <c r="B9711" t="str">
        <f t="shared" si="304"/>
        <v>2017</v>
      </c>
      <c r="C9711" t="str">
        <f t="shared" si="305"/>
        <v>Dec</v>
      </c>
      <c r="D9711" t="s">
        <v>2326</v>
      </c>
      <c r="E9711" t="s">
        <v>125</v>
      </c>
      <c r="F9711" t="s">
        <v>43</v>
      </c>
      <c r="G9711" t="s">
        <v>58</v>
      </c>
      <c r="H9711" t="s">
        <v>1605</v>
      </c>
      <c r="I9711" s="4">
        <v>104.88</v>
      </c>
      <c r="J9711" s="5">
        <v>6</v>
      </c>
      <c r="K9711" s="4">
        <v>41.95</v>
      </c>
    </row>
    <row r="9712" spans="1:11" x14ac:dyDescent="0.2">
      <c r="A9712" t="s">
        <v>3935</v>
      </c>
      <c r="B9712" t="str">
        <f t="shared" si="304"/>
        <v>2017</v>
      </c>
      <c r="C9712" t="str">
        <f t="shared" si="305"/>
        <v>Dec</v>
      </c>
      <c r="D9712" t="s">
        <v>2326</v>
      </c>
      <c r="E9712" t="s">
        <v>125</v>
      </c>
      <c r="F9712" t="s">
        <v>12</v>
      </c>
      <c r="G9712" t="s">
        <v>27</v>
      </c>
      <c r="H9712" t="s">
        <v>3246</v>
      </c>
      <c r="I9712" s="4">
        <v>34.700000000000003</v>
      </c>
      <c r="J9712" s="5">
        <v>5</v>
      </c>
      <c r="K9712" s="4">
        <v>12.49</v>
      </c>
    </row>
    <row r="9713" spans="1:11" x14ac:dyDescent="0.2">
      <c r="A9713" t="s">
        <v>3935</v>
      </c>
      <c r="B9713" t="str">
        <f t="shared" si="304"/>
        <v>2017</v>
      </c>
      <c r="C9713" t="str">
        <f t="shared" si="305"/>
        <v>Dec</v>
      </c>
      <c r="D9713" t="s">
        <v>2326</v>
      </c>
      <c r="E9713" t="s">
        <v>125</v>
      </c>
      <c r="F9713" t="s">
        <v>12</v>
      </c>
      <c r="G9713" t="s">
        <v>22</v>
      </c>
      <c r="H9713" t="s">
        <v>497</v>
      </c>
      <c r="I9713" s="4">
        <v>33.72</v>
      </c>
      <c r="J9713" s="5">
        <v>4</v>
      </c>
      <c r="K9713" s="4">
        <v>15.51</v>
      </c>
    </row>
    <row r="9714" spans="1:11" x14ac:dyDescent="0.2">
      <c r="A9714" t="s">
        <v>3935</v>
      </c>
      <c r="B9714" t="str">
        <f t="shared" si="304"/>
        <v>2017</v>
      </c>
      <c r="C9714" t="str">
        <f t="shared" si="305"/>
        <v>Dec</v>
      </c>
      <c r="D9714" t="s">
        <v>2326</v>
      </c>
      <c r="E9714" t="s">
        <v>125</v>
      </c>
      <c r="F9714" t="s">
        <v>12</v>
      </c>
      <c r="G9714" t="s">
        <v>13</v>
      </c>
      <c r="H9714" t="s">
        <v>719</v>
      </c>
      <c r="I9714" s="4">
        <v>14.94</v>
      </c>
      <c r="J9714" s="5">
        <v>3</v>
      </c>
      <c r="K9714" s="4">
        <v>7.02</v>
      </c>
    </row>
    <row r="9715" spans="1:11" x14ac:dyDescent="0.2">
      <c r="A9715" t="s">
        <v>3935</v>
      </c>
      <c r="B9715" t="str">
        <f t="shared" si="304"/>
        <v>2017</v>
      </c>
      <c r="C9715" t="str">
        <f t="shared" si="305"/>
        <v>Dec</v>
      </c>
      <c r="D9715" t="s">
        <v>1755</v>
      </c>
      <c r="E9715" t="s">
        <v>17</v>
      </c>
      <c r="F9715" t="s">
        <v>12</v>
      </c>
      <c r="G9715" t="s">
        <v>13</v>
      </c>
      <c r="H9715" t="s">
        <v>1352</v>
      </c>
      <c r="I9715" s="4">
        <v>15.98</v>
      </c>
      <c r="J9715" s="5">
        <v>2</v>
      </c>
      <c r="K9715" s="4">
        <v>5</v>
      </c>
    </row>
    <row r="9716" spans="1:11" x14ac:dyDescent="0.2">
      <c r="A9716" t="s">
        <v>3935</v>
      </c>
      <c r="B9716" t="str">
        <f t="shared" si="304"/>
        <v>2017</v>
      </c>
      <c r="C9716" t="str">
        <f t="shared" si="305"/>
        <v>Dec</v>
      </c>
      <c r="D9716" t="s">
        <v>1970</v>
      </c>
      <c r="E9716" t="s">
        <v>31</v>
      </c>
      <c r="F9716" t="s">
        <v>12</v>
      </c>
      <c r="G9716" t="s">
        <v>27</v>
      </c>
      <c r="H9716" t="s">
        <v>604</v>
      </c>
      <c r="I9716" s="4">
        <v>11.16</v>
      </c>
      <c r="J9716" s="5">
        <v>2</v>
      </c>
      <c r="K9716" s="4">
        <v>2.79</v>
      </c>
    </row>
    <row r="9717" spans="1:11" x14ac:dyDescent="0.2">
      <c r="A9717" t="s">
        <v>3935</v>
      </c>
      <c r="B9717" t="str">
        <f t="shared" si="304"/>
        <v>2017</v>
      </c>
      <c r="C9717" t="str">
        <f t="shared" si="305"/>
        <v>Dec</v>
      </c>
      <c r="D9717" t="s">
        <v>1970</v>
      </c>
      <c r="E9717" t="s">
        <v>31</v>
      </c>
      <c r="F9717" t="s">
        <v>38</v>
      </c>
      <c r="G9717" t="s">
        <v>164</v>
      </c>
      <c r="H9717" t="s">
        <v>575</v>
      </c>
      <c r="I9717" s="4">
        <v>896.33</v>
      </c>
      <c r="J9717" s="5">
        <v>9</v>
      </c>
      <c r="K9717" s="4">
        <v>22.41</v>
      </c>
    </row>
    <row r="9718" spans="1:11" x14ac:dyDescent="0.2">
      <c r="A9718" t="s">
        <v>3935</v>
      </c>
      <c r="B9718" t="str">
        <f t="shared" si="304"/>
        <v>2017</v>
      </c>
      <c r="C9718" t="str">
        <f t="shared" si="305"/>
        <v>Dec</v>
      </c>
      <c r="D9718" t="s">
        <v>1970</v>
      </c>
      <c r="E9718" t="s">
        <v>31</v>
      </c>
      <c r="F9718" t="s">
        <v>12</v>
      </c>
      <c r="G9718" t="s">
        <v>105</v>
      </c>
      <c r="H9718" t="s">
        <v>828</v>
      </c>
      <c r="I9718" s="4">
        <v>189</v>
      </c>
      <c r="J9718" s="5">
        <v>1</v>
      </c>
      <c r="K9718" s="4">
        <v>68.040000000000006</v>
      </c>
    </row>
    <row r="9719" spans="1:11" x14ac:dyDescent="0.2">
      <c r="A9719" t="s">
        <v>3935</v>
      </c>
      <c r="B9719" t="str">
        <f t="shared" si="304"/>
        <v>2017</v>
      </c>
      <c r="C9719" t="str">
        <f t="shared" si="305"/>
        <v>Dec</v>
      </c>
      <c r="D9719" t="s">
        <v>1319</v>
      </c>
      <c r="E9719" t="s">
        <v>17</v>
      </c>
      <c r="F9719" t="s">
        <v>12</v>
      </c>
      <c r="G9719" t="s">
        <v>13</v>
      </c>
      <c r="H9719" t="s">
        <v>1222</v>
      </c>
      <c r="I9719" s="4">
        <v>143.86000000000001</v>
      </c>
      <c r="J9719" s="5">
        <v>9</v>
      </c>
      <c r="K9719" s="4">
        <v>48.55</v>
      </c>
    </row>
    <row r="9720" spans="1:11" x14ac:dyDescent="0.2">
      <c r="A9720" t="s">
        <v>3935</v>
      </c>
      <c r="B9720" t="str">
        <f t="shared" si="304"/>
        <v>2017</v>
      </c>
      <c r="C9720" t="str">
        <f t="shared" si="305"/>
        <v>Dec</v>
      </c>
      <c r="D9720" t="s">
        <v>1171</v>
      </c>
      <c r="E9720" t="s">
        <v>109</v>
      </c>
      <c r="F9720" t="s">
        <v>12</v>
      </c>
      <c r="G9720" t="s">
        <v>13</v>
      </c>
      <c r="H9720" t="s">
        <v>1938</v>
      </c>
      <c r="I9720" s="4">
        <v>419.4</v>
      </c>
      <c r="J9720" s="5">
        <v>5</v>
      </c>
      <c r="K9720" s="4">
        <v>146.79</v>
      </c>
    </row>
    <row r="9721" spans="1:11" x14ac:dyDescent="0.2">
      <c r="A9721" t="s">
        <v>3935</v>
      </c>
      <c r="B9721" t="str">
        <f t="shared" si="304"/>
        <v>2017</v>
      </c>
      <c r="C9721" t="str">
        <f t="shared" si="305"/>
        <v>Dec</v>
      </c>
      <c r="D9721" t="s">
        <v>1171</v>
      </c>
      <c r="E9721" t="s">
        <v>109</v>
      </c>
      <c r="F9721" t="s">
        <v>12</v>
      </c>
      <c r="G9721" t="s">
        <v>22</v>
      </c>
      <c r="H9721" t="s">
        <v>3233</v>
      </c>
      <c r="I9721" s="4">
        <v>13.01</v>
      </c>
      <c r="J9721" s="5">
        <v>3</v>
      </c>
      <c r="K9721" s="4">
        <v>-9.9700000000000006</v>
      </c>
    </row>
    <row r="9722" spans="1:11" x14ac:dyDescent="0.2">
      <c r="A9722" t="s">
        <v>3935</v>
      </c>
      <c r="B9722" t="str">
        <f t="shared" si="304"/>
        <v>2017</v>
      </c>
      <c r="C9722" t="str">
        <f t="shared" si="305"/>
        <v>Dec</v>
      </c>
      <c r="D9722" t="s">
        <v>1749</v>
      </c>
      <c r="E9722" t="s">
        <v>31</v>
      </c>
      <c r="F9722" t="s">
        <v>38</v>
      </c>
      <c r="G9722" t="s">
        <v>83</v>
      </c>
      <c r="H9722" t="s">
        <v>2402</v>
      </c>
      <c r="I9722" s="4">
        <v>148.26</v>
      </c>
      <c r="J9722" s="5">
        <v>3</v>
      </c>
      <c r="K9722" s="4">
        <v>15.7</v>
      </c>
    </row>
    <row r="9723" spans="1:11" x14ac:dyDescent="0.2">
      <c r="A9723" t="s">
        <v>3935</v>
      </c>
      <c r="B9723" t="str">
        <f t="shared" si="304"/>
        <v>2017</v>
      </c>
      <c r="C9723" t="str">
        <f t="shared" si="305"/>
        <v>Dec</v>
      </c>
      <c r="D9723" t="s">
        <v>617</v>
      </c>
      <c r="E9723" t="s">
        <v>37</v>
      </c>
      <c r="F9723" t="s">
        <v>12</v>
      </c>
      <c r="G9723" t="s">
        <v>22</v>
      </c>
      <c r="H9723" t="s">
        <v>2268</v>
      </c>
      <c r="I9723" s="4">
        <v>29.36</v>
      </c>
      <c r="J9723" s="5">
        <v>2</v>
      </c>
      <c r="K9723" s="4">
        <v>13.51</v>
      </c>
    </row>
    <row r="9724" spans="1:11" x14ac:dyDescent="0.2">
      <c r="A9724" t="s">
        <v>3935</v>
      </c>
      <c r="B9724" t="str">
        <f t="shared" si="304"/>
        <v>2017</v>
      </c>
      <c r="C9724" t="str">
        <f t="shared" si="305"/>
        <v>Dec</v>
      </c>
      <c r="D9724" t="s">
        <v>617</v>
      </c>
      <c r="E9724" t="s">
        <v>37</v>
      </c>
      <c r="F9724" t="s">
        <v>12</v>
      </c>
      <c r="G9724" t="s">
        <v>105</v>
      </c>
      <c r="H9724" t="s">
        <v>3396</v>
      </c>
      <c r="I9724" s="4">
        <v>214.9</v>
      </c>
      <c r="J9724" s="5">
        <v>5</v>
      </c>
      <c r="K9724" s="4">
        <v>62.32</v>
      </c>
    </row>
    <row r="9725" spans="1:11" x14ac:dyDescent="0.2">
      <c r="A9725" t="s">
        <v>3935</v>
      </c>
      <c r="B9725" t="str">
        <f t="shared" si="304"/>
        <v>2017</v>
      </c>
      <c r="C9725" t="str">
        <f t="shared" si="305"/>
        <v>Dec</v>
      </c>
      <c r="D9725" t="s">
        <v>617</v>
      </c>
      <c r="E9725" t="s">
        <v>37</v>
      </c>
      <c r="F9725" t="s">
        <v>12</v>
      </c>
      <c r="G9725" t="s">
        <v>22</v>
      </c>
      <c r="H9725" t="s">
        <v>1601</v>
      </c>
      <c r="I9725" s="4">
        <v>15.92</v>
      </c>
      <c r="J9725" s="5">
        <v>4</v>
      </c>
      <c r="K9725" s="4">
        <v>7.48</v>
      </c>
    </row>
    <row r="9726" spans="1:11" x14ac:dyDescent="0.2">
      <c r="A9726" t="s">
        <v>3935</v>
      </c>
      <c r="B9726" t="str">
        <f t="shared" si="304"/>
        <v>2017</v>
      </c>
      <c r="C9726" t="str">
        <f t="shared" si="305"/>
        <v>Dec</v>
      </c>
      <c r="D9726" t="s">
        <v>617</v>
      </c>
      <c r="E9726" t="s">
        <v>37</v>
      </c>
      <c r="F9726" t="s">
        <v>43</v>
      </c>
      <c r="G9726" t="s">
        <v>58</v>
      </c>
      <c r="H9726" t="s">
        <v>756</v>
      </c>
      <c r="I9726" s="4">
        <v>146.44999999999999</v>
      </c>
      <c r="J9726" s="5">
        <v>5</v>
      </c>
      <c r="K9726" s="4">
        <v>48.33</v>
      </c>
    </row>
    <row r="9727" spans="1:11" x14ac:dyDescent="0.2">
      <c r="A9727" t="s">
        <v>3935</v>
      </c>
      <c r="B9727" t="str">
        <f t="shared" si="304"/>
        <v>2017</v>
      </c>
      <c r="C9727" t="str">
        <f t="shared" si="305"/>
        <v>Dec</v>
      </c>
      <c r="D9727" t="s">
        <v>617</v>
      </c>
      <c r="E9727" t="s">
        <v>37</v>
      </c>
      <c r="F9727" t="s">
        <v>12</v>
      </c>
      <c r="G9727" t="s">
        <v>20</v>
      </c>
      <c r="H9727" t="s">
        <v>1523</v>
      </c>
      <c r="I9727" s="4">
        <v>15.14</v>
      </c>
      <c r="J9727" s="5">
        <v>1</v>
      </c>
      <c r="K9727" s="4">
        <v>0.61</v>
      </c>
    </row>
    <row r="9728" spans="1:11" x14ac:dyDescent="0.2">
      <c r="A9728" t="s">
        <v>3935</v>
      </c>
      <c r="B9728" t="str">
        <f t="shared" si="304"/>
        <v>2017</v>
      </c>
      <c r="C9728" t="str">
        <f t="shared" si="305"/>
        <v>Dec</v>
      </c>
      <c r="D9728" t="s">
        <v>617</v>
      </c>
      <c r="E9728" t="s">
        <v>37</v>
      </c>
      <c r="F9728" t="s">
        <v>12</v>
      </c>
      <c r="G9728" t="s">
        <v>18</v>
      </c>
      <c r="H9728" t="s">
        <v>416</v>
      </c>
      <c r="I9728" s="4">
        <v>5.76</v>
      </c>
      <c r="J9728" s="5">
        <v>2</v>
      </c>
      <c r="K9728" s="4">
        <v>2.65</v>
      </c>
    </row>
    <row r="9729" spans="1:11" x14ac:dyDescent="0.2">
      <c r="A9729" t="s">
        <v>3935</v>
      </c>
      <c r="B9729" t="str">
        <f t="shared" si="304"/>
        <v>2017</v>
      </c>
      <c r="C9729" t="str">
        <f t="shared" si="305"/>
        <v>Dec</v>
      </c>
      <c r="D9729" t="s">
        <v>617</v>
      </c>
      <c r="E9729" t="s">
        <v>37</v>
      </c>
      <c r="F9729" t="s">
        <v>43</v>
      </c>
      <c r="G9729" t="s">
        <v>694</v>
      </c>
      <c r="H9729" t="s">
        <v>1064</v>
      </c>
      <c r="I9729" s="4">
        <v>1399.98</v>
      </c>
      <c r="J9729" s="5">
        <v>2</v>
      </c>
      <c r="K9729" s="4">
        <v>629.99</v>
      </c>
    </row>
    <row r="9730" spans="1:11" x14ac:dyDescent="0.2">
      <c r="A9730" t="s">
        <v>3935</v>
      </c>
      <c r="B9730" t="str">
        <f t="shared" si="304"/>
        <v>2017</v>
      </c>
      <c r="C9730" t="str">
        <f t="shared" si="305"/>
        <v>Dec</v>
      </c>
      <c r="D9730" t="s">
        <v>1142</v>
      </c>
      <c r="E9730" t="s">
        <v>26</v>
      </c>
      <c r="F9730" t="s">
        <v>12</v>
      </c>
      <c r="G9730" t="s">
        <v>22</v>
      </c>
      <c r="H9730" t="s">
        <v>981</v>
      </c>
      <c r="I9730" s="4">
        <v>11.09</v>
      </c>
      <c r="J9730" s="5">
        <v>7</v>
      </c>
      <c r="K9730" s="4">
        <v>-8.1300000000000008</v>
      </c>
    </row>
    <row r="9731" spans="1:11" x14ac:dyDescent="0.2">
      <c r="A9731" t="s">
        <v>3935</v>
      </c>
      <c r="B9731" t="str">
        <f t="shared" ref="B9731:B9794" si="306">TEXT(A9731,"YYYY")</f>
        <v>2017</v>
      </c>
      <c r="C9731" t="str">
        <f t="shared" ref="C9731:C9794" si="307">TEXT(A9731,"MMM")</f>
        <v>Dec</v>
      </c>
      <c r="D9731" t="s">
        <v>1488</v>
      </c>
      <c r="E9731" t="s">
        <v>125</v>
      </c>
      <c r="F9731" t="s">
        <v>12</v>
      </c>
      <c r="G9731" t="s">
        <v>22</v>
      </c>
      <c r="H9731" t="s">
        <v>2314</v>
      </c>
      <c r="I9731" s="4">
        <v>54.9</v>
      </c>
      <c r="J9731" s="5">
        <v>5</v>
      </c>
      <c r="K9731" s="4">
        <v>26.9</v>
      </c>
    </row>
    <row r="9732" spans="1:11" x14ac:dyDescent="0.2">
      <c r="A9732" t="s">
        <v>3936</v>
      </c>
      <c r="B9732" t="str">
        <f t="shared" si="306"/>
        <v>2017</v>
      </c>
      <c r="C9732" t="str">
        <f t="shared" si="307"/>
        <v>Dec</v>
      </c>
      <c r="D9732" t="s">
        <v>2334</v>
      </c>
      <c r="E9732" t="s">
        <v>31</v>
      </c>
      <c r="F9732" t="s">
        <v>12</v>
      </c>
      <c r="G9732" t="s">
        <v>22</v>
      </c>
      <c r="H9732" t="s">
        <v>494</v>
      </c>
      <c r="I9732" s="4">
        <v>19.940000000000001</v>
      </c>
      <c r="J9732" s="5">
        <v>4</v>
      </c>
      <c r="K9732" s="4">
        <v>7.23</v>
      </c>
    </row>
    <row r="9733" spans="1:11" x14ac:dyDescent="0.2">
      <c r="A9733" t="s">
        <v>3936</v>
      </c>
      <c r="B9733" t="str">
        <f t="shared" si="306"/>
        <v>2017</v>
      </c>
      <c r="C9733" t="str">
        <f t="shared" si="307"/>
        <v>Dec</v>
      </c>
      <c r="D9733" t="s">
        <v>2334</v>
      </c>
      <c r="E9733" t="s">
        <v>31</v>
      </c>
      <c r="F9733" t="s">
        <v>12</v>
      </c>
      <c r="G9733" t="s">
        <v>22</v>
      </c>
      <c r="H9733" t="s">
        <v>419</v>
      </c>
      <c r="I9733" s="4">
        <v>65.569999999999993</v>
      </c>
      <c r="J9733" s="5">
        <v>2</v>
      </c>
      <c r="K9733" s="4">
        <v>22.95</v>
      </c>
    </row>
    <row r="9734" spans="1:11" x14ac:dyDescent="0.2">
      <c r="A9734" t="s">
        <v>3936</v>
      </c>
      <c r="B9734" t="str">
        <f t="shared" si="306"/>
        <v>2017</v>
      </c>
      <c r="C9734" t="str">
        <f t="shared" si="307"/>
        <v>Dec</v>
      </c>
      <c r="D9734" t="s">
        <v>1682</v>
      </c>
      <c r="E9734" t="s">
        <v>26</v>
      </c>
      <c r="F9734" t="s">
        <v>43</v>
      </c>
      <c r="G9734" t="s">
        <v>58</v>
      </c>
      <c r="H9734" t="s">
        <v>2349</v>
      </c>
      <c r="I9734" s="4">
        <v>14.2</v>
      </c>
      <c r="J9734" s="5">
        <v>1</v>
      </c>
      <c r="K9734" s="4">
        <v>3.37</v>
      </c>
    </row>
    <row r="9735" spans="1:11" x14ac:dyDescent="0.2">
      <c r="A9735" t="s">
        <v>3936</v>
      </c>
      <c r="B9735" t="str">
        <f t="shared" si="306"/>
        <v>2017</v>
      </c>
      <c r="C9735" t="str">
        <f t="shared" si="307"/>
        <v>Dec</v>
      </c>
      <c r="D9735" t="s">
        <v>1736</v>
      </c>
      <c r="E9735" t="s">
        <v>1156</v>
      </c>
      <c r="F9735" t="s">
        <v>12</v>
      </c>
      <c r="G9735" t="s">
        <v>22</v>
      </c>
      <c r="H9735" t="s">
        <v>1584</v>
      </c>
      <c r="I9735" s="4">
        <v>34.5</v>
      </c>
      <c r="J9735" s="5">
        <v>3</v>
      </c>
      <c r="K9735" s="4">
        <v>15.53</v>
      </c>
    </row>
    <row r="9736" spans="1:11" x14ac:dyDescent="0.2">
      <c r="A9736" t="s">
        <v>3936</v>
      </c>
      <c r="B9736" t="str">
        <f t="shared" si="306"/>
        <v>2017</v>
      </c>
      <c r="C9736" t="str">
        <f t="shared" si="307"/>
        <v>Dec</v>
      </c>
      <c r="D9736" t="s">
        <v>1051</v>
      </c>
      <c r="E9736" t="s">
        <v>143</v>
      </c>
      <c r="F9736" t="s">
        <v>38</v>
      </c>
      <c r="G9736" t="s">
        <v>164</v>
      </c>
      <c r="H9736" t="s">
        <v>3056</v>
      </c>
      <c r="I9736" s="4">
        <v>1669.6</v>
      </c>
      <c r="J9736" s="5">
        <v>4</v>
      </c>
      <c r="K9736" s="4">
        <v>116.87</v>
      </c>
    </row>
    <row r="9737" spans="1:11" x14ac:dyDescent="0.2">
      <c r="A9737" t="s">
        <v>3936</v>
      </c>
      <c r="B9737" t="str">
        <f t="shared" si="306"/>
        <v>2017</v>
      </c>
      <c r="C9737" t="str">
        <f t="shared" si="307"/>
        <v>Dec</v>
      </c>
      <c r="D9737" t="s">
        <v>2388</v>
      </c>
      <c r="E9737" t="s">
        <v>26</v>
      </c>
      <c r="F9737" t="s">
        <v>12</v>
      </c>
      <c r="G9737" t="s">
        <v>13</v>
      </c>
      <c r="H9737" t="s">
        <v>1463</v>
      </c>
      <c r="I9737" s="4">
        <v>10.37</v>
      </c>
      <c r="J9737" s="5">
        <v>2</v>
      </c>
      <c r="K9737" s="4">
        <v>3.63</v>
      </c>
    </row>
    <row r="9738" spans="1:11" x14ac:dyDescent="0.2">
      <c r="A9738" t="s">
        <v>3936</v>
      </c>
      <c r="B9738" t="str">
        <f t="shared" si="306"/>
        <v>2017</v>
      </c>
      <c r="C9738" t="str">
        <f t="shared" si="307"/>
        <v>Dec</v>
      </c>
      <c r="D9738" t="s">
        <v>2388</v>
      </c>
      <c r="E9738" t="s">
        <v>26</v>
      </c>
      <c r="F9738" t="s">
        <v>38</v>
      </c>
      <c r="G9738" t="s">
        <v>52</v>
      </c>
      <c r="H9738" t="s">
        <v>773</v>
      </c>
      <c r="I9738" s="4">
        <v>310.88</v>
      </c>
      <c r="J9738" s="5">
        <v>2</v>
      </c>
      <c r="K9738" s="4">
        <v>23.32</v>
      </c>
    </row>
    <row r="9739" spans="1:11" x14ac:dyDescent="0.2">
      <c r="A9739" t="s">
        <v>3936</v>
      </c>
      <c r="B9739" t="str">
        <f t="shared" si="306"/>
        <v>2017</v>
      </c>
      <c r="C9739" t="str">
        <f t="shared" si="307"/>
        <v>Dec</v>
      </c>
      <c r="D9739" t="s">
        <v>1470</v>
      </c>
      <c r="E9739" t="s">
        <v>706</v>
      </c>
      <c r="F9739" t="s">
        <v>12</v>
      </c>
      <c r="G9739" t="s">
        <v>72</v>
      </c>
      <c r="H9739" t="s">
        <v>1649</v>
      </c>
      <c r="I9739" s="4">
        <v>10.86</v>
      </c>
      <c r="J9739" s="5">
        <v>3</v>
      </c>
      <c r="K9739" s="4">
        <v>5.0999999999999996</v>
      </c>
    </row>
    <row r="9740" spans="1:11" x14ac:dyDescent="0.2">
      <c r="A9740" t="s">
        <v>3936</v>
      </c>
      <c r="B9740" t="str">
        <f t="shared" si="306"/>
        <v>2017</v>
      </c>
      <c r="C9740" t="str">
        <f t="shared" si="307"/>
        <v>Dec</v>
      </c>
      <c r="D9740" t="s">
        <v>1470</v>
      </c>
      <c r="E9740" t="s">
        <v>706</v>
      </c>
      <c r="F9740" t="s">
        <v>12</v>
      </c>
      <c r="G9740" t="s">
        <v>105</v>
      </c>
      <c r="H9740" t="s">
        <v>2815</v>
      </c>
      <c r="I9740" s="4">
        <v>426.79</v>
      </c>
      <c r="J9740" s="5">
        <v>7</v>
      </c>
      <c r="K9740" s="4">
        <v>123.77</v>
      </c>
    </row>
    <row r="9741" spans="1:11" x14ac:dyDescent="0.2">
      <c r="A9741" t="s">
        <v>3936</v>
      </c>
      <c r="B9741" t="str">
        <f t="shared" si="306"/>
        <v>2017</v>
      </c>
      <c r="C9741" t="str">
        <f t="shared" si="307"/>
        <v>Dec</v>
      </c>
      <c r="D9741" t="s">
        <v>1994</v>
      </c>
      <c r="E9741" t="s">
        <v>139</v>
      </c>
      <c r="F9741" t="s">
        <v>38</v>
      </c>
      <c r="G9741" t="s">
        <v>52</v>
      </c>
      <c r="H9741" t="s">
        <v>1178</v>
      </c>
      <c r="I9741" s="4">
        <v>19.100000000000001</v>
      </c>
      <c r="J9741" s="5">
        <v>3</v>
      </c>
      <c r="K9741" s="4">
        <v>5.73</v>
      </c>
    </row>
    <row r="9742" spans="1:11" x14ac:dyDescent="0.2">
      <c r="A9742" t="s">
        <v>3936</v>
      </c>
      <c r="B9742" t="str">
        <f t="shared" si="306"/>
        <v>2017</v>
      </c>
      <c r="C9742" t="str">
        <f t="shared" si="307"/>
        <v>Dec</v>
      </c>
      <c r="D9742" t="s">
        <v>2334</v>
      </c>
      <c r="E9742" t="s">
        <v>189</v>
      </c>
      <c r="F9742" t="s">
        <v>43</v>
      </c>
      <c r="G9742" t="s">
        <v>58</v>
      </c>
      <c r="H9742" t="s">
        <v>1240</v>
      </c>
      <c r="I9742" s="4">
        <v>49.08</v>
      </c>
      <c r="J9742" s="5">
        <v>3</v>
      </c>
      <c r="K9742" s="4">
        <v>4.91</v>
      </c>
    </row>
    <row r="9743" spans="1:11" x14ac:dyDescent="0.2">
      <c r="A9743" t="s">
        <v>3936</v>
      </c>
      <c r="B9743" t="str">
        <f t="shared" si="306"/>
        <v>2017</v>
      </c>
      <c r="C9743" t="str">
        <f t="shared" si="307"/>
        <v>Dec</v>
      </c>
      <c r="D9743" t="s">
        <v>2334</v>
      </c>
      <c r="E9743" t="s">
        <v>189</v>
      </c>
      <c r="F9743" t="s">
        <v>12</v>
      </c>
      <c r="G9743" t="s">
        <v>20</v>
      </c>
      <c r="H9743" t="s">
        <v>2918</v>
      </c>
      <c r="I9743" s="4">
        <v>324.89999999999998</v>
      </c>
      <c r="J9743" s="5">
        <v>5</v>
      </c>
      <c r="K9743" s="4">
        <v>38.99</v>
      </c>
    </row>
    <row r="9744" spans="1:11" x14ac:dyDescent="0.2">
      <c r="A9744" t="s">
        <v>3936</v>
      </c>
      <c r="B9744" t="str">
        <f t="shared" si="306"/>
        <v>2017</v>
      </c>
      <c r="C9744" t="str">
        <f t="shared" si="307"/>
        <v>Dec</v>
      </c>
      <c r="D9744" t="s">
        <v>2334</v>
      </c>
      <c r="E9744" t="s">
        <v>189</v>
      </c>
      <c r="F9744" t="s">
        <v>12</v>
      </c>
      <c r="G9744" t="s">
        <v>27</v>
      </c>
      <c r="H9744" t="s">
        <v>3629</v>
      </c>
      <c r="I9744" s="4">
        <v>18.239999999999998</v>
      </c>
      <c r="J9744" s="5">
        <v>3</v>
      </c>
      <c r="K9744" s="4">
        <v>5.29</v>
      </c>
    </row>
    <row r="9745" spans="1:11" x14ac:dyDescent="0.2">
      <c r="A9745" t="s">
        <v>3936</v>
      </c>
      <c r="B9745" t="str">
        <f t="shared" si="306"/>
        <v>2017</v>
      </c>
      <c r="C9745" t="str">
        <f t="shared" si="307"/>
        <v>Dec</v>
      </c>
      <c r="D9745" t="s">
        <v>2950</v>
      </c>
      <c r="E9745" t="s">
        <v>383</v>
      </c>
      <c r="F9745" t="s">
        <v>43</v>
      </c>
      <c r="G9745" t="s">
        <v>58</v>
      </c>
      <c r="H9745" t="s">
        <v>2558</v>
      </c>
      <c r="I9745" s="4">
        <v>599.97</v>
      </c>
      <c r="J9745" s="5">
        <v>3</v>
      </c>
      <c r="K9745" s="4">
        <v>257.99</v>
      </c>
    </row>
    <row r="9746" spans="1:11" x14ac:dyDescent="0.2">
      <c r="A9746" t="s">
        <v>3936</v>
      </c>
      <c r="B9746" t="str">
        <f t="shared" si="306"/>
        <v>2017</v>
      </c>
      <c r="C9746" t="str">
        <f t="shared" si="307"/>
        <v>Dec</v>
      </c>
      <c r="D9746" t="s">
        <v>2950</v>
      </c>
      <c r="E9746" t="s">
        <v>383</v>
      </c>
      <c r="F9746" t="s">
        <v>43</v>
      </c>
      <c r="G9746" t="s">
        <v>44</v>
      </c>
      <c r="H9746" t="s">
        <v>3034</v>
      </c>
      <c r="I9746" s="4">
        <v>38.97</v>
      </c>
      <c r="J9746" s="5">
        <v>3</v>
      </c>
      <c r="K9746" s="4">
        <v>0.78</v>
      </c>
    </row>
    <row r="9747" spans="1:11" x14ac:dyDescent="0.2">
      <c r="A9747" t="s">
        <v>3936</v>
      </c>
      <c r="B9747" t="str">
        <f t="shared" si="306"/>
        <v>2017</v>
      </c>
      <c r="C9747" t="str">
        <f t="shared" si="307"/>
        <v>Dec</v>
      </c>
      <c r="D9747" t="s">
        <v>2950</v>
      </c>
      <c r="E9747" t="s">
        <v>383</v>
      </c>
      <c r="F9747" t="s">
        <v>12</v>
      </c>
      <c r="G9747" t="s">
        <v>22</v>
      </c>
      <c r="H9747" t="s">
        <v>89</v>
      </c>
      <c r="I9747" s="4">
        <v>45.84</v>
      </c>
      <c r="J9747" s="5">
        <v>8</v>
      </c>
      <c r="K9747" s="4">
        <v>22</v>
      </c>
    </row>
    <row r="9748" spans="1:11" x14ac:dyDescent="0.2">
      <c r="A9748" t="s">
        <v>3936</v>
      </c>
      <c r="B9748" t="str">
        <f t="shared" si="306"/>
        <v>2017</v>
      </c>
      <c r="C9748" t="str">
        <f t="shared" si="307"/>
        <v>Dec</v>
      </c>
      <c r="D9748" t="s">
        <v>3356</v>
      </c>
      <c r="E9748" t="s">
        <v>31</v>
      </c>
      <c r="F9748" t="s">
        <v>43</v>
      </c>
      <c r="G9748" t="s">
        <v>44</v>
      </c>
      <c r="H9748" t="s">
        <v>2273</v>
      </c>
      <c r="I9748" s="4">
        <v>95.84</v>
      </c>
      <c r="J9748" s="5">
        <v>4</v>
      </c>
      <c r="K9748" s="4">
        <v>34.74</v>
      </c>
    </row>
    <row r="9749" spans="1:11" x14ac:dyDescent="0.2">
      <c r="A9749" t="s">
        <v>3936</v>
      </c>
      <c r="B9749" t="str">
        <f t="shared" si="306"/>
        <v>2017</v>
      </c>
      <c r="C9749" t="str">
        <f t="shared" si="307"/>
        <v>Dec</v>
      </c>
      <c r="D9749" t="s">
        <v>3356</v>
      </c>
      <c r="E9749" t="s">
        <v>31</v>
      </c>
      <c r="F9749" t="s">
        <v>12</v>
      </c>
      <c r="G9749" t="s">
        <v>13</v>
      </c>
      <c r="H9749" t="s">
        <v>32</v>
      </c>
      <c r="I9749" s="4">
        <v>12.96</v>
      </c>
      <c r="J9749" s="5">
        <v>2</v>
      </c>
      <c r="K9749" s="4">
        <v>6.22</v>
      </c>
    </row>
    <row r="9750" spans="1:11" x14ac:dyDescent="0.2">
      <c r="A9750" t="s">
        <v>3936</v>
      </c>
      <c r="B9750" t="str">
        <f t="shared" si="306"/>
        <v>2017</v>
      </c>
      <c r="C9750" t="str">
        <f t="shared" si="307"/>
        <v>Dec</v>
      </c>
      <c r="D9750" t="s">
        <v>3533</v>
      </c>
      <c r="E9750" t="s">
        <v>79</v>
      </c>
      <c r="F9750" t="s">
        <v>38</v>
      </c>
      <c r="G9750" t="s">
        <v>52</v>
      </c>
      <c r="H9750" t="s">
        <v>1780</v>
      </c>
      <c r="I9750" s="4">
        <v>14.76</v>
      </c>
      <c r="J9750" s="5">
        <v>2</v>
      </c>
      <c r="K9750" s="4">
        <v>4.28</v>
      </c>
    </row>
    <row r="9751" spans="1:11" x14ac:dyDescent="0.2">
      <c r="A9751" t="s">
        <v>3936</v>
      </c>
      <c r="B9751" t="str">
        <f t="shared" si="306"/>
        <v>2017</v>
      </c>
      <c r="C9751" t="str">
        <f t="shared" si="307"/>
        <v>Dec</v>
      </c>
      <c r="D9751" t="s">
        <v>1815</v>
      </c>
      <c r="E9751" t="s">
        <v>26</v>
      </c>
      <c r="F9751" t="s">
        <v>12</v>
      </c>
      <c r="G9751" t="s">
        <v>22</v>
      </c>
      <c r="H9751" t="s">
        <v>2738</v>
      </c>
      <c r="I9751" s="4">
        <v>3.27</v>
      </c>
      <c r="J9751" s="5">
        <v>1</v>
      </c>
      <c r="K9751" s="4">
        <v>-2.5099999999999998</v>
      </c>
    </row>
    <row r="9752" spans="1:11" x14ac:dyDescent="0.2">
      <c r="A9752" t="s">
        <v>3936</v>
      </c>
      <c r="B9752" t="str">
        <f t="shared" si="306"/>
        <v>2017</v>
      </c>
      <c r="C9752" t="str">
        <f t="shared" si="307"/>
        <v>Dec</v>
      </c>
      <c r="D9752" t="s">
        <v>1815</v>
      </c>
      <c r="E9752" t="s">
        <v>26</v>
      </c>
      <c r="F9752" t="s">
        <v>38</v>
      </c>
      <c r="G9752" t="s">
        <v>52</v>
      </c>
      <c r="H9752" t="s">
        <v>894</v>
      </c>
      <c r="I9752" s="4">
        <v>87.92</v>
      </c>
      <c r="J9752" s="5">
        <v>5</v>
      </c>
      <c r="K9752" s="4">
        <v>15.39</v>
      </c>
    </row>
    <row r="9753" spans="1:11" x14ac:dyDescent="0.2">
      <c r="A9753" t="s">
        <v>3937</v>
      </c>
      <c r="B9753" t="str">
        <f t="shared" si="306"/>
        <v>2017</v>
      </c>
      <c r="C9753" t="str">
        <f t="shared" si="307"/>
        <v>Dec</v>
      </c>
      <c r="D9753" t="s">
        <v>172</v>
      </c>
      <c r="E9753" t="s">
        <v>169</v>
      </c>
      <c r="F9753" t="s">
        <v>12</v>
      </c>
      <c r="G9753" t="s">
        <v>22</v>
      </c>
      <c r="H9753" t="s">
        <v>1422</v>
      </c>
      <c r="I9753" s="4">
        <v>23.36</v>
      </c>
      <c r="J9753" s="5">
        <v>4</v>
      </c>
      <c r="K9753" s="4">
        <v>7.88</v>
      </c>
    </row>
    <row r="9754" spans="1:11" x14ac:dyDescent="0.2">
      <c r="A9754" t="s">
        <v>3937</v>
      </c>
      <c r="B9754" t="str">
        <f t="shared" si="306"/>
        <v>2017</v>
      </c>
      <c r="C9754" t="str">
        <f t="shared" si="307"/>
        <v>Dec</v>
      </c>
      <c r="D9754" t="s">
        <v>172</v>
      </c>
      <c r="E9754" t="s">
        <v>169</v>
      </c>
      <c r="F9754" t="s">
        <v>43</v>
      </c>
      <c r="G9754" t="s">
        <v>58</v>
      </c>
      <c r="H9754" t="s">
        <v>2730</v>
      </c>
      <c r="I9754" s="4">
        <v>39.979999999999997</v>
      </c>
      <c r="J9754" s="5">
        <v>2</v>
      </c>
      <c r="K9754" s="4">
        <v>13.59</v>
      </c>
    </row>
    <row r="9755" spans="1:11" x14ac:dyDescent="0.2">
      <c r="A9755" t="s">
        <v>3937</v>
      </c>
      <c r="B9755" t="str">
        <f t="shared" si="306"/>
        <v>2017</v>
      </c>
      <c r="C9755" t="str">
        <f t="shared" si="307"/>
        <v>Dec</v>
      </c>
      <c r="D9755" t="s">
        <v>675</v>
      </c>
      <c r="E9755" t="s">
        <v>26</v>
      </c>
      <c r="F9755" t="s">
        <v>38</v>
      </c>
      <c r="G9755" t="s">
        <v>39</v>
      </c>
      <c r="H9755" t="s">
        <v>1594</v>
      </c>
      <c r="I9755" s="4">
        <v>63.69</v>
      </c>
      <c r="J9755" s="5">
        <v>1</v>
      </c>
      <c r="K9755" s="4">
        <v>-9.1</v>
      </c>
    </row>
    <row r="9756" spans="1:11" x14ac:dyDescent="0.2">
      <c r="A9756" t="s">
        <v>3937</v>
      </c>
      <c r="B9756" t="str">
        <f t="shared" si="306"/>
        <v>2017</v>
      </c>
      <c r="C9756" t="str">
        <f t="shared" si="307"/>
        <v>Dec</v>
      </c>
      <c r="D9756" t="s">
        <v>3498</v>
      </c>
      <c r="E9756" t="s">
        <v>17</v>
      </c>
      <c r="F9756" t="s">
        <v>12</v>
      </c>
      <c r="G9756" t="s">
        <v>13</v>
      </c>
      <c r="H9756" t="s">
        <v>1271</v>
      </c>
      <c r="I9756" s="4">
        <v>10.37</v>
      </c>
      <c r="J9756" s="5">
        <v>2</v>
      </c>
      <c r="K9756" s="4">
        <v>3.63</v>
      </c>
    </row>
    <row r="9757" spans="1:11" x14ac:dyDescent="0.2">
      <c r="A9757" t="s">
        <v>3937</v>
      </c>
      <c r="B9757" t="str">
        <f t="shared" si="306"/>
        <v>2017</v>
      </c>
      <c r="C9757" t="str">
        <f t="shared" si="307"/>
        <v>Dec</v>
      </c>
      <c r="D9757" t="s">
        <v>3498</v>
      </c>
      <c r="E9757" t="s">
        <v>17</v>
      </c>
      <c r="F9757" t="s">
        <v>38</v>
      </c>
      <c r="G9757" t="s">
        <v>52</v>
      </c>
      <c r="H9757" t="s">
        <v>773</v>
      </c>
      <c r="I9757" s="4">
        <v>77.72</v>
      </c>
      <c r="J9757" s="5">
        <v>1</v>
      </c>
      <c r="K9757" s="4">
        <v>-66.06</v>
      </c>
    </row>
    <row r="9758" spans="1:11" x14ac:dyDescent="0.2">
      <c r="A9758" t="s">
        <v>3937</v>
      </c>
      <c r="B9758" t="str">
        <f t="shared" si="306"/>
        <v>2017</v>
      </c>
      <c r="C9758" t="str">
        <f t="shared" si="307"/>
        <v>Dec</v>
      </c>
      <c r="D9758" t="s">
        <v>3498</v>
      </c>
      <c r="E9758" t="s">
        <v>17</v>
      </c>
      <c r="F9758" t="s">
        <v>38</v>
      </c>
      <c r="G9758" t="s">
        <v>39</v>
      </c>
      <c r="H9758" t="s">
        <v>658</v>
      </c>
      <c r="I9758" s="4">
        <v>520.46</v>
      </c>
      <c r="J9758" s="5">
        <v>2</v>
      </c>
      <c r="K9758" s="4">
        <v>-14.87</v>
      </c>
    </row>
    <row r="9759" spans="1:11" x14ac:dyDescent="0.2">
      <c r="A9759" t="s">
        <v>3937</v>
      </c>
      <c r="B9759" t="str">
        <f t="shared" si="306"/>
        <v>2017</v>
      </c>
      <c r="C9759" t="str">
        <f t="shared" si="307"/>
        <v>Dec</v>
      </c>
      <c r="D9759" t="s">
        <v>2015</v>
      </c>
      <c r="E9759" t="s">
        <v>501</v>
      </c>
      <c r="F9759" t="s">
        <v>43</v>
      </c>
      <c r="G9759" t="s">
        <v>44</v>
      </c>
      <c r="H9759" t="s">
        <v>2306</v>
      </c>
      <c r="I9759" s="4">
        <v>128.85</v>
      </c>
      <c r="J9759" s="5">
        <v>3</v>
      </c>
      <c r="K9759" s="4">
        <v>3.87</v>
      </c>
    </row>
    <row r="9760" spans="1:11" x14ac:dyDescent="0.2">
      <c r="A9760" t="s">
        <v>3937</v>
      </c>
      <c r="B9760" t="str">
        <f t="shared" si="306"/>
        <v>2017</v>
      </c>
      <c r="C9760" t="str">
        <f t="shared" si="307"/>
        <v>Dec</v>
      </c>
      <c r="D9760" t="s">
        <v>3239</v>
      </c>
      <c r="E9760" t="s">
        <v>17</v>
      </c>
      <c r="F9760" t="s">
        <v>43</v>
      </c>
      <c r="G9760" t="s">
        <v>58</v>
      </c>
      <c r="H9760" t="s">
        <v>250</v>
      </c>
      <c r="I9760" s="4">
        <v>116.31</v>
      </c>
      <c r="J9760" s="5">
        <v>7</v>
      </c>
      <c r="K9760" s="4">
        <v>23.26</v>
      </c>
    </row>
    <row r="9761" spans="1:11" x14ac:dyDescent="0.2">
      <c r="A9761" t="s">
        <v>3937</v>
      </c>
      <c r="B9761" t="str">
        <f t="shared" si="306"/>
        <v>2017</v>
      </c>
      <c r="C9761" t="str">
        <f t="shared" si="307"/>
        <v>Dec</v>
      </c>
      <c r="D9761" t="s">
        <v>637</v>
      </c>
      <c r="E9761" t="s">
        <v>169</v>
      </c>
      <c r="F9761" t="s">
        <v>12</v>
      </c>
      <c r="G9761" t="s">
        <v>22</v>
      </c>
      <c r="H9761" t="s">
        <v>1143</v>
      </c>
      <c r="I9761" s="4">
        <v>14.95</v>
      </c>
      <c r="J9761" s="5">
        <v>1</v>
      </c>
      <c r="K9761" s="4">
        <v>5.05</v>
      </c>
    </row>
    <row r="9762" spans="1:11" x14ac:dyDescent="0.2">
      <c r="A9762" t="s">
        <v>3937</v>
      </c>
      <c r="B9762" t="str">
        <f t="shared" si="306"/>
        <v>2017</v>
      </c>
      <c r="C9762" t="str">
        <f t="shared" si="307"/>
        <v>Dec</v>
      </c>
      <c r="D9762" t="s">
        <v>637</v>
      </c>
      <c r="E9762" t="s">
        <v>169</v>
      </c>
      <c r="F9762" t="s">
        <v>12</v>
      </c>
      <c r="G9762" t="s">
        <v>13</v>
      </c>
      <c r="H9762" t="s">
        <v>1075</v>
      </c>
      <c r="I9762" s="4">
        <v>17.940000000000001</v>
      </c>
      <c r="J9762" s="5">
        <v>3</v>
      </c>
      <c r="K9762" s="4">
        <v>8.07</v>
      </c>
    </row>
    <row r="9763" spans="1:11" x14ac:dyDescent="0.2">
      <c r="A9763" t="s">
        <v>3937</v>
      </c>
      <c r="B9763" t="str">
        <f t="shared" si="306"/>
        <v>2017</v>
      </c>
      <c r="C9763" t="str">
        <f t="shared" si="307"/>
        <v>Dec</v>
      </c>
      <c r="D9763" t="s">
        <v>637</v>
      </c>
      <c r="E9763" t="s">
        <v>169</v>
      </c>
      <c r="F9763" t="s">
        <v>43</v>
      </c>
      <c r="G9763" t="s">
        <v>44</v>
      </c>
      <c r="H9763" t="s">
        <v>2530</v>
      </c>
      <c r="I9763" s="4">
        <v>116.98</v>
      </c>
      <c r="J9763" s="5">
        <v>2</v>
      </c>
      <c r="K9763" s="4">
        <v>29.25</v>
      </c>
    </row>
    <row r="9764" spans="1:11" x14ac:dyDescent="0.2">
      <c r="A9764" t="s">
        <v>3937</v>
      </c>
      <c r="B9764" t="str">
        <f t="shared" si="306"/>
        <v>2017</v>
      </c>
      <c r="C9764" t="str">
        <f t="shared" si="307"/>
        <v>Dec</v>
      </c>
      <c r="D9764" t="s">
        <v>1418</v>
      </c>
      <c r="E9764" t="s">
        <v>11</v>
      </c>
      <c r="F9764" t="s">
        <v>12</v>
      </c>
      <c r="G9764" t="s">
        <v>105</v>
      </c>
      <c r="H9764" t="s">
        <v>1603</v>
      </c>
      <c r="I9764" s="4">
        <v>1.39</v>
      </c>
      <c r="J9764" s="5">
        <v>2</v>
      </c>
      <c r="K9764" s="4">
        <v>-3.76</v>
      </c>
    </row>
    <row r="9765" spans="1:11" x14ac:dyDescent="0.2">
      <c r="A9765" t="s">
        <v>3937</v>
      </c>
      <c r="B9765" t="str">
        <f t="shared" si="306"/>
        <v>2017</v>
      </c>
      <c r="C9765" t="str">
        <f t="shared" si="307"/>
        <v>Dec</v>
      </c>
      <c r="D9765" t="s">
        <v>3277</v>
      </c>
      <c r="E9765" t="s">
        <v>139</v>
      </c>
      <c r="F9765" t="s">
        <v>38</v>
      </c>
      <c r="G9765" t="s">
        <v>164</v>
      </c>
      <c r="H9765" t="s">
        <v>1219</v>
      </c>
      <c r="I9765" s="4">
        <v>721.88</v>
      </c>
      <c r="J9765" s="5">
        <v>6</v>
      </c>
      <c r="K9765" s="4">
        <v>-420</v>
      </c>
    </row>
    <row r="9766" spans="1:11" x14ac:dyDescent="0.2">
      <c r="A9766" t="s">
        <v>3937</v>
      </c>
      <c r="B9766" t="str">
        <f t="shared" si="306"/>
        <v>2017</v>
      </c>
      <c r="C9766" t="str">
        <f t="shared" si="307"/>
        <v>Dec</v>
      </c>
      <c r="D9766" t="s">
        <v>3277</v>
      </c>
      <c r="E9766" t="s">
        <v>139</v>
      </c>
      <c r="F9766" t="s">
        <v>43</v>
      </c>
      <c r="G9766" t="s">
        <v>44</v>
      </c>
      <c r="H9766" t="s">
        <v>2786</v>
      </c>
      <c r="I9766" s="4">
        <v>73.569999999999993</v>
      </c>
      <c r="J9766" s="5">
        <v>4</v>
      </c>
      <c r="K9766" s="4">
        <v>-16.55</v>
      </c>
    </row>
    <row r="9767" spans="1:11" x14ac:dyDescent="0.2">
      <c r="A9767" t="s">
        <v>3937</v>
      </c>
      <c r="B9767" t="str">
        <f t="shared" si="306"/>
        <v>2017</v>
      </c>
      <c r="C9767" t="str">
        <f t="shared" si="307"/>
        <v>Dec</v>
      </c>
      <c r="D9767" t="s">
        <v>3277</v>
      </c>
      <c r="E9767" t="s">
        <v>139</v>
      </c>
      <c r="F9767" t="s">
        <v>12</v>
      </c>
      <c r="G9767" t="s">
        <v>27</v>
      </c>
      <c r="H9767" t="s">
        <v>2998</v>
      </c>
      <c r="I9767" s="4">
        <v>13.58</v>
      </c>
      <c r="J9767" s="5">
        <v>1</v>
      </c>
      <c r="K9767" s="4">
        <v>1.36</v>
      </c>
    </row>
    <row r="9768" spans="1:11" x14ac:dyDescent="0.2">
      <c r="A9768" t="s">
        <v>3937</v>
      </c>
      <c r="B9768" t="str">
        <f t="shared" si="306"/>
        <v>2017</v>
      </c>
      <c r="C9768" t="str">
        <f t="shared" si="307"/>
        <v>Dec</v>
      </c>
      <c r="D9768" t="s">
        <v>3277</v>
      </c>
      <c r="E9768" t="s">
        <v>139</v>
      </c>
      <c r="F9768" t="s">
        <v>38</v>
      </c>
      <c r="G9768" t="s">
        <v>39</v>
      </c>
      <c r="H9768" t="s">
        <v>225</v>
      </c>
      <c r="I9768" s="4">
        <v>64.78</v>
      </c>
      <c r="J9768" s="5">
        <v>1</v>
      </c>
      <c r="K9768" s="4">
        <v>-12.15</v>
      </c>
    </row>
    <row r="9769" spans="1:11" x14ac:dyDescent="0.2">
      <c r="A9769" t="s">
        <v>3937</v>
      </c>
      <c r="B9769" t="str">
        <f t="shared" si="306"/>
        <v>2017</v>
      </c>
      <c r="C9769" t="str">
        <f t="shared" si="307"/>
        <v>Dec</v>
      </c>
      <c r="D9769" t="s">
        <v>3270</v>
      </c>
      <c r="E9769" t="s">
        <v>458</v>
      </c>
      <c r="F9769" t="s">
        <v>12</v>
      </c>
      <c r="G9769" t="s">
        <v>72</v>
      </c>
      <c r="H9769" t="s">
        <v>1696</v>
      </c>
      <c r="I9769" s="4">
        <v>7.28</v>
      </c>
      <c r="J9769" s="5">
        <v>1</v>
      </c>
      <c r="K9769" s="4">
        <v>3.49</v>
      </c>
    </row>
    <row r="9770" spans="1:11" x14ac:dyDescent="0.2">
      <c r="A9770" t="s">
        <v>3937</v>
      </c>
      <c r="B9770" t="str">
        <f t="shared" si="306"/>
        <v>2017</v>
      </c>
      <c r="C9770" t="str">
        <f t="shared" si="307"/>
        <v>Dec</v>
      </c>
      <c r="D9770" t="s">
        <v>3270</v>
      </c>
      <c r="E9770" t="s">
        <v>458</v>
      </c>
      <c r="F9770" t="s">
        <v>12</v>
      </c>
      <c r="G9770" t="s">
        <v>22</v>
      </c>
      <c r="H9770" t="s">
        <v>239</v>
      </c>
      <c r="I9770" s="4">
        <v>5.4</v>
      </c>
      <c r="J9770" s="5">
        <v>3</v>
      </c>
      <c r="K9770" s="4">
        <v>2.59</v>
      </c>
    </row>
    <row r="9771" spans="1:11" x14ac:dyDescent="0.2">
      <c r="A9771" t="s">
        <v>3937</v>
      </c>
      <c r="B9771" t="str">
        <f t="shared" si="306"/>
        <v>2017</v>
      </c>
      <c r="C9771" t="str">
        <f t="shared" si="307"/>
        <v>Dec</v>
      </c>
      <c r="D9771" t="s">
        <v>2030</v>
      </c>
      <c r="E9771" t="s">
        <v>205</v>
      </c>
      <c r="F9771" t="s">
        <v>12</v>
      </c>
      <c r="G9771" t="s">
        <v>47</v>
      </c>
      <c r="H9771" t="s">
        <v>332</v>
      </c>
      <c r="I9771" s="4">
        <v>6.54</v>
      </c>
      <c r="J9771" s="5">
        <v>3</v>
      </c>
      <c r="K9771" s="4">
        <v>2.16</v>
      </c>
    </row>
    <row r="9772" spans="1:11" x14ac:dyDescent="0.2">
      <c r="A9772" t="s">
        <v>3937</v>
      </c>
      <c r="B9772" t="str">
        <f t="shared" si="306"/>
        <v>2017</v>
      </c>
      <c r="C9772" t="str">
        <f t="shared" si="307"/>
        <v>Dec</v>
      </c>
      <c r="D9772" t="s">
        <v>339</v>
      </c>
      <c r="E9772" t="s">
        <v>205</v>
      </c>
      <c r="F9772" t="s">
        <v>12</v>
      </c>
      <c r="G9772" t="s">
        <v>22</v>
      </c>
      <c r="H9772" t="s">
        <v>538</v>
      </c>
      <c r="I9772" s="4">
        <v>40.200000000000003</v>
      </c>
      <c r="J9772" s="5">
        <v>5</v>
      </c>
      <c r="K9772" s="4">
        <v>18.09</v>
      </c>
    </row>
    <row r="9773" spans="1:11" x14ac:dyDescent="0.2">
      <c r="A9773" t="s">
        <v>3937</v>
      </c>
      <c r="B9773" t="str">
        <f t="shared" si="306"/>
        <v>2017</v>
      </c>
      <c r="C9773" t="str">
        <f t="shared" si="307"/>
        <v>Dec</v>
      </c>
      <c r="D9773" t="s">
        <v>339</v>
      </c>
      <c r="E9773" t="s">
        <v>205</v>
      </c>
      <c r="F9773" t="s">
        <v>12</v>
      </c>
      <c r="G9773" t="s">
        <v>22</v>
      </c>
      <c r="H9773" t="s">
        <v>1278</v>
      </c>
      <c r="I9773" s="4">
        <v>735.98</v>
      </c>
      <c r="J9773" s="5">
        <v>2</v>
      </c>
      <c r="K9773" s="4">
        <v>331.19</v>
      </c>
    </row>
    <row r="9774" spans="1:11" x14ac:dyDescent="0.2">
      <c r="A9774" t="s">
        <v>3937</v>
      </c>
      <c r="B9774" t="str">
        <f t="shared" si="306"/>
        <v>2017</v>
      </c>
      <c r="C9774" t="str">
        <f t="shared" si="307"/>
        <v>Dec</v>
      </c>
      <c r="D9774" t="s">
        <v>339</v>
      </c>
      <c r="E9774" t="s">
        <v>205</v>
      </c>
      <c r="F9774" t="s">
        <v>12</v>
      </c>
      <c r="G9774" t="s">
        <v>105</v>
      </c>
      <c r="H9774" t="s">
        <v>1220</v>
      </c>
      <c r="I9774" s="4">
        <v>22.75</v>
      </c>
      <c r="J9774" s="5">
        <v>7</v>
      </c>
      <c r="K9774" s="4">
        <v>6.6</v>
      </c>
    </row>
    <row r="9775" spans="1:11" x14ac:dyDescent="0.2">
      <c r="A9775" t="s">
        <v>3938</v>
      </c>
      <c r="B9775" t="str">
        <f t="shared" si="306"/>
        <v>2017</v>
      </c>
      <c r="C9775" t="str">
        <f t="shared" si="307"/>
        <v>Dec</v>
      </c>
      <c r="D9775" t="s">
        <v>1358</v>
      </c>
      <c r="E9775" t="s">
        <v>189</v>
      </c>
      <c r="F9775" t="s">
        <v>12</v>
      </c>
      <c r="G9775" t="s">
        <v>20</v>
      </c>
      <c r="H9775" t="s">
        <v>2707</v>
      </c>
      <c r="I9775" s="4">
        <v>31.44</v>
      </c>
      <c r="J9775" s="5">
        <v>3</v>
      </c>
      <c r="K9775" s="4">
        <v>8.49</v>
      </c>
    </row>
    <row r="9776" spans="1:11" x14ac:dyDescent="0.2">
      <c r="A9776" t="s">
        <v>3938</v>
      </c>
      <c r="B9776" t="str">
        <f t="shared" si="306"/>
        <v>2017</v>
      </c>
      <c r="C9776" t="str">
        <f t="shared" si="307"/>
        <v>Dec</v>
      </c>
      <c r="D9776" t="s">
        <v>912</v>
      </c>
      <c r="E9776" t="s">
        <v>169</v>
      </c>
      <c r="F9776" t="s">
        <v>38</v>
      </c>
      <c r="G9776" t="s">
        <v>83</v>
      </c>
      <c r="H9776" t="s">
        <v>1900</v>
      </c>
      <c r="I9776" s="4">
        <v>287.98</v>
      </c>
      <c r="J9776" s="5">
        <v>3</v>
      </c>
      <c r="K9776" s="4">
        <v>7.2</v>
      </c>
    </row>
    <row r="9777" spans="1:11" x14ac:dyDescent="0.2">
      <c r="A9777" t="s">
        <v>3938</v>
      </c>
      <c r="B9777" t="str">
        <f t="shared" si="306"/>
        <v>2017</v>
      </c>
      <c r="C9777" t="str">
        <f t="shared" si="307"/>
        <v>Dec</v>
      </c>
      <c r="D9777" t="s">
        <v>1063</v>
      </c>
      <c r="E9777" t="s">
        <v>31</v>
      </c>
      <c r="F9777" t="s">
        <v>12</v>
      </c>
      <c r="G9777" t="s">
        <v>18</v>
      </c>
      <c r="H9777" t="s">
        <v>1077</v>
      </c>
      <c r="I9777" s="4">
        <v>8.64</v>
      </c>
      <c r="J9777" s="5">
        <v>3</v>
      </c>
      <c r="K9777" s="4">
        <v>4.2300000000000004</v>
      </c>
    </row>
    <row r="9778" spans="1:11" x14ac:dyDescent="0.2">
      <c r="A9778" t="s">
        <v>3938</v>
      </c>
      <c r="B9778" t="str">
        <f t="shared" si="306"/>
        <v>2017</v>
      </c>
      <c r="C9778" t="str">
        <f t="shared" si="307"/>
        <v>Dec</v>
      </c>
      <c r="D9778" t="s">
        <v>1063</v>
      </c>
      <c r="E9778" t="s">
        <v>31</v>
      </c>
      <c r="F9778" t="s">
        <v>12</v>
      </c>
      <c r="G9778" t="s">
        <v>13</v>
      </c>
      <c r="H9778" t="s">
        <v>2782</v>
      </c>
      <c r="I9778" s="4">
        <v>38.880000000000003</v>
      </c>
      <c r="J9778" s="5">
        <v>6</v>
      </c>
      <c r="K9778" s="4">
        <v>18.66</v>
      </c>
    </row>
    <row r="9779" spans="1:11" x14ac:dyDescent="0.2">
      <c r="A9779" t="s">
        <v>3938</v>
      </c>
      <c r="B9779" t="str">
        <f t="shared" si="306"/>
        <v>2017</v>
      </c>
      <c r="C9779" t="str">
        <f t="shared" si="307"/>
        <v>Dec</v>
      </c>
      <c r="D9779" t="s">
        <v>1063</v>
      </c>
      <c r="E9779" t="s">
        <v>31</v>
      </c>
      <c r="F9779" t="s">
        <v>38</v>
      </c>
      <c r="G9779" t="s">
        <v>52</v>
      </c>
      <c r="H9779" t="s">
        <v>1911</v>
      </c>
      <c r="I9779" s="4">
        <v>201.04</v>
      </c>
      <c r="J9779" s="5">
        <v>8</v>
      </c>
      <c r="K9779" s="4">
        <v>54.28</v>
      </c>
    </row>
    <row r="9780" spans="1:11" x14ac:dyDescent="0.2">
      <c r="A9780" t="s">
        <v>3938</v>
      </c>
      <c r="B9780" t="str">
        <f t="shared" si="306"/>
        <v>2017</v>
      </c>
      <c r="C9780" t="str">
        <f t="shared" si="307"/>
        <v>Dec</v>
      </c>
      <c r="D9780" t="s">
        <v>1063</v>
      </c>
      <c r="E9780" t="s">
        <v>31</v>
      </c>
      <c r="F9780" t="s">
        <v>12</v>
      </c>
      <c r="G9780" t="s">
        <v>13</v>
      </c>
      <c r="H9780" t="s">
        <v>3280</v>
      </c>
      <c r="I9780" s="4">
        <v>12.96</v>
      </c>
      <c r="J9780" s="5">
        <v>2</v>
      </c>
      <c r="K9780" s="4">
        <v>6.35</v>
      </c>
    </row>
    <row r="9781" spans="1:11" x14ac:dyDescent="0.2">
      <c r="A9781" t="s">
        <v>3939</v>
      </c>
      <c r="B9781" t="str">
        <f t="shared" si="306"/>
        <v>2017</v>
      </c>
      <c r="C9781" t="str">
        <f t="shared" si="307"/>
        <v>Dec</v>
      </c>
      <c r="D9781" t="s">
        <v>464</v>
      </c>
      <c r="E9781" t="s">
        <v>31</v>
      </c>
      <c r="F9781" t="s">
        <v>38</v>
      </c>
      <c r="G9781" t="s">
        <v>52</v>
      </c>
      <c r="H9781" t="s">
        <v>3428</v>
      </c>
      <c r="I9781" s="4">
        <v>26.25</v>
      </c>
      <c r="J9781" s="5">
        <v>3</v>
      </c>
      <c r="K9781" s="4">
        <v>11.03</v>
      </c>
    </row>
    <row r="9782" spans="1:11" x14ac:dyDescent="0.2">
      <c r="A9782" t="s">
        <v>3939</v>
      </c>
      <c r="B9782" t="str">
        <f t="shared" si="306"/>
        <v>2017</v>
      </c>
      <c r="C9782" t="str">
        <f t="shared" si="307"/>
        <v>Dec</v>
      </c>
      <c r="D9782" t="s">
        <v>464</v>
      </c>
      <c r="E9782" t="s">
        <v>31</v>
      </c>
      <c r="F9782" t="s">
        <v>12</v>
      </c>
      <c r="G9782" t="s">
        <v>22</v>
      </c>
      <c r="H9782" t="s">
        <v>1028</v>
      </c>
      <c r="I9782" s="4">
        <v>64.959999999999994</v>
      </c>
      <c r="J9782" s="5">
        <v>14</v>
      </c>
      <c r="K9782" s="4">
        <v>22.74</v>
      </c>
    </row>
    <row r="9783" spans="1:11" x14ac:dyDescent="0.2">
      <c r="A9783" t="s">
        <v>3939</v>
      </c>
      <c r="B9783" t="str">
        <f t="shared" si="306"/>
        <v>2017</v>
      </c>
      <c r="C9783" t="str">
        <f t="shared" si="307"/>
        <v>Dec</v>
      </c>
      <c r="D9783" t="s">
        <v>464</v>
      </c>
      <c r="E9783" t="s">
        <v>31</v>
      </c>
      <c r="F9783" t="s">
        <v>12</v>
      </c>
      <c r="G9783" t="s">
        <v>72</v>
      </c>
      <c r="H9783" t="s">
        <v>908</v>
      </c>
      <c r="I9783" s="4">
        <v>43.7</v>
      </c>
      <c r="J9783" s="5">
        <v>5</v>
      </c>
      <c r="K9783" s="4">
        <v>20.54</v>
      </c>
    </row>
    <row r="9784" spans="1:11" x14ac:dyDescent="0.2">
      <c r="A9784" t="s">
        <v>3939</v>
      </c>
      <c r="B9784" t="str">
        <f t="shared" si="306"/>
        <v>2017</v>
      </c>
      <c r="C9784" t="str">
        <f t="shared" si="307"/>
        <v>Dec</v>
      </c>
      <c r="D9784" t="s">
        <v>587</v>
      </c>
      <c r="E9784" t="s">
        <v>17</v>
      </c>
      <c r="F9784" t="s">
        <v>43</v>
      </c>
      <c r="G9784" t="s">
        <v>58</v>
      </c>
      <c r="H9784" t="s">
        <v>624</v>
      </c>
      <c r="I9784" s="4">
        <v>227.98</v>
      </c>
      <c r="J9784" s="5">
        <v>3</v>
      </c>
      <c r="K9784" s="4">
        <v>28.5</v>
      </c>
    </row>
    <row r="9785" spans="1:11" x14ac:dyDescent="0.2">
      <c r="A9785" t="s">
        <v>3939</v>
      </c>
      <c r="B9785" t="str">
        <f t="shared" si="306"/>
        <v>2017</v>
      </c>
      <c r="C9785" t="str">
        <f t="shared" si="307"/>
        <v>Dec</v>
      </c>
      <c r="D9785" t="s">
        <v>587</v>
      </c>
      <c r="E9785" t="s">
        <v>17</v>
      </c>
      <c r="F9785" t="s">
        <v>43</v>
      </c>
      <c r="G9785" t="s">
        <v>44</v>
      </c>
      <c r="H9785" t="s">
        <v>2049</v>
      </c>
      <c r="I9785" s="4">
        <v>52.68</v>
      </c>
      <c r="J9785" s="5">
        <v>3</v>
      </c>
      <c r="K9785" s="4">
        <v>19.760000000000002</v>
      </c>
    </row>
    <row r="9786" spans="1:11" x14ac:dyDescent="0.2">
      <c r="A9786" t="s">
        <v>3939</v>
      </c>
      <c r="B9786" t="str">
        <f t="shared" si="306"/>
        <v>2017</v>
      </c>
      <c r="C9786" t="str">
        <f t="shared" si="307"/>
        <v>Dec</v>
      </c>
      <c r="D9786" t="s">
        <v>587</v>
      </c>
      <c r="E9786" t="s">
        <v>17</v>
      </c>
      <c r="F9786" t="s">
        <v>38</v>
      </c>
      <c r="G9786" t="s">
        <v>52</v>
      </c>
      <c r="H9786" t="s">
        <v>2975</v>
      </c>
      <c r="I9786" s="4">
        <v>2.0299999999999998</v>
      </c>
      <c r="J9786" s="5">
        <v>1</v>
      </c>
      <c r="K9786" s="4">
        <v>-1.32</v>
      </c>
    </row>
    <row r="9787" spans="1:11" x14ac:dyDescent="0.2">
      <c r="A9787" t="s">
        <v>3939</v>
      </c>
      <c r="B9787" t="str">
        <f t="shared" si="306"/>
        <v>2017</v>
      </c>
      <c r="C9787" t="str">
        <f t="shared" si="307"/>
        <v>Dec</v>
      </c>
      <c r="D9787" t="s">
        <v>947</v>
      </c>
      <c r="E9787" t="s">
        <v>116</v>
      </c>
      <c r="F9787" t="s">
        <v>43</v>
      </c>
      <c r="G9787" t="s">
        <v>58</v>
      </c>
      <c r="H9787" t="s">
        <v>2284</v>
      </c>
      <c r="I9787" s="4">
        <v>159.80000000000001</v>
      </c>
      <c r="J9787" s="5">
        <v>4</v>
      </c>
      <c r="K9787" s="4">
        <v>70.31</v>
      </c>
    </row>
    <row r="9788" spans="1:11" x14ac:dyDescent="0.2">
      <c r="A9788" t="s">
        <v>3939</v>
      </c>
      <c r="B9788" t="str">
        <f t="shared" si="306"/>
        <v>2017</v>
      </c>
      <c r="C9788" t="str">
        <f t="shared" si="307"/>
        <v>Dec</v>
      </c>
      <c r="D9788" t="s">
        <v>947</v>
      </c>
      <c r="E9788" t="s">
        <v>116</v>
      </c>
      <c r="F9788" t="s">
        <v>43</v>
      </c>
      <c r="G9788" t="s">
        <v>58</v>
      </c>
      <c r="H9788" t="s">
        <v>1643</v>
      </c>
      <c r="I9788" s="4">
        <v>44.75</v>
      </c>
      <c r="J9788" s="5">
        <v>5</v>
      </c>
      <c r="K9788" s="4">
        <v>8.5</v>
      </c>
    </row>
    <row r="9789" spans="1:11" x14ac:dyDescent="0.2">
      <c r="A9789" t="s">
        <v>3939</v>
      </c>
      <c r="B9789" t="str">
        <f t="shared" si="306"/>
        <v>2017</v>
      </c>
      <c r="C9789" t="str">
        <f t="shared" si="307"/>
        <v>Dec</v>
      </c>
      <c r="D9789" t="s">
        <v>653</v>
      </c>
      <c r="E9789" t="s">
        <v>11</v>
      </c>
      <c r="F9789" t="s">
        <v>38</v>
      </c>
      <c r="G9789" t="s">
        <v>164</v>
      </c>
      <c r="H9789" t="s">
        <v>1975</v>
      </c>
      <c r="I9789" s="4">
        <v>974.99</v>
      </c>
      <c r="J9789" s="5">
        <v>4</v>
      </c>
      <c r="K9789" s="4">
        <v>-97.5</v>
      </c>
    </row>
    <row r="9790" spans="1:11" x14ac:dyDescent="0.2">
      <c r="A9790" t="s">
        <v>3939</v>
      </c>
      <c r="B9790" t="str">
        <f t="shared" si="306"/>
        <v>2017</v>
      </c>
      <c r="C9790" t="str">
        <f t="shared" si="307"/>
        <v>Dec</v>
      </c>
      <c r="D9790" t="s">
        <v>270</v>
      </c>
      <c r="E9790" t="s">
        <v>17</v>
      </c>
      <c r="F9790" t="s">
        <v>38</v>
      </c>
      <c r="G9790" t="s">
        <v>52</v>
      </c>
      <c r="H9790" t="s">
        <v>220</v>
      </c>
      <c r="I9790" s="4">
        <v>266.35000000000002</v>
      </c>
      <c r="J9790" s="5">
        <v>6</v>
      </c>
      <c r="K9790" s="4">
        <v>-292.99</v>
      </c>
    </row>
    <row r="9791" spans="1:11" x14ac:dyDescent="0.2">
      <c r="A9791" t="s">
        <v>3939</v>
      </c>
      <c r="B9791" t="str">
        <f t="shared" si="306"/>
        <v>2017</v>
      </c>
      <c r="C9791" t="str">
        <f t="shared" si="307"/>
        <v>Dec</v>
      </c>
      <c r="D9791" t="s">
        <v>270</v>
      </c>
      <c r="E9791" t="s">
        <v>17</v>
      </c>
      <c r="F9791" t="s">
        <v>38</v>
      </c>
      <c r="G9791" t="s">
        <v>52</v>
      </c>
      <c r="H9791" t="s">
        <v>613</v>
      </c>
      <c r="I9791" s="4">
        <v>56.33</v>
      </c>
      <c r="J9791" s="5">
        <v>3</v>
      </c>
      <c r="K9791" s="4">
        <v>-26.76</v>
      </c>
    </row>
    <row r="9792" spans="1:11" x14ac:dyDescent="0.2">
      <c r="A9792" t="s">
        <v>3939</v>
      </c>
      <c r="B9792" t="str">
        <f t="shared" si="306"/>
        <v>2017</v>
      </c>
      <c r="C9792" t="str">
        <f t="shared" si="307"/>
        <v>Dec</v>
      </c>
      <c r="D9792" t="s">
        <v>270</v>
      </c>
      <c r="E9792" t="s">
        <v>17</v>
      </c>
      <c r="F9792" t="s">
        <v>43</v>
      </c>
      <c r="G9792" t="s">
        <v>58</v>
      </c>
      <c r="H9792" t="s">
        <v>1240</v>
      </c>
      <c r="I9792" s="4">
        <v>39.26</v>
      </c>
      <c r="J9792" s="5">
        <v>3</v>
      </c>
      <c r="K9792" s="4">
        <v>-4.91</v>
      </c>
    </row>
    <row r="9793" spans="1:11" x14ac:dyDescent="0.2">
      <c r="A9793" t="s">
        <v>3939</v>
      </c>
      <c r="B9793" t="str">
        <f t="shared" si="306"/>
        <v>2017</v>
      </c>
      <c r="C9793" t="str">
        <f t="shared" si="307"/>
        <v>Dec</v>
      </c>
      <c r="D9793" t="s">
        <v>270</v>
      </c>
      <c r="E9793" t="s">
        <v>17</v>
      </c>
      <c r="F9793" t="s">
        <v>12</v>
      </c>
      <c r="G9793" t="s">
        <v>27</v>
      </c>
      <c r="H9793" t="s">
        <v>602</v>
      </c>
      <c r="I9793" s="4">
        <v>95.23</v>
      </c>
      <c r="J9793" s="5">
        <v>6</v>
      </c>
      <c r="K9793" s="4">
        <v>25</v>
      </c>
    </row>
    <row r="9794" spans="1:11" x14ac:dyDescent="0.2">
      <c r="A9794" t="s">
        <v>3939</v>
      </c>
      <c r="B9794" t="str">
        <f t="shared" si="306"/>
        <v>2017</v>
      </c>
      <c r="C9794" t="str">
        <f t="shared" si="307"/>
        <v>Dec</v>
      </c>
      <c r="D9794" t="s">
        <v>607</v>
      </c>
      <c r="E9794" t="s">
        <v>501</v>
      </c>
      <c r="F9794" t="s">
        <v>43</v>
      </c>
      <c r="G9794" t="s">
        <v>694</v>
      </c>
      <c r="H9794" t="s">
        <v>1558</v>
      </c>
      <c r="I9794" s="4">
        <v>1199.98</v>
      </c>
      <c r="J9794" s="5">
        <v>2</v>
      </c>
      <c r="K9794" s="4">
        <v>467.99</v>
      </c>
    </row>
    <row r="9795" spans="1:11" x14ac:dyDescent="0.2">
      <c r="A9795" t="s">
        <v>3939</v>
      </c>
      <c r="B9795" t="str">
        <f t="shared" ref="B9795:B9858" si="308">TEXT(A9795,"YYYY")</f>
        <v>2017</v>
      </c>
      <c r="C9795" t="str">
        <f t="shared" ref="C9795:C9858" si="309">TEXT(A9795,"MMM")</f>
        <v>Dec</v>
      </c>
      <c r="D9795" t="s">
        <v>607</v>
      </c>
      <c r="E9795" t="s">
        <v>501</v>
      </c>
      <c r="F9795" t="s">
        <v>12</v>
      </c>
      <c r="G9795" t="s">
        <v>20</v>
      </c>
      <c r="H9795" t="s">
        <v>2152</v>
      </c>
      <c r="I9795" s="4">
        <v>73.849999999999994</v>
      </c>
      <c r="J9795" s="5">
        <v>1</v>
      </c>
      <c r="K9795" s="4">
        <v>2.2200000000000002</v>
      </c>
    </row>
    <row r="9796" spans="1:11" x14ac:dyDescent="0.2">
      <c r="A9796" t="s">
        <v>3939</v>
      </c>
      <c r="B9796" t="str">
        <f t="shared" si="308"/>
        <v>2017</v>
      </c>
      <c r="C9796" t="str">
        <f t="shared" si="309"/>
        <v>Dec</v>
      </c>
      <c r="D9796" t="s">
        <v>607</v>
      </c>
      <c r="E9796" t="s">
        <v>501</v>
      </c>
      <c r="F9796" t="s">
        <v>12</v>
      </c>
      <c r="G9796" t="s">
        <v>232</v>
      </c>
      <c r="H9796" t="s">
        <v>905</v>
      </c>
      <c r="I9796" s="4">
        <v>25.71</v>
      </c>
      <c r="J9796" s="5">
        <v>3</v>
      </c>
      <c r="K9796" s="4">
        <v>6.68</v>
      </c>
    </row>
    <row r="9797" spans="1:11" x14ac:dyDescent="0.2">
      <c r="A9797" t="s">
        <v>3939</v>
      </c>
      <c r="B9797" t="str">
        <f t="shared" si="308"/>
        <v>2017</v>
      </c>
      <c r="C9797" t="str">
        <f t="shared" si="309"/>
        <v>Dec</v>
      </c>
      <c r="D9797" t="s">
        <v>607</v>
      </c>
      <c r="E9797" t="s">
        <v>501</v>
      </c>
      <c r="F9797" t="s">
        <v>12</v>
      </c>
      <c r="G9797" t="s">
        <v>47</v>
      </c>
      <c r="H9797" t="s">
        <v>581</v>
      </c>
      <c r="I9797" s="4">
        <v>17.28</v>
      </c>
      <c r="J9797" s="5">
        <v>6</v>
      </c>
      <c r="K9797" s="4">
        <v>8.1199999999999992</v>
      </c>
    </row>
    <row r="9798" spans="1:11" x14ac:dyDescent="0.2">
      <c r="A9798" t="s">
        <v>3939</v>
      </c>
      <c r="B9798" t="str">
        <f t="shared" si="308"/>
        <v>2017</v>
      </c>
      <c r="C9798" t="str">
        <f t="shared" si="309"/>
        <v>Dec</v>
      </c>
      <c r="D9798" t="s">
        <v>607</v>
      </c>
      <c r="E9798" t="s">
        <v>501</v>
      </c>
      <c r="F9798" t="s">
        <v>38</v>
      </c>
      <c r="G9798" t="s">
        <v>164</v>
      </c>
      <c r="H9798" t="s">
        <v>374</v>
      </c>
      <c r="I9798" s="4">
        <v>526.58000000000004</v>
      </c>
      <c r="J9798" s="5">
        <v>2</v>
      </c>
      <c r="K9798" s="4">
        <v>-52.66</v>
      </c>
    </row>
    <row r="9799" spans="1:11" x14ac:dyDescent="0.2">
      <c r="A9799" t="s">
        <v>3940</v>
      </c>
      <c r="B9799" t="str">
        <f t="shared" si="308"/>
        <v>2017</v>
      </c>
      <c r="C9799" t="str">
        <f t="shared" si="309"/>
        <v>Dec</v>
      </c>
      <c r="D9799" t="s">
        <v>1790</v>
      </c>
      <c r="E9799" t="s">
        <v>189</v>
      </c>
      <c r="F9799" t="s">
        <v>38</v>
      </c>
      <c r="G9799" t="s">
        <v>52</v>
      </c>
      <c r="H9799" t="s">
        <v>2132</v>
      </c>
      <c r="I9799" s="4">
        <v>22.77</v>
      </c>
      <c r="J9799" s="5">
        <v>3</v>
      </c>
      <c r="K9799" s="4">
        <v>9.7899999999999991</v>
      </c>
    </row>
    <row r="9800" spans="1:11" x14ac:dyDescent="0.2">
      <c r="A9800" t="s">
        <v>3940</v>
      </c>
      <c r="B9800" t="str">
        <f t="shared" si="308"/>
        <v>2017</v>
      </c>
      <c r="C9800" t="str">
        <f t="shared" si="309"/>
        <v>Dec</v>
      </c>
      <c r="D9800" t="s">
        <v>1950</v>
      </c>
      <c r="E9800" t="s">
        <v>17</v>
      </c>
      <c r="F9800" t="s">
        <v>12</v>
      </c>
      <c r="G9800" t="s">
        <v>27</v>
      </c>
      <c r="H9800" t="s">
        <v>2940</v>
      </c>
      <c r="I9800" s="4">
        <v>10.19</v>
      </c>
      <c r="J9800" s="5">
        <v>7</v>
      </c>
      <c r="K9800" s="4">
        <v>1.02</v>
      </c>
    </row>
    <row r="9801" spans="1:11" x14ac:dyDescent="0.2">
      <c r="A9801" t="s">
        <v>3940</v>
      </c>
      <c r="B9801" t="str">
        <f t="shared" si="308"/>
        <v>2017</v>
      </c>
      <c r="C9801" t="str">
        <f t="shared" si="309"/>
        <v>Dec</v>
      </c>
      <c r="D9801" t="s">
        <v>2119</v>
      </c>
      <c r="E9801" t="s">
        <v>31</v>
      </c>
      <c r="F9801" t="s">
        <v>12</v>
      </c>
      <c r="G9801" t="s">
        <v>13</v>
      </c>
      <c r="H9801" t="s">
        <v>1144</v>
      </c>
      <c r="I9801" s="4">
        <v>22.83</v>
      </c>
      <c r="J9801" s="5">
        <v>3</v>
      </c>
      <c r="K9801" s="4">
        <v>10.73</v>
      </c>
    </row>
    <row r="9802" spans="1:11" x14ac:dyDescent="0.2">
      <c r="A9802" t="s">
        <v>3940</v>
      </c>
      <c r="B9802" t="str">
        <f t="shared" si="308"/>
        <v>2017</v>
      </c>
      <c r="C9802" t="str">
        <f t="shared" si="309"/>
        <v>Dec</v>
      </c>
      <c r="D9802" t="s">
        <v>2119</v>
      </c>
      <c r="E9802" t="s">
        <v>31</v>
      </c>
      <c r="F9802" t="s">
        <v>12</v>
      </c>
      <c r="G9802" t="s">
        <v>105</v>
      </c>
      <c r="H9802" t="s">
        <v>3569</v>
      </c>
      <c r="I9802" s="4">
        <v>54.32</v>
      </c>
      <c r="J9802" s="5">
        <v>4</v>
      </c>
      <c r="K9802" s="4">
        <v>16.3</v>
      </c>
    </row>
    <row r="9803" spans="1:11" x14ac:dyDescent="0.2">
      <c r="A9803" t="s">
        <v>3940</v>
      </c>
      <c r="B9803" t="str">
        <f t="shared" si="308"/>
        <v>2017</v>
      </c>
      <c r="C9803" t="str">
        <f t="shared" si="309"/>
        <v>Dec</v>
      </c>
      <c r="D9803" t="s">
        <v>2119</v>
      </c>
      <c r="E9803" t="s">
        <v>31</v>
      </c>
      <c r="F9803" t="s">
        <v>43</v>
      </c>
      <c r="G9803" t="s">
        <v>44</v>
      </c>
      <c r="H9803" t="s">
        <v>1421</v>
      </c>
      <c r="I9803" s="4">
        <v>196.78</v>
      </c>
      <c r="J9803" s="5">
        <v>3</v>
      </c>
      <c r="K9803" s="4">
        <v>14.76</v>
      </c>
    </row>
    <row r="9804" spans="1:11" x14ac:dyDescent="0.2">
      <c r="A9804" t="s">
        <v>3941</v>
      </c>
      <c r="B9804" t="str">
        <f t="shared" si="308"/>
        <v>2017</v>
      </c>
      <c r="C9804" t="str">
        <f t="shared" si="309"/>
        <v>Dec</v>
      </c>
      <c r="D9804" t="s">
        <v>550</v>
      </c>
      <c r="E9804" t="s">
        <v>31</v>
      </c>
      <c r="F9804" t="s">
        <v>38</v>
      </c>
      <c r="G9804" t="s">
        <v>39</v>
      </c>
      <c r="H9804" t="s">
        <v>1647</v>
      </c>
      <c r="I9804" s="4">
        <v>81.569999999999993</v>
      </c>
      <c r="J9804" s="5">
        <v>2</v>
      </c>
      <c r="K9804" s="4">
        <v>9.18</v>
      </c>
    </row>
    <row r="9805" spans="1:11" x14ac:dyDescent="0.2">
      <c r="A9805" t="s">
        <v>3941</v>
      </c>
      <c r="B9805" t="str">
        <f t="shared" si="308"/>
        <v>2017</v>
      </c>
      <c r="C9805" t="str">
        <f t="shared" si="309"/>
        <v>Dec</v>
      </c>
      <c r="D9805" t="s">
        <v>550</v>
      </c>
      <c r="E9805" t="s">
        <v>31</v>
      </c>
      <c r="F9805" t="s">
        <v>38</v>
      </c>
      <c r="G9805" t="s">
        <v>39</v>
      </c>
      <c r="H9805" t="s">
        <v>1238</v>
      </c>
      <c r="I9805" s="4">
        <v>97.18</v>
      </c>
      <c r="J9805" s="5">
        <v>2</v>
      </c>
      <c r="K9805" s="4">
        <v>6.07</v>
      </c>
    </row>
    <row r="9806" spans="1:11" x14ac:dyDescent="0.2">
      <c r="A9806" t="s">
        <v>3941</v>
      </c>
      <c r="B9806" t="str">
        <f t="shared" si="308"/>
        <v>2017</v>
      </c>
      <c r="C9806" t="str">
        <f t="shared" si="309"/>
        <v>Dec</v>
      </c>
      <c r="D9806" t="s">
        <v>550</v>
      </c>
      <c r="E9806" t="s">
        <v>31</v>
      </c>
      <c r="F9806" t="s">
        <v>12</v>
      </c>
      <c r="G9806" t="s">
        <v>22</v>
      </c>
      <c r="H9806" t="s">
        <v>1394</v>
      </c>
      <c r="I9806" s="4">
        <v>24.32</v>
      </c>
      <c r="J9806" s="5">
        <v>5</v>
      </c>
      <c r="K9806" s="4">
        <v>8.2100000000000009</v>
      </c>
    </row>
    <row r="9807" spans="1:11" x14ac:dyDescent="0.2">
      <c r="A9807" t="s">
        <v>3941</v>
      </c>
      <c r="B9807" t="str">
        <f t="shared" si="308"/>
        <v>2017</v>
      </c>
      <c r="C9807" t="str">
        <f t="shared" si="309"/>
        <v>Dec</v>
      </c>
      <c r="D9807" t="s">
        <v>550</v>
      </c>
      <c r="E9807" t="s">
        <v>31</v>
      </c>
      <c r="F9807" t="s">
        <v>38</v>
      </c>
      <c r="G9807" t="s">
        <v>52</v>
      </c>
      <c r="H9807" t="s">
        <v>2440</v>
      </c>
      <c r="I9807" s="4">
        <v>18.96</v>
      </c>
      <c r="J9807" s="5">
        <v>2</v>
      </c>
      <c r="K9807" s="4">
        <v>7.58</v>
      </c>
    </row>
    <row r="9808" spans="1:11" x14ac:dyDescent="0.2">
      <c r="A9808" t="s">
        <v>3941</v>
      </c>
      <c r="B9808" t="str">
        <f t="shared" si="308"/>
        <v>2017</v>
      </c>
      <c r="C9808" t="str">
        <f t="shared" si="309"/>
        <v>Dec</v>
      </c>
      <c r="D9808" t="s">
        <v>692</v>
      </c>
      <c r="E9808" t="s">
        <v>974</v>
      </c>
      <c r="F9808" t="s">
        <v>12</v>
      </c>
      <c r="G9808" t="s">
        <v>22</v>
      </c>
      <c r="H9808" t="s">
        <v>1912</v>
      </c>
      <c r="I9808" s="4">
        <v>10.8</v>
      </c>
      <c r="J9808" s="5">
        <v>5</v>
      </c>
      <c r="K9808" s="4">
        <v>5.18</v>
      </c>
    </row>
    <row r="9809" spans="1:11" x14ac:dyDescent="0.2">
      <c r="A9809" t="s">
        <v>3941</v>
      </c>
      <c r="B9809" t="str">
        <f t="shared" si="308"/>
        <v>2017</v>
      </c>
      <c r="C9809" t="str">
        <f t="shared" si="309"/>
        <v>Dec</v>
      </c>
      <c r="D9809" t="s">
        <v>1758</v>
      </c>
      <c r="E9809" t="s">
        <v>169</v>
      </c>
      <c r="F9809" t="s">
        <v>12</v>
      </c>
      <c r="G9809" t="s">
        <v>22</v>
      </c>
      <c r="H9809" t="s">
        <v>667</v>
      </c>
      <c r="I9809" s="4">
        <v>33.380000000000003</v>
      </c>
      <c r="J9809" s="5">
        <v>4</v>
      </c>
      <c r="K9809" s="4">
        <v>10.43</v>
      </c>
    </row>
    <row r="9810" spans="1:11" x14ac:dyDescent="0.2">
      <c r="A9810" t="s">
        <v>3941</v>
      </c>
      <c r="B9810" t="str">
        <f t="shared" si="308"/>
        <v>2017</v>
      </c>
      <c r="C9810" t="str">
        <f t="shared" si="309"/>
        <v>Dec</v>
      </c>
      <c r="D9810" t="s">
        <v>352</v>
      </c>
      <c r="E9810" t="s">
        <v>31</v>
      </c>
      <c r="F9810" t="s">
        <v>12</v>
      </c>
      <c r="G9810" t="s">
        <v>13</v>
      </c>
      <c r="H9810" t="s">
        <v>509</v>
      </c>
      <c r="I9810" s="4">
        <v>13.36</v>
      </c>
      <c r="J9810" s="5">
        <v>2</v>
      </c>
      <c r="K9810" s="4">
        <v>6.41</v>
      </c>
    </row>
    <row r="9811" spans="1:11" x14ac:dyDescent="0.2">
      <c r="A9811" t="s">
        <v>3941</v>
      </c>
      <c r="B9811" t="str">
        <f t="shared" si="308"/>
        <v>2017</v>
      </c>
      <c r="C9811" t="str">
        <f t="shared" si="309"/>
        <v>Dec</v>
      </c>
      <c r="D9811" t="s">
        <v>352</v>
      </c>
      <c r="E9811" t="s">
        <v>31</v>
      </c>
      <c r="F9811" t="s">
        <v>12</v>
      </c>
      <c r="G9811" t="s">
        <v>20</v>
      </c>
      <c r="H9811" t="s">
        <v>1231</v>
      </c>
      <c r="I9811" s="4">
        <v>158.9</v>
      </c>
      <c r="J9811" s="5">
        <v>5</v>
      </c>
      <c r="K9811" s="4">
        <v>7.95</v>
      </c>
    </row>
    <row r="9812" spans="1:11" x14ac:dyDescent="0.2">
      <c r="A9812" t="s">
        <v>3941</v>
      </c>
      <c r="B9812" t="str">
        <f t="shared" si="308"/>
        <v>2017</v>
      </c>
      <c r="C9812" t="str">
        <f t="shared" si="309"/>
        <v>Dec</v>
      </c>
      <c r="D9812" t="s">
        <v>2592</v>
      </c>
      <c r="E9812" t="s">
        <v>31</v>
      </c>
      <c r="F9812" t="s">
        <v>12</v>
      </c>
      <c r="G9812" t="s">
        <v>22</v>
      </c>
      <c r="H9812" t="s">
        <v>1728</v>
      </c>
      <c r="I9812" s="4">
        <v>5.98</v>
      </c>
      <c r="J9812" s="5">
        <v>2</v>
      </c>
      <c r="K9812" s="4">
        <v>2.2400000000000002</v>
      </c>
    </row>
    <row r="9813" spans="1:11" x14ac:dyDescent="0.2">
      <c r="A9813" t="s">
        <v>3941</v>
      </c>
      <c r="B9813" t="str">
        <f t="shared" si="308"/>
        <v>2017</v>
      </c>
      <c r="C9813" t="str">
        <f t="shared" si="309"/>
        <v>Dec</v>
      </c>
      <c r="D9813" t="s">
        <v>2592</v>
      </c>
      <c r="E9813" t="s">
        <v>31</v>
      </c>
      <c r="F9813" t="s">
        <v>43</v>
      </c>
      <c r="G9813" t="s">
        <v>58</v>
      </c>
      <c r="H9813" t="s">
        <v>2179</v>
      </c>
      <c r="I9813" s="4">
        <v>189.95</v>
      </c>
      <c r="J9813" s="5">
        <v>5</v>
      </c>
      <c r="K9813" s="4">
        <v>45.59</v>
      </c>
    </row>
    <row r="9814" spans="1:11" x14ac:dyDescent="0.2">
      <c r="A9814" t="s">
        <v>3941</v>
      </c>
      <c r="B9814" t="str">
        <f t="shared" si="308"/>
        <v>2017</v>
      </c>
      <c r="C9814" t="str">
        <f t="shared" si="309"/>
        <v>Dec</v>
      </c>
      <c r="D9814" t="s">
        <v>2592</v>
      </c>
      <c r="E9814" t="s">
        <v>31</v>
      </c>
      <c r="F9814" t="s">
        <v>43</v>
      </c>
      <c r="G9814" t="s">
        <v>58</v>
      </c>
      <c r="H9814" t="s">
        <v>2792</v>
      </c>
      <c r="I9814" s="4">
        <v>149.94999999999999</v>
      </c>
      <c r="J9814" s="5">
        <v>5</v>
      </c>
      <c r="K9814" s="4">
        <v>31.49</v>
      </c>
    </row>
    <row r="9815" spans="1:11" x14ac:dyDescent="0.2">
      <c r="A9815" t="s">
        <v>3941</v>
      </c>
      <c r="B9815" t="str">
        <f t="shared" si="308"/>
        <v>2017</v>
      </c>
      <c r="C9815" t="str">
        <f t="shared" si="309"/>
        <v>Dec</v>
      </c>
      <c r="D9815" t="s">
        <v>2592</v>
      </c>
      <c r="E9815" t="s">
        <v>31</v>
      </c>
      <c r="F9815" t="s">
        <v>12</v>
      </c>
      <c r="G9815" t="s">
        <v>27</v>
      </c>
      <c r="H9815" t="s">
        <v>3708</v>
      </c>
      <c r="I9815" s="4">
        <v>29.95</v>
      </c>
      <c r="J9815" s="5">
        <v>5</v>
      </c>
      <c r="K9815" s="4">
        <v>8.69</v>
      </c>
    </row>
    <row r="9816" spans="1:11" x14ac:dyDescent="0.2">
      <c r="A9816" t="s">
        <v>3941</v>
      </c>
      <c r="B9816" t="str">
        <f t="shared" si="308"/>
        <v>2017</v>
      </c>
      <c r="C9816" t="str">
        <f t="shared" si="309"/>
        <v>Dec</v>
      </c>
      <c r="D9816" t="s">
        <v>2592</v>
      </c>
      <c r="E9816" t="s">
        <v>31</v>
      </c>
      <c r="F9816" t="s">
        <v>12</v>
      </c>
      <c r="G9816" t="s">
        <v>18</v>
      </c>
      <c r="H9816" t="s">
        <v>1791</v>
      </c>
      <c r="I9816" s="4">
        <v>44.4</v>
      </c>
      <c r="J9816" s="5">
        <v>3</v>
      </c>
      <c r="K9816" s="4">
        <v>22.2</v>
      </c>
    </row>
    <row r="9817" spans="1:11" x14ac:dyDescent="0.2">
      <c r="A9817" t="s">
        <v>3942</v>
      </c>
      <c r="B9817" t="str">
        <f t="shared" si="308"/>
        <v>2017</v>
      </c>
      <c r="C9817" t="str">
        <f t="shared" si="309"/>
        <v>Dec</v>
      </c>
      <c r="D9817" t="s">
        <v>1462</v>
      </c>
      <c r="E9817" t="s">
        <v>11</v>
      </c>
      <c r="F9817" t="s">
        <v>12</v>
      </c>
      <c r="G9817" t="s">
        <v>105</v>
      </c>
      <c r="H9817" t="s">
        <v>1634</v>
      </c>
      <c r="I9817" s="4">
        <v>66.28</v>
      </c>
      <c r="J9817" s="5">
        <v>2</v>
      </c>
      <c r="K9817" s="4">
        <v>-178.97</v>
      </c>
    </row>
    <row r="9818" spans="1:11" x14ac:dyDescent="0.2">
      <c r="A9818" t="s">
        <v>3942</v>
      </c>
      <c r="B9818" t="str">
        <f t="shared" si="308"/>
        <v>2017</v>
      </c>
      <c r="C9818" t="str">
        <f t="shared" si="309"/>
        <v>Dec</v>
      </c>
      <c r="D9818" t="s">
        <v>1462</v>
      </c>
      <c r="E9818" t="s">
        <v>31</v>
      </c>
      <c r="F9818" t="s">
        <v>12</v>
      </c>
      <c r="G9818" t="s">
        <v>22</v>
      </c>
      <c r="H9818" t="s">
        <v>128</v>
      </c>
      <c r="I9818" s="4">
        <v>15.24</v>
      </c>
      <c r="J9818" s="5">
        <v>5</v>
      </c>
      <c r="K9818" s="4">
        <v>5.14</v>
      </c>
    </row>
    <row r="9819" spans="1:11" x14ac:dyDescent="0.2">
      <c r="A9819" t="s">
        <v>3942</v>
      </c>
      <c r="B9819" t="str">
        <f t="shared" si="308"/>
        <v>2017</v>
      </c>
      <c r="C9819" t="str">
        <f t="shared" si="309"/>
        <v>Dec</v>
      </c>
      <c r="D9819" t="s">
        <v>1462</v>
      </c>
      <c r="E9819" t="s">
        <v>31</v>
      </c>
      <c r="F9819" t="s">
        <v>12</v>
      </c>
      <c r="G9819" t="s">
        <v>13</v>
      </c>
      <c r="H9819" t="s">
        <v>2351</v>
      </c>
      <c r="I9819" s="4">
        <v>13.23</v>
      </c>
      <c r="J9819" s="5">
        <v>3</v>
      </c>
      <c r="K9819" s="4">
        <v>6.09</v>
      </c>
    </row>
    <row r="9820" spans="1:11" x14ac:dyDescent="0.2">
      <c r="A9820" t="s">
        <v>3942</v>
      </c>
      <c r="B9820" t="str">
        <f t="shared" si="308"/>
        <v>2017</v>
      </c>
      <c r="C9820" t="str">
        <f t="shared" si="309"/>
        <v>Dec</v>
      </c>
      <c r="D9820" t="s">
        <v>271</v>
      </c>
      <c r="E9820" t="s">
        <v>31</v>
      </c>
      <c r="F9820" t="s">
        <v>12</v>
      </c>
      <c r="G9820" t="s">
        <v>22</v>
      </c>
      <c r="H9820" t="s">
        <v>262</v>
      </c>
      <c r="I9820" s="4">
        <v>11.81</v>
      </c>
      <c r="J9820" s="5">
        <v>2</v>
      </c>
      <c r="K9820" s="4">
        <v>4.28</v>
      </c>
    </row>
    <row r="9821" spans="1:11" x14ac:dyDescent="0.2">
      <c r="A9821" t="s">
        <v>3942</v>
      </c>
      <c r="B9821" t="str">
        <f t="shared" si="308"/>
        <v>2017</v>
      </c>
      <c r="C9821" t="str">
        <f t="shared" si="309"/>
        <v>Dec</v>
      </c>
      <c r="D9821" t="s">
        <v>273</v>
      </c>
      <c r="E9821" t="s">
        <v>146</v>
      </c>
      <c r="F9821" t="s">
        <v>12</v>
      </c>
      <c r="G9821" t="s">
        <v>13</v>
      </c>
      <c r="H9821" t="s">
        <v>3292</v>
      </c>
      <c r="I9821" s="4">
        <v>28.16</v>
      </c>
      <c r="J9821" s="5">
        <v>4</v>
      </c>
      <c r="K9821" s="4">
        <v>13.24</v>
      </c>
    </row>
    <row r="9822" spans="1:11" x14ac:dyDescent="0.2">
      <c r="A9822" t="s">
        <v>3942</v>
      </c>
      <c r="B9822" t="str">
        <f t="shared" si="308"/>
        <v>2017</v>
      </c>
      <c r="C9822" t="str">
        <f t="shared" si="309"/>
        <v>Dec</v>
      </c>
      <c r="D9822" t="s">
        <v>675</v>
      </c>
      <c r="E9822" t="s">
        <v>62</v>
      </c>
      <c r="F9822" t="s">
        <v>38</v>
      </c>
      <c r="G9822" t="s">
        <v>39</v>
      </c>
      <c r="H9822" t="s">
        <v>2985</v>
      </c>
      <c r="I9822" s="4">
        <v>504.9</v>
      </c>
      <c r="J9822" s="5">
        <v>5</v>
      </c>
      <c r="K9822" s="4">
        <v>80.78</v>
      </c>
    </row>
    <row r="9823" spans="1:11" x14ac:dyDescent="0.2">
      <c r="A9823" t="s">
        <v>3942</v>
      </c>
      <c r="B9823" t="str">
        <f t="shared" si="308"/>
        <v>2017</v>
      </c>
      <c r="C9823" t="str">
        <f t="shared" si="309"/>
        <v>Dec</v>
      </c>
      <c r="D9823" t="s">
        <v>2537</v>
      </c>
      <c r="E9823" t="s">
        <v>62</v>
      </c>
      <c r="F9823" t="s">
        <v>12</v>
      </c>
      <c r="G9823" t="s">
        <v>20</v>
      </c>
      <c r="H9823" t="s">
        <v>1799</v>
      </c>
      <c r="I9823" s="4">
        <v>544.38</v>
      </c>
      <c r="J9823" s="5">
        <v>3</v>
      </c>
      <c r="K9823" s="4">
        <v>157.87</v>
      </c>
    </row>
    <row r="9824" spans="1:11" x14ac:dyDescent="0.2">
      <c r="A9824" t="s">
        <v>3942</v>
      </c>
      <c r="B9824" t="str">
        <f t="shared" si="308"/>
        <v>2017</v>
      </c>
      <c r="C9824" t="str">
        <f t="shared" si="309"/>
        <v>Dec</v>
      </c>
      <c r="D9824" t="s">
        <v>1125</v>
      </c>
      <c r="E9824" t="s">
        <v>31</v>
      </c>
      <c r="F9824" t="s">
        <v>12</v>
      </c>
      <c r="G9824" t="s">
        <v>20</v>
      </c>
      <c r="H9824" t="s">
        <v>2593</v>
      </c>
      <c r="I9824" s="4">
        <v>481.32</v>
      </c>
      <c r="J9824" s="5">
        <v>4</v>
      </c>
      <c r="K9824" s="4">
        <v>125.14</v>
      </c>
    </row>
    <row r="9825" spans="1:11" x14ac:dyDescent="0.2">
      <c r="A9825" t="s">
        <v>3942</v>
      </c>
      <c r="B9825" t="str">
        <f t="shared" si="308"/>
        <v>2017</v>
      </c>
      <c r="C9825" t="str">
        <f t="shared" si="309"/>
        <v>Dec</v>
      </c>
      <c r="D9825" t="s">
        <v>1125</v>
      </c>
      <c r="E9825" t="s">
        <v>31</v>
      </c>
      <c r="F9825" t="s">
        <v>12</v>
      </c>
      <c r="G9825" t="s">
        <v>232</v>
      </c>
      <c r="H9825" t="s">
        <v>2493</v>
      </c>
      <c r="I9825" s="4">
        <v>13.98</v>
      </c>
      <c r="J9825" s="5">
        <v>1</v>
      </c>
      <c r="K9825" s="4">
        <v>3.63</v>
      </c>
    </row>
    <row r="9826" spans="1:11" x14ac:dyDescent="0.2">
      <c r="A9826" t="s">
        <v>3942</v>
      </c>
      <c r="B9826" t="str">
        <f t="shared" si="308"/>
        <v>2017</v>
      </c>
      <c r="C9826" t="str">
        <f t="shared" si="309"/>
        <v>Dec</v>
      </c>
      <c r="D9826" t="s">
        <v>1386</v>
      </c>
      <c r="E9826" t="s">
        <v>169</v>
      </c>
      <c r="F9826" t="s">
        <v>12</v>
      </c>
      <c r="G9826" t="s">
        <v>20</v>
      </c>
      <c r="H9826" t="s">
        <v>872</v>
      </c>
      <c r="I9826" s="4">
        <v>166.72</v>
      </c>
      <c r="J9826" s="5">
        <v>2</v>
      </c>
      <c r="K9826" s="4">
        <v>41.68</v>
      </c>
    </row>
    <row r="9827" spans="1:11" x14ac:dyDescent="0.2">
      <c r="A9827" t="s">
        <v>3942</v>
      </c>
      <c r="B9827" t="str">
        <f t="shared" si="308"/>
        <v>2017</v>
      </c>
      <c r="C9827" t="str">
        <f t="shared" si="309"/>
        <v>Dec</v>
      </c>
      <c r="D9827" t="s">
        <v>1386</v>
      </c>
      <c r="E9827" t="s">
        <v>169</v>
      </c>
      <c r="F9827" t="s">
        <v>12</v>
      </c>
      <c r="G9827" t="s">
        <v>22</v>
      </c>
      <c r="H9827" t="s">
        <v>310</v>
      </c>
      <c r="I9827" s="4">
        <v>24.82</v>
      </c>
      <c r="J9827" s="5">
        <v>3</v>
      </c>
      <c r="K9827" s="4">
        <v>8.3800000000000008</v>
      </c>
    </row>
    <row r="9828" spans="1:11" x14ac:dyDescent="0.2">
      <c r="A9828" t="s">
        <v>3942</v>
      </c>
      <c r="B9828" t="str">
        <f t="shared" si="308"/>
        <v>2017</v>
      </c>
      <c r="C9828" t="str">
        <f t="shared" si="309"/>
        <v>Dec</v>
      </c>
      <c r="D9828" t="s">
        <v>1386</v>
      </c>
      <c r="E9828" t="s">
        <v>169</v>
      </c>
      <c r="F9828" t="s">
        <v>38</v>
      </c>
      <c r="G9828" t="s">
        <v>52</v>
      </c>
      <c r="H9828" t="s">
        <v>784</v>
      </c>
      <c r="I9828" s="4">
        <v>124.36</v>
      </c>
      <c r="J9828" s="5">
        <v>2</v>
      </c>
      <c r="K9828" s="4">
        <v>27.36</v>
      </c>
    </row>
    <row r="9829" spans="1:11" x14ac:dyDescent="0.2">
      <c r="A9829" t="s">
        <v>3942</v>
      </c>
      <c r="B9829" t="str">
        <f t="shared" si="308"/>
        <v>2017</v>
      </c>
      <c r="C9829" t="str">
        <f t="shared" si="309"/>
        <v>Dec</v>
      </c>
      <c r="D9829" t="s">
        <v>2684</v>
      </c>
      <c r="E9829" t="s">
        <v>180</v>
      </c>
      <c r="F9829" t="s">
        <v>12</v>
      </c>
      <c r="G9829" t="s">
        <v>20</v>
      </c>
      <c r="H9829" t="s">
        <v>535</v>
      </c>
      <c r="I9829" s="4">
        <v>32.56</v>
      </c>
      <c r="J9829" s="5">
        <v>2</v>
      </c>
      <c r="K9829" s="4">
        <v>8.4700000000000006</v>
      </c>
    </row>
    <row r="9830" spans="1:11" x14ac:dyDescent="0.2">
      <c r="A9830" t="s">
        <v>3943</v>
      </c>
      <c r="B9830" t="str">
        <f t="shared" si="308"/>
        <v>2017</v>
      </c>
      <c r="C9830" t="str">
        <f t="shared" si="309"/>
        <v>Dec</v>
      </c>
      <c r="D9830" t="s">
        <v>1032</v>
      </c>
      <c r="E9830" t="s">
        <v>31</v>
      </c>
      <c r="F9830" t="s">
        <v>12</v>
      </c>
      <c r="G9830" t="s">
        <v>22</v>
      </c>
      <c r="H9830" t="s">
        <v>2210</v>
      </c>
      <c r="I9830" s="4">
        <v>46.67</v>
      </c>
      <c r="J9830" s="5">
        <v>2</v>
      </c>
      <c r="K9830" s="4">
        <v>16.34</v>
      </c>
    </row>
    <row r="9831" spans="1:11" x14ac:dyDescent="0.2">
      <c r="A9831" t="s">
        <v>3943</v>
      </c>
      <c r="B9831" t="str">
        <f t="shared" si="308"/>
        <v>2017</v>
      </c>
      <c r="C9831" t="str">
        <f t="shared" si="309"/>
        <v>Dec</v>
      </c>
      <c r="D9831" t="s">
        <v>1032</v>
      </c>
      <c r="E9831" t="s">
        <v>31</v>
      </c>
      <c r="F9831" t="s">
        <v>38</v>
      </c>
      <c r="G9831" t="s">
        <v>83</v>
      </c>
      <c r="H9831" t="s">
        <v>3944</v>
      </c>
      <c r="I9831" s="4">
        <v>119.83</v>
      </c>
      <c r="J9831" s="5">
        <v>1</v>
      </c>
      <c r="K9831" s="4">
        <v>-12.69</v>
      </c>
    </row>
    <row r="9832" spans="1:11" x14ac:dyDescent="0.2">
      <c r="A9832" t="s">
        <v>3943</v>
      </c>
      <c r="B9832" t="str">
        <f t="shared" si="308"/>
        <v>2017</v>
      </c>
      <c r="C9832" t="str">
        <f t="shared" si="309"/>
        <v>Dec</v>
      </c>
      <c r="D9832" t="s">
        <v>1032</v>
      </c>
      <c r="E9832" t="s">
        <v>31</v>
      </c>
      <c r="F9832" t="s">
        <v>43</v>
      </c>
      <c r="G9832" t="s">
        <v>58</v>
      </c>
      <c r="H9832" t="s">
        <v>1711</v>
      </c>
      <c r="I9832" s="4">
        <v>119.98</v>
      </c>
      <c r="J9832" s="5">
        <v>2</v>
      </c>
      <c r="K9832" s="4">
        <v>57.59</v>
      </c>
    </row>
    <row r="9833" spans="1:11" x14ac:dyDescent="0.2">
      <c r="A9833" t="s">
        <v>3943</v>
      </c>
      <c r="B9833" t="str">
        <f t="shared" si="308"/>
        <v>2017</v>
      </c>
      <c r="C9833" t="str">
        <f t="shared" si="309"/>
        <v>Dec</v>
      </c>
      <c r="D9833" t="s">
        <v>2974</v>
      </c>
      <c r="E9833" t="s">
        <v>169</v>
      </c>
      <c r="F9833" t="s">
        <v>12</v>
      </c>
      <c r="G9833" t="s">
        <v>27</v>
      </c>
      <c r="H9833" t="s">
        <v>242</v>
      </c>
      <c r="I9833" s="4">
        <v>38.82</v>
      </c>
      <c r="J9833" s="5">
        <v>6</v>
      </c>
      <c r="K9833" s="4">
        <v>17.47</v>
      </c>
    </row>
    <row r="9834" spans="1:11" x14ac:dyDescent="0.2">
      <c r="A9834" t="s">
        <v>3943</v>
      </c>
      <c r="B9834" t="str">
        <f t="shared" si="308"/>
        <v>2017</v>
      </c>
      <c r="C9834" t="str">
        <f t="shared" si="309"/>
        <v>Dec</v>
      </c>
      <c r="D9834" t="s">
        <v>2974</v>
      </c>
      <c r="E9834" t="s">
        <v>169</v>
      </c>
      <c r="F9834" t="s">
        <v>38</v>
      </c>
      <c r="G9834" t="s">
        <v>39</v>
      </c>
      <c r="H9834" t="s">
        <v>2059</v>
      </c>
      <c r="I9834" s="4">
        <v>1141.94</v>
      </c>
      <c r="J9834" s="5">
        <v>9</v>
      </c>
      <c r="K9834" s="4">
        <v>139.57</v>
      </c>
    </row>
    <row r="9835" spans="1:11" x14ac:dyDescent="0.2">
      <c r="A9835" t="s">
        <v>3943</v>
      </c>
      <c r="B9835" t="str">
        <f t="shared" si="308"/>
        <v>2017</v>
      </c>
      <c r="C9835" t="str">
        <f t="shared" si="309"/>
        <v>Dec</v>
      </c>
      <c r="D9835" t="s">
        <v>2974</v>
      </c>
      <c r="E9835" t="s">
        <v>169</v>
      </c>
      <c r="F9835" t="s">
        <v>12</v>
      </c>
      <c r="G9835" t="s">
        <v>105</v>
      </c>
      <c r="H9835" t="s">
        <v>1500</v>
      </c>
      <c r="I9835" s="4">
        <v>1704.56</v>
      </c>
      <c r="J9835" s="5">
        <v>13</v>
      </c>
      <c r="K9835" s="4">
        <v>511.37</v>
      </c>
    </row>
    <row r="9836" spans="1:11" x14ac:dyDescent="0.2">
      <c r="A9836" t="s">
        <v>3943</v>
      </c>
      <c r="B9836" t="str">
        <f t="shared" si="308"/>
        <v>2017</v>
      </c>
      <c r="C9836" t="str">
        <f t="shared" si="309"/>
        <v>Dec</v>
      </c>
      <c r="D9836" t="s">
        <v>2974</v>
      </c>
      <c r="E9836" t="s">
        <v>169</v>
      </c>
      <c r="F9836" t="s">
        <v>12</v>
      </c>
      <c r="G9836" t="s">
        <v>27</v>
      </c>
      <c r="H9836" t="s">
        <v>3218</v>
      </c>
      <c r="I9836" s="4">
        <v>3.2</v>
      </c>
      <c r="J9836" s="5">
        <v>2</v>
      </c>
      <c r="K9836" s="4">
        <v>1.38</v>
      </c>
    </row>
    <row r="9837" spans="1:11" x14ac:dyDescent="0.2">
      <c r="A9837" t="s">
        <v>3943</v>
      </c>
      <c r="B9837" t="str">
        <f t="shared" si="308"/>
        <v>2017</v>
      </c>
      <c r="C9837" t="str">
        <f t="shared" si="309"/>
        <v>Dec</v>
      </c>
      <c r="D9837" t="s">
        <v>956</v>
      </c>
      <c r="E9837" t="s">
        <v>169</v>
      </c>
      <c r="F9837" t="s">
        <v>38</v>
      </c>
      <c r="G9837" t="s">
        <v>52</v>
      </c>
      <c r="H9837" t="s">
        <v>2369</v>
      </c>
      <c r="I9837" s="4">
        <v>18.96</v>
      </c>
      <c r="J9837" s="5">
        <v>2</v>
      </c>
      <c r="K9837" s="4">
        <v>8.5299999999999994</v>
      </c>
    </row>
    <row r="9838" spans="1:11" x14ac:dyDescent="0.2">
      <c r="A9838" t="s">
        <v>3943</v>
      </c>
      <c r="B9838" t="str">
        <f t="shared" si="308"/>
        <v>2017</v>
      </c>
      <c r="C9838" t="str">
        <f t="shared" si="309"/>
        <v>Dec</v>
      </c>
      <c r="D9838" t="s">
        <v>1063</v>
      </c>
      <c r="E9838" t="s">
        <v>31</v>
      </c>
      <c r="F9838" t="s">
        <v>12</v>
      </c>
      <c r="G9838" t="s">
        <v>27</v>
      </c>
      <c r="H9838" t="s">
        <v>120</v>
      </c>
      <c r="I9838" s="4">
        <v>6.63</v>
      </c>
      <c r="J9838" s="5">
        <v>3</v>
      </c>
      <c r="K9838" s="4">
        <v>1.79</v>
      </c>
    </row>
    <row r="9839" spans="1:11" x14ac:dyDescent="0.2">
      <c r="A9839" t="s">
        <v>3943</v>
      </c>
      <c r="B9839" t="str">
        <f t="shared" si="308"/>
        <v>2017</v>
      </c>
      <c r="C9839" t="str">
        <f t="shared" si="309"/>
        <v>Dec</v>
      </c>
      <c r="D9839" t="s">
        <v>1063</v>
      </c>
      <c r="E9839" t="s">
        <v>31</v>
      </c>
      <c r="F9839" t="s">
        <v>12</v>
      </c>
      <c r="G9839" t="s">
        <v>13</v>
      </c>
      <c r="H9839" t="s">
        <v>2782</v>
      </c>
      <c r="I9839" s="4">
        <v>12.96</v>
      </c>
      <c r="J9839" s="5">
        <v>2</v>
      </c>
      <c r="K9839" s="4">
        <v>6.22</v>
      </c>
    </row>
    <row r="9840" spans="1:11" x14ac:dyDescent="0.2">
      <c r="A9840" t="s">
        <v>3943</v>
      </c>
      <c r="B9840" t="str">
        <f t="shared" si="308"/>
        <v>2017</v>
      </c>
      <c r="C9840" t="str">
        <f t="shared" si="309"/>
        <v>Dec</v>
      </c>
      <c r="D9840" t="s">
        <v>1063</v>
      </c>
      <c r="E9840" t="s">
        <v>31</v>
      </c>
      <c r="F9840" t="s">
        <v>12</v>
      </c>
      <c r="G9840" t="s">
        <v>13</v>
      </c>
      <c r="H9840" t="s">
        <v>600</v>
      </c>
      <c r="I9840" s="4">
        <v>32.4</v>
      </c>
      <c r="J9840" s="5">
        <v>5</v>
      </c>
      <c r="K9840" s="4">
        <v>15.55</v>
      </c>
    </row>
    <row r="9841" spans="1:11" x14ac:dyDescent="0.2">
      <c r="A9841" t="s">
        <v>3943</v>
      </c>
      <c r="B9841" t="str">
        <f t="shared" si="308"/>
        <v>2017</v>
      </c>
      <c r="C9841" t="str">
        <f t="shared" si="309"/>
        <v>Dec</v>
      </c>
      <c r="D9841" t="s">
        <v>642</v>
      </c>
      <c r="E9841" t="s">
        <v>26</v>
      </c>
      <c r="F9841" t="s">
        <v>12</v>
      </c>
      <c r="G9841" t="s">
        <v>27</v>
      </c>
      <c r="H9841" t="s">
        <v>393</v>
      </c>
      <c r="I9841" s="4">
        <v>18.7</v>
      </c>
      <c r="J9841" s="5">
        <v>7</v>
      </c>
      <c r="K9841" s="4">
        <v>2.34</v>
      </c>
    </row>
    <row r="9842" spans="1:11" x14ac:dyDescent="0.2">
      <c r="A9842" t="s">
        <v>3943</v>
      </c>
      <c r="B9842" t="str">
        <f t="shared" si="308"/>
        <v>2017</v>
      </c>
      <c r="C9842" t="str">
        <f t="shared" si="309"/>
        <v>Dec</v>
      </c>
      <c r="D9842" t="s">
        <v>3356</v>
      </c>
      <c r="E9842" t="s">
        <v>290</v>
      </c>
      <c r="F9842" t="s">
        <v>12</v>
      </c>
      <c r="G9842" t="s">
        <v>27</v>
      </c>
      <c r="H9842" t="s">
        <v>1886</v>
      </c>
      <c r="I9842" s="4">
        <v>12.67</v>
      </c>
      <c r="J9842" s="5">
        <v>9</v>
      </c>
      <c r="K9842" s="4">
        <v>1.43</v>
      </c>
    </row>
    <row r="9843" spans="1:11" x14ac:dyDescent="0.2">
      <c r="A9843" t="s">
        <v>3943</v>
      </c>
      <c r="B9843" t="str">
        <f t="shared" si="308"/>
        <v>2017</v>
      </c>
      <c r="C9843" t="str">
        <f t="shared" si="309"/>
        <v>Dec</v>
      </c>
      <c r="D9843" t="s">
        <v>2957</v>
      </c>
      <c r="E9843" t="s">
        <v>31</v>
      </c>
      <c r="F9843" t="s">
        <v>12</v>
      </c>
      <c r="G9843" t="s">
        <v>27</v>
      </c>
      <c r="H9843" t="s">
        <v>728</v>
      </c>
      <c r="I9843" s="4">
        <v>5.76</v>
      </c>
      <c r="J9843" s="5">
        <v>2</v>
      </c>
      <c r="K9843" s="4">
        <v>1.67</v>
      </c>
    </row>
    <row r="9844" spans="1:11" x14ac:dyDescent="0.2">
      <c r="A9844" t="s">
        <v>3943</v>
      </c>
      <c r="B9844" t="str">
        <f t="shared" si="308"/>
        <v>2017</v>
      </c>
      <c r="C9844" t="str">
        <f t="shared" si="309"/>
        <v>Dec</v>
      </c>
      <c r="D9844" t="s">
        <v>1645</v>
      </c>
      <c r="E9844" t="s">
        <v>87</v>
      </c>
      <c r="F9844" t="s">
        <v>12</v>
      </c>
      <c r="G9844" t="s">
        <v>22</v>
      </c>
      <c r="H9844" t="s">
        <v>538</v>
      </c>
      <c r="I9844" s="4">
        <v>7.24</v>
      </c>
      <c r="J9844" s="5">
        <v>3</v>
      </c>
      <c r="K9844" s="4">
        <v>-6.03</v>
      </c>
    </row>
    <row r="9845" spans="1:11" x14ac:dyDescent="0.2">
      <c r="A9845" t="s">
        <v>3943</v>
      </c>
      <c r="B9845" t="str">
        <f t="shared" si="308"/>
        <v>2017</v>
      </c>
      <c r="C9845" t="str">
        <f t="shared" si="309"/>
        <v>Dec</v>
      </c>
      <c r="D9845" t="s">
        <v>1645</v>
      </c>
      <c r="E9845" t="s">
        <v>87</v>
      </c>
      <c r="F9845" t="s">
        <v>12</v>
      </c>
      <c r="G9845" t="s">
        <v>47</v>
      </c>
      <c r="H9845" t="s">
        <v>1444</v>
      </c>
      <c r="I9845" s="4">
        <v>4.82</v>
      </c>
      <c r="J9845" s="5">
        <v>3</v>
      </c>
      <c r="K9845" s="4">
        <v>1.75</v>
      </c>
    </row>
    <row r="9846" spans="1:11" x14ac:dyDescent="0.2">
      <c r="A9846" t="s">
        <v>3943</v>
      </c>
      <c r="B9846" t="str">
        <f t="shared" si="308"/>
        <v>2017</v>
      </c>
      <c r="C9846" t="str">
        <f t="shared" si="309"/>
        <v>Dec</v>
      </c>
      <c r="D9846" t="s">
        <v>1645</v>
      </c>
      <c r="E9846" t="s">
        <v>87</v>
      </c>
      <c r="F9846" t="s">
        <v>12</v>
      </c>
      <c r="G9846" t="s">
        <v>13</v>
      </c>
      <c r="H9846" t="s">
        <v>2060</v>
      </c>
      <c r="I9846" s="4">
        <v>91.36</v>
      </c>
      <c r="J9846" s="5">
        <v>5</v>
      </c>
      <c r="K9846" s="4">
        <v>29.69</v>
      </c>
    </row>
    <row r="9847" spans="1:11" x14ac:dyDescent="0.2">
      <c r="A9847" t="s">
        <v>3943</v>
      </c>
      <c r="B9847" t="str">
        <f t="shared" si="308"/>
        <v>2017</v>
      </c>
      <c r="C9847" t="str">
        <f t="shared" si="309"/>
        <v>Dec</v>
      </c>
      <c r="D9847" t="s">
        <v>1645</v>
      </c>
      <c r="E9847" t="s">
        <v>87</v>
      </c>
      <c r="F9847" t="s">
        <v>12</v>
      </c>
      <c r="G9847" t="s">
        <v>105</v>
      </c>
      <c r="H9847" t="s">
        <v>2381</v>
      </c>
      <c r="I9847" s="4">
        <v>130.11000000000001</v>
      </c>
      <c r="J9847" s="5">
        <v>2</v>
      </c>
      <c r="K9847" s="4">
        <v>13.01</v>
      </c>
    </row>
    <row r="9848" spans="1:11" x14ac:dyDescent="0.2">
      <c r="A9848" t="s">
        <v>3943</v>
      </c>
      <c r="B9848" t="str">
        <f t="shared" si="308"/>
        <v>2017</v>
      </c>
      <c r="C9848" t="str">
        <f t="shared" si="309"/>
        <v>Dec</v>
      </c>
      <c r="D9848" t="s">
        <v>3054</v>
      </c>
      <c r="E9848" t="s">
        <v>180</v>
      </c>
      <c r="F9848" t="s">
        <v>38</v>
      </c>
      <c r="G9848" t="s">
        <v>52</v>
      </c>
      <c r="H9848" t="s">
        <v>1111</v>
      </c>
      <c r="I9848" s="4">
        <v>99.95</v>
      </c>
      <c r="J9848" s="5">
        <v>5</v>
      </c>
      <c r="K9848" s="4">
        <v>22.99</v>
      </c>
    </row>
    <row r="9849" spans="1:11" x14ac:dyDescent="0.2">
      <c r="A9849" t="s">
        <v>3943</v>
      </c>
      <c r="B9849" t="str">
        <f t="shared" si="308"/>
        <v>2017</v>
      </c>
      <c r="C9849" t="str">
        <f t="shared" si="309"/>
        <v>Dec</v>
      </c>
      <c r="D9849" t="s">
        <v>3054</v>
      </c>
      <c r="E9849" t="s">
        <v>180</v>
      </c>
      <c r="F9849" t="s">
        <v>43</v>
      </c>
      <c r="G9849" t="s">
        <v>58</v>
      </c>
      <c r="H9849" t="s">
        <v>1668</v>
      </c>
      <c r="I9849" s="4">
        <v>29.34</v>
      </c>
      <c r="J9849" s="5">
        <v>3</v>
      </c>
      <c r="K9849" s="4">
        <v>10.86</v>
      </c>
    </row>
    <row r="9850" spans="1:11" x14ac:dyDescent="0.2">
      <c r="A9850" t="s">
        <v>3945</v>
      </c>
      <c r="B9850" t="str">
        <f t="shared" si="308"/>
        <v>2017</v>
      </c>
      <c r="C9850" t="str">
        <f t="shared" si="309"/>
        <v>Dec</v>
      </c>
      <c r="D9850" t="s">
        <v>86</v>
      </c>
      <c r="E9850" t="s">
        <v>31</v>
      </c>
      <c r="F9850" t="s">
        <v>12</v>
      </c>
      <c r="G9850" t="s">
        <v>22</v>
      </c>
      <c r="H9850" t="s">
        <v>2705</v>
      </c>
      <c r="I9850" s="4">
        <v>36.67</v>
      </c>
      <c r="J9850" s="5">
        <v>2</v>
      </c>
      <c r="K9850" s="4">
        <v>11.46</v>
      </c>
    </row>
    <row r="9851" spans="1:11" x14ac:dyDescent="0.2">
      <c r="A9851" t="s">
        <v>3945</v>
      </c>
      <c r="B9851" t="str">
        <f t="shared" si="308"/>
        <v>2017</v>
      </c>
      <c r="C9851" t="str">
        <f t="shared" si="309"/>
        <v>Dec</v>
      </c>
      <c r="D9851" t="s">
        <v>1782</v>
      </c>
      <c r="E9851" t="s">
        <v>71</v>
      </c>
      <c r="F9851" t="s">
        <v>12</v>
      </c>
      <c r="G9851" t="s">
        <v>232</v>
      </c>
      <c r="H9851" t="s">
        <v>532</v>
      </c>
      <c r="I9851" s="4">
        <v>1665.62</v>
      </c>
      <c r="J9851" s="5">
        <v>2</v>
      </c>
      <c r="K9851" s="4">
        <v>33.31</v>
      </c>
    </row>
    <row r="9852" spans="1:11" x14ac:dyDescent="0.2">
      <c r="A9852" t="s">
        <v>3945</v>
      </c>
      <c r="B9852" t="str">
        <f t="shared" si="308"/>
        <v>2017</v>
      </c>
      <c r="C9852" t="str">
        <f t="shared" si="309"/>
        <v>Dec</v>
      </c>
      <c r="D9852" t="s">
        <v>2108</v>
      </c>
      <c r="E9852" t="s">
        <v>327</v>
      </c>
      <c r="F9852" t="s">
        <v>38</v>
      </c>
      <c r="G9852" t="s">
        <v>52</v>
      </c>
      <c r="H9852" t="s">
        <v>1823</v>
      </c>
      <c r="I9852" s="4">
        <v>13.36</v>
      </c>
      <c r="J9852" s="5">
        <v>5</v>
      </c>
      <c r="K9852" s="4">
        <v>4.01</v>
      </c>
    </row>
    <row r="9853" spans="1:11" x14ac:dyDescent="0.2">
      <c r="A9853" t="s">
        <v>3945</v>
      </c>
      <c r="B9853" t="str">
        <f t="shared" si="308"/>
        <v>2017</v>
      </c>
      <c r="C9853" t="str">
        <f t="shared" si="309"/>
        <v>Dec</v>
      </c>
      <c r="D9853" t="s">
        <v>2108</v>
      </c>
      <c r="E9853" t="s">
        <v>327</v>
      </c>
      <c r="F9853" t="s">
        <v>12</v>
      </c>
      <c r="G9853" t="s">
        <v>20</v>
      </c>
      <c r="H9853" t="s">
        <v>2174</v>
      </c>
      <c r="I9853" s="4">
        <v>78.260000000000005</v>
      </c>
      <c r="J9853" s="5">
        <v>2</v>
      </c>
      <c r="K9853" s="4">
        <v>-17.61</v>
      </c>
    </row>
    <row r="9854" spans="1:11" x14ac:dyDescent="0.2">
      <c r="A9854" t="s">
        <v>3945</v>
      </c>
      <c r="B9854" t="str">
        <f t="shared" si="308"/>
        <v>2017</v>
      </c>
      <c r="C9854" t="str">
        <f t="shared" si="309"/>
        <v>Dec</v>
      </c>
      <c r="D9854" t="s">
        <v>2108</v>
      </c>
      <c r="E9854" t="s">
        <v>327</v>
      </c>
      <c r="F9854" t="s">
        <v>38</v>
      </c>
      <c r="G9854" t="s">
        <v>83</v>
      </c>
      <c r="H9854" t="s">
        <v>1268</v>
      </c>
      <c r="I9854" s="4">
        <v>102.02</v>
      </c>
      <c r="J9854" s="5">
        <v>7</v>
      </c>
      <c r="K9854" s="4">
        <v>-183.63</v>
      </c>
    </row>
    <row r="9855" spans="1:11" x14ac:dyDescent="0.2">
      <c r="A9855" t="s">
        <v>3946</v>
      </c>
      <c r="B9855" t="str">
        <f t="shared" si="308"/>
        <v>2017</v>
      </c>
      <c r="C9855" t="str">
        <f t="shared" si="309"/>
        <v>Dec</v>
      </c>
      <c r="D9855" t="s">
        <v>342</v>
      </c>
      <c r="E9855" t="s">
        <v>169</v>
      </c>
      <c r="F9855" t="s">
        <v>12</v>
      </c>
      <c r="G9855" t="s">
        <v>13</v>
      </c>
      <c r="H9855" t="s">
        <v>2671</v>
      </c>
      <c r="I9855" s="4">
        <v>6.48</v>
      </c>
      <c r="J9855" s="5">
        <v>1</v>
      </c>
      <c r="K9855" s="4">
        <v>3.11</v>
      </c>
    </row>
    <row r="9856" spans="1:11" x14ac:dyDescent="0.2">
      <c r="A9856" t="s">
        <v>3946</v>
      </c>
      <c r="B9856" t="str">
        <f t="shared" si="308"/>
        <v>2017</v>
      </c>
      <c r="C9856" t="str">
        <f t="shared" si="309"/>
        <v>Dec</v>
      </c>
      <c r="D9856" t="s">
        <v>342</v>
      </c>
      <c r="E9856" t="s">
        <v>169</v>
      </c>
      <c r="F9856" t="s">
        <v>12</v>
      </c>
      <c r="G9856" t="s">
        <v>22</v>
      </c>
      <c r="H9856" t="s">
        <v>214</v>
      </c>
      <c r="I9856" s="4">
        <v>6.98</v>
      </c>
      <c r="J9856" s="5">
        <v>1</v>
      </c>
      <c r="K9856" s="4">
        <v>2.36</v>
      </c>
    </row>
    <row r="9857" spans="1:11" x14ac:dyDescent="0.2">
      <c r="A9857" t="s">
        <v>3946</v>
      </c>
      <c r="B9857" t="str">
        <f t="shared" si="308"/>
        <v>2017</v>
      </c>
      <c r="C9857" t="str">
        <f t="shared" si="309"/>
        <v>Dec</v>
      </c>
      <c r="D9857" t="s">
        <v>2028</v>
      </c>
      <c r="E9857" t="s">
        <v>169</v>
      </c>
      <c r="F9857" t="s">
        <v>12</v>
      </c>
      <c r="G9857" t="s">
        <v>13</v>
      </c>
      <c r="H9857" t="s">
        <v>2709</v>
      </c>
      <c r="I9857" s="4">
        <v>279.89999999999998</v>
      </c>
      <c r="J9857" s="5">
        <v>5</v>
      </c>
      <c r="K9857" s="4">
        <v>137.15</v>
      </c>
    </row>
    <row r="9858" spans="1:11" x14ac:dyDescent="0.2">
      <c r="A9858" t="s">
        <v>3946</v>
      </c>
      <c r="B9858" t="str">
        <f t="shared" si="308"/>
        <v>2017</v>
      </c>
      <c r="C9858" t="str">
        <f t="shared" si="309"/>
        <v>Dec</v>
      </c>
      <c r="D9858" t="s">
        <v>2028</v>
      </c>
      <c r="E9858" t="s">
        <v>169</v>
      </c>
      <c r="F9858" t="s">
        <v>12</v>
      </c>
      <c r="G9858" t="s">
        <v>22</v>
      </c>
      <c r="H9858" t="s">
        <v>1193</v>
      </c>
      <c r="I9858" s="4">
        <v>50.35</v>
      </c>
      <c r="J9858" s="5">
        <v>3</v>
      </c>
      <c r="K9858" s="4">
        <v>17.62</v>
      </c>
    </row>
    <row r="9859" spans="1:11" x14ac:dyDescent="0.2">
      <c r="A9859" t="s">
        <v>3946</v>
      </c>
      <c r="B9859" t="str">
        <f t="shared" ref="B9859:B9922" si="310">TEXT(A9859,"YYYY")</f>
        <v>2017</v>
      </c>
      <c r="C9859" t="str">
        <f t="shared" ref="C9859:C9922" si="311">TEXT(A9859,"MMM")</f>
        <v>Dec</v>
      </c>
      <c r="D9859" t="s">
        <v>2028</v>
      </c>
      <c r="E9859" t="s">
        <v>169</v>
      </c>
      <c r="F9859" t="s">
        <v>12</v>
      </c>
      <c r="G9859" t="s">
        <v>13</v>
      </c>
      <c r="H9859" t="s">
        <v>2546</v>
      </c>
      <c r="I9859" s="4">
        <v>34.020000000000003</v>
      </c>
      <c r="J9859" s="5">
        <v>3</v>
      </c>
      <c r="K9859" s="4">
        <v>16.670000000000002</v>
      </c>
    </row>
    <row r="9860" spans="1:11" x14ac:dyDescent="0.2">
      <c r="A9860" t="s">
        <v>3947</v>
      </c>
      <c r="B9860" t="str">
        <f t="shared" si="310"/>
        <v>2017</v>
      </c>
      <c r="C9860" t="str">
        <f t="shared" si="311"/>
        <v>Dec</v>
      </c>
      <c r="D9860" t="s">
        <v>368</v>
      </c>
      <c r="E9860" t="s">
        <v>31</v>
      </c>
      <c r="F9860" t="s">
        <v>12</v>
      </c>
      <c r="G9860" t="s">
        <v>27</v>
      </c>
      <c r="H9860" t="s">
        <v>120</v>
      </c>
      <c r="I9860" s="4">
        <v>6.63</v>
      </c>
      <c r="J9860" s="5">
        <v>3</v>
      </c>
      <c r="K9860" s="4">
        <v>1.79</v>
      </c>
    </row>
    <row r="9861" spans="1:11" x14ac:dyDescent="0.2">
      <c r="A9861" t="s">
        <v>3947</v>
      </c>
      <c r="B9861" t="str">
        <f t="shared" si="310"/>
        <v>2017</v>
      </c>
      <c r="C9861" t="str">
        <f t="shared" si="311"/>
        <v>Dec</v>
      </c>
      <c r="D9861" t="s">
        <v>368</v>
      </c>
      <c r="E9861" t="s">
        <v>31</v>
      </c>
      <c r="F9861" t="s">
        <v>12</v>
      </c>
      <c r="G9861" t="s">
        <v>27</v>
      </c>
      <c r="H9861" t="s">
        <v>817</v>
      </c>
      <c r="I9861" s="4">
        <v>5.88</v>
      </c>
      <c r="J9861" s="5">
        <v>2</v>
      </c>
      <c r="K9861" s="4">
        <v>1.71</v>
      </c>
    </row>
    <row r="9862" spans="1:11" x14ac:dyDescent="0.2">
      <c r="A9862" t="s">
        <v>3947</v>
      </c>
      <c r="B9862" t="str">
        <f t="shared" si="310"/>
        <v>2017</v>
      </c>
      <c r="C9862" t="str">
        <f t="shared" si="311"/>
        <v>Dec</v>
      </c>
      <c r="D9862" t="s">
        <v>2204</v>
      </c>
      <c r="E9862" t="s">
        <v>31</v>
      </c>
      <c r="F9862" t="s">
        <v>12</v>
      </c>
      <c r="G9862" t="s">
        <v>20</v>
      </c>
      <c r="H9862" t="s">
        <v>1133</v>
      </c>
      <c r="I9862" s="4">
        <v>1000.02</v>
      </c>
      <c r="J9862" s="5">
        <v>7</v>
      </c>
      <c r="K9862" s="4">
        <v>290.01</v>
      </c>
    </row>
    <row r="9863" spans="1:11" x14ac:dyDescent="0.2">
      <c r="A9863" t="s">
        <v>3947</v>
      </c>
      <c r="B9863" t="str">
        <f t="shared" si="310"/>
        <v>2017</v>
      </c>
      <c r="C9863" t="str">
        <f t="shared" si="311"/>
        <v>Dec</v>
      </c>
      <c r="D9863" t="s">
        <v>2326</v>
      </c>
      <c r="E9863" t="s">
        <v>205</v>
      </c>
      <c r="F9863" t="s">
        <v>43</v>
      </c>
      <c r="G9863" t="s">
        <v>44</v>
      </c>
      <c r="H9863" t="s">
        <v>156</v>
      </c>
      <c r="I9863" s="4">
        <v>281.97000000000003</v>
      </c>
      <c r="J9863" s="5">
        <v>3</v>
      </c>
      <c r="K9863" s="4">
        <v>78.95</v>
      </c>
    </row>
    <row r="9864" spans="1:11" x14ac:dyDescent="0.2">
      <c r="A9864" t="s">
        <v>3947</v>
      </c>
      <c r="B9864" t="str">
        <f t="shared" si="310"/>
        <v>2017</v>
      </c>
      <c r="C9864" t="str">
        <f t="shared" si="311"/>
        <v>Dec</v>
      </c>
      <c r="D9864" t="s">
        <v>2326</v>
      </c>
      <c r="E9864" t="s">
        <v>205</v>
      </c>
      <c r="F9864" t="s">
        <v>12</v>
      </c>
      <c r="G9864" t="s">
        <v>232</v>
      </c>
      <c r="H9864" t="s">
        <v>1689</v>
      </c>
      <c r="I9864" s="4">
        <v>69.5</v>
      </c>
      <c r="J9864" s="5">
        <v>5</v>
      </c>
      <c r="K9864" s="4">
        <v>20.16</v>
      </c>
    </row>
    <row r="9865" spans="1:11" x14ac:dyDescent="0.2">
      <c r="A9865" t="s">
        <v>3947</v>
      </c>
      <c r="B9865" t="str">
        <f t="shared" si="310"/>
        <v>2017</v>
      </c>
      <c r="C9865" t="str">
        <f t="shared" si="311"/>
        <v>Dec</v>
      </c>
      <c r="D9865" t="s">
        <v>2326</v>
      </c>
      <c r="E9865" t="s">
        <v>205</v>
      </c>
      <c r="F9865" t="s">
        <v>12</v>
      </c>
      <c r="G9865" t="s">
        <v>13</v>
      </c>
      <c r="H9865" t="s">
        <v>1039</v>
      </c>
      <c r="I9865" s="4">
        <v>166.44</v>
      </c>
      <c r="J9865" s="5">
        <v>3</v>
      </c>
      <c r="K9865" s="4">
        <v>79.89</v>
      </c>
    </row>
    <row r="9866" spans="1:11" x14ac:dyDescent="0.2">
      <c r="A9866" t="s">
        <v>3947</v>
      </c>
      <c r="B9866" t="str">
        <f t="shared" si="310"/>
        <v>2017</v>
      </c>
      <c r="C9866" t="str">
        <f t="shared" si="311"/>
        <v>Dec</v>
      </c>
      <c r="D9866" t="s">
        <v>1660</v>
      </c>
      <c r="E9866" t="s">
        <v>37</v>
      </c>
      <c r="F9866" t="s">
        <v>43</v>
      </c>
      <c r="G9866" t="s">
        <v>58</v>
      </c>
      <c r="H9866" t="s">
        <v>2349</v>
      </c>
      <c r="I9866" s="4">
        <v>71</v>
      </c>
      <c r="J9866" s="5">
        <v>4</v>
      </c>
      <c r="K9866" s="4">
        <v>27.69</v>
      </c>
    </row>
    <row r="9867" spans="1:11" x14ac:dyDescent="0.2">
      <c r="A9867" t="s">
        <v>3947</v>
      </c>
      <c r="B9867" t="str">
        <f t="shared" si="310"/>
        <v>2017</v>
      </c>
      <c r="C9867" t="str">
        <f t="shared" si="311"/>
        <v>Dec</v>
      </c>
      <c r="D9867" t="s">
        <v>584</v>
      </c>
      <c r="E9867" t="s">
        <v>31</v>
      </c>
      <c r="F9867" t="s">
        <v>12</v>
      </c>
      <c r="G9867" t="s">
        <v>20</v>
      </c>
      <c r="H9867" t="s">
        <v>1618</v>
      </c>
      <c r="I9867" s="4">
        <v>124.36</v>
      </c>
      <c r="J9867" s="5">
        <v>2</v>
      </c>
      <c r="K9867" s="4">
        <v>33.58</v>
      </c>
    </row>
    <row r="9868" spans="1:11" x14ac:dyDescent="0.2">
      <c r="A9868" t="s">
        <v>3947</v>
      </c>
      <c r="B9868" t="str">
        <f t="shared" si="310"/>
        <v>2017</v>
      </c>
      <c r="C9868" t="str">
        <f t="shared" si="311"/>
        <v>Dec</v>
      </c>
      <c r="D9868" t="s">
        <v>1852</v>
      </c>
      <c r="E9868" t="s">
        <v>79</v>
      </c>
      <c r="F9868" t="s">
        <v>12</v>
      </c>
      <c r="G9868" t="s">
        <v>22</v>
      </c>
      <c r="H9868" t="s">
        <v>2639</v>
      </c>
      <c r="I9868" s="4">
        <v>23.88</v>
      </c>
      <c r="J9868" s="5">
        <v>6</v>
      </c>
      <c r="K9868" s="4">
        <v>11.22</v>
      </c>
    </row>
    <row r="9869" spans="1:11" x14ac:dyDescent="0.2">
      <c r="A9869" t="s">
        <v>3947</v>
      </c>
      <c r="B9869" t="str">
        <f t="shared" si="310"/>
        <v>2017</v>
      </c>
      <c r="C9869" t="str">
        <f t="shared" si="311"/>
        <v>Dec</v>
      </c>
      <c r="D9869" t="s">
        <v>352</v>
      </c>
      <c r="E9869" t="s">
        <v>1156</v>
      </c>
      <c r="F9869" t="s">
        <v>38</v>
      </c>
      <c r="G9869" t="s">
        <v>52</v>
      </c>
      <c r="H9869" t="s">
        <v>1178</v>
      </c>
      <c r="I9869" s="4">
        <v>15.92</v>
      </c>
      <c r="J9869" s="5">
        <v>2</v>
      </c>
      <c r="K9869" s="4">
        <v>7</v>
      </c>
    </row>
    <row r="9870" spans="1:11" x14ac:dyDescent="0.2">
      <c r="A9870" t="s">
        <v>3947</v>
      </c>
      <c r="B9870" t="str">
        <f t="shared" si="310"/>
        <v>2017</v>
      </c>
      <c r="C9870" t="str">
        <f t="shared" si="311"/>
        <v>Dec</v>
      </c>
      <c r="D9870" t="s">
        <v>3268</v>
      </c>
      <c r="E9870" t="s">
        <v>146</v>
      </c>
      <c r="F9870" t="s">
        <v>12</v>
      </c>
      <c r="G9870" t="s">
        <v>20</v>
      </c>
      <c r="H9870" t="s">
        <v>1286</v>
      </c>
      <c r="I9870" s="4">
        <v>375.34</v>
      </c>
      <c r="J9870" s="5">
        <v>1</v>
      </c>
      <c r="K9870" s="4">
        <v>18.77</v>
      </c>
    </row>
    <row r="9871" spans="1:11" x14ac:dyDescent="0.2">
      <c r="A9871" t="s">
        <v>3948</v>
      </c>
      <c r="B9871" t="str">
        <f t="shared" si="310"/>
        <v>2017</v>
      </c>
      <c r="C9871" t="str">
        <f t="shared" si="311"/>
        <v>Dec</v>
      </c>
      <c r="D9871" t="s">
        <v>2843</v>
      </c>
      <c r="E9871" t="s">
        <v>216</v>
      </c>
      <c r="F9871" t="s">
        <v>12</v>
      </c>
      <c r="G9871" t="s">
        <v>105</v>
      </c>
      <c r="H9871" t="s">
        <v>3293</v>
      </c>
      <c r="I9871" s="4">
        <v>839.43</v>
      </c>
      <c r="J9871" s="5">
        <v>3</v>
      </c>
      <c r="K9871" s="4">
        <v>218.25</v>
      </c>
    </row>
    <row r="9872" spans="1:11" x14ac:dyDescent="0.2">
      <c r="A9872" t="s">
        <v>3948</v>
      </c>
      <c r="B9872" t="str">
        <f t="shared" si="310"/>
        <v>2017</v>
      </c>
      <c r="C9872" t="str">
        <f t="shared" si="311"/>
        <v>Dec</v>
      </c>
      <c r="D9872" t="s">
        <v>1328</v>
      </c>
      <c r="E9872" t="s">
        <v>139</v>
      </c>
      <c r="F9872" t="s">
        <v>12</v>
      </c>
      <c r="G9872" t="s">
        <v>72</v>
      </c>
      <c r="H9872" t="s">
        <v>73</v>
      </c>
      <c r="I9872" s="4">
        <v>7.82</v>
      </c>
      <c r="J9872" s="5">
        <v>1</v>
      </c>
      <c r="K9872" s="4">
        <v>2.93</v>
      </c>
    </row>
    <row r="9873" spans="1:11" x14ac:dyDescent="0.2">
      <c r="A9873" t="s">
        <v>3948</v>
      </c>
      <c r="B9873" t="str">
        <f t="shared" si="310"/>
        <v>2017</v>
      </c>
      <c r="C9873" t="str">
        <f t="shared" si="311"/>
        <v>Dec</v>
      </c>
      <c r="D9873" t="s">
        <v>2398</v>
      </c>
      <c r="E9873" t="s">
        <v>125</v>
      </c>
      <c r="F9873" t="s">
        <v>43</v>
      </c>
      <c r="G9873" t="s">
        <v>58</v>
      </c>
      <c r="H9873" t="s">
        <v>3608</v>
      </c>
      <c r="I9873" s="4">
        <v>199.95</v>
      </c>
      <c r="J9873" s="5">
        <v>5</v>
      </c>
      <c r="K9873" s="4">
        <v>63.98</v>
      </c>
    </row>
    <row r="9874" spans="1:11" x14ac:dyDescent="0.2">
      <c r="A9874" t="s">
        <v>3948</v>
      </c>
      <c r="B9874" t="str">
        <f t="shared" si="310"/>
        <v>2017</v>
      </c>
      <c r="C9874" t="str">
        <f t="shared" si="311"/>
        <v>Dec</v>
      </c>
      <c r="D9874" t="s">
        <v>2398</v>
      </c>
      <c r="E9874" t="s">
        <v>125</v>
      </c>
      <c r="F9874" t="s">
        <v>38</v>
      </c>
      <c r="G9874" t="s">
        <v>39</v>
      </c>
      <c r="H9874" t="s">
        <v>1244</v>
      </c>
      <c r="I9874" s="4">
        <v>1586.69</v>
      </c>
      <c r="J9874" s="5">
        <v>7</v>
      </c>
      <c r="K9874" s="4">
        <v>412.54</v>
      </c>
    </row>
    <row r="9875" spans="1:11" x14ac:dyDescent="0.2">
      <c r="A9875" t="s">
        <v>3948</v>
      </c>
      <c r="B9875" t="str">
        <f t="shared" si="310"/>
        <v>2017</v>
      </c>
      <c r="C9875" t="str">
        <f t="shared" si="311"/>
        <v>Dec</v>
      </c>
      <c r="D9875" t="s">
        <v>2398</v>
      </c>
      <c r="E9875" t="s">
        <v>125</v>
      </c>
      <c r="F9875" t="s">
        <v>43</v>
      </c>
      <c r="G9875" t="s">
        <v>58</v>
      </c>
      <c r="H9875" t="s">
        <v>1314</v>
      </c>
      <c r="I9875" s="4">
        <v>84.99</v>
      </c>
      <c r="J9875" s="5">
        <v>1</v>
      </c>
      <c r="K9875" s="4">
        <v>30.6</v>
      </c>
    </row>
    <row r="9876" spans="1:11" x14ac:dyDescent="0.2">
      <c r="A9876" t="s">
        <v>3948</v>
      </c>
      <c r="B9876" t="str">
        <f t="shared" si="310"/>
        <v>2017</v>
      </c>
      <c r="C9876" t="str">
        <f t="shared" si="311"/>
        <v>Dec</v>
      </c>
      <c r="D9876" t="s">
        <v>2398</v>
      </c>
      <c r="E9876" t="s">
        <v>125</v>
      </c>
      <c r="F9876" t="s">
        <v>38</v>
      </c>
      <c r="G9876" t="s">
        <v>164</v>
      </c>
      <c r="H9876" t="s">
        <v>936</v>
      </c>
      <c r="I9876" s="4">
        <v>411.8</v>
      </c>
      <c r="J9876" s="5">
        <v>2</v>
      </c>
      <c r="K9876" s="4">
        <v>70.010000000000005</v>
      </c>
    </row>
    <row r="9877" spans="1:11" x14ac:dyDescent="0.2">
      <c r="A9877" t="s">
        <v>3948</v>
      </c>
      <c r="B9877" t="str">
        <f t="shared" si="310"/>
        <v>2017</v>
      </c>
      <c r="C9877" t="str">
        <f t="shared" si="311"/>
        <v>Dec</v>
      </c>
      <c r="D9877" t="s">
        <v>569</v>
      </c>
      <c r="E9877" t="s">
        <v>462</v>
      </c>
      <c r="F9877" t="s">
        <v>12</v>
      </c>
      <c r="G9877" t="s">
        <v>27</v>
      </c>
      <c r="H9877" t="s">
        <v>2842</v>
      </c>
      <c r="I9877" s="4">
        <v>4.17</v>
      </c>
      <c r="J9877" s="5">
        <v>3</v>
      </c>
      <c r="K9877" s="4">
        <v>1.08</v>
      </c>
    </row>
    <row r="9878" spans="1:11" x14ac:dyDescent="0.2">
      <c r="A9878" t="s">
        <v>3948</v>
      </c>
      <c r="B9878" t="str">
        <f t="shared" si="310"/>
        <v>2017</v>
      </c>
      <c r="C9878" t="str">
        <f t="shared" si="311"/>
        <v>Dec</v>
      </c>
      <c r="D9878" t="s">
        <v>569</v>
      </c>
      <c r="E9878" t="s">
        <v>462</v>
      </c>
      <c r="F9878" t="s">
        <v>43</v>
      </c>
      <c r="G9878" t="s">
        <v>44</v>
      </c>
      <c r="H9878" t="s">
        <v>2441</v>
      </c>
      <c r="I9878" s="4">
        <v>67.040000000000006</v>
      </c>
      <c r="J9878" s="5">
        <v>4</v>
      </c>
      <c r="K9878" s="4">
        <v>6.7</v>
      </c>
    </row>
    <row r="9879" spans="1:11" x14ac:dyDescent="0.2">
      <c r="A9879" t="s">
        <v>3948</v>
      </c>
      <c r="B9879" t="str">
        <f t="shared" si="310"/>
        <v>2017</v>
      </c>
      <c r="C9879" t="str">
        <f t="shared" si="311"/>
        <v>Dec</v>
      </c>
      <c r="D9879" t="s">
        <v>569</v>
      </c>
      <c r="E9879" t="s">
        <v>462</v>
      </c>
      <c r="F9879" t="s">
        <v>12</v>
      </c>
      <c r="G9879" t="s">
        <v>20</v>
      </c>
      <c r="H9879" t="s">
        <v>591</v>
      </c>
      <c r="I9879" s="4">
        <v>37.32</v>
      </c>
      <c r="J9879" s="5">
        <v>3</v>
      </c>
      <c r="K9879" s="4">
        <v>10.45</v>
      </c>
    </row>
    <row r="9880" spans="1:11" x14ac:dyDescent="0.2">
      <c r="A9880" t="s">
        <v>3948</v>
      </c>
      <c r="B9880" t="str">
        <f t="shared" si="310"/>
        <v>2017</v>
      </c>
      <c r="C9880" t="str">
        <f t="shared" si="311"/>
        <v>Dec</v>
      </c>
      <c r="D9880" t="s">
        <v>569</v>
      </c>
      <c r="E9880" t="s">
        <v>462</v>
      </c>
      <c r="F9880" t="s">
        <v>12</v>
      </c>
      <c r="G9880" t="s">
        <v>18</v>
      </c>
      <c r="H9880" t="s">
        <v>3538</v>
      </c>
      <c r="I9880" s="4">
        <v>18.45</v>
      </c>
      <c r="J9880" s="5">
        <v>5</v>
      </c>
      <c r="K9880" s="4">
        <v>8.67</v>
      </c>
    </row>
    <row r="9881" spans="1:11" x14ac:dyDescent="0.2">
      <c r="A9881" t="s">
        <v>3948</v>
      </c>
      <c r="B9881" t="str">
        <f t="shared" si="310"/>
        <v>2017</v>
      </c>
      <c r="C9881" t="str">
        <f t="shared" si="311"/>
        <v>Dec</v>
      </c>
      <c r="D9881" t="s">
        <v>3524</v>
      </c>
      <c r="E9881" t="s">
        <v>87</v>
      </c>
      <c r="F9881" t="s">
        <v>12</v>
      </c>
      <c r="G9881" t="s">
        <v>22</v>
      </c>
      <c r="H9881" t="s">
        <v>816</v>
      </c>
      <c r="I9881" s="4">
        <v>1.64</v>
      </c>
      <c r="J9881" s="5">
        <v>1</v>
      </c>
      <c r="K9881" s="4">
        <v>-1.31</v>
      </c>
    </row>
    <row r="9882" spans="1:11" x14ac:dyDescent="0.2">
      <c r="A9882" t="s">
        <v>3948</v>
      </c>
      <c r="B9882" t="str">
        <f t="shared" si="310"/>
        <v>2017</v>
      </c>
      <c r="C9882" t="str">
        <f t="shared" si="311"/>
        <v>Dec</v>
      </c>
      <c r="D9882" t="s">
        <v>3524</v>
      </c>
      <c r="E9882" t="s">
        <v>87</v>
      </c>
      <c r="F9882" t="s">
        <v>43</v>
      </c>
      <c r="G9882" t="s">
        <v>44</v>
      </c>
      <c r="H9882" t="s">
        <v>1554</v>
      </c>
      <c r="I9882" s="4">
        <v>629.96</v>
      </c>
      <c r="J9882" s="5">
        <v>7</v>
      </c>
      <c r="K9882" s="4">
        <v>94.49</v>
      </c>
    </row>
    <row r="9883" spans="1:11" x14ac:dyDescent="0.2">
      <c r="A9883" t="s">
        <v>3948</v>
      </c>
      <c r="B9883" t="str">
        <f t="shared" si="310"/>
        <v>2017</v>
      </c>
      <c r="C9883" t="str">
        <f t="shared" si="311"/>
        <v>Dec</v>
      </c>
      <c r="D9883" t="s">
        <v>3092</v>
      </c>
      <c r="E9883" t="s">
        <v>1777</v>
      </c>
      <c r="F9883" t="s">
        <v>12</v>
      </c>
      <c r="G9883" t="s">
        <v>232</v>
      </c>
      <c r="H9883" t="s">
        <v>3185</v>
      </c>
      <c r="I9883" s="4">
        <v>695.16</v>
      </c>
      <c r="J9883" s="5">
        <v>6</v>
      </c>
      <c r="K9883" s="4">
        <v>34.76</v>
      </c>
    </row>
    <row r="9884" spans="1:11" x14ac:dyDescent="0.2">
      <c r="A9884" t="s">
        <v>3948</v>
      </c>
      <c r="B9884" t="str">
        <f t="shared" si="310"/>
        <v>2017</v>
      </c>
      <c r="C9884" t="str">
        <f t="shared" si="311"/>
        <v>Dec</v>
      </c>
      <c r="D9884" t="s">
        <v>3092</v>
      </c>
      <c r="E9884" t="s">
        <v>1777</v>
      </c>
      <c r="F9884" t="s">
        <v>38</v>
      </c>
      <c r="G9884" t="s">
        <v>83</v>
      </c>
      <c r="H9884" t="s">
        <v>2797</v>
      </c>
      <c r="I9884" s="4">
        <v>220.98</v>
      </c>
      <c r="J9884" s="5">
        <v>1</v>
      </c>
      <c r="K9884" s="4">
        <v>50.83</v>
      </c>
    </row>
    <row r="9885" spans="1:11" x14ac:dyDescent="0.2">
      <c r="A9885" t="s">
        <v>3948</v>
      </c>
      <c r="B9885" t="str">
        <f t="shared" si="310"/>
        <v>2017</v>
      </c>
      <c r="C9885" t="str">
        <f t="shared" si="311"/>
        <v>Dec</v>
      </c>
      <c r="D9885" t="s">
        <v>3356</v>
      </c>
      <c r="E9885" t="s">
        <v>11</v>
      </c>
      <c r="F9885" t="s">
        <v>12</v>
      </c>
      <c r="G9885" t="s">
        <v>13</v>
      </c>
      <c r="H9885" t="s">
        <v>1341</v>
      </c>
      <c r="I9885" s="4">
        <v>25.92</v>
      </c>
      <c r="J9885" s="5">
        <v>5</v>
      </c>
      <c r="K9885" s="4">
        <v>9.07</v>
      </c>
    </row>
    <row r="9886" spans="1:11" x14ac:dyDescent="0.2">
      <c r="A9886" t="s">
        <v>3948</v>
      </c>
      <c r="B9886" t="str">
        <f t="shared" si="310"/>
        <v>2017</v>
      </c>
      <c r="C9886" t="str">
        <f t="shared" si="311"/>
        <v>Dec</v>
      </c>
      <c r="D9886" t="s">
        <v>3356</v>
      </c>
      <c r="E9886" t="s">
        <v>11</v>
      </c>
      <c r="F9886" t="s">
        <v>12</v>
      </c>
      <c r="G9886" t="s">
        <v>22</v>
      </c>
      <c r="H9886" t="s">
        <v>293</v>
      </c>
      <c r="I9886" s="4">
        <v>6.33</v>
      </c>
      <c r="J9886" s="5">
        <v>5</v>
      </c>
      <c r="K9886" s="4">
        <v>-9.81</v>
      </c>
    </row>
    <row r="9887" spans="1:11" x14ac:dyDescent="0.2">
      <c r="A9887" t="s">
        <v>3948</v>
      </c>
      <c r="B9887" t="str">
        <f t="shared" si="310"/>
        <v>2017</v>
      </c>
      <c r="C9887" t="str">
        <f t="shared" si="311"/>
        <v>Dec</v>
      </c>
      <c r="D9887" t="s">
        <v>3356</v>
      </c>
      <c r="E9887" t="s">
        <v>11</v>
      </c>
      <c r="F9887" t="s">
        <v>12</v>
      </c>
      <c r="G9887" t="s">
        <v>13</v>
      </c>
      <c r="H9887" t="s">
        <v>357</v>
      </c>
      <c r="I9887" s="4">
        <v>75.88</v>
      </c>
      <c r="J9887" s="5">
        <v>5</v>
      </c>
      <c r="K9887" s="4">
        <v>26.56</v>
      </c>
    </row>
    <row r="9888" spans="1:11" x14ac:dyDescent="0.2">
      <c r="A9888" t="s">
        <v>3948</v>
      </c>
      <c r="B9888" t="str">
        <f t="shared" si="310"/>
        <v>2017</v>
      </c>
      <c r="C9888" t="str">
        <f t="shared" si="311"/>
        <v>Dec</v>
      </c>
      <c r="D9888" t="s">
        <v>944</v>
      </c>
      <c r="E9888" t="s">
        <v>561</v>
      </c>
      <c r="F9888" t="s">
        <v>38</v>
      </c>
      <c r="G9888" t="s">
        <v>39</v>
      </c>
      <c r="H9888" t="s">
        <v>918</v>
      </c>
      <c r="I9888" s="4">
        <v>141.96</v>
      </c>
      <c r="J9888" s="5">
        <v>2</v>
      </c>
      <c r="K9888" s="4">
        <v>35.49</v>
      </c>
    </row>
    <row r="9889" spans="1:11" x14ac:dyDescent="0.2">
      <c r="A9889" t="s">
        <v>3948</v>
      </c>
      <c r="B9889" t="str">
        <f t="shared" si="310"/>
        <v>2017</v>
      </c>
      <c r="C9889" t="str">
        <f t="shared" si="311"/>
        <v>Dec</v>
      </c>
      <c r="D9889" t="s">
        <v>3356</v>
      </c>
      <c r="E9889" t="s">
        <v>109</v>
      </c>
      <c r="F9889" t="s">
        <v>38</v>
      </c>
      <c r="G9889" t="s">
        <v>164</v>
      </c>
      <c r="H9889" t="s">
        <v>1735</v>
      </c>
      <c r="I9889" s="4">
        <v>182.55</v>
      </c>
      <c r="J9889" s="5">
        <v>2</v>
      </c>
      <c r="K9889" s="4">
        <v>-135.09</v>
      </c>
    </row>
    <row r="9890" spans="1:11" x14ac:dyDescent="0.2">
      <c r="A9890" t="s">
        <v>3948</v>
      </c>
      <c r="B9890" t="str">
        <f t="shared" si="310"/>
        <v>2017</v>
      </c>
      <c r="C9890" t="str">
        <f t="shared" si="311"/>
        <v>Dec</v>
      </c>
      <c r="D9890" t="s">
        <v>2350</v>
      </c>
      <c r="E9890" t="s">
        <v>31</v>
      </c>
      <c r="F9890" t="s">
        <v>43</v>
      </c>
      <c r="G9890" t="s">
        <v>58</v>
      </c>
      <c r="H9890" t="s">
        <v>624</v>
      </c>
      <c r="I9890" s="4">
        <v>474.95</v>
      </c>
      <c r="J9890" s="5">
        <v>5</v>
      </c>
      <c r="K9890" s="4">
        <v>142.49</v>
      </c>
    </row>
    <row r="9891" spans="1:11" x14ac:dyDescent="0.2">
      <c r="A9891" t="s">
        <v>3948</v>
      </c>
      <c r="B9891" t="str">
        <f t="shared" si="310"/>
        <v>2017</v>
      </c>
      <c r="C9891" t="str">
        <f t="shared" si="311"/>
        <v>Dec</v>
      </c>
      <c r="D9891" t="s">
        <v>2756</v>
      </c>
      <c r="E9891" t="s">
        <v>369</v>
      </c>
      <c r="F9891" t="s">
        <v>38</v>
      </c>
      <c r="G9891" t="s">
        <v>164</v>
      </c>
      <c r="H9891" t="s">
        <v>3094</v>
      </c>
      <c r="I9891" s="4">
        <v>607.52</v>
      </c>
      <c r="J9891" s="5">
        <v>2</v>
      </c>
      <c r="K9891" s="4">
        <v>97.2</v>
      </c>
    </row>
    <row r="9892" spans="1:11" x14ac:dyDescent="0.2">
      <c r="A9892" t="s">
        <v>3948</v>
      </c>
      <c r="B9892" t="str">
        <f t="shared" si="310"/>
        <v>2017</v>
      </c>
      <c r="C9892" t="str">
        <f t="shared" si="311"/>
        <v>Dec</v>
      </c>
      <c r="D9892" t="s">
        <v>2756</v>
      </c>
      <c r="E9892" t="s">
        <v>369</v>
      </c>
      <c r="F9892" t="s">
        <v>12</v>
      </c>
      <c r="G9892" t="s">
        <v>20</v>
      </c>
      <c r="H9892" t="s">
        <v>2303</v>
      </c>
      <c r="I9892" s="4">
        <v>31.16</v>
      </c>
      <c r="J9892" s="5">
        <v>2</v>
      </c>
      <c r="K9892" s="4">
        <v>7.79</v>
      </c>
    </row>
    <row r="9893" spans="1:11" x14ac:dyDescent="0.2">
      <c r="A9893" t="s">
        <v>3948</v>
      </c>
      <c r="B9893" t="str">
        <f t="shared" si="310"/>
        <v>2017</v>
      </c>
      <c r="C9893" t="str">
        <f t="shared" si="311"/>
        <v>Dec</v>
      </c>
      <c r="D9893" t="s">
        <v>1122</v>
      </c>
      <c r="E9893" t="s">
        <v>135</v>
      </c>
      <c r="F9893" t="s">
        <v>38</v>
      </c>
      <c r="G9893" t="s">
        <v>164</v>
      </c>
      <c r="H9893" t="s">
        <v>1692</v>
      </c>
      <c r="I9893" s="4">
        <v>934.96</v>
      </c>
      <c r="J9893" s="5">
        <v>6</v>
      </c>
      <c r="K9893" s="4">
        <v>-249.32</v>
      </c>
    </row>
    <row r="9894" spans="1:11" x14ac:dyDescent="0.2">
      <c r="A9894" t="s">
        <v>3948</v>
      </c>
      <c r="B9894" t="str">
        <f t="shared" si="310"/>
        <v>2017</v>
      </c>
      <c r="C9894" t="str">
        <f t="shared" si="311"/>
        <v>Dec</v>
      </c>
      <c r="D9894" t="s">
        <v>1122</v>
      </c>
      <c r="E9894" t="s">
        <v>135</v>
      </c>
      <c r="F9894" t="s">
        <v>43</v>
      </c>
      <c r="G9894" t="s">
        <v>58</v>
      </c>
      <c r="H9894" t="s">
        <v>756</v>
      </c>
      <c r="I9894" s="4">
        <v>46.86</v>
      </c>
      <c r="J9894" s="5">
        <v>2</v>
      </c>
      <c r="K9894" s="4">
        <v>7.62</v>
      </c>
    </row>
    <row r="9895" spans="1:11" x14ac:dyDescent="0.2">
      <c r="A9895" t="s">
        <v>3948</v>
      </c>
      <c r="B9895" t="str">
        <f t="shared" si="310"/>
        <v>2017</v>
      </c>
      <c r="C9895" t="str">
        <f t="shared" si="311"/>
        <v>Dec</v>
      </c>
      <c r="D9895" t="s">
        <v>1122</v>
      </c>
      <c r="E9895" t="s">
        <v>135</v>
      </c>
      <c r="F9895" t="s">
        <v>12</v>
      </c>
      <c r="G9895" t="s">
        <v>20</v>
      </c>
      <c r="H9895" t="s">
        <v>405</v>
      </c>
      <c r="I9895" s="4">
        <v>26.16</v>
      </c>
      <c r="J9895" s="5">
        <v>3</v>
      </c>
      <c r="K9895" s="4">
        <v>1.96</v>
      </c>
    </row>
    <row r="9896" spans="1:11" x14ac:dyDescent="0.2">
      <c r="A9896" t="s">
        <v>3948</v>
      </c>
      <c r="B9896" t="str">
        <f t="shared" si="310"/>
        <v>2017</v>
      </c>
      <c r="C9896" t="str">
        <f t="shared" si="311"/>
        <v>Dec</v>
      </c>
      <c r="D9896" t="s">
        <v>1122</v>
      </c>
      <c r="E9896" t="s">
        <v>135</v>
      </c>
      <c r="F9896" t="s">
        <v>12</v>
      </c>
      <c r="G9896" t="s">
        <v>27</v>
      </c>
      <c r="H9896" t="s">
        <v>1775</v>
      </c>
      <c r="I9896" s="4">
        <v>23.13</v>
      </c>
      <c r="J9896" s="5">
        <v>7</v>
      </c>
      <c r="K9896" s="4">
        <v>2.89</v>
      </c>
    </row>
    <row r="9897" spans="1:11" x14ac:dyDescent="0.2">
      <c r="A9897" t="s">
        <v>3948</v>
      </c>
      <c r="B9897" t="str">
        <f t="shared" si="310"/>
        <v>2017</v>
      </c>
      <c r="C9897" t="str">
        <f t="shared" si="311"/>
        <v>Dec</v>
      </c>
      <c r="D9897" t="s">
        <v>1122</v>
      </c>
      <c r="E9897" t="s">
        <v>135</v>
      </c>
      <c r="F9897" t="s">
        <v>12</v>
      </c>
      <c r="G9897" t="s">
        <v>105</v>
      </c>
      <c r="H9897" t="s">
        <v>2453</v>
      </c>
      <c r="I9897" s="4">
        <v>59.24</v>
      </c>
      <c r="J9897" s="5">
        <v>5</v>
      </c>
      <c r="K9897" s="4">
        <v>16.29</v>
      </c>
    </row>
    <row r="9898" spans="1:11" x14ac:dyDescent="0.2">
      <c r="A9898" t="s">
        <v>3949</v>
      </c>
      <c r="B9898" t="str">
        <f t="shared" si="310"/>
        <v>2017</v>
      </c>
      <c r="C9898" t="str">
        <f t="shared" si="311"/>
        <v>Dec</v>
      </c>
      <c r="D9898" t="s">
        <v>1246</v>
      </c>
      <c r="E9898" t="s">
        <v>31</v>
      </c>
      <c r="F9898" t="s">
        <v>12</v>
      </c>
      <c r="G9898" t="s">
        <v>27</v>
      </c>
      <c r="H9898" t="s">
        <v>2476</v>
      </c>
      <c r="I9898" s="4">
        <v>13.48</v>
      </c>
      <c r="J9898" s="5">
        <v>4</v>
      </c>
      <c r="K9898" s="4">
        <v>5.93</v>
      </c>
    </row>
    <row r="9899" spans="1:11" x14ac:dyDescent="0.2">
      <c r="A9899" t="s">
        <v>3949</v>
      </c>
      <c r="B9899" t="str">
        <f t="shared" si="310"/>
        <v>2017</v>
      </c>
      <c r="C9899" t="str">
        <f t="shared" si="311"/>
        <v>Dec</v>
      </c>
      <c r="D9899" t="s">
        <v>335</v>
      </c>
      <c r="E9899" t="s">
        <v>706</v>
      </c>
      <c r="F9899" t="s">
        <v>38</v>
      </c>
      <c r="G9899" t="s">
        <v>52</v>
      </c>
      <c r="H9899" t="s">
        <v>656</v>
      </c>
      <c r="I9899" s="4">
        <v>181.95</v>
      </c>
      <c r="J9899" s="5">
        <v>3</v>
      </c>
      <c r="K9899" s="4">
        <v>38.21</v>
      </c>
    </row>
    <row r="9900" spans="1:11" x14ac:dyDescent="0.2">
      <c r="A9900" t="s">
        <v>3949</v>
      </c>
      <c r="B9900" t="str">
        <f t="shared" si="310"/>
        <v>2017</v>
      </c>
      <c r="C9900" t="str">
        <f t="shared" si="311"/>
        <v>Dec</v>
      </c>
      <c r="D9900" t="s">
        <v>86</v>
      </c>
      <c r="E9900" t="s">
        <v>11</v>
      </c>
      <c r="F9900" t="s">
        <v>12</v>
      </c>
      <c r="G9900" t="s">
        <v>13</v>
      </c>
      <c r="H9900" t="s">
        <v>1726</v>
      </c>
      <c r="I9900" s="4">
        <v>28.67</v>
      </c>
      <c r="J9900" s="5">
        <v>8</v>
      </c>
      <c r="K9900" s="4">
        <v>10.39</v>
      </c>
    </row>
    <row r="9901" spans="1:11" x14ac:dyDescent="0.2">
      <c r="A9901" t="s">
        <v>3949</v>
      </c>
      <c r="B9901" t="str">
        <f t="shared" si="310"/>
        <v>2017</v>
      </c>
      <c r="C9901" t="str">
        <f t="shared" si="311"/>
        <v>Dec</v>
      </c>
      <c r="D9901" t="s">
        <v>86</v>
      </c>
      <c r="E9901" t="s">
        <v>11</v>
      </c>
      <c r="F9901" t="s">
        <v>12</v>
      </c>
      <c r="G9901" t="s">
        <v>105</v>
      </c>
      <c r="H9901" t="s">
        <v>2347</v>
      </c>
      <c r="I9901" s="4">
        <v>29.31</v>
      </c>
      <c r="J9901" s="5">
        <v>8</v>
      </c>
      <c r="K9901" s="4">
        <v>-74.75</v>
      </c>
    </row>
    <row r="9902" spans="1:11" x14ac:dyDescent="0.2">
      <c r="A9902" t="s">
        <v>3949</v>
      </c>
      <c r="B9902" t="str">
        <f t="shared" si="310"/>
        <v>2017</v>
      </c>
      <c r="C9902" t="str">
        <f t="shared" si="311"/>
        <v>Dec</v>
      </c>
      <c r="D9902" t="s">
        <v>1964</v>
      </c>
      <c r="E9902" t="s">
        <v>135</v>
      </c>
      <c r="F9902" t="s">
        <v>38</v>
      </c>
      <c r="G9902" t="s">
        <v>52</v>
      </c>
      <c r="H9902" t="s">
        <v>2383</v>
      </c>
      <c r="I9902" s="4">
        <v>72.7</v>
      </c>
      <c r="J9902" s="5">
        <v>4</v>
      </c>
      <c r="K9902" s="4">
        <v>19.079999999999998</v>
      </c>
    </row>
    <row r="9903" spans="1:11" x14ac:dyDescent="0.2">
      <c r="A9903" t="s">
        <v>3949</v>
      </c>
      <c r="B9903" t="str">
        <f t="shared" si="310"/>
        <v>2017</v>
      </c>
      <c r="C9903" t="str">
        <f t="shared" si="311"/>
        <v>Dec</v>
      </c>
      <c r="D9903" t="s">
        <v>1964</v>
      </c>
      <c r="E9903" t="s">
        <v>135</v>
      </c>
      <c r="F9903" t="s">
        <v>12</v>
      </c>
      <c r="G9903" t="s">
        <v>27</v>
      </c>
      <c r="H9903" t="s">
        <v>3666</v>
      </c>
      <c r="I9903" s="4">
        <v>12.26</v>
      </c>
      <c r="J9903" s="5">
        <v>7</v>
      </c>
      <c r="K9903" s="4">
        <v>1.07</v>
      </c>
    </row>
    <row r="9904" spans="1:11" x14ac:dyDescent="0.2">
      <c r="A9904" t="s">
        <v>3949</v>
      </c>
      <c r="B9904" t="str">
        <f t="shared" si="310"/>
        <v>2017</v>
      </c>
      <c r="C9904" t="str">
        <f t="shared" si="311"/>
        <v>Dec</v>
      </c>
      <c r="D9904" t="s">
        <v>1964</v>
      </c>
      <c r="E9904" t="s">
        <v>135</v>
      </c>
      <c r="F9904" t="s">
        <v>12</v>
      </c>
      <c r="G9904" t="s">
        <v>20</v>
      </c>
      <c r="H9904" t="s">
        <v>972</v>
      </c>
      <c r="I9904" s="4">
        <v>218.35</v>
      </c>
      <c r="J9904" s="5">
        <v>3</v>
      </c>
      <c r="K9904" s="4">
        <v>-54.59</v>
      </c>
    </row>
    <row r="9905" spans="1:11" x14ac:dyDescent="0.2">
      <c r="A9905" t="s">
        <v>3949</v>
      </c>
      <c r="B9905" t="str">
        <f t="shared" si="310"/>
        <v>2017</v>
      </c>
      <c r="C9905" t="str">
        <f t="shared" si="311"/>
        <v>Dec</v>
      </c>
      <c r="D9905" t="s">
        <v>1515</v>
      </c>
      <c r="E9905" t="s">
        <v>116</v>
      </c>
      <c r="F9905" t="s">
        <v>12</v>
      </c>
      <c r="G9905" t="s">
        <v>20</v>
      </c>
      <c r="H9905" t="s">
        <v>1871</v>
      </c>
      <c r="I9905" s="4">
        <v>62.04</v>
      </c>
      <c r="J9905" s="5">
        <v>4</v>
      </c>
      <c r="K9905" s="4">
        <v>17.37</v>
      </c>
    </row>
    <row r="9906" spans="1:11" x14ac:dyDescent="0.2">
      <c r="A9906" t="s">
        <v>3949</v>
      </c>
      <c r="B9906" t="str">
        <f t="shared" si="310"/>
        <v>2017</v>
      </c>
      <c r="C9906" t="str">
        <f t="shared" si="311"/>
        <v>Dec</v>
      </c>
      <c r="D9906" t="s">
        <v>1515</v>
      </c>
      <c r="E9906" t="s">
        <v>116</v>
      </c>
      <c r="F9906" t="s">
        <v>43</v>
      </c>
      <c r="G9906" t="s">
        <v>44</v>
      </c>
      <c r="H9906" t="s">
        <v>2649</v>
      </c>
      <c r="I9906" s="4">
        <v>494.97</v>
      </c>
      <c r="J9906" s="5">
        <v>3</v>
      </c>
      <c r="K9906" s="4">
        <v>148.49</v>
      </c>
    </row>
    <row r="9907" spans="1:11" x14ac:dyDescent="0.2">
      <c r="A9907" t="s">
        <v>3949</v>
      </c>
      <c r="B9907" t="str">
        <f t="shared" si="310"/>
        <v>2017</v>
      </c>
      <c r="C9907" t="str">
        <f t="shared" si="311"/>
        <v>Dec</v>
      </c>
      <c r="D9907" t="s">
        <v>1515</v>
      </c>
      <c r="E9907" t="s">
        <v>116</v>
      </c>
      <c r="F9907" t="s">
        <v>12</v>
      </c>
      <c r="G9907" t="s">
        <v>20</v>
      </c>
      <c r="H9907" t="s">
        <v>1055</v>
      </c>
      <c r="I9907" s="4">
        <v>367.96</v>
      </c>
      <c r="J9907" s="5">
        <v>4</v>
      </c>
      <c r="K9907" s="4">
        <v>14.72</v>
      </c>
    </row>
    <row r="9908" spans="1:11" x14ac:dyDescent="0.2">
      <c r="A9908" t="s">
        <v>3949</v>
      </c>
      <c r="B9908" t="str">
        <f t="shared" si="310"/>
        <v>2017</v>
      </c>
      <c r="C9908" t="str">
        <f t="shared" si="311"/>
        <v>Dec</v>
      </c>
      <c r="D9908" t="s">
        <v>1515</v>
      </c>
      <c r="E9908" t="s">
        <v>116</v>
      </c>
      <c r="F9908" t="s">
        <v>12</v>
      </c>
      <c r="G9908" t="s">
        <v>13</v>
      </c>
      <c r="H9908" t="s">
        <v>3131</v>
      </c>
      <c r="I9908" s="4">
        <v>44.96</v>
      </c>
      <c r="J9908" s="5">
        <v>2</v>
      </c>
      <c r="K9908" s="4">
        <v>20.68</v>
      </c>
    </row>
    <row r="9909" spans="1:11" x14ac:dyDescent="0.2">
      <c r="A9909" t="s">
        <v>3949</v>
      </c>
      <c r="B9909" t="str">
        <f t="shared" si="310"/>
        <v>2017</v>
      </c>
      <c r="C9909" t="str">
        <f t="shared" si="311"/>
        <v>Dec</v>
      </c>
      <c r="D9909" t="s">
        <v>1515</v>
      </c>
      <c r="E9909" t="s">
        <v>116</v>
      </c>
      <c r="F9909" t="s">
        <v>12</v>
      </c>
      <c r="G9909" t="s">
        <v>72</v>
      </c>
      <c r="H9909" t="s">
        <v>1526</v>
      </c>
      <c r="I9909" s="4">
        <v>182.94</v>
      </c>
      <c r="J9909" s="5">
        <v>3</v>
      </c>
      <c r="K9909" s="4">
        <v>85.98</v>
      </c>
    </row>
    <row r="9910" spans="1:11" x14ac:dyDescent="0.2">
      <c r="A9910" t="s">
        <v>3949</v>
      </c>
      <c r="B9910" t="str">
        <f t="shared" si="310"/>
        <v>2017</v>
      </c>
      <c r="C9910" t="str">
        <f t="shared" si="311"/>
        <v>Dec</v>
      </c>
      <c r="D9910" t="s">
        <v>1499</v>
      </c>
      <c r="E9910" t="s">
        <v>17</v>
      </c>
      <c r="F9910" t="s">
        <v>12</v>
      </c>
      <c r="G9910" t="s">
        <v>22</v>
      </c>
      <c r="H9910" t="s">
        <v>2550</v>
      </c>
      <c r="I9910" s="4">
        <v>13.84</v>
      </c>
      <c r="J9910" s="5">
        <v>4</v>
      </c>
      <c r="K9910" s="4">
        <v>-22.14</v>
      </c>
    </row>
    <row r="9911" spans="1:11" x14ac:dyDescent="0.2">
      <c r="A9911" t="s">
        <v>3949</v>
      </c>
      <c r="B9911" t="str">
        <f t="shared" si="310"/>
        <v>2017</v>
      </c>
      <c r="C9911" t="str">
        <f t="shared" si="311"/>
        <v>Dec</v>
      </c>
      <c r="D9911" t="s">
        <v>1499</v>
      </c>
      <c r="E9911" t="s">
        <v>17</v>
      </c>
      <c r="F9911" t="s">
        <v>12</v>
      </c>
      <c r="G9911" t="s">
        <v>13</v>
      </c>
      <c r="H9911" t="s">
        <v>1380</v>
      </c>
      <c r="I9911" s="4">
        <v>175.87</v>
      </c>
      <c r="J9911" s="5">
        <v>4</v>
      </c>
      <c r="K9911" s="4">
        <v>63.75</v>
      </c>
    </row>
    <row r="9912" spans="1:11" x14ac:dyDescent="0.2">
      <c r="A9912" t="s">
        <v>3949</v>
      </c>
      <c r="B9912" t="str">
        <f t="shared" si="310"/>
        <v>2017</v>
      </c>
      <c r="C9912" t="str">
        <f t="shared" si="311"/>
        <v>Dec</v>
      </c>
      <c r="D9912" t="s">
        <v>2451</v>
      </c>
      <c r="E9912" t="s">
        <v>706</v>
      </c>
      <c r="F9912" t="s">
        <v>38</v>
      </c>
      <c r="G9912" t="s">
        <v>52</v>
      </c>
      <c r="H9912" t="s">
        <v>422</v>
      </c>
      <c r="I9912" s="4">
        <v>27.46</v>
      </c>
      <c r="J9912" s="5">
        <v>2</v>
      </c>
      <c r="K9912" s="4">
        <v>9.89</v>
      </c>
    </row>
    <row r="9913" spans="1:11" x14ac:dyDescent="0.2">
      <c r="A9913" t="s">
        <v>3950</v>
      </c>
      <c r="B9913" t="str">
        <f t="shared" si="310"/>
        <v>2017</v>
      </c>
      <c r="C9913" t="str">
        <f t="shared" si="311"/>
        <v>Dec</v>
      </c>
      <c r="D9913" t="s">
        <v>1870</v>
      </c>
      <c r="E9913" t="s">
        <v>169</v>
      </c>
      <c r="F9913" t="s">
        <v>12</v>
      </c>
      <c r="G9913" t="s">
        <v>105</v>
      </c>
      <c r="H9913" t="s">
        <v>758</v>
      </c>
      <c r="I9913" s="4">
        <v>35.909999999999997</v>
      </c>
      <c r="J9913" s="5">
        <v>3</v>
      </c>
      <c r="K9913" s="4">
        <v>9.6999999999999993</v>
      </c>
    </row>
    <row r="9914" spans="1:11" x14ac:dyDescent="0.2">
      <c r="A9914" t="s">
        <v>3950</v>
      </c>
      <c r="B9914" t="str">
        <f t="shared" si="310"/>
        <v>2017</v>
      </c>
      <c r="C9914" t="str">
        <f t="shared" si="311"/>
        <v>Dec</v>
      </c>
      <c r="D9914" t="s">
        <v>1977</v>
      </c>
      <c r="E9914" t="s">
        <v>169</v>
      </c>
      <c r="F9914" t="s">
        <v>12</v>
      </c>
      <c r="G9914" t="s">
        <v>22</v>
      </c>
      <c r="H9914" t="s">
        <v>54</v>
      </c>
      <c r="I9914" s="4">
        <v>17.88</v>
      </c>
      <c r="J9914" s="5">
        <v>3</v>
      </c>
      <c r="K9914" s="4">
        <v>5.59</v>
      </c>
    </row>
    <row r="9915" spans="1:11" x14ac:dyDescent="0.2">
      <c r="A9915" t="s">
        <v>3950</v>
      </c>
      <c r="B9915" t="str">
        <f t="shared" si="310"/>
        <v>2017</v>
      </c>
      <c r="C9915" t="str">
        <f t="shared" si="311"/>
        <v>Dec</v>
      </c>
      <c r="D9915" t="s">
        <v>1999</v>
      </c>
      <c r="E9915" t="s">
        <v>189</v>
      </c>
      <c r="F9915" t="s">
        <v>12</v>
      </c>
      <c r="G9915" t="s">
        <v>20</v>
      </c>
      <c r="H9915" t="s">
        <v>996</v>
      </c>
      <c r="I9915" s="4">
        <v>1003.62</v>
      </c>
      <c r="J9915" s="5">
        <v>6</v>
      </c>
      <c r="K9915" s="4">
        <v>0</v>
      </c>
    </row>
    <row r="9916" spans="1:11" x14ac:dyDescent="0.2">
      <c r="A9916" t="s">
        <v>3950</v>
      </c>
      <c r="B9916" t="str">
        <f t="shared" si="310"/>
        <v>2017</v>
      </c>
      <c r="C9916" t="str">
        <f t="shared" si="311"/>
        <v>Dec</v>
      </c>
      <c r="D9916" t="s">
        <v>1700</v>
      </c>
      <c r="E9916" t="s">
        <v>169</v>
      </c>
      <c r="F9916" t="s">
        <v>38</v>
      </c>
      <c r="G9916" t="s">
        <v>39</v>
      </c>
      <c r="H9916" t="s">
        <v>622</v>
      </c>
      <c r="I9916" s="4">
        <v>271.76</v>
      </c>
      <c r="J9916" s="5">
        <v>2</v>
      </c>
      <c r="K9916" s="4">
        <v>48.31</v>
      </c>
    </row>
    <row r="9917" spans="1:11" x14ac:dyDescent="0.2">
      <c r="A9917" t="s">
        <v>3950</v>
      </c>
      <c r="B9917" t="str">
        <f t="shared" si="310"/>
        <v>2017</v>
      </c>
      <c r="C9917" t="str">
        <f t="shared" si="311"/>
        <v>Dec</v>
      </c>
      <c r="D9917" t="s">
        <v>1700</v>
      </c>
      <c r="E9917" t="s">
        <v>169</v>
      </c>
      <c r="F9917" t="s">
        <v>12</v>
      </c>
      <c r="G9917" t="s">
        <v>22</v>
      </c>
      <c r="H9917" t="s">
        <v>2406</v>
      </c>
      <c r="I9917" s="4">
        <v>14.38</v>
      </c>
      <c r="J9917" s="5">
        <v>3</v>
      </c>
      <c r="K9917" s="4">
        <v>4.8499999999999996</v>
      </c>
    </row>
    <row r="9918" spans="1:11" x14ac:dyDescent="0.2">
      <c r="A9918" t="s">
        <v>3950</v>
      </c>
      <c r="B9918" t="str">
        <f t="shared" si="310"/>
        <v>2017</v>
      </c>
      <c r="C9918" t="str">
        <f t="shared" si="311"/>
        <v>Dec</v>
      </c>
      <c r="D9918" t="s">
        <v>2745</v>
      </c>
      <c r="E9918" t="s">
        <v>169</v>
      </c>
      <c r="F9918" t="s">
        <v>38</v>
      </c>
      <c r="G9918" t="s">
        <v>52</v>
      </c>
      <c r="H9918" t="s">
        <v>1259</v>
      </c>
      <c r="I9918" s="4">
        <v>37.93</v>
      </c>
      <c r="J9918" s="5">
        <v>1</v>
      </c>
      <c r="K9918" s="4">
        <v>6.83</v>
      </c>
    </row>
    <row r="9919" spans="1:11" x14ac:dyDescent="0.2">
      <c r="A9919" t="s">
        <v>3950</v>
      </c>
      <c r="B9919" t="str">
        <f t="shared" si="310"/>
        <v>2017</v>
      </c>
      <c r="C9919" t="str">
        <f t="shared" si="311"/>
        <v>Dec</v>
      </c>
      <c r="D9919" t="s">
        <v>1300</v>
      </c>
      <c r="E9919" t="s">
        <v>71</v>
      </c>
      <c r="F9919" t="s">
        <v>43</v>
      </c>
      <c r="G9919" t="s">
        <v>353</v>
      </c>
      <c r="H9919" t="s">
        <v>2161</v>
      </c>
      <c r="I9919" s="4">
        <v>479.97</v>
      </c>
      <c r="J9919" s="5">
        <v>3</v>
      </c>
      <c r="K9919" s="4">
        <v>239.99</v>
      </c>
    </row>
    <row r="9920" spans="1:11" x14ac:dyDescent="0.2">
      <c r="A9920" t="s">
        <v>3950</v>
      </c>
      <c r="B9920" t="str">
        <f t="shared" si="310"/>
        <v>2017</v>
      </c>
      <c r="C9920" t="str">
        <f t="shared" si="311"/>
        <v>Dec</v>
      </c>
      <c r="D9920" t="s">
        <v>1300</v>
      </c>
      <c r="E9920" t="s">
        <v>71</v>
      </c>
      <c r="F9920" t="s">
        <v>38</v>
      </c>
      <c r="G9920" t="s">
        <v>39</v>
      </c>
      <c r="H9920" t="s">
        <v>443</v>
      </c>
      <c r="I9920" s="4">
        <v>232.88</v>
      </c>
      <c r="J9920" s="5">
        <v>4</v>
      </c>
      <c r="K9920" s="4">
        <v>60.55</v>
      </c>
    </row>
    <row r="9921" spans="1:11" x14ac:dyDescent="0.2">
      <c r="A9921" t="s">
        <v>3950</v>
      </c>
      <c r="B9921" t="str">
        <f t="shared" si="310"/>
        <v>2017</v>
      </c>
      <c r="C9921" t="str">
        <f t="shared" si="311"/>
        <v>Dec</v>
      </c>
      <c r="D9921" t="s">
        <v>1881</v>
      </c>
      <c r="E9921" t="s">
        <v>31</v>
      </c>
      <c r="F9921" t="s">
        <v>43</v>
      </c>
      <c r="G9921" t="s">
        <v>694</v>
      </c>
      <c r="H9921" t="s">
        <v>731</v>
      </c>
      <c r="I9921" s="4">
        <v>2879.95</v>
      </c>
      <c r="J9921" s="5">
        <v>6</v>
      </c>
      <c r="K9921" s="4">
        <v>1007.98</v>
      </c>
    </row>
    <row r="9922" spans="1:11" x14ac:dyDescent="0.2">
      <c r="A9922" t="s">
        <v>3950</v>
      </c>
      <c r="B9922" t="str">
        <f t="shared" si="310"/>
        <v>2017</v>
      </c>
      <c r="C9922" t="str">
        <f t="shared" si="311"/>
        <v>Dec</v>
      </c>
      <c r="D9922" t="s">
        <v>1881</v>
      </c>
      <c r="E9922" t="s">
        <v>31</v>
      </c>
      <c r="F9922" t="s">
        <v>12</v>
      </c>
      <c r="G9922" t="s">
        <v>22</v>
      </c>
      <c r="H9922" t="s">
        <v>1058</v>
      </c>
      <c r="I9922" s="4">
        <v>90.48</v>
      </c>
      <c r="J9922" s="5">
        <v>3</v>
      </c>
      <c r="K9922" s="4">
        <v>33.93</v>
      </c>
    </row>
    <row r="9923" spans="1:11" x14ac:dyDescent="0.2">
      <c r="A9923" t="s">
        <v>3950</v>
      </c>
      <c r="B9923" t="str">
        <f t="shared" ref="B9923:B9986" si="312">TEXT(A9923,"YYYY")</f>
        <v>2017</v>
      </c>
      <c r="C9923" t="str">
        <f t="shared" ref="C9923:C9986" si="313">TEXT(A9923,"MMM")</f>
        <v>Dec</v>
      </c>
      <c r="D9923" t="s">
        <v>2182</v>
      </c>
      <c r="E9923" t="s">
        <v>109</v>
      </c>
      <c r="F9923" t="s">
        <v>38</v>
      </c>
      <c r="G9923" t="s">
        <v>52</v>
      </c>
      <c r="H9923" t="s">
        <v>1010</v>
      </c>
      <c r="I9923" s="4">
        <v>8.5399999999999991</v>
      </c>
      <c r="J9923" s="5">
        <v>4</v>
      </c>
      <c r="K9923" s="4">
        <v>1.92</v>
      </c>
    </row>
    <row r="9924" spans="1:11" x14ac:dyDescent="0.2">
      <c r="A9924" t="s">
        <v>3950</v>
      </c>
      <c r="B9924" t="str">
        <f t="shared" si="312"/>
        <v>2017</v>
      </c>
      <c r="C9924" t="str">
        <f t="shared" si="313"/>
        <v>Dec</v>
      </c>
      <c r="D9924" t="s">
        <v>2182</v>
      </c>
      <c r="E9924" t="s">
        <v>109</v>
      </c>
      <c r="F9924" t="s">
        <v>38</v>
      </c>
      <c r="G9924" t="s">
        <v>39</v>
      </c>
      <c r="H9924" t="s">
        <v>683</v>
      </c>
      <c r="I9924" s="4">
        <v>842.38</v>
      </c>
      <c r="J9924" s="5">
        <v>3</v>
      </c>
      <c r="K9924" s="4">
        <v>105.3</v>
      </c>
    </row>
    <row r="9925" spans="1:11" x14ac:dyDescent="0.2">
      <c r="A9925" t="s">
        <v>3950</v>
      </c>
      <c r="B9925" t="str">
        <f t="shared" si="312"/>
        <v>2017</v>
      </c>
      <c r="C9925" t="str">
        <f t="shared" si="313"/>
        <v>Dec</v>
      </c>
      <c r="D9925" t="s">
        <v>3512</v>
      </c>
      <c r="E9925" t="s">
        <v>11</v>
      </c>
      <c r="F9925" t="s">
        <v>12</v>
      </c>
      <c r="G9925" t="s">
        <v>20</v>
      </c>
      <c r="H9925" t="s">
        <v>433</v>
      </c>
      <c r="I9925" s="4">
        <v>264.32</v>
      </c>
      <c r="J9925" s="5">
        <v>2</v>
      </c>
      <c r="K9925" s="4">
        <v>19.82</v>
      </c>
    </row>
    <row r="9926" spans="1:11" x14ac:dyDescent="0.2">
      <c r="A9926" t="s">
        <v>3950</v>
      </c>
      <c r="B9926" t="str">
        <f t="shared" si="312"/>
        <v>2017</v>
      </c>
      <c r="C9926" t="str">
        <f t="shared" si="313"/>
        <v>Dec</v>
      </c>
      <c r="D9926" t="s">
        <v>2684</v>
      </c>
      <c r="E9926" t="s">
        <v>585</v>
      </c>
      <c r="F9926" t="s">
        <v>12</v>
      </c>
      <c r="G9926" t="s">
        <v>22</v>
      </c>
      <c r="H9926" t="s">
        <v>1194</v>
      </c>
      <c r="I9926" s="4">
        <v>21.31</v>
      </c>
      <c r="J9926" s="5">
        <v>3</v>
      </c>
      <c r="K9926" s="4">
        <v>7.99</v>
      </c>
    </row>
    <row r="9927" spans="1:11" x14ac:dyDescent="0.2">
      <c r="A9927" t="s">
        <v>3950</v>
      </c>
      <c r="B9927" t="str">
        <f t="shared" si="312"/>
        <v>2017</v>
      </c>
      <c r="C9927" t="str">
        <f t="shared" si="313"/>
        <v>Dec</v>
      </c>
      <c r="D9927" t="s">
        <v>1171</v>
      </c>
      <c r="E9927" t="s">
        <v>501</v>
      </c>
      <c r="F9927" t="s">
        <v>12</v>
      </c>
      <c r="G9927" t="s">
        <v>13</v>
      </c>
      <c r="H9927" t="s">
        <v>2008</v>
      </c>
      <c r="I9927" s="4">
        <v>19.440000000000001</v>
      </c>
      <c r="J9927" s="5">
        <v>3</v>
      </c>
      <c r="K9927" s="4">
        <v>9.33</v>
      </c>
    </row>
    <row r="9928" spans="1:11" x14ac:dyDescent="0.2">
      <c r="A9928" t="s">
        <v>3950</v>
      </c>
      <c r="B9928" t="str">
        <f t="shared" si="312"/>
        <v>2017</v>
      </c>
      <c r="C9928" t="str">
        <f t="shared" si="313"/>
        <v>Dec</v>
      </c>
      <c r="D9928" t="s">
        <v>1171</v>
      </c>
      <c r="E9928" t="s">
        <v>501</v>
      </c>
      <c r="F9928" t="s">
        <v>12</v>
      </c>
      <c r="G9928" t="s">
        <v>22</v>
      </c>
      <c r="H9928" t="s">
        <v>1832</v>
      </c>
      <c r="I9928" s="4">
        <v>12.3</v>
      </c>
      <c r="J9928" s="5">
        <v>5</v>
      </c>
      <c r="K9928" s="4">
        <v>6.15</v>
      </c>
    </row>
    <row r="9929" spans="1:11" x14ac:dyDescent="0.2">
      <c r="A9929" t="s">
        <v>3951</v>
      </c>
      <c r="B9929" t="str">
        <f t="shared" si="312"/>
        <v>2017</v>
      </c>
      <c r="C9929" t="str">
        <f t="shared" si="313"/>
        <v>Dec</v>
      </c>
      <c r="D9929" t="s">
        <v>3220</v>
      </c>
      <c r="E9929" t="s">
        <v>169</v>
      </c>
      <c r="F9929" t="s">
        <v>38</v>
      </c>
      <c r="G9929" t="s">
        <v>52</v>
      </c>
      <c r="H9929" t="s">
        <v>3491</v>
      </c>
      <c r="I9929" s="4">
        <v>41.96</v>
      </c>
      <c r="J9929" s="5">
        <v>2</v>
      </c>
      <c r="K9929" s="4">
        <v>10.91</v>
      </c>
    </row>
    <row r="9930" spans="1:11" x14ac:dyDescent="0.2">
      <c r="A9930" t="s">
        <v>3951</v>
      </c>
      <c r="B9930" t="str">
        <f t="shared" si="312"/>
        <v>2017</v>
      </c>
      <c r="C9930" t="str">
        <f t="shared" si="313"/>
        <v>Dec</v>
      </c>
      <c r="D9930" t="s">
        <v>2070</v>
      </c>
      <c r="E9930" t="s">
        <v>169</v>
      </c>
      <c r="F9930" t="s">
        <v>38</v>
      </c>
      <c r="G9930" t="s">
        <v>83</v>
      </c>
      <c r="H9930" t="s">
        <v>1900</v>
      </c>
      <c r="I9930" s="4">
        <v>191.98</v>
      </c>
      <c r="J9930" s="5">
        <v>2</v>
      </c>
      <c r="K9930" s="4">
        <v>4.8</v>
      </c>
    </row>
    <row r="9931" spans="1:11" x14ac:dyDescent="0.2">
      <c r="A9931" t="s">
        <v>3951</v>
      </c>
      <c r="B9931" t="str">
        <f t="shared" si="312"/>
        <v>2017</v>
      </c>
      <c r="C9931" t="str">
        <f t="shared" si="313"/>
        <v>Dec</v>
      </c>
      <c r="D9931" t="s">
        <v>2673</v>
      </c>
      <c r="E9931" t="s">
        <v>37</v>
      </c>
      <c r="F9931" t="s">
        <v>12</v>
      </c>
      <c r="G9931" t="s">
        <v>20</v>
      </c>
      <c r="H9931" t="s">
        <v>1056</v>
      </c>
      <c r="I9931" s="4">
        <v>95.94</v>
      </c>
      <c r="J9931" s="5">
        <v>3</v>
      </c>
      <c r="K9931" s="4">
        <v>9.59</v>
      </c>
    </row>
    <row r="9932" spans="1:11" x14ac:dyDescent="0.2">
      <c r="A9932" t="s">
        <v>3951</v>
      </c>
      <c r="B9932" t="str">
        <f t="shared" si="312"/>
        <v>2017</v>
      </c>
      <c r="C9932" t="str">
        <f t="shared" si="313"/>
        <v>Dec</v>
      </c>
      <c r="D9932" t="s">
        <v>2673</v>
      </c>
      <c r="E9932" t="s">
        <v>37</v>
      </c>
      <c r="F9932" t="s">
        <v>38</v>
      </c>
      <c r="G9932" t="s">
        <v>39</v>
      </c>
      <c r="H9932" t="s">
        <v>217</v>
      </c>
      <c r="I9932" s="4">
        <v>304.45</v>
      </c>
      <c r="J9932" s="5">
        <v>5</v>
      </c>
      <c r="K9932" s="4">
        <v>76.11</v>
      </c>
    </row>
    <row r="9933" spans="1:11" x14ac:dyDescent="0.2">
      <c r="A9933" t="s">
        <v>3951</v>
      </c>
      <c r="B9933" t="str">
        <f t="shared" si="312"/>
        <v>2017</v>
      </c>
      <c r="C9933" t="str">
        <f t="shared" si="313"/>
        <v>Dec</v>
      </c>
      <c r="D9933" t="s">
        <v>3123</v>
      </c>
      <c r="E9933" t="s">
        <v>87</v>
      </c>
      <c r="F9933" t="s">
        <v>43</v>
      </c>
      <c r="G9933" t="s">
        <v>58</v>
      </c>
      <c r="H9933" t="s">
        <v>1234</v>
      </c>
      <c r="I9933" s="4">
        <v>158.93</v>
      </c>
      <c r="J9933" s="5">
        <v>7</v>
      </c>
      <c r="K9933" s="4">
        <v>41.72</v>
      </c>
    </row>
    <row r="9934" spans="1:11" x14ac:dyDescent="0.2">
      <c r="A9934" t="s">
        <v>3951</v>
      </c>
      <c r="B9934" t="str">
        <f t="shared" si="312"/>
        <v>2017</v>
      </c>
      <c r="C9934" t="str">
        <f t="shared" si="313"/>
        <v>Dec</v>
      </c>
      <c r="D9934" t="s">
        <v>3123</v>
      </c>
      <c r="E9934" t="s">
        <v>87</v>
      </c>
      <c r="F9934" t="s">
        <v>12</v>
      </c>
      <c r="G9934" t="s">
        <v>22</v>
      </c>
      <c r="H9934" t="s">
        <v>1320</v>
      </c>
      <c r="I9934" s="4">
        <v>13.02</v>
      </c>
      <c r="J9934" s="5">
        <v>1</v>
      </c>
      <c r="K9934" s="4">
        <v>-10.42</v>
      </c>
    </row>
    <row r="9935" spans="1:11" x14ac:dyDescent="0.2">
      <c r="A9935" t="s">
        <v>3951</v>
      </c>
      <c r="B9935" t="str">
        <f t="shared" si="312"/>
        <v>2017</v>
      </c>
      <c r="C9935" t="str">
        <f t="shared" si="313"/>
        <v>Dec</v>
      </c>
      <c r="D9935" t="s">
        <v>3123</v>
      </c>
      <c r="E9935" t="s">
        <v>87</v>
      </c>
      <c r="F9935" t="s">
        <v>38</v>
      </c>
      <c r="G9935" t="s">
        <v>164</v>
      </c>
      <c r="H9935" t="s">
        <v>2076</v>
      </c>
      <c r="I9935" s="4">
        <v>273.06</v>
      </c>
      <c r="J9935" s="5">
        <v>2</v>
      </c>
      <c r="K9935" s="4">
        <v>-104.67</v>
      </c>
    </row>
    <row r="9936" spans="1:11" x14ac:dyDescent="0.2">
      <c r="A9936" t="s">
        <v>3951</v>
      </c>
      <c r="B9936" t="str">
        <f t="shared" si="312"/>
        <v>2017</v>
      </c>
      <c r="C9936" t="str">
        <f t="shared" si="313"/>
        <v>Dec</v>
      </c>
      <c r="D9936" t="s">
        <v>3123</v>
      </c>
      <c r="E9936" t="s">
        <v>87</v>
      </c>
      <c r="F9936" t="s">
        <v>12</v>
      </c>
      <c r="G9936" t="s">
        <v>47</v>
      </c>
      <c r="H9936" t="s">
        <v>184</v>
      </c>
      <c r="I9936" s="4">
        <v>39.31</v>
      </c>
      <c r="J9936" s="5">
        <v>13</v>
      </c>
      <c r="K9936" s="4">
        <v>12.78</v>
      </c>
    </row>
    <row r="9937" spans="1:11" x14ac:dyDescent="0.2">
      <c r="A9937" t="s">
        <v>3951</v>
      </c>
      <c r="B9937" t="str">
        <f t="shared" si="312"/>
        <v>2017</v>
      </c>
      <c r="C9937" t="str">
        <f t="shared" si="313"/>
        <v>Dec</v>
      </c>
      <c r="D9937" t="s">
        <v>3382</v>
      </c>
      <c r="E9937" t="s">
        <v>561</v>
      </c>
      <c r="F9937" t="s">
        <v>12</v>
      </c>
      <c r="G9937" t="s">
        <v>13</v>
      </c>
      <c r="H9937" t="s">
        <v>3403</v>
      </c>
      <c r="I9937" s="4">
        <v>96.08</v>
      </c>
      <c r="J9937" s="5">
        <v>2</v>
      </c>
      <c r="K9937" s="4">
        <v>46.12</v>
      </c>
    </row>
    <row r="9938" spans="1:11" x14ac:dyDescent="0.2">
      <c r="A9938" t="s">
        <v>3951</v>
      </c>
      <c r="B9938" t="str">
        <f t="shared" si="312"/>
        <v>2017</v>
      </c>
      <c r="C9938" t="str">
        <f t="shared" si="313"/>
        <v>Dec</v>
      </c>
      <c r="D9938" t="s">
        <v>3382</v>
      </c>
      <c r="E9938" t="s">
        <v>561</v>
      </c>
      <c r="F9938" t="s">
        <v>12</v>
      </c>
      <c r="G9938" t="s">
        <v>47</v>
      </c>
      <c r="H9938" t="s">
        <v>2074</v>
      </c>
      <c r="I9938" s="4">
        <v>3.62</v>
      </c>
      <c r="J9938" s="5">
        <v>2</v>
      </c>
      <c r="K9938" s="4">
        <v>1.19</v>
      </c>
    </row>
    <row r="9939" spans="1:11" x14ac:dyDescent="0.2">
      <c r="A9939" t="s">
        <v>3951</v>
      </c>
      <c r="B9939" t="str">
        <f t="shared" si="312"/>
        <v>2017</v>
      </c>
      <c r="C9939" t="str">
        <f t="shared" si="313"/>
        <v>Dec</v>
      </c>
      <c r="D9939" t="s">
        <v>3382</v>
      </c>
      <c r="E9939" t="s">
        <v>561</v>
      </c>
      <c r="F9939" t="s">
        <v>12</v>
      </c>
      <c r="G9939" t="s">
        <v>13</v>
      </c>
      <c r="H9939" t="s">
        <v>2740</v>
      </c>
      <c r="I9939" s="4">
        <v>629.1</v>
      </c>
      <c r="J9939" s="5">
        <v>6</v>
      </c>
      <c r="K9939" s="4">
        <v>301.97000000000003</v>
      </c>
    </row>
    <row r="9940" spans="1:11" x14ac:dyDescent="0.2">
      <c r="A9940" t="s">
        <v>3951</v>
      </c>
      <c r="B9940" t="str">
        <f t="shared" si="312"/>
        <v>2017</v>
      </c>
      <c r="C9940" t="str">
        <f t="shared" si="313"/>
        <v>Dec</v>
      </c>
      <c r="D9940" t="s">
        <v>3382</v>
      </c>
      <c r="E9940" t="s">
        <v>561</v>
      </c>
      <c r="F9940" t="s">
        <v>43</v>
      </c>
      <c r="G9940" t="s">
        <v>44</v>
      </c>
      <c r="H9940" t="s">
        <v>187</v>
      </c>
      <c r="I9940" s="4">
        <v>90.48</v>
      </c>
      <c r="J9940" s="5">
        <v>2</v>
      </c>
      <c r="K9940" s="4">
        <v>23.52</v>
      </c>
    </row>
    <row r="9941" spans="1:11" x14ac:dyDescent="0.2">
      <c r="A9941" t="s">
        <v>3951</v>
      </c>
      <c r="B9941" t="str">
        <f t="shared" si="312"/>
        <v>2017</v>
      </c>
      <c r="C9941" t="str">
        <f t="shared" si="313"/>
        <v>Dec</v>
      </c>
      <c r="D9941" t="s">
        <v>1734</v>
      </c>
      <c r="E9941" t="s">
        <v>31</v>
      </c>
      <c r="F9941" t="s">
        <v>12</v>
      </c>
      <c r="G9941" t="s">
        <v>22</v>
      </c>
      <c r="H9941" t="s">
        <v>1317</v>
      </c>
      <c r="I9941" s="4">
        <v>153.55000000000001</v>
      </c>
      <c r="J9941" s="5">
        <v>3</v>
      </c>
      <c r="K9941" s="4">
        <v>51.82</v>
      </c>
    </row>
    <row r="9942" spans="1:11" x14ac:dyDescent="0.2">
      <c r="A9942" t="s">
        <v>3951</v>
      </c>
      <c r="B9942" t="str">
        <f t="shared" si="312"/>
        <v>2017</v>
      </c>
      <c r="C9942" t="str">
        <f t="shared" si="313"/>
        <v>Dec</v>
      </c>
      <c r="D9942" t="s">
        <v>1734</v>
      </c>
      <c r="E9942" t="s">
        <v>31</v>
      </c>
      <c r="F9942" t="s">
        <v>12</v>
      </c>
      <c r="G9942" t="s">
        <v>20</v>
      </c>
      <c r="H9942" t="s">
        <v>2411</v>
      </c>
      <c r="I9942" s="4">
        <v>270.62</v>
      </c>
      <c r="J9942" s="5">
        <v>2</v>
      </c>
      <c r="K9942" s="4">
        <v>2.71</v>
      </c>
    </row>
    <row r="9943" spans="1:11" x14ac:dyDescent="0.2">
      <c r="A9943" t="s">
        <v>3951</v>
      </c>
      <c r="B9943" t="str">
        <f t="shared" si="312"/>
        <v>2017</v>
      </c>
      <c r="C9943" t="str">
        <f t="shared" si="313"/>
        <v>Dec</v>
      </c>
      <c r="D9943" t="s">
        <v>718</v>
      </c>
      <c r="E9943" t="s">
        <v>189</v>
      </c>
      <c r="F9943" t="s">
        <v>12</v>
      </c>
      <c r="G9943" t="s">
        <v>22</v>
      </c>
      <c r="H9943" t="s">
        <v>1094</v>
      </c>
      <c r="I9943" s="4">
        <v>3.86</v>
      </c>
      <c r="J9943" s="5">
        <v>1</v>
      </c>
      <c r="K9943" s="4">
        <v>1.4</v>
      </c>
    </row>
    <row r="9944" spans="1:11" x14ac:dyDescent="0.2">
      <c r="A9944" t="s">
        <v>3951</v>
      </c>
      <c r="B9944" t="str">
        <f t="shared" si="312"/>
        <v>2017</v>
      </c>
      <c r="C9944" t="str">
        <f t="shared" si="313"/>
        <v>Dec</v>
      </c>
      <c r="D9944" t="s">
        <v>215</v>
      </c>
      <c r="E9944" t="s">
        <v>11</v>
      </c>
      <c r="F9944" t="s">
        <v>12</v>
      </c>
      <c r="G9944" t="s">
        <v>22</v>
      </c>
      <c r="H9944" t="s">
        <v>722</v>
      </c>
      <c r="I9944" s="4">
        <v>39.58</v>
      </c>
      <c r="J9944" s="5">
        <v>9</v>
      </c>
      <c r="K9944" s="4">
        <v>-59.37</v>
      </c>
    </row>
    <row r="9945" spans="1:11" x14ac:dyDescent="0.2">
      <c r="A9945" t="s">
        <v>3951</v>
      </c>
      <c r="B9945" t="str">
        <f t="shared" si="312"/>
        <v>2017</v>
      </c>
      <c r="C9945" t="str">
        <f t="shared" si="313"/>
        <v>Dec</v>
      </c>
      <c r="D9945" t="s">
        <v>215</v>
      </c>
      <c r="E9945" t="s">
        <v>11</v>
      </c>
      <c r="F9945" t="s">
        <v>12</v>
      </c>
      <c r="G9945" t="s">
        <v>232</v>
      </c>
      <c r="H9945" t="s">
        <v>933</v>
      </c>
      <c r="I9945" s="4">
        <v>44.69</v>
      </c>
      <c r="J9945" s="5">
        <v>7</v>
      </c>
      <c r="K9945" s="4">
        <v>5.03</v>
      </c>
    </row>
    <row r="9946" spans="1:11" x14ac:dyDescent="0.2">
      <c r="A9946" t="s">
        <v>3951</v>
      </c>
      <c r="B9946" t="str">
        <f t="shared" si="312"/>
        <v>2017</v>
      </c>
      <c r="C9946" t="str">
        <f t="shared" si="313"/>
        <v>Dec</v>
      </c>
      <c r="D9946" t="s">
        <v>215</v>
      </c>
      <c r="E9946" t="s">
        <v>11</v>
      </c>
      <c r="F9946" t="s">
        <v>12</v>
      </c>
      <c r="G9946" t="s">
        <v>27</v>
      </c>
      <c r="H9946" t="s">
        <v>1561</v>
      </c>
      <c r="I9946" s="4">
        <v>31.74</v>
      </c>
      <c r="J9946" s="5">
        <v>2</v>
      </c>
      <c r="K9946" s="4">
        <v>2.38</v>
      </c>
    </row>
    <row r="9947" spans="1:11" x14ac:dyDescent="0.2">
      <c r="A9947" t="s">
        <v>3951</v>
      </c>
      <c r="B9947" t="str">
        <f t="shared" si="312"/>
        <v>2017</v>
      </c>
      <c r="C9947" t="str">
        <f t="shared" si="313"/>
        <v>Dec</v>
      </c>
      <c r="D9947" t="s">
        <v>215</v>
      </c>
      <c r="E9947" t="s">
        <v>11</v>
      </c>
      <c r="F9947" t="s">
        <v>12</v>
      </c>
      <c r="G9947" t="s">
        <v>22</v>
      </c>
      <c r="H9947" t="s">
        <v>419</v>
      </c>
      <c r="I9947" s="4">
        <v>40.98</v>
      </c>
      <c r="J9947" s="5">
        <v>5</v>
      </c>
      <c r="K9947" s="4">
        <v>-65.569999999999993</v>
      </c>
    </row>
    <row r="9948" spans="1:11" x14ac:dyDescent="0.2">
      <c r="A9948" t="s">
        <v>3951</v>
      </c>
      <c r="B9948" t="str">
        <f t="shared" si="312"/>
        <v>2017</v>
      </c>
      <c r="C9948" t="str">
        <f t="shared" si="313"/>
        <v>Dec</v>
      </c>
      <c r="D9948" t="s">
        <v>215</v>
      </c>
      <c r="E9948" t="s">
        <v>11</v>
      </c>
      <c r="F9948" t="s">
        <v>12</v>
      </c>
      <c r="G9948" t="s">
        <v>22</v>
      </c>
      <c r="H9948" t="s">
        <v>981</v>
      </c>
      <c r="I9948" s="4">
        <v>3.17</v>
      </c>
      <c r="J9948" s="5">
        <v>3</v>
      </c>
      <c r="K9948" s="4">
        <v>-5.07</v>
      </c>
    </row>
    <row r="9949" spans="1:11" x14ac:dyDescent="0.2">
      <c r="A9949" t="s">
        <v>3951</v>
      </c>
      <c r="B9949" t="str">
        <f t="shared" si="312"/>
        <v>2017</v>
      </c>
      <c r="C9949" t="str">
        <f t="shared" si="313"/>
        <v>Dec</v>
      </c>
      <c r="D9949" t="s">
        <v>264</v>
      </c>
      <c r="E9949" t="s">
        <v>139</v>
      </c>
      <c r="F9949" t="s">
        <v>38</v>
      </c>
      <c r="G9949" t="s">
        <v>52</v>
      </c>
      <c r="H9949" t="s">
        <v>3428</v>
      </c>
      <c r="I9949" s="4">
        <v>21</v>
      </c>
      <c r="J9949" s="5">
        <v>3</v>
      </c>
      <c r="K9949" s="4">
        <v>5.78</v>
      </c>
    </row>
    <row r="9950" spans="1:11" x14ac:dyDescent="0.2">
      <c r="A9950" t="s">
        <v>3951</v>
      </c>
      <c r="B9950" t="str">
        <f t="shared" si="312"/>
        <v>2017</v>
      </c>
      <c r="C9950" t="str">
        <f t="shared" si="313"/>
        <v>Dec</v>
      </c>
      <c r="D9950" t="s">
        <v>264</v>
      </c>
      <c r="E9950" t="s">
        <v>139</v>
      </c>
      <c r="F9950" t="s">
        <v>43</v>
      </c>
      <c r="G9950" t="s">
        <v>353</v>
      </c>
      <c r="H9950" t="s">
        <v>3841</v>
      </c>
      <c r="I9950" s="4">
        <v>120</v>
      </c>
      <c r="J9950" s="5">
        <v>2</v>
      </c>
      <c r="K9950" s="4">
        <v>-7.2</v>
      </c>
    </row>
    <row r="9951" spans="1:11" x14ac:dyDescent="0.2">
      <c r="A9951" t="s">
        <v>3951</v>
      </c>
      <c r="B9951" t="str">
        <f t="shared" si="312"/>
        <v>2017</v>
      </c>
      <c r="C9951" t="str">
        <f t="shared" si="313"/>
        <v>Dec</v>
      </c>
      <c r="D9951" t="s">
        <v>432</v>
      </c>
      <c r="E9951" t="s">
        <v>205</v>
      </c>
      <c r="F9951" t="s">
        <v>43</v>
      </c>
      <c r="G9951" t="s">
        <v>58</v>
      </c>
      <c r="H9951" t="s">
        <v>1216</v>
      </c>
      <c r="I9951" s="4">
        <v>31.8</v>
      </c>
      <c r="J9951" s="5">
        <v>3</v>
      </c>
      <c r="K9951" s="4">
        <v>13.67</v>
      </c>
    </row>
    <row r="9952" spans="1:11" x14ac:dyDescent="0.2">
      <c r="A9952" t="s">
        <v>3952</v>
      </c>
      <c r="B9952" t="str">
        <f t="shared" si="312"/>
        <v>2017</v>
      </c>
      <c r="C9952" t="str">
        <f t="shared" si="313"/>
        <v>Dec</v>
      </c>
      <c r="D9952" t="s">
        <v>1796</v>
      </c>
      <c r="E9952" t="s">
        <v>458</v>
      </c>
      <c r="F9952" t="s">
        <v>12</v>
      </c>
      <c r="G9952" t="s">
        <v>13</v>
      </c>
      <c r="H9952" t="s">
        <v>1839</v>
      </c>
      <c r="I9952" s="4">
        <v>44.75</v>
      </c>
      <c r="J9952" s="5">
        <v>5</v>
      </c>
      <c r="K9952" s="4">
        <v>20.59</v>
      </c>
    </row>
    <row r="9953" spans="1:11" x14ac:dyDescent="0.2">
      <c r="A9953" t="s">
        <v>3952</v>
      </c>
      <c r="B9953" t="str">
        <f t="shared" si="312"/>
        <v>2017</v>
      </c>
      <c r="C9953" t="str">
        <f t="shared" si="313"/>
        <v>Dec</v>
      </c>
      <c r="D9953" t="s">
        <v>1808</v>
      </c>
      <c r="E9953" t="s">
        <v>87</v>
      </c>
      <c r="F9953" t="s">
        <v>12</v>
      </c>
      <c r="G9953" t="s">
        <v>22</v>
      </c>
      <c r="H9953" t="s">
        <v>1155</v>
      </c>
      <c r="I9953" s="4">
        <v>3.13</v>
      </c>
      <c r="J9953" s="5">
        <v>2</v>
      </c>
      <c r="K9953" s="4">
        <v>-2.61</v>
      </c>
    </row>
    <row r="9954" spans="1:11" x14ac:dyDescent="0.2">
      <c r="A9954" t="s">
        <v>3952</v>
      </c>
      <c r="B9954" t="str">
        <f t="shared" si="312"/>
        <v>2017</v>
      </c>
      <c r="C9954" t="str">
        <f t="shared" si="313"/>
        <v>Dec</v>
      </c>
      <c r="D9954" t="s">
        <v>1902</v>
      </c>
      <c r="E9954" t="s">
        <v>1156</v>
      </c>
      <c r="F9954" t="s">
        <v>12</v>
      </c>
      <c r="G9954" t="s">
        <v>20</v>
      </c>
      <c r="H9954" t="s">
        <v>1286</v>
      </c>
      <c r="I9954" s="4">
        <v>750.68</v>
      </c>
      <c r="J9954" s="5">
        <v>2</v>
      </c>
      <c r="K9954" s="4">
        <v>37.53</v>
      </c>
    </row>
    <row r="9955" spans="1:11" x14ac:dyDescent="0.2">
      <c r="A9955" t="s">
        <v>3952</v>
      </c>
      <c r="B9955" t="str">
        <f t="shared" si="312"/>
        <v>2017</v>
      </c>
      <c r="C9955" t="str">
        <f t="shared" si="313"/>
        <v>Dec</v>
      </c>
      <c r="D9955" t="s">
        <v>493</v>
      </c>
      <c r="E9955" t="s">
        <v>11</v>
      </c>
      <c r="F9955" t="s">
        <v>12</v>
      </c>
      <c r="G9955" t="s">
        <v>13</v>
      </c>
      <c r="H9955" t="s">
        <v>2190</v>
      </c>
      <c r="I9955" s="4">
        <v>16.03</v>
      </c>
      <c r="J9955" s="5">
        <v>3</v>
      </c>
      <c r="K9955" s="4">
        <v>5.61</v>
      </c>
    </row>
    <row r="9956" spans="1:11" x14ac:dyDescent="0.2">
      <c r="A9956" t="s">
        <v>3953</v>
      </c>
      <c r="B9956" t="str">
        <f t="shared" si="312"/>
        <v>2017</v>
      </c>
      <c r="C9956" t="str">
        <f t="shared" si="313"/>
        <v>Dec</v>
      </c>
      <c r="D9956" t="s">
        <v>2773</v>
      </c>
      <c r="E9956" t="s">
        <v>87</v>
      </c>
      <c r="F9956" t="s">
        <v>43</v>
      </c>
      <c r="G9956" t="s">
        <v>44</v>
      </c>
      <c r="H9956" t="s">
        <v>597</v>
      </c>
      <c r="I9956" s="4">
        <v>164.39</v>
      </c>
      <c r="J9956" s="5">
        <v>2</v>
      </c>
      <c r="K9956" s="4">
        <v>-35.619999999999997</v>
      </c>
    </row>
    <row r="9957" spans="1:11" x14ac:dyDescent="0.2">
      <c r="A9957" t="s">
        <v>3953</v>
      </c>
      <c r="B9957" t="str">
        <f t="shared" si="312"/>
        <v>2017</v>
      </c>
      <c r="C9957" t="str">
        <f t="shared" si="313"/>
        <v>Dec</v>
      </c>
      <c r="D9957" t="s">
        <v>2773</v>
      </c>
      <c r="E9957" t="s">
        <v>87</v>
      </c>
      <c r="F9957" t="s">
        <v>12</v>
      </c>
      <c r="G9957" t="s">
        <v>27</v>
      </c>
      <c r="H9957" t="s">
        <v>1433</v>
      </c>
      <c r="I9957" s="4">
        <v>13.25</v>
      </c>
      <c r="J9957" s="5">
        <v>4</v>
      </c>
      <c r="K9957" s="4">
        <v>3.64</v>
      </c>
    </row>
    <row r="9958" spans="1:11" x14ac:dyDescent="0.2">
      <c r="A9958" t="s">
        <v>3954</v>
      </c>
      <c r="B9958" t="str">
        <f t="shared" si="312"/>
        <v>2017</v>
      </c>
      <c r="C9958" t="str">
        <f t="shared" si="313"/>
        <v>Dec</v>
      </c>
      <c r="D9958" t="s">
        <v>414</v>
      </c>
      <c r="E9958" t="s">
        <v>31</v>
      </c>
      <c r="F9958" t="s">
        <v>12</v>
      </c>
      <c r="G9958" t="s">
        <v>20</v>
      </c>
      <c r="H9958" t="s">
        <v>1799</v>
      </c>
      <c r="I9958" s="4">
        <v>725.84</v>
      </c>
      <c r="J9958" s="5">
        <v>4</v>
      </c>
      <c r="K9958" s="4">
        <v>210.49</v>
      </c>
    </row>
    <row r="9959" spans="1:11" x14ac:dyDescent="0.2">
      <c r="A9959" t="s">
        <v>3954</v>
      </c>
      <c r="B9959" t="str">
        <f t="shared" si="312"/>
        <v>2017</v>
      </c>
      <c r="C9959" t="str">
        <f t="shared" si="313"/>
        <v>Dec</v>
      </c>
      <c r="D9959" t="s">
        <v>961</v>
      </c>
      <c r="E9959" t="s">
        <v>169</v>
      </c>
      <c r="F9959" t="s">
        <v>12</v>
      </c>
      <c r="G9959" t="s">
        <v>18</v>
      </c>
      <c r="H9959" t="s">
        <v>3145</v>
      </c>
      <c r="I9959" s="4">
        <v>72.45</v>
      </c>
      <c r="J9959" s="5">
        <v>7</v>
      </c>
      <c r="K9959" s="4">
        <v>34.78</v>
      </c>
    </row>
    <row r="9960" spans="1:11" x14ac:dyDescent="0.2">
      <c r="A9960" t="s">
        <v>3954</v>
      </c>
      <c r="B9960" t="str">
        <f t="shared" si="312"/>
        <v>2017</v>
      </c>
      <c r="C9960" t="str">
        <f t="shared" si="313"/>
        <v>Dec</v>
      </c>
      <c r="D9960" t="s">
        <v>961</v>
      </c>
      <c r="E9960" t="s">
        <v>169</v>
      </c>
      <c r="F9960" t="s">
        <v>12</v>
      </c>
      <c r="G9960" t="s">
        <v>47</v>
      </c>
      <c r="H9960" t="s">
        <v>1813</v>
      </c>
      <c r="I9960" s="4">
        <v>13.96</v>
      </c>
      <c r="J9960" s="5">
        <v>4</v>
      </c>
      <c r="K9960" s="4">
        <v>6.42</v>
      </c>
    </row>
    <row r="9961" spans="1:11" x14ac:dyDescent="0.2">
      <c r="A9961" t="s">
        <v>3954</v>
      </c>
      <c r="B9961" t="str">
        <f t="shared" si="312"/>
        <v>2017</v>
      </c>
      <c r="C9961" t="str">
        <f t="shared" si="313"/>
        <v>Dec</v>
      </c>
      <c r="D9961" t="s">
        <v>961</v>
      </c>
      <c r="E9961" t="s">
        <v>169</v>
      </c>
      <c r="F9961" t="s">
        <v>12</v>
      </c>
      <c r="G9961" t="s">
        <v>22</v>
      </c>
      <c r="H9961" t="s">
        <v>133</v>
      </c>
      <c r="I9961" s="4">
        <v>33.26</v>
      </c>
      <c r="J9961" s="5">
        <v>7</v>
      </c>
      <c r="K9961" s="4">
        <v>11.23</v>
      </c>
    </row>
    <row r="9962" spans="1:11" x14ac:dyDescent="0.2">
      <c r="A9962" t="s">
        <v>3954</v>
      </c>
      <c r="B9962" t="str">
        <f t="shared" si="312"/>
        <v>2017</v>
      </c>
      <c r="C9962" t="str">
        <f t="shared" si="313"/>
        <v>Dec</v>
      </c>
      <c r="D9962" t="s">
        <v>961</v>
      </c>
      <c r="E9962" t="s">
        <v>169</v>
      </c>
      <c r="F9962" t="s">
        <v>43</v>
      </c>
      <c r="G9962" t="s">
        <v>44</v>
      </c>
      <c r="H9962" t="s">
        <v>2368</v>
      </c>
      <c r="I9962" s="4">
        <v>14.85</v>
      </c>
      <c r="J9962" s="5">
        <v>3</v>
      </c>
      <c r="K9962" s="4">
        <v>4.01</v>
      </c>
    </row>
    <row r="9963" spans="1:11" x14ac:dyDescent="0.2">
      <c r="A9963" t="s">
        <v>3954</v>
      </c>
      <c r="B9963" t="str">
        <f t="shared" si="312"/>
        <v>2017</v>
      </c>
      <c r="C9963" t="str">
        <f t="shared" si="313"/>
        <v>Dec</v>
      </c>
      <c r="D9963" t="s">
        <v>2896</v>
      </c>
      <c r="E9963" t="s">
        <v>11</v>
      </c>
      <c r="F9963" t="s">
        <v>12</v>
      </c>
      <c r="G9963" t="s">
        <v>27</v>
      </c>
      <c r="H9963" t="s">
        <v>2998</v>
      </c>
      <c r="I9963" s="4">
        <v>27.17</v>
      </c>
      <c r="J9963" s="5">
        <v>2</v>
      </c>
      <c r="K9963" s="4">
        <v>2.72</v>
      </c>
    </row>
    <row r="9964" spans="1:11" x14ac:dyDescent="0.2">
      <c r="A9964" t="s">
        <v>3954</v>
      </c>
      <c r="B9964" t="str">
        <f t="shared" si="312"/>
        <v>2017</v>
      </c>
      <c r="C9964" t="str">
        <f t="shared" si="313"/>
        <v>Dec</v>
      </c>
      <c r="D9964" t="s">
        <v>2896</v>
      </c>
      <c r="E9964" t="s">
        <v>11</v>
      </c>
      <c r="F9964" t="s">
        <v>38</v>
      </c>
      <c r="G9964" t="s">
        <v>83</v>
      </c>
      <c r="H9964" t="s">
        <v>2615</v>
      </c>
      <c r="I9964" s="4">
        <v>78.849999999999994</v>
      </c>
      <c r="J9964" s="5">
        <v>2</v>
      </c>
      <c r="K9964" s="4">
        <v>-11.6</v>
      </c>
    </row>
    <row r="9965" spans="1:11" x14ac:dyDescent="0.2">
      <c r="A9965" t="s">
        <v>3954</v>
      </c>
      <c r="B9965" t="str">
        <f t="shared" si="312"/>
        <v>2017</v>
      </c>
      <c r="C9965" t="str">
        <f t="shared" si="313"/>
        <v>Dec</v>
      </c>
      <c r="D9965" t="s">
        <v>1152</v>
      </c>
      <c r="E9965" t="s">
        <v>189</v>
      </c>
      <c r="F9965" t="s">
        <v>38</v>
      </c>
      <c r="G9965" t="s">
        <v>52</v>
      </c>
      <c r="H9965" t="s">
        <v>880</v>
      </c>
      <c r="I9965" s="4">
        <v>7.4</v>
      </c>
      <c r="J9965" s="5">
        <v>2</v>
      </c>
      <c r="K9965" s="4">
        <v>3.03</v>
      </c>
    </row>
    <row r="9966" spans="1:11" x14ac:dyDescent="0.2">
      <c r="A9966" t="s">
        <v>3954</v>
      </c>
      <c r="B9966" t="str">
        <f t="shared" si="312"/>
        <v>2017</v>
      </c>
      <c r="C9966" t="str">
        <f t="shared" si="313"/>
        <v>Dec</v>
      </c>
      <c r="D9966" t="s">
        <v>767</v>
      </c>
      <c r="E9966" t="s">
        <v>135</v>
      </c>
      <c r="F9966" t="s">
        <v>12</v>
      </c>
      <c r="G9966" t="s">
        <v>20</v>
      </c>
      <c r="H9966" t="s">
        <v>348</v>
      </c>
      <c r="I9966" s="4">
        <v>64.78</v>
      </c>
      <c r="J9966" s="5">
        <v>1</v>
      </c>
      <c r="K9966" s="4">
        <v>-12.96</v>
      </c>
    </row>
    <row r="9967" spans="1:11" x14ac:dyDescent="0.2">
      <c r="A9967" t="s">
        <v>3954</v>
      </c>
      <c r="B9967" t="str">
        <f t="shared" si="312"/>
        <v>2017</v>
      </c>
      <c r="C9967" t="str">
        <f t="shared" si="313"/>
        <v>Dec</v>
      </c>
      <c r="D9967" t="s">
        <v>2176</v>
      </c>
      <c r="E9967" t="s">
        <v>327</v>
      </c>
      <c r="F9967" t="s">
        <v>12</v>
      </c>
      <c r="G9967" t="s">
        <v>22</v>
      </c>
      <c r="H9967" t="s">
        <v>2810</v>
      </c>
      <c r="I9967" s="4">
        <v>1.19</v>
      </c>
      <c r="J9967" s="5">
        <v>2</v>
      </c>
      <c r="K9967" s="4">
        <v>-0.99</v>
      </c>
    </row>
    <row r="9968" spans="1:11" x14ac:dyDescent="0.2">
      <c r="A9968" t="s">
        <v>3954</v>
      </c>
      <c r="B9968" t="str">
        <f t="shared" si="312"/>
        <v>2017</v>
      </c>
      <c r="C9968" t="str">
        <f t="shared" si="313"/>
        <v>Dec</v>
      </c>
      <c r="D9968" t="s">
        <v>3092</v>
      </c>
      <c r="E9968" t="s">
        <v>31</v>
      </c>
      <c r="F9968" t="s">
        <v>38</v>
      </c>
      <c r="G9968" t="s">
        <v>39</v>
      </c>
      <c r="H9968" t="s">
        <v>2403</v>
      </c>
      <c r="I9968" s="4">
        <v>340.7</v>
      </c>
      <c r="J9968" s="5">
        <v>6</v>
      </c>
      <c r="K9968" s="4">
        <v>-34.07</v>
      </c>
    </row>
    <row r="9969" spans="1:11" x14ac:dyDescent="0.2">
      <c r="A9969" t="s">
        <v>3954</v>
      </c>
      <c r="B9969" t="str">
        <f t="shared" si="312"/>
        <v>2017</v>
      </c>
      <c r="C9969" t="str">
        <f t="shared" si="313"/>
        <v>Dec</v>
      </c>
      <c r="D9969" t="s">
        <v>2237</v>
      </c>
      <c r="E9969" t="s">
        <v>17</v>
      </c>
      <c r="F9969" t="s">
        <v>12</v>
      </c>
      <c r="G9969" t="s">
        <v>22</v>
      </c>
      <c r="H9969" t="s">
        <v>1723</v>
      </c>
      <c r="I9969" s="4">
        <v>1.68</v>
      </c>
      <c r="J9969" s="5">
        <v>5</v>
      </c>
      <c r="K9969" s="4">
        <v>-2.69</v>
      </c>
    </row>
    <row r="9970" spans="1:11" x14ac:dyDescent="0.2">
      <c r="A9970" t="s">
        <v>3954</v>
      </c>
      <c r="B9970" t="str">
        <f t="shared" si="312"/>
        <v>2017</v>
      </c>
      <c r="C9970" t="str">
        <f t="shared" si="313"/>
        <v>Dec</v>
      </c>
      <c r="D9970" t="s">
        <v>2237</v>
      </c>
      <c r="E9970" t="s">
        <v>17</v>
      </c>
      <c r="F9970" t="s">
        <v>38</v>
      </c>
      <c r="G9970" t="s">
        <v>52</v>
      </c>
      <c r="H9970" t="s">
        <v>1347</v>
      </c>
      <c r="I9970" s="4">
        <v>7.97</v>
      </c>
      <c r="J9970" s="5">
        <v>3</v>
      </c>
      <c r="K9970" s="4">
        <v>-2.39</v>
      </c>
    </row>
    <row r="9971" spans="1:11" x14ac:dyDescent="0.2">
      <c r="A9971" t="s">
        <v>3954</v>
      </c>
      <c r="B9971" t="str">
        <f t="shared" si="312"/>
        <v>2017</v>
      </c>
      <c r="C9971" t="str">
        <f t="shared" si="313"/>
        <v>Dec</v>
      </c>
      <c r="D9971" t="s">
        <v>2237</v>
      </c>
      <c r="E9971" t="s">
        <v>17</v>
      </c>
      <c r="F9971" t="s">
        <v>38</v>
      </c>
      <c r="G9971" t="s">
        <v>39</v>
      </c>
      <c r="H9971" t="s">
        <v>998</v>
      </c>
      <c r="I9971" s="4">
        <v>113.37</v>
      </c>
      <c r="J9971" s="5">
        <v>2</v>
      </c>
      <c r="K9971" s="4">
        <v>-3.24</v>
      </c>
    </row>
    <row r="9972" spans="1:11" x14ac:dyDescent="0.2">
      <c r="A9972" t="s">
        <v>3954</v>
      </c>
      <c r="B9972" t="str">
        <f t="shared" si="312"/>
        <v>2017</v>
      </c>
      <c r="C9972" t="str">
        <f t="shared" si="313"/>
        <v>Dec</v>
      </c>
      <c r="D9972" t="s">
        <v>2237</v>
      </c>
      <c r="E9972" t="s">
        <v>17</v>
      </c>
      <c r="F9972" t="s">
        <v>38</v>
      </c>
      <c r="G9972" t="s">
        <v>52</v>
      </c>
      <c r="H9972" t="s">
        <v>880</v>
      </c>
      <c r="I9972" s="4">
        <v>2.96</v>
      </c>
      <c r="J9972" s="5">
        <v>2</v>
      </c>
      <c r="K9972" s="4">
        <v>-1.41</v>
      </c>
    </row>
    <row r="9973" spans="1:11" x14ac:dyDescent="0.2">
      <c r="A9973" t="s">
        <v>3954</v>
      </c>
      <c r="B9973" t="str">
        <f t="shared" si="312"/>
        <v>2017</v>
      </c>
      <c r="C9973" t="str">
        <f t="shared" si="313"/>
        <v>Dec</v>
      </c>
      <c r="D9973" t="s">
        <v>1598</v>
      </c>
      <c r="E9973" t="s">
        <v>3706</v>
      </c>
      <c r="F9973" t="s">
        <v>12</v>
      </c>
      <c r="G9973" t="s">
        <v>27</v>
      </c>
      <c r="H9973" t="s">
        <v>242</v>
      </c>
      <c r="I9973" s="4">
        <v>2.48</v>
      </c>
      <c r="J9973" s="5">
        <v>1</v>
      </c>
      <c r="K9973" s="4">
        <v>0.87</v>
      </c>
    </row>
    <row r="9974" spans="1:11" x14ac:dyDescent="0.2">
      <c r="A9974" t="s">
        <v>3954</v>
      </c>
      <c r="B9974" t="str">
        <f t="shared" si="312"/>
        <v>2017</v>
      </c>
      <c r="C9974" t="str">
        <f t="shared" si="313"/>
        <v>Dec</v>
      </c>
      <c r="D9974" t="s">
        <v>1598</v>
      </c>
      <c r="E9974" t="s">
        <v>3706</v>
      </c>
      <c r="F9974" t="s">
        <v>12</v>
      </c>
      <c r="G9974" t="s">
        <v>22</v>
      </c>
      <c r="H9974" t="s">
        <v>1482</v>
      </c>
      <c r="I9974" s="4">
        <v>25.9</v>
      </c>
      <c r="J9974" s="5">
        <v>5</v>
      </c>
      <c r="K9974" s="4">
        <v>12.69</v>
      </c>
    </row>
    <row r="9975" spans="1:11" x14ac:dyDescent="0.2">
      <c r="A9975" t="s">
        <v>3954</v>
      </c>
      <c r="B9975" t="str">
        <f t="shared" si="312"/>
        <v>2017</v>
      </c>
      <c r="C9975" t="str">
        <f t="shared" si="313"/>
        <v>Dec</v>
      </c>
      <c r="D9975" t="s">
        <v>3123</v>
      </c>
      <c r="E9975" t="s">
        <v>462</v>
      </c>
      <c r="F9975" t="s">
        <v>12</v>
      </c>
      <c r="G9975" t="s">
        <v>20</v>
      </c>
      <c r="H9975" t="s">
        <v>1162</v>
      </c>
      <c r="I9975" s="4">
        <v>118.25</v>
      </c>
      <c r="J9975" s="5">
        <v>5</v>
      </c>
      <c r="K9975" s="4">
        <v>34.29</v>
      </c>
    </row>
    <row r="9976" spans="1:11" x14ac:dyDescent="0.2">
      <c r="A9976" t="s">
        <v>3954</v>
      </c>
      <c r="B9976" t="str">
        <f t="shared" si="312"/>
        <v>2017</v>
      </c>
      <c r="C9976" t="str">
        <f t="shared" si="313"/>
        <v>Dec</v>
      </c>
      <c r="D9976" t="s">
        <v>3123</v>
      </c>
      <c r="E9976" t="s">
        <v>462</v>
      </c>
      <c r="F9976" t="s">
        <v>12</v>
      </c>
      <c r="G9976" t="s">
        <v>13</v>
      </c>
      <c r="H9976" t="s">
        <v>2471</v>
      </c>
      <c r="I9976" s="4">
        <v>4.28</v>
      </c>
      <c r="J9976" s="5">
        <v>1</v>
      </c>
      <c r="K9976" s="4">
        <v>1.93</v>
      </c>
    </row>
    <row r="9977" spans="1:11" x14ac:dyDescent="0.2">
      <c r="A9977" t="s">
        <v>3955</v>
      </c>
      <c r="B9977" t="str">
        <f t="shared" si="312"/>
        <v>2017</v>
      </c>
      <c r="C9977" t="str">
        <f t="shared" si="313"/>
        <v>Dec</v>
      </c>
      <c r="D9977" t="s">
        <v>859</v>
      </c>
      <c r="E9977" t="s">
        <v>31</v>
      </c>
      <c r="F9977" t="s">
        <v>38</v>
      </c>
      <c r="G9977" t="s">
        <v>39</v>
      </c>
      <c r="H9977" t="s">
        <v>1068</v>
      </c>
      <c r="I9977" s="4">
        <v>393.57</v>
      </c>
      <c r="J9977" s="5">
        <v>4</v>
      </c>
      <c r="K9977" s="4">
        <v>-44.28</v>
      </c>
    </row>
    <row r="9978" spans="1:11" x14ac:dyDescent="0.2">
      <c r="A9978" t="s">
        <v>3955</v>
      </c>
      <c r="B9978" t="str">
        <f t="shared" si="312"/>
        <v>2017</v>
      </c>
      <c r="C9978" t="str">
        <f t="shared" si="313"/>
        <v>Dec</v>
      </c>
      <c r="D9978" t="s">
        <v>859</v>
      </c>
      <c r="E9978" t="s">
        <v>31</v>
      </c>
      <c r="F9978" t="s">
        <v>43</v>
      </c>
      <c r="G9978" t="s">
        <v>44</v>
      </c>
      <c r="H9978" t="s">
        <v>881</v>
      </c>
      <c r="I9978" s="4">
        <v>302.38</v>
      </c>
      <c r="J9978" s="5">
        <v>3</v>
      </c>
      <c r="K9978" s="4">
        <v>22.68</v>
      </c>
    </row>
    <row r="9979" spans="1:11" x14ac:dyDescent="0.2">
      <c r="A9979" t="s">
        <v>3955</v>
      </c>
      <c r="B9979" t="str">
        <f t="shared" si="312"/>
        <v>2017</v>
      </c>
      <c r="C9979" t="str">
        <f t="shared" si="313"/>
        <v>Dec</v>
      </c>
      <c r="D9979" t="s">
        <v>1051</v>
      </c>
      <c r="E9979" t="s">
        <v>169</v>
      </c>
      <c r="F9979" t="s">
        <v>12</v>
      </c>
      <c r="G9979" t="s">
        <v>47</v>
      </c>
      <c r="H9979" t="s">
        <v>1444</v>
      </c>
      <c r="I9979" s="4">
        <v>6.03</v>
      </c>
      <c r="J9979" s="5">
        <v>3</v>
      </c>
      <c r="K9979" s="4">
        <v>2.95</v>
      </c>
    </row>
    <row r="9980" spans="1:11" x14ac:dyDescent="0.2">
      <c r="A9980" t="s">
        <v>3955</v>
      </c>
      <c r="B9980" t="str">
        <f t="shared" si="312"/>
        <v>2017</v>
      </c>
      <c r="C9980" t="str">
        <f t="shared" si="313"/>
        <v>Dec</v>
      </c>
      <c r="D9980" t="s">
        <v>2170</v>
      </c>
      <c r="E9980" t="s">
        <v>125</v>
      </c>
      <c r="F9980" t="s">
        <v>12</v>
      </c>
      <c r="G9980" t="s">
        <v>13</v>
      </c>
      <c r="H9980" t="s">
        <v>2740</v>
      </c>
      <c r="I9980" s="4">
        <v>209.7</v>
      </c>
      <c r="J9980" s="5">
        <v>2</v>
      </c>
      <c r="K9980" s="4">
        <v>100.66</v>
      </c>
    </row>
    <row r="9981" spans="1:11" x14ac:dyDescent="0.2">
      <c r="A9981" t="s">
        <v>3955</v>
      </c>
      <c r="B9981" t="str">
        <f t="shared" si="312"/>
        <v>2017</v>
      </c>
      <c r="C9981" t="str">
        <f t="shared" si="313"/>
        <v>Dec</v>
      </c>
      <c r="D9981" t="s">
        <v>2334</v>
      </c>
      <c r="E9981" t="s">
        <v>31</v>
      </c>
      <c r="F9981" t="s">
        <v>38</v>
      </c>
      <c r="G9981" t="s">
        <v>52</v>
      </c>
      <c r="H9981" t="s">
        <v>1468</v>
      </c>
      <c r="I9981" s="4">
        <v>101.12</v>
      </c>
      <c r="J9981" s="5">
        <v>8</v>
      </c>
      <c r="K9981" s="4">
        <v>37.409999999999997</v>
      </c>
    </row>
    <row r="9982" spans="1:11" x14ac:dyDescent="0.2">
      <c r="A9982" t="s">
        <v>3955</v>
      </c>
      <c r="B9982" t="str">
        <f t="shared" si="312"/>
        <v>2017</v>
      </c>
      <c r="C9982" t="str">
        <f t="shared" si="313"/>
        <v>Dec</v>
      </c>
      <c r="D9982" t="s">
        <v>781</v>
      </c>
      <c r="E9982" t="s">
        <v>189</v>
      </c>
      <c r="F9982" t="s">
        <v>12</v>
      </c>
      <c r="G9982" t="s">
        <v>47</v>
      </c>
      <c r="H9982" t="s">
        <v>3956</v>
      </c>
      <c r="I9982" s="4">
        <v>19.600000000000001</v>
      </c>
      <c r="J9982" s="5">
        <v>5</v>
      </c>
      <c r="K9982" s="4">
        <v>9.6</v>
      </c>
    </row>
    <row r="9983" spans="1:11" x14ac:dyDescent="0.2">
      <c r="A9983" t="s">
        <v>3955</v>
      </c>
      <c r="B9983" t="str">
        <f t="shared" si="312"/>
        <v>2017</v>
      </c>
      <c r="C9983" t="str">
        <f t="shared" si="313"/>
        <v>Dec</v>
      </c>
      <c r="D9983" t="s">
        <v>781</v>
      </c>
      <c r="E9983" t="s">
        <v>189</v>
      </c>
      <c r="F9983" t="s">
        <v>38</v>
      </c>
      <c r="G9983" t="s">
        <v>52</v>
      </c>
      <c r="H9983" t="s">
        <v>2232</v>
      </c>
      <c r="I9983" s="4">
        <v>68.459999999999994</v>
      </c>
      <c r="J9983" s="5">
        <v>2</v>
      </c>
      <c r="K9983" s="4">
        <v>20.54</v>
      </c>
    </row>
    <row r="9984" spans="1:11" x14ac:dyDescent="0.2">
      <c r="A9984" t="s">
        <v>3955</v>
      </c>
      <c r="B9984" t="str">
        <f t="shared" si="312"/>
        <v>2017</v>
      </c>
      <c r="C9984" t="str">
        <f t="shared" si="313"/>
        <v>Dec</v>
      </c>
      <c r="D9984" t="s">
        <v>685</v>
      </c>
      <c r="E9984" t="s">
        <v>37</v>
      </c>
      <c r="F9984" t="s">
        <v>38</v>
      </c>
      <c r="G9984" t="s">
        <v>39</v>
      </c>
      <c r="H9984" t="s">
        <v>622</v>
      </c>
      <c r="I9984" s="4">
        <v>1207.8399999999999</v>
      </c>
      <c r="J9984" s="5">
        <v>8</v>
      </c>
      <c r="K9984" s="4">
        <v>314.04000000000002</v>
      </c>
    </row>
    <row r="9985" spans="1:11" x14ac:dyDescent="0.2">
      <c r="A9985" t="s">
        <v>3955</v>
      </c>
      <c r="B9985" t="str">
        <f t="shared" si="312"/>
        <v>2017</v>
      </c>
      <c r="C9985" t="str">
        <f t="shared" si="313"/>
        <v>Dec</v>
      </c>
      <c r="D9985" t="s">
        <v>685</v>
      </c>
      <c r="E9985" t="s">
        <v>37</v>
      </c>
      <c r="F9985" t="s">
        <v>12</v>
      </c>
      <c r="G9985" t="s">
        <v>22</v>
      </c>
      <c r="H9985" t="s">
        <v>3168</v>
      </c>
      <c r="I9985" s="4">
        <v>12.53</v>
      </c>
      <c r="J9985" s="5">
        <v>1</v>
      </c>
      <c r="K9985" s="4">
        <v>5.89</v>
      </c>
    </row>
    <row r="9986" spans="1:11" x14ac:dyDescent="0.2">
      <c r="A9986" t="s">
        <v>3955</v>
      </c>
      <c r="B9986" t="str">
        <f t="shared" si="312"/>
        <v>2017</v>
      </c>
      <c r="C9986" t="str">
        <f t="shared" si="313"/>
        <v>Dec</v>
      </c>
      <c r="D9986" t="s">
        <v>685</v>
      </c>
      <c r="E9986" t="s">
        <v>37</v>
      </c>
      <c r="F9986" t="s">
        <v>12</v>
      </c>
      <c r="G9986" t="s">
        <v>27</v>
      </c>
      <c r="H9986" t="s">
        <v>2270</v>
      </c>
      <c r="I9986" s="4">
        <v>34.58</v>
      </c>
      <c r="J9986" s="5">
        <v>1</v>
      </c>
      <c r="K9986" s="4">
        <v>10.029999999999999</v>
      </c>
    </row>
    <row r="9987" spans="1:11" x14ac:dyDescent="0.2">
      <c r="A9987" t="s">
        <v>3955</v>
      </c>
      <c r="B9987" t="str">
        <f t="shared" ref="B9987:B9995" si="314">TEXT(A9987,"YYYY")</f>
        <v>2017</v>
      </c>
      <c r="C9987" t="str">
        <f t="shared" ref="C9987:C9995" si="315">TEXT(A9987,"MMM")</f>
        <v>Dec</v>
      </c>
      <c r="D9987" t="s">
        <v>685</v>
      </c>
      <c r="E9987" t="s">
        <v>37</v>
      </c>
      <c r="F9987" t="s">
        <v>38</v>
      </c>
      <c r="G9987" t="s">
        <v>39</v>
      </c>
      <c r="H9987" t="s">
        <v>322</v>
      </c>
      <c r="I9987" s="4">
        <v>300.98</v>
      </c>
      <c r="J9987" s="5">
        <v>1</v>
      </c>
      <c r="K9987" s="4">
        <v>87.28</v>
      </c>
    </row>
    <row r="9988" spans="1:11" x14ac:dyDescent="0.2">
      <c r="A9988" t="s">
        <v>3955</v>
      </c>
      <c r="B9988" t="str">
        <f t="shared" si="314"/>
        <v>2017</v>
      </c>
      <c r="C9988" t="str">
        <f t="shared" si="315"/>
        <v>Dec</v>
      </c>
      <c r="D9988" t="s">
        <v>685</v>
      </c>
      <c r="E9988" t="s">
        <v>37</v>
      </c>
      <c r="F9988" t="s">
        <v>38</v>
      </c>
      <c r="G9988" t="s">
        <v>39</v>
      </c>
      <c r="H9988" t="s">
        <v>278</v>
      </c>
      <c r="I9988" s="4">
        <v>258.75</v>
      </c>
      <c r="J9988" s="5">
        <v>3</v>
      </c>
      <c r="K9988" s="4">
        <v>77.63</v>
      </c>
    </row>
    <row r="9989" spans="1:11" x14ac:dyDescent="0.2">
      <c r="A9989" t="s">
        <v>3957</v>
      </c>
      <c r="B9989" t="str">
        <f t="shared" si="314"/>
        <v>2017</v>
      </c>
      <c r="C9989" t="str">
        <f t="shared" si="315"/>
        <v>Dec</v>
      </c>
      <c r="D9989" t="s">
        <v>2716</v>
      </c>
      <c r="E9989" t="s">
        <v>146</v>
      </c>
      <c r="F9989" t="s">
        <v>12</v>
      </c>
      <c r="G9989" t="s">
        <v>105</v>
      </c>
      <c r="H9989" t="s">
        <v>2892</v>
      </c>
      <c r="I9989" s="4">
        <v>209.3</v>
      </c>
      <c r="J9989" s="5">
        <v>2</v>
      </c>
      <c r="K9989" s="4">
        <v>56.51</v>
      </c>
    </row>
    <row r="9990" spans="1:11" x14ac:dyDescent="0.2">
      <c r="A9990" t="s">
        <v>3957</v>
      </c>
      <c r="B9990" t="str">
        <f t="shared" si="314"/>
        <v>2017</v>
      </c>
      <c r="C9990" t="str">
        <f t="shared" si="315"/>
        <v>Dec</v>
      </c>
      <c r="D9990" t="s">
        <v>432</v>
      </c>
      <c r="E9990" t="s">
        <v>169</v>
      </c>
      <c r="F9990" t="s">
        <v>38</v>
      </c>
      <c r="G9990" t="s">
        <v>83</v>
      </c>
      <c r="H9990" t="s">
        <v>3178</v>
      </c>
      <c r="I9990" s="4">
        <v>323.14</v>
      </c>
      <c r="J9990" s="5">
        <v>4</v>
      </c>
      <c r="K9990" s="4">
        <v>12.12</v>
      </c>
    </row>
    <row r="9991" spans="1:11" x14ac:dyDescent="0.2">
      <c r="A9991" t="s">
        <v>3957</v>
      </c>
      <c r="B9991" t="str">
        <f t="shared" si="314"/>
        <v>2017</v>
      </c>
      <c r="C9991" t="str">
        <f t="shared" si="315"/>
        <v>Dec</v>
      </c>
      <c r="D9991" t="s">
        <v>432</v>
      </c>
      <c r="E9991" t="s">
        <v>169</v>
      </c>
      <c r="F9991" t="s">
        <v>43</v>
      </c>
      <c r="G9991" t="s">
        <v>44</v>
      </c>
      <c r="H9991" t="s">
        <v>2900</v>
      </c>
      <c r="I9991" s="4">
        <v>90.93</v>
      </c>
      <c r="J9991" s="5">
        <v>7</v>
      </c>
      <c r="K9991" s="4">
        <v>2.73</v>
      </c>
    </row>
    <row r="9992" spans="1:11" x14ac:dyDescent="0.2">
      <c r="A9992" t="s">
        <v>3957</v>
      </c>
      <c r="B9992" t="str">
        <f t="shared" si="314"/>
        <v>2017</v>
      </c>
      <c r="C9992" t="str">
        <f t="shared" si="315"/>
        <v>Dec</v>
      </c>
      <c r="D9992" t="s">
        <v>432</v>
      </c>
      <c r="E9992" t="s">
        <v>169</v>
      </c>
      <c r="F9992" t="s">
        <v>12</v>
      </c>
      <c r="G9992" t="s">
        <v>22</v>
      </c>
      <c r="H9992" t="s">
        <v>722</v>
      </c>
      <c r="I9992" s="4">
        <v>52.78</v>
      </c>
      <c r="J9992" s="5">
        <v>3</v>
      </c>
      <c r="K9992" s="4">
        <v>19.79</v>
      </c>
    </row>
    <row r="9993" spans="1:11" x14ac:dyDescent="0.2">
      <c r="A9993" t="s">
        <v>3957</v>
      </c>
      <c r="B9993" t="str">
        <f t="shared" si="314"/>
        <v>2017</v>
      </c>
      <c r="C9993" t="str">
        <f t="shared" si="315"/>
        <v>Dec</v>
      </c>
      <c r="D9993" t="s">
        <v>3022</v>
      </c>
      <c r="E9993" t="s">
        <v>31</v>
      </c>
      <c r="F9993" t="s">
        <v>12</v>
      </c>
      <c r="G9993" t="s">
        <v>22</v>
      </c>
      <c r="H9993" t="s">
        <v>1123</v>
      </c>
      <c r="I9993" s="4">
        <v>13.9</v>
      </c>
      <c r="J9993" s="5">
        <v>2</v>
      </c>
      <c r="K9993" s="4">
        <v>4.5199999999999996</v>
      </c>
    </row>
    <row r="9994" spans="1:11" x14ac:dyDescent="0.2">
      <c r="A9994" t="s">
        <v>3957</v>
      </c>
      <c r="B9994" t="str">
        <f t="shared" si="314"/>
        <v>2017</v>
      </c>
      <c r="C9994" t="str">
        <f t="shared" si="315"/>
        <v>Dec</v>
      </c>
      <c r="D9994" t="s">
        <v>3022</v>
      </c>
      <c r="E9994" t="s">
        <v>31</v>
      </c>
      <c r="F9994" t="s">
        <v>12</v>
      </c>
      <c r="G9994" t="s">
        <v>22</v>
      </c>
      <c r="H9994" t="s">
        <v>2659</v>
      </c>
      <c r="I9994" s="4">
        <v>20.72</v>
      </c>
      <c r="J9994" s="5">
        <v>2</v>
      </c>
      <c r="K9994" s="4">
        <v>6.48</v>
      </c>
    </row>
    <row r="9995" spans="1:11" x14ac:dyDescent="0.2">
      <c r="A9995" t="s">
        <v>3957</v>
      </c>
      <c r="B9995" t="str">
        <f t="shared" si="314"/>
        <v>2017</v>
      </c>
      <c r="C9995" t="str">
        <f t="shared" si="315"/>
        <v>Dec</v>
      </c>
      <c r="D9995" t="s">
        <v>3167</v>
      </c>
      <c r="E9995" t="s">
        <v>327</v>
      </c>
      <c r="F9995" t="s">
        <v>12</v>
      </c>
      <c r="G9995" t="s">
        <v>47</v>
      </c>
      <c r="H9995" t="s">
        <v>2514</v>
      </c>
      <c r="I9995" s="4">
        <v>3.02</v>
      </c>
      <c r="J9995" s="5">
        <v>3</v>
      </c>
      <c r="K9995" s="4">
        <v>-0.6</v>
      </c>
    </row>
  </sheetData>
  <sheetProtection formatCells="0" formatColumns="0" formatRows="0" insertColumns="0" insertRows="0" insertHyperlinks="0" deleteColumns="0" deleteRows="0" sort="0" autoFilter="0" pivotTables="0"/>
  <autoFilter ref="A1:K9995" xr:uid="{00000000-0001-0000-0000-000000000000}"/>
  <pageMargins left="0.7" right="0.7" top="0.75" bottom="0.75" header="0.3" footer="0.3"/>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B92C45-5A72-8843-A7AC-374DF7A0EB34}">
  <dimension ref="A3:B15"/>
  <sheetViews>
    <sheetView workbookViewId="0">
      <selection activeCell="I40" sqref="I40"/>
    </sheetView>
  </sheetViews>
  <sheetFormatPr baseColWidth="10" defaultRowHeight="15" x14ac:dyDescent="0.2"/>
  <cols>
    <col min="1" max="1" width="12" bestFit="1" customWidth="1"/>
    <col min="2" max="2" width="10.33203125" bestFit="1" customWidth="1"/>
  </cols>
  <sheetData>
    <row r="3" spans="1:2" x14ac:dyDescent="0.2">
      <c r="A3" s="9" t="s">
        <v>3960</v>
      </c>
      <c r="B3" s="10" t="s">
        <v>3973</v>
      </c>
    </row>
    <row r="4" spans="1:2" x14ac:dyDescent="0.2">
      <c r="A4" s="11" t="s">
        <v>3961</v>
      </c>
      <c r="B4" s="34">
        <v>94924.87</v>
      </c>
    </row>
    <row r="5" spans="1:2" x14ac:dyDescent="0.2">
      <c r="A5" s="12" t="s">
        <v>3962</v>
      </c>
      <c r="B5" s="35">
        <v>59751.260000000017</v>
      </c>
    </row>
    <row r="6" spans="1:2" x14ac:dyDescent="0.2">
      <c r="A6" s="12" t="s">
        <v>3963</v>
      </c>
      <c r="B6" s="35">
        <v>205005.51000000036</v>
      </c>
    </row>
    <row r="7" spans="1:2" x14ac:dyDescent="0.2">
      <c r="A7" s="12" t="s">
        <v>3964</v>
      </c>
      <c r="B7" s="35">
        <v>137762.15999999986</v>
      </c>
    </row>
    <row r="8" spans="1:2" x14ac:dyDescent="0.2">
      <c r="A8" s="12" t="s">
        <v>3965</v>
      </c>
      <c r="B8" s="35">
        <v>155028.82999999993</v>
      </c>
    </row>
    <row r="9" spans="1:2" x14ac:dyDescent="0.2">
      <c r="A9" s="12" t="s">
        <v>3966</v>
      </c>
      <c r="B9" s="35">
        <v>152718.72000000006</v>
      </c>
    </row>
    <row r="10" spans="1:2" x14ac:dyDescent="0.2">
      <c r="A10" s="12" t="s">
        <v>3967</v>
      </c>
      <c r="B10" s="35">
        <v>147238.11000000004</v>
      </c>
    </row>
    <row r="11" spans="1:2" x14ac:dyDescent="0.2">
      <c r="A11" s="12" t="s">
        <v>3968</v>
      </c>
      <c r="B11" s="35">
        <v>159043.99000000008</v>
      </c>
    </row>
    <row r="12" spans="1:2" x14ac:dyDescent="0.2">
      <c r="A12" s="12" t="s">
        <v>3969</v>
      </c>
      <c r="B12" s="35">
        <v>307649.96000000049</v>
      </c>
    </row>
    <row r="13" spans="1:2" x14ac:dyDescent="0.2">
      <c r="A13" s="12" t="s">
        <v>3970</v>
      </c>
      <c r="B13" s="35">
        <v>200323.02999999994</v>
      </c>
    </row>
    <row r="14" spans="1:2" x14ac:dyDescent="0.2">
      <c r="A14" s="12" t="s">
        <v>3971</v>
      </c>
      <c r="B14" s="35">
        <v>352461.08999999944</v>
      </c>
    </row>
    <row r="15" spans="1:2" x14ac:dyDescent="0.2">
      <c r="A15" s="13" t="s">
        <v>3972</v>
      </c>
      <c r="B15" s="36">
        <v>325293.54000000033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213E29-8C53-2D4B-A013-D276DE18F372}">
  <dimension ref="A2:E51"/>
  <sheetViews>
    <sheetView workbookViewId="0">
      <selection activeCell="H26" sqref="H26"/>
    </sheetView>
  </sheetViews>
  <sheetFormatPr baseColWidth="10" defaultRowHeight="15" x14ac:dyDescent="0.2"/>
  <cols>
    <col min="1" max="1" width="16.5" bestFit="1" customWidth="1"/>
    <col min="2" max="2" width="10.33203125" bestFit="1" customWidth="1"/>
    <col min="3" max="3" width="11.1640625" bestFit="1" customWidth="1"/>
  </cols>
  <sheetData>
    <row r="2" spans="1:5" x14ac:dyDescent="0.2">
      <c r="A2" s="9" t="s">
        <v>3960</v>
      </c>
      <c r="B2" s="10" t="s">
        <v>3973</v>
      </c>
    </row>
    <row r="3" spans="1:5" x14ac:dyDescent="0.2">
      <c r="A3" s="11" t="s">
        <v>561</v>
      </c>
      <c r="B3" s="34">
        <v>19510.639999999996</v>
      </c>
      <c r="D3" t="str">
        <f>A3</f>
        <v>Alabama</v>
      </c>
      <c r="E3">
        <f>B3</f>
        <v>19510.639999999996</v>
      </c>
    </row>
    <row r="4" spans="1:5" x14ac:dyDescent="0.2">
      <c r="A4" s="12" t="s">
        <v>109</v>
      </c>
      <c r="B4" s="35">
        <v>35282.020000000011</v>
      </c>
      <c r="D4" t="str">
        <f t="shared" ref="D4:D51" si="0">A4</f>
        <v>Arizona</v>
      </c>
      <c r="E4">
        <f t="shared" ref="E4:E51" si="1">B4</f>
        <v>35282.020000000011</v>
      </c>
    </row>
    <row r="5" spans="1:5" x14ac:dyDescent="0.2">
      <c r="A5" s="12" t="s">
        <v>116</v>
      </c>
      <c r="B5" s="35">
        <v>11678.13</v>
      </c>
      <c r="D5" t="str">
        <f t="shared" si="0"/>
        <v>Arkansas</v>
      </c>
      <c r="E5">
        <f t="shared" si="1"/>
        <v>11678.13</v>
      </c>
    </row>
    <row r="6" spans="1:5" x14ac:dyDescent="0.2">
      <c r="A6" s="12" t="s">
        <v>31</v>
      </c>
      <c r="B6" s="35">
        <v>457687.68000000098</v>
      </c>
      <c r="D6" t="str">
        <f t="shared" si="0"/>
        <v>California</v>
      </c>
      <c r="E6">
        <f t="shared" si="1"/>
        <v>457687.68000000098</v>
      </c>
    </row>
    <row r="7" spans="1:5" x14ac:dyDescent="0.2">
      <c r="A7" s="12" t="s">
        <v>327</v>
      </c>
      <c r="B7" s="35">
        <v>32108.12</v>
      </c>
      <c r="D7" t="str">
        <f t="shared" si="0"/>
        <v>Colorado</v>
      </c>
      <c r="E7">
        <f t="shared" si="1"/>
        <v>32108.12</v>
      </c>
    </row>
    <row r="8" spans="1:5" x14ac:dyDescent="0.2">
      <c r="A8" s="12" t="s">
        <v>706</v>
      </c>
      <c r="B8" s="35">
        <v>13384.359999999999</v>
      </c>
      <c r="D8" t="str">
        <f t="shared" si="0"/>
        <v>Connecticut</v>
      </c>
      <c r="E8">
        <f t="shared" si="1"/>
        <v>13384.359999999999</v>
      </c>
    </row>
    <row r="9" spans="1:5" x14ac:dyDescent="0.2">
      <c r="A9" s="12" t="s">
        <v>67</v>
      </c>
      <c r="B9" s="35">
        <v>27451.069999999996</v>
      </c>
      <c r="D9" t="str">
        <f t="shared" si="0"/>
        <v>Delaware</v>
      </c>
      <c r="E9">
        <f t="shared" si="1"/>
        <v>27451.069999999996</v>
      </c>
    </row>
    <row r="10" spans="1:5" x14ac:dyDescent="0.2">
      <c r="A10" s="12" t="s">
        <v>2432</v>
      </c>
      <c r="B10" s="35">
        <v>2865.0199999999995</v>
      </c>
      <c r="D10" t="str">
        <f t="shared" si="0"/>
        <v>District of Columbia</v>
      </c>
      <c r="E10">
        <f t="shared" si="1"/>
        <v>2865.0199999999995</v>
      </c>
    </row>
    <row r="11" spans="1:5" x14ac:dyDescent="0.2">
      <c r="A11" s="12" t="s">
        <v>139</v>
      </c>
      <c r="B11" s="35">
        <v>89473.73</v>
      </c>
      <c r="D11" t="str">
        <f t="shared" si="0"/>
        <v>Florida</v>
      </c>
      <c r="E11">
        <f t="shared" si="1"/>
        <v>89473.73</v>
      </c>
    </row>
    <row r="12" spans="1:5" x14ac:dyDescent="0.2">
      <c r="A12" s="12" t="s">
        <v>34</v>
      </c>
      <c r="B12" s="35">
        <v>49095.840000000011</v>
      </c>
      <c r="D12" t="str">
        <f t="shared" si="0"/>
        <v>Georgia</v>
      </c>
      <c r="E12">
        <f t="shared" si="1"/>
        <v>49095.840000000011</v>
      </c>
    </row>
    <row r="13" spans="1:5" x14ac:dyDescent="0.2">
      <c r="A13" s="12" t="s">
        <v>585</v>
      </c>
      <c r="B13" s="35">
        <v>4382.4900000000007</v>
      </c>
      <c r="D13" t="str">
        <f t="shared" si="0"/>
        <v>Idaho</v>
      </c>
      <c r="E13">
        <f t="shared" si="1"/>
        <v>4382.4900000000007</v>
      </c>
    </row>
    <row r="14" spans="1:5" x14ac:dyDescent="0.2">
      <c r="A14" s="12" t="s">
        <v>17</v>
      </c>
      <c r="B14" s="35">
        <v>80166.160000000033</v>
      </c>
      <c r="D14" t="str">
        <f t="shared" si="0"/>
        <v>Illinois</v>
      </c>
      <c r="E14">
        <f t="shared" si="1"/>
        <v>80166.160000000033</v>
      </c>
    </row>
    <row r="15" spans="1:5" x14ac:dyDescent="0.2">
      <c r="A15" s="12" t="s">
        <v>146</v>
      </c>
      <c r="B15" s="35">
        <v>53555.360000000015</v>
      </c>
      <c r="D15" t="str">
        <f t="shared" si="0"/>
        <v>Indiana</v>
      </c>
      <c r="E15">
        <f t="shared" si="1"/>
        <v>53555.360000000015</v>
      </c>
    </row>
    <row r="16" spans="1:5" x14ac:dyDescent="0.2">
      <c r="A16" s="12" t="s">
        <v>458</v>
      </c>
      <c r="B16" s="35">
        <v>4579.7599999999993</v>
      </c>
      <c r="D16" t="str">
        <f t="shared" si="0"/>
        <v>Iowa</v>
      </c>
      <c r="E16">
        <f t="shared" si="1"/>
        <v>4579.7599999999993</v>
      </c>
    </row>
    <row r="17" spans="1:5" x14ac:dyDescent="0.2">
      <c r="A17" s="12" t="s">
        <v>1485</v>
      </c>
      <c r="B17" s="35">
        <v>2914.3100000000004</v>
      </c>
      <c r="D17" t="str">
        <f t="shared" si="0"/>
        <v>Kansas</v>
      </c>
      <c r="E17">
        <f t="shared" si="1"/>
        <v>2914.3100000000004</v>
      </c>
    </row>
    <row r="18" spans="1:5" x14ac:dyDescent="0.2">
      <c r="A18" s="12" t="s">
        <v>37</v>
      </c>
      <c r="B18" s="35">
        <v>36591.749999999985</v>
      </c>
      <c r="D18" t="str">
        <f t="shared" si="0"/>
        <v>Kentucky</v>
      </c>
      <c r="E18">
        <f t="shared" si="1"/>
        <v>36591.749999999985</v>
      </c>
    </row>
    <row r="19" spans="1:5" x14ac:dyDescent="0.2">
      <c r="A19" s="12" t="s">
        <v>71</v>
      </c>
      <c r="B19" s="35">
        <v>9217.0299999999988</v>
      </c>
      <c r="D19" t="str">
        <f t="shared" si="0"/>
        <v>Louisiana</v>
      </c>
      <c r="E19">
        <f t="shared" si="1"/>
        <v>9217.0299999999988</v>
      </c>
    </row>
    <row r="20" spans="1:5" x14ac:dyDescent="0.2">
      <c r="A20" s="12" t="s">
        <v>1232</v>
      </c>
      <c r="B20" s="35">
        <v>1270.5300000000002</v>
      </c>
      <c r="D20" t="str">
        <f t="shared" si="0"/>
        <v>Maine</v>
      </c>
      <c r="E20">
        <f t="shared" si="1"/>
        <v>1270.5300000000002</v>
      </c>
    </row>
    <row r="21" spans="1:5" x14ac:dyDescent="0.2">
      <c r="A21" s="12" t="s">
        <v>608</v>
      </c>
      <c r="B21" s="35">
        <v>23705.52</v>
      </c>
      <c r="D21" t="str">
        <f t="shared" si="0"/>
        <v>Maryland</v>
      </c>
      <c r="E21">
        <f t="shared" si="1"/>
        <v>23705.52</v>
      </c>
    </row>
    <row r="22" spans="1:5" x14ac:dyDescent="0.2">
      <c r="A22" s="12" t="s">
        <v>501</v>
      </c>
      <c r="B22" s="35">
        <v>28634.439999999995</v>
      </c>
      <c r="D22" t="str">
        <f t="shared" si="0"/>
        <v>Massachusetts</v>
      </c>
      <c r="E22">
        <f t="shared" si="1"/>
        <v>28634.439999999995</v>
      </c>
    </row>
    <row r="23" spans="1:5" x14ac:dyDescent="0.2">
      <c r="A23" s="12" t="s">
        <v>125</v>
      </c>
      <c r="B23" s="35">
        <v>76269.610000000015</v>
      </c>
      <c r="D23" t="str">
        <f t="shared" si="0"/>
        <v>Michigan</v>
      </c>
      <c r="E23">
        <f t="shared" si="1"/>
        <v>76269.610000000015</v>
      </c>
    </row>
    <row r="24" spans="1:5" x14ac:dyDescent="0.2">
      <c r="A24" s="12" t="s">
        <v>369</v>
      </c>
      <c r="B24" s="35">
        <v>29863.149999999994</v>
      </c>
      <c r="D24" t="str">
        <f t="shared" si="0"/>
        <v>Minnesota</v>
      </c>
      <c r="E24">
        <f t="shared" si="1"/>
        <v>29863.149999999994</v>
      </c>
    </row>
    <row r="25" spans="1:5" x14ac:dyDescent="0.2">
      <c r="A25" s="12" t="s">
        <v>383</v>
      </c>
      <c r="B25" s="35">
        <v>10771.34</v>
      </c>
      <c r="D25" t="str">
        <f t="shared" si="0"/>
        <v>Mississippi</v>
      </c>
      <c r="E25">
        <f t="shared" si="1"/>
        <v>10771.34</v>
      </c>
    </row>
    <row r="26" spans="1:5" x14ac:dyDescent="0.2">
      <c r="A26" s="12" t="s">
        <v>216</v>
      </c>
      <c r="B26" s="35">
        <v>22205.149999999998</v>
      </c>
      <c r="D26" t="str">
        <f t="shared" si="0"/>
        <v>Missouri</v>
      </c>
      <c r="E26">
        <f t="shared" si="1"/>
        <v>22205.149999999998</v>
      </c>
    </row>
    <row r="27" spans="1:5" x14ac:dyDescent="0.2">
      <c r="A27" s="12" t="s">
        <v>590</v>
      </c>
      <c r="B27" s="35">
        <v>5589.35</v>
      </c>
      <c r="D27" t="str">
        <f t="shared" si="0"/>
        <v>Montana</v>
      </c>
      <c r="E27">
        <f t="shared" si="1"/>
        <v>5589.35</v>
      </c>
    </row>
    <row r="28" spans="1:5" x14ac:dyDescent="0.2">
      <c r="A28" s="12" t="s">
        <v>1156</v>
      </c>
      <c r="B28" s="35">
        <v>7464.9300000000012</v>
      </c>
      <c r="D28" t="str">
        <f t="shared" si="0"/>
        <v>Nebraska</v>
      </c>
      <c r="E28">
        <f t="shared" si="1"/>
        <v>7464.9300000000012</v>
      </c>
    </row>
    <row r="29" spans="1:5" x14ac:dyDescent="0.2">
      <c r="A29" s="12" t="s">
        <v>143</v>
      </c>
      <c r="B29" s="35">
        <v>16729.100000000002</v>
      </c>
      <c r="D29" t="str">
        <f t="shared" si="0"/>
        <v>Nevada</v>
      </c>
      <c r="E29">
        <f t="shared" si="1"/>
        <v>16729.100000000002</v>
      </c>
    </row>
    <row r="30" spans="1:5" x14ac:dyDescent="0.2">
      <c r="A30" s="12" t="s">
        <v>793</v>
      </c>
      <c r="B30" s="35">
        <v>7292.5199999999995</v>
      </c>
      <c r="D30" t="str">
        <f t="shared" si="0"/>
        <v>New Hampshire</v>
      </c>
      <c r="E30">
        <f t="shared" si="1"/>
        <v>7292.5199999999995</v>
      </c>
    </row>
    <row r="31" spans="1:5" x14ac:dyDescent="0.2">
      <c r="A31" s="12" t="s">
        <v>205</v>
      </c>
      <c r="B31" s="35">
        <v>35764.320000000007</v>
      </c>
      <c r="D31" t="str">
        <f t="shared" si="0"/>
        <v>New Jersey</v>
      </c>
      <c r="E31">
        <f t="shared" si="1"/>
        <v>35764.320000000007</v>
      </c>
    </row>
    <row r="32" spans="1:5" x14ac:dyDescent="0.2">
      <c r="A32" s="12" t="s">
        <v>462</v>
      </c>
      <c r="B32" s="35">
        <v>4783.5399999999991</v>
      </c>
      <c r="D32" t="str">
        <f t="shared" si="0"/>
        <v>New Mexico</v>
      </c>
      <c r="E32">
        <f t="shared" si="1"/>
        <v>4783.5399999999991</v>
      </c>
    </row>
    <row r="33" spans="1:5" x14ac:dyDescent="0.2">
      <c r="A33" s="12" t="s">
        <v>169</v>
      </c>
      <c r="B33" s="35">
        <v>310876.20000000036</v>
      </c>
      <c r="D33" t="str">
        <f t="shared" si="0"/>
        <v>New York</v>
      </c>
      <c r="E33">
        <f t="shared" si="1"/>
        <v>310876.20000000036</v>
      </c>
    </row>
    <row r="34" spans="1:5" x14ac:dyDescent="0.2">
      <c r="A34" s="12" t="s">
        <v>290</v>
      </c>
      <c r="B34" s="35">
        <v>55603.089999999982</v>
      </c>
      <c r="D34" t="str">
        <f t="shared" si="0"/>
        <v>North Carolina</v>
      </c>
      <c r="E34">
        <f t="shared" si="1"/>
        <v>55603.089999999982</v>
      </c>
    </row>
    <row r="35" spans="1:5" x14ac:dyDescent="0.2">
      <c r="A35" s="12" t="s">
        <v>3706</v>
      </c>
      <c r="B35" s="35">
        <v>919.91</v>
      </c>
      <c r="D35" t="str">
        <f t="shared" si="0"/>
        <v>North Dakota</v>
      </c>
      <c r="E35">
        <f t="shared" si="1"/>
        <v>919.91</v>
      </c>
    </row>
    <row r="36" spans="1:5" x14ac:dyDescent="0.2">
      <c r="A36" s="12" t="s">
        <v>87</v>
      </c>
      <c r="B36" s="35">
        <v>78258.210000000094</v>
      </c>
      <c r="D36" t="str">
        <f t="shared" si="0"/>
        <v>Ohio</v>
      </c>
      <c r="E36">
        <f t="shared" si="1"/>
        <v>78258.210000000094</v>
      </c>
    </row>
    <row r="37" spans="1:5" x14ac:dyDescent="0.2">
      <c r="A37" s="12" t="s">
        <v>974</v>
      </c>
      <c r="B37" s="35">
        <v>19683.389999999996</v>
      </c>
      <c r="D37" t="str">
        <f t="shared" si="0"/>
        <v>Oklahoma</v>
      </c>
      <c r="E37">
        <f t="shared" si="1"/>
        <v>19683.389999999996</v>
      </c>
    </row>
    <row r="38" spans="1:5" x14ac:dyDescent="0.2">
      <c r="A38" s="12" t="s">
        <v>104</v>
      </c>
      <c r="B38" s="35">
        <v>17431.140000000007</v>
      </c>
      <c r="D38" t="str">
        <f t="shared" si="0"/>
        <v>Oregon</v>
      </c>
      <c r="E38">
        <f t="shared" si="1"/>
        <v>17431.140000000007</v>
      </c>
    </row>
    <row r="39" spans="1:5" x14ac:dyDescent="0.2">
      <c r="A39" s="12" t="s">
        <v>26</v>
      </c>
      <c r="B39" s="35">
        <v>116512.01999999995</v>
      </c>
      <c r="D39" t="str">
        <f t="shared" si="0"/>
        <v>Pennsylvania</v>
      </c>
      <c r="E39">
        <f t="shared" si="1"/>
        <v>116512.01999999995</v>
      </c>
    </row>
    <row r="40" spans="1:5" x14ac:dyDescent="0.2">
      <c r="A40" s="12" t="s">
        <v>1777</v>
      </c>
      <c r="B40" s="35">
        <v>22627.96</v>
      </c>
      <c r="D40" t="str">
        <f t="shared" si="0"/>
        <v>Rhode Island</v>
      </c>
      <c r="E40">
        <f t="shared" si="1"/>
        <v>22627.96</v>
      </c>
    </row>
    <row r="41" spans="1:5" x14ac:dyDescent="0.2">
      <c r="A41" s="12" t="s">
        <v>79</v>
      </c>
      <c r="B41" s="35">
        <v>8481.7099999999973</v>
      </c>
      <c r="D41" t="str">
        <f t="shared" si="0"/>
        <v>South Carolina</v>
      </c>
      <c r="E41">
        <f t="shared" si="1"/>
        <v>8481.7099999999973</v>
      </c>
    </row>
    <row r="42" spans="1:5" x14ac:dyDescent="0.2">
      <c r="A42" s="12" t="s">
        <v>158</v>
      </c>
      <c r="B42" s="35">
        <v>1315.56</v>
      </c>
      <c r="D42" t="str">
        <f t="shared" si="0"/>
        <v>South Dakota</v>
      </c>
      <c r="E42">
        <f t="shared" si="1"/>
        <v>1315.56</v>
      </c>
    </row>
    <row r="43" spans="1:5" x14ac:dyDescent="0.2">
      <c r="A43" s="12" t="s">
        <v>135</v>
      </c>
      <c r="B43" s="35">
        <v>30661.919999999991</v>
      </c>
      <c r="D43" t="str">
        <f t="shared" si="0"/>
        <v>Tennessee</v>
      </c>
      <c r="E43">
        <f t="shared" si="1"/>
        <v>30661.919999999991</v>
      </c>
    </row>
    <row r="44" spans="1:5" x14ac:dyDescent="0.2">
      <c r="A44" s="12" t="s">
        <v>11</v>
      </c>
      <c r="B44" s="35">
        <v>170187.98</v>
      </c>
      <c r="D44" t="str">
        <f t="shared" si="0"/>
        <v>Texas</v>
      </c>
      <c r="E44">
        <f t="shared" si="1"/>
        <v>170187.98</v>
      </c>
    </row>
    <row r="45" spans="1:5" x14ac:dyDescent="0.2">
      <c r="A45" s="12" t="s">
        <v>347</v>
      </c>
      <c r="B45" s="35">
        <v>11220.06</v>
      </c>
      <c r="D45" t="str">
        <f t="shared" si="0"/>
        <v>Utah</v>
      </c>
      <c r="E45">
        <f t="shared" si="1"/>
        <v>11220.06</v>
      </c>
    </row>
    <row r="46" spans="1:5" x14ac:dyDescent="0.2">
      <c r="A46" s="12" t="s">
        <v>2865</v>
      </c>
      <c r="B46" s="35">
        <v>8929.3700000000008</v>
      </c>
      <c r="D46" t="str">
        <f t="shared" si="0"/>
        <v>Vermont</v>
      </c>
      <c r="E46">
        <f t="shared" si="1"/>
        <v>8929.3700000000008</v>
      </c>
    </row>
    <row r="47" spans="1:5" x14ac:dyDescent="0.2">
      <c r="A47" s="12" t="s">
        <v>62</v>
      </c>
      <c r="B47" s="35">
        <v>70636.72000000003</v>
      </c>
      <c r="D47" t="str">
        <f t="shared" si="0"/>
        <v>Virginia</v>
      </c>
      <c r="E47">
        <f t="shared" si="1"/>
        <v>70636.72000000003</v>
      </c>
    </row>
    <row r="48" spans="1:5" x14ac:dyDescent="0.2">
      <c r="A48" s="12" t="s">
        <v>189</v>
      </c>
      <c r="B48" s="35">
        <v>138641.28999999998</v>
      </c>
      <c r="D48" t="str">
        <f t="shared" si="0"/>
        <v>Washington</v>
      </c>
      <c r="E48">
        <f t="shared" si="1"/>
        <v>138641.28999999998</v>
      </c>
    </row>
    <row r="49" spans="1:5" x14ac:dyDescent="0.2">
      <c r="A49" s="12" t="s">
        <v>3746</v>
      </c>
      <c r="B49" s="35">
        <v>1209.8200000000002</v>
      </c>
      <c r="D49" t="str">
        <f t="shared" si="0"/>
        <v>West Virginia</v>
      </c>
      <c r="E49">
        <f t="shared" si="1"/>
        <v>1209.8200000000002</v>
      </c>
    </row>
    <row r="50" spans="1:5" x14ac:dyDescent="0.2">
      <c r="A50" s="12" t="s">
        <v>180</v>
      </c>
      <c r="B50" s="35">
        <v>32114.610000000015</v>
      </c>
      <c r="D50" t="str">
        <f t="shared" si="0"/>
        <v>Wisconsin</v>
      </c>
      <c r="E50">
        <f t="shared" si="1"/>
        <v>32114.610000000015</v>
      </c>
    </row>
    <row r="51" spans="1:5" x14ac:dyDescent="0.2">
      <c r="A51" s="13" t="s">
        <v>3484</v>
      </c>
      <c r="B51" s="36">
        <v>1603.14</v>
      </c>
      <c r="D51" t="str">
        <f t="shared" si="0"/>
        <v>Wyoming</v>
      </c>
      <c r="E51">
        <f t="shared" si="1"/>
        <v>1603.14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9FBB6F-84E7-2444-928D-A918A507914D}">
  <dimension ref="A3:D8"/>
  <sheetViews>
    <sheetView workbookViewId="0">
      <selection activeCell="D35" sqref="D35"/>
    </sheetView>
  </sheetViews>
  <sheetFormatPr baseColWidth="10" defaultRowHeight="15" x14ac:dyDescent="0.2"/>
  <cols>
    <col min="1" max="1" width="12" bestFit="1" customWidth="1"/>
    <col min="2" max="2" width="14.6640625" bestFit="1" customWidth="1"/>
    <col min="3" max="3" width="12.1640625" bestFit="1" customWidth="1"/>
    <col min="4" max="4" width="9.83203125" bestFit="1" customWidth="1"/>
    <col min="5" max="5" width="10" bestFit="1" customWidth="1"/>
  </cols>
  <sheetData>
    <row r="3" spans="1:4" x14ac:dyDescent="0.2">
      <c r="A3" s="9" t="s">
        <v>3978</v>
      </c>
      <c r="B3" s="9" t="s">
        <v>3979</v>
      </c>
      <c r="C3" s="7"/>
      <c r="D3" s="8"/>
    </row>
    <row r="4" spans="1:4" x14ac:dyDescent="0.2">
      <c r="A4" s="9" t="s">
        <v>3960</v>
      </c>
      <c r="B4" s="6" t="s">
        <v>38</v>
      </c>
      <c r="C4" s="15" t="s">
        <v>12</v>
      </c>
      <c r="D4" s="14" t="s">
        <v>43</v>
      </c>
    </row>
    <row r="5" spans="1:4" x14ac:dyDescent="0.2">
      <c r="A5" s="11" t="s">
        <v>3974</v>
      </c>
      <c r="B5" s="37">
        <v>5457.7099999999973</v>
      </c>
      <c r="C5" s="38">
        <v>22593.399999999965</v>
      </c>
      <c r="D5" s="39">
        <v>21492.950000000008</v>
      </c>
    </row>
    <row r="6" spans="1:4" x14ac:dyDescent="0.2">
      <c r="A6" s="12" t="s">
        <v>3975</v>
      </c>
      <c r="B6" s="40">
        <v>3015.170000000001</v>
      </c>
      <c r="C6" s="41">
        <v>25099.55000000001</v>
      </c>
      <c r="D6" s="42">
        <v>33503.970000000016</v>
      </c>
    </row>
    <row r="7" spans="1:4" x14ac:dyDescent="0.2">
      <c r="A7" s="12" t="s">
        <v>3976</v>
      </c>
      <c r="B7" s="40">
        <v>6959.9299999999967</v>
      </c>
      <c r="C7" s="41">
        <v>35061.239999999983</v>
      </c>
      <c r="D7" s="42">
        <v>39774.099999999984</v>
      </c>
    </row>
    <row r="8" spans="1:4" x14ac:dyDescent="0.2">
      <c r="A8" s="13" t="s">
        <v>3977</v>
      </c>
      <c r="B8" s="43">
        <v>3018.4399999999973</v>
      </c>
      <c r="C8" s="44">
        <v>39736.689999999959</v>
      </c>
      <c r="D8" s="45">
        <v>50684.640000000007</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F0D990-24C9-BF46-A96B-7D9EDBDA90B8}">
  <dimension ref="A3:E21"/>
  <sheetViews>
    <sheetView workbookViewId="0">
      <selection activeCell="J36" sqref="J36"/>
    </sheetView>
  </sheetViews>
  <sheetFormatPr baseColWidth="10" defaultRowHeight="15" x14ac:dyDescent="0.2"/>
  <cols>
    <col min="1" max="1" width="12" bestFit="1" customWidth="1"/>
    <col min="2" max="2" width="10.33203125" bestFit="1" customWidth="1"/>
  </cols>
  <sheetData>
    <row r="3" spans="1:5" x14ac:dyDescent="0.2">
      <c r="A3" s="9" t="s">
        <v>3960</v>
      </c>
      <c r="B3" s="10" t="s">
        <v>3973</v>
      </c>
    </row>
    <row r="4" spans="1:5" x14ac:dyDescent="0.2">
      <c r="A4" s="11" t="s">
        <v>44</v>
      </c>
      <c r="B4" s="16">
        <v>330007.09999999969</v>
      </c>
      <c r="D4" t="str">
        <f>A4</f>
        <v>Phones</v>
      </c>
      <c r="E4" s="19">
        <f>GETPIVOTDATA("Sales",$A$3,"Sub-Category","Phones")</f>
        <v>330007.09999999969</v>
      </c>
    </row>
    <row r="5" spans="1:5" x14ac:dyDescent="0.2">
      <c r="A5" s="12" t="s">
        <v>39</v>
      </c>
      <c r="B5" s="17">
        <v>328449.13000000053</v>
      </c>
      <c r="D5" t="str">
        <f t="shared" ref="D5:D20" si="0">A5</f>
        <v>Chairs</v>
      </c>
      <c r="E5" s="19">
        <f>GETPIVOTDATA("Sales",$A$3,"Sub-Category","Chairs")</f>
        <v>328449.13000000053</v>
      </c>
    </row>
    <row r="6" spans="1:5" x14ac:dyDescent="0.2">
      <c r="A6" s="12" t="s">
        <v>20</v>
      </c>
      <c r="B6" s="17">
        <v>223843.5900000002</v>
      </c>
      <c r="D6" t="str">
        <f t="shared" si="0"/>
        <v>Storage</v>
      </c>
      <c r="E6" s="19">
        <f>GETPIVOTDATA("Sales",$A$3,"Sub-Category","Storage")</f>
        <v>223843.5900000002</v>
      </c>
    </row>
    <row r="7" spans="1:5" x14ac:dyDescent="0.2">
      <c r="A7" s="12" t="s">
        <v>164</v>
      </c>
      <c r="B7" s="17">
        <v>206965.67999999988</v>
      </c>
      <c r="D7" t="str">
        <f t="shared" si="0"/>
        <v>Tables</v>
      </c>
      <c r="E7" s="20">
        <f>GETPIVOTDATA("Sales",$A$3,"Sub-Category","Tables")</f>
        <v>206965.67999999988</v>
      </c>
    </row>
    <row r="8" spans="1:5" x14ac:dyDescent="0.2">
      <c r="A8" s="12" t="s">
        <v>22</v>
      </c>
      <c r="B8" s="17">
        <v>203412.77000000008</v>
      </c>
      <c r="D8" t="str">
        <f t="shared" si="0"/>
        <v>Binders</v>
      </c>
      <c r="E8" s="20">
        <f>GETPIVOTDATA("Sales",$A$3,"Sub-Category","Binders")</f>
        <v>203412.77000000008</v>
      </c>
    </row>
    <row r="9" spans="1:5" x14ac:dyDescent="0.2">
      <c r="A9" s="12" t="s">
        <v>353</v>
      </c>
      <c r="B9" s="17">
        <v>189238.68000000005</v>
      </c>
      <c r="D9" t="str">
        <f t="shared" si="0"/>
        <v>Machines</v>
      </c>
      <c r="E9" s="19">
        <f>GETPIVOTDATA("Sales",$A$3,"Sub-Category","Machines")</f>
        <v>189238.68000000005</v>
      </c>
    </row>
    <row r="10" spans="1:5" x14ac:dyDescent="0.2">
      <c r="A10" s="12" t="s">
        <v>58</v>
      </c>
      <c r="B10" s="17">
        <v>167380.31000000017</v>
      </c>
      <c r="D10" t="str">
        <f t="shared" si="0"/>
        <v>Accessories</v>
      </c>
      <c r="E10" s="19">
        <f>GETPIVOTDATA("Sales",$A$3,"Sub-Category","Accessories")</f>
        <v>167380.31000000017</v>
      </c>
    </row>
    <row r="11" spans="1:5" x14ac:dyDescent="0.2">
      <c r="A11" s="12" t="s">
        <v>694</v>
      </c>
      <c r="B11" s="17">
        <v>149528.01000000004</v>
      </c>
      <c r="D11" t="str">
        <f t="shared" si="0"/>
        <v>Copiers</v>
      </c>
      <c r="E11" s="19">
        <f>GETPIVOTDATA("Sales",$A$3,"Sub-Category","Copiers")</f>
        <v>149528.01000000004</v>
      </c>
    </row>
    <row r="12" spans="1:5" x14ac:dyDescent="0.2">
      <c r="A12" s="12" t="s">
        <v>83</v>
      </c>
      <c r="B12" s="17">
        <v>114880.05000000012</v>
      </c>
      <c r="D12" t="str">
        <f t="shared" si="0"/>
        <v>Bookcases</v>
      </c>
      <c r="E12" s="20">
        <f>GETPIVOTDATA("Sales",$A$3,"Sub-Category","Bookcases")</f>
        <v>114880.05000000012</v>
      </c>
    </row>
    <row r="13" spans="1:5" x14ac:dyDescent="0.2">
      <c r="A13" s="12" t="s">
        <v>105</v>
      </c>
      <c r="B13" s="17">
        <v>107532.13999999996</v>
      </c>
      <c r="D13" t="str">
        <f t="shared" si="0"/>
        <v>Appliances</v>
      </c>
      <c r="E13" s="20">
        <f>GETPIVOTDATA("Sales",$A$3,"Sub-Category","Appliances")</f>
        <v>107532.13999999996</v>
      </c>
    </row>
    <row r="14" spans="1:5" x14ac:dyDescent="0.2">
      <c r="A14" s="12" t="s">
        <v>52</v>
      </c>
      <c r="B14" s="17">
        <v>91705.12</v>
      </c>
      <c r="D14" t="str">
        <f t="shared" si="0"/>
        <v>Furnishings</v>
      </c>
      <c r="E14" s="19">
        <f>GETPIVOTDATA("Sales",$A$3,"Sub-Category","Furnishings")</f>
        <v>91705.12</v>
      </c>
    </row>
    <row r="15" spans="1:5" x14ac:dyDescent="0.2">
      <c r="A15" s="12" t="s">
        <v>13</v>
      </c>
      <c r="B15" s="17">
        <v>78479.240000000122</v>
      </c>
      <c r="D15" t="str">
        <f t="shared" si="0"/>
        <v>Paper</v>
      </c>
      <c r="E15" s="19">
        <f>GETPIVOTDATA("Sales",$A$3,"Sub-Category","Paper")</f>
        <v>78479.240000000122</v>
      </c>
    </row>
    <row r="16" spans="1:5" x14ac:dyDescent="0.2">
      <c r="A16" s="12" t="s">
        <v>232</v>
      </c>
      <c r="B16" s="17">
        <v>46673.52000000004</v>
      </c>
      <c r="D16" t="str">
        <f t="shared" si="0"/>
        <v>Supplies</v>
      </c>
      <c r="E16" s="19">
        <f>GETPIVOTDATA("Sales",$A$3,"Sub-Category","Supplies")</f>
        <v>46673.52000000004</v>
      </c>
    </row>
    <row r="17" spans="1:5" x14ac:dyDescent="0.2">
      <c r="A17" s="12" t="s">
        <v>27</v>
      </c>
      <c r="B17" s="17">
        <v>27118.800000000007</v>
      </c>
      <c r="D17" t="str">
        <f t="shared" si="0"/>
        <v>Art</v>
      </c>
      <c r="E17" s="20">
        <f>GETPIVOTDATA("Sales",$A$3,"Sub-Category","Art")</f>
        <v>27118.800000000007</v>
      </c>
    </row>
    <row r="18" spans="1:5" x14ac:dyDescent="0.2">
      <c r="A18" s="12" t="s">
        <v>72</v>
      </c>
      <c r="B18" s="17">
        <v>16476.379999999997</v>
      </c>
      <c r="D18" t="str">
        <f t="shared" si="0"/>
        <v>Envelopes</v>
      </c>
      <c r="E18" s="20">
        <f>GETPIVOTDATA("Sales",$A$3,"Sub-Category","Envelopes")</f>
        <v>16476.379999999997</v>
      </c>
    </row>
    <row r="19" spans="1:5" x14ac:dyDescent="0.2">
      <c r="A19" s="12" t="s">
        <v>18</v>
      </c>
      <c r="B19" s="17">
        <v>12486.30000000001</v>
      </c>
      <c r="D19" t="str">
        <f t="shared" si="0"/>
        <v>Labels</v>
      </c>
      <c r="E19" s="19">
        <f>GETPIVOTDATA("Sales",$A$3,"Sub-Category","Labels")</f>
        <v>12486.30000000001</v>
      </c>
    </row>
    <row r="20" spans="1:5" x14ac:dyDescent="0.2">
      <c r="A20" s="13" t="s">
        <v>47</v>
      </c>
      <c r="B20" s="18">
        <v>3024.2500000000009</v>
      </c>
      <c r="D20" t="str">
        <f t="shared" si="0"/>
        <v>Fasteners</v>
      </c>
      <c r="E20" s="19">
        <f>GETPIVOTDATA("Sales",$A$3,"Sub-Category","Fasteners")</f>
        <v>3024.2500000000009</v>
      </c>
    </row>
    <row r="21" spans="1:5" x14ac:dyDescent="0.2">
      <c r="E21" s="2"/>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649293-12F0-F347-9A63-B4DA1A2FF5A7}">
  <dimension ref="A1:E2500"/>
  <sheetViews>
    <sheetView workbookViewId="0">
      <selection activeCell="K42" sqref="K42"/>
    </sheetView>
  </sheetViews>
  <sheetFormatPr baseColWidth="10" defaultRowHeight="15" x14ac:dyDescent="0.2"/>
  <cols>
    <col min="4" max="4" width="12" bestFit="1" customWidth="1"/>
    <col min="5" max="6" width="20.1640625" bestFit="1" customWidth="1"/>
  </cols>
  <sheetData>
    <row r="1" spans="1:5" x14ac:dyDescent="0.2">
      <c r="A1" s="1" t="str">
        <f>Database!B1</f>
        <v>Year</v>
      </c>
      <c r="B1" s="1" t="s">
        <v>1</v>
      </c>
    </row>
    <row r="2" spans="1:5" x14ac:dyDescent="0.2">
      <c r="A2" t="str">
        <f>Database!B2</f>
        <v>2014</v>
      </c>
      <c r="B2" s="23" t="s">
        <v>10</v>
      </c>
      <c r="D2" s="9" t="s">
        <v>3960</v>
      </c>
      <c r="E2" s="10" t="s">
        <v>3980</v>
      </c>
    </row>
    <row r="3" spans="1:5" x14ac:dyDescent="0.2">
      <c r="A3" t="str">
        <f>Database!B3</f>
        <v>2014</v>
      </c>
      <c r="B3" t="s">
        <v>16</v>
      </c>
      <c r="D3" s="11" t="s">
        <v>3974</v>
      </c>
      <c r="E3" s="10">
        <v>595</v>
      </c>
    </row>
    <row r="4" spans="1:5" x14ac:dyDescent="0.2">
      <c r="A4" t="str">
        <f>Database!B6</f>
        <v>2014</v>
      </c>
      <c r="B4" t="s">
        <v>25</v>
      </c>
      <c r="D4" s="12" t="s">
        <v>3975</v>
      </c>
      <c r="E4" s="21">
        <v>573</v>
      </c>
    </row>
    <row r="5" spans="1:5" x14ac:dyDescent="0.2">
      <c r="A5" t="str">
        <f>Database!B7</f>
        <v>2014</v>
      </c>
      <c r="B5" t="s">
        <v>30</v>
      </c>
      <c r="D5" s="12" t="s">
        <v>3976</v>
      </c>
      <c r="E5" s="21">
        <v>638</v>
      </c>
    </row>
    <row r="6" spans="1:5" x14ac:dyDescent="0.2">
      <c r="A6" t="str">
        <f>Database!B8</f>
        <v>2014</v>
      </c>
      <c r="B6" t="s">
        <v>33</v>
      </c>
      <c r="D6" s="13" t="s">
        <v>3977</v>
      </c>
      <c r="E6" s="22">
        <v>693</v>
      </c>
    </row>
    <row r="7" spans="1:5" x14ac:dyDescent="0.2">
      <c r="A7" t="str">
        <f>Database!B9</f>
        <v>2014</v>
      </c>
      <c r="B7" t="s">
        <v>36</v>
      </c>
    </row>
    <row r="8" spans="1:5" x14ac:dyDescent="0.2">
      <c r="A8" t="str">
        <f>Database!B16</f>
        <v>2014</v>
      </c>
      <c r="B8" t="s">
        <v>51</v>
      </c>
    </row>
    <row r="9" spans="1:5" x14ac:dyDescent="0.2">
      <c r="A9" t="str">
        <f>Database!B18</f>
        <v>2014</v>
      </c>
      <c r="B9" t="s">
        <v>56</v>
      </c>
    </row>
    <row r="10" spans="1:5" x14ac:dyDescent="0.2">
      <c r="A10" t="str">
        <f>Database!B20</f>
        <v>2014</v>
      </c>
      <c r="B10" t="s">
        <v>61</v>
      </c>
    </row>
    <row r="11" spans="1:5" x14ac:dyDescent="0.2">
      <c r="A11" t="str">
        <f>Database!B22</f>
        <v>2014</v>
      </c>
      <c r="B11" t="s">
        <v>66</v>
      </c>
    </row>
    <row r="12" spans="1:5" x14ac:dyDescent="0.2">
      <c r="A12" t="str">
        <f>Database!B23</f>
        <v>2014</v>
      </c>
      <c r="B12" t="s">
        <v>70</v>
      </c>
    </row>
    <row r="13" spans="1:5" x14ac:dyDescent="0.2">
      <c r="A13" t="str">
        <f>Database!B28</f>
        <v>2014</v>
      </c>
      <c r="B13" t="s">
        <v>78</v>
      </c>
    </row>
    <row r="14" spans="1:5" x14ac:dyDescent="0.2">
      <c r="A14" t="str">
        <f>Database!B29</f>
        <v>2014</v>
      </c>
      <c r="B14" t="s">
        <v>81</v>
      </c>
    </row>
    <row r="15" spans="1:5" x14ac:dyDescent="0.2">
      <c r="A15" t="str">
        <f>Database!B32</f>
        <v>2014</v>
      </c>
      <c r="B15" t="s">
        <v>86</v>
      </c>
    </row>
    <row r="16" spans="1:5" x14ac:dyDescent="0.2">
      <c r="A16" t="str">
        <f>Database!B34</f>
        <v>2014</v>
      </c>
      <c r="B16" t="s">
        <v>91</v>
      </c>
    </row>
    <row r="17" spans="1:2" x14ac:dyDescent="0.2">
      <c r="A17" t="str">
        <f>Database!B35</f>
        <v>2014</v>
      </c>
      <c r="B17" t="s">
        <v>94</v>
      </c>
    </row>
    <row r="18" spans="1:2" x14ac:dyDescent="0.2">
      <c r="A18" t="str">
        <f>Database!B36</f>
        <v>2014</v>
      </c>
      <c r="B18" t="s">
        <v>97</v>
      </c>
    </row>
    <row r="19" spans="1:2" x14ac:dyDescent="0.2">
      <c r="A19" t="str">
        <f>Database!B40</f>
        <v>2014</v>
      </c>
      <c r="B19" t="s">
        <v>103</v>
      </c>
    </row>
    <row r="20" spans="1:2" x14ac:dyDescent="0.2">
      <c r="A20" t="str">
        <f>Database!B41</f>
        <v>2014</v>
      </c>
      <c r="B20" t="s">
        <v>108</v>
      </c>
    </row>
    <row r="21" spans="1:2" x14ac:dyDescent="0.2">
      <c r="A21" t="str">
        <f>Database!B45</f>
        <v>2014</v>
      </c>
      <c r="B21" t="s">
        <v>115</v>
      </c>
    </row>
    <row r="22" spans="1:2" x14ac:dyDescent="0.2">
      <c r="A22" t="str">
        <f>Database!B51</f>
        <v>2014</v>
      </c>
      <c r="B22" t="s">
        <v>122</v>
      </c>
    </row>
    <row r="23" spans="1:2" x14ac:dyDescent="0.2">
      <c r="A23" t="str">
        <f>Database!B53</f>
        <v>2014</v>
      </c>
      <c r="B23" t="s">
        <v>124</v>
      </c>
    </row>
    <row r="24" spans="1:2" x14ac:dyDescent="0.2">
      <c r="A24" t="str">
        <f>Database!B61</f>
        <v>2014</v>
      </c>
      <c r="B24" t="s">
        <v>134</v>
      </c>
    </row>
    <row r="25" spans="1:2" x14ac:dyDescent="0.2">
      <c r="A25" t="str">
        <f>Database!B62</f>
        <v>2014</v>
      </c>
      <c r="B25" t="s">
        <v>138</v>
      </c>
    </row>
    <row r="26" spans="1:2" x14ac:dyDescent="0.2">
      <c r="A26" t="str">
        <f>Database!B63</f>
        <v>2014</v>
      </c>
      <c r="B26" t="s">
        <v>142</v>
      </c>
    </row>
    <row r="27" spans="1:2" x14ac:dyDescent="0.2">
      <c r="A27" t="str">
        <f>Database!B64</f>
        <v>2014</v>
      </c>
      <c r="B27" t="s">
        <v>145</v>
      </c>
    </row>
    <row r="28" spans="1:2" x14ac:dyDescent="0.2">
      <c r="A28" t="str">
        <f>Database!B65</f>
        <v>2014</v>
      </c>
      <c r="B28" t="s">
        <v>149</v>
      </c>
    </row>
    <row r="29" spans="1:2" x14ac:dyDescent="0.2">
      <c r="A29" t="str">
        <f>Database!B72</f>
        <v>2014</v>
      </c>
      <c r="B29" t="s">
        <v>157</v>
      </c>
    </row>
    <row r="30" spans="1:2" x14ac:dyDescent="0.2">
      <c r="A30" t="str">
        <f>Database!B74</f>
        <v>2014</v>
      </c>
      <c r="B30" t="s">
        <v>162</v>
      </c>
    </row>
    <row r="31" spans="1:2" x14ac:dyDescent="0.2">
      <c r="A31" t="str">
        <f>Database!B77</f>
        <v>2014</v>
      </c>
      <c r="B31" t="s">
        <v>168</v>
      </c>
    </row>
    <row r="32" spans="1:2" x14ac:dyDescent="0.2">
      <c r="A32" t="str">
        <f>Database!B78</f>
        <v>2014</v>
      </c>
      <c r="B32" t="s">
        <v>172</v>
      </c>
    </row>
    <row r="33" spans="1:2" x14ac:dyDescent="0.2">
      <c r="A33" t="str">
        <f>Database!B80</f>
        <v>2014</v>
      </c>
      <c r="B33" t="s">
        <v>176</v>
      </c>
    </row>
    <row r="34" spans="1:2" x14ac:dyDescent="0.2">
      <c r="A34" t="str">
        <f>Database!B81</f>
        <v>2014</v>
      </c>
      <c r="B34" t="s">
        <v>179</v>
      </c>
    </row>
    <row r="35" spans="1:2" x14ac:dyDescent="0.2">
      <c r="A35" t="str">
        <f>Database!B82</f>
        <v>2014</v>
      </c>
      <c r="B35" t="s">
        <v>183</v>
      </c>
    </row>
    <row r="36" spans="1:2" x14ac:dyDescent="0.2">
      <c r="A36" t="str">
        <f>Database!B83</f>
        <v>2014</v>
      </c>
      <c r="B36" t="s">
        <v>185</v>
      </c>
    </row>
    <row r="37" spans="1:2" x14ac:dyDescent="0.2">
      <c r="A37" t="str">
        <f>Database!B87</f>
        <v>2014</v>
      </c>
      <c r="B37" t="s">
        <v>193</v>
      </c>
    </row>
    <row r="38" spans="1:2" x14ac:dyDescent="0.2">
      <c r="A38" t="str">
        <f>Database!B89</f>
        <v>2014</v>
      </c>
      <c r="B38" t="s">
        <v>196</v>
      </c>
    </row>
    <row r="39" spans="1:2" x14ac:dyDescent="0.2">
      <c r="A39" t="str">
        <f>Database!B90</f>
        <v>2014</v>
      </c>
      <c r="B39" t="s">
        <v>198</v>
      </c>
    </row>
    <row r="40" spans="1:2" x14ac:dyDescent="0.2">
      <c r="A40" t="str">
        <f>Database!B94</f>
        <v>2014</v>
      </c>
      <c r="B40" t="s">
        <v>204</v>
      </c>
    </row>
    <row r="41" spans="1:2" x14ac:dyDescent="0.2">
      <c r="A41" t="str">
        <f>Database!B96</f>
        <v>2014</v>
      </c>
      <c r="B41" t="s">
        <v>209</v>
      </c>
    </row>
    <row r="42" spans="1:2" x14ac:dyDescent="0.2">
      <c r="A42" t="str">
        <f>Database!B97</f>
        <v>2014</v>
      </c>
      <c r="B42" t="s">
        <v>212</v>
      </c>
    </row>
    <row r="43" spans="1:2" x14ac:dyDescent="0.2">
      <c r="A43" t="str">
        <f>Database!B100</f>
        <v>2014</v>
      </c>
      <c r="B43" t="s">
        <v>215</v>
      </c>
    </row>
    <row r="44" spans="1:2" x14ac:dyDescent="0.2">
      <c r="A44" t="str">
        <f>Database!B106</f>
        <v>2014</v>
      </c>
      <c r="B44" t="s">
        <v>224</v>
      </c>
    </row>
    <row r="45" spans="1:2" x14ac:dyDescent="0.2">
      <c r="A45" t="str">
        <f>Database!B107</f>
        <v>2014</v>
      </c>
      <c r="B45" t="s">
        <v>227</v>
      </c>
    </row>
    <row r="46" spans="1:2" x14ac:dyDescent="0.2">
      <c r="A46" t="str">
        <f>Database!B108</f>
        <v>2014</v>
      </c>
      <c r="B46" t="s">
        <v>229</v>
      </c>
    </row>
    <row r="47" spans="1:2" x14ac:dyDescent="0.2">
      <c r="A47" t="str">
        <f>Database!B111</f>
        <v>2014</v>
      </c>
      <c r="B47" t="s">
        <v>235</v>
      </c>
    </row>
    <row r="48" spans="1:2" x14ac:dyDescent="0.2">
      <c r="A48" t="str">
        <f>Database!B112</f>
        <v>2014</v>
      </c>
      <c r="B48" t="s">
        <v>238</v>
      </c>
    </row>
    <row r="49" spans="1:2" x14ac:dyDescent="0.2">
      <c r="A49" t="str">
        <f>Database!B115</f>
        <v>2014</v>
      </c>
      <c r="B49" t="s">
        <v>244</v>
      </c>
    </row>
    <row r="50" spans="1:2" x14ac:dyDescent="0.2">
      <c r="A50" t="str">
        <f>Database!B116</f>
        <v>2014</v>
      </c>
      <c r="B50" t="s">
        <v>246</v>
      </c>
    </row>
    <row r="51" spans="1:2" x14ac:dyDescent="0.2">
      <c r="A51" t="str">
        <f>Database!B117</f>
        <v>2014</v>
      </c>
      <c r="B51" t="s">
        <v>249</v>
      </c>
    </row>
    <row r="52" spans="1:2" x14ac:dyDescent="0.2">
      <c r="A52" t="str">
        <f>Database!B119</f>
        <v>2014</v>
      </c>
      <c r="B52" t="s">
        <v>252</v>
      </c>
    </row>
    <row r="53" spans="1:2" x14ac:dyDescent="0.2">
      <c r="A53" t="str">
        <f>Database!B120</f>
        <v>2014</v>
      </c>
      <c r="B53" t="s">
        <v>255</v>
      </c>
    </row>
    <row r="54" spans="1:2" x14ac:dyDescent="0.2">
      <c r="A54" t="str">
        <f>Database!B121</f>
        <v>2014</v>
      </c>
      <c r="B54" t="s">
        <v>257</v>
      </c>
    </row>
    <row r="55" spans="1:2" x14ac:dyDescent="0.2">
      <c r="A55" t="str">
        <f>Database!B122</f>
        <v>2014</v>
      </c>
      <c r="B55" t="s">
        <v>260</v>
      </c>
    </row>
    <row r="56" spans="1:2" x14ac:dyDescent="0.2">
      <c r="A56" t="str">
        <f>Database!B124</f>
        <v>2014</v>
      </c>
      <c r="B56" t="s">
        <v>264</v>
      </c>
    </row>
    <row r="57" spans="1:2" x14ac:dyDescent="0.2">
      <c r="A57" t="str">
        <f>Database!B126</f>
        <v>2014</v>
      </c>
      <c r="B57" t="s">
        <v>267</v>
      </c>
    </row>
    <row r="58" spans="1:2" x14ac:dyDescent="0.2">
      <c r="A58" t="str">
        <f>Database!B127</f>
        <v>2014</v>
      </c>
      <c r="B58" t="s">
        <v>270</v>
      </c>
    </row>
    <row r="59" spans="1:2" x14ac:dyDescent="0.2">
      <c r="A59" t="str">
        <f>Database!B128</f>
        <v>2014</v>
      </c>
      <c r="B59" t="s">
        <v>271</v>
      </c>
    </row>
    <row r="60" spans="1:2" x14ac:dyDescent="0.2">
      <c r="A60" t="str">
        <f>Database!B129</f>
        <v>2014</v>
      </c>
      <c r="B60" t="s">
        <v>273</v>
      </c>
    </row>
    <row r="61" spans="1:2" x14ac:dyDescent="0.2">
      <c r="A61" t="str">
        <f>Database!B131</f>
        <v>2014</v>
      </c>
      <c r="B61" t="s">
        <v>276</v>
      </c>
    </row>
    <row r="62" spans="1:2" x14ac:dyDescent="0.2">
      <c r="A62" t="str">
        <f>Database!B135</f>
        <v>2014</v>
      </c>
      <c r="B62" t="s">
        <v>280</v>
      </c>
    </row>
    <row r="63" spans="1:2" x14ac:dyDescent="0.2">
      <c r="A63" t="str">
        <f>Database!B137</f>
        <v>2014</v>
      </c>
      <c r="B63" t="s">
        <v>283</v>
      </c>
    </row>
    <row r="64" spans="1:2" x14ac:dyDescent="0.2">
      <c r="A64" t="str">
        <f>Database!B139</f>
        <v>2014</v>
      </c>
      <c r="B64" t="s">
        <v>285</v>
      </c>
    </row>
    <row r="65" spans="1:2" x14ac:dyDescent="0.2">
      <c r="A65" t="str">
        <f>Database!B141</f>
        <v>2014</v>
      </c>
      <c r="B65" t="s">
        <v>289</v>
      </c>
    </row>
    <row r="66" spans="1:2" x14ac:dyDescent="0.2">
      <c r="A66" t="str">
        <f>Database!B142</f>
        <v>2014</v>
      </c>
      <c r="B66" t="s">
        <v>291</v>
      </c>
    </row>
    <row r="67" spans="1:2" x14ac:dyDescent="0.2">
      <c r="A67" t="str">
        <f>Database!B145</f>
        <v>2014</v>
      </c>
      <c r="B67" t="s">
        <v>294</v>
      </c>
    </row>
    <row r="68" spans="1:2" x14ac:dyDescent="0.2">
      <c r="A68" t="str">
        <f>Database!B148</f>
        <v>2014</v>
      </c>
      <c r="B68" t="s">
        <v>297</v>
      </c>
    </row>
    <row r="69" spans="1:2" x14ac:dyDescent="0.2">
      <c r="A69" t="str">
        <f>Database!B149</f>
        <v>2014</v>
      </c>
      <c r="B69" t="s">
        <v>299</v>
      </c>
    </row>
    <row r="70" spans="1:2" x14ac:dyDescent="0.2">
      <c r="A70" t="str">
        <f>Database!B150</f>
        <v>2014</v>
      </c>
      <c r="B70" t="s">
        <v>302</v>
      </c>
    </row>
    <row r="71" spans="1:2" x14ac:dyDescent="0.2">
      <c r="A71" t="str">
        <f>Database!B152</f>
        <v>2014</v>
      </c>
      <c r="B71" t="s">
        <v>306</v>
      </c>
    </row>
    <row r="72" spans="1:2" x14ac:dyDescent="0.2">
      <c r="A72" t="str">
        <f>Database!B160</f>
        <v>2014</v>
      </c>
      <c r="B72" t="s">
        <v>316</v>
      </c>
    </row>
    <row r="73" spans="1:2" x14ac:dyDescent="0.2">
      <c r="A73" t="str">
        <f>Database!B161</f>
        <v>2014</v>
      </c>
      <c r="B73" t="s">
        <v>318</v>
      </c>
    </row>
    <row r="74" spans="1:2" x14ac:dyDescent="0.2">
      <c r="A74" t="str">
        <f>Database!B165</f>
        <v>2014</v>
      </c>
      <c r="B74" t="s">
        <v>324</v>
      </c>
    </row>
    <row r="75" spans="1:2" x14ac:dyDescent="0.2">
      <c r="A75" t="str">
        <f>Database!B166</f>
        <v>2014</v>
      </c>
      <c r="B75" t="s">
        <v>326</v>
      </c>
    </row>
    <row r="76" spans="1:2" x14ac:dyDescent="0.2">
      <c r="A76" t="str">
        <f>Database!B168</f>
        <v>2014</v>
      </c>
      <c r="B76" t="s">
        <v>330</v>
      </c>
    </row>
    <row r="77" spans="1:2" x14ac:dyDescent="0.2">
      <c r="A77" t="str">
        <f>Database!B170</f>
        <v>2014</v>
      </c>
      <c r="B77" t="s">
        <v>333</v>
      </c>
    </row>
    <row r="78" spans="1:2" x14ac:dyDescent="0.2">
      <c r="A78" t="str">
        <f>Database!B171</f>
        <v>2014</v>
      </c>
      <c r="B78" t="s">
        <v>335</v>
      </c>
    </row>
    <row r="79" spans="1:2" x14ac:dyDescent="0.2">
      <c r="A79" t="str">
        <f>Database!B175</f>
        <v>2014</v>
      </c>
      <c r="B79" t="s">
        <v>339</v>
      </c>
    </row>
    <row r="80" spans="1:2" x14ac:dyDescent="0.2">
      <c r="A80" t="str">
        <f>Database!B176</f>
        <v>2014</v>
      </c>
      <c r="B80" t="s">
        <v>342</v>
      </c>
    </row>
    <row r="81" spans="1:2" x14ac:dyDescent="0.2">
      <c r="A81" t="str">
        <f>Database!B178</f>
        <v>2014</v>
      </c>
      <c r="B81" t="s">
        <v>344</v>
      </c>
    </row>
    <row r="82" spans="1:2" x14ac:dyDescent="0.2">
      <c r="A82" t="str">
        <f>Database!B179</f>
        <v>2014</v>
      </c>
      <c r="B82" t="s">
        <v>346</v>
      </c>
    </row>
    <row r="83" spans="1:2" x14ac:dyDescent="0.2">
      <c r="A83" t="str">
        <f>Database!B184</f>
        <v>2014</v>
      </c>
      <c r="B83" t="s">
        <v>352</v>
      </c>
    </row>
    <row r="84" spans="1:2" x14ac:dyDescent="0.2">
      <c r="A84" t="str">
        <f>Database!B186</f>
        <v>2014</v>
      </c>
      <c r="B84" t="s">
        <v>356</v>
      </c>
    </row>
    <row r="85" spans="1:2" x14ac:dyDescent="0.2">
      <c r="A85" t="str">
        <f>Database!B187</f>
        <v>2014</v>
      </c>
      <c r="B85" t="s">
        <v>359</v>
      </c>
    </row>
    <row r="86" spans="1:2" x14ac:dyDescent="0.2">
      <c r="A86" t="str">
        <f>Database!B193</f>
        <v>2014</v>
      </c>
      <c r="B86" t="s">
        <v>368</v>
      </c>
    </row>
    <row r="87" spans="1:2" x14ac:dyDescent="0.2">
      <c r="A87" t="str">
        <f>Database!B198</f>
        <v>2014</v>
      </c>
      <c r="B87" t="s">
        <v>373</v>
      </c>
    </row>
    <row r="88" spans="1:2" x14ac:dyDescent="0.2">
      <c r="A88" t="str">
        <f>Database!B203</f>
        <v>2014</v>
      </c>
      <c r="B88" t="s">
        <v>379</v>
      </c>
    </row>
    <row r="89" spans="1:2" x14ac:dyDescent="0.2">
      <c r="A89" t="str">
        <f>Database!B211</f>
        <v>2014</v>
      </c>
      <c r="B89" t="s">
        <v>388</v>
      </c>
    </row>
    <row r="90" spans="1:2" x14ac:dyDescent="0.2">
      <c r="A90" t="str">
        <f>Database!B212</f>
        <v>2014</v>
      </c>
      <c r="B90" t="s">
        <v>391</v>
      </c>
    </row>
    <row r="91" spans="1:2" x14ac:dyDescent="0.2">
      <c r="A91" t="str">
        <f>Database!B219</f>
        <v>2014</v>
      </c>
      <c r="B91" t="s">
        <v>396</v>
      </c>
    </row>
    <row r="92" spans="1:2" x14ac:dyDescent="0.2">
      <c r="A92" t="str">
        <f>Database!B220</f>
        <v>2014</v>
      </c>
      <c r="B92" t="s">
        <v>398</v>
      </c>
    </row>
    <row r="93" spans="1:2" x14ac:dyDescent="0.2">
      <c r="A93" t="str">
        <f>Database!B223</f>
        <v>2014</v>
      </c>
      <c r="B93" t="s">
        <v>402</v>
      </c>
    </row>
    <row r="94" spans="1:2" x14ac:dyDescent="0.2">
      <c r="A94" t="str">
        <f>Database!B230</f>
        <v>2014</v>
      </c>
      <c r="B94" t="s">
        <v>409</v>
      </c>
    </row>
    <row r="95" spans="1:2" x14ac:dyDescent="0.2">
      <c r="A95" t="str">
        <f>Database!B232</f>
        <v>2014</v>
      </c>
      <c r="B95" t="s">
        <v>412</v>
      </c>
    </row>
    <row r="96" spans="1:2" x14ac:dyDescent="0.2">
      <c r="A96" t="str">
        <f>Database!B233</f>
        <v>2014</v>
      </c>
      <c r="B96" t="s">
        <v>414</v>
      </c>
    </row>
    <row r="97" spans="1:2" x14ac:dyDescent="0.2">
      <c r="A97" t="str">
        <f>Database!B238</f>
        <v>2014</v>
      </c>
      <c r="B97" t="s">
        <v>420</v>
      </c>
    </row>
    <row r="98" spans="1:2" x14ac:dyDescent="0.2">
      <c r="A98" t="str">
        <f>Database!B241</f>
        <v>2014</v>
      </c>
      <c r="B98" t="s">
        <v>424</v>
      </c>
    </row>
    <row r="99" spans="1:2" x14ac:dyDescent="0.2">
      <c r="A99" t="str">
        <f>Database!B243</f>
        <v>2014</v>
      </c>
      <c r="B99" t="s">
        <v>427</v>
      </c>
    </row>
    <row r="100" spans="1:2" x14ac:dyDescent="0.2">
      <c r="A100" t="str">
        <f>Database!B245</f>
        <v>2014</v>
      </c>
      <c r="B100" t="s">
        <v>430</v>
      </c>
    </row>
    <row r="101" spans="1:2" x14ac:dyDescent="0.2">
      <c r="A101" t="str">
        <f>Database!B246</f>
        <v>2014</v>
      </c>
      <c r="B101" t="s">
        <v>432</v>
      </c>
    </row>
    <row r="102" spans="1:2" x14ac:dyDescent="0.2">
      <c r="A102" t="str">
        <f>Database!B248</f>
        <v>2014</v>
      </c>
      <c r="B102" t="s">
        <v>435</v>
      </c>
    </row>
    <row r="103" spans="1:2" x14ac:dyDescent="0.2">
      <c r="A103" t="str">
        <f>Database!B249</f>
        <v>2014</v>
      </c>
      <c r="B103" t="s">
        <v>438</v>
      </c>
    </row>
    <row r="104" spans="1:2" x14ac:dyDescent="0.2">
      <c r="A104" t="str">
        <f>Database!B250</f>
        <v>2014</v>
      </c>
      <c r="B104" t="s">
        <v>440</v>
      </c>
    </row>
    <row r="105" spans="1:2" x14ac:dyDescent="0.2">
      <c r="A105" t="str">
        <f>Database!B252</f>
        <v>2014</v>
      </c>
      <c r="B105" t="s">
        <v>444</v>
      </c>
    </row>
    <row r="106" spans="1:2" x14ac:dyDescent="0.2">
      <c r="A106" t="str">
        <f>Database!B256</f>
        <v>2014</v>
      </c>
      <c r="B106" t="s">
        <v>449</v>
      </c>
    </row>
    <row r="107" spans="1:2" x14ac:dyDescent="0.2">
      <c r="A107" t="str">
        <f>Database!B257</f>
        <v>2014</v>
      </c>
      <c r="B107" t="s">
        <v>451</v>
      </c>
    </row>
    <row r="108" spans="1:2" x14ac:dyDescent="0.2">
      <c r="A108" t="str">
        <f>Database!B260</f>
        <v>2014</v>
      </c>
      <c r="B108" t="s">
        <v>454</v>
      </c>
    </row>
    <row r="109" spans="1:2" x14ac:dyDescent="0.2">
      <c r="A109" t="str">
        <f>Database!B261</f>
        <v>2014</v>
      </c>
      <c r="B109" t="s">
        <v>457</v>
      </c>
    </row>
    <row r="110" spans="1:2" x14ac:dyDescent="0.2">
      <c r="A110" t="str">
        <f>Database!B263</f>
        <v>2014</v>
      </c>
      <c r="B110" t="s">
        <v>461</v>
      </c>
    </row>
    <row r="111" spans="1:2" x14ac:dyDescent="0.2">
      <c r="A111" t="str">
        <f>Database!B264</f>
        <v>2014</v>
      </c>
      <c r="B111" t="s">
        <v>464</v>
      </c>
    </row>
    <row r="112" spans="1:2" x14ac:dyDescent="0.2">
      <c r="A112" t="str">
        <f>Database!B265</f>
        <v>2014</v>
      </c>
      <c r="B112" t="s">
        <v>467</v>
      </c>
    </row>
    <row r="113" spans="1:2" x14ac:dyDescent="0.2">
      <c r="A113" t="str">
        <f>Database!B266</f>
        <v>2014</v>
      </c>
      <c r="B113" t="s">
        <v>470</v>
      </c>
    </row>
    <row r="114" spans="1:2" x14ac:dyDescent="0.2">
      <c r="A114" t="str">
        <f>Database!B267</f>
        <v>2014</v>
      </c>
      <c r="B114" t="s">
        <v>472</v>
      </c>
    </row>
    <row r="115" spans="1:2" x14ac:dyDescent="0.2">
      <c r="A115" t="str">
        <f>Database!B269</f>
        <v>2014</v>
      </c>
      <c r="B115" t="s">
        <v>475</v>
      </c>
    </row>
    <row r="116" spans="1:2" x14ac:dyDescent="0.2">
      <c r="A116" t="str">
        <f>Database!B271</f>
        <v>2014</v>
      </c>
      <c r="B116" t="s">
        <v>478</v>
      </c>
    </row>
    <row r="117" spans="1:2" x14ac:dyDescent="0.2">
      <c r="A117" t="str">
        <f>Database!B274</f>
        <v>2014</v>
      </c>
      <c r="B117" t="s">
        <v>482</v>
      </c>
    </row>
    <row r="118" spans="1:2" x14ac:dyDescent="0.2">
      <c r="A118" t="str">
        <f>Database!B275</f>
        <v>2014</v>
      </c>
      <c r="B118" t="s">
        <v>485</v>
      </c>
    </row>
    <row r="119" spans="1:2" x14ac:dyDescent="0.2">
      <c r="A119" t="str">
        <f>Database!B277</f>
        <v>2014</v>
      </c>
      <c r="B119" t="s">
        <v>488</v>
      </c>
    </row>
    <row r="120" spans="1:2" x14ac:dyDescent="0.2">
      <c r="A120" t="str">
        <f>Database!B278</f>
        <v>2014</v>
      </c>
      <c r="B120" t="s">
        <v>490</v>
      </c>
    </row>
    <row r="121" spans="1:2" x14ac:dyDescent="0.2">
      <c r="A121" t="str">
        <f>Database!B280</f>
        <v>2014</v>
      </c>
      <c r="B121" t="s">
        <v>493</v>
      </c>
    </row>
    <row r="122" spans="1:2" x14ac:dyDescent="0.2">
      <c r="A122" t="str">
        <f>Database!B281</f>
        <v>2014</v>
      </c>
      <c r="B122" t="s">
        <v>495</v>
      </c>
    </row>
    <row r="123" spans="1:2" x14ac:dyDescent="0.2">
      <c r="A123" t="str">
        <f>Database!B286</f>
        <v>2014</v>
      </c>
      <c r="B123" t="s">
        <v>500</v>
      </c>
    </row>
    <row r="124" spans="1:2" x14ac:dyDescent="0.2">
      <c r="A124" t="str">
        <f>Database!B288</f>
        <v>2014</v>
      </c>
      <c r="B124" t="s">
        <v>505</v>
      </c>
    </row>
    <row r="125" spans="1:2" x14ac:dyDescent="0.2">
      <c r="A125" t="str">
        <f>Database!B293</f>
        <v>2014</v>
      </c>
      <c r="B125" t="s">
        <v>511</v>
      </c>
    </row>
    <row r="126" spans="1:2" x14ac:dyDescent="0.2">
      <c r="A126" t="str">
        <f>Database!B294</f>
        <v>2014</v>
      </c>
      <c r="B126" t="s">
        <v>514</v>
      </c>
    </row>
    <row r="127" spans="1:2" x14ac:dyDescent="0.2">
      <c r="A127" t="str">
        <f>Database!B297</f>
        <v>2014</v>
      </c>
      <c r="B127" t="s">
        <v>516</v>
      </c>
    </row>
    <row r="128" spans="1:2" x14ac:dyDescent="0.2">
      <c r="A128" t="str">
        <f>Database!B300</f>
        <v>2014</v>
      </c>
      <c r="B128" t="s">
        <v>520</v>
      </c>
    </row>
    <row r="129" spans="1:2" x14ac:dyDescent="0.2">
      <c r="A129" t="str">
        <f>Database!B301</f>
        <v>2014</v>
      </c>
      <c r="B129" t="s">
        <v>522</v>
      </c>
    </row>
    <row r="130" spans="1:2" x14ac:dyDescent="0.2">
      <c r="A130" t="str">
        <f>Database!B305</f>
        <v>2014</v>
      </c>
      <c r="B130" t="s">
        <v>527</v>
      </c>
    </row>
    <row r="131" spans="1:2" x14ac:dyDescent="0.2">
      <c r="A131" t="str">
        <f>Database!B306</f>
        <v>2014</v>
      </c>
      <c r="B131" t="s">
        <v>529</v>
      </c>
    </row>
    <row r="132" spans="1:2" x14ac:dyDescent="0.2">
      <c r="A132" t="str">
        <f>Database!B311</f>
        <v>2014</v>
      </c>
      <c r="B132" t="s">
        <v>533</v>
      </c>
    </row>
    <row r="133" spans="1:2" x14ac:dyDescent="0.2">
      <c r="A133" t="str">
        <f>Database!B313</f>
        <v>2014</v>
      </c>
      <c r="B133" t="s">
        <v>536</v>
      </c>
    </row>
    <row r="134" spans="1:2" x14ac:dyDescent="0.2">
      <c r="A134" t="str">
        <f>Database!B317</f>
        <v>2014</v>
      </c>
      <c r="B134" t="s">
        <v>539</v>
      </c>
    </row>
    <row r="135" spans="1:2" x14ac:dyDescent="0.2">
      <c r="A135" t="str">
        <f>Database!B318</f>
        <v>2014</v>
      </c>
      <c r="B135" t="s">
        <v>542</v>
      </c>
    </row>
    <row r="136" spans="1:2" x14ac:dyDescent="0.2">
      <c r="A136" t="str">
        <f>Database!B322</f>
        <v>2014</v>
      </c>
      <c r="B136" t="s">
        <v>547</v>
      </c>
    </row>
    <row r="137" spans="1:2" x14ac:dyDescent="0.2">
      <c r="A137" t="str">
        <f>Database!B324</f>
        <v>2014</v>
      </c>
      <c r="B137" t="s">
        <v>550</v>
      </c>
    </row>
    <row r="138" spans="1:2" x14ac:dyDescent="0.2">
      <c r="A138" t="str">
        <f>Database!B328</f>
        <v>2014</v>
      </c>
      <c r="B138" t="s">
        <v>555</v>
      </c>
    </row>
    <row r="139" spans="1:2" x14ac:dyDescent="0.2">
      <c r="A139" t="str">
        <f>Database!B331</f>
        <v>2014</v>
      </c>
      <c r="B139" t="s">
        <v>560</v>
      </c>
    </row>
    <row r="140" spans="1:2" x14ac:dyDescent="0.2">
      <c r="A140" t="str">
        <f>Database!B332</f>
        <v>2014</v>
      </c>
      <c r="B140" t="s">
        <v>563</v>
      </c>
    </row>
    <row r="141" spans="1:2" x14ac:dyDescent="0.2">
      <c r="A141" t="str">
        <f>Database!B334</f>
        <v>2014</v>
      </c>
      <c r="B141" t="s">
        <v>565</v>
      </c>
    </row>
    <row r="142" spans="1:2" x14ac:dyDescent="0.2">
      <c r="A142" t="str">
        <f>Database!B336</f>
        <v>2014</v>
      </c>
      <c r="B142" t="s">
        <v>569</v>
      </c>
    </row>
    <row r="143" spans="1:2" x14ac:dyDescent="0.2">
      <c r="A143" t="str">
        <f>Database!B338</f>
        <v>2014</v>
      </c>
      <c r="B143" t="s">
        <v>572</v>
      </c>
    </row>
    <row r="144" spans="1:2" x14ac:dyDescent="0.2">
      <c r="A144" t="str">
        <f>Database!B339</f>
        <v>2014</v>
      </c>
      <c r="B144" t="s">
        <v>574</v>
      </c>
    </row>
    <row r="145" spans="1:2" x14ac:dyDescent="0.2">
      <c r="A145" t="str">
        <f>Database!B342</f>
        <v>2014</v>
      </c>
      <c r="B145" t="s">
        <v>577</v>
      </c>
    </row>
    <row r="146" spans="1:2" x14ac:dyDescent="0.2">
      <c r="A146" t="str">
        <f>Database!B343</f>
        <v>2014</v>
      </c>
      <c r="B146" t="s">
        <v>580</v>
      </c>
    </row>
    <row r="147" spans="1:2" x14ac:dyDescent="0.2">
      <c r="A147" t="str">
        <f>Database!B347</f>
        <v>2014</v>
      </c>
      <c r="B147" t="s">
        <v>584</v>
      </c>
    </row>
    <row r="148" spans="1:2" x14ac:dyDescent="0.2">
      <c r="A148" t="str">
        <f>Database!B348</f>
        <v>2014</v>
      </c>
      <c r="B148" t="s">
        <v>587</v>
      </c>
    </row>
    <row r="149" spans="1:2" x14ac:dyDescent="0.2">
      <c r="A149" t="str">
        <f>Database!B349</f>
        <v>2014</v>
      </c>
      <c r="B149" t="s">
        <v>589</v>
      </c>
    </row>
    <row r="150" spans="1:2" x14ac:dyDescent="0.2">
      <c r="A150" t="str">
        <f>Database!B352</f>
        <v>2014</v>
      </c>
      <c r="B150" t="s">
        <v>595</v>
      </c>
    </row>
    <row r="151" spans="1:2" x14ac:dyDescent="0.2">
      <c r="A151" t="str">
        <f>Database!B356</f>
        <v>2014</v>
      </c>
      <c r="B151" t="s">
        <v>599</v>
      </c>
    </row>
    <row r="152" spans="1:2" x14ac:dyDescent="0.2">
      <c r="A152" t="str">
        <f>Database!B357</f>
        <v>2014</v>
      </c>
      <c r="B152" t="s">
        <v>601</v>
      </c>
    </row>
    <row r="153" spans="1:2" x14ac:dyDescent="0.2">
      <c r="A153" t="str">
        <f>Database!B362</f>
        <v>2014</v>
      </c>
      <c r="B153" t="s">
        <v>607</v>
      </c>
    </row>
    <row r="154" spans="1:2" x14ac:dyDescent="0.2">
      <c r="A154" t="str">
        <f>Database!B363</f>
        <v>2014</v>
      </c>
      <c r="B154" t="s">
        <v>611</v>
      </c>
    </row>
    <row r="155" spans="1:2" x14ac:dyDescent="0.2">
      <c r="A155" t="str">
        <f>Database!B365</f>
        <v>2014</v>
      </c>
      <c r="B155" t="s">
        <v>615</v>
      </c>
    </row>
    <row r="156" spans="1:2" x14ac:dyDescent="0.2">
      <c r="A156" t="str">
        <f>Database!B366</f>
        <v>2014</v>
      </c>
      <c r="B156" t="s">
        <v>617</v>
      </c>
    </row>
    <row r="157" spans="1:2" x14ac:dyDescent="0.2">
      <c r="A157" t="str">
        <f>Database!B374</f>
        <v>2014</v>
      </c>
      <c r="B157" t="s">
        <v>626</v>
      </c>
    </row>
    <row r="158" spans="1:2" x14ac:dyDescent="0.2">
      <c r="A158" t="str">
        <f>Database!B375</f>
        <v>2014</v>
      </c>
      <c r="B158" t="s">
        <v>628</v>
      </c>
    </row>
    <row r="159" spans="1:2" x14ac:dyDescent="0.2">
      <c r="A159" t="str">
        <f>Database!B380</f>
        <v>2014</v>
      </c>
      <c r="B159" t="s">
        <v>634</v>
      </c>
    </row>
    <row r="160" spans="1:2" x14ac:dyDescent="0.2">
      <c r="A160" t="str">
        <f>Database!B381</f>
        <v>2014</v>
      </c>
      <c r="B160" t="s">
        <v>637</v>
      </c>
    </row>
    <row r="161" spans="1:2" x14ac:dyDescent="0.2">
      <c r="A161" t="str">
        <f>Database!B382</f>
        <v>2014</v>
      </c>
      <c r="B161" t="s">
        <v>639</v>
      </c>
    </row>
    <row r="162" spans="1:2" x14ac:dyDescent="0.2">
      <c r="A162" t="str">
        <f>Database!B383</f>
        <v>2014</v>
      </c>
      <c r="B162" t="s">
        <v>642</v>
      </c>
    </row>
    <row r="163" spans="1:2" x14ac:dyDescent="0.2">
      <c r="A163" t="str">
        <f>Database!B385</f>
        <v>2014</v>
      </c>
      <c r="B163" t="s">
        <v>645</v>
      </c>
    </row>
    <row r="164" spans="1:2" x14ac:dyDescent="0.2">
      <c r="A164" t="str">
        <f>Database!B386</f>
        <v>2014</v>
      </c>
      <c r="B164" t="s">
        <v>647</v>
      </c>
    </row>
    <row r="165" spans="1:2" x14ac:dyDescent="0.2">
      <c r="A165" t="str">
        <f>Database!B391</f>
        <v>2014</v>
      </c>
      <c r="B165" t="s">
        <v>650</v>
      </c>
    </row>
    <row r="166" spans="1:2" x14ac:dyDescent="0.2">
      <c r="A166" t="str">
        <f>Database!B393</f>
        <v>2014</v>
      </c>
      <c r="B166" t="s">
        <v>653</v>
      </c>
    </row>
    <row r="167" spans="1:2" x14ac:dyDescent="0.2">
      <c r="A167" t="str">
        <f>Database!B394</f>
        <v>2014</v>
      </c>
      <c r="B167" t="s">
        <v>655</v>
      </c>
    </row>
    <row r="168" spans="1:2" x14ac:dyDescent="0.2">
      <c r="A168" t="str">
        <f>Database!B397</f>
        <v>2014</v>
      </c>
      <c r="B168" t="s">
        <v>660</v>
      </c>
    </row>
    <row r="169" spans="1:2" x14ac:dyDescent="0.2">
      <c r="A169" t="str">
        <f>Database!B399</f>
        <v>2014</v>
      </c>
      <c r="B169" t="s">
        <v>663</v>
      </c>
    </row>
    <row r="170" spans="1:2" x14ac:dyDescent="0.2">
      <c r="A170" t="str">
        <f>Database!B401</f>
        <v>2014</v>
      </c>
      <c r="B170" t="s">
        <v>666</v>
      </c>
    </row>
    <row r="171" spans="1:2" x14ac:dyDescent="0.2">
      <c r="A171" t="str">
        <f>Database!B405</f>
        <v>2014</v>
      </c>
      <c r="B171" t="s">
        <v>671</v>
      </c>
    </row>
    <row r="172" spans="1:2" x14ac:dyDescent="0.2">
      <c r="A172" t="str">
        <f>Database!B408</f>
        <v>2014</v>
      </c>
      <c r="B172" t="s">
        <v>675</v>
      </c>
    </row>
    <row r="173" spans="1:2" x14ac:dyDescent="0.2">
      <c r="A173" t="str">
        <f>Database!B409</f>
        <v>2014</v>
      </c>
      <c r="B173" t="s">
        <v>677</v>
      </c>
    </row>
    <row r="174" spans="1:2" x14ac:dyDescent="0.2">
      <c r="A174" t="str">
        <f>Database!B410</f>
        <v>2014</v>
      </c>
      <c r="B174" t="s">
        <v>679</v>
      </c>
    </row>
    <row r="175" spans="1:2" x14ac:dyDescent="0.2">
      <c r="A175" t="str">
        <f>Database!B411</f>
        <v>2014</v>
      </c>
      <c r="B175" t="s">
        <v>681</v>
      </c>
    </row>
    <row r="176" spans="1:2" x14ac:dyDescent="0.2">
      <c r="A176" t="str">
        <f>Database!B413</f>
        <v>2014</v>
      </c>
      <c r="B176" t="s">
        <v>682</v>
      </c>
    </row>
    <row r="177" spans="1:2" x14ac:dyDescent="0.2">
      <c r="A177" t="str">
        <f>Database!B415</f>
        <v>2014</v>
      </c>
      <c r="B177" t="s">
        <v>685</v>
      </c>
    </row>
    <row r="178" spans="1:2" x14ac:dyDescent="0.2">
      <c r="A178" t="str">
        <f>Database!B417</f>
        <v>2014</v>
      </c>
      <c r="B178" t="s">
        <v>689</v>
      </c>
    </row>
    <row r="179" spans="1:2" x14ac:dyDescent="0.2">
      <c r="A179" t="str">
        <f>Database!B419</f>
        <v>2014</v>
      </c>
      <c r="B179" t="s">
        <v>692</v>
      </c>
    </row>
    <row r="180" spans="1:2" x14ac:dyDescent="0.2">
      <c r="A180" t="str">
        <f>Database!B420</f>
        <v>2014</v>
      </c>
      <c r="B180" t="s">
        <v>693</v>
      </c>
    </row>
    <row r="181" spans="1:2" x14ac:dyDescent="0.2">
      <c r="A181" t="str">
        <f>Database!B421</f>
        <v>2014</v>
      </c>
      <c r="B181" t="s">
        <v>697</v>
      </c>
    </row>
    <row r="182" spans="1:2" x14ac:dyDescent="0.2">
      <c r="A182" t="str">
        <f>Database!B422</f>
        <v>2014</v>
      </c>
      <c r="B182" t="s">
        <v>699</v>
      </c>
    </row>
    <row r="183" spans="1:2" x14ac:dyDescent="0.2">
      <c r="A183" t="str">
        <f>Database!B424</f>
        <v>2014</v>
      </c>
      <c r="B183" t="s">
        <v>703</v>
      </c>
    </row>
    <row r="184" spans="1:2" x14ac:dyDescent="0.2">
      <c r="A184" t="str">
        <f>Database!B425</f>
        <v>2014</v>
      </c>
      <c r="B184" t="s">
        <v>705</v>
      </c>
    </row>
    <row r="185" spans="1:2" x14ac:dyDescent="0.2">
      <c r="A185" t="str">
        <f>Database!B428</f>
        <v>2014</v>
      </c>
      <c r="B185" t="s">
        <v>708</v>
      </c>
    </row>
    <row r="186" spans="1:2" x14ac:dyDescent="0.2">
      <c r="A186" t="str">
        <f>Database!B430</f>
        <v>2014</v>
      </c>
      <c r="B186" t="s">
        <v>712</v>
      </c>
    </row>
    <row r="187" spans="1:2" x14ac:dyDescent="0.2">
      <c r="A187" t="str">
        <f>Database!B433</f>
        <v>2014</v>
      </c>
      <c r="B187" t="s">
        <v>716</v>
      </c>
    </row>
    <row r="188" spans="1:2" x14ac:dyDescent="0.2">
      <c r="A188" t="str">
        <f>Database!B435</f>
        <v>2014</v>
      </c>
      <c r="B188" t="s">
        <v>718</v>
      </c>
    </row>
    <row r="189" spans="1:2" x14ac:dyDescent="0.2">
      <c r="A189" t="str">
        <f>Database!B437</f>
        <v>2014</v>
      </c>
      <c r="B189" t="s">
        <v>721</v>
      </c>
    </row>
    <row r="190" spans="1:2" x14ac:dyDescent="0.2">
      <c r="A190" t="str">
        <f>Database!B438</f>
        <v>2014</v>
      </c>
      <c r="B190" t="s">
        <v>723</v>
      </c>
    </row>
    <row r="191" spans="1:2" x14ac:dyDescent="0.2">
      <c r="A191" t="str">
        <f>Database!B440</f>
        <v>2014</v>
      </c>
      <c r="B191" t="s">
        <v>726</v>
      </c>
    </row>
    <row r="192" spans="1:2" x14ac:dyDescent="0.2">
      <c r="A192" t="str">
        <f>Database!B445</f>
        <v>2014</v>
      </c>
      <c r="B192" t="s">
        <v>733</v>
      </c>
    </row>
    <row r="193" spans="1:2" x14ac:dyDescent="0.2">
      <c r="A193" t="str">
        <f>Database!B447</f>
        <v>2014</v>
      </c>
      <c r="B193" t="s">
        <v>735</v>
      </c>
    </row>
    <row r="194" spans="1:2" x14ac:dyDescent="0.2">
      <c r="A194" t="str">
        <f>Database!B453</f>
        <v>2014</v>
      </c>
      <c r="B194" t="s">
        <v>742</v>
      </c>
    </row>
    <row r="195" spans="1:2" x14ac:dyDescent="0.2">
      <c r="A195" t="str">
        <f>Database!B455</f>
        <v>2014</v>
      </c>
      <c r="B195" t="s">
        <v>745</v>
      </c>
    </row>
    <row r="196" spans="1:2" x14ac:dyDescent="0.2">
      <c r="A196" t="str">
        <f>Database!B459</f>
        <v>2014</v>
      </c>
      <c r="B196" t="s">
        <v>751</v>
      </c>
    </row>
    <row r="197" spans="1:2" x14ac:dyDescent="0.2">
      <c r="A197" t="str">
        <f>Database!B462</f>
        <v>2014</v>
      </c>
      <c r="B197" t="s">
        <v>755</v>
      </c>
    </row>
    <row r="198" spans="1:2" x14ac:dyDescent="0.2">
      <c r="A198" t="str">
        <f>Database!B463</f>
        <v>2014</v>
      </c>
      <c r="B198" t="s">
        <v>757</v>
      </c>
    </row>
    <row r="199" spans="1:2" x14ac:dyDescent="0.2">
      <c r="A199" t="str">
        <f>Database!B464</f>
        <v>2014</v>
      </c>
      <c r="B199" t="s">
        <v>759</v>
      </c>
    </row>
    <row r="200" spans="1:2" x14ac:dyDescent="0.2">
      <c r="A200" t="str">
        <f>Database!B465</f>
        <v>2014</v>
      </c>
      <c r="B200" t="s">
        <v>761</v>
      </c>
    </row>
    <row r="201" spans="1:2" x14ac:dyDescent="0.2">
      <c r="A201" t="str">
        <f>Database!B469</f>
        <v>2014</v>
      </c>
      <c r="B201" t="s">
        <v>766</v>
      </c>
    </row>
    <row r="202" spans="1:2" x14ac:dyDescent="0.2">
      <c r="A202" t="str">
        <f>Database!B470</f>
        <v>2014</v>
      </c>
      <c r="B202" t="s">
        <v>767</v>
      </c>
    </row>
    <row r="203" spans="1:2" x14ac:dyDescent="0.2">
      <c r="A203" t="str">
        <f>Database!B472</f>
        <v>2014</v>
      </c>
      <c r="B203" t="s">
        <v>769</v>
      </c>
    </row>
    <row r="204" spans="1:2" x14ac:dyDescent="0.2">
      <c r="A204" t="str">
        <f>Database!B475</f>
        <v>2014</v>
      </c>
      <c r="B204" t="s">
        <v>772</v>
      </c>
    </row>
    <row r="205" spans="1:2" x14ac:dyDescent="0.2">
      <c r="A205" t="str">
        <f>Database!B476</f>
        <v>2014</v>
      </c>
      <c r="B205" t="s">
        <v>775</v>
      </c>
    </row>
    <row r="206" spans="1:2" x14ac:dyDescent="0.2">
      <c r="A206" t="str">
        <f>Database!B477</f>
        <v>2014</v>
      </c>
      <c r="B206" t="s">
        <v>776</v>
      </c>
    </row>
    <row r="207" spans="1:2" x14ac:dyDescent="0.2">
      <c r="A207" t="str">
        <f>Database!B478</f>
        <v>2014</v>
      </c>
      <c r="B207" t="s">
        <v>779</v>
      </c>
    </row>
    <row r="208" spans="1:2" x14ac:dyDescent="0.2">
      <c r="A208" t="str">
        <f>Database!B479</f>
        <v>2014</v>
      </c>
      <c r="B208" t="s">
        <v>781</v>
      </c>
    </row>
    <row r="209" spans="1:2" x14ac:dyDescent="0.2">
      <c r="A209" t="str">
        <f>Database!B480</f>
        <v>2014</v>
      </c>
      <c r="B209" t="s">
        <v>783</v>
      </c>
    </row>
    <row r="210" spans="1:2" x14ac:dyDescent="0.2">
      <c r="A210" t="str">
        <f>Database!B482</f>
        <v>2014</v>
      </c>
      <c r="B210" t="s">
        <v>786</v>
      </c>
    </row>
    <row r="211" spans="1:2" x14ac:dyDescent="0.2">
      <c r="A211" t="str">
        <f>Database!B483</f>
        <v>2014</v>
      </c>
      <c r="B211" t="s">
        <v>788</v>
      </c>
    </row>
    <row r="212" spans="1:2" x14ac:dyDescent="0.2">
      <c r="A212" t="str">
        <f>Database!B484</f>
        <v>2014</v>
      </c>
      <c r="B212" t="s">
        <v>790</v>
      </c>
    </row>
    <row r="213" spans="1:2" x14ac:dyDescent="0.2">
      <c r="A213" t="str">
        <f>Database!B485</f>
        <v>2014</v>
      </c>
      <c r="B213" t="s">
        <v>792</v>
      </c>
    </row>
    <row r="214" spans="1:2" x14ac:dyDescent="0.2">
      <c r="A214" t="str">
        <f>Database!B488</f>
        <v>2014</v>
      </c>
      <c r="B214" t="s">
        <v>797</v>
      </c>
    </row>
    <row r="215" spans="1:2" x14ac:dyDescent="0.2">
      <c r="A215" t="str">
        <f>Database!B492</f>
        <v>2014</v>
      </c>
      <c r="B215" t="s">
        <v>801</v>
      </c>
    </row>
    <row r="216" spans="1:2" x14ac:dyDescent="0.2">
      <c r="A216" t="str">
        <f>Database!B494</f>
        <v>2014</v>
      </c>
      <c r="B216" t="s">
        <v>804</v>
      </c>
    </row>
    <row r="217" spans="1:2" x14ac:dyDescent="0.2">
      <c r="A217" t="str">
        <f>Database!B495</f>
        <v>2014</v>
      </c>
      <c r="B217" t="s">
        <v>805</v>
      </c>
    </row>
    <row r="218" spans="1:2" x14ac:dyDescent="0.2">
      <c r="A218" t="str">
        <f>Database!B502</f>
        <v>2014</v>
      </c>
      <c r="B218" t="s">
        <v>812</v>
      </c>
    </row>
    <row r="219" spans="1:2" x14ac:dyDescent="0.2">
      <c r="A219" t="str">
        <f>Database!B508</f>
        <v>2014</v>
      </c>
      <c r="B219" t="s">
        <v>820</v>
      </c>
    </row>
    <row r="220" spans="1:2" x14ac:dyDescent="0.2">
      <c r="A220" t="str">
        <f>Database!B511</f>
        <v>2014</v>
      </c>
      <c r="B220" t="s">
        <v>824</v>
      </c>
    </row>
    <row r="221" spans="1:2" x14ac:dyDescent="0.2">
      <c r="A221" t="str">
        <f>Database!B512</f>
        <v>2014</v>
      </c>
      <c r="B221" t="s">
        <v>827</v>
      </c>
    </row>
    <row r="222" spans="1:2" x14ac:dyDescent="0.2">
      <c r="A222" t="str">
        <f>Database!B514</f>
        <v>2014</v>
      </c>
      <c r="B222" t="s">
        <v>830</v>
      </c>
    </row>
    <row r="223" spans="1:2" x14ac:dyDescent="0.2">
      <c r="A223" t="str">
        <f>Database!B518</f>
        <v>2014</v>
      </c>
      <c r="B223" t="s">
        <v>836</v>
      </c>
    </row>
    <row r="224" spans="1:2" x14ac:dyDescent="0.2">
      <c r="A224" t="str">
        <f>Database!B519</f>
        <v>2014</v>
      </c>
      <c r="B224" t="s">
        <v>838</v>
      </c>
    </row>
    <row r="225" spans="1:2" x14ac:dyDescent="0.2">
      <c r="A225" t="str">
        <f>Database!B523</f>
        <v>2014</v>
      </c>
      <c r="B225" t="s">
        <v>842</v>
      </c>
    </row>
    <row r="226" spans="1:2" x14ac:dyDescent="0.2">
      <c r="A226" t="str">
        <f>Database!B527</f>
        <v>2014</v>
      </c>
      <c r="B226" t="s">
        <v>847</v>
      </c>
    </row>
    <row r="227" spans="1:2" x14ac:dyDescent="0.2">
      <c r="A227" t="str">
        <f>Database!B528</f>
        <v>2014</v>
      </c>
      <c r="B227" t="s">
        <v>850</v>
      </c>
    </row>
    <row r="228" spans="1:2" x14ac:dyDescent="0.2">
      <c r="A228" t="str">
        <f>Database!B530</f>
        <v>2014</v>
      </c>
      <c r="B228" t="s">
        <v>852</v>
      </c>
    </row>
    <row r="229" spans="1:2" x14ac:dyDescent="0.2">
      <c r="A229" t="str">
        <f>Database!B531</f>
        <v>2014</v>
      </c>
      <c r="B229" t="s">
        <v>855</v>
      </c>
    </row>
    <row r="230" spans="1:2" x14ac:dyDescent="0.2">
      <c r="A230" t="str">
        <f>Database!B532</f>
        <v>2014</v>
      </c>
      <c r="B230" t="s">
        <v>857</v>
      </c>
    </row>
    <row r="231" spans="1:2" x14ac:dyDescent="0.2">
      <c r="A231" t="str">
        <f>Database!B533</f>
        <v>2014</v>
      </c>
      <c r="B231" t="s">
        <v>859</v>
      </c>
    </row>
    <row r="232" spans="1:2" x14ac:dyDescent="0.2">
      <c r="A232" t="str">
        <f>Database!B534</f>
        <v>2014</v>
      </c>
      <c r="B232" t="s">
        <v>860</v>
      </c>
    </row>
    <row r="233" spans="1:2" x14ac:dyDescent="0.2">
      <c r="A233" t="str">
        <f>Database!B538</f>
        <v>2014</v>
      </c>
      <c r="B233" t="s">
        <v>865</v>
      </c>
    </row>
    <row r="234" spans="1:2" x14ac:dyDescent="0.2">
      <c r="A234" t="str">
        <f>Database!B539</f>
        <v>2014</v>
      </c>
      <c r="B234" t="s">
        <v>867</v>
      </c>
    </row>
    <row r="235" spans="1:2" x14ac:dyDescent="0.2">
      <c r="A235" t="str">
        <f>Database!B541</f>
        <v>2014</v>
      </c>
      <c r="B235" t="s">
        <v>871</v>
      </c>
    </row>
    <row r="236" spans="1:2" x14ac:dyDescent="0.2">
      <c r="A236" t="str">
        <f>Database!B546</f>
        <v>2014</v>
      </c>
      <c r="B236" t="s">
        <v>876</v>
      </c>
    </row>
    <row r="237" spans="1:2" x14ac:dyDescent="0.2">
      <c r="A237" t="str">
        <f>Database!B548</f>
        <v>2014</v>
      </c>
      <c r="B237" t="s">
        <v>879</v>
      </c>
    </row>
    <row r="238" spans="1:2" x14ac:dyDescent="0.2">
      <c r="A238" t="str">
        <f>Database!B557</f>
        <v>2014</v>
      </c>
      <c r="B238" t="s">
        <v>889</v>
      </c>
    </row>
    <row r="239" spans="1:2" x14ac:dyDescent="0.2">
      <c r="A239" t="str">
        <f>Database!B558</f>
        <v>2014</v>
      </c>
      <c r="B239" t="s">
        <v>890</v>
      </c>
    </row>
    <row r="240" spans="1:2" x14ac:dyDescent="0.2">
      <c r="A240" t="str">
        <f>Database!B559</f>
        <v>2014</v>
      </c>
      <c r="B240" t="s">
        <v>892</v>
      </c>
    </row>
    <row r="241" spans="1:2" x14ac:dyDescent="0.2">
      <c r="A241" t="str">
        <f>Database!B563</f>
        <v>2014</v>
      </c>
      <c r="B241" t="s">
        <v>896</v>
      </c>
    </row>
    <row r="242" spans="1:2" x14ac:dyDescent="0.2">
      <c r="A242" t="str">
        <f>Database!B567</f>
        <v>2014</v>
      </c>
      <c r="B242" t="s">
        <v>901</v>
      </c>
    </row>
    <row r="243" spans="1:2" x14ac:dyDescent="0.2">
      <c r="A243" t="str">
        <f>Database!B568</f>
        <v>2014</v>
      </c>
      <c r="B243" t="s">
        <v>903</v>
      </c>
    </row>
    <row r="244" spans="1:2" x14ac:dyDescent="0.2">
      <c r="A244" t="str">
        <f>Database!B571</f>
        <v>2014</v>
      </c>
      <c r="B244" t="s">
        <v>907</v>
      </c>
    </row>
    <row r="245" spans="1:2" x14ac:dyDescent="0.2">
      <c r="A245" t="str">
        <f>Database!B573</f>
        <v>2014</v>
      </c>
      <c r="B245" t="s">
        <v>909</v>
      </c>
    </row>
    <row r="246" spans="1:2" x14ac:dyDescent="0.2">
      <c r="A246" t="str">
        <f>Database!B576</f>
        <v>2014</v>
      </c>
      <c r="B246" t="s">
        <v>912</v>
      </c>
    </row>
    <row r="247" spans="1:2" x14ac:dyDescent="0.2">
      <c r="A247" t="str">
        <f>Database!B577</f>
        <v>2014</v>
      </c>
      <c r="B247" t="s">
        <v>913</v>
      </c>
    </row>
    <row r="248" spans="1:2" x14ac:dyDescent="0.2">
      <c r="A248" t="str">
        <f>Database!B578</f>
        <v>2014</v>
      </c>
      <c r="B248" t="s">
        <v>916</v>
      </c>
    </row>
    <row r="249" spans="1:2" x14ac:dyDescent="0.2">
      <c r="A249" t="str">
        <f>Database!B580</f>
        <v>2014</v>
      </c>
      <c r="B249" t="s">
        <v>919</v>
      </c>
    </row>
    <row r="250" spans="1:2" x14ac:dyDescent="0.2">
      <c r="A250" t="str">
        <f>Database!B582</f>
        <v>2014</v>
      </c>
      <c r="B250" t="s">
        <v>922</v>
      </c>
    </row>
    <row r="251" spans="1:2" x14ac:dyDescent="0.2">
      <c r="A251" t="str">
        <f>Database!B589</f>
        <v>2014</v>
      </c>
      <c r="B251" t="s">
        <v>929</v>
      </c>
    </row>
    <row r="252" spans="1:2" x14ac:dyDescent="0.2">
      <c r="A252" t="str">
        <f>Database!B592</f>
        <v>2014</v>
      </c>
      <c r="B252" t="s">
        <v>932</v>
      </c>
    </row>
    <row r="253" spans="1:2" x14ac:dyDescent="0.2">
      <c r="A253" t="str">
        <f>Database!B594</f>
        <v>2014</v>
      </c>
      <c r="B253" t="s">
        <v>935</v>
      </c>
    </row>
    <row r="254" spans="1:2" x14ac:dyDescent="0.2">
      <c r="A254" t="str">
        <f>Database!B598</f>
        <v>2014</v>
      </c>
      <c r="B254" t="s">
        <v>940</v>
      </c>
    </row>
    <row r="255" spans="1:2" x14ac:dyDescent="0.2">
      <c r="A255" t="str">
        <f>Database!B600</f>
        <v>2014</v>
      </c>
      <c r="B255" t="s">
        <v>944</v>
      </c>
    </row>
    <row r="256" spans="1:2" x14ac:dyDescent="0.2">
      <c r="A256" t="str">
        <f>Database!B601</f>
        <v>2014</v>
      </c>
      <c r="B256" t="s">
        <v>947</v>
      </c>
    </row>
    <row r="257" spans="1:2" x14ac:dyDescent="0.2">
      <c r="A257" t="str">
        <f>Database!B604</f>
        <v>2014</v>
      </c>
      <c r="B257" t="s">
        <v>950</v>
      </c>
    </row>
    <row r="258" spans="1:2" x14ac:dyDescent="0.2">
      <c r="A258" t="str">
        <f>Database!B605</f>
        <v>2014</v>
      </c>
      <c r="B258" t="s">
        <v>953</v>
      </c>
    </row>
    <row r="259" spans="1:2" x14ac:dyDescent="0.2">
      <c r="A259" t="str">
        <f>Database!B609</f>
        <v>2014</v>
      </c>
      <c r="B259" t="s">
        <v>956</v>
      </c>
    </row>
    <row r="260" spans="1:2" x14ac:dyDescent="0.2">
      <c r="A260" t="str">
        <f>Database!B610</f>
        <v>2014</v>
      </c>
      <c r="B260" t="s">
        <v>958</v>
      </c>
    </row>
    <row r="261" spans="1:2" x14ac:dyDescent="0.2">
      <c r="A261" t="str">
        <f>Database!B613</f>
        <v>2014</v>
      </c>
      <c r="B261" t="s">
        <v>961</v>
      </c>
    </row>
    <row r="262" spans="1:2" x14ac:dyDescent="0.2">
      <c r="A262" t="str">
        <f>Database!B614</f>
        <v>2014</v>
      </c>
      <c r="B262" t="s">
        <v>964</v>
      </c>
    </row>
    <row r="263" spans="1:2" x14ac:dyDescent="0.2">
      <c r="A263" t="str">
        <f>Database!B622</f>
        <v>2014</v>
      </c>
      <c r="B263" t="s">
        <v>973</v>
      </c>
    </row>
    <row r="264" spans="1:2" x14ac:dyDescent="0.2">
      <c r="A264" t="str">
        <f>Database!B632</f>
        <v>2014</v>
      </c>
      <c r="B264" t="s">
        <v>983</v>
      </c>
    </row>
    <row r="265" spans="1:2" x14ac:dyDescent="0.2">
      <c r="A265" t="str">
        <f>Database!B638</f>
        <v>2014</v>
      </c>
      <c r="B265" t="s">
        <v>988</v>
      </c>
    </row>
    <row r="266" spans="1:2" x14ac:dyDescent="0.2">
      <c r="A266" t="str">
        <f>Database!B642</f>
        <v>2014</v>
      </c>
      <c r="B266" t="s">
        <v>993</v>
      </c>
    </row>
    <row r="267" spans="1:2" x14ac:dyDescent="0.2">
      <c r="A267" t="str">
        <f>Database!B643</f>
        <v>2014</v>
      </c>
      <c r="B267" t="s">
        <v>995</v>
      </c>
    </row>
    <row r="268" spans="1:2" x14ac:dyDescent="0.2">
      <c r="A268" t="str">
        <f>Database!B645</f>
        <v>2014</v>
      </c>
      <c r="B268" t="s">
        <v>997</v>
      </c>
    </row>
    <row r="269" spans="1:2" x14ac:dyDescent="0.2">
      <c r="A269" t="str">
        <f>Database!B649</f>
        <v>2014</v>
      </c>
      <c r="B269" t="s">
        <v>1003</v>
      </c>
    </row>
    <row r="270" spans="1:2" x14ac:dyDescent="0.2">
      <c r="A270" t="str">
        <f>Database!B650</f>
        <v>2014</v>
      </c>
      <c r="B270" t="s">
        <v>1005</v>
      </c>
    </row>
    <row r="271" spans="1:2" x14ac:dyDescent="0.2">
      <c r="A271" t="str">
        <f>Database!B652</f>
        <v>2014</v>
      </c>
      <c r="B271" t="s">
        <v>1009</v>
      </c>
    </row>
    <row r="272" spans="1:2" x14ac:dyDescent="0.2">
      <c r="A272" t="str">
        <f>Database!B653</f>
        <v>2014</v>
      </c>
      <c r="B272" t="s">
        <v>1012</v>
      </c>
    </row>
    <row r="273" spans="1:2" x14ac:dyDescent="0.2">
      <c r="A273" t="str">
        <f>Database!B654</f>
        <v>2014</v>
      </c>
      <c r="B273" t="s">
        <v>1014</v>
      </c>
    </row>
    <row r="274" spans="1:2" x14ac:dyDescent="0.2">
      <c r="A274" t="str">
        <f>Database!B657</f>
        <v>2014</v>
      </c>
      <c r="B274" t="s">
        <v>1018</v>
      </c>
    </row>
    <row r="275" spans="1:2" x14ac:dyDescent="0.2">
      <c r="A275" t="str">
        <f>Database!B660</f>
        <v>2014</v>
      </c>
      <c r="B275" t="s">
        <v>1020</v>
      </c>
    </row>
    <row r="276" spans="1:2" x14ac:dyDescent="0.2">
      <c r="A276" t="str">
        <f>Database!B665</f>
        <v>2014</v>
      </c>
      <c r="B276" t="s">
        <v>1024</v>
      </c>
    </row>
    <row r="277" spans="1:2" x14ac:dyDescent="0.2">
      <c r="A277" t="str">
        <f>Database!B666</f>
        <v>2014</v>
      </c>
      <c r="B277" t="s">
        <v>1026</v>
      </c>
    </row>
    <row r="278" spans="1:2" x14ac:dyDescent="0.2">
      <c r="A278" t="str">
        <f>Database!B668</f>
        <v>2014</v>
      </c>
      <c r="B278" t="s">
        <v>1030</v>
      </c>
    </row>
    <row r="279" spans="1:2" x14ac:dyDescent="0.2">
      <c r="A279" t="str">
        <f>Database!B669</f>
        <v>2014</v>
      </c>
      <c r="B279" t="s">
        <v>1032</v>
      </c>
    </row>
    <row r="280" spans="1:2" x14ac:dyDescent="0.2">
      <c r="A280" t="str">
        <f>Database!B670</f>
        <v>2014</v>
      </c>
      <c r="B280" t="s">
        <v>1034</v>
      </c>
    </row>
    <row r="281" spans="1:2" x14ac:dyDescent="0.2">
      <c r="A281" t="str">
        <f>Database!B671</f>
        <v>2014</v>
      </c>
      <c r="B281" t="s">
        <v>1035</v>
      </c>
    </row>
    <row r="282" spans="1:2" x14ac:dyDescent="0.2">
      <c r="A282" t="str">
        <f>Database!B675</f>
        <v>2014</v>
      </c>
      <c r="B282" t="s">
        <v>1038</v>
      </c>
    </row>
    <row r="283" spans="1:2" x14ac:dyDescent="0.2">
      <c r="A283" t="str">
        <f>Database!B679</f>
        <v>2014</v>
      </c>
      <c r="B283" t="s">
        <v>1045</v>
      </c>
    </row>
    <row r="284" spans="1:2" x14ac:dyDescent="0.2">
      <c r="A284" t="str">
        <f>Database!B683</f>
        <v>2014</v>
      </c>
      <c r="B284" t="s">
        <v>1048</v>
      </c>
    </row>
    <row r="285" spans="1:2" x14ac:dyDescent="0.2">
      <c r="A285" t="str">
        <f>Database!B685</f>
        <v>2014</v>
      </c>
      <c r="B285" t="s">
        <v>1051</v>
      </c>
    </row>
    <row r="286" spans="1:2" x14ac:dyDescent="0.2">
      <c r="A286" t="str">
        <f>Database!B688</f>
        <v>2014</v>
      </c>
      <c r="B286" t="s">
        <v>1054</v>
      </c>
    </row>
    <row r="287" spans="1:2" x14ac:dyDescent="0.2">
      <c r="A287" t="str">
        <f>Database!B690</f>
        <v>2014</v>
      </c>
      <c r="B287" t="s">
        <v>1057</v>
      </c>
    </row>
    <row r="288" spans="1:2" x14ac:dyDescent="0.2">
      <c r="A288" t="str">
        <f>Database!B692</f>
        <v>2014</v>
      </c>
      <c r="B288" t="s">
        <v>1059</v>
      </c>
    </row>
    <row r="289" spans="1:2" x14ac:dyDescent="0.2">
      <c r="A289" t="str">
        <f>Database!B695</f>
        <v>2014</v>
      </c>
      <c r="B289" t="s">
        <v>1063</v>
      </c>
    </row>
    <row r="290" spans="1:2" x14ac:dyDescent="0.2">
      <c r="A290" t="str">
        <f>Database!B696</f>
        <v>2014</v>
      </c>
      <c r="B290" t="s">
        <v>1065</v>
      </c>
    </row>
    <row r="291" spans="1:2" x14ac:dyDescent="0.2">
      <c r="A291" t="str">
        <f>Database!B699</f>
        <v>2014</v>
      </c>
      <c r="B291" t="s">
        <v>1071</v>
      </c>
    </row>
    <row r="292" spans="1:2" x14ac:dyDescent="0.2">
      <c r="A292" t="str">
        <f>Database!B700</f>
        <v>2014</v>
      </c>
      <c r="B292" t="s">
        <v>1072</v>
      </c>
    </row>
    <row r="293" spans="1:2" x14ac:dyDescent="0.2">
      <c r="A293" t="str">
        <f>Database!B702</f>
        <v>2014</v>
      </c>
      <c r="B293" t="s">
        <v>1074</v>
      </c>
    </row>
    <row r="294" spans="1:2" x14ac:dyDescent="0.2">
      <c r="A294" t="str">
        <f>Database!B704</f>
        <v>2014</v>
      </c>
      <c r="B294" t="s">
        <v>1076</v>
      </c>
    </row>
    <row r="295" spans="1:2" x14ac:dyDescent="0.2">
      <c r="A295" t="str">
        <f>Database!B707</f>
        <v>2014</v>
      </c>
      <c r="B295" t="s">
        <v>1079</v>
      </c>
    </row>
    <row r="296" spans="1:2" x14ac:dyDescent="0.2">
      <c r="A296" t="str">
        <f>Database!B718</f>
        <v>2014</v>
      </c>
      <c r="B296" t="s">
        <v>1087</v>
      </c>
    </row>
    <row r="297" spans="1:2" x14ac:dyDescent="0.2">
      <c r="A297" t="str">
        <f>Database!B720</f>
        <v>2014</v>
      </c>
      <c r="B297" t="s">
        <v>1090</v>
      </c>
    </row>
    <row r="298" spans="1:2" x14ac:dyDescent="0.2">
      <c r="A298" t="str">
        <f>Database!B721</f>
        <v>2014</v>
      </c>
      <c r="B298" t="s">
        <v>1093</v>
      </c>
    </row>
    <row r="299" spans="1:2" x14ac:dyDescent="0.2">
      <c r="A299" t="str">
        <f>Database!B727</f>
        <v>2014</v>
      </c>
      <c r="B299" t="s">
        <v>1098</v>
      </c>
    </row>
    <row r="300" spans="1:2" x14ac:dyDescent="0.2">
      <c r="A300" t="str">
        <f>Database!B729</f>
        <v>2014</v>
      </c>
      <c r="B300" t="s">
        <v>1100</v>
      </c>
    </row>
    <row r="301" spans="1:2" x14ac:dyDescent="0.2">
      <c r="A301" t="str">
        <f>Database!B734</f>
        <v>2014</v>
      </c>
      <c r="B301" t="s">
        <v>1106</v>
      </c>
    </row>
    <row r="302" spans="1:2" x14ac:dyDescent="0.2">
      <c r="A302" t="str">
        <f>Database!B736</f>
        <v>2014</v>
      </c>
      <c r="B302" t="s">
        <v>1108</v>
      </c>
    </row>
    <row r="303" spans="1:2" x14ac:dyDescent="0.2">
      <c r="A303" t="str">
        <f>Database!B741</f>
        <v>2014</v>
      </c>
      <c r="B303" t="s">
        <v>1112</v>
      </c>
    </row>
    <row r="304" spans="1:2" x14ac:dyDescent="0.2">
      <c r="A304" t="str">
        <f>Database!B742</f>
        <v>2014</v>
      </c>
      <c r="B304" t="s">
        <v>1114</v>
      </c>
    </row>
    <row r="305" spans="1:2" x14ac:dyDescent="0.2">
      <c r="A305" t="str">
        <f>Database!B745</f>
        <v>2014</v>
      </c>
      <c r="B305" t="s">
        <v>1120</v>
      </c>
    </row>
    <row r="306" spans="1:2" x14ac:dyDescent="0.2">
      <c r="A306" t="str">
        <f>Database!B746</f>
        <v>2014</v>
      </c>
      <c r="B306" t="s">
        <v>1122</v>
      </c>
    </row>
    <row r="307" spans="1:2" x14ac:dyDescent="0.2">
      <c r="A307" t="str">
        <f>Database!B747</f>
        <v>2014</v>
      </c>
      <c r="B307" t="s">
        <v>1125</v>
      </c>
    </row>
    <row r="308" spans="1:2" x14ac:dyDescent="0.2">
      <c r="A308" t="str">
        <f>Database!B751</f>
        <v>2014</v>
      </c>
      <c r="B308" t="s">
        <v>1129</v>
      </c>
    </row>
    <row r="309" spans="1:2" x14ac:dyDescent="0.2">
      <c r="A309" t="str">
        <f>Database!B752</f>
        <v>2014</v>
      </c>
      <c r="B309" t="s">
        <v>1132</v>
      </c>
    </row>
    <row r="310" spans="1:2" x14ac:dyDescent="0.2">
      <c r="A310" t="str">
        <f>Database!B755</f>
        <v>2014</v>
      </c>
      <c r="B310" t="s">
        <v>1136</v>
      </c>
    </row>
    <row r="311" spans="1:2" x14ac:dyDescent="0.2">
      <c r="A311" t="str">
        <f>Database!B757</f>
        <v>2014</v>
      </c>
      <c r="B311" t="s">
        <v>1137</v>
      </c>
    </row>
    <row r="312" spans="1:2" x14ac:dyDescent="0.2">
      <c r="A312" t="str">
        <f>Database!B761</f>
        <v>2014</v>
      </c>
      <c r="B312" t="s">
        <v>1142</v>
      </c>
    </row>
    <row r="313" spans="1:2" x14ac:dyDescent="0.2">
      <c r="A313" t="str">
        <f>Database!B767</f>
        <v>2014</v>
      </c>
      <c r="B313" t="s">
        <v>1149</v>
      </c>
    </row>
    <row r="314" spans="1:2" x14ac:dyDescent="0.2">
      <c r="A314" t="str">
        <f>Database!B770</f>
        <v>2014</v>
      </c>
      <c r="B314" t="s">
        <v>1152</v>
      </c>
    </row>
    <row r="315" spans="1:2" x14ac:dyDescent="0.2">
      <c r="A315" t="str">
        <f>Database!B775</f>
        <v>2014</v>
      </c>
      <c r="B315" t="s">
        <v>1158</v>
      </c>
    </row>
    <row r="316" spans="1:2" x14ac:dyDescent="0.2">
      <c r="A316" t="str">
        <f>Database!B781</f>
        <v>2014</v>
      </c>
      <c r="B316" t="s">
        <v>1164</v>
      </c>
    </row>
    <row r="317" spans="1:2" x14ac:dyDescent="0.2">
      <c r="A317" t="str">
        <f>Database!B782</f>
        <v>2014</v>
      </c>
      <c r="B317" t="s">
        <v>1165</v>
      </c>
    </row>
    <row r="318" spans="1:2" x14ac:dyDescent="0.2">
      <c r="A318" t="str">
        <f>Database!B783</f>
        <v>2014</v>
      </c>
      <c r="B318" t="s">
        <v>1167</v>
      </c>
    </row>
    <row r="319" spans="1:2" x14ac:dyDescent="0.2">
      <c r="A319" t="str">
        <f>Database!B788</f>
        <v>2014</v>
      </c>
      <c r="B319" t="s">
        <v>1171</v>
      </c>
    </row>
    <row r="320" spans="1:2" x14ac:dyDescent="0.2">
      <c r="A320" t="str">
        <f>Database!B792</f>
        <v>2014</v>
      </c>
      <c r="B320" t="s">
        <v>1175</v>
      </c>
    </row>
    <row r="321" spans="1:2" x14ac:dyDescent="0.2">
      <c r="A321" t="str">
        <f>Database!B797</f>
        <v>2014</v>
      </c>
      <c r="B321" t="s">
        <v>1180</v>
      </c>
    </row>
    <row r="322" spans="1:2" x14ac:dyDescent="0.2">
      <c r="A322" t="str">
        <f>Database!B803</f>
        <v>2014</v>
      </c>
      <c r="B322" t="s">
        <v>1187</v>
      </c>
    </row>
    <row r="323" spans="1:2" x14ac:dyDescent="0.2">
      <c r="A323" t="str">
        <f>Database!B806</f>
        <v>2014</v>
      </c>
      <c r="B323" t="s">
        <v>1191</v>
      </c>
    </row>
    <row r="324" spans="1:2" x14ac:dyDescent="0.2">
      <c r="A324" t="str">
        <f>Database!B813</f>
        <v>2014</v>
      </c>
      <c r="B324" t="s">
        <v>1198</v>
      </c>
    </row>
    <row r="325" spans="1:2" x14ac:dyDescent="0.2">
      <c r="A325" t="str">
        <f>Database!B814</f>
        <v>2014</v>
      </c>
      <c r="B325" t="s">
        <v>1200</v>
      </c>
    </row>
    <row r="326" spans="1:2" x14ac:dyDescent="0.2">
      <c r="A326" t="str">
        <f>Database!B818</f>
        <v>2014</v>
      </c>
      <c r="B326" t="s">
        <v>1205</v>
      </c>
    </row>
    <row r="327" spans="1:2" x14ac:dyDescent="0.2">
      <c r="A327" t="str">
        <f>Database!B823</f>
        <v>2014</v>
      </c>
      <c r="B327" t="s">
        <v>1210</v>
      </c>
    </row>
    <row r="328" spans="1:2" x14ac:dyDescent="0.2">
      <c r="A328" t="str">
        <f>Database!B824</f>
        <v>2014</v>
      </c>
      <c r="B328" t="s">
        <v>1212</v>
      </c>
    </row>
    <row r="329" spans="1:2" x14ac:dyDescent="0.2">
      <c r="A329" t="str">
        <f>Database!B825</f>
        <v>2014</v>
      </c>
      <c r="B329" t="s">
        <v>1215</v>
      </c>
    </row>
    <row r="330" spans="1:2" x14ac:dyDescent="0.2">
      <c r="A330" t="str">
        <f>Database!B830</f>
        <v>2014</v>
      </c>
      <c r="B330" t="s">
        <v>1221</v>
      </c>
    </row>
    <row r="331" spans="1:2" x14ac:dyDescent="0.2">
      <c r="A331" t="str">
        <f>Database!B834</f>
        <v>2014</v>
      </c>
      <c r="B331" t="s">
        <v>1226</v>
      </c>
    </row>
    <row r="332" spans="1:2" x14ac:dyDescent="0.2">
      <c r="A332" t="str">
        <f>Database!B843</f>
        <v>2014</v>
      </c>
      <c r="B332" t="s">
        <v>1236</v>
      </c>
    </row>
    <row r="333" spans="1:2" x14ac:dyDescent="0.2">
      <c r="A333" t="str">
        <f>Database!B846</f>
        <v>2014</v>
      </c>
      <c r="B333" t="s">
        <v>1239</v>
      </c>
    </row>
    <row r="334" spans="1:2" x14ac:dyDescent="0.2">
      <c r="A334" t="str">
        <f>Database!B849</f>
        <v>2014</v>
      </c>
      <c r="B334" t="s">
        <v>1242</v>
      </c>
    </row>
    <row r="335" spans="1:2" x14ac:dyDescent="0.2">
      <c r="A335" t="str">
        <f>Database!B854</f>
        <v>2014</v>
      </c>
      <c r="B335" t="s">
        <v>1246</v>
      </c>
    </row>
    <row r="336" spans="1:2" x14ac:dyDescent="0.2">
      <c r="A336" t="str">
        <f>Database!B855</f>
        <v>2014</v>
      </c>
      <c r="B336" t="s">
        <v>1249</v>
      </c>
    </row>
    <row r="337" spans="1:2" x14ac:dyDescent="0.2">
      <c r="A337" t="str">
        <f>Database!B856</f>
        <v>2014</v>
      </c>
      <c r="B337" t="s">
        <v>1250</v>
      </c>
    </row>
    <row r="338" spans="1:2" x14ac:dyDescent="0.2">
      <c r="A338" t="str">
        <f>Database!B857</f>
        <v>2014</v>
      </c>
      <c r="B338" t="s">
        <v>1253</v>
      </c>
    </row>
    <row r="339" spans="1:2" x14ac:dyDescent="0.2">
      <c r="A339" t="str">
        <f>Database!B861</f>
        <v>2014</v>
      </c>
      <c r="B339" t="s">
        <v>1258</v>
      </c>
    </row>
    <row r="340" spans="1:2" x14ac:dyDescent="0.2">
      <c r="A340" t="str">
        <f>Database!B864</f>
        <v>2014</v>
      </c>
      <c r="B340" t="s">
        <v>1262</v>
      </c>
    </row>
    <row r="341" spans="1:2" x14ac:dyDescent="0.2">
      <c r="A341" t="str">
        <f>Database!B869</f>
        <v>2014</v>
      </c>
      <c r="B341" t="s">
        <v>1267</v>
      </c>
    </row>
    <row r="342" spans="1:2" x14ac:dyDescent="0.2">
      <c r="A342" t="str">
        <f>Database!B870</f>
        <v>2014</v>
      </c>
      <c r="B342" t="s">
        <v>1270</v>
      </c>
    </row>
    <row r="343" spans="1:2" x14ac:dyDescent="0.2">
      <c r="A343" t="str">
        <f>Database!B872</f>
        <v>2014</v>
      </c>
      <c r="B343" t="s">
        <v>1272</v>
      </c>
    </row>
    <row r="344" spans="1:2" x14ac:dyDescent="0.2">
      <c r="A344" t="str">
        <f>Database!B873</f>
        <v>2014</v>
      </c>
      <c r="B344" t="s">
        <v>1274</v>
      </c>
    </row>
    <row r="345" spans="1:2" x14ac:dyDescent="0.2">
      <c r="A345" t="str">
        <f>Database!B875</f>
        <v>2014</v>
      </c>
      <c r="B345" t="s">
        <v>1277</v>
      </c>
    </row>
    <row r="346" spans="1:2" x14ac:dyDescent="0.2">
      <c r="A346" t="str">
        <f>Database!B876</f>
        <v>2014</v>
      </c>
      <c r="B346" t="s">
        <v>1279</v>
      </c>
    </row>
    <row r="347" spans="1:2" x14ac:dyDescent="0.2">
      <c r="A347" t="str">
        <f>Database!B883</f>
        <v>2014</v>
      </c>
      <c r="B347" t="s">
        <v>1288</v>
      </c>
    </row>
    <row r="348" spans="1:2" x14ac:dyDescent="0.2">
      <c r="A348" t="str">
        <f>Database!B884</f>
        <v>2014</v>
      </c>
      <c r="B348" t="s">
        <v>1290</v>
      </c>
    </row>
    <row r="349" spans="1:2" x14ac:dyDescent="0.2">
      <c r="A349" t="str">
        <f>Database!B886</f>
        <v>2014</v>
      </c>
      <c r="B349" t="s">
        <v>1292</v>
      </c>
    </row>
    <row r="350" spans="1:2" x14ac:dyDescent="0.2">
      <c r="A350" t="str">
        <f>Database!B894</f>
        <v>2014</v>
      </c>
      <c r="B350" t="s">
        <v>1299</v>
      </c>
    </row>
    <row r="351" spans="1:2" x14ac:dyDescent="0.2">
      <c r="A351" t="str">
        <f>Database!B895</f>
        <v>2014</v>
      </c>
      <c r="B351" t="s">
        <v>1300</v>
      </c>
    </row>
    <row r="352" spans="1:2" x14ac:dyDescent="0.2">
      <c r="A352" t="str">
        <f>Database!B903</f>
        <v>2014</v>
      </c>
      <c r="B352" t="s">
        <v>1308</v>
      </c>
    </row>
    <row r="353" spans="1:2" x14ac:dyDescent="0.2">
      <c r="A353" t="str">
        <f>Database!B905</f>
        <v>2014</v>
      </c>
      <c r="B353" t="s">
        <v>1311</v>
      </c>
    </row>
    <row r="354" spans="1:2" x14ac:dyDescent="0.2">
      <c r="A354" t="str">
        <f>Database!B912</f>
        <v>2014</v>
      </c>
      <c r="B354" t="s">
        <v>1319</v>
      </c>
    </row>
    <row r="355" spans="1:2" x14ac:dyDescent="0.2">
      <c r="A355" t="str">
        <f>Database!B916</f>
        <v>2014</v>
      </c>
      <c r="B355" t="s">
        <v>1322</v>
      </c>
    </row>
    <row r="356" spans="1:2" x14ac:dyDescent="0.2">
      <c r="A356" t="str">
        <f>Database!B920</f>
        <v>2014</v>
      </c>
      <c r="B356" t="s">
        <v>1326</v>
      </c>
    </row>
    <row r="357" spans="1:2" x14ac:dyDescent="0.2">
      <c r="A357" t="str">
        <f>Database!B921</f>
        <v>2014</v>
      </c>
      <c r="B357" t="s">
        <v>1328</v>
      </c>
    </row>
    <row r="358" spans="1:2" x14ac:dyDescent="0.2">
      <c r="A358" t="str">
        <f>Database!B923</f>
        <v>2014</v>
      </c>
      <c r="B358" t="s">
        <v>1332</v>
      </c>
    </row>
    <row r="359" spans="1:2" x14ac:dyDescent="0.2">
      <c r="A359" t="str">
        <f>Database!B925</f>
        <v>2014</v>
      </c>
      <c r="B359" t="s">
        <v>1335</v>
      </c>
    </row>
    <row r="360" spans="1:2" x14ac:dyDescent="0.2">
      <c r="A360" t="str">
        <f>Database!B926</f>
        <v>2014</v>
      </c>
      <c r="B360" t="s">
        <v>1336</v>
      </c>
    </row>
    <row r="361" spans="1:2" x14ac:dyDescent="0.2">
      <c r="A361" t="str">
        <f>Database!B934</f>
        <v>2014</v>
      </c>
      <c r="B361" t="s">
        <v>1346</v>
      </c>
    </row>
    <row r="362" spans="1:2" x14ac:dyDescent="0.2">
      <c r="A362" t="str">
        <f>Database!B936</f>
        <v>2014</v>
      </c>
      <c r="B362" t="s">
        <v>1348</v>
      </c>
    </row>
    <row r="363" spans="1:2" x14ac:dyDescent="0.2">
      <c r="A363" t="str">
        <f>Database!B937</f>
        <v>2014</v>
      </c>
      <c r="B363" t="s">
        <v>1350</v>
      </c>
    </row>
    <row r="364" spans="1:2" x14ac:dyDescent="0.2">
      <c r="A364" t="str">
        <f>Database!B941</f>
        <v>2014</v>
      </c>
      <c r="B364" t="s">
        <v>1353</v>
      </c>
    </row>
    <row r="365" spans="1:2" x14ac:dyDescent="0.2">
      <c r="A365" t="str">
        <f>Database!B945</f>
        <v>2014</v>
      </c>
      <c r="B365" t="s">
        <v>1358</v>
      </c>
    </row>
    <row r="366" spans="1:2" x14ac:dyDescent="0.2">
      <c r="A366" t="str">
        <f>Database!B946</f>
        <v>2014</v>
      </c>
      <c r="B366" t="s">
        <v>1359</v>
      </c>
    </row>
    <row r="367" spans="1:2" x14ac:dyDescent="0.2">
      <c r="A367" t="str">
        <f>Database!B951</f>
        <v>2014</v>
      </c>
      <c r="B367" t="s">
        <v>1364</v>
      </c>
    </row>
    <row r="368" spans="1:2" x14ac:dyDescent="0.2">
      <c r="A368" t="str">
        <f>Database!B952</f>
        <v>2014</v>
      </c>
      <c r="B368" t="s">
        <v>1365</v>
      </c>
    </row>
    <row r="369" spans="1:2" x14ac:dyDescent="0.2">
      <c r="A369" t="str">
        <f>Database!B955</f>
        <v>2014</v>
      </c>
      <c r="B369" t="s">
        <v>1368</v>
      </c>
    </row>
    <row r="370" spans="1:2" x14ac:dyDescent="0.2">
      <c r="A370" t="str">
        <f>Database!B957</f>
        <v>2014</v>
      </c>
      <c r="B370" t="s">
        <v>1371</v>
      </c>
    </row>
    <row r="371" spans="1:2" x14ac:dyDescent="0.2">
      <c r="A371" t="str">
        <f>Database!B960</f>
        <v>2014</v>
      </c>
      <c r="B371" t="s">
        <v>1374</v>
      </c>
    </row>
    <row r="372" spans="1:2" x14ac:dyDescent="0.2">
      <c r="A372" t="str">
        <f>Database!B964</f>
        <v>2014</v>
      </c>
      <c r="B372" t="s">
        <v>1379</v>
      </c>
    </row>
    <row r="373" spans="1:2" x14ac:dyDescent="0.2">
      <c r="A373" t="str">
        <f>Database!B966</f>
        <v>2014</v>
      </c>
      <c r="B373" t="s">
        <v>1382</v>
      </c>
    </row>
    <row r="374" spans="1:2" x14ac:dyDescent="0.2">
      <c r="A374" t="str">
        <f>Database!B969</f>
        <v>2014</v>
      </c>
      <c r="B374" t="s">
        <v>1386</v>
      </c>
    </row>
    <row r="375" spans="1:2" x14ac:dyDescent="0.2">
      <c r="A375" t="str">
        <f>Database!B971</f>
        <v>2014</v>
      </c>
      <c r="B375" t="s">
        <v>1389</v>
      </c>
    </row>
    <row r="376" spans="1:2" x14ac:dyDescent="0.2">
      <c r="A376" t="str">
        <f>Database!B972</f>
        <v>2014</v>
      </c>
      <c r="B376" t="s">
        <v>1392</v>
      </c>
    </row>
    <row r="377" spans="1:2" x14ac:dyDescent="0.2">
      <c r="A377" t="str">
        <f>Database!B980</f>
        <v>2014</v>
      </c>
      <c r="B377" t="s">
        <v>1400</v>
      </c>
    </row>
    <row r="378" spans="1:2" x14ac:dyDescent="0.2">
      <c r="A378" t="str">
        <f>Database!B987</f>
        <v>2014</v>
      </c>
      <c r="B378" t="s">
        <v>1403</v>
      </c>
    </row>
    <row r="379" spans="1:2" x14ac:dyDescent="0.2">
      <c r="A379" t="str">
        <f>Database!B988</f>
        <v>2014</v>
      </c>
      <c r="B379" t="s">
        <v>1406</v>
      </c>
    </row>
    <row r="380" spans="1:2" x14ac:dyDescent="0.2">
      <c r="A380" t="str">
        <f>Database!B989</f>
        <v>2014</v>
      </c>
      <c r="B380" t="s">
        <v>1407</v>
      </c>
    </row>
    <row r="381" spans="1:2" x14ac:dyDescent="0.2">
      <c r="A381" t="str">
        <f>Database!B990</f>
        <v>2014</v>
      </c>
      <c r="B381" t="s">
        <v>1410</v>
      </c>
    </row>
    <row r="382" spans="1:2" x14ac:dyDescent="0.2">
      <c r="A382" t="str">
        <f>Database!B1001</f>
        <v>2014</v>
      </c>
      <c r="B382" t="s">
        <v>1418</v>
      </c>
    </row>
    <row r="383" spans="1:2" x14ac:dyDescent="0.2">
      <c r="A383" t="str">
        <f>Database!B1002</f>
        <v>2014</v>
      </c>
      <c r="B383" t="s">
        <v>1420</v>
      </c>
    </row>
    <row r="384" spans="1:2" x14ac:dyDescent="0.2">
      <c r="A384" t="str">
        <f>Database!B1011</f>
        <v>2014</v>
      </c>
      <c r="B384" t="s">
        <v>1427</v>
      </c>
    </row>
    <row r="385" spans="1:2" x14ac:dyDescent="0.2">
      <c r="A385" t="str">
        <f>Database!B1017</f>
        <v>2014</v>
      </c>
      <c r="B385" t="s">
        <v>1432</v>
      </c>
    </row>
    <row r="386" spans="1:2" x14ac:dyDescent="0.2">
      <c r="A386" t="str">
        <f>Database!B1025</f>
        <v>2014</v>
      </c>
      <c r="B386" t="s">
        <v>1439</v>
      </c>
    </row>
    <row r="387" spans="1:2" x14ac:dyDescent="0.2">
      <c r="A387" t="str">
        <f>Database!B1026</f>
        <v>2014</v>
      </c>
      <c r="B387" t="s">
        <v>1440</v>
      </c>
    </row>
    <row r="388" spans="1:2" x14ac:dyDescent="0.2">
      <c r="A388" t="str">
        <f>Database!B1033</f>
        <v>2014</v>
      </c>
      <c r="B388" t="s">
        <v>1447</v>
      </c>
    </row>
    <row r="389" spans="1:2" x14ac:dyDescent="0.2">
      <c r="A389" t="str">
        <f>Database!B1034</f>
        <v>2014</v>
      </c>
      <c r="B389" t="s">
        <v>1449</v>
      </c>
    </row>
    <row r="390" spans="1:2" x14ac:dyDescent="0.2">
      <c r="A390" t="str">
        <f>Database!B1038</f>
        <v>2014</v>
      </c>
      <c r="B390" t="s">
        <v>1452</v>
      </c>
    </row>
    <row r="391" spans="1:2" x14ac:dyDescent="0.2">
      <c r="A391" t="str">
        <f>Database!B1044</f>
        <v>2014</v>
      </c>
      <c r="B391" t="s">
        <v>1457</v>
      </c>
    </row>
    <row r="392" spans="1:2" x14ac:dyDescent="0.2">
      <c r="A392" t="str">
        <f>Database!B1045</f>
        <v>2014</v>
      </c>
      <c r="B392" t="s">
        <v>1459</v>
      </c>
    </row>
    <row r="393" spans="1:2" x14ac:dyDescent="0.2">
      <c r="A393" t="str">
        <f>Database!B1049</f>
        <v>2014</v>
      </c>
      <c r="B393" t="s">
        <v>1462</v>
      </c>
    </row>
    <row r="394" spans="1:2" x14ac:dyDescent="0.2">
      <c r="A394" t="str">
        <f>Database!B1053</f>
        <v>2014</v>
      </c>
      <c r="B394" t="s">
        <v>1466</v>
      </c>
    </row>
    <row r="395" spans="1:2" x14ac:dyDescent="0.2">
      <c r="A395" t="str">
        <f>Database!B1056</f>
        <v>2014</v>
      </c>
      <c r="B395" t="s">
        <v>1470</v>
      </c>
    </row>
    <row r="396" spans="1:2" x14ac:dyDescent="0.2">
      <c r="A396" t="str">
        <f>Database!B1060</f>
        <v>2014</v>
      </c>
      <c r="B396" t="s">
        <v>1473</v>
      </c>
    </row>
    <row r="397" spans="1:2" x14ac:dyDescent="0.2">
      <c r="A397" t="str">
        <f>Database!B1062</f>
        <v>2014</v>
      </c>
      <c r="B397" t="s">
        <v>1476</v>
      </c>
    </row>
    <row r="398" spans="1:2" x14ac:dyDescent="0.2">
      <c r="A398" t="str">
        <f>Database!B1064</f>
        <v>2014</v>
      </c>
      <c r="B398" t="s">
        <v>1479</v>
      </c>
    </row>
    <row r="399" spans="1:2" x14ac:dyDescent="0.2">
      <c r="A399" t="str">
        <f>Database!B1067</f>
        <v>2014</v>
      </c>
      <c r="B399" t="s">
        <v>1481</v>
      </c>
    </row>
    <row r="400" spans="1:2" x14ac:dyDescent="0.2">
      <c r="A400" t="str">
        <f>Database!B1069</f>
        <v>2014</v>
      </c>
      <c r="B400" t="s">
        <v>1484</v>
      </c>
    </row>
    <row r="401" spans="1:2" x14ac:dyDescent="0.2">
      <c r="A401" t="str">
        <f>Database!B1073</f>
        <v>2014</v>
      </c>
      <c r="B401" t="s">
        <v>1488</v>
      </c>
    </row>
    <row r="402" spans="1:2" x14ac:dyDescent="0.2">
      <c r="A402" t="str">
        <f>Database!B1074</f>
        <v>2014</v>
      </c>
      <c r="B402" t="s">
        <v>1490</v>
      </c>
    </row>
    <row r="403" spans="1:2" x14ac:dyDescent="0.2">
      <c r="A403" t="str">
        <f>Database!B1075</f>
        <v>2014</v>
      </c>
      <c r="B403" t="s">
        <v>1491</v>
      </c>
    </row>
    <row r="404" spans="1:2" x14ac:dyDescent="0.2">
      <c r="A404" t="str">
        <f>Database!B1078</f>
        <v>2014</v>
      </c>
      <c r="B404" t="s">
        <v>1492</v>
      </c>
    </row>
    <row r="405" spans="1:2" x14ac:dyDescent="0.2">
      <c r="A405" t="str">
        <f>Database!B1089</f>
        <v>2014</v>
      </c>
      <c r="B405" t="s">
        <v>1499</v>
      </c>
    </row>
    <row r="406" spans="1:2" x14ac:dyDescent="0.2">
      <c r="A406" t="str">
        <f>Database!B1091</f>
        <v>2014</v>
      </c>
      <c r="B406" t="s">
        <v>1502</v>
      </c>
    </row>
    <row r="407" spans="1:2" x14ac:dyDescent="0.2">
      <c r="A407" t="str">
        <f>Database!B1095</f>
        <v>2014</v>
      </c>
      <c r="B407" t="s">
        <v>1505</v>
      </c>
    </row>
    <row r="408" spans="1:2" x14ac:dyDescent="0.2">
      <c r="A408" t="str">
        <f>Database!B1097</f>
        <v>2014</v>
      </c>
      <c r="B408" t="s">
        <v>1507</v>
      </c>
    </row>
    <row r="409" spans="1:2" x14ac:dyDescent="0.2">
      <c r="A409" t="str">
        <f>Database!B1108</f>
        <v>2014</v>
      </c>
      <c r="B409" t="s">
        <v>1515</v>
      </c>
    </row>
    <row r="410" spans="1:2" x14ac:dyDescent="0.2">
      <c r="A410" t="str">
        <f>Database!B1112</f>
        <v>2014</v>
      </c>
      <c r="B410" t="s">
        <v>1519</v>
      </c>
    </row>
    <row r="411" spans="1:2" x14ac:dyDescent="0.2">
      <c r="A411" t="str">
        <f>Database!B1120</f>
        <v>2014</v>
      </c>
      <c r="B411" t="s">
        <v>1527</v>
      </c>
    </row>
    <row r="412" spans="1:2" x14ac:dyDescent="0.2">
      <c r="A412" t="str">
        <f>Database!B1128</f>
        <v>2014</v>
      </c>
      <c r="B412" t="s">
        <v>1535</v>
      </c>
    </row>
    <row r="413" spans="1:2" x14ac:dyDescent="0.2">
      <c r="A413" t="str">
        <f>Database!B1132</f>
        <v>2014</v>
      </c>
      <c r="B413" t="s">
        <v>1538</v>
      </c>
    </row>
    <row r="414" spans="1:2" x14ac:dyDescent="0.2">
      <c r="A414" t="str">
        <f>Database!B1133</f>
        <v>2014</v>
      </c>
      <c r="B414" t="s">
        <v>1540</v>
      </c>
    </row>
    <row r="415" spans="1:2" x14ac:dyDescent="0.2">
      <c r="A415" t="str">
        <f>Database!B1135</f>
        <v>2014</v>
      </c>
      <c r="B415" t="s">
        <v>1543</v>
      </c>
    </row>
    <row r="416" spans="1:2" x14ac:dyDescent="0.2">
      <c r="A416" t="str">
        <f>Database!B1136</f>
        <v>2014</v>
      </c>
      <c r="B416" t="s">
        <v>1544</v>
      </c>
    </row>
    <row r="417" spans="1:2" x14ac:dyDescent="0.2">
      <c r="A417" t="str">
        <f>Database!B1139</f>
        <v>2014</v>
      </c>
      <c r="B417" t="s">
        <v>1547</v>
      </c>
    </row>
    <row r="418" spans="1:2" x14ac:dyDescent="0.2">
      <c r="A418" t="str">
        <f>Database!B1141</f>
        <v>2014</v>
      </c>
      <c r="B418" t="s">
        <v>1548</v>
      </c>
    </row>
    <row r="419" spans="1:2" x14ac:dyDescent="0.2">
      <c r="A419" t="str">
        <f>Database!B1144</f>
        <v>2014</v>
      </c>
      <c r="B419" t="s">
        <v>1550</v>
      </c>
    </row>
    <row r="420" spans="1:2" x14ac:dyDescent="0.2">
      <c r="A420" t="str">
        <f>Database!B1146</f>
        <v>2014</v>
      </c>
      <c r="B420" t="s">
        <v>1552</v>
      </c>
    </row>
    <row r="421" spans="1:2" x14ac:dyDescent="0.2">
      <c r="A421" t="str">
        <f>Database!B1153</f>
        <v>2014</v>
      </c>
      <c r="B421" t="s">
        <v>1556</v>
      </c>
    </row>
    <row r="422" spans="1:2" x14ac:dyDescent="0.2">
      <c r="A422" t="str">
        <f>Database!B1167</f>
        <v>2014</v>
      </c>
      <c r="B422" t="s">
        <v>1566</v>
      </c>
    </row>
    <row r="423" spans="1:2" x14ac:dyDescent="0.2">
      <c r="A423" t="str">
        <f>Database!B1168</f>
        <v>2014</v>
      </c>
      <c r="B423" t="s">
        <v>1567</v>
      </c>
    </row>
    <row r="424" spans="1:2" x14ac:dyDescent="0.2">
      <c r="A424" t="str">
        <f>Database!B1170</f>
        <v>2014</v>
      </c>
      <c r="B424" t="s">
        <v>1570</v>
      </c>
    </row>
    <row r="425" spans="1:2" x14ac:dyDescent="0.2">
      <c r="A425" t="str">
        <f>Database!B1173</f>
        <v>2014</v>
      </c>
      <c r="B425" t="s">
        <v>1572</v>
      </c>
    </row>
    <row r="426" spans="1:2" x14ac:dyDescent="0.2">
      <c r="A426" t="str">
        <f>Database!B1185</f>
        <v>2014</v>
      </c>
      <c r="B426" t="s">
        <v>1580</v>
      </c>
    </row>
    <row r="427" spans="1:2" x14ac:dyDescent="0.2">
      <c r="A427" t="str">
        <f>Database!B1186</f>
        <v>2014</v>
      </c>
      <c r="B427" t="s">
        <v>1581</v>
      </c>
    </row>
    <row r="428" spans="1:2" x14ac:dyDescent="0.2">
      <c r="A428" t="str">
        <f>Database!B1187</f>
        <v>2014</v>
      </c>
      <c r="B428" t="s">
        <v>1583</v>
      </c>
    </row>
    <row r="429" spans="1:2" x14ac:dyDescent="0.2">
      <c r="A429" t="str">
        <f>Database!B1189</f>
        <v>2014</v>
      </c>
      <c r="B429" t="s">
        <v>1586</v>
      </c>
    </row>
    <row r="430" spans="1:2" x14ac:dyDescent="0.2">
      <c r="A430" t="str">
        <f>Database!B1190</f>
        <v>2014</v>
      </c>
      <c r="B430" t="s">
        <v>1589</v>
      </c>
    </row>
    <row r="431" spans="1:2" x14ac:dyDescent="0.2">
      <c r="A431" t="str">
        <f>Database!B1194</f>
        <v>2014</v>
      </c>
      <c r="B431" t="s">
        <v>1592</v>
      </c>
    </row>
    <row r="432" spans="1:2" x14ac:dyDescent="0.2">
      <c r="A432" t="str">
        <f>Database!B1197</f>
        <v>2014</v>
      </c>
      <c r="B432" t="s">
        <v>1596</v>
      </c>
    </row>
    <row r="433" spans="1:2" x14ac:dyDescent="0.2">
      <c r="A433" t="str">
        <f>Database!B1198</f>
        <v>2014</v>
      </c>
      <c r="B433" t="s">
        <v>1598</v>
      </c>
    </row>
    <row r="434" spans="1:2" x14ac:dyDescent="0.2">
      <c r="A434" t="str">
        <f>Database!B1199</f>
        <v>2014</v>
      </c>
      <c r="B434" t="s">
        <v>1600</v>
      </c>
    </row>
    <row r="435" spans="1:2" x14ac:dyDescent="0.2">
      <c r="A435" t="str">
        <f>Database!B1209</f>
        <v>2014</v>
      </c>
      <c r="B435" t="s">
        <v>1608</v>
      </c>
    </row>
    <row r="436" spans="1:2" x14ac:dyDescent="0.2">
      <c r="A436" t="str">
        <f>Database!B1211</f>
        <v>2014</v>
      </c>
      <c r="B436" t="s">
        <v>1610</v>
      </c>
    </row>
    <row r="437" spans="1:2" x14ac:dyDescent="0.2">
      <c r="A437" t="str">
        <f>Database!B1212</f>
        <v>2014</v>
      </c>
      <c r="B437" t="s">
        <v>1611</v>
      </c>
    </row>
    <row r="438" spans="1:2" x14ac:dyDescent="0.2">
      <c r="A438" t="str">
        <f>Database!B1220</f>
        <v>2014</v>
      </c>
      <c r="B438" t="s">
        <v>1619</v>
      </c>
    </row>
    <row r="439" spans="1:2" x14ac:dyDescent="0.2">
      <c r="A439" t="str">
        <f>Database!B1228</f>
        <v>2014</v>
      </c>
      <c r="B439" t="s">
        <v>1623</v>
      </c>
    </row>
    <row r="440" spans="1:2" x14ac:dyDescent="0.2">
      <c r="A440" t="str">
        <f>Database!B1232</f>
        <v>2014</v>
      </c>
      <c r="B440" t="s">
        <v>1626</v>
      </c>
    </row>
    <row r="441" spans="1:2" x14ac:dyDescent="0.2">
      <c r="A441" t="str">
        <f>Database!B1236</f>
        <v>2014</v>
      </c>
      <c r="B441" t="s">
        <v>1631</v>
      </c>
    </row>
    <row r="442" spans="1:2" x14ac:dyDescent="0.2">
      <c r="A442" t="str">
        <f>Database!B1237</f>
        <v>2014</v>
      </c>
      <c r="B442" t="s">
        <v>1632</v>
      </c>
    </row>
    <row r="443" spans="1:2" x14ac:dyDescent="0.2">
      <c r="A443" t="str">
        <f>Database!B1239</f>
        <v>2014</v>
      </c>
      <c r="B443" t="s">
        <v>1633</v>
      </c>
    </row>
    <row r="444" spans="1:2" x14ac:dyDescent="0.2">
      <c r="A444" t="str">
        <f>Database!B1241</f>
        <v>2014</v>
      </c>
      <c r="B444" t="s">
        <v>1638</v>
      </c>
    </row>
    <row r="445" spans="1:2" x14ac:dyDescent="0.2">
      <c r="A445" t="str">
        <f>Database!B1248</f>
        <v>2014</v>
      </c>
      <c r="B445" t="s">
        <v>1645</v>
      </c>
    </row>
    <row r="446" spans="1:2" x14ac:dyDescent="0.2">
      <c r="A446" t="str">
        <f>Database!B1249</f>
        <v>2014</v>
      </c>
      <c r="B446" t="s">
        <v>1646</v>
      </c>
    </row>
    <row r="447" spans="1:2" x14ac:dyDescent="0.2">
      <c r="A447" t="str">
        <f>Database!B1253</f>
        <v>2014</v>
      </c>
      <c r="B447" t="s">
        <v>1648</v>
      </c>
    </row>
    <row r="448" spans="1:2" x14ac:dyDescent="0.2">
      <c r="A448" t="str">
        <f>Database!B1256</f>
        <v>2014</v>
      </c>
      <c r="B448" t="s">
        <v>1651</v>
      </c>
    </row>
    <row r="449" spans="1:2" x14ac:dyDescent="0.2">
      <c r="A449" t="str">
        <f>Database!B1261</f>
        <v>2014</v>
      </c>
      <c r="B449" t="s">
        <v>1654</v>
      </c>
    </row>
    <row r="450" spans="1:2" x14ac:dyDescent="0.2">
      <c r="A450" t="str">
        <f>Database!B1263</f>
        <v>2014</v>
      </c>
      <c r="B450" t="s">
        <v>1656</v>
      </c>
    </row>
    <row r="451" spans="1:2" x14ac:dyDescent="0.2">
      <c r="A451" t="str">
        <f>Database!B1265</f>
        <v>2014</v>
      </c>
      <c r="B451" t="s">
        <v>1660</v>
      </c>
    </row>
    <row r="452" spans="1:2" x14ac:dyDescent="0.2">
      <c r="A452" t="str">
        <f>Database!B1268</f>
        <v>2014</v>
      </c>
      <c r="B452" t="s">
        <v>1663</v>
      </c>
    </row>
    <row r="453" spans="1:2" x14ac:dyDescent="0.2">
      <c r="A453" t="str">
        <f>Database!B1278</f>
        <v>2014</v>
      </c>
      <c r="B453" t="s">
        <v>1672</v>
      </c>
    </row>
    <row r="454" spans="1:2" x14ac:dyDescent="0.2">
      <c r="A454" t="str">
        <f>Database!B1287</f>
        <v>2014</v>
      </c>
      <c r="B454" t="s">
        <v>1675</v>
      </c>
    </row>
    <row r="455" spans="1:2" x14ac:dyDescent="0.2">
      <c r="A455" t="str">
        <f>Database!B1288</f>
        <v>2014</v>
      </c>
      <c r="B455" t="s">
        <v>1678</v>
      </c>
    </row>
    <row r="456" spans="1:2" x14ac:dyDescent="0.2">
      <c r="A456" t="str">
        <f>Database!B1292</f>
        <v>2014</v>
      </c>
      <c r="B456" t="s">
        <v>1682</v>
      </c>
    </row>
    <row r="457" spans="1:2" x14ac:dyDescent="0.2">
      <c r="A457" t="str">
        <f>Database!B1299</f>
        <v>2014</v>
      </c>
      <c r="B457" t="s">
        <v>1688</v>
      </c>
    </row>
    <row r="458" spans="1:2" x14ac:dyDescent="0.2">
      <c r="A458" t="str">
        <f>Database!B1300</f>
        <v>2014</v>
      </c>
      <c r="B458" t="s">
        <v>1691</v>
      </c>
    </row>
    <row r="459" spans="1:2" x14ac:dyDescent="0.2">
      <c r="A459" t="str">
        <f>Database!B1306</f>
        <v>2014</v>
      </c>
      <c r="B459" t="s">
        <v>1695</v>
      </c>
    </row>
    <row r="460" spans="1:2" x14ac:dyDescent="0.2">
      <c r="A460" t="str">
        <f>Database!B1311</f>
        <v>2014</v>
      </c>
      <c r="B460" t="s">
        <v>1699</v>
      </c>
    </row>
    <row r="461" spans="1:2" x14ac:dyDescent="0.2">
      <c r="A461" t="str">
        <f>Database!B1313</f>
        <v>2014</v>
      </c>
      <c r="B461" t="s">
        <v>1700</v>
      </c>
    </row>
    <row r="462" spans="1:2" x14ac:dyDescent="0.2">
      <c r="A462" t="str">
        <f>Database!B1318</f>
        <v>2014</v>
      </c>
      <c r="B462" t="s">
        <v>1704</v>
      </c>
    </row>
    <row r="463" spans="1:2" x14ac:dyDescent="0.2">
      <c r="A463" t="str">
        <f>Database!B1322</f>
        <v>2014</v>
      </c>
      <c r="B463" t="s">
        <v>1708</v>
      </c>
    </row>
    <row r="464" spans="1:2" x14ac:dyDescent="0.2">
      <c r="A464" t="str">
        <f>Database!B1324</f>
        <v>2014</v>
      </c>
      <c r="B464" t="s">
        <v>1710</v>
      </c>
    </row>
    <row r="465" spans="1:2" x14ac:dyDescent="0.2">
      <c r="A465" t="str">
        <f>Database!B1326</f>
        <v>2014</v>
      </c>
      <c r="B465" t="s">
        <v>1713</v>
      </c>
    </row>
    <row r="466" spans="1:2" x14ac:dyDescent="0.2">
      <c r="A466" t="str">
        <f>Database!B1329</f>
        <v>2014</v>
      </c>
      <c r="B466" t="s">
        <v>1715</v>
      </c>
    </row>
    <row r="467" spans="1:2" x14ac:dyDescent="0.2">
      <c r="A467" t="str">
        <f>Database!B1335</f>
        <v>2014</v>
      </c>
      <c r="B467" t="s">
        <v>1720</v>
      </c>
    </row>
    <row r="468" spans="1:2" x14ac:dyDescent="0.2">
      <c r="A468" t="str">
        <f>Database!B1336</f>
        <v>2014</v>
      </c>
      <c r="B468" t="s">
        <v>1722</v>
      </c>
    </row>
    <row r="469" spans="1:2" x14ac:dyDescent="0.2">
      <c r="A469" t="str">
        <f>Database!B1338</f>
        <v>2014</v>
      </c>
      <c r="B469" t="s">
        <v>1725</v>
      </c>
    </row>
    <row r="470" spans="1:2" x14ac:dyDescent="0.2">
      <c r="A470" t="str">
        <f>Database!B1339</f>
        <v>2014</v>
      </c>
      <c r="B470" t="s">
        <v>1727</v>
      </c>
    </row>
    <row r="471" spans="1:2" x14ac:dyDescent="0.2">
      <c r="A471" t="str">
        <f>Database!B1344</f>
        <v>2014</v>
      </c>
      <c r="B471" t="s">
        <v>1732</v>
      </c>
    </row>
    <row r="472" spans="1:2" x14ac:dyDescent="0.2">
      <c r="A472" t="str">
        <f>Database!B1346</f>
        <v>2014</v>
      </c>
      <c r="B472" t="s">
        <v>1734</v>
      </c>
    </row>
    <row r="473" spans="1:2" x14ac:dyDescent="0.2">
      <c r="A473" t="str">
        <f>Database!B1348</f>
        <v>2014</v>
      </c>
      <c r="B473" t="s">
        <v>1736</v>
      </c>
    </row>
    <row r="474" spans="1:2" x14ac:dyDescent="0.2">
      <c r="A474" t="str">
        <f>Database!B1355</f>
        <v>2014</v>
      </c>
      <c r="B474" t="s">
        <v>1742</v>
      </c>
    </row>
    <row r="475" spans="1:2" x14ac:dyDescent="0.2">
      <c r="A475" t="str">
        <f>Database!B1359</f>
        <v>2014</v>
      </c>
      <c r="B475" t="s">
        <v>1746</v>
      </c>
    </row>
    <row r="476" spans="1:2" x14ac:dyDescent="0.2">
      <c r="A476" t="str">
        <f>Database!B1361</f>
        <v>2014</v>
      </c>
      <c r="B476" t="s">
        <v>1749</v>
      </c>
    </row>
    <row r="477" spans="1:2" x14ac:dyDescent="0.2">
      <c r="A477" t="str">
        <f>Database!B1367</f>
        <v>2014</v>
      </c>
      <c r="B477" t="s">
        <v>1755</v>
      </c>
    </row>
    <row r="478" spans="1:2" x14ac:dyDescent="0.2">
      <c r="A478" t="str">
        <f>Database!B1369</f>
        <v>2014</v>
      </c>
      <c r="B478" t="s">
        <v>1758</v>
      </c>
    </row>
    <row r="479" spans="1:2" x14ac:dyDescent="0.2">
      <c r="A479" t="str">
        <f>Database!B1371</f>
        <v>2014</v>
      </c>
      <c r="B479" t="s">
        <v>1760</v>
      </c>
    </row>
    <row r="480" spans="1:2" x14ac:dyDescent="0.2">
      <c r="A480" t="str">
        <f>Database!B1376</f>
        <v>2014</v>
      </c>
      <c r="B480" t="s">
        <v>1763</v>
      </c>
    </row>
    <row r="481" spans="1:2" x14ac:dyDescent="0.2">
      <c r="A481" t="str">
        <f>Database!B1378</f>
        <v>2014</v>
      </c>
      <c r="B481" t="s">
        <v>1766</v>
      </c>
    </row>
    <row r="482" spans="1:2" x14ac:dyDescent="0.2">
      <c r="A482" t="str">
        <f>Database!B1380</f>
        <v>2014</v>
      </c>
      <c r="B482" t="s">
        <v>1769</v>
      </c>
    </row>
    <row r="483" spans="1:2" x14ac:dyDescent="0.2">
      <c r="A483" t="str">
        <f>Database!B1389</f>
        <v>2014</v>
      </c>
      <c r="B483" t="s">
        <v>1776</v>
      </c>
    </row>
    <row r="484" spans="1:2" x14ac:dyDescent="0.2">
      <c r="A484" t="str">
        <f>Database!B1396</f>
        <v>2014</v>
      </c>
      <c r="B484" t="s">
        <v>1782</v>
      </c>
    </row>
    <row r="485" spans="1:2" x14ac:dyDescent="0.2">
      <c r="A485" t="str">
        <f>Database!B1398</f>
        <v>2014</v>
      </c>
      <c r="B485" t="s">
        <v>1783</v>
      </c>
    </row>
    <row r="486" spans="1:2" x14ac:dyDescent="0.2">
      <c r="A486" t="str">
        <f>Database!B1403</f>
        <v>2014</v>
      </c>
      <c r="B486" t="s">
        <v>1787</v>
      </c>
    </row>
    <row r="487" spans="1:2" x14ac:dyDescent="0.2">
      <c r="A487" t="str">
        <f>Database!B1410</f>
        <v>2014</v>
      </c>
      <c r="B487" t="s">
        <v>1790</v>
      </c>
    </row>
    <row r="488" spans="1:2" x14ac:dyDescent="0.2">
      <c r="A488" t="str">
        <f>Database!B1415</f>
        <v>2014</v>
      </c>
      <c r="B488" t="s">
        <v>1793</v>
      </c>
    </row>
    <row r="489" spans="1:2" x14ac:dyDescent="0.2">
      <c r="A489" t="str">
        <f>Database!B1421</f>
        <v>2014</v>
      </c>
      <c r="B489" t="s">
        <v>1796</v>
      </c>
    </row>
    <row r="490" spans="1:2" x14ac:dyDescent="0.2">
      <c r="A490" t="str">
        <f>Database!B1425</f>
        <v>2014</v>
      </c>
      <c r="B490" t="s">
        <v>1797</v>
      </c>
    </row>
    <row r="491" spans="1:2" x14ac:dyDescent="0.2">
      <c r="A491" t="str">
        <f>Database!B1426</f>
        <v>2014</v>
      </c>
      <c r="B491" t="s">
        <v>1798</v>
      </c>
    </row>
    <row r="492" spans="1:2" x14ac:dyDescent="0.2">
      <c r="A492" t="str">
        <f>Database!B1428</f>
        <v>2014</v>
      </c>
      <c r="B492" t="s">
        <v>1800</v>
      </c>
    </row>
    <row r="493" spans="1:2" x14ac:dyDescent="0.2">
      <c r="A493" t="str">
        <f>Database!B1441</f>
        <v>2014</v>
      </c>
      <c r="B493" t="s">
        <v>1806</v>
      </c>
    </row>
    <row r="494" spans="1:2" x14ac:dyDescent="0.2">
      <c r="A494" t="str">
        <f>Database!B1443</f>
        <v>2014</v>
      </c>
      <c r="B494" t="s">
        <v>1808</v>
      </c>
    </row>
    <row r="495" spans="1:2" x14ac:dyDescent="0.2">
      <c r="A495" t="str">
        <f>Database!B1451</f>
        <v>2014</v>
      </c>
      <c r="B495" t="s">
        <v>1814</v>
      </c>
    </row>
    <row r="496" spans="1:2" x14ac:dyDescent="0.2">
      <c r="A496" t="str">
        <f>Database!B1452</f>
        <v>2014</v>
      </c>
      <c r="B496" t="s">
        <v>1815</v>
      </c>
    </row>
    <row r="497" spans="1:2" x14ac:dyDescent="0.2">
      <c r="A497" t="str">
        <f>Database!B1458</f>
        <v>2014</v>
      </c>
      <c r="B497" t="s">
        <v>1820</v>
      </c>
    </row>
    <row r="498" spans="1:2" x14ac:dyDescent="0.2">
      <c r="A498" t="str">
        <f>Database!B1461</f>
        <v>2014</v>
      </c>
      <c r="B498" t="s">
        <v>1824</v>
      </c>
    </row>
    <row r="499" spans="1:2" x14ac:dyDescent="0.2">
      <c r="A499" t="str">
        <f>Database!B1466</f>
        <v>2014</v>
      </c>
      <c r="B499" t="s">
        <v>1827</v>
      </c>
    </row>
    <row r="500" spans="1:2" x14ac:dyDescent="0.2">
      <c r="A500" t="str">
        <f>Database!B1468</f>
        <v>2014</v>
      </c>
      <c r="B500" t="s">
        <v>1831</v>
      </c>
    </row>
    <row r="501" spans="1:2" x14ac:dyDescent="0.2">
      <c r="A501" t="str">
        <f>Database!B1489</f>
        <v>2014</v>
      </c>
      <c r="B501" t="s">
        <v>1841</v>
      </c>
    </row>
    <row r="502" spans="1:2" x14ac:dyDescent="0.2">
      <c r="A502" t="str">
        <f>Database!B1502</f>
        <v>2014</v>
      </c>
      <c r="B502" t="s">
        <v>1852</v>
      </c>
    </row>
    <row r="503" spans="1:2" x14ac:dyDescent="0.2">
      <c r="A503" t="str">
        <f>Database!B1503</f>
        <v>2014</v>
      </c>
      <c r="B503" t="s">
        <v>1854</v>
      </c>
    </row>
    <row r="504" spans="1:2" x14ac:dyDescent="0.2">
      <c r="A504" t="str">
        <f>Database!B1506</f>
        <v>2014</v>
      </c>
      <c r="B504" t="s">
        <v>1857</v>
      </c>
    </row>
    <row r="505" spans="1:2" x14ac:dyDescent="0.2">
      <c r="A505" t="str">
        <f>Database!B1528</f>
        <v>2014</v>
      </c>
      <c r="B505" t="s">
        <v>1870</v>
      </c>
    </row>
    <row r="506" spans="1:2" x14ac:dyDescent="0.2">
      <c r="A506" t="str">
        <f>Database!B1532</f>
        <v>2014</v>
      </c>
      <c r="B506" t="s">
        <v>1874</v>
      </c>
    </row>
    <row r="507" spans="1:2" x14ac:dyDescent="0.2">
      <c r="A507" t="str">
        <f>Database!B1539</f>
        <v>2014</v>
      </c>
      <c r="B507" t="s">
        <v>1877</v>
      </c>
    </row>
    <row r="508" spans="1:2" x14ac:dyDescent="0.2">
      <c r="A508" t="str">
        <f>Database!B1541</f>
        <v>2014</v>
      </c>
      <c r="B508" t="s">
        <v>1878</v>
      </c>
    </row>
    <row r="509" spans="1:2" x14ac:dyDescent="0.2">
      <c r="A509" t="str">
        <f>Database!B1543</f>
        <v>2014</v>
      </c>
      <c r="B509" t="s">
        <v>1879</v>
      </c>
    </row>
    <row r="510" spans="1:2" x14ac:dyDescent="0.2">
      <c r="A510" t="str">
        <f>Database!B1544</f>
        <v>2014</v>
      </c>
      <c r="B510" t="s">
        <v>1881</v>
      </c>
    </row>
    <row r="511" spans="1:2" x14ac:dyDescent="0.2">
      <c r="A511" t="str">
        <f>Database!B1547</f>
        <v>2014</v>
      </c>
      <c r="B511" t="s">
        <v>1885</v>
      </c>
    </row>
    <row r="512" spans="1:2" x14ac:dyDescent="0.2">
      <c r="A512" t="str">
        <f>Database!B1550</f>
        <v>2014</v>
      </c>
      <c r="B512" t="s">
        <v>1887</v>
      </c>
    </row>
    <row r="513" spans="1:2" x14ac:dyDescent="0.2">
      <c r="A513" t="str">
        <f>Database!B1555</f>
        <v>2014</v>
      </c>
      <c r="B513" t="s">
        <v>1892</v>
      </c>
    </row>
    <row r="514" spans="1:2" x14ac:dyDescent="0.2">
      <c r="A514" t="str">
        <f>Database!B1560</f>
        <v>2014</v>
      </c>
      <c r="B514" t="s">
        <v>1894</v>
      </c>
    </row>
    <row r="515" spans="1:2" x14ac:dyDescent="0.2">
      <c r="A515" t="str">
        <f>Database!B1561</f>
        <v>2014</v>
      </c>
      <c r="B515" t="s">
        <v>1896</v>
      </c>
    </row>
    <row r="516" spans="1:2" x14ac:dyDescent="0.2">
      <c r="A516" t="str">
        <f>Database!B1562</f>
        <v>2014</v>
      </c>
      <c r="B516" t="s">
        <v>1898</v>
      </c>
    </row>
    <row r="517" spans="1:2" x14ac:dyDescent="0.2">
      <c r="A517" t="str">
        <f>Database!B1566</f>
        <v>2014</v>
      </c>
      <c r="B517" t="s">
        <v>1902</v>
      </c>
    </row>
    <row r="518" spans="1:2" x14ac:dyDescent="0.2">
      <c r="A518" t="str">
        <f>Database!B1572</f>
        <v>2014</v>
      </c>
      <c r="B518" t="s">
        <v>1905</v>
      </c>
    </row>
    <row r="519" spans="1:2" x14ac:dyDescent="0.2">
      <c r="A519" t="str">
        <f>Database!B1578</f>
        <v>2014</v>
      </c>
      <c r="B519" t="s">
        <v>1908</v>
      </c>
    </row>
    <row r="520" spans="1:2" x14ac:dyDescent="0.2">
      <c r="A520" t="str">
        <f>Database!B1585</f>
        <v>2014</v>
      </c>
      <c r="B520" t="s">
        <v>1913</v>
      </c>
    </row>
    <row r="521" spans="1:2" x14ac:dyDescent="0.2">
      <c r="A521" t="str">
        <f>Database!B1589</f>
        <v>2014</v>
      </c>
      <c r="B521" t="s">
        <v>1917</v>
      </c>
    </row>
    <row r="522" spans="1:2" x14ac:dyDescent="0.2">
      <c r="A522" t="str">
        <f>Database!B1594</f>
        <v>2014</v>
      </c>
      <c r="B522" t="s">
        <v>1920</v>
      </c>
    </row>
    <row r="523" spans="1:2" x14ac:dyDescent="0.2">
      <c r="A523" t="str">
        <f>Database!B1595</f>
        <v>2014</v>
      </c>
      <c r="B523" t="s">
        <v>1922</v>
      </c>
    </row>
    <row r="524" spans="1:2" x14ac:dyDescent="0.2">
      <c r="A524" t="str">
        <f>Database!B1601</f>
        <v>2014</v>
      </c>
      <c r="B524" t="s">
        <v>1927</v>
      </c>
    </row>
    <row r="525" spans="1:2" x14ac:dyDescent="0.2">
      <c r="A525" t="str">
        <f>Database!B1602</f>
        <v>2014</v>
      </c>
      <c r="B525" t="s">
        <v>1928</v>
      </c>
    </row>
    <row r="526" spans="1:2" x14ac:dyDescent="0.2">
      <c r="A526" t="str">
        <f>Database!B1606</f>
        <v>2014</v>
      </c>
      <c r="B526" t="s">
        <v>1929</v>
      </c>
    </row>
    <row r="527" spans="1:2" x14ac:dyDescent="0.2">
      <c r="A527" t="str">
        <f>Database!B1610</f>
        <v>2014</v>
      </c>
      <c r="B527" t="s">
        <v>1931</v>
      </c>
    </row>
    <row r="528" spans="1:2" x14ac:dyDescent="0.2">
      <c r="A528" t="str">
        <f>Database!B1615</f>
        <v>2014</v>
      </c>
      <c r="B528" t="s">
        <v>1937</v>
      </c>
    </row>
    <row r="529" spans="1:2" x14ac:dyDescent="0.2">
      <c r="A529" t="str">
        <f>Database!B1620</f>
        <v>2014</v>
      </c>
      <c r="B529" t="s">
        <v>1939</v>
      </c>
    </row>
    <row r="530" spans="1:2" x14ac:dyDescent="0.2">
      <c r="A530" t="str">
        <f>Database!B1622</f>
        <v>2014</v>
      </c>
      <c r="B530" t="s">
        <v>1940</v>
      </c>
    </row>
    <row r="531" spans="1:2" x14ac:dyDescent="0.2">
      <c r="A531" t="str">
        <f>Database!B1629</f>
        <v>2014</v>
      </c>
      <c r="B531" t="s">
        <v>1945</v>
      </c>
    </row>
    <row r="532" spans="1:2" x14ac:dyDescent="0.2">
      <c r="A532" t="str">
        <f>Database!B1630</f>
        <v>2014</v>
      </c>
      <c r="B532" t="s">
        <v>1946</v>
      </c>
    </row>
    <row r="533" spans="1:2" x14ac:dyDescent="0.2">
      <c r="A533" t="str">
        <f>Database!B1637</f>
        <v>2014</v>
      </c>
      <c r="B533" t="s">
        <v>1950</v>
      </c>
    </row>
    <row r="534" spans="1:2" x14ac:dyDescent="0.2">
      <c r="A534" t="str">
        <f>Database!B1640</f>
        <v>2014</v>
      </c>
      <c r="B534" t="s">
        <v>1952</v>
      </c>
    </row>
    <row r="535" spans="1:2" x14ac:dyDescent="0.2">
      <c r="A535" t="str">
        <f>Database!B1641</f>
        <v>2014</v>
      </c>
      <c r="B535" t="s">
        <v>1954</v>
      </c>
    </row>
    <row r="536" spans="1:2" x14ac:dyDescent="0.2">
      <c r="A536" t="str">
        <f>Database!B1644</f>
        <v>2014</v>
      </c>
      <c r="B536" t="s">
        <v>1958</v>
      </c>
    </row>
    <row r="537" spans="1:2" x14ac:dyDescent="0.2">
      <c r="A537" t="str">
        <f>Database!B1646</f>
        <v>2014</v>
      </c>
      <c r="B537" t="s">
        <v>1959</v>
      </c>
    </row>
    <row r="538" spans="1:2" x14ac:dyDescent="0.2">
      <c r="A538" t="str">
        <f>Database!B1654</f>
        <v>2014</v>
      </c>
      <c r="B538" t="s">
        <v>1964</v>
      </c>
    </row>
    <row r="539" spans="1:2" x14ac:dyDescent="0.2">
      <c r="A539" t="str">
        <f>Database!B1657</f>
        <v>2014</v>
      </c>
      <c r="B539" t="s">
        <v>1967</v>
      </c>
    </row>
    <row r="540" spans="1:2" x14ac:dyDescent="0.2">
      <c r="A540" t="str">
        <f>Database!B1662</f>
        <v>2014</v>
      </c>
      <c r="B540" t="s">
        <v>1970</v>
      </c>
    </row>
    <row r="541" spans="1:2" x14ac:dyDescent="0.2">
      <c r="A541" t="str">
        <f>Database!B1672</f>
        <v>2014</v>
      </c>
      <c r="B541" t="s">
        <v>1977</v>
      </c>
    </row>
    <row r="542" spans="1:2" x14ac:dyDescent="0.2">
      <c r="A542" t="str">
        <f>Database!B1695</f>
        <v>2014</v>
      </c>
      <c r="B542" t="s">
        <v>1987</v>
      </c>
    </row>
    <row r="543" spans="1:2" x14ac:dyDescent="0.2">
      <c r="A543" t="str">
        <f>Database!B1696</f>
        <v>2014</v>
      </c>
      <c r="B543" t="s">
        <v>1989</v>
      </c>
    </row>
    <row r="544" spans="1:2" x14ac:dyDescent="0.2">
      <c r="A544" t="str">
        <f>Database!B1706</f>
        <v>2014</v>
      </c>
      <c r="B544" t="s">
        <v>1994</v>
      </c>
    </row>
    <row r="545" spans="1:2" x14ac:dyDescent="0.2">
      <c r="A545" t="str">
        <f>Database!B1707</f>
        <v>2014</v>
      </c>
      <c r="B545" t="s">
        <v>1995</v>
      </c>
    </row>
    <row r="546" spans="1:2" x14ac:dyDescent="0.2">
      <c r="A546" t="str">
        <f>Database!B1709</f>
        <v>2014</v>
      </c>
      <c r="B546" t="s">
        <v>1998</v>
      </c>
    </row>
    <row r="547" spans="1:2" x14ac:dyDescent="0.2">
      <c r="A547" t="str">
        <f>Database!B1710</f>
        <v>2014</v>
      </c>
      <c r="B547" t="s">
        <v>1999</v>
      </c>
    </row>
    <row r="548" spans="1:2" x14ac:dyDescent="0.2">
      <c r="A548" t="str">
        <f>Database!B1719</f>
        <v>2014</v>
      </c>
      <c r="B548" t="s">
        <v>2005</v>
      </c>
    </row>
    <row r="549" spans="1:2" x14ac:dyDescent="0.2">
      <c r="A549" t="str">
        <f>Database!B1729</f>
        <v>2014</v>
      </c>
      <c r="B549" t="s">
        <v>2012</v>
      </c>
    </row>
    <row r="550" spans="1:2" x14ac:dyDescent="0.2">
      <c r="A550" t="str">
        <f>Database!B1732</f>
        <v>2014</v>
      </c>
      <c r="B550" t="s">
        <v>2013</v>
      </c>
    </row>
    <row r="551" spans="1:2" x14ac:dyDescent="0.2">
      <c r="A551" t="str">
        <f>Database!B1735</f>
        <v>2014</v>
      </c>
      <c r="B551" t="s">
        <v>2015</v>
      </c>
    </row>
    <row r="552" spans="1:2" x14ac:dyDescent="0.2">
      <c r="A552" t="str">
        <f>Database!B1736</f>
        <v>2014</v>
      </c>
      <c r="B552" t="s">
        <v>2017</v>
      </c>
    </row>
    <row r="553" spans="1:2" x14ac:dyDescent="0.2">
      <c r="A553" t="str">
        <f>Database!B1741</f>
        <v>2014</v>
      </c>
      <c r="B553" t="s">
        <v>2020</v>
      </c>
    </row>
    <row r="554" spans="1:2" x14ac:dyDescent="0.2">
      <c r="A554" t="str">
        <f>Database!B1745</f>
        <v>2014</v>
      </c>
      <c r="B554" t="s">
        <v>2025</v>
      </c>
    </row>
    <row r="555" spans="1:2" x14ac:dyDescent="0.2">
      <c r="A555" t="str">
        <f>Database!B1748</f>
        <v>2014</v>
      </c>
      <c r="B555" t="s">
        <v>2028</v>
      </c>
    </row>
    <row r="556" spans="1:2" x14ac:dyDescent="0.2">
      <c r="A556" t="str">
        <f>Database!B1750</f>
        <v>2014</v>
      </c>
      <c r="B556" t="s">
        <v>2029</v>
      </c>
    </row>
    <row r="557" spans="1:2" x14ac:dyDescent="0.2">
      <c r="A557" t="str">
        <f>Database!B1751</f>
        <v>2014</v>
      </c>
      <c r="B557" t="s">
        <v>2030</v>
      </c>
    </row>
    <row r="558" spans="1:2" x14ac:dyDescent="0.2">
      <c r="A558" t="str">
        <f>Database!B1758</f>
        <v>2014</v>
      </c>
      <c r="B558" t="s">
        <v>2033</v>
      </c>
    </row>
    <row r="559" spans="1:2" x14ac:dyDescent="0.2">
      <c r="A559" t="str">
        <f>Database!B1761</f>
        <v>2014</v>
      </c>
      <c r="B559" t="s">
        <v>2034</v>
      </c>
    </row>
    <row r="560" spans="1:2" x14ac:dyDescent="0.2">
      <c r="A560" t="str">
        <f>Database!B1774</f>
        <v>2014</v>
      </c>
      <c r="B560" t="s">
        <v>2042</v>
      </c>
    </row>
    <row r="561" spans="1:2" x14ac:dyDescent="0.2">
      <c r="A561" t="str">
        <f>Database!B1777</f>
        <v>2014</v>
      </c>
      <c r="B561" t="s">
        <v>2045</v>
      </c>
    </row>
    <row r="562" spans="1:2" x14ac:dyDescent="0.2">
      <c r="A562" t="str">
        <f>Database!B1778</f>
        <v>2014</v>
      </c>
      <c r="B562" t="s">
        <v>2047</v>
      </c>
    </row>
    <row r="563" spans="1:2" x14ac:dyDescent="0.2">
      <c r="A563" t="str">
        <f>Database!B1788</f>
        <v>2014</v>
      </c>
      <c r="B563" t="s">
        <v>2051</v>
      </c>
    </row>
    <row r="564" spans="1:2" x14ac:dyDescent="0.2">
      <c r="A564" t="str">
        <f>Database!B1800</f>
        <v>2014</v>
      </c>
      <c r="B564" t="s">
        <v>2058</v>
      </c>
    </row>
    <row r="565" spans="1:2" x14ac:dyDescent="0.2">
      <c r="A565" t="str">
        <f>Database!B1807</f>
        <v>2014</v>
      </c>
      <c r="B565" t="s">
        <v>2064</v>
      </c>
    </row>
    <row r="566" spans="1:2" x14ac:dyDescent="0.2">
      <c r="A566" t="str">
        <f>Database!B1808</f>
        <v>2014</v>
      </c>
      <c r="B566" t="s">
        <v>2066</v>
      </c>
    </row>
    <row r="567" spans="1:2" x14ac:dyDescent="0.2">
      <c r="A567" t="str">
        <f>Database!B1813</f>
        <v>2014</v>
      </c>
      <c r="B567" t="s">
        <v>2070</v>
      </c>
    </row>
    <row r="568" spans="1:2" x14ac:dyDescent="0.2">
      <c r="A568" t="str">
        <f>Database!B1817</f>
        <v>2014</v>
      </c>
      <c r="B568" t="s">
        <v>2072</v>
      </c>
    </row>
    <row r="569" spans="1:2" x14ac:dyDescent="0.2">
      <c r="A569" t="str">
        <f>Database!B1822</f>
        <v>2014</v>
      </c>
      <c r="B569" t="s">
        <v>2075</v>
      </c>
    </row>
    <row r="570" spans="1:2" x14ac:dyDescent="0.2">
      <c r="A570" t="str">
        <f>Database!B1826</f>
        <v>2014</v>
      </c>
      <c r="B570" t="s">
        <v>2078</v>
      </c>
    </row>
    <row r="571" spans="1:2" x14ac:dyDescent="0.2">
      <c r="A571" t="str">
        <f>Database!B1830</f>
        <v>2014</v>
      </c>
      <c r="B571" t="s">
        <v>2082</v>
      </c>
    </row>
    <row r="572" spans="1:2" x14ac:dyDescent="0.2">
      <c r="A572" t="str">
        <f>Database!B1833</f>
        <v>2014</v>
      </c>
      <c r="B572" t="s">
        <v>2085</v>
      </c>
    </row>
    <row r="573" spans="1:2" x14ac:dyDescent="0.2">
      <c r="A573" t="str">
        <f>Database!B1841</f>
        <v>2014</v>
      </c>
      <c r="B573" t="s">
        <v>2089</v>
      </c>
    </row>
    <row r="574" spans="1:2" x14ac:dyDescent="0.2">
      <c r="A574" t="str">
        <f>Database!B1842</f>
        <v>2014</v>
      </c>
      <c r="B574" t="s">
        <v>2090</v>
      </c>
    </row>
    <row r="575" spans="1:2" x14ac:dyDescent="0.2">
      <c r="A575" t="str">
        <f>Database!B1845</f>
        <v>2014</v>
      </c>
      <c r="B575" t="s">
        <v>2091</v>
      </c>
    </row>
    <row r="576" spans="1:2" x14ac:dyDescent="0.2">
      <c r="A576" t="str">
        <f>Database!B1848</f>
        <v>2014</v>
      </c>
      <c r="B576" t="s">
        <v>2093</v>
      </c>
    </row>
    <row r="577" spans="1:2" x14ac:dyDescent="0.2">
      <c r="A577" t="str">
        <f>Database!B1849</f>
        <v>2014</v>
      </c>
      <c r="B577" t="s">
        <v>2095</v>
      </c>
    </row>
    <row r="578" spans="1:2" x14ac:dyDescent="0.2">
      <c r="A578" t="str">
        <f>Database!B1851</f>
        <v>2014</v>
      </c>
      <c r="B578" t="s">
        <v>2097</v>
      </c>
    </row>
    <row r="579" spans="1:2" x14ac:dyDescent="0.2">
      <c r="A579" t="str">
        <f>Database!B1861</f>
        <v>2014</v>
      </c>
      <c r="B579" t="s">
        <v>2106</v>
      </c>
    </row>
    <row r="580" spans="1:2" x14ac:dyDescent="0.2">
      <c r="A580" t="str">
        <f>Database!B1866</f>
        <v>2014</v>
      </c>
      <c r="B580" t="s">
        <v>2108</v>
      </c>
    </row>
    <row r="581" spans="1:2" x14ac:dyDescent="0.2">
      <c r="A581" t="str">
        <f>Database!B1874</f>
        <v>2014</v>
      </c>
      <c r="B581" t="s">
        <v>2112</v>
      </c>
    </row>
    <row r="582" spans="1:2" x14ac:dyDescent="0.2">
      <c r="A582" t="str">
        <f>Database!B1889</f>
        <v>2014</v>
      </c>
      <c r="B582" t="s">
        <v>2119</v>
      </c>
    </row>
    <row r="583" spans="1:2" x14ac:dyDescent="0.2">
      <c r="A583" t="str">
        <f>Database!B1894</f>
        <v>2014</v>
      </c>
      <c r="B583" t="s">
        <v>2123</v>
      </c>
    </row>
    <row r="584" spans="1:2" x14ac:dyDescent="0.2">
      <c r="A584" t="str">
        <f>Database!B1895</f>
        <v>2014</v>
      </c>
      <c r="B584" t="s">
        <v>2126</v>
      </c>
    </row>
    <row r="585" spans="1:2" x14ac:dyDescent="0.2">
      <c r="A585" t="str">
        <f>Database!B1899</f>
        <v>2014</v>
      </c>
      <c r="B585" t="s">
        <v>2129</v>
      </c>
    </row>
    <row r="586" spans="1:2" x14ac:dyDescent="0.2">
      <c r="A586" t="str">
        <f>Database!B1922</f>
        <v>2014</v>
      </c>
      <c r="B586" t="s">
        <v>2140</v>
      </c>
    </row>
    <row r="587" spans="1:2" x14ac:dyDescent="0.2">
      <c r="A587" t="str">
        <f>Database!B1924</f>
        <v>2014</v>
      </c>
      <c r="B587" t="s">
        <v>2142</v>
      </c>
    </row>
    <row r="588" spans="1:2" x14ac:dyDescent="0.2">
      <c r="A588" t="str">
        <f>Database!B1935</f>
        <v>2014</v>
      </c>
      <c r="B588" t="s">
        <v>2147</v>
      </c>
    </row>
    <row r="589" spans="1:2" x14ac:dyDescent="0.2">
      <c r="A589" t="str">
        <f>Database!B1952</f>
        <v>2014</v>
      </c>
      <c r="B589" t="s">
        <v>2159</v>
      </c>
    </row>
    <row r="590" spans="1:2" x14ac:dyDescent="0.2">
      <c r="A590" t="str">
        <f>Database!B1964</f>
        <v>2014</v>
      </c>
      <c r="B590" t="s">
        <v>2166</v>
      </c>
    </row>
    <row r="591" spans="1:2" x14ac:dyDescent="0.2">
      <c r="A591" t="str">
        <f>Database!B1967</f>
        <v>2014</v>
      </c>
      <c r="B591" t="s">
        <v>2168</v>
      </c>
    </row>
    <row r="592" spans="1:2" x14ac:dyDescent="0.2">
      <c r="A592" t="str">
        <f>Database!B1968</f>
        <v>2014</v>
      </c>
      <c r="B592" t="s">
        <v>2170</v>
      </c>
    </row>
    <row r="593" spans="1:2" x14ac:dyDescent="0.2">
      <c r="A593" t="str">
        <f>Database!B1974</f>
        <v>2014</v>
      </c>
      <c r="B593" t="s">
        <v>2171</v>
      </c>
    </row>
    <row r="594" spans="1:2" x14ac:dyDescent="0.2">
      <c r="A594" t="str">
        <f>Database!B1976</f>
        <v>2014</v>
      </c>
      <c r="B594" t="s">
        <v>2172</v>
      </c>
    </row>
    <row r="595" spans="1:2" x14ac:dyDescent="0.2">
      <c r="A595" t="str">
        <f>Database!B1981</f>
        <v>2014</v>
      </c>
      <c r="B595" t="s">
        <v>2176</v>
      </c>
    </row>
    <row r="596" spans="1:2" x14ac:dyDescent="0.2">
      <c r="A596" t="str">
        <f>Database!B1992</f>
        <v>2014</v>
      </c>
      <c r="B596" t="s">
        <v>2182</v>
      </c>
    </row>
    <row r="597" spans="1:2" x14ac:dyDescent="0.2">
      <c r="A597" t="str">
        <f>Database!B1995</f>
        <v>2015</v>
      </c>
      <c r="B597" t="s">
        <v>759</v>
      </c>
    </row>
    <row r="598" spans="1:2" x14ac:dyDescent="0.2">
      <c r="A598" t="str">
        <f>Database!B2000</f>
        <v>2015</v>
      </c>
      <c r="B598" t="s">
        <v>2189</v>
      </c>
    </row>
    <row r="599" spans="1:2" x14ac:dyDescent="0.2">
      <c r="A599" t="str">
        <f>Database!B2003</f>
        <v>2015</v>
      </c>
      <c r="B599" t="s">
        <v>1742</v>
      </c>
    </row>
    <row r="600" spans="1:2" x14ac:dyDescent="0.2">
      <c r="A600" t="str">
        <f>Database!B2004</f>
        <v>2015</v>
      </c>
      <c r="B600" t="s">
        <v>2192</v>
      </c>
    </row>
    <row r="601" spans="1:2" x14ac:dyDescent="0.2">
      <c r="A601" t="str">
        <f>Database!B2007</f>
        <v>2015</v>
      </c>
      <c r="B601" t="s">
        <v>70</v>
      </c>
    </row>
    <row r="602" spans="1:2" x14ac:dyDescent="0.2">
      <c r="A602" t="str">
        <f>Database!B2009</f>
        <v>2015</v>
      </c>
      <c r="B602" t="s">
        <v>2194</v>
      </c>
    </row>
    <row r="603" spans="1:2" x14ac:dyDescent="0.2">
      <c r="A603" t="str">
        <f>Database!B2010</f>
        <v>2015</v>
      </c>
      <c r="B603" t="s">
        <v>252</v>
      </c>
    </row>
    <row r="604" spans="1:2" x14ac:dyDescent="0.2">
      <c r="A604" t="str">
        <f>Database!B2011</f>
        <v>2015</v>
      </c>
      <c r="B604" t="s">
        <v>757</v>
      </c>
    </row>
    <row r="605" spans="1:2" x14ac:dyDescent="0.2">
      <c r="A605" t="str">
        <f>Database!B2014</f>
        <v>2015</v>
      </c>
      <c r="B605" t="s">
        <v>2182</v>
      </c>
    </row>
    <row r="606" spans="1:2" x14ac:dyDescent="0.2">
      <c r="A606" t="str">
        <f>Database!B2016</f>
        <v>2015</v>
      </c>
      <c r="B606" t="s">
        <v>1447</v>
      </c>
    </row>
    <row r="607" spans="1:2" x14ac:dyDescent="0.2">
      <c r="A607" t="str">
        <f>Database!B2018</f>
        <v>2015</v>
      </c>
      <c r="B607" t="s">
        <v>424</v>
      </c>
    </row>
    <row r="608" spans="1:2" x14ac:dyDescent="0.2">
      <c r="A608" t="str">
        <f>Database!B2022</f>
        <v>2015</v>
      </c>
      <c r="B608" t="s">
        <v>86</v>
      </c>
    </row>
    <row r="609" spans="1:2" x14ac:dyDescent="0.2">
      <c r="A609" t="str">
        <f>Database!B2023</f>
        <v>2015</v>
      </c>
      <c r="B609" t="s">
        <v>2204</v>
      </c>
    </row>
    <row r="610" spans="1:2" x14ac:dyDescent="0.2">
      <c r="A610" t="str">
        <f>Database!B2024</f>
        <v>2015</v>
      </c>
      <c r="B610" t="s">
        <v>2205</v>
      </c>
    </row>
    <row r="611" spans="1:2" x14ac:dyDescent="0.2">
      <c r="A611" t="str">
        <f>Database!B2029</f>
        <v>2015</v>
      </c>
      <c r="B611" t="s">
        <v>1108</v>
      </c>
    </row>
    <row r="612" spans="1:2" x14ac:dyDescent="0.2">
      <c r="A612" t="str">
        <f>Database!B2032</f>
        <v>2015</v>
      </c>
      <c r="B612" t="s">
        <v>2212</v>
      </c>
    </row>
    <row r="613" spans="1:2" x14ac:dyDescent="0.2">
      <c r="A613" t="str">
        <f>Database!B2033</f>
        <v>2015</v>
      </c>
      <c r="B613" t="s">
        <v>697</v>
      </c>
    </row>
    <row r="614" spans="1:2" x14ac:dyDescent="0.2">
      <c r="A614" t="str">
        <f>Database!B2034</f>
        <v>2015</v>
      </c>
      <c r="B614" t="s">
        <v>547</v>
      </c>
    </row>
    <row r="615" spans="1:2" x14ac:dyDescent="0.2">
      <c r="A615" t="str">
        <f>Database!B2036</f>
        <v>2015</v>
      </c>
      <c r="B615" t="s">
        <v>703</v>
      </c>
    </row>
    <row r="616" spans="1:2" x14ac:dyDescent="0.2">
      <c r="A616" t="str">
        <f>Database!B2038</f>
        <v>2015</v>
      </c>
      <c r="B616" t="s">
        <v>929</v>
      </c>
    </row>
    <row r="617" spans="1:2" x14ac:dyDescent="0.2">
      <c r="A617" t="str">
        <f>Database!B2040</f>
        <v>2015</v>
      </c>
      <c r="B617" t="s">
        <v>2218</v>
      </c>
    </row>
    <row r="618" spans="1:2" x14ac:dyDescent="0.2">
      <c r="A618" t="str">
        <f>Database!B2041</f>
        <v>2015</v>
      </c>
      <c r="B618" t="s">
        <v>2020</v>
      </c>
    </row>
    <row r="619" spans="1:2" x14ac:dyDescent="0.2">
      <c r="A619" t="str">
        <f>Database!B2042</f>
        <v>2015</v>
      </c>
      <c r="B619" t="s">
        <v>66</v>
      </c>
    </row>
    <row r="620" spans="1:2" x14ac:dyDescent="0.2">
      <c r="A620" t="str">
        <f>Database!B2045</f>
        <v>2015</v>
      </c>
      <c r="B620" t="s">
        <v>2091</v>
      </c>
    </row>
    <row r="621" spans="1:2" x14ac:dyDescent="0.2">
      <c r="A621" t="str">
        <f>Database!B2046</f>
        <v>2015</v>
      </c>
      <c r="B621" t="s">
        <v>1277</v>
      </c>
    </row>
    <row r="622" spans="1:2" x14ac:dyDescent="0.2">
      <c r="A622" t="str">
        <f>Database!B2047</f>
        <v>2015</v>
      </c>
      <c r="B622" t="s">
        <v>1328</v>
      </c>
    </row>
    <row r="623" spans="1:2" x14ac:dyDescent="0.2">
      <c r="A623" t="str">
        <f>Database!B2048</f>
        <v>2015</v>
      </c>
      <c r="B623" t="s">
        <v>1137</v>
      </c>
    </row>
    <row r="624" spans="1:2" x14ac:dyDescent="0.2">
      <c r="A624" t="str">
        <f>Database!B2050</f>
        <v>2015</v>
      </c>
      <c r="B624" t="s">
        <v>1365</v>
      </c>
    </row>
    <row r="625" spans="1:2" x14ac:dyDescent="0.2">
      <c r="A625" t="str">
        <f>Database!B2053</f>
        <v>2015</v>
      </c>
      <c r="B625" t="s">
        <v>637</v>
      </c>
    </row>
    <row r="626" spans="1:2" x14ac:dyDescent="0.2">
      <c r="A626" t="str">
        <f>Database!B2055</f>
        <v>2015</v>
      </c>
      <c r="B626" t="s">
        <v>2231</v>
      </c>
    </row>
    <row r="627" spans="1:2" x14ac:dyDescent="0.2">
      <c r="A627" t="str">
        <f>Database!B2056</f>
        <v>2015</v>
      </c>
      <c r="B627" t="s">
        <v>1787</v>
      </c>
    </row>
    <row r="628" spans="1:2" x14ac:dyDescent="0.2">
      <c r="A628" t="str">
        <f>Database!B2057</f>
        <v>2015</v>
      </c>
      <c r="B628" t="s">
        <v>935</v>
      </c>
    </row>
    <row r="629" spans="1:2" x14ac:dyDescent="0.2">
      <c r="A629" t="str">
        <f>Database!B2058</f>
        <v>2015</v>
      </c>
      <c r="B629" t="s">
        <v>775</v>
      </c>
    </row>
    <row r="630" spans="1:2" x14ac:dyDescent="0.2">
      <c r="A630" t="str">
        <f>Database!B2060</f>
        <v>2015</v>
      </c>
      <c r="B630" t="s">
        <v>1210</v>
      </c>
    </row>
    <row r="631" spans="1:2" x14ac:dyDescent="0.2">
      <c r="A631" t="str">
        <f>Database!B2063</f>
        <v>2015</v>
      </c>
      <c r="B631" t="s">
        <v>2235</v>
      </c>
    </row>
    <row r="632" spans="1:2" x14ac:dyDescent="0.2">
      <c r="A632" t="str">
        <f>Database!B2066</f>
        <v>2015</v>
      </c>
      <c r="B632" t="s">
        <v>2237</v>
      </c>
    </row>
    <row r="633" spans="1:2" x14ac:dyDescent="0.2">
      <c r="A633" t="str">
        <f>Database!B2068</f>
        <v>2015</v>
      </c>
      <c r="B633" t="s">
        <v>451</v>
      </c>
    </row>
    <row r="634" spans="1:2" x14ac:dyDescent="0.2">
      <c r="A634" t="str">
        <f>Database!B2070</f>
        <v>2015</v>
      </c>
      <c r="B634" t="s">
        <v>1439</v>
      </c>
    </row>
    <row r="635" spans="1:2" x14ac:dyDescent="0.2">
      <c r="A635" t="str">
        <f>Database!B2071</f>
        <v>2015</v>
      </c>
      <c r="B635" t="s">
        <v>922</v>
      </c>
    </row>
    <row r="636" spans="1:2" x14ac:dyDescent="0.2">
      <c r="A636" t="str">
        <f>Database!B2074</f>
        <v>2015</v>
      </c>
      <c r="B636" t="s">
        <v>1035</v>
      </c>
    </row>
    <row r="637" spans="1:2" x14ac:dyDescent="0.2">
      <c r="A637" t="str">
        <f>Database!B2075</f>
        <v>2015</v>
      </c>
      <c r="B637" t="s">
        <v>1535</v>
      </c>
    </row>
    <row r="638" spans="1:2" x14ac:dyDescent="0.2">
      <c r="A638" t="str">
        <f>Database!B2077</f>
        <v>2015</v>
      </c>
      <c r="B638" t="s">
        <v>2244</v>
      </c>
    </row>
    <row r="639" spans="1:2" x14ac:dyDescent="0.2">
      <c r="A639" t="str">
        <f>Database!B2078</f>
        <v>2015</v>
      </c>
      <c r="B639" t="s">
        <v>1678</v>
      </c>
    </row>
    <row r="640" spans="1:2" x14ac:dyDescent="0.2">
      <c r="A640" t="str">
        <f>Database!B2079</f>
        <v>2015</v>
      </c>
      <c r="B640" t="s">
        <v>2030</v>
      </c>
    </row>
    <row r="641" spans="1:2" x14ac:dyDescent="0.2">
      <c r="A641" t="str">
        <f>Database!B2085</f>
        <v>2015</v>
      </c>
      <c r="B641" t="s">
        <v>783</v>
      </c>
    </row>
    <row r="642" spans="1:2" x14ac:dyDescent="0.2">
      <c r="A642" t="str">
        <f>Database!B2087</f>
        <v>2015</v>
      </c>
      <c r="B642" t="s">
        <v>539</v>
      </c>
    </row>
    <row r="643" spans="1:2" x14ac:dyDescent="0.2">
      <c r="A643" t="str">
        <f>Database!B2090</f>
        <v>2015</v>
      </c>
      <c r="B643" t="s">
        <v>689</v>
      </c>
    </row>
    <row r="644" spans="1:2" x14ac:dyDescent="0.2">
      <c r="A644" t="str">
        <f>Database!B2095</f>
        <v>2015</v>
      </c>
      <c r="B644" t="s">
        <v>2082</v>
      </c>
    </row>
    <row r="645" spans="1:2" x14ac:dyDescent="0.2">
      <c r="A645" t="str">
        <f>Database!B2096</f>
        <v>2015</v>
      </c>
      <c r="B645" t="s">
        <v>505</v>
      </c>
    </row>
    <row r="646" spans="1:2" x14ac:dyDescent="0.2">
      <c r="A646" t="str">
        <f>Database!B2098</f>
        <v>2015</v>
      </c>
      <c r="B646" t="s">
        <v>1913</v>
      </c>
    </row>
    <row r="647" spans="1:2" x14ac:dyDescent="0.2">
      <c r="A647" t="str">
        <f>Database!B2099</f>
        <v>2015</v>
      </c>
      <c r="B647" t="s">
        <v>2253</v>
      </c>
    </row>
    <row r="648" spans="1:2" x14ac:dyDescent="0.2">
      <c r="A648" t="str">
        <f>Database!B2101</f>
        <v>2015</v>
      </c>
      <c r="B648" t="s">
        <v>1018</v>
      </c>
    </row>
    <row r="649" spans="1:2" x14ac:dyDescent="0.2">
      <c r="A649" t="str">
        <f>Database!B2102</f>
        <v>2015</v>
      </c>
      <c r="B649" t="s">
        <v>333</v>
      </c>
    </row>
    <row r="650" spans="1:2" x14ac:dyDescent="0.2">
      <c r="A650" t="str">
        <f>Database!B2103</f>
        <v>2015</v>
      </c>
      <c r="B650" t="s">
        <v>1359</v>
      </c>
    </row>
    <row r="651" spans="1:2" x14ac:dyDescent="0.2">
      <c r="A651" t="str">
        <f>Database!B2104</f>
        <v>2015</v>
      </c>
      <c r="B651" t="s">
        <v>1908</v>
      </c>
    </row>
    <row r="652" spans="1:2" x14ac:dyDescent="0.2">
      <c r="A652" t="str">
        <f>Database!B2105</f>
        <v>2015</v>
      </c>
      <c r="B652" t="s">
        <v>2106</v>
      </c>
    </row>
    <row r="653" spans="1:2" x14ac:dyDescent="0.2">
      <c r="A653" t="str">
        <f>Database!B2106</f>
        <v>2015</v>
      </c>
      <c r="B653" t="s">
        <v>2259</v>
      </c>
    </row>
    <row r="654" spans="1:2" x14ac:dyDescent="0.2">
      <c r="A654" t="str">
        <f>Database!B2108</f>
        <v>2015</v>
      </c>
      <c r="B654" t="s">
        <v>2075</v>
      </c>
    </row>
    <row r="655" spans="1:2" x14ac:dyDescent="0.2">
      <c r="A655" t="str">
        <f>Database!B2110</f>
        <v>2015</v>
      </c>
      <c r="B655" t="s">
        <v>1763</v>
      </c>
    </row>
    <row r="656" spans="1:2" x14ac:dyDescent="0.2">
      <c r="A656" t="str">
        <f>Database!B2112</f>
        <v>2015</v>
      </c>
      <c r="B656" t="s">
        <v>1638</v>
      </c>
    </row>
    <row r="657" spans="1:2" x14ac:dyDescent="0.2">
      <c r="A657" t="str">
        <f>Database!B2114</f>
        <v>2015</v>
      </c>
      <c r="B657" t="s">
        <v>2265</v>
      </c>
    </row>
    <row r="658" spans="1:2" x14ac:dyDescent="0.2">
      <c r="A658" t="str">
        <f>Database!B2115</f>
        <v>2015</v>
      </c>
      <c r="B658" t="s">
        <v>1226</v>
      </c>
    </row>
    <row r="659" spans="1:2" x14ac:dyDescent="0.2">
      <c r="A659" t="str">
        <f>Database!B2117</f>
        <v>2015</v>
      </c>
      <c r="B659" t="s">
        <v>227</v>
      </c>
    </row>
    <row r="660" spans="1:2" x14ac:dyDescent="0.2">
      <c r="A660" t="str">
        <f>Database!B2118</f>
        <v>2015</v>
      </c>
      <c r="B660" t="s">
        <v>1937</v>
      </c>
    </row>
    <row r="661" spans="1:2" x14ac:dyDescent="0.2">
      <c r="A661" t="str">
        <f>Database!B2120</f>
        <v>2015</v>
      </c>
      <c r="B661" t="s">
        <v>824</v>
      </c>
    </row>
    <row r="662" spans="1:2" x14ac:dyDescent="0.2">
      <c r="A662" t="str">
        <f>Database!B2121</f>
        <v>2015</v>
      </c>
      <c r="B662" t="s">
        <v>318</v>
      </c>
    </row>
    <row r="663" spans="1:2" x14ac:dyDescent="0.2">
      <c r="A663" t="str">
        <f>Database!B2123</f>
        <v>2015</v>
      </c>
      <c r="B663" t="s">
        <v>2272</v>
      </c>
    </row>
    <row r="664" spans="1:2" x14ac:dyDescent="0.2">
      <c r="A664" t="str">
        <f>Database!B2124</f>
        <v>2015</v>
      </c>
      <c r="B664" t="s">
        <v>2275</v>
      </c>
    </row>
    <row r="665" spans="1:2" x14ac:dyDescent="0.2">
      <c r="A665" t="str">
        <f>Database!B2125</f>
        <v>2015</v>
      </c>
      <c r="B665" t="s">
        <v>779</v>
      </c>
    </row>
    <row r="666" spans="1:2" x14ac:dyDescent="0.2">
      <c r="A666" t="str">
        <f>Database!B2127</f>
        <v>2015</v>
      </c>
      <c r="B666" t="s">
        <v>1191</v>
      </c>
    </row>
    <row r="667" spans="1:2" x14ac:dyDescent="0.2">
      <c r="A667" t="str">
        <f>Database!B2130</f>
        <v>2015</v>
      </c>
      <c r="B667" t="s">
        <v>2126</v>
      </c>
    </row>
    <row r="668" spans="1:2" x14ac:dyDescent="0.2">
      <c r="A668" t="str">
        <f>Database!B2132</f>
        <v>2015</v>
      </c>
      <c r="B668" t="s">
        <v>2015</v>
      </c>
    </row>
    <row r="669" spans="1:2" x14ac:dyDescent="0.2">
      <c r="A669" t="str">
        <f>Database!B2135</f>
        <v>2015</v>
      </c>
      <c r="B669" t="s">
        <v>2278</v>
      </c>
    </row>
    <row r="670" spans="1:2" x14ac:dyDescent="0.2">
      <c r="A670" t="str">
        <f>Database!B2137</f>
        <v>2015</v>
      </c>
      <c r="B670" t="s">
        <v>172</v>
      </c>
    </row>
    <row r="671" spans="1:2" x14ac:dyDescent="0.2">
      <c r="A671" t="str">
        <f>Database!B2138</f>
        <v>2015</v>
      </c>
      <c r="B671" t="s">
        <v>2280</v>
      </c>
    </row>
    <row r="672" spans="1:2" x14ac:dyDescent="0.2">
      <c r="A672" t="str">
        <f>Database!B2139</f>
        <v>2015</v>
      </c>
      <c r="B672" t="s">
        <v>1457</v>
      </c>
    </row>
    <row r="673" spans="1:2" x14ac:dyDescent="0.2">
      <c r="A673" t="str">
        <f>Database!B2143</f>
        <v>2015</v>
      </c>
      <c r="B673" t="s">
        <v>1165</v>
      </c>
    </row>
    <row r="674" spans="1:2" x14ac:dyDescent="0.2">
      <c r="A674" t="str">
        <f>Database!B2145</f>
        <v>2015</v>
      </c>
      <c r="B674" t="s">
        <v>1129</v>
      </c>
    </row>
    <row r="675" spans="1:2" x14ac:dyDescent="0.2">
      <c r="A675" t="str">
        <f>Database!B2149</f>
        <v>2015</v>
      </c>
      <c r="B675" t="s">
        <v>2287</v>
      </c>
    </row>
    <row r="676" spans="1:2" x14ac:dyDescent="0.2">
      <c r="A676" t="str">
        <f>Database!B2154</f>
        <v>2015</v>
      </c>
      <c r="B676" t="s">
        <v>1034</v>
      </c>
    </row>
    <row r="677" spans="1:2" x14ac:dyDescent="0.2">
      <c r="A677" t="str">
        <f>Database!B2155</f>
        <v>2015</v>
      </c>
      <c r="B677" t="s">
        <v>1675</v>
      </c>
    </row>
    <row r="678" spans="1:2" x14ac:dyDescent="0.2">
      <c r="A678" t="str">
        <f>Database!B2157</f>
        <v>2015</v>
      </c>
      <c r="B678" t="s">
        <v>1012</v>
      </c>
    </row>
    <row r="679" spans="1:2" x14ac:dyDescent="0.2">
      <c r="A679" t="str">
        <f>Database!B2159</f>
        <v>2015</v>
      </c>
      <c r="B679" t="s">
        <v>2292</v>
      </c>
    </row>
    <row r="680" spans="1:2" x14ac:dyDescent="0.2">
      <c r="A680" t="str">
        <f>Database!B2160</f>
        <v>2015</v>
      </c>
      <c r="B680" t="s">
        <v>108</v>
      </c>
    </row>
    <row r="681" spans="1:2" x14ac:dyDescent="0.2">
      <c r="A681" t="str">
        <f>Database!B2161</f>
        <v>2015</v>
      </c>
      <c r="B681" t="s">
        <v>522</v>
      </c>
    </row>
    <row r="682" spans="1:2" x14ac:dyDescent="0.2">
      <c r="A682" t="str">
        <f>Database!B2162</f>
        <v>2015</v>
      </c>
      <c r="B682" t="s">
        <v>2295</v>
      </c>
    </row>
    <row r="683" spans="1:2" x14ac:dyDescent="0.2">
      <c r="A683" t="str">
        <f>Database!B2165</f>
        <v>2015</v>
      </c>
      <c r="B683" t="s">
        <v>1626</v>
      </c>
    </row>
    <row r="684" spans="1:2" x14ac:dyDescent="0.2">
      <c r="A684" t="str">
        <f>Database!B2166</f>
        <v>2015</v>
      </c>
      <c r="B684" t="s">
        <v>1449</v>
      </c>
    </row>
    <row r="685" spans="1:2" x14ac:dyDescent="0.2">
      <c r="A685" t="str">
        <f>Database!B2167</f>
        <v>2015</v>
      </c>
      <c r="B685" t="s">
        <v>626</v>
      </c>
    </row>
    <row r="686" spans="1:2" x14ac:dyDescent="0.2">
      <c r="A686" t="str">
        <f>Database!B2169</f>
        <v>2015</v>
      </c>
      <c r="B686" t="s">
        <v>1063</v>
      </c>
    </row>
    <row r="687" spans="1:2" x14ac:dyDescent="0.2">
      <c r="A687" t="str">
        <f>Database!B2171</f>
        <v>2015</v>
      </c>
      <c r="B687" t="s">
        <v>675</v>
      </c>
    </row>
    <row r="688" spans="1:2" x14ac:dyDescent="0.2">
      <c r="A688" t="str">
        <f>Database!B2173</f>
        <v>2015</v>
      </c>
      <c r="B688" t="s">
        <v>2301</v>
      </c>
    </row>
    <row r="689" spans="1:2" x14ac:dyDescent="0.2">
      <c r="A689" t="str">
        <f>Database!B2177</f>
        <v>2015</v>
      </c>
      <c r="B689" t="s">
        <v>2304</v>
      </c>
    </row>
    <row r="690" spans="1:2" x14ac:dyDescent="0.2">
      <c r="A690" t="str">
        <f>Database!B2178</f>
        <v>2015</v>
      </c>
      <c r="B690" t="s">
        <v>1515</v>
      </c>
    </row>
    <row r="691" spans="1:2" x14ac:dyDescent="0.2">
      <c r="A691" t="str">
        <f>Database!B2180</f>
        <v>2015</v>
      </c>
      <c r="B691" t="s">
        <v>440</v>
      </c>
    </row>
    <row r="692" spans="1:2" x14ac:dyDescent="0.2">
      <c r="A692" t="str">
        <f>Database!B2182</f>
        <v>2015</v>
      </c>
      <c r="B692" t="s">
        <v>1540</v>
      </c>
    </row>
    <row r="693" spans="1:2" x14ac:dyDescent="0.2">
      <c r="A693" t="str">
        <f>Database!B2183</f>
        <v>2015</v>
      </c>
      <c r="B693" t="s">
        <v>1959</v>
      </c>
    </row>
    <row r="694" spans="1:2" x14ac:dyDescent="0.2">
      <c r="A694" t="str">
        <f>Database!B2185</f>
        <v>2015</v>
      </c>
      <c r="B694" t="s">
        <v>2312</v>
      </c>
    </row>
    <row r="695" spans="1:2" x14ac:dyDescent="0.2">
      <c r="A695" t="str">
        <f>Database!B2186</f>
        <v>2015</v>
      </c>
      <c r="B695" t="s">
        <v>1734</v>
      </c>
    </row>
    <row r="696" spans="1:2" x14ac:dyDescent="0.2">
      <c r="A696" t="str">
        <f>Database!B2189</f>
        <v>2015</v>
      </c>
      <c r="B696" t="s">
        <v>1221</v>
      </c>
    </row>
    <row r="697" spans="1:2" x14ac:dyDescent="0.2">
      <c r="A697" t="str">
        <f>Database!B2193</f>
        <v>2015</v>
      </c>
      <c r="B697" t="s">
        <v>1054</v>
      </c>
    </row>
    <row r="698" spans="1:2" x14ac:dyDescent="0.2">
      <c r="A698" t="str">
        <f>Database!B2194</f>
        <v>2015</v>
      </c>
      <c r="B698" t="s">
        <v>1538</v>
      </c>
    </row>
    <row r="699" spans="1:2" x14ac:dyDescent="0.2">
      <c r="A699" t="str">
        <f>Database!B2195</f>
        <v>2015</v>
      </c>
      <c r="B699" t="s">
        <v>215</v>
      </c>
    </row>
    <row r="700" spans="1:2" x14ac:dyDescent="0.2">
      <c r="A700" t="str">
        <f>Database!B2196</f>
        <v>2015</v>
      </c>
      <c r="B700" t="s">
        <v>2317</v>
      </c>
    </row>
    <row r="701" spans="1:2" x14ac:dyDescent="0.2">
      <c r="A701" t="str">
        <f>Database!B2198</f>
        <v>2015</v>
      </c>
      <c r="B701" t="s">
        <v>2319</v>
      </c>
    </row>
    <row r="702" spans="1:2" x14ac:dyDescent="0.2">
      <c r="A702" t="str">
        <f>Database!B2199</f>
        <v>2015</v>
      </c>
      <c r="B702" t="s">
        <v>1917</v>
      </c>
    </row>
    <row r="703" spans="1:2" x14ac:dyDescent="0.2">
      <c r="A703" t="str">
        <f>Database!B2201</f>
        <v>2015</v>
      </c>
      <c r="B703" t="s">
        <v>901</v>
      </c>
    </row>
    <row r="704" spans="1:2" x14ac:dyDescent="0.2">
      <c r="A704" t="str">
        <f>Database!B2207</f>
        <v>2015</v>
      </c>
      <c r="B704" t="s">
        <v>2323</v>
      </c>
    </row>
    <row r="705" spans="1:2" x14ac:dyDescent="0.2">
      <c r="A705" t="str">
        <f>Database!B2210</f>
        <v>2015</v>
      </c>
      <c r="B705" t="s">
        <v>2326</v>
      </c>
    </row>
    <row r="706" spans="1:2" x14ac:dyDescent="0.2">
      <c r="A706" t="str">
        <f>Database!B2213</f>
        <v>2015</v>
      </c>
      <c r="B706" t="s">
        <v>536</v>
      </c>
    </row>
    <row r="707" spans="1:2" x14ac:dyDescent="0.2">
      <c r="A707" t="str">
        <f>Database!B2214</f>
        <v>2015</v>
      </c>
      <c r="B707" t="s">
        <v>1898</v>
      </c>
    </row>
    <row r="708" spans="1:2" x14ac:dyDescent="0.2">
      <c r="A708" t="str">
        <f>Database!B2217</f>
        <v>2015</v>
      </c>
      <c r="B708" t="s">
        <v>2329</v>
      </c>
    </row>
    <row r="709" spans="1:2" x14ac:dyDescent="0.2">
      <c r="A709" t="str">
        <f>Database!B2218</f>
        <v>2015</v>
      </c>
      <c r="B709" t="s">
        <v>2159</v>
      </c>
    </row>
    <row r="710" spans="1:2" x14ac:dyDescent="0.2">
      <c r="A710" t="str">
        <f>Database!B2220</f>
        <v>2015</v>
      </c>
      <c r="B710" t="s">
        <v>1586</v>
      </c>
    </row>
    <row r="711" spans="1:2" x14ac:dyDescent="0.2">
      <c r="A711" t="str">
        <f>Database!B2221</f>
        <v>2015</v>
      </c>
      <c r="B711" t="s">
        <v>1187</v>
      </c>
    </row>
    <row r="712" spans="1:2" x14ac:dyDescent="0.2">
      <c r="A712" t="str">
        <f>Database!B2223</f>
        <v>2015</v>
      </c>
      <c r="B712" t="s">
        <v>912</v>
      </c>
    </row>
    <row r="713" spans="1:2" x14ac:dyDescent="0.2">
      <c r="A713" t="str">
        <f>Database!B2224</f>
        <v>2015</v>
      </c>
      <c r="B713" t="s">
        <v>1663</v>
      </c>
    </row>
    <row r="714" spans="1:2" x14ac:dyDescent="0.2">
      <c r="A714" t="str">
        <f>Database!B2226</f>
        <v>2015</v>
      </c>
      <c r="B714" t="s">
        <v>1057</v>
      </c>
    </row>
    <row r="715" spans="1:2" x14ac:dyDescent="0.2">
      <c r="A715" t="str">
        <f>Database!B2227</f>
        <v>2015</v>
      </c>
      <c r="B715" t="s">
        <v>2334</v>
      </c>
    </row>
    <row r="716" spans="1:2" x14ac:dyDescent="0.2">
      <c r="A716" t="str">
        <f>Database!B2228</f>
        <v>2015</v>
      </c>
      <c r="B716" t="s">
        <v>2025</v>
      </c>
    </row>
    <row r="717" spans="1:2" x14ac:dyDescent="0.2">
      <c r="A717" t="str">
        <f>Database!B2229</f>
        <v>2015</v>
      </c>
      <c r="B717" t="s">
        <v>2338</v>
      </c>
    </row>
    <row r="718" spans="1:2" x14ac:dyDescent="0.2">
      <c r="A718" t="str">
        <f>Database!B2230</f>
        <v>2015</v>
      </c>
      <c r="B718" t="s">
        <v>1279</v>
      </c>
    </row>
    <row r="719" spans="1:2" x14ac:dyDescent="0.2">
      <c r="A719" t="str">
        <f>Database!B2232</f>
        <v>2015</v>
      </c>
      <c r="B719" t="s">
        <v>855</v>
      </c>
    </row>
    <row r="720" spans="1:2" x14ac:dyDescent="0.2">
      <c r="A720" t="str">
        <f>Database!B2233</f>
        <v>2015</v>
      </c>
      <c r="B720" t="s">
        <v>1619</v>
      </c>
    </row>
    <row r="721" spans="1:2" x14ac:dyDescent="0.2">
      <c r="A721" t="str">
        <f>Database!B2235</f>
        <v>2015</v>
      </c>
      <c r="B721" t="s">
        <v>122</v>
      </c>
    </row>
    <row r="722" spans="1:2" x14ac:dyDescent="0.2">
      <c r="A722" t="str">
        <f>Database!B2236</f>
        <v>2015</v>
      </c>
      <c r="B722" t="s">
        <v>1896</v>
      </c>
    </row>
    <row r="723" spans="1:2" x14ac:dyDescent="0.2">
      <c r="A723" t="str">
        <f>Database!B2238</f>
        <v>2015</v>
      </c>
      <c r="B723" t="s">
        <v>330</v>
      </c>
    </row>
    <row r="724" spans="1:2" x14ac:dyDescent="0.2">
      <c r="A724" t="str">
        <f>Database!B2240</f>
        <v>2015</v>
      </c>
      <c r="B724" t="s">
        <v>788</v>
      </c>
    </row>
    <row r="725" spans="1:2" x14ac:dyDescent="0.2">
      <c r="A725" t="str">
        <f>Database!B2241</f>
        <v>2015</v>
      </c>
      <c r="B725" t="s">
        <v>1567</v>
      </c>
    </row>
    <row r="726" spans="1:2" x14ac:dyDescent="0.2">
      <c r="A726" t="str">
        <f>Database!B2242</f>
        <v>2015</v>
      </c>
      <c r="B726" t="s">
        <v>1648</v>
      </c>
    </row>
    <row r="727" spans="1:2" x14ac:dyDescent="0.2">
      <c r="A727" t="str">
        <f>Database!B2243</f>
        <v>2015</v>
      </c>
      <c r="B727" t="s">
        <v>339</v>
      </c>
    </row>
    <row r="728" spans="1:2" x14ac:dyDescent="0.2">
      <c r="A728" t="str">
        <f>Database!B2247</f>
        <v>2015</v>
      </c>
      <c r="B728" t="s">
        <v>359</v>
      </c>
    </row>
    <row r="729" spans="1:2" x14ac:dyDescent="0.2">
      <c r="A729" t="str">
        <f>Database!B2248</f>
        <v>2015</v>
      </c>
      <c r="B729" t="s">
        <v>2350</v>
      </c>
    </row>
    <row r="730" spans="1:2" x14ac:dyDescent="0.2">
      <c r="A730" t="str">
        <f>Database!B2251</f>
        <v>2015</v>
      </c>
      <c r="B730" t="s">
        <v>461</v>
      </c>
    </row>
    <row r="731" spans="1:2" x14ac:dyDescent="0.2">
      <c r="A731" t="str">
        <f>Database!B2253</f>
        <v>2015</v>
      </c>
      <c r="B731" t="s">
        <v>1072</v>
      </c>
    </row>
    <row r="732" spans="1:2" x14ac:dyDescent="0.2">
      <c r="A732" t="str">
        <f>Database!B2255</f>
        <v>2015</v>
      </c>
      <c r="B732" t="s">
        <v>2358</v>
      </c>
    </row>
    <row r="733" spans="1:2" x14ac:dyDescent="0.2">
      <c r="A733" t="str">
        <f>Database!B2258</f>
        <v>2015</v>
      </c>
      <c r="B733" t="s">
        <v>2078</v>
      </c>
    </row>
    <row r="734" spans="1:2" x14ac:dyDescent="0.2">
      <c r="A734" t="str">
        <f>Database!B2259</f>
        <v>2015</v>
      </c>
      <c r="B734" t="s">
        <v>2361</v>
      </c>
    </row>
    <row r="735" spans="1:2" x14ac:dyDescent="0.2">
      <c r="A735" t="str">
        <f>Database!B2265</f>
        <v>2015</v>
      </c>
      <c r="B735" t="s">
        <v>482</v>
      </c>
    </row>
    <row r="736" spans="1:2" x14ac:dyDescent="0.2">
      <c r="A736" t="str">
        <f>Database!B2270</f>
        <v>2015</v>
      </c>
      <c r="B736" t="s">
        <v>1769</v>
      </c>
    </row>
    <row r="737" spans="1:2" x14ac:dyDescent="0.2">
      <c r="A737" t="str">
        <f>Database!B2271</f>
        <v>2015</v>
      </c>
      <c r="B737" t="s">
        <v>909</v>
      </c>
    </row>
    <row r="738" spans="1:2" x14ac:dyDescent="0.2">
      <c r="A738" t="str">
        <f>Database!B2280</f>
        <v>2015</v>
      </c>
      <c r="B738" t="s">
        <v>157</v>
      </c>
    </row>
    <row r="739" spans="1:2" x14ac:dyDescent="0.2">
      <c r="A739" t="str">
        <f>Database!B2281</f>
        <v>2015</v>
      </c>
      <c r="B739" t="s">
        <v>961</v>
      </c>
    </row>
    <row r="740" spans="1:2" x14ac:dyDescent="0.2">
      <c r="A740" t="str">
        <f>Database!B2283</f>
        <v>2015</v>
      </c>
      <c r="B740" t="s">
        <v>1583</v>
      </c>
    </row>
    <row r="741" spans="1:2" x14ac:dyDescent="0.2">
      <c r="A741" t="str">
        <f>Database!B2288</f>
        <v>2015</v>
      </c>
      <c r="B741" t="s">
        <v>1087</v>
      </c>
    </row>
    <row r="742" spans="1:2" x14ac:dyDescent="0.2">
      <c r="A742" t="str">
        <f>Database!B2289</f>
        <v>2015</v>
      </c>
      <c r="B742" t="s">
        <v>712</v>
      </c>
    </row>
    <row r="743" spans="1:2" x14ac:dyDescent="0.2">
      <c r="A743" t="str">
        <f>Database!B2291</f>
        <v>2015</v>
      </c>
      <c r="B743" t="s">
        <v>1364</v>
      </c>
    </row>
    <row r="744" spans="1:2" x14ac:dyDescent="0.2">
      <c r="A744" t="str">
        <f>Database!B2294</f>
        <v>2015</v>
      </c>
      <c r="B744" t="s">
        <v>580</v>
      </c>
    </row>
    <row r="745" spans="1:2" x14ac:dyDescent="0.2">
      <c r="A745" t="str">
        <f>Database!B2295</f>
        <v>2015</v>
      </c>
      <c r="B745" t="s">
        <v>964</v>
      </c>
    </row>
    <row r="746" spans="1:2" x14ac:dyDescent="0.2">
      <c r="A746" t="str">
        <f>Database!B2296</f>
        <v>2015</v>
      </c>
      <c r="B746" t="s">
        <v>1722</v>
      </c>
    </row>
    <row r="747" spans="1:2" x14ac:dyDescent="0.2">
      <c r="A747" t="str">
        <f>Database!B2297</f>
        <v>2015</v>
      </c>
      <c r="B747" t="s">
        <v>1633</v>
      </c>
    </row>
    <row r="748" spans="1:2" x14ac:dyDescent="0.2">
      <c r="A748" t="str">
        <f>Database!B2298</f>
        <v>2015</v>
      </c>
      <c r="B748" t="s">
        <v>1732</v>
      </c>
    </row>
    <row r="749" spans="1:2" x14ac:dyDescent="0.2">
      <c r="A749" t="str">
        <f>Database!B2300</f>
        <v>2015</v>
      </c>
      <c r="B749" t="s">
        <v>584</v>
      </c>
    </row>
    <row r="750" spans="1:2" x14ac:dyDescent="0.2">
      <c r="A750" t="str">
        <f>Database!B2303</f>
        <v>2015</v>
      </c>
      <c r="B750" t="s">
        <v>1407</v>
      </c>
    </row>
    <row r="751" spans="1:2" x14ac:dyDescent="0.2">
      <c r="A751" t="str">
        <f>Database!B2305</f>
        <v>2015</v>
      </c>
      <c r="B751" t="s">
        <v>1977</v>
      </c>
    </row>
    <row r="752" spans="1:2" x14ac:dyDescent="0.2">
      <c r="A752" t="str">
        <f>Database!B2307</f>
        <v>2015</v>
      </c>
      <c r="B752" t="s">
        <v>2386</v>
      </c>
    </row>
    <row r="753" spans="1:2" x14ac:dyDescent="0.2">
      <c r="A753" t="str">
        <f>Database!B2308</f>
        <v>2015</v>
      </c>
      <c r="B753" t="s">
        <v>1691</v>
      </c>
    </row>
    <row r="754" spans="1:2" x14ac:dyDescent="0.2">
      <c r="A754" t="str">
        <f>Database!B2310</f>
        <v>2015</v>
      </c>
      <c r="B754" t="s">
        <v>2388</v>
      </c>
    </row>
    <row r="755" spans="1:2" x14ac:dyDescent="0.2">
      <c r="A755" t="str">
        <f>Database!B2311</f>
        <v>2015</v>
      </c>
      <c r="B755" t="s">
        <v>2389</v>
      </c>
    </row>
    <row r="756" spans="1:2" x14ac:dyDescent="0.2">
      <c r="A756" t="str">
        <f>Database!B2316</f>
        <v>2015</v>
      </c>
      <c r="B756" t="s">
        <v>1239</v>
      </c>
    </row>
    <row r="757" spans="1:2" x14ac:dyDescent="0.2">
      <c r="A757" t="str">
        <f>Database!B2317</f>
        <v>2015</v>
      </c>
      <c r="B757" t="s">
        <v>2393</v>
      </c>
    </row>
    <row r="758" spans="1:2" x14ac:dyDescent="0.2">
      <c r="A758" t="str">
        <f>Database!B2319</f>
        <v>2015</v>
      </c>
      <c r="B758" t="s">
        <v>1608</v>
      </c>
    </row>
    <row r="759" spans="1:2" x14ac:dyDescent="0.2">
      <c r="A759" t="str">
        <f>Database!B2320</f>
        <v>2015</v>
      </c>
      <c r="B759" t="s">
        <v>2042</v>
      </c>
    </row>
    <row r="760" spans="1:2" x14ac:dyDescent="0.2">
      <c r="A760" t="str">
        <f>Database!B2323</f>
        <v>2015</v>
      </c>
      <c r="B760" t="s">
        <v>2398</v>
      </c>
    </row>
    <row r="761" spans="1:2" x14ac:dyDescent="0.2">
      <c r="A761" t="str">
        <f>Database!B2324</f>
        <v>2015</v>
      </c>
      <c r="B761" t="s">
        <v>645</v>
      </c>
    </row>
    <row r="762" spans="1:2" x14ac:dyDescent="0.2">
      <c r="A762" t="str">
        <f>Database!B2330</f>
        <v>2015</v>
      </c>
      <c r="B762" t="s">
        <v>1479</v>
      </c>
    </row>
    <row r="763" spans="1:2" x14ac:dyDescent="0.2">
      <c r="A763" t="str">
        <f>Database!B2331</f>
        <v>2015</v>
      </c>
      <c r="B763" t="s">
        <v>1550</v>
      </c>
    </row>
    <row r="764" spans="1:2" x14ac:dyDescent="0.2">
      <c r="A764" t="str">
        <f>Database!B2333</f>
        <v>2015</v>
      </c>
      <c r="B764" t="s">
        <v>679</v>
      </c>
    </row>
    <row r="765" spans="1:2" x14ac:dyDescent="0.2">
      <c r="A765" t="str">
        <f>Database!B2337</f>
        <v>2015</v>
      </c>
      <c r="B765" t="s">
        <v>1806</v>
      </c>
    </row>
    <row r="766" spans="1:2" x14ac:dyDescent="0.2">
      <c r="A766" t="str">
        <f>Database!B2338</f>
        <v>2015</v>
      </c>
      <c r="B766" t="s">
        <v>786</v>
      </c>
    </row>
    <row r="767" spans="1:2" x14ac:dyDescent="0.2">
      <c r="A767" t="str">
        <f>Database!B2343</f>
        <v>2015</v>
      </c>
      <c r="B767" t="s">
        <v>1491</v>
      </c>
    </row>
    <row r="768" spans="1:2" x14ac:dyDescent="0.2">
      <c r="A768" t="str">
        <f>Database!B2346</f>
        <v>2015</v>
      </c>
      <c r="B768" t="s">
        <v>10</v>
      </c>
    </row>
    <row r="769" spans="1:2" x14ac:dyDescent="0.2">
      <c r="A769" t="str">
        <f>Database!B2350</f>
        <v>2015</v>
      </c>
      <c r="B769" t="s">
        <v>1631</v>
      </c>
    </row>
    <row r="770" spans="1:2" x14ac:dyDescent="0.2">
      <c r="A770" t="str">
        <f>Database!B2351</f>
        <v>2015</v>
      </c>
      <c r="B770" t="s">
        <v>1249</v>
      </c>
    </row>
    <row r="771" spans="1:2" x14ac:dyDescent="0.2">
      <c r="A771" t="str">
        <f>Database!B2352</f>
        <v>2015</v>
      </c>
      <c r="B771" t="s">
        <v>1326</v>
      </c>
    </row>
    <row r="772" spans="1:2" x14ac:dyDescent="0.2">
      <c r="A772" t="str">
        <f>Database!B2354</f>
        <v>2015</v>
      </c>
      <c r="B772" t="s">
        <v>699</v>
      </c>
    </row>
    <row r="773" spans="1:2" x14ac:dyDescent="0.2">
      <c r="A773" t="str">
        <f>Database!B2355</f>
        <v>2015</v>
      </c>
      <c r="B773" t="s">
        <v>2413</v>
      </c>
    </row>
    <row r="774" spans="1:2" x14ac:dyDescent="0.2">
      <c r="A774" t="str">
        <f>Database!B2364</f>
        <v>2015</v>
      </c>
      <c r="B774" t="s">
        <v>733</v>
      </c>
    </row>
    <row r="775" spans="1:2" x14ac:dyDescent="0.2">
      <c r="A775" t="str">
        <f>Database!B2369</f>
        <v>2015</v>
      </c>
      <c r="B775" t="s">
        <v>1544</v>
      </c>
    </row>
    <row r="776" spans="1:2" x14ac:dyDescent="0.2">
      <c r="A776" t="str">
        <f>Database!B2370</f>
        <v>2015</v>
      </c>
      <c r="B776" t="s">
        <v>2419</v>
      </c>
    </row>
    <row r="777" spans="1:2" x14ac:dyDescent="0.2">
      <c r="A777" t="str">
        <f>Database!B2371</f>
        <v>2015</v>
      </c>
      <c r="B777" t="s">
        <v>2422</v>
      </c>
    </row>
    <row r="778" spans="1:2" x14ac:dyDescent="0.2">
      <c r="A778" t="str">
        <f>Database!B2375</f>
        <v>2015</v>
      </c>
      <c r="B778" t="s">
        <v>379</v>
      </c>
    </row>
    <row r="779" spans="1:2" x14ac:dyDescent="0.2">
      <c r="A779" t="str">
        <f>Database!B2377</f>
        <v>2015</v>
      </c>
      <c r="B779" t="s">
        <v>193</v>
      </c>
    </row>
    <row r="780" spans="1:2" x14ac:dyDescent="0.2">
      <c r="A780" t="str">
        <f>Database!B2378</f>
        <v>2015</v>
      </c>
      <c r="B780" t="s">
        <v>294</v>
      </c>
    </row>
    <row r="781" spans="1:2" x14ac:dyDescent="0.2">
      <c r="A781" t="str">
        <f>Database!B2384</f>
        <v>2015</v>
      </c>
      <c r="B781" t="s">
        <v>2428</v>
      </c>
    </row>
    <row r="782" spans="1:2" x14ac:dyDescent="0.2">
      <c r="A782" t="str">
        <f>Database!B2385</f>
        <v>2015</v>
      </c>
      <c r="B782" t="s">
        <v>993</v>
      </c>
    </row>
    <row r="783" spans="1:2" x14ac:dyDescent="0.2">
      <c r="A783" t="str">
        <f>Database!B2393</f>
        <v>2015</v>
      </c>
      <c r="B783" t="s">
        <v>257</v>
      </c>
    </row>
    <row r="784" spans="1:2" x14ac:dyDescent="0.2">
      <c r="A784" t="str">
        <f>Database!B2395</f>
        <v>2015</v>
      </c>
      <c r="B784" t="s">
        <v>820</v>
      </c>
    </row>
    <row r="785" spans="1:2" x14ac:dyDescent="0.2">
      <c r="A785" t="str">
        <f>Database!B2398</f>
        <v>2015</v>
      </c>
      <c r="B785" t="s">
        <v>1945</v>
      </c>
    </row>
    <row r="786" spans="1:2" x14ac:dyDescent="0.2">
      <c r="A786" t="str">
        <f>Database!B2400</f>
        <v>2015</v>
      </c>
      <c r="B786" t="s">
        <v>1032</v>
      </c>
    </row>
    <row r="787" spans="1:2" x14ac:dyDescent="0.2">
      <c r="A787" t="str">
        <f>Database!B2403</f>
        <v>2015</v>
      </c>
      <c r="B787" t="s">
        <v>149</v>
      </c>
    </row>
    <row r="788" spans="1:2" x14ac:dyDescent="0.2">
      <c r="A788" t="str">
        <f>Database!B2406</f>
        <v>2015</v>
      </c>
      <c r="B788" t="s">
        <v>611</v>
      </c>
    </row>
    <row r="789" spans="1:2" x14ac:dyDescent="0.2">
      <c r="A789" t="str">
        <f>Database!B2407</f>
        <v>2015</v>
      </c>
      <c r="B789" t="s">
        <v>634</v>
      </c>
    </row>
    <row r="790" spans="1:2" x14ac:dyDescent="0.2">
      <c r="A790" t="str">
        <f>Database!B2410</f>
        <v>2015</v>
      </c>
      <c r="B790" t="s">
        <v>2439</v>
      </c>
    </row>
    <row r="791" spans="1:2" x14ac:dyDescent="0.2">
      <c r="A791" t="str">
        <f>Database!B2415</f>
        <v>2015</v>
      </c>
      <c r="B791" t="s">
        <v>1499</v>
      </c>
    </row>
    <row r="792" spans="1:2" x14ac:dyDescent="0.2">
      <c r="A792" t="str">
        <f>Database!B2416</f>
        <v>2015</v>
      </c>
      <c r="B792" t="s">
        <v>2445</v>
      </c>
    </row>
    <row r="793" spans="1:2" x14ac:dyDescent="0.2">
      <c r="A793" t="str">
        <f>Database!B2419</f>
        <v>2015</v>
      </c>
      <c r="B793" t="s">
        <v>1796</v>
      </c>
    </row>
    <row r="794" spans="1:2" x14ac:dyDescent="0.2">
      <c r="A794" t="str">
        <f>Database!B2422</f>
        <v>2015</v>
      </c>
      <c r="B794" t="s">
        <v>1766</v>
      </c>
    </row>
    <row r="795" spans="1:2" x14ac:dyDescent="0.2">
      <c r="A795" t="str">
        <f>Database!B2424</f>
        <v>2015</v>
      </c>
      <c r="B795" t="s">
        <v>2451</v>
      </c>
    </row>
    <row r="796" spans="1:2" x14ac:dyDescent="0.2">
      <c r="A796" t="str">
        <f>Database!B2425</f>
        <v>2015</v>
      </c>
      <c r="B796" t="s">
        <v>599</v>
      </c>
    </row>
    <row r="797" spans="1:2" x14ac:dyDescent="0.2">
      <c r="A797" t="str">
        <f>Database!B2432</f>
        <v>2015</v>
      </c>
      <c r="B797" t="s">
        <v>2454</v>
      </c>
    </row>
    <row r="798" spans="1:2" x14ac:dyDescent="0.2">
      <c r="A798" t="str">
        <f>Database!B2437</f>
        <v>2015</v>
      </c>
      <c r="B798" t="s">
        <v>1715</v>
      </c>
    </row>
    <row r="799" spans="1:2" x14ac:dyDescent="0.2">
      <c r="A799" t="str">
        <f>Database!B2438</f>
        <v>2015</v>
      </c>
      <c r="B799" t="s">
        <v>682</v>
      </c>
    </row>
    <row r="800" spans="1:2" x14ac:dyDescent="0.2">
      <c r="A800" t="str">
        <f>Database!B2439</f>
        <v>2015</v>
      </c>
      <c r="B800" t="s">
        <v>511</v>
      </c>
    </row>
    <row r="801" spans="1:2" x14ac:dyDescent="0.2">
      <c r="A801" t="str">
        <f>Database!B2440</f>
        <v>2015</v>
      </c>
      <c r="B801" t="s">
        <v>2459</v>
      </c>
    </row>
    <row r="802" spans="1:2" x14ac:dyDescent="0.2">
      <c r="A802" t="str">
        <f>Database!B2441</f>
        <v>2015</v>
      </c>
      <c r="B802" t="s">
        <v>2461</v>
      </c>
    </row>
    <row r="803" spans="1:2" x14ac:dyDescent="0.2">
      <c r="A803" t="str">
        <f>Database!B2443</f>
        <v>2015</v>
      </c>
      <c r="B803" t="s">
        <v>1470</v>
      </c>
    </row>
    <row r="804" spans="1:2" x14ac:dyDescent="0.2">
      <c r="A804" t="str">
        <f>Database!B2446</f>
        <v>2015</v>
      </c>
      <c r="B804" t="s">
        <v>1466</v>
      </c>
    </row>
    <row r="805" spans="1:2" x14ac:dyDescent="0.2">
      <c r="A805" t="str">
        <f>Database!B2449</f>
        <v>2015</v>
      </c>
      <c r="B805" t="s">
        <v>1164</v>
      </c>
    </row>
    <row r="806" spans="1:2" x14ac:dyDescent="0.2">
      <c r="A806" t="str">
        <f>Database!B2450</f>
        <v>2015</v>
      </c>
      <c r="B806" t="s">
        <v>983</v>
      </c>
    </row>
    <row r="807" spans="1:2" x14ac:dyDescent="0.2">
      <c r="A807" t="str">
        <f>Database!B2455</f>
        <v>2015</v>
      </c>
      <c r="B807" t="s">
        <v>1098</v>
      </c>
    </row>
    <row r="808" spans="1:2" x14ac:dyDescent="0.2">
      <c r="A808" t="str">
        <f>Database!B2460</f>
        <v>2015</v>
      </c>
      <c r="B808" t="s">
        <v>454</v>
      </c>
    </row>
    <row r="809" spans="1:2" x14ac:dyDescent="0.2">
      <c r="A809" t="str">
        <f>Database!B2462</f>
        <v>2015</v>
      </c>
      <c r="B809" t="s">
        <v>1392</v>
      </c>
    </row>
    <row r="810" spans="1:2" x14ac:dyDescent="0.2">
      <c r="A810" t="str">
        <f>Database!B2464</f>
        <v>2015</v>
      </c>
      <c r="B810" t="s">
        <v>2472</v>
      </c>
    </row>
    <row r="811" spans="1:2" x14ac:dyDescent="0.2">
      <c r="A811" t="str">
        <f>Database!B2465</f>
        <v>2015</v>
      </c>
      <c r="B811" t="s">
        <v>859</v>
      </c>
    </row>
    <row r="812" spans="1:2" x14ac:dyDescent="0.2">
      <c r="A812" t="str">
        <f>Database!B2468</f>
        <v>2015</v>
      </c>
      <c r="B812" t="s">
        <v>607</v>
      </c>
    </row>
    <row r="813" spans="1:2" x14ac:dyDescent="0.2">
      <c r="A813" t="str">
        <f>Database!B2477</f>
        <v>2015</v>
      </c>
      <c r="B813" t="s">
        <v>1700</v>
      </c>
    </row>
    <row r="814" spans="1:2" x14ac:dyDescent="0.2">
      <c r="A814" t="str">
        <f>Database!B2484</f>
        <v>2015</v>
      </c>
      <c r="B814" t="s">
        <v>527</v>
      </c>
    </row>
    <row r="815" spans="1:2" x14ac:dyDescent="0.2">
      <c r="A815" t="str">
        <f>Database!B2485</f>
        <v>2015</v>
      </c>
      <c r="B815" t="s">
        <v>1492</v>
      </c>
    </row>
    <row r="816" spans="1:2" x14ac:dyDescent="0.2">
      <c r="A816" t="str">
        <f>Database!B2487</f>
        <v>2015</v>
      </c>
      <c r="B816" t="s">
        <v>995</v>
      </c>
    </row>
    <row r="817" spans="1:2" x14ac:dyDescent="0.2">
      <c r="A817" t="str">
        <f>Database!B2489</f>
        <v>2015</v>
      </c>
      <c r="B817" t="s">
        <v>61</v>
      </c>
    </row>
    <row r="818" spans="1:2" x14ac:dyDescent="0.2">
      <c r="A818" t="str">
        <f>Database!B2493</f>
        <v>2015</v>
      </c>
      <c r="B818" t="s">
        <v>1149</v>
      </c>
    </row>
    <row r="819" spans="1:2" x14ac:dyDescent="0.2">
      <c r="A819" t="str">
        <f>Database!B2494</f>
        <v>2015</v>
      </c>
      <c r="B819" t="s">
        <v>1552</v>
      </c>
    </row>
    <row r="820" spans="1:2" x14ac:dyDescent="0.2">
      <c r="A820" t="str">
        <f>Database!B2499</f>
        <v>2015</v>
      </c>
      <c r="B820" t="s">
        <v>1490</v>
      </c>
    </row>
    <row r="821" spans="1:2" x14ac:dyDescent="0.2">
      <c r="A821" t="str">
        <f>Database!B2500</f>
        <v>2015</v>
      </c>
      <c r="B821" t="s">
        <v>716</v>
      </c>
    </row>
    <row r="822" spans="1:2" x14ac:dyDescent="0.2">
      <c r="A822" t="str">
        <f>Database!B2502</f>
        <v>2015</v>
      </c>
      <c r="B822" t="s">
        <v>414</v>
      </c>
    </row>
    <row r="823" spans="1:2" x14ac:dyDescent="0.2">
      <c r="A823" t="str">
        <f>Database!B2503</f>
        <v>2015</v>
      </c>
      <c r="B823" t="s">
        <v>209</v>
      </c>
    </row>
    <row r="824" spans="1:2" x14ac:dyDescent="0.2">
      <c r="A824" t="str">
        <f>Database!B2505</f>
        <v>2015</v>
      </c>
      <c r="B824" t="s">
        <v>51</v>
      </c>
    </row>
    <row r="825" spans="1:2" x14ac:dyDescent="0.2">
      <c r="A825" t="str">
        <f>Database!B2507</f>
        <v>2015</v>
      </c>
      <c r="B825" t="s">
        <v>2492</v>
      </c>
    </row>
    <row r="826" spans="1:2" x14ac:dyDescent="0.2">
      <c r="A826" t="str">
        <f>Database!B2508</f>
        <v>2015</v>
      </c>
      <c r="B826" t="s">
        <v>316</v>
      </c>
    </row>
    <row r="827" spans="1:2" x14ac:dyDescent="0.2">
      <c r="A827" t="str">
        <f>Database!B2511</f>
        <v>2015</v>
      </c>
      <c r="B827" t="s">
        <v>2064</v>
      </c>
    </row>
    <row r="828" spans="1:2" x14ac:dyDescent="0.2">
      <c r="A828" t="str">
        <f>Database!B2512</f>
        <v>2015</v>
      </c>
      <c r="B828" t="s">
        <v>134</v>
      </c>
    </row>
    <row r="829" spans="1:2" x14ac:dyDescent="0.2">
      <c r="A829" t="str">
        <f>Database!B2520</f>
        <v>2015</v>
      </c>
      <c r="B829" t="s">
        <v>950</v>
      </c>
    </row>
    <row r="830" spans="1:2" x14ac:dyDescent="0.2">
      <c r="A830" t="str">
        <f>Database!B2523</f>
        <v>2015</v>
      </c>
      <c r="B830" t="s">
        <v>2498</v>
      </c>
    </row>
    <row r="831" spans="1:2" x14ac:dyDescent="0.2">
      <c r="A831" t="str">
        <f>Database!B2526</f>
        <v>2015</v>
      </c>
      <c r="B831" t="s">
        <v>1048</v>
      </c>
    </row>
    <row r="832" spans="1:2" x14ac:dyDescent="0.2">
      <c r="A832" t="str">
        <f>Database!B2530</f>
        <v>2015</v>
      </c>
      <c r="B832" t="s">
        <v>1250</v>
      </c>
    </row>
    <row r="833" spans="1:2" x14ac:dyDescent="0.2">
      <c r="A833" t="str">
        <f>Database!B2535</f>
        <v>2015</v>
      </c>
      <c r="B833" t="s">
        <v>1410</v>
      </c>
    </row>
    <row r="834" spans="1:2" x14ac:dyDescent="0.2">
      <c r="A834" t="str">
        <f>Database!B2539</f>
        <v>2015</v>
      </c>
      <c r="B834" t="s">
        <v>2085</v>
      </c>
    </row>
    <row r="835" spans="1:2" x14ac:dyDescent="0.2">
      <c r="A835" t="str">
        <f>Database!B2540</f>
        <v>2015</v>
      </c>
      <c r="B835" t="s">
        <v>2505</v>
      </c>
    </row>
    <row r="836" spans="1:2" x14ac:dyDescent="0.2">
      <c r="A836" t="str">
        <f>Database!B2543</f>
        <v>2015</v>
      </c>
      <c r="B836" t="s">
        <v>2508</v>
      </c>
    </row>
    <row r="837" spans="1:2" x14ac:dyDescent="0.2">
      <c r="A837" t="str">
        <f>Database!B2544</f>
        <v>2015</v>
      </c>
      <c r="B837" t="s">
        <v>615</v>
      </c>
    </row>
    <row r="838" spans="1:2" x14ac:dyDescent="0.2">
      <c r="A838" t="str">
        <f>Database!B2547</f>
        <v>2015</v>
      </c>
      <c r="B838" t="s">
        <v>398</v>
      </c>
    </row>
    <row r="839" spans="1:2" x14ac:dyDescent="0.2">
      <c r="A839" t="str">
        <f>Database!B2548</f>
        <v>2015</v>
      </c>
      <c r="B839" t="s">
        <v>255</v>
      </c>
    </row>
    <row r="840" spans="1:2" x14ac:dyDescent="0.2">
      <c r="A840" t="str">
        <f>Database!B2551</f>
        <v>2015</v>
      </c>
      <c r="B840" t="s">
        <v>2512</v>
      </c>
    </row>
    <row r="841" spans="1:2" x14ac:dyDescent="0.2">
      <c r="A841" t="str">
        <f>Database!B2552</f>
        <v>2015</v>
      </c>
      <c r="B841" t="s">
        <v>2513</v>
      </c>
    </row>
    <row r="842" spans="1:2" x14ac:dyDescent="0.2">
      <c r="A842" t="str">
        <f>Database!B2554</f>
        <v>2015</v>
      </c>
      <c r="B842" t="s">
        <v>1353</v>
      </c>
    </row>
    <row r="843" spans="1:2" x14ac:dyDescent="0.2">
      <c r="A843" t="str">
        <f>Database!B2561</f>
        <v>2015</v>
      </c>
      <c r="B843" t="s">
        <v>514</v>
      </c>
    </row>
    <row r="844" spans="1:2" x14ac:dyDescent="0.2">
      <c r="A844" t="str">
        <f>Database!B2563</f>
        <v>2015</v>
      </c>
      <c r="B844" t="s">
        <v>289</v>
      </c>
    </row>
    <row r="845" spans="1:2" x14ac:dyDescent="0.2">
      <c r="A845" t="str">
        <f>Database!B2567</f>
        <v>2015</v>
      </c>
      <c r="B845" t="s">
        <v>2519</v>
      </c>
    </row>
    <row r="846" spans="1:2" x14ac:dyDescent="0.2">
      <c r="A846" t="str">
        <f>Database!B2570</f>
        <v>2015</v>
      </c>
      <c r="B846" t="s">
        <v>1808</v>
      </c>
    </row>
    <row r="847" spans="1:2" x14ac:dyDescent="0.2">
      <c r="A847" t="str">
        <f>Database!B2572</f>
        <v>2015</v>
      </c>
      <c r="B847" t="s">
        <v>2521</v>
      </c>
    </row>
    <row r="848" spans="1:2" x14ac:dyDescent="0.2">
      <c r="A848" t="str">
        <f>Database!B2575</f>
        <v>2015</v>
      </c>
      <c r="B848" t="s">
        <v>2524</v>
      </c>
    </row>
    <row r="849" spans="1:2" x14ac:dyDescent="0.2">
      <c r="A849" t="str">
        <f>Database!B2576</f>
        <v>2015</v>
      </c>
      <c r="B849" t="s">
        <v>2526</v>
      </c>
    </row>
    <row r="850" spans="1:2" x14ac:dyDescent="0.2">
      <c r="A850" t="str">
        <f>Database!B2577</f>
        <v>2015</v>
      </c>
      <c r="B850" t="s">
        <v>761</v>
      </c>
    </row>
    <row r="851" spans="1:2" x14ac:dyDescent="0.2">
      <c r="A851" t="str">
        <f>Database!B2580</f>
        <v>2015</v>
      </c>
      <c r="B851" t="s">
        <v>2142</v>
      </c>
    </row>
    <row r="852" spans="1:2" x14ac:dyDescent="0.2">
      <c r="A852" t="str">
        <f>Database!B2589</f>
        <v>2015</v>
      </c>
      <c r="B852" t="s">
        <v>1519</v>
      </c>
    </row>
    <row r="853" spans="1:2" x14ac:dyDescent="0.2">
      <c r="A853" t="str">
        <f>Database!B2591</f>
        <v>2015</v>
      </c>
      <c r="B853" t="s">
        <v>495</v>
      </c>
    </row>
    <row r="854" spans="1:2" x14ac:dyDescent="0.2">
      <c r="A854" t="str">
        <f>Database!B2593</f>
        <v>2015</v>
      </c>
      <c r="B854" t="s">
        <v>2531</v>
      </c>
    </row>
    <row r="855" spans="1:2" x14ac:dyDescent="0.2">
      <c r="A855" t="str">
        <f>Database!B2596</f>
        <v>2015</v>
      </c>
      <c r="B855" t="s">
        <v>81</v>
      </c>
    </row>
    <row r="856" spans="1:2" x14ac:dyDescent="0.2">
      <c r="A856" t="str">
        <f>Database!B2601</f>
        <v>2015</v>
      </c>
      <c r="B856" t="s">
        <v>1699</v>
      </c>
    </row>
    <row r="857" spans="1:2" x14ac:dyDescent="0.2">
      <c r="A857" t="str">
        <f>Database!B2609</f>
        <v>2015</v>
      </c>
      <c r="B857" t="s">
        <v>2537</v>
      </c>
    </row>
    <row r="858" spans="1:2" x14ac:dyDescent="0.2">
      <c r="A858" t="str">
        <f>Database!B2611</f>
        <v>2015</v>
      </c>
      <c r="B858" t="s">
        <v>847</v>
      </c>
    </row>
    <row r="859" spans="1:2" x14ac:dyDescent="0.2">
      <c r="A859" t="str">
        <f>Database!B2612</f>
        <v>2015</v>
      </c>
      <c r="B859" t="s">
        <v>2538</v>
      </c>
    </row>
    <row r="860" spans="1:2" x14ac:dyDescent="0.2">
      <c r="A860" t="str">
        <f>Database!B2613</f>
        <v>2015</v>
      </c>
      <c r="B860" t="s">
        <v>1420</v>
      </c>
    </row>
    <row r="861" spans="1:2" x14ac:dyDescent="0.2">
      <c r="A861" t="str">
        <f>Database!B2622</f>
        <v>2015</v>
      </c>
      <c r="B861" t="s">
        <v>1114</v>
      </c>
    </row>
    <row r="862" spans="1:2" x14ac:dyDescent="0.2">
      <c r="A862" t="str">
        <f>Database!B2623</f>
        <v>2015</v>
      </c>
      <c r="B862" t="s">
        <v>2542</v>
      </c>
    </row>
    <row r="863" spans="1:2" x14ac:dyDescent="0.2">
      <c r="A863" t="str">
        <f>Database!B2624</f>
        <v>2015</v>
      </c>
      <c r="B863" t="s">
        <v>1931</v>
      </c>
    </row>
    <row r="864" spans="1:2" x14ac:dyDescent="0.2">
      <c r="A864" t="str">
        <f>Database!B2629</f>
        <v>2015</v>
      </c>
      <c r="B864" t="s">
        <v>1782</v>
      </c>
    </row>
    <row r="865" spans="1:2" x14ac:dyDescent="0.2">
      <c r="A865" t="str">
        <f>Database!B2630</f>
        <v>2015</v>
      </c>
      <c r="B865" t="s">
        <v>1014</v>
      </c>
    </row>
    <row r="866" spans="1:2" x14ac:dyDescent="0.2">
      <c r="A866" t="str">
        <f>Database!B2632</f>
        <v>2015</v>
      </c>
      <c r="B866" t="s">
        <v>30</v>
      </c>
    </row>
    <row r="867" spans="1:2" x14ac:dyDescent="0.2">
      <c r="A867" t="str">
        <f>Database!B2635</f>
        <v>2015</v>
      </c>
      <c r="B867" t="s">
        <v>653</v>
      </c>
    </row>
    <row r="868" spans="1:2" x14ac:dyDescent="0.2">
      <c r="A868" t="str">
        <f>Database!B2637</f>
        <v>2015</v>
      </c>
      <c r="B868" t="s">
        <v>2548</v>
      </c>
    </row>
    <row r="869" spans="1:2" x14ac:dyDescent="0.2">
      <c r="A869" t="str">
        <f>Database!B2641</f>
        <v>2015</v>
      </c>
      <c r="B869" t="s">
        <v>435</v>
      </c>
    </row>
    <row r="870" spans="1:2" x14ac:dyDescent="0.2">
      <c r="A870" t="str">
        <f>Database!B2646</f>
        <v>2015</v>
      </c>
      <c r="B870" t="s">
        <v>1299</v>
      </c>
    </row>
    <row r="871" spans="1:2" x14ac:dyDescent="0.2">
      <c r="A871" t="str">
        <f>Database!B2651</f>
        <v>2015</v>
      </c>
      <c r="B871" t="s">
        <v>2066</v>
      </c>
    </row>
    <row r="872" spans="1:2" x14ac:dyDescent="0.2">
      <c r="A872" t="str">
        <f>Database!B2654</f>
        <v>2015</v>
      </c>
      <c r="B872" t="s">
        <v>36</v>
      </c>
    </row>
    <row r="873" spans="1:2" x14ac:dyDescent="0.2">
      <c r="A873" t="str">
        <f>Database!B2655</f>
        <v>2015</v>
      </c>
      <c r="B873" t="s">
        <v>1132</v>
      </c>
    </row>
    <row r="874" spans="1:2" x14ac:dyDescent="0.2">
      <c r="A874" t="str">
        <f>Database!B2656</f>
        <v>2015</v>
      </c>
      <c r="B874" t="s">
        <v>1368</v>
      </c>
    </row>
    <row r="875" spans="1:2" x14ac:dyDescent="0.2">
      <c r="A875" t="str">
        <f>Database!B2657</f>
        <v>2015</v>
      </c>
      <c r="B875" t="s">
        <v>2557</v>
      </c>
    </row>
    <row r="876" spans="1:2" x14ac:dyDescent="0.2">
      <c r="A876" t="str">
        <f>Database!B2660</f>
        <v>2015</v>
      </c>
      <c r="B876" t="s">
        <v>1065</v>
      </c>
    </row>
    <row r="877" spans="1:2" x14ac:dyDescent="0.2">
      <c r="A877" t="str">
        <f>Database!B2662</f>
        <v>2015</v>
      </c>
      <c r="B877" t="s">
        <v>1175</v>
      </c>
    </row>
    <row r="878" spans="1:2" x14ac:dyDescent="0.2">
      <c r="A878" t="str">
        <f>Database!B2663</f>
        <v>2015</v>
      </c>
      <c r="B878" t="s">
        <v>260</v>
      </c>
    </row>
    <row r="879" spans="1:2" x14ac:dyDescent="0.2">
      <c r="A879" t="str">
        <f>Database!B2664</f>
        <v>2015</v>
      </c>
      <c r="B879" t="s">
        <v>2561</v>
      </c>
    </row>
    <row r="880" spans="1:2" x14ac:dyDescent="0.2">
      <c r="A880" t="str">
        <f>Database!B2665</f>
        <v>2015</v>
      </c>
      <c r="B880" t="s">
        <v>919</v>
      </c>
    </row>
    <row r="881" spans="1:2" x14ac:dyDescent="0.2">
      <c r="A881" t="str">
        <f>Database!B2666</f>
        <v>2015</v>
      </c>
      <c r="B881" t="s">
        <v>1300</v>
      </c>
    </row>
    <row r="882" spans="1:2" x14ac:dyDescent="0.2">
      <c r="A882" t="str">
        <f>Database!B2669</f>
        <v>2015</v>
      </c>
      <c r="B882" t="s">
        <v>792</v>
      </c>
    </row>
    <row r="883" spans="1:2" x14ac:dyDescent="0.2">
      <c r="A883" t="str">
        <f>Database!B2672</f>
        <v>2015</v>
      </c>
      <c r="B883" t="s">
        <v>2568</v>
      </c>
    </row>
    <row r="884" spans="1:2" x14ac:dyDescent="0.2">
      <c r="A884" t="str">
        <f>Database!B2688</f>
        <v>2015</v>
      </c>
      <c r="B884" t="s">
        <v>1929</v>
      </c>
    </row>
    <row r="885" spans="1:2" x14ac:dyDescent="0.2">
      <c r="A885" t="str">
        <f>Database!B2691</f>
        <v>2015</v>
      </c>
      <c r="B885" t="s">
        <v>1348</v>
      </c>
    </row>
    <row r="886" spans="1:2" x14ac:dyDescent="0.2">
      <c r="A886" t="str">
        <f>Database!B2693</f>
        <v>2015</v>
      </c>
      <c r="B886" t="s">
        <v>478</v>
      </c>
    </row>
    <row r="887" spans="1:2" x14ac:dyDescent="0.2">
      <c r="A887" t="str">
        <f>Database!B2695</f>
        <v>2015</v>
      </c>
      <c r="B887" t="s">
        <v>889</v>
      </c>
    </row>
    <row r="888" spans="1:2" x14ac:dyDescent="0.2">
      <c r="A888" t="str">
        <f>Database!B2696</f>
        <v>2015</v>
      </c>
      <c r="B888" t="s">
        <v>589</v>
      </c>
    </row>
    <row r="889" spans="1:2" x14ac:dyDescent="0.2">
      <c r="A889" t="str">
        <f>Database!B2698</f>
        <v>2015</v>
      </c>
      <c r="B889" t="s">
        <v>356</v>
      </c>
    </row>
    <row r="890" spans="1:2" x14ac:dyDescent="0.2">
      <c r="A890" t="str">
        <f>Database!B2700</f>
        <v>2015</v>
      </c>
      <c r="B890" t="s">
        <v>2578</v>
      </c>
    </row>
    <row r="891" spans="1:2" x14ac:dyDescent="0.2">
      <c r="A891" t="str">
        <f>Database!B2712</f>
        <v>2015</v>
      </c>
      <c r="B891" t="s">
        <v>2580</v>
      </c>
    </row>
    <row r="892" spans="1:2" x14ac:dyDescent="0.2">
      <c r="A892" t="str">
        <f>Database!B2714</f>
        <v>2015</v>
      </c>
      <c r="B892" t="s">
        <v>1793</v>
      </c>
    </row>
    <row r="893" spans="1:2" x14ac:dyDescent="0.2">
      <c r="A893" t="str">
        <f>Database!B2717</f>
        <v>2015</v>
      </c>
      <c r="B893" t="s">
        <v>2097</v>
      </c>
    </row>
    <row r="894" spans="1:2" x14ac:dyDescent="0.2">
      <c r="A894" t="str">
        <f>Database!B2719</f>
        <v>2015</v>
      </c>
      <c r="B894" t="s">
        <v>1581</v>
      </c>
    </row>
    <row r="895" spans="1:2" x14ac:dyDescent="0.2">
      <c r="A895" t="str">
        <f>Database!B2722</f>
        <v>2015</v>
      </c>
      <c r="B895" t="s">
        <v>2589</v>
      </c>
    </row>
    <row r="896" spans="1:2" x14ac:dyDescent="0.2">
      <c r="A896" t="str">
        <f>Database!B2723</f>
        <v>2015</v>
      </c>
      <c r="B896" t="s">
        <v>1358</v>
      </c>
    </row>
    <row r="897" spans="1:2" x14ac:dyDescent="0.2">
      <c r="A897" t="str">
        <f>Database!B2725</f>
        <v>2015</v>
      </c>
      <c r="B897" t="s">
        <v>563</v>
      </c>
    </row>
    <row r="898" spans="1:2" x14ac:dyDescent="0.2">
      <c r="A898" t="str">
        <f>Database!B2727</f>
        <v>2015</v>
      </c>
      <c r="B898" t="s">
        <v>2592</v>
      </c>
    </row>
    <row r="899" spans="1:2" x14ac:dyDescent="0.2">
      <c r="A899" t="str">
        <f>Database!B2734</f>
        <v>2015</v>
      </c>
      <c r="B899" t="s">
        <v>1507</v>
      </c>
    </row>
    <row r="900" spans="1:2" x14ac:dyDescent="0.2">
      <c r="A900" t="str">
        <f>Database!B2738</f>
        <v>2015</v>
      </c>
      <c r="B900" t="s">
        <v>1994</v>
      </c>
    </row>
    <row r="901" spans="1:2" x14ac:dyDescent="0.2">
      <c r="A901" t="str">
        <f>Database!B2747</f>
        <v>2015</v>
      </c>
      <c r="B901" t="s">
        <v>2017</v>
      </c>
    </row>
    <row r="902" spans="1:2" x14ac:dyDescent="0.2">
      <c r="A902" t="str">
        <f>Database!B2748</f>
        <v>2015</v>
      </c>
      <c r="B902" t="s">
        <v>595</v>
      </c>
    </row>
    <row r="903" spans="1:2" x14ac:dyDescent="0.2">
      <c r="A903" t="str">
        <f>Database!B2749</f>
        <v>2015</v>
      </c>
      <c r="B903" t="s">
        <v>1045</v>
      </c>
    </row>
    <row r="904" spans="1:2" x14ac:dyDescent="0.2">
      <c r="A904" t="str">
        <f>Database!B2751</f>
        <v>2015</v>
      </c>
      <c r="B904" t="s">
        <v>2140</v>
      </c>
    </row>
    <row r="905" spans="1:2" x14ac:dyDescent="0.2">
      <c r="A905" t="str">
        <f>Database!B2757</f>
        <v>2015</v>
      </c>
      <c r="B905" t="s">
        <v>276</v>
      </c>
    </row>
    <row r="906" spans="1:2" x14ac:dyDescent="0.2">
      <c r="A906" t="str">
        <f>Database!B2759</f>
        <v>2015</v>
      </c>
      <c r="B906" t="s">
        <v>1760</v>
      </c>
    </row>
    <row r="907" spans="1:2" x14ac:dyDescent="0.2">
      <c r="A907" t="str">
        <f>Database!B2762</f>
        <v>2015</v>
      </c>
      <c r="B907" t="s">
        <v>2033</v>
      </c>
    </row>
    <row r="908" spans="1:2" x14ac:dyDescent="0.2">
      <c r="A908" t="str">
        <f>Database!B2769</f>
        <v>2015</v>
      </c>
      <c r="B908" t="s">
        <v>2606</v>
      </c>
    </row>
    <row r="909" spans="1:2" x14ac:dyDescent="0.2">
      <c r="A909" t="str">
        <f>Database!B2770</f>
        <v>2015</v>
      </c>
      <c r="B909" t="s">
        <v>78</v>
      </c>
    </row>
    <row r="910" spans="1:2" x14ac:dyDescent="0.2">
      <c r="A910" t="str">
        <f>Database!B2774</f>
        <v>2015</v>
      </c>
      <c r="B910" t="s">
        <v>198</v>
      </c>
    </row>
    <row r="911" spans="1:2" x14ac:dyDescent="0.2">
      <c r="A911" t="str">
        <f>Database!B2783</f>
        <v>2015</v>
      </c>
      <c r="B911" t="s">
        <v>2166</v>
      </c>
    </row>
    <row r="912" spans="1:2" x14ac:dyDescent="0.2">
      <c r="A912" t="str">
        <f>Database!B2788</f>
        <v>2015</v>
      </c>
      <c r="B912" t="s">
        <v>2616</v>
      </c>
    </row>
    <row r="913" spans="1:2" x14ac:dyDescent="0.2">
      <c r="A913" t="str">
        <f>Database!B2791</f>
        <v>2015</v>
      </c>
      <c r="B913" t="s">
        <v>1440</v>
      </c>
    </row>
    <row r="914" spans="1:2" x14ac:dyDescent="0.2">
      <c r="A914" t="str">
        <f>Database!B2792</f>
        <v>2015</v>
      </c>
      <c r="B914" t="s">
        <v>560</v>
      </c>
    </row>
    <row r="915" spans="1:2" x14ac:dyDescent="0.2">
      <c r="A915" t="str">
        <f>Database!B2795</f>
        <v>2015</v>
      </c>
      <c r="B915" t="s">
        <v>2620</v>
      </c>
    </row>
    <row r="916" spans="1:2" x14ac:dyDescent="0.2">
      <c r="A916" t="str">
        <f>Database!B2796</f>
        <v>2015</v>
      </c>
      <c r="B916" t="s">
        <v>2623</v>
      </c>
    </row>
    <row r="917" spans="1:2" x14ac:dyDescent="0.2">
      <c r="A917" t="str">
        <f>Database!B2808</f>
        <v>2015</v>
      </c>
      <c r="B917" t="s">
        <v>56</v>
      </c>
    </row>
    <row r="918" spans="1:2" x14ac:dyDescent="0.2">
      <c r="A918" t="str">
        <f>Database!B2809</f>
        <v>2015</v>
      </c>
      <c r="B918" t="s">
        <v>1112</v>
      </c>
    </row>
    <row r="919" spans="1:2" x14ac:dyDescent="0.2">
      <c r="A919" t="str">
        <f>Database!B2813</f>
        <v>2015</v>
      </c>
      <c r="B919" t="s">
        <v>890</v>
      </c>
    </row>
    <row r="920" spans="1:2" x14ac:dyDescent="0.2">
      <c r="A920" t="str">
        <f>Database!B2814</f>
        <v>2015</v>
      </c>
      <c r="B920" t="s">
        <v>1071</v>
      </c>
    </row>
    <row r="921" spans="1:2" x14ac:dyDescent="0.2">
      <c r="A921" t="str">
        <f>Database!B2820</f>
        <v>2015</v>
      </c>
      <c r="B921" t="s">
        <v>1651</v>
      </c>
    </row>
    <row r="922" spans="1:2" x14ac:dyDescent="0.2">
      <c r="A922" t="str">
        <f>Database!B2821</f>
        <v>2015</v>
      </c>
      <c r="B922" t="s">
        <v>1020</v>
      </c>
    </row>
    <row r="923" spans="1:2" x14ac:dyDescent="0.2">
      <c r="A923" t="str">
        <f>Database!B2822</f>
        <v>2015</v>
      </c>
      <c r="B923" t="s">
        <v>1682</v>
      </c>
    </row>
    <row r="924" spans="1:2" x14ac:dyDescent="0.2">
      <c r="A924" t="str">
        <f>Database!B2826</f>
        <v>2015</v>
      </c>
      <c r="B924" t="s">
        <v>204</v>
      </c>
    </row>
    <row r="925" spans="1:2" x14ac:dyDescent="0.2">
      <c r="A925" t="str">
        <f>Database!B2832</f>
        <v>2015</v>
      </c>
      <c r="B925" t="s">
        <v>1374</v>
      </c>
    </row>
    <row r="926" spans="1:2" x14ac:dyDescent="0.2">
      <c r="A926" t="str">
        <f>Database!B2833</f>
        <v>2015</v>
      </c>
      <c r="B926" t="s">
        <v>1076</v>
      </c>
    </row>
    <row r="927" spans="1:2" x14ac:dyDescent="0.2">
      <c r="A927" t="str">
        <f>Database!B2834</f>
        <v>2015</v>
      </c>
      <c r="B927" t="s">
        <v>1332</v>
      </c>
    </row>
    <row r="928" spans="1:2" x14ac:dyDescent="0.2">
      <c r="A928" t="str">
        <f>Database!B2837</f>
        <v>2015</v>
      </c>
      <c r="B928" t="s">
        <v>1646</v>
      </c>
    </row>
    <row r="929" spans="1:2" x14ac:dyDescent="0.2">
      <c r="A929" t="str">
        <f>Database!B2838</f>
        <v>2015</v>
      </c>
      <c r="B929" t="s">
        <v>2089</v>
      </c>
    </row>
    <row r="930" spans="1:2" x14ac:dyDescent="0.2">
      <c r="A930" t="str">
        <f>Database!B2839</f>
        <v>2015</v>
      </c>
      <c r="B930" t="s">
        <v>574</v>
      </c>
    </row>
    <row r="931" spans="1:2" x14ac:dyDescent="0.2">
      <c r="A931" t="str">
        <f>Database!B2841</f>
        <v>2015</v>
      </c>
      <c r="B931" t="s">
        <v>973</v>
      </c>
    </row>
    <row r="932" spans="1:2" x14ac:dyDescent="0.2">
      <c r="A932" t="str">
        <f>Database!B2843</f>
        <v>2015</v>
      </c>
      <c r="B932" t="s">
        <v>2640</v>
      </c>
    </row>
    <row r="933" spans="1:2" x14ac:dyDescent="0.2">
      <c r="A933" t="str">
        <f>Database!B2847</f>
        <v>2015</v>
      </c>
      <c r="B933" t="s">
        <v>1964</v>
      </c>
    </row>
    <row r="934" spans="1:2" x14ac:dyDescent="0.2">
      <c r="A934" t="str">
        <f>Database!B2853</f>
        <v>2015</v>
      </c>
      <c r="B934" t="s">
        <v>1727</v>
      </c>
    </row>
    <row r="935" spans="1:2" x14ac:dyDescent="0.2">
      <c r="A935" t="str">
        <f>Database!B2858</f>
        <v>2015</v>
      </c>
      <c r="B935" t="s">
        <v>2645</v>
      </c>
    </row>
    <row r="936" spans="1:2" x14ac:dyDescent="0.2">
      <c r="A936" t="str">
        <f>Database!B2861</f>
        <v>2015</v>
      </c>
      <c r="B936" t="s">
        <v>867</v>
      </c>
    </row>
    <row r="937" spans="1:2" x14ac:dyDescent="0.2">
      <c r="A937" t="str">
        <f>Database!B2863</f>
        <v>2015</v>
      </c>
      <c r="B937" t="s">
        <v>2648</v>
      </c>
    </row>
    <row r="938" spans="1:2" x14ac:dyDescent="0.2">
      <c r="A938" t="str">
        <f>Database!B2868</f>
        <v>2015</v>
      </c>
      <c r="B938" t="s">
        <v>2653</v>
      </c>
    </row>
    <row r="939" spans="1:2" x14ac:dyDescent="0.2">
      <c r="A939" t="str">
        <f>Database!B2872</f>
        <v>2015</v>
      </c>
      <c r="B939" t="s">
        <v>677</v>
      </c>
    </row>
    <row r="940" spans="1:2" x14ac:dyDescent="0.2">
      <c r="A940" t="str">
        <f>Database!B2875</f>
        <v>2015</v>
      </c>
      <c r="B940" t="s">
        <v>769</v>
      </c>
    </row>
    <row r="941" spans="1:2" x14ac:dyDescent="0.2">
      <c r="A941" t="str">
        <f>Database!B2885</f>
        <v>2015</v>
      </c>
      <c r="B941" t="s">
        <v>572</v>
      </c>
    </row>
    <row r="942" spans="1:2" x14ac:dyDescent="0.2">
      <c r="A942" t="str">
        <f>Database!B2886</f>
        <v>2015</v>
      </c>
      <c r="B942" t="s">
        <v>271</v>
      </c>
    </row>
    <row r="943" spans="1:2" x14ac:dyDescent="0.2">
      <c r="A943" t="str">
        <f>Database!B2889</f>
        <v>2015</v>
      </c>
      <c r="B943" t="s">
        <v>1797</v>
      </c>
    </row>
    <row r="944" spans="1:2" x14ac:dyDescent="0.2">
      <c r="A944" t="str">
        <f>Database!B2892</f>
        <v>2015</v>
      </c>
      <c r="B944" t="s">
        <v>1815</v>
      </c>
    </row>
    <row r="945" spans="1:2" x14ac:dyDescent="0.2">
      <c r="A945" t="str">
        <f>Database!B2896</f>
        <v>2015</v>
      </c>
      <c r="B945" t="s">
        <v>830</v>
      </c>
    </row>
    <row r="946" spans="1:2" x14ac:dyDescent="0.2">
      <c r="A946" t="str">
        <f>Database!B2897</f>
        <v>2015</v>
      </c>
      <c r="B946" t="s">
        <v>2661</v>
      </c>
    </row>
    <row r="947" spans="1:2" x14ac:dyDescent="0.2">
      <c r="A947" t="str">
        <f>Database!B2901</f>
        <v>2015</v>
      </c>
      <c r="B947" t="s">
        <v>2070</v>
      </c>
    </row>
    <row r="948" spans="1:2" x14ac:dyDescent="0.2">
      <c r="A948" t="str">
        <f>Database!B2902</f>
        <v>2015</v>
      </c>
      <c r="B948" t="s">
        <v>162</v>
      </c>
    </row>
    <row r="949" spans="1:2" x14ac:dyDescent="0.2">
      <c r="A949" t="str">
        <f>Database!B2903</f>
        <v>2015</v>
      </c>
      <c r="B949" t="s">
        <v>1473</v>
      </c>
    </row>
    <row r="950" spans="1:2" x14ac:dyDescent="0.2">
      <c r="A950" t="str">
        <f>Database!B2905</f>
        <v>2015</v>
      </c>
      <c r="B950" t="s">
        <v>2665</v>
      </c>
    </row>
    <row r="951" spans="1:2" x14ac:dyDescent="0.2">
      <c r="A951" t="str">
        <f>Database!B2906</f>
        <v>2015</v>
      </c>
      <c r="B951" t="s">
        <v>892</v>
      </c>
    </row>
    <row r="952" spans="1:2" x14ac:dyDescent="0.2">
      <c r="A952" t="str">
        <f>Database!B2908</f>
        <v>2015</v>
      </c>
      <c r="B952" t="s">
        <v>1927</v>
      </c>
    </row>
    <row r="953" spans="1:2" x14ac:dyDescent="0.2">
      <c r="A953" t="str">
        <f>Database!B2919</f>
        <v>2015</v>
      </c>
      <c r="B953" t="s">
        <v>2673</v>
      </c>
    </row>
    <row r="954" spans="1:2" x14ac:dyDescent="0.2">
      <c r="A954" t="str">
        <f>Database!B2921</f>
        <v>2015</v>
      </c>
      <c r="B954" t="s">
        <v>2676</v>
      </c>
    </row>
    <row r="955" spans="1:2" x14ac:dyDescent="0.2">
      <c r="A955" t="str">
        <f>Database!B2926</f>
        <v>2015</v>
      </c>
      <c r="B955" t="s">
        <v>1215</v>
      </c>
    </row>
    <row r="956" spans="1:2" x14ac:dyDescent="0.2">
      <c r="A956" t="str">
        <f>Database!B2937</f>
        <v>2015</v>
      </c>
      <c r="B956" t="s">
        <v>391</v>
      </c>
    </row>
    <row r="957" spans="1:2" x14ac:dyDescent="0.2">
      <c r="A957" t="str">
        <f>Database!B2942</f>
        <v>2015</v>
      </c>
      <c r="B957" t="s">
        <v>2684</v>
      </c>
    </row>
    <row r="958" spans="1:2" x14ac:dyDescent="0.2">
      <c r="A958" t="str">
        <f>Database!B2943</f>
        <v>2015</v>
      </c>
      <c r="B958" t="s">
        <v>2685</v>
      </c>
    </row>
    <row r="959" spans="1:2" x14ac:dyDescent="0.2">
      <c r="A959" t="str">
        <f>Database!B2944</f>
        <v>2015</v>
      </c>
      <c r="B959" t="s">
        <v>790</v>
      </c>
    </row>
    <row r="960" spans="1:2" x14ac:dyDescent="0.2">
      <c r="A960" t="str">
        <f>Database!B2948</f>
        <v>2015</v>
      </c>
      <c r="B960" t="s">
        <v>2689</v>
      </c>
    </row>
    <row r="961" spans="1:2" x14ac:dyDescent="0.2">
      <c r="A961" t="str">
        <f>Database!B2955</f>
        <v>2015</v>
      </c>
      <c r="B961" t="s">
        <v>409</v>
      </c>
    </row>
    <row r="962" spans="1:2" x14ac:dyDescent="0.2">
      <c r="A962" t="str">
        <f>Database!B2961</f>
        <v>2015</v>
      </c>
      <c r="B962" t="s">
        <v>2693</v>
      </c>
    </row>
    <row r="963" spans="1:2" x14ac:dyDescent="0.2">
      <c r="A963" t="str">
        <f>Database!B2969</f>
        <v>2015</v>
      </c>
      <c r="B963" t="s">
        <v>1783</v>
      </c>
    </row>
    <row r="964" spans="1:2" x14ac:dyDescent="0.2">
      <c r="A964" t="str">
        <f>Database!B2974</f>
        <v>2015</v>
      </c>
      <c r="B964" t="s">
        <v>1382</v>
      </c>
    </row>
    <row r="965" spans="1:2" x14ac:dyDescent="0.2">
      <c r="A965" t="str">
        <f>Database!B2975</f>
        <v>2015</v>
      </c>
      <c r="B965" t="s">
        <v>1543</v>
      </c>
    </row>
    <row r="966" spans="1:2" x14ac:dyDescent="0.2">
      <c r="A966" t="str">
        <f>Database!B2991</f>
        <v>2015</v>
      </c>
      <c r="B966" t="s">
        <v>692</v>
      </c>
    </row>
    <row r="967" spans="1:2" x14ac:dyDescent="0.2">
      <c r="A967" t="str">
        <f>Database!B2997</f>
        <v>2015</v>
      </c>
      <c r="B967" t="s">
        <v>1892</v>
      </c>
    </row>
    <row r="968" spans="1:2" x14ac:dyDescent="0.2">
      <c r="A968" t="str">
        <f>Database!B2998</f>
        <v>2015</v>
      </c>
      <c r="B968" t="s">
        <v>1632</v>
      </c>
    </row>
    <row r="969" spans="1:2" x14ac:dyDescent="0.2">
      <c r="A969" t="str">
        <f>Database!B3005</f>
        <v>2015</v>
      </c>
      <c r="B969" t="s">
        <v>1920</v>
      </c>
    </row>
    <row r="970" spans="1:2" x14ac:dyDescent="0.2">
      <c r="A970" t="str">
        <f>Database!B3006</f>
        <v>2015</v>
      </c>
      <c r="B970" t="s">
        <v>467</v>
      </c>
    </row>
    <row r="971" spans="1:2" x14ac:dyDescent="0.2">
      <c r="A971" t="str">
        <f>Database!B3015</f>
        <v>2015</v>
      </c>
      <c r="B971" t="s">
        <v>1212</v>
      </c>
    </row>
    <row r="972" spans="1:2" x14ac:dyDescent="0.2">
      <c r="A972" t="str">
        <f>Database!B3026</f>
        <v>2015</v>
      </c>
      <c r="B972" t="s">
        <v>1167</v>
      </c>
    </row>
    <row r="973" spans="1:2" x14ac:dyDescent="0.2">
      <c r="A973" t="str">
        <f>Database!B3029</f>
        <v>2015</v>
      </c>
      <c r="B973" t="s">
        <v>2712</v>
      </c>
    </row>
    <row r="974" spans="1:2" x14ac:dyDescent="0.2">
      <c r="A974" t="str">
        <f>Database!B3034</f>
        <v>2015</v>
      </c>
      <c r="B974" t="s">
        <v>2123</v>
      </c>
    </row>
    <row r="975" spans="1:2" x14ac:dyDescent="0.2">
      <c r="A975" t="str">
        <f>Database!B3035</f>
        <v>2015</v>
      </c>
      <c r="B975" t="s">
        <v>655</v>
      </c>
    </row>
    <row r="976" spans="1:2" x14ac:dyDescent="0.2">
      <c r="A976" t="str">
        <f>Database!B3038</f>
        <v>2015</v>
      </c>
      <c r="B976" t="s">
        <v>2716</v>
      </c>
    </row>
    <row r="977" spans="1:2" x14ac:dyDescent="0.2">
      <c r="A977" t="str">
        <f>Database!B3040</f>
        <v>2015</v>
      </c>
      <c r="B977" t="s">
        <v>1970</v>
      </c>
    </row>
    <row r="978" spans="1:2" x14ac:dyDescent="0.2">
      <c r="A978" t="str">
        <f>Database!B3041</f>
        <v>2015</v>
      </c>
      <c r="B978" t="s">
        <v>91</v>
      </c>
    </row>
    <row r="979" spans="1:2" x14ac:dyDescent="0.2">
      <c r="A979" t="str">
        <f>Database!B3043</f>
        <v>2015</v>
      </c>
      <c r="B979" t="s">
        <v>1270</v>
      </c>
    </row>
    <row r="980" spans="1:2" x14ac:dyDescent="0.2">
      <c r="A980" t="str">
        <f>Database!B3049</f>
        <v>2015</v>
      </c>
      <c r="B980" t="s">
        <v>1427</v>
      </c>
    </row>
    <row r="981" spans="1:2" x14ac:dyDescent="0.2">
      <c r="A981" t="str">
        <f>Database!B3053</f>
        <v>2015</v>
      </c>
      <c r="B981" t="s">
        <v>1672</v>
      </c>
    </row>
    <row r="982" spans="1:2" x14ac:dyDescent="0.2">
      <c r="A982" t="str">
        <f>Database!B3059</f>
        <v>2015</v>
      </c>
      <c r="B982" t="s">
        <v>2723</v>
      </c>
    </row>
    <row r="983" spans="1:2" x14ac:dyDescent="0.2">
      <c r="A983" t="str">
        <f>Database!B3063</f>
        <v>2015</v>
      </c>
      <c r="B983" t="s">
        <v>306</v>
      </c>
    </row>
    <row r="984" spans="1:2" x14ac:dyDescent="0.2">
      <c r="A984" t="str">
        <f>Database!B3064</f>
        <v>2015</v>
      </c>
      <c r="B984" t="s">
        <v>601</v>
      </c>
    </row>
    <row r="985" spans="1:2" x14ac:dyDescent="0.2">
      <c r="A985" t="str">
        <f>Database!B3068</f>
        <v>2015</v>
      </c>
      <c r="B985" t="s">
        <v>2726</v>
      </c>
    </row>
    <row r="986" spans="1:2" x14ac:dyDescent="0.2">
      <c r="A986" t="str">
        <f>Database!B3070</f>
        <v>2015</v>
      </c>
      <c r="B986" t="s">
        <v>2172</v>
      </c>
    </row>
    <row r="987" spans="1:2" x14ac:dyDescent="0.2">
      <c r="A987" t="str">
        <f>Database!B3073</f>
        <v>2015</v>
      </c>
      <c r="B987" t="s">
        <v>735</v>
      </c>
    </row>
    <row r="988" spans="1:2" x14ac:dyDescent="0.2">
      <c r="A988" t="str">
        <f>Database!B3074</f>
        <v>2015</v>
      </c>
      <c r="B988" t="s">
        <v>1059</v>
      </c>
    </row>
    <row r="989" spans="1:2" x14ac:dyDescent="0.2">
      <c r="A989" t="str">
        <f>Database!B3078</f>
        <v>2015</v>
      </c>
      <c r="B989" t="s">
        <v>671</v>
      </c>
    </row>
    <row r="990" spans="1:2" x14ac:dyDescent="0.2">
      <c r="A990" t="str">
        <f>Database!B3084</f>
        <v>2015</v>
      </c>
      <c r="B990" t="s">
        <v>751</v>
      </c>
    </row>
    <row r="991" spans="1:2" x14ac:dyDescent="0.2">
      <c r="A991" t="str">
        <f>Database!B3092</f>
        <v>2015</v>
      </c>
      <c r="B991" t="s">
        <v>2129</v>
      </c>
    </row>
    <row r="992" spans="1:2" x14ac:dyDescent="0.2">
      <c r="A992" t="str">
        <f>Database!B3095</f>
        <v>2015</v>
      </c>
      <c r="B992" t="s">
        <v>681</v>
      </c>
    </row>
    <row r="993" spans="1:2" x14ac:dyDescent="0.2">
      <c r="A993" t="str">
        <f>Database!B3100</f>
        <v>2015</v>
      </c>
      <c r="B993" t="s">
        <v>1776</v>
      </c>
    </row>
    <row r="994" spans="1:2" x14ac:dyDescent="0.2">
      <c r="A994" t="str">
        <f>Database!B3101</f>
        <v>2015</v>
      </c>
      <c r="B994" t="s">
        <v>2739</v>
      </c>
    </row>
    <row r="995" spans="1:2" x14ac:dyDescent="0.2">
      <c r="A995" t="str">
        <f>Database!B3107</f>
        <v>2015</v>
      </c>
      <c r="B995" t="s">
        <v>444</v>
      </c>
    </row>
    <row r="996" spans="1:2" x14ac:dyDescent="0.2">
      <c r="A996" t="str">
        <f>Database!B3114</f>
        <v>2015</v>
      </c>
      <c r="B996" t="s">
        <v>1967</v>
      </c>
    </row>
    <row r="997" spans="1:2" x14ac:dyDescent="0.2">
      <c r="A997" t="str">
        <f>Database!B3118</f>
        <v>2015</v>
      </c>
      <c r="B997" t="s">
        <v>726</v>
      </c>
    </row>
    <row r="998" spans="1:2" x14ac:dyDescent="0.2">
      <c r="A998" t="str">
        <f>Database!B3120</f>
        <v>2015</v>
      </c>
      <c r="B998" t="s">
        <v>2743</v>
      </c>
    </row>
    <row r="999" spans="1:2" x14ac:dyDescent="0.2">
      <c r="A999" t="str">
        <f>Database!B3126</f>
        <v>2015</v>
      </c>
      <c r="B999" t="s">
        <v>2745</v>
      </c>
    </row>
    <row r="1000" spans="1:2" x14ac:dyDescent="0.2">
      <c r="A1000" t="str">
        <f>Database!B3128</f>
        <v>2015</v>
      </c>
      <c r="B1000" t="s">
        <v>179</v>
      </c>
    </row>
    <row r="1001" spans="1:2" x14ac:dyDescent="0.2">
      <c r="A1001" t="str">
        <f>Database!B3129</f>
        <v>2015</v>
      </c>
      <c r="B1001" t="s">
        <v>1713</v>
      </c>
    </row>
    <row r="1002" spans="1:2" x14ac:dyDescent="0.2">
      <c r="A1002" t="str">
        <f>Database!B3136</f>
        <v>2015</v>
      </c>
      <c r="B1002" t="s">
        <v>2749</v>
      </c>
    </row>
    <row r="1003" spans="1:2" x14ac:dyDescent="0.2">
      <c r="A1003" t="str">
        <f>Database!B3139</f>
        <v>2015</v>
      </c>
      <c r="B1003" t="s">
        <v>1736</v>
      </c>
    </row>
    <row r="1004" spans="1:2" x14ac:dyDescent="0.2">
      <c r="A1004" t="str">
        <f>Database!B3163</f>
        <v>2015</v>
      </c>
      <c r="B1004" t="s">
        <v>2754</v>
      </c>
    </row>
    <row r="1005" spans="1:2" x14ac:dyDescent="0.2">
      <c r="A1005" t="str">
        <f>Database!B3164</f>
        <v>2015</v>
      </c>
      <c r="B1005" t="s">
        <v>2755</v>
      </c>
    </row>
    <row r="1006" spans="1:2" x14ac:dyDescent="0.2">
      <c r="A1006" t="str">
        <f>Database!B3165</f>
        <v>2015</v>
      </c>
      <c r="B1006" t="s">
        <v>2756</v>
      </c>
    </row>
    <row r="1007" spans="1:2" x14ac:dyDescent="0.2">
      <c r="A1007" t="str">
        <f>Database!B3167</f>
        <v>2015</v>
      </c>
      <c r="B1007" t="s">
        <v>285</v>
      </c>
    </row>
    <row r="1008" spans="1:2" x14ac:dyDescent="0.2">
      <c r="A1008" t="str">
        <f>Database!B3169</f>
        <v>2015</v>
      </c>
      <c r="B1008" t="s">
        <v>280</v>
      </c>
    </row>
    <row r="1009" spans="1:2" x14ac:dyDescent="0.2">
      <c r="A1009" t="str">
        <f>Database!B3170</f>
        <v>2015</v>
      </c>
      <c r="B1009" t="s">
        <v>663</v>
      </c>
    </row>
    <row r="1010" spans="1:2" x14ac:dyDescent="0.2">
      <c r="A1010" t="str">
        <f>Database!B3172</f>
        <v>2015</v>
      </c>
      <c r="B1010" t="s">
        <v>766</v>
      </c>
    </row>
    <row r="1011" spans="1:2" x14ac:dyDescent="0.2">
      <c r="A1011" t="str">
        <f>Database!B3173</f>
        <v>2015</v>
      </c>
      <c r="B1011" t="s">
        <v>1831</v>
      </c>
    </row>
    <row r="1012" spans="1:2" x14ac:dyDescent="0.2">
      <c r="A1012" t="str">
        <f>Database!B3175</f>
        <v>2015</v>
      </c>
      <c r="B1012" t="s">
        <v>1827</v>
      </c>
    </row>
    <row r="1013" spans="1:2" x14ac:dyDescent="0.2">
      <c r="A1013" t="str">
        <f>Database!B3182</f>
        <v>2015</v>
      </c>
      <c r="B1013" t="s">
        <v>1236</v>
      </c>
    </row>
    <row r="1014" spans="1:2" x14ac:dyDescent="0.2">
      <c r="A1014" t="str">
        <f>Database!B3183</f>
        <v>2015</v>
      </c>
      <c r="B1014" t="s">
        <v>183</v>
      </c>
    </row>
    <row r="1015" spans="1:2" x14ac:dyDescent="0.2">
      <c r="A1015" t="str">
        <f>Database!B3187</f>
        <v>2015</v>
      </c>
      <c r="B1015" t="s">
        <v>1292</v>
      </c>
    </row>
    <row r="1016" spans="1:2" x14ac:dyDescent="0.2">
      <c r="A1016" t="str">
        <f>Database!B3202</f>
        <v>2015</v>
      </c>
      <c r="B1016" t="s">
        <v>2765</v>
      </c>
    </row>
    <row r="1017" spans="1:2" x14ac:dyDescent="0.2">
      <c r="A1017" t="str">
        <f>Database!B3214</f>
        <v>2015</v>
      </c>
      <c r="B1017" t="s">
        <v>1940</v>
      </c>
    </row>
    <row r="1018" spans="1:2" x14ac:dyDescent="0.2">
      <c r="A1018" t="str">
        <f>Database!B3219</f>
        <v>2015</v>
      </c>
      <c r="B1018" t="s">
        <v>2769</v>
      </c>
    </row>
    <row r="1019" spans="1:2" x14ac:dyDescent="0.2">
      <c r="A1019" t="str">
        <f>Database!B3220</f>
        <v>2015</v>
      </c>
      <c r="B1019" t="s">
        <v>470</v>
      </c>
    </row>
    <row r="1020" spans="1:2" x14ac:dyDescent="0.2">
      <c r="A1020" t="str">
        <f>Database!B3223</f>
        <v>2015</v>
      </c>
      <c r="B1020" t="s">
        <v>1258</v>
      </c>
    </row>
    <row r="1021" spans="1:2" x14ac:dyDescent="0.2">
      <c r="A1021" t="str">
        <f>Database!B3228</f>
        <v>2015</v>
      </c>
      <c r="B1021" t="s">
        <v>1885</v>
      </c>
    </row>
    <row r="1022" spans="1:2" x14ac:dyDescent="0.2">
      <c r="A1022" t="str">
        <f>Database!B3230</f>
        <v>2015</v>
      </c>
      <c r="B1022" t="s">
        <v>16</v>
      </c>
    </row>
    <row r="1023" spans="1:2" x14ac:dyDescent="0.2">
      <c r="A1023" t="str">
        <f>Database!B3235</f>
        <v>2015</v>
      </c>
      <c r="B1023" t="s">
        <v>2773</v>
      </c>
    </row>
    <row r="1024" spans="1:2" x14ac:dyDescent="0.2">
      <c r="A1024" t="str">
        <f>Database!B3236</f>
        <v>2015</v>
      </c>
      <c r="B1024" t="s">
        <v>94</v>
      </c>
    </row>
    <row r="1025" spans="1:2" x14ac:dyDescent="0.2">
      <c r="A1025" t="str">
        <f>Database!B3240</f>
        <v>2015</v>
      </c>
      <c r="B1025" t="s">
        <v>2058</v>
      </c>
    </row>
    <row r="1026" spans="1:2" x14ac:dyDescent="0.2">
      <c r="A1026" t="str">
        <f>Database!B3243</f>
        <v>2015</v>
      </c>
      <c r="B1026" t="s">
        <v>229</v>
      </c>
    </row>
    <row r="1027" spans="1:2" x14ac:dyDescent="0.2">
      <c r="A1027" t="str">
        <f>Database!B3247</f>
        <v>2015</v>
      </c>
      <c r="B1027" t="s">
        <v>916</v>
      </c>
    </row>
    <row r="1028" spans="1:2" x14ac:dyDescent="0.2">
      <c r="A1028" t="str">
        <f>Database!B3264</f>
        <v>2015</v>
      </c>
      <c r="B1028" t="s">
        <v>2779</v>
      </c>
    </row>
    <row r="1029" spans="1:2" x14ac:dyDescent="0.2">
      <c r="A1029" t="str">
        <f>Database!B3275</f>
        <v>2015</v>
      </c>
      <c r="B1029" t="s">
        <v>2781</v>
      </c>
    </row>
    <row r="1030" spans="1:2" x14ac:dyDescent="0.2">
      <c r="A1030" t="str">
        <f>Database!B3277</f>
        <v>2015</v>
      </c>
      <c r="B1030" t="s">
        <v>1090</v>
      </c>
    </row>
    <row r="1031" spans="1:2" x14ac:dyDescent="0.2">
      <c r="A1031" t="str">
        <f>Database!B3279</f>
        <v>2015</v>
      </c>
      <c r="B1031" t="s">
        <v>1950</v>
      </c>
    </row>
    <row r="1032" spans="1:2" x14ac:dyDescent="0.2">
      <c r="A1032" t="str">
        <f>Database!B3292</f>
        <v>2015</v>
      </c>
      <c r="B1032" t="s">
        <v>1881</v>
      </c>
    </row>
    <row r="1033" spans="1:2" x14ac:dyDescent="0.2">
      <c r="A1033" t="str">
        <f>Database!B3294</f>
        <v>2015</v>
      </c>
      <c r="B1033" t="s">
        <v>2788</v>
      </c>
    </row>
    <row r="1034" spans="1:2" x14ac:dyDescent="0.2">
      <c r="A1034" t="str">
        <f>Database!B3298</f>
        <v>2015</v>
      </c>
      <c r="B1034" t="s">
        <v>1346</v>
      </c>
    </row>
    <row r="1035" spans="1:2" x14ac:dyDescent="0.2">
      <c r="A1035" t="str">
        <f>Database!B3301</f>
        <v>2015</v>
      </c>
      <c r="B1035" t="s">
        <v>1598</v>
      </c>
    </row>
    <row r="1036" spans="1:2" x14ac:dyDescent="0.2">
      <c r="A1036" t="str">
        <f>Database!B3303</f>
        <v>2015</v>
      </c>
      <c r="B1036" t="s">
        <v>2790</v>
      </c>
    </row>
    <row r="1037" spans="1:2" x14ac:dyDescent="0.2">
      <c r="A1037" t="str">
        <f>Database!B3316</f>
        <v>2015</v>
      </c>
      <c r="B1037" t="s">
        <v>520</v>
      </c>
    </row>
    <row r="1038" spans="1:2" x14ac:dyDescent="0.2">
      <c r="A1038" t="str">
        <f>Database!B3317</f>
        <v>2015</v>
      </c>
      <c r="B1038" t="s">
        <v>781</v>
      </c>
    </row>
    <row r="1039" spans="1:2" x14ac:dyDescent="0.2">
      <c r="A1039" t="str">
        <f>Database!B3318</f>
        <v>2015</v>
      </c>
      <c r="B1039" t="s">
        <v>2051</v>
      </c>
    </row>
    <row r="1040" spans="1:2" x14ac:dyDescent="0.2">
      <c r="A1040" t="str">
        <f>Database!B3319</f>
        <v>2015</v>
      </c>
      <c r="B1040" t="s">
        <v>485</v>
      </c>
    </row>
    <row r="1041" spans="1:2" x14ac:dyDescent="0.2">
      <c r="A1041" t="str">
        <f>Database!B3322</f>
        <v>2015</v>
      </c>
      <c r="B1041" t="s">
        <v>2796</v>
      </c>
    </row>
    <row r="1042" spans="1:2" x14ac:dyDescent="0.2">
      <c r="A1042" t="str">
        <f>Database!B3326</f>
        <v>2015</v>
      </c>
      <c r="B1042" t="s">
        <v>1725</v>
      </c>
    </row>
    <row r="1043" spans="1:2" x14ac:dyDescent="0.2">
      <c r="A1043" t="str">
        <f>Database!B3331</f>
        <v>2015</v>
      </c>
      <c r="B1043" t="s">
        <v>2799</v>
      </c>
    </row>
    <row r="1044" spans="1:2" x14ac:dyDescent="0.2">
      <c r="A1044" t="str">
        <f>Database!B3333</f>
        <v>2015</v>
      </c>
      <c r="B1044" t="s">
        <v>2047</v>
      </c>
    </row>
    <row r="1045" spans="1:2" x14ac:dyDescent="0.2">
      <c r="A1045" t="str">
        <f>Database!B3335</f>
        <v>2015</v>
      </c>
      <c r="B1045" t="s">
        <v>1074</v>
      </c>
    </row>
    <row r="1046" spans="1:2" x14ac:dyDescent="0.2">
      <c r="A1046" t="str">
        <f>Database!B3339</f>
        <v>2015</v>
      </c>
      <c r="B1046" t="s">
        <v>953</v>
      </c>
    </row>
    <row r="1047" spans="1:2" x14ac:dyDescent="0.2">
      <c r="A1047" t="str">
        <f>Database!B3346</f>
        <v>2015</v>
      </c>
      <c r="B1047" t="s">
        <v>2012</v>
      </c>
    </row>
    <row r="1048" spans="1:2" x14ac:dyDescent="0.2">
      <c r="A1048" t="str">
        <f>Database!B3349</f>
        <v>2015</v>
      </c>
      <c r="B1048" t="s">
        <v>2804</v>
      </c>
    </row>
    <row r="1049" spans="1:2" x14ac:dyDescent="0.2">
      <c r="A1049" t="str">
        <f>Database!B3351</f>
        <v>2015</v>
      </c>
      <c r="B1049" t="s">
        <v>1798</v>
      </c>
    </row>
    <row r="1050" spans="1:2" x14ac:dyDescent="0.2">
      <c r="A1050" t="str">
        <f>Database!B3363</f>
        <v>2015</v>
      </c>
      <c r="B1050" t="s">
        <v>742</v>
      </c>
    </row>
    <row r="1051" spans="1:2" x14ac:dyDescent="0.2">
      <c r="A1051" t="str">
        <f>Database!B3369</f>
        <v>2015</v>
      </c>
      <c r="B1051" t="s">
        <v>2809</v>
      </c>
    </row>
    <row r="1052" spans="1:2" x14ac:dyDescent="0.2">
      <c r="A1052" t="str">
        <f>Database!B3375</f>
        <v>2015</v>
      </c>
      <c r="B1052" t="s">
        <v>283</v>
      </c>
    </row>
    <row r="1053" spans="1:2" x14ac:dyDescent="0.2">
      <c r="A1053" t="str">
        <f>Database!B3377</f>
        <v>2015</v>
      </c>
      <c r="B1053" t="s">
        <v>1505</v>
      </c>
    </row>
    <row r="1054" spans="1:2" x14ac:dyDescent="0.2">
      <c r="A1054" t="str">
        <f>Database!B3385</f>
        <v>2015</v>
      </c>
      <c r="B1054" t="s">
        <v>693</v>
      </c>
    </row>
    <row r="1055" spans="1:2" x14ac:dyDescent="0.2">
      <c r="A1055" t="str">
        <f>Database!B3391</f>
        <v>2015</v>
      </c>
      <c r="B1055" t="s">
        <v>879</v>
      </c>
    </row>
    <row r="1056" spans="1:2" x14ac:dyDescent="0.2">
      <c r="A1056" t="str">
        <f>Database!B3393</f>
        <v>2015</v>
      </c>
      <c r="B1056" t="s">
        <v>2824</v>
      </c>
    </row>
    <row r="1057" spans="1:2" x14ac:dyDescent="0.2">
      <c r="A1057" t="str">
        <f>Database!B3411</f>
        <v>2015</v>
      </c>
      <c r="B1057" t="s">
        <v>1589</v>
      </c>
    </row>
    <row r="1058" spans="1:2" x14ac:dyDescent="0.2">
      <c r="A1058" t="str">
        <f>Database!B3415</f>
        <v>2015</v>
      </c>
      <c r="B1058" t="s">
        <v>940</v>
      </c>
    </row>
    <row r="1059" spans="1:2" x14ac:dyDescent="0.2">
      <c r="A1059" t="str">
        <f>Database!B3419</f>
        <v>2015</v>
      </c>
      <c r="B1059" t="s">
        <v>2831</v>
      </c>
    </row>
    <row r="1060" spans="1:2" x14ac:dyDescent="0.2">
      <c r="A1060" t="str">
        <f>Database!B3439</f>
        <v>2015</v>
      </c>
      <c r="B1060" t="s">
        <v>235</v>
      </c>
    </row>
    <row r="1061" spans="1:2" x14ac:dyDescent="0.2">
      <c r="A1061" t="str">
        <f>Database!B3441</f>
        <v>2015</v>
      </c>
      <c r="B1061" t="s">
        <v>721</v>
      </c>
    </row>
    <row r="1062" spans="1:2" x14ac:dyDescent="0.2">
      <c r="A1062" t="str">
        <f>Database!B3442</f>
        <v>2015</v>
      </c>
      <c r="B1062" t="s">
        <v>326</v>
      </c>
    </row>
    <row r="1063" spans="1:2" x14ac:dyDescent="0.2">
      <c r="A1063" t="str">
        <f>Database!B3448</f>
        <v>2015</v>
      </c>
      <c r="B1063" t="s">
        <v>2843</v>
      </c>
    </row>
    <row r="1064" spans="1:2" x14ac:dyDescent="0.2">
      <c r="A1064" t="str">
        <f>Database!B3457</f>
        <v>2015</v>
      </c>
      <c r="B1064" t="s">
        <v>565</v>
      </c>
    </row>
    <row r="1065" spans="1:2" x14ac:dyDescent="0.2">
      <c r="A1065" t="str">
        <f>Database!B3459</f>
        <v>2015</v>
      </c>
      <c r="B1065" t="s">
        <v>388</v>
      </c>
    </row>
    <row r="1066" spans="1:2" x14ac:dyDescent="0.2">
      <c r="A1066" t="str">
        <f>Database!B3466</f>
        <v>2015</v>
      </c>
      <c r="B1066" t="s">
        <v>1814</v>
      </c>
    </row>
    <row r="1067" spans="1:2" x14ac:dyDescent="0.2">
      <c r="A1067" t="str">
        <f>Database!B3469</f>
        <v>2015</v>
      </c>
      <c r="B1067" t="s">
        <v>488</v>
      </c>
    </row>
    <row r="1068" spans="1:2" x14ac:dyDescent="0.2">
      <c r="A1068" t="str">
        <f>Database!B3470</f>
        <v>2015</v>
      </c>
      <c r="B1068" t="s">
        <v>2847</v>
      </c>
    </row>
    <row r="1069" spans="1:2" x14ac:dyDescent="0.2">
      <c r="A1069" t="str">
        <f>Database!B3471</f>
        <v>2015</v>
      </c>
      <c r="B1069" t="s">
        <v>1136</v>
      </c>
    </row>
    <row r="1070" spans="1:2" x14ac:dyDescent="0.2">
      <c r="A1070" t="str">
        <f>Database!B3476</f>
        <v>2015</v>
      </c>
      <c r="B1070" t="s">
        <v>1272</v>
      </c>
    </row>
    <row r="1071" spans="1:2" x14ac:dyDescent="0.2">
      <c r="A1071" t="str">
        <f>Database!B3477</f>
        <v>2015</v>
      </c>
      <c r="B1071" t="s">
        <v>1200</v>
      </c>
    </row>
    <row r="1072" spans="1:2" x14ac:dyDescent="0.2">
      <c r="A1072" t="str">
        <f>Database!B3479</f>
        <v>2015</v>
      </c>
      <c r="B1072" t="s">
        <v>2852</v>
      </c>
    </row>
    <row r="1073" spans="1:2" x14ac:dyDescent="0.2">
      <c r="A1073" t="str">
        <f>Database!B3487</f>
        <v>2015</v>
      </c>
      <c r="B1073" t="s">
        <v>903</v>
      </c>
    </row>
    <row r="1074" spans="1:2" x14ac:dyDescent="0.2">
      <c r="A1074" t="str">
        <f>Database!B3488</f>
        <v>2015</v>
      </c>
      <c r="B1074" t="s">
        <v>1958</v>
      </c>
    </row>
    <row r="1075" spans="1:2" x14ac:dyDescent="0.2">
      <c r="A1075" t="str">
        <f>Database!B3491</f>
        <v>2015</v>
      </c>
      <c r="B1075" t="s">
        <v>2859</v>
      </c>
    </row>
    <row r="1076" spans="1:2" x14ac:dyDescent="0.2">
      <c r="A1076" t="str">
        <f>Database!B3493</f>
        <v>2015</v>
      </c>
      <c r="B1076" t="s">
        <v>2861</v>
      </c>
    </row>
    <row r="1077" spans="1:2" x14ac:dyDescent="0.2">
      <c r="A1077" t="str">
        <f>Database!B3495</f>
        <v>2015</v>
      </c>
      <c r="B1077" t="s">
        <v>493</v>
      </c>
    </row>
    <row r="1078" spans="1:2" x14ac:dyDescent="0.2">
      <c r="A1078" t="str">
        <f>Database!B3500</f>
        <v>2015</v>
      </c>
      <c r="B1078" t="s">
        <v>373</v>
      </c>
    </row>
    <row r="1079" spans="1:2" x14ac:dyDescent="0.2">
      <c r="A1079" t="str">
        <f>Database!B3502</f>
        <v>2015</v>
      </c>
      <c r="B1079" t="s">
        <v>2866</v>
      </c>
    </row>
    <row r="1080" spans="1:2" x14ac:dyDescent="0.2">
      <c r="A1080" t="str">
        <f>Database!B3503</f>
        <v>2015</v>
      </c>
      <c r="B1080" t="s">
        <v>2112</v>
      </c>
    </row>
    <row r="1081" spans="1:2" x14ac:dyDescent="0.2">
      <c r="A1081" t="str">
        <f>Database!B3509</f>
        <v>2015</v>
      </c>
      <c r="B1081" t="s">
        <v>1030</v>
      </c>
    </row>
    <row r="1082" spans="1:2" x14ac:dyDescent="0.2">
      <c r="A1082" t="str">
        <f>Database!B3510</f>
        <v>2015</v>
      </c>
      <c r="B1082" t="s">
        <v>2870</v>
      </c>
    </row>
    <row r="1083" spans="1:2" x14ac:dyDescent="0.2">
      <c r="A1083" t="str">
        <f>Database!B3512</f>
        <v>2015</v>
      </c>
      <c r="B1083" t="s">
        <v>224</v>
      </c>
    </row>
    <row r="1084" spans="1:2" x14ac:dyDescent="0.2">
      <c r="A1084" t="str">
        <f>Database!B3518</f>
        <v>2015</v>
      </c>
      <c r="B1084" t="s">
        <v>956</v>
      </c>
    </row>
    <row r="1085" spans="1:2" x14ac:dyDescent="0.2">
      <c r="A1085" t="str">
        <f>Database!B3526</f>
        <v>2015</v>
      </c>
      <c r="B1085" t="s">
        <v>1611</v>
      </c>
    </row>
    <row r="1086" spans="1:2" x14ac:dyDescent="0.2">
      <c r="A1086" t="str">
        <f>Database!B3537</f>
        <v>2015</v>
      </c>
      <c r="B1086" t="s">
        <v>1572</v>
      </c>
    </row>
    <row r="1087" spans="1:2" x14ac:dyDescent="0.2">
      <c r="A1087" t="str">
        <f>Database!B3541</f>
        <v>2015</v>
      </c>
      <c r="B1087" t="s">
        <v>838</v>
      </c>
    </row>
    <row r="1088" spans="1:2" x14ac:dyDescent="0.2">
      <c r="A1088" t="str">
        <f>Database!B3549</f>
        <v>2015</v>
      </c>
      <c r="B1088" t="s">
        <v>1999</v>
      </c>
    </row>
    <row r="1089" spans="1:2" x14ac:dyDescent="0.2">
      <c r="A1089" t="str">
        <f>Database!B3556</f>
        <v>2015</v>
      </c>
      <c r="B1089" t="s">
        <v>297</v>
      </c>
    </row>
    <row r="1090" spans="1:2" x14ac:dyDescent="0.2">
      <c r="A1090" t="str">
        <f>Database!B3559</f>
        <v>2015</v>
      </c>
      <c r="B1090" t="s">
        <v>1902</v>
      </c>
    </row>
    <row r="1091" spans="1:2" x14ac:dyDescent="0.2">
      <c r="A1091" t="str">
        <f>Database!B3583</f>
        <v>2015</v>
      </c>
      <c r="B1091" t="s">
        <v>1106</v>
      </c>
    </row>
    <row r="1092" spans="1:2" x14ac:dyDescent="0.2">
      <c r="A1092" t="str">
        <f>Database!B3591</f>
        <v>2015</v>
      </c>
      <c r="B1092" t="s">
        <v>850</v>
      </c>
    </row>
    <row r="1093" spans="1:2" x14ac:dyDescent="0.2">
      <c r="A1093" t="str">
        <f>Database!B3598</f>
        <v>2015</v>
      </c>
      <c r="B1093" t="s">
        <v>1746</v>
      </c>
    </row>
    <row r="1094" spans="1:2" x14ac:dyDescent="0.2">
      <c r="A1094" t="str">
        <f>Database!B3602</f>
        <v>2015</v>
      </c>
      <c r="B1094" t="s">
        <v>1246</v>
      </c>
    </row>
    <row r="1095" spans="1:2" x14ac:dyDescent="0.2">
      <c r="A1095" t="str">
        <f>Database!B3604</f>
        <v>2015</v>
      </c>
      <c r="B1095" t="s">
        <v>342</v>
      </c>
    </row>
    <row r="1096" spans="1:2" x14ac:dyDescent="0.2">
      <c r="A1096" t="str">
        <f>Database!B3607</f>
        <v>2015</v>
      </c>
      <c r="B1096" t="s">
        <v>842</v>
      </c>
    </row>
    <row r="1097" spans="1:2" x14ac:dyDescent="0.2">
      <c r="A1097" t="str">
        <f>Database!B3613</f>
        <v>2015</v>
      </c>
      <c r="B1097" t="s">
        <v>464</v>
      </c>
    </row>
    <row r="1098" spans="1:2" x14ac:dyDescent="0.2">
      <c r="A1098" t="str">
        <f>Database!B3620</f>
        <v>2015</v>
      </c>
      <c r="B1098" t="s">
        <v>402</v>
      </c>
    </row>
    <row r="1099" spans="1:2" x14ac:dyDescent="0.2">
      <c r="A1099" t="str">
        <f>Database!B3623</f>
        <v>2015</v>
      </c>
      <c r="B1099" t="s">
        <v>533</v>
      </c>
    </row>
    <row r="1100" spans="1:2" x14ac:dyDescent="0.2">
      <c r="A1100" t="str">
        <f>Database!B3624</f>
        <v>2015</v>
      </c>
      <c r="B1100" t="s">
        <v>2896</v>
      </c>
    </row>
    <row r="1101" spans="1:2" x14ac:dyDescent="0.2">
      <c r="A1101" t="str">
        <f>Database!B3625</f>
        <v>2015</v>
      </c>
      <c r="B1101" t="s">
        <v>1003</v>
      </c>
    </row>
    <row r="1102" spans="1:2" x14ac:dyDescent="0.2">
      <c r="A1102" t="str">
        <f>Database!B3632</f>
        <v>2015</v>
      </c>
      <c r="B1102" t="s">
        <v>997</v>
      </c>
    </row>
    <row r="1103" spans="1:2" x14ac:dyDescent="0.2">
      <c r="A1103" t="str">
        <f>Database!B3636</f>
        <v>2015</v>
      </c>
      <c r="B1103" t="s">
        <v>660</v>
      </c>
    </row>
    <row r="1104" spans="1:2" x14ac:dyDescent="0.2">
      <c r="A1104" t="str">
        <f>Database!B3637</f>
        <v>2015</v>
      </c>
      <c r="B1104" t="s">
        <v>1400</v>
      </c>
    </row>
    <row r="1105" spans="1:2" x14ac:dyDescent="0.2">
      <c r="A1105" t="str">
        <f>Database!B3643</f>
        <v>2015</v>
      </c>
      <c r="B1105" t="s">
        <v>1026</v>
      </c>
    </row>
    <row r="1106" spans="1:2" x14ac:dyDescent="0.2">
      <c r="A1106" t="str">
        <f>Database!B3646</f>
        <v>2015</v>
      </c>
      <c r="B1106" t="s">
        <v>2901</v>
      </c>
    </row>
    <row r="1107" spans="1:2" x14ac:dyDescent="0.2">
      <c r="A1107" t="str">
        <f>Database!B3647</f>
        <v>2015</v>
      </c>
      <c r="B1107" t="s">
        <v>2902</v>
      </c>
    </row>
    <row r="1108" spans="1:2" x14ac:dyDescent="0.2">
      <c r="A1108" t="str">
        <f>Database!B3671</f>
        <v>2015</v>
      </c>
      <c r="B1108" t="s">
        <v>1005</v>
      </c>
    </row>
    <row r="1109" spans="1:2" x14ac:dyDescent="0.2">
      <c r="A1109" t="str">
        <f>Database!B3678</f>
        <v>2015</v>
      </c>
      <c r="B1109" t="s">
        <v>857</v>
      </c>
    </row>
    <row r="1110" spans="1:2" x14ac:dyDescent="0.2">
      <c r="A1110" t="str">
        <f>Database!B3690</f>
        <v>2015</v>
      </c>
      <c r="B1110" t="s">
        <v>291</v>
      </c>
    </row>
    <row r="1111" spans="1:2" x14ac:dyDescent="0.2">
      <c r="A1111" t="str">
        <f>Database!B3702</f>
        <v>2015</v>
      </c>
      <c r="B1111" t="s">
        <v>1386</v>
      </c>
    </row>
    <row r="1112" spans="1:2" x14ac:dyDescent="0.2">
      <c r="A1112" t="str">
        <f>Database!B3720</f>
        <v>2015</v>
      </c>
      <c r="B1112" t="s">
        <v>542</v>
      </c>
    </row>
    <row r="1113" spans="1:2" x14ac:dyDescent="0.2">
      <c r="A1113" t="str">
        <f>Database!B3724</f>
        <v>2015</v>
      </c>
      <c r="B1113" t="s">
        <v>2090</v>
      </c>
    </row>
    <row r="1114" spans="1:2" x14ac:dyDescent="0.2">
      <c r="A1114" t="str">
        <f>Database!B3728</f>
        <v>2015</v>
      </c>
      <c r="B1114" t="s">
        <v>438</v>
      </c>
    </row>
    <row r="1115" spans="1:2" x14ac:dyDescent="0.2">
      <c r="A1115" t="str">
        <f>Database!B3729</f>
        <v>2015</v>
      </c>
      <c r="B1115" t="s">
        <v>2147</v>
      </c>
    </row>
    <row r="1116" spans="1:2" x14ac:dyDescent="0.2">
      <c r="A1116" t="str">
        <f>Database!B3733</f>
        <v>2015</v>
      </c>
      <c r="B1116" t="s">
        <v>723</v>
      </c>
    </row>
    <row r="1117" spans="1:2" x14ac:dyDescent="0.2">
      <c r="A1117" t="str">
        <f>Database!B3736</f>
        <v>2015</v>
      </c>
      <c r="B1117" t="s">
        <v>1262</v>
      </c>
    </row>
    <row r="1118" spans="1:2" x14ac:dyDescent="0.2">
      <c r="A1118" t="str">
        <f>Database!B3748</f>
        <v>2015</v>
      </c>
      <c r="B1118" t="s">
        <v>2928</v>
      </c>
    </row>
    <row r="1119" spans="1:2" x14ac:dyDescent="0.2">
      <c r="A1119" t="str">
        <f>Database!B3749</f>
        <v>2015</v>
      </c>
      <c r="B1119" t="s">
        <v>865</v>
      </c>
    </row>
    <row r="1120" spans="1:2" x14ac:dyDescent="0.2">
      <c r="A1120" t="str">
        <f>Database!B3752</f>
        <v>2015</v>
      </c>
      <c r="B1120" t="s">
        <v>1547</v>
      </c>
    </row>
    <row r="1121" spans="1:2" x14ac:dyDescent="0.2">
      <c r="A1121" t="str">
        <f>Database!B3765</f>
        <v>2015</v>
      </c>
      <c r="B1121" t="s">
        <v>396</v>
      </c>
    </row>
    <row r="1122" spans="1:2" x14ac:dyDescent="0.2">
      <c r="A1122" t="str">
        <f>Database!B3772</f>
        <v>2015</v>
      </c>
      <c r="B1122" t="s">
        <v>755</v>
      </c>
    </row>
    <row r="1123" spans="1:2" x14ac:dyDescent="0.2">
      <c r="A1123" t="str">
        <f>Database!B3773</f>
        <v>2015</v>
      </c>
      <c r="B1123" t="s">
        <v>827</v>
      </c>
    </row>
    <row r="1124" spans="1:2" x14ac:dyDescent="0.2">
      <c r="A1124" t="str">
        <f>Database!B3778</f>
        <v>2015</v>
      </c>
      <c r="B1124" t="s">
        <v>1253</v>
      </c>
    </row>
    <row r="1125" spans="1:2" x14ac:dyDescent="0.2">
      <c r="A1125" t="str">
        <f>Database!B3781</f>
        <v>2015</v>
      </c>
      <c r="B1125" t="s">
        <v>1462</v>
      </c>
    </row>
    <row r="1126" spans="1:2" x14ac:dyDescent="0.2">
      <c r="A1126" t="str">
        <f>Database!B3800</f>
        <v>2015</v>
      </c>
      <c r="B1126" t="s">
        <v>1998</v>
      </c>
    </row>
    <row r="1127" spans="1:2" x14ac:dyDescent="0.2">
      <c r="A1127" t="str">
        <f>Database!B3802</f>
        <v>2015</v>
      </c>
      <c r="B1127" t="s">
        <v>1556</v>
      </c>
    </row>
    <row r="1128" spans="1:2" x14ac:dyDescent="0.2">
      <c r="A1128" t="str">
        <f>Database!B3807</f>
        <v>2015</v>
      </c>
      <c r="B1128" t="s">
        <v>2946</v>
      </c>
    </row>
    <row r="1129" spans="1:2" x14ac:dyDescent="0.2">
      <c r="A1129" t="str">
        <f>Database!B3818</f>
        <v>2015</v>
      </c>
      <c r="B1129" t="s">
        <v>1152</v>
      </c>
    </row>
    <row r="1130" spans="1:2" x14ac:dyDescent="0.2">
      <c r="A1130" t="str">
        <f>Database!B3821</f>
        <v>2015</v>
      </c>
      <c r="B1130" t="s">
        <v>1854</v>
      </c>
    </row>
    <row r="1131" spans="1:2" x14ac:dyDescent="0.2">
      <c r="A1131" t="str">
        <f>Database!B3823</f>
        <v>2015</v>
      </c>
      <c r="B1131" t="s">
        <v>2949</v>
      </c>
    </row>
    <row r="1132" spans="1:2" x14ac:dyDescent="0.2">
      <c r="A1132" t="str">
        <f>Database!B3826</f>
        <v>2015</v>
      </c>
      <c r="B1132" t="s">
        <v>2950</v>
      </c>
    </row>
    <row r="1133" spans="1:2" x14ac:dyDescent="0.2">
      <c r="A1133" t="str">
        <f>Database!B3828</f>
        <v>2015</v>
      </c>
      <c r="B1133" t="s">
        <v>1660</v>
      </c>
    </row>
    <row r="1134" spans="1:2" x14ac:dyDescent="0.2">
      <c r="A1134" t="str">
        <f>Database!B3833</f>
        <v>2015</v>
      </c>
      <c r="B1134" t="s">
        <v>1459</v>
      </c>
    </row>
    <row r="1135" spans="1:2" x14ac:dyDescent="0.2">
      <c r="A1135" t="str">
        <f>Database!B3838</f>
        <v>2015</v>
      </c>
      <c r="B1135" t="s">
        <v>958</v>
      </c>
    </row>
    <row r="1136" spans="1:2" x14ac:dyDescent="0.2">
      <c r="A1136" t="str">
        <f>Database!B3843</f>
        <v>2015</v>
      </c>
      <c r="B1136" t="s">
        <v>1418</v>
      </c>
    </row>
    <row r="1137" spans="1:2" x14ac:dyDescent="0.2">
      <c r="A1137" t="str">
        <f>Database!B3847</f>
        <v>2015</v>
      </c>
      <c r="B1137" t="s">
        <v>145</v>
      </c>
    </row>
    <row r="1138" spans="1:2" x14ac:dyDescent="0.2">
      <c r="A1138" t="str">
        <f>Database!B3855</f>
        <v>2015</v>
      </c>
      <c r="B1138" t="s">
        <v>2953</v>
      </c>
    </row>
    <row r="1139" spans="1:2" x14ac:dyDescent="0.2">
      <c r="A1139" t="str">
        <f>Database!B3868</f>
        <v>2015</v>
      </c>
      <c r="B1139" t="s">
        <v>2957</v>
      </c>
    </row>
    <row r="1140" spans="1:2" x14ac:dyDescent="0.2">
      <c r="A1140" t="str">
        <f>Database!B3874</f>
        <v>2015</v>
      </c>
      <c r="B1140" t="s">
        <v>2170</v>
      </c>
    </row>
    <row r="1141" spans="1:2" x14ac:dyDescent="0.2">
      <c r="A1141" t="str">
        <f>Database!B3879</f>
        <v>2015</v>
      </c>
      <c r="B1141" t="s">
        <v>2119</v>
      </c>
    </row>
    <row r="1142" spans="1:2" x14ac:dyDescent="0.2">
      <c r="A1142" t="str">
        <f>Database!B3896</f>
        <v>2015</v>
      </c>
      <c r="B1142" t="s">
        <v>2963</v>
      </c>
    </row>
    <row r="1143" spans="1:2" x14ac:dyDescent="0.2">
      <c r="A1143" t="str">
        <f>Database!B3917</f>
        <v>2015</v>
      </c>
      <c r="B1143" t="s">
        <v>2034</v>
      </c>
    </row>
    <row r="1144" spans="1:2" x14ac:dyDescent="0.2">
      <c r="A1144" t="str">
        <f>Database!B3918</f>
        <v>2015</v>
      </c>
      <c r="B1144" t="s">
        <v>124</v>
      </c>
    </row>
    <row r="1145" spans="1:2" x14ac:dyDescent="0.2">
      <c r="A1145" t="str">
        <f>Database!B3923</f>
        <v>2015</v>
      </c>
      <c r="B1145" t="s">
        <v>449</v>
      </c>
    </row>
    <row r="1146" spans="1:2" x14ac:dyDescent="0.2">
      <c r="A1146" t="str">
        <f>Database!B3925</f>
        <v>2015</v>
      </c>
      <c r="B1146" t="s">
        <v>1857</v>
      </c>
    </row>
    <row r="1147" spans="1:2" x14ac:dyDescent="0.2">
      <c r="A1147" t="str">
        <f>Database!B3937</f>
        <v>2015</v>
      </c>
      <c r="B1147" t="s">
        <v>2974</v>
      </c>
    </row>
    <row r="1148" spans="1:2" x14ac:dyDescent="0.2">
      <c r="A1148" t="str">
        <f>Database!B3944</f>
        <v>2015</v>
      </c>
      <c r="B1148" t="s">
        <v>1874</v>
      </c>
    </row>
    <row r="1149" spans="1:2" x14ac:dyDescent="0.2">
      <c r="A1149" t="str">
        <f>Database!B3952</f>
        <v>2015</v>
      </c>
      <c r="B1149" t="s">
        <v>212</v>
      </c>
    </row>
    <row r="1150" spans="1:2" x14ac:dyDescent="0.2">
      <c r="A1150" t="str">
        <f>Database!B3958</f>
        <v>2015</v>
      </c>
      <c r="B1150" t="s">
        <v>617</v>
      </c>
    </row>
    <row r="1151" spans="1:2" x14ac:dyDescent="0.2">
      <c r="A1151" t="str">
        <f>Database!B3972</f>
        <v>2015</v>
      </c>
      <c r="B1151" t="s">
        <v>1922</v>
      </c>
    </row>
    <row r="1152" spans="1:2" x14ac:dyDescent="0.2">
      <c r="A1152" t="str">
        <f>Database!B3973</f>
        <v>2015</v>
      </c>
      <c r="B1152" t="s">
        <v>1335</v>
      </c>
    </row>
    <row r="1153" spans="1:2" x14ac:dyDescent="0.2">
      <c r="A1153" t="str">
        <f>Database!B3986</f>
        <v>2015</v>
      </c>
      <c r="B1153" t="s">
        <v>2988</v>
      </c>
    </row>
    <row r="1154" spans="1:2" x14ac:dyDescent="0.2">
      <c r="A1154" t="str">
        <f>Database!B3998</f>
        <v>2015</v>
      </c>
      <c r="B1154" t="s">
        <v>2990</v>
      </c>
    </row>
    <row r="1155" spans="1:2" x14ac:dyDescent="0.2">
      <c r="A1155" t="str">
        <f>Database!B4002</f>
        <v>2015</v>
      </c>
      <c r="B1155" t="s">
        <v>577</v>
      </c>
    </row>
    <row r="1156" spans="1:2" x14ac:dyDescent="0.2">
      <c r="A1156" t="str">
        <f>Database!B4004</f>
        <v>2015</v>
      </c>
      <c r="B1156" t="s">
        <v>2992</v>
      </c>
    </row>
    <row r="1157" spans="1:2" x14ac:dyDescent="0.2">
      <c r="A1157" t="str">
        <f>Database!B4005</f>
        <v>2015</v>
      </c>
      <c r="B1157" t="s">
        <v>1710</v>
      </c>
    </row>
    <row r="1158" spans="1:2" x14ac:dyDescent="0.2">
      <c r="A1158" t="str">
        <f>Database!B4006</f>
        <v>2015</v>
      </c>
      <c r="B1158" t="s">
        <v>1142</v>
      </c>
    </row>
    <row r="1159" spans="1:2" x14ac:dyDescent="0.2">
      <c r="A1159" t="str">
        <f>Database!B4008</f>
        <v>2015</v>
      </c>
      <c r="B1159" t="s">
        <v>1894</v>
      </c>
    </row>
    <row r="1160" spans="1:2" x14ac:dyDescent="0.2">
      <c r="A1160" t="str">
        <f>Database!B4026</f>
        <v>2015</v>
      </c>
      <c r="B1160" t="s">
        <v>2999</v>
      </c>
    </row>
    <row r="1161" spans="1:2" x14ac:dyDescent="0.2">
      <c r="A1161" t="str">
        <f>Database!B4032</f>
        <v>2015</v>
      </c>
      <c r="B1161" t="s">
        <v>1452</v>
      </c>
    </row>
    <row r="1162" spans="1:2" x14ac:dyDescent="0.2">
      <c r="A1162" t="str">
        <f>Database!B4039</f>
        <v>2015</v>
      </c>
      <c r="B1162" t="s">
        <v>3001</v>
      </c>
    </row>
    <row r="1163" spans="1:2" x14ac:dyDescent="0.2">
      <c r="A1163" t="str">
        <f>Database!B4047</f>
        <v>2015</v>
      </c>
      <c r="B1163" t="s">
        <v>1319</v>
      </c>
    </row>
    <row r="1164" spans="1:2" x14ac:dyDescent="0.2">
      <c r="A1164" t="str">
        <f>Database!B4055</f>
        <v>2015</v>
      </c>
      <c r="B1164" t="s">
        <v>1654</v>
      </c>
    </row>
    <row r="1165" spans="1:2" x14ac:dyDescent="0.2">
      <c r="A1165" t="str">
        <f>Database!B4060</f>
        <v>2015</v>
      </c>
      <c r="B1165" t="s">
        <v>1824</v>
      </c>
    </row>
    <row r="1166" spans="1:2" x14ac:dyDescent="0.2">
      <c r="A1166" t="str">
        <f>Database!B4061</f>
        <v>2015</v>
      </c>
      <c r="B1166" t="s">
        <v>3007</v>
      </c>
    </row>
    <row r="1167" spans="1:2" x14ac:dyDescent="0.2">
      <c r="A1167" t="str">
        <f>Database!B4076</f>
        <v>2015</v>
      </c>
      <c r="B1167" t="s">
        <v>642</v>
      </c>
    </row>
    <row r="1168" spans="1:2" x14ac:dyDescent="0.2">
      <c r="A1168" t="str">
        <f>Database!B4080</f>
        <v>2015</v>
      </c>
      <c r="B1168" t="s">
        <v>1870</v>
      </c>
    </row>
    <row r="1169" spans="1:2" x14ac:dyDescent="0.2">
      <c r="A1169" t="str">
        <f>Database!B4081</f>
        <v>2015</v>
      </c>
      <c r="B1169" t="s">
        <v>302</v>
      </c>
    </row>
    <row r="1170" spans="1:2" x14ac:dyDescent="0.2">
      <c r="A1170" t="str">
        <f>Database!B4097</f>
        <v>2016</v>
      </c>
      <c r="B1170" t="s">
        <v>2743</v>
      </c>
    </row>
    <row r="1171" spans="1:2" x14ac:dyDescent="0.2">
      <c r="A1171" t="str">
        <f>Database!B4099</f>
        <v>2016</v>
      </c>
      <c r="B1171" t="s">
        <v>1253</v>
      </c>
    </row>
    <row r="1172" spans="1:2" x14ac:dyDescent="0.2">
      <c r="A1172" t="str">
        <f>Database!B4100</f>
        <v>2016</v>
      </c>
      <c r="B1172" t="s">
        <v>1125</v>
      </c>
    </row>
    <row r="1173" spans="1:2" x14ac:dyDescent="0.2">
      <c r="A1173" t="str">
        <f>Database!B4103</f>
        <v>2016</v>
      </c>
      <c r="B1173" t="s">
        <v>3020</v>
      </c>
    </row>
    <row r="1174" spans="1:2" x14ac:dyDescent="0.2">
      <c r="A1174" t="str">
        <f>Database!B4105</f>
        <v>2016</v>
      </c>
      <c r="B1174" t="s">
        <v>3022</v>
      </c>
    </row>
    <row r="1175" spans="1:2" x14ac:dyDescent="0.2">
      <c r="A1175" t="str">
        <f>Database!B4106</f>
        <v>2016</v>
      </c>
      <c r="B1175" t="s">
        <v>2334</v>
      </c>
    </row>
    <row r="1176" spans="1:2" x14ac:dyDescent="0.2">
      <c r="A1176" t="str">
        <f>Database!B4108</f>
        <v>2016</v>
      </c>
      <c r="B1176" t="s">
        <v>772</v>
      </c>
    </row>
    <row r="1177" spans="1:2" x14ac:dyDescent="0.2">
      <c r="A1177" t="str">
        <f>Database!B4111</f>
        <v>2016</v>
      </c>
      <c r="B1177" t="s">
        <v>871</v>
      </c>
    </row>
    <row r="1178" spans="1:2" x14ac:dyDescent="0.2">
      <c r="A1178" t="str">
        <f>Database!B4112</f>
        <v>2016</v>
      </c>
      <c r="B1178" t="s">
        <v>2723</v>
      </c>
    </row>
    <row r="1179" spans="1:2" x14ac:dyDescent="0.2">
      <c r="A1179" t="str">
        <f>Database!B4114</f>
        <v>2016</v>
      </c>
      <c r="B1179" t="s">
        <v>33</v>
      </c>
    </row>
    <row r="1180" spans="1:2" x14ac:dyDescent="0.2">
      <c r="A1180" t="str">
        <f>Database!B4116</f>
        <v>2016</v>
      </c>
      <c r="B1180" t="s">
        <v>51</v>
      </c>
    </row>
    <row r="1181" spans="1:2" x14ac:dyDescent="0.2">
      <c r="A1181" t="str">
        <f>Database!B4119</f>
        <v>2016</v>
      </c>
      <c r="B1181" t="s">
        <v>682</v>
      </c>
    </row>
    <row r="1182" spans="1:2" x14ac:dyDescent="0.2">
      <c r="A1182" t="str">
        <f>Database!B4121</f>
        <v>2016</v>
      </c>
      <c r="B1182" t="s">
        <v>2171</v>
      </c>
    </row>
    <row r="1183" spans="1:2" x14ac:dyDescent="0.2">
      <c r="A1183" t="str">
        <f>Database!B4122</f>
        <v>2016</v>
      </c>
      <c r="B1183" t="s">
        <v>522</v>
      </c>
    </row>
    <row r="1184" spans="1:2" x14ac:dyDescent="0.2">
      <c r="A1184" t="str">
        <f>Database!B4124</f>
        <v>2016</v>
      </c>
      <c r="B1184" t="s">
        <v>3032</v>
      </c>
    </row>
    <row r="1185" spans="1:2" x14ac:dyDescent="0.2">
      <c r="A1185" t="str">
        <f>Database!B4125</f>
        <v>2016</v>
      </c>
      <c r="B1185" t="s">
        <v>1326</v>
      </c>
    </row>
    <row r="1186" spans="1:2" x14ac:dyDescent="0.2">
      <c r="A1186" t="str">
        <f>Database!B4128</f>
        <v>2016</v>
      </c>
      <c r="B1186" t="s">
        <v>478</v>
      </c>
    </row>
    <row r="1187" spans="1:2" x14ac:dyDescent="0.2">
      <c r="A1187" t="str">
        <f>Database!B4129</f>
        <v>2016</v>
      </c>
      <c r="B1187" t="s">
        <v>2461</v>
      </c>
    </row>
    <row r="1188" spans="1:2" x14ac:dyDescent="0.2">
      <c r="A1188" t="str">
        <f>Database!B4131</f>
        <v>2016</v>
      </c>
      <c r="B1188" t="s">
        <v>838</v>
      </c>
    </row>
    <row r="1189" spans="1:2" x14ac:dyDescent="0.2">
      <c r="A1189" t="str">
        <f>Database!B4134</f>
        <v>2016</v>
      </c>
      <c r="B1189" t="s">
        <v>2029</v>
      </c>
    </row>
    <row r="1190" spans="1:2" x14ac:dyDescent="0.2">
      <c r="A1190" t="str">
        <f>Database!B4135</f>
        <v>2016</v>
      </c>
      <c r="B1190" t="s">
        <v>1815</v>
      </c>
    </row>
    <row r="1191" spans="1:2" x14ac:dyDescent="0.2">
      <c r="A1191" t="str">
        <f>Database!B4138</f>
        <v>2016</v>
      </c>
      <c r="B1191" t="s">
        <v>3038</v>
      </c>
    </row>
    <row r="1192" spans="1:2" x14ac:dyDescent="0.2">
      <c r="A1192" t="str">
        <f>Database!B4139</f>
        <v>2016</v>
      </c>
      <c r="B1192" t="s">
        <v>1045</v>
      </c>
    </row>
    <row r="1193" spans="1:2" x14ac:dyDescent="0.2">
      <c r="A1193" t="str">
        <f>Database!B4141</f>
        <v>2016</v>
      </c>
      <c r="B1193" t="s">
        <v>2716</v>
      </c>
    </row>
    <row r="1194" spans="1:2" x14ac:dyDescent="0.2">
      <c r="A1194" t="str">
        <f>Database!B4144</f>
        <v>2016</v>
      </c>
      <c r="B1194" t="s">
        <v>3001</v>
      </c>
    </row>
    <row r="1195" spans="1:2" x14ac:dyDescent="0.2">
      <c r="A1195" t="str">
        <f>Database!B4145</f>
        <v>2016</v>
      </c>
      <c r="B1195" t="s">
        <v>790</v>
      </c>
    </row>
    <row r="1196" spans="1:2" x14ac:dyDescent="0.2">
      <c r="A1196" t="str">
        <f>Database!B4147</f>
        <v>2016</v>
      </c>
      <c r="B1196" t="s">
        <v>751</v>
      </c>
    </row>
    <row r="1197" spans="1:2" x14ac:dyDescent="0.2">
      <c r="A1197" t="str">
        <f>Database!B4148</f>
        <v>2016</v>
      </c>
      <c r="B1197" t="s">
        <v>2769</v>
      </c>
    </row>
    <row r="1198" spans="1:2" x14ac:dyDescent="0.2">
      <c r="A1198" t="str">
        <f>Database!B4152</f>
        <v>2016</v>
      </c>
      <c r="B1198" t="s">
        <v>1449</v>
      </c>
    </row>
    <row r="1199" spans="1:2" x14ac:dyDescent="0.2">
      <c r="A1199" t="str">
        <f>Database!B4153</f>
        <v>2016</v>
      </c>
      <c r="B1199" t="s">
        <v>2042</v>
      </c>
    </row>
    <row r="1200" spans="1:2" x14ac:dyDescent="0.2">
      <c r="A1200" t="str">
        <f>Database!B4155</f>
        <v>2016</v>
      </c>
      <c r="B1200" t="s">
        <v>804</v>
      </c>
    </row>
    <row r="1201" spans="1:2" x14ac:dyDescent="0.2">
      <c r="A1201" t="str">
        <f>Database!B4157</f>
        <v>2016</v>
      </c>
      <c r="B1201" t="s">
        <v>988</v>
      </c>
    </row>
    <row r="1202" spans="1:2" x14ac:dyDescent="0.2">
      <c r="A1202" t="str">
        <f>Database!B4158</f>
        <v>2016</v>
      </c>
      <c r="B1202" t="s">
        <v>2859</v>
      </c>
    </row>
    <row r="1203" spans="1:2" x14ac:dyDescent="0.2">
      <c r="A1203" t="str">
        <f>Database!B4159</f>
        <v>2016</v>
      </c>
      <c r="B1203" t="s">
        <v>2189</v>
      </c>
    </row>
    <row r="1204" spans="1:2" x14ac:dyDescent="0.2">
      <c r="A1204" t="str">
        <f>Database!B4162</f>
        <v>2016</v>
      </c>
      <c r="B1204" t="s">
        <v>1552</v>
      </c>
    </row>
    <row r="1205" spans="1:2" x14ac:dyDescent="0.2">
      <c r="A1205" t="str">
        <f>Database!B4163</f>
        <v>2016</v>
      </c>
      <c r="B1205" t="s">
        <v>3048</v>
      </c>
    </row>
    <row r="1206" spans="1:2" x14ac:dyDescent="0.2">
      <c r="A1206" t="str">
        <f>Database!B4165</f>
        <v>2016</v>
      </c>
      <c r="B1206" t="s">
        <v>449</v>
      </c>
    </row>
    <row r="1207" spans="1:2" x14ac:dyDescent="0.2">
      <c r="A1207" t="str">
        <f>Database!B4170</f>
        <v>2016</v>
      </c>
      <c r="B1207" t="s">
        <v>1725</v>
      </c>
    </row>
    <row r="1208" spans="1:2" x14ac:dyDescent="0.2">
      <c r="A1208" t="str">
        <f>Database!B4171</f>
        <v>2016</v>
      </c>
      <c r="B1208" t="s">
        <v>889</v>
      </c>
    </row>
    <row r="1209" spans="1:2" x14ac:dyDescent="0.2">
      <c r="A1209" t="str">
        <f>Database!B4174</f>
        <v>2016</v>
      </c>
      <c r="B1209" t="s">
        <v>2047</v>
      </c>
    </row>
    <row r="1210" spans="1:2" x14ac:dyDescent="0.2">
      <c r="A1210" t="str">
        <f>Database!B4176</f>
        <v>2016</v>
      </c>
      <c r="B1210" t="s">
        <v>3054</v>
      </c>
    </row>
    <row r="1211" spans="1:2" x14ac:dyDescent="0.2">
      <c r="A1211" t="str">
        <f>Database!B4177</f>
        <v>2016</v>
      </c>
      <c r="B1211" t="s">
        <v>1654</v>
      </c>
    </row>
    <row r="1212" spans="1:2" x14ac:dyDescent="0.2">
      <c r="A1212" t="str">
        <f>Database!B4180</f>
        <v>2016</v>
      </c>
      <c r="B1212" t="s">
        <v>398</v>
      </c>
    </row>
    <row r="1213" spans="1:2" x14ac:dyDescent="0.2">
      <c r="A1213" t="str">
        <f>Database!B4182</f>
        <v>2016</v>
      </c>
      <c r="B1213" t="s">
        <v>306</v>
      </c>
    </row>
    <row r="1214" spans="1:2" x14ac:dyDescent="0.2">
      <c r="A1214" t="str">
        <f>Database!B4183</f>
        <v>2016</v>
      </c>
      <c r="B1214" t="s">
        <v>1939</v>
      </c>
    </row>
    <row r="1215" spans="1:2" x14ac:dyDescent="0.2">
      <c r="A1215" t="str">
        <f>Database!B4184</f>
        <v>2016</v>
      </c>
      <c r="B1215" t="s">
        <v>607</v>
      </c>
    </row>
    <row r="1216" spans="1:2" x14ac:dyDescent="0.2">
      <c r="A1216" t="str">
        <f>Database!B4186</f>
        <v>2016</v>
      </c>
      <c r="B1216" t="s">
        <v>204</v>
      </c>
    </row>
    <row r="1217" spans="1:2" x14ac:dyDescent="0.2">
      <c r="A1217" t="str">
        <f>Database!B4187</f>
        <v>2016</v>
      </c>
      <c r="B1217" t="s">
        <v>1619</v>
      </c>
    </row>
    <row r="1218" spans="1:2" x14ac:dyDescent="0.2">
      <c r="A1218" t="str">
        <f>Database!B4188</f>
        <v>2016</v>
      </c>
      <c r="B1218" t="s">
        <v>2112</v>
      </c>
    </row>
    <row r="1219" spans="1:2" x14ac:dyDescent="0.2">
      <c r="A1219" t="str">
        <f>Database!B4189</f>
        <v>2016</v>
      </c>
      <c r="B1219" t="s">
        <v>584</v>
      </c>
    </row>
    <row r="1220" spans="1:2" x14ac:dyDescent="0.2">
      <c r="A1220" t="str">
        <f>Database!B4192</f>
        <v>2016</v>
      </c>
      <c r="B1220" t="s">
        <v>1012</v>
      </c>
    </row>
    <row r="1221" spans="1:2" x14ac:dyDescent="0.2">
      <c r="A1221" t="str">
        <f>Database!B4193</f>
        <v>2016</v>
      </c>
      <c r="B1221" t="s">
        <v>176</v>
      </c>
    </row>
    <row r="1222" spans="1:2" x14ac:dyDescent="0.2">
      <c r="A1222" t="str">
        <f>Database!B4194</f>
        <v>2016</v>
      </c>
      <c r="B1222" t="s">
        <v>1713</v>
      </c>
    </row>
    <row r="1223" spans="1:2" x14ac:dyDescent="0.2">
      <c r="A1223" t="str">
        <f>Database!B4195</f>
        <v>2016</v>
      </c>
      <c r="B1223" t="s">
        <v>1457</v>
      </c>
    </row>
    <row r="1224" spans="1:2" x14ac:dyDescent="0.2">
      <c r="A1224" t="str">
        <f>Database!B4196</f>
        <v>2016</v>
      </c>
      <c r="B1224" t="s">
        <v>1499</v>
      </c>
    </row>
    <row r="1225" spans="1:2" x14ac:dyDescent="0.2">
      <c r="A1225" t="str">
        <f>Database!B4197</f>
        <v>2016</v>
      </c>
      <c r="B1225" t="s">
        <v>1368</v>
      </c>
    </row>
    <row r="1226" spans="1:2" x14ac:dyDescent="0.2">
      <c r="A1226" t="str">
        <f>Database!B4208</f>
        <v>2016</v>
      </c>
      <c r="B1226" t="s">
        <v>379</v>
      </c>
    </row>
    <row r="1227" spans="1:2" x14ac:dyDescent="0.2">
      <c r="A1227" t="str">
        <f>Database!B4212</f>
        <v>2016</v>
      </c>
      <c r="B1227" t="s">
        <v>493</v>
      </c>
    </row>
    <row r="1228" spans="1:2" x14ac:dyDescent="0.2">
      <c r="A1228" t="str">
        <f>Database!B4213</f>
        <v>2016</v>
      </c>
      <c r="B1228" t="s">
        <v>444</v>
      </c>
    </row>
    <row r="1229" spans="1:2" x14ac:dyDescent="0.2">
      <c r="A1229" t="str">
        <f>Database!B4215</f>
        <v>2016</v>
      </c>
      <c r="B1229" t="s">
        <v>3067</v>
      </c>
    </row>
    <row r="1230" spans="1:2" x14ac:dyDescent="0.2">
      <c r="A1230" t="str">
        <f>Database!B4217</f>
        <v>2016</v>
      </c>
      <c r="B1230" t="s">
        <v>2568</v>
      </c>
    </row>
    <row r="1231" spans="1:2" x14ac:dyDescent="0.2">
      <c r="A1231" t="str">
        <f>Database!B4218</f>
        <v>2016</v>
      </c>
      <c r="B1231" t="s">
        <v>196</v>
      </c>
    </row>
    <row r="1232" spans="1:2" x14ac:dyDescent="0.2">
      <c r="A1232" t="str">
        <f>Database!B4219</f>
        <v>2016</v>
      </c>
      <c r="B1232" t="s">
        <v>2754</v>
      </c>
    </row>
    <row r="1233" spans="1:2" x14ac:dyDescent="0.2">
      <c r="A1233" t="str">
        <f>Database!B4221</f>
        <v>2016</v>
      </c>
      <c r="B1233" t="s">
        <v>1952</v>
      </c>
    </row>
    <row r="1234" spans="1:2" x14ac:dyDescent="0.2">
      <c r="A1234" t="str">
        <f>Database!B4222</f>
        <v>2016</v>
      </c>
      <c r="B1234" t="s">
        <v>577</v>
      </c>
    </row>
    <row r="1235" spans="1:2" x14ac:dyDescent="0.2">
      <c r="A1235" t="str">
        <f>Database!B4224</f>
        <v>2016</v>
      </c>
      <c r="B1235" t="s">
        <v>1758</v>
      </c>
    </row>
    <row r="1236" spans="1:2" x14ac:dyDescent="0.2">
      <c r="A1236" t="str">
        <f>Database!B4225</f>
        <v>2016</v>
      </c>
      <c r="B1236" t="s">
        <v>2275</v>
      </c>
    </row>
    <row r="1237" spans="1:2" x14ac:dyDescent="0.2">
      <c r="A1237" t="str">
        <f>Database!B4229</f>
        <v>2016</v>
      </c>
      <c r="B1237" t="s">
        <v>2606</v>
      </c>
    </row>
    <row r="1238" spans="1:2" x14ac:dyDescent="0.2">
      <c r="A1238" t="str">
        <f>Database!B4230</f>
        <v>2016</v>
      </c>
      <c r="B1238" t="s">
        <v>733</v>
      </c>
    </row>
    <row r="1239" spans="1:2" x14ac:dyDescent="0.2">
      <c r="A1239" t="str">
        <f>Database!B4232</f>
        <v>2016</v>
      </c>
      <c r="B1239" t="s">
        <v>1490</v>
      </c>
    </row>
    <row r="1240" spans="1:2" x14ac:dyDescent="0.2">
      <c r="A1240" t="str">
        <f>Database!B4236</f>
        <v>2016</v>
      </c>
      <c r="B1240" t="s">
        <v>2361</v>
      </c>
    </row>
    <row r="1241" spans="1:2" x14ac:dyDescent="0.2">
      <c r="A1241" t="str">
        <f>Database!B4237</f>
        <v>2016</v>
      </c>
      <c r="B1241" t="s">
        <v>280</v>
      </c>
    </row>
    <row r="1242" spans="1:2" x14ac:dyDescent="0.2">
      <c r="A1242" t="str">
        <f>Database!B4239</f>
        <v>2016</v>
      </c>
      <c r="B1242" t="s">
        <v>1678</v>
      </c>
    </row>
    <row r="1243" spans="1:2" x14ac:dyDescent="0.2">
      <c r="A1243" t="str">
        <f>Database!B4241</f>
        <v>2016</v>
      </c>
      <c r="B1243" t="s">
        <v>820</v>
      </c>
    </row>
    <row r="1244" spans="1:2" x14ac:dyDescent="0.2">
      <c r="A1244" t="str">
        <f>Database!B4246</f>
        <v>2016</v>
      </c>
      <c r="B1244" t="s">
        <v>1999</v>
      </c>
    </row>
    <row r="1245" spans="1:2" x14ac:dyDescent="0.2">
      <c r="A1245" t="str">
        <f>Database!B4247</f>
        <v>2016</v>
      </c>
      <c r="B1245" t="s">
        <v>1995</v>
      </c>
    </row>
    <row r="1246" spans="1:2" x14ac:dyDescent="0.2">
      <c r="A1246" t="str">
        <f>Database!B4251</f>
        <v>2016</v>
      </c>
      <c r="B1246" t="s">
        <v>2338</v>
      </c>
    </row>
    <row r="1247" spans="1:2" x14ac:dyDescent="0.2">
      <c r="A1247" t="str">
        <f>Database!B4254</f>
        <v>2016</v>
      </c>
      <c r="B1247" t="s">
        <v>2259</v>
      </c>
    </row>
    <row r="1248" spans="1:2" x14ac:dyDescent="0.2">
      <c r="A1248" t="str">
        <f>Database!B4258</f>
        <v>2016</v>
      </c>
      <c r="B1248" t="s">
        <v>1100</v>
      </c>
    </row>
    <row r="1249" spans="1:2" x14ac:dyDescent="0.2">
      <c r="A1249" t="str">
        <f>Database!B4259</f>
        <v>2016</v>
      </c>
      <c r="B1249" t="s">
        <v>1854</v>
      </c>
    </row>
    <row r="1250" spans="1:2" x14ac:dyDescent="0.2">
      <c r="A1250" t="str">
        <f>Database!B4262</f>
        <v>2016</v>
      </c>
      <c r="B1250" t="s">
        <v>1093</v>
      </c>
    </row>
    <row r="1251" spans="1:2" x14ac:dyDescent="0.2">
      <c r="A1251" t="str">
        <f>Database!B4263</f>
        <v>2016</v>
      </c>
      <c r="B1251" t="s">
        <v>2580</v>
      </c>
    </row>
    <row r="1252" spans="1:2" x14ac:dyDescent="0.2">
      <c r="A1252" t="str">
        <f>Database!B4264</f>
        <v>2016</v>
      </c>
      <c r="B1252" t="s">
        <v>1026</v>
      </c>
    </row>
    <row r="1253" spans="1:2" x14ac:dyDescent="0.2">
      <c r="A1253" t="str">
        <f>Database!B4265</f>
        <v>2016</v>
      </c>
      <c r="B1253" t="s">
        <v>185</v>
      </c>
    </row>
    <row r="1254" spans="1:2" x14ac:dyDescent="0.2">
      <c r="A1254" t="str">
        <f>Database!B4266</f>
        <v>2016</v>
      </c>
      <c r="B1254" t="s">
        <v>3085</v>
      </c>
    </row>
    <row r="1255" spans="1:2" x14ac:dyDescent="0.2">
      <c r="A1255" t="str">
        <f>Database!B4267</f>
        <v>2016</v>
      </c>
      <c r="B1255" t="s">
        <v>1459</v>
      </c>
    </row>
    <row r="1256" spans="1:2" x14ac:dyDescent="0.2">
      <c r="A1256" t="str">
        <f>Database!B4268</f>
        <v>2016</v>
      </c>
      <c r="B1256" t="s">
        <v>2454</v>
      </c>
    </row>
    <row r="1257" spans="1:2" x14ac:dyDescent="0.2">
      <c r="A1257" t="str">
        <f>Database!B4269</f>
        <v>2016</v>
      </c>
      <c r="B1257" t="s">
        <v>1857</v>
      </c>
    </row>
    <row r="1258" spans="1:2" x14ac:dyDescent="0.2">
      <c r="A1258" t="str">
        <f>Database!B4273</f>
        <v>2016</v>
      </c>
      <c r="B1258" t="s">
        <v>1492</v>
      </c>
    </row>
    <row r="1259" spans="1:2" x14ac:dyDescent="0.2">
      <c r="A1259" t="str">
        <f>Database!B4274</f>
        <v>2016</v>
      </c>
      <c r="B1259" t="s">
        <v>922</v>
      </c>
    </row>
    <row r="1260" spans="1:2" x14ac:dyDescent="0.2">
      <c r="A1260" t="str">
        <f>Database!B4277</f>
        <v>2016</v>
      </c>
      <c r="B1260" t="s">
        <v>3092</v>
      </c>
    </row>
    <row r="1261" spans="1:2" x14ac:dyDescent="0.2">
      <c r="A1261" t="str">
        <f>Database!B4279</f>
        <v>2016</v>
      </c>
      <c r="B1261" t="s">
        <v>2129</v>
      </c>
    </row>
    <row r="1262" spans="1:2" x14ac:dyDescent="0.2">
      <c r="A1262" t="str">
        <f>Database!B4280</f>
        <v>2016</v>
      </c>
      <c r="B1262" t="s">
        <v>1470</v>
      </c>
    </row>
    <row r="1263" spans="1:2" x14ac:dyDescent="0.2">
      <c r="A1263" t="str">
        <f>Database!B4283</f>
        <v>2016</v>
      </c>
      <c r="B1263" t="s">
        <v>645</v>
      </c>
    </row>
    <row r="1264" spans="1:2" x14ac:dyDescent="0.2">
      <c r="A1264" t="str">
        <f>Database!B4285</f>
        <v>2016</v>
      </c>
      <c r="B1264" t="s">
        <v>485</v>
      </c>
    </row>
    <row r="1265" spans="1:2" x14ac:dyDescent="0.2">
      <c r="A1265" t="str">
        <f>Database!B4289</f>
        <v>2016</v>
      </c>
      <c r="B1265" t="s">
        <v>2166</v>
      </c>
    </row>
    <row r="1266" spans="1:2" x14ac:dyDescent="0.2">
      <c r="A1266" t="str">
        <f>Database!B4290</f>
        <v>2016</v>
      </c>
      <c r="B1266" t="s">
        <v>792</v>
      </c>
    </row>
    <row r="1267" spans="1:2" x14ac:dyDescent="0.2">
      <c r="A1267" t="str">
        <f>Database!B4291</f>
        <v>2016</v>
      </c>
      <c r="B1267" t="s">
        <v>919</v>
      </c>
    </row>
    <row r="1268" spans="1:2" x14ac:dyDescent="0.2">
      <c r="A1268" t="str">
        <f>Database!B4292</f>
        <v>2016</v>
      </c>
      <c r="B1268" t="s">
        <v>2526</v>
      </c>
    </row>
    <row r="1269" spans="1:2" x14ac:dyDescent="0.2">
      <c r="A1269" t="str">
        <f>Database!B4293</f>
        <v>2016</v>
      </c>
      <c r="B1269" t="s">
        <v>1024</v>
      </c>
    </row>
    <row r="1270" spans="1:2" x14ac:dyDescent="0.2">
      <c r="A1270" t="str">
        <f>Database!B4295</f>
        <v>2016</v>
      </c>
      <c r="B1270" t="s">
        <v>2451</v>
      </c>
    </row>
    <row r="1271" spans="1:2" x14ac:dyDescent="0.2">
      <c r="A1271" t="str">
        <f>Database!B4302</f>
        <v>2016</v>
      </c>
      <c r="B1271" t="s">
        <v>1072</v>
      </c>
    </row>
    <row r="1272" spans="1:2" x14ac:dyDescent="0.2">
      <c r="A1272" t="str">
        <f>Database!B4303</f>
        <v>2016</v>
      </c>
      <c r="B1272" t="s">
        <v>1691</v>
      </c>
    </row>
    <row r="1273" spans="1:2" x14ac:dyDescent="0.2">
      <c r="A1273" t="str">
        <f>Database!B4306</f>
        <v>2016</v>
      </c>
      <c r="B1273" t="s">
        <v>1038</v>
      </c>
    </row>
    <row r="1274" spans="1:2" x14ac:dyDescent="0.2">
      <c r="A1274" t="str">
        <f>Database!B4308</f>
        <v>2016</v>
      </c>
      <c r="B1274" t="s">
        <v>2537</v>
      </c>
    </row>
    <row r="1275" spans="1:2" x14ac:dyDescent="0.2">
      <c r="A1275" t="str">
        <f>Database!B4311</f>
        <v>2016</v>
      </c>
      <c r="B1275" t="s">
        <v>2765</v>
      </c>
    </row>
    <row r="1276" spans="1:2" x14ac:dyDescent="0.2">
      <c r="A1276" t="str">
        <f>Database!B4314</f>
        <v>2016</v>
      </c>
      <c r="B1276" t="s">
        <v>615</v>
      </c>
    </row>
    <row r="1277" spans="1:2" x14ac:dyDescent="0.2">
      <c r="A1277" t="str">
        <f>Database!B4316</f>
        <v>2016</v>
      </c>
      <c r="B1277" t="s">
        <v>352</v>
      </c>
    </row>
    <row r="1278" spans="1:2" x14ac:dyDescent="0.2">
      <c r="A1278" t="str">
        <f>Database!B4317</f>
        <v>2016</v>
      </c>
      <c r="B1278" t="s">
        <v>950</v>
      </c>
    </row>
    <row r="1279" spans="1:2" x14ac:dyDescent="0.2">
      <c r="A1279" t="str">
        <f>Database!B4321</f>
        <v>2016</v>
      </c>
      <c r="B1279" t="s">
        <v>3104</v>
      </c>
    </row>
    <row r="1280" spans="1:2" x14ac:dyDescent="0.2">
      <c r="A1280" t="str">
        <f>Database!B4322</f>
        <v>2016</v>
      </c>
      <c r="B1280" t="s">
        <v>3105</v>
      </c>
    </row>
    <row r="1281" spans="1:2" x14ac:dyDescent="0.2">
      <c r="A1281" t="str">
        <f>Database!B4323</f>
        <v>2016</v>
      </c>
      <c r="B1281" t="s">
        <v>1600</v>
      </c>
    </row>
    <row r="1282" spans="1:2" x14ac:dyDescent="0.2">
      <c r="A1282" t="str">
        <f>Database!B4325</f>
        <v>2016</v>
      </c>
      <c r="B1282" t="s">
        <v>1892</v>
      </c>
    </row>
    <row r="1283" spans="1:2" x14ac:dyDescent="0.2">
      <c r="A1283" t="str">
        <f>Database!B4327</f>
        <v>2016</v>
      </c>
      <c r="B1283" t="s">
        <v>842</v>
      </c>
    </row>
    <row r="1284" spans="1:2" x14ac:dyDescent="0.2">
      <c r="A1284" t="str">
        <f>Database!B4330</f>
        <v>2016</v>
      </c>
      <c r="B1284" t="s">
        <v>25</v>
      </c>
    </row>
    <row r="1285" spans="1:2" x14ac:dyDescent="0.2">
      <c r="A1285" t="str">
        <f>Database!B4331</f>
        <v>2016</v>
      </c>
      <c r="B1285" t="s">
        <v>1581</v>
      </c>
    </row>
    <row r="1286" spans="1:2" x14ac:dyDescent="0.2">
      <c r="A1286" t="str">
        <f>Database!B4333</f>
        <v>2016</v>
      </c>
      <c r="B1286" t="s">
        <v>3007</v>
      </c>
    </row>
    <row r="1287" spans="1:2" x14ac:dyDescent="0.2">
      <c r="A1287" t="str">
        <f>Database!B4334</f>
        <v>2016</v>
      </c>
      <c r="B1287" t="s">
        <v>1538</v>
      </c>
    </row>
    <row r="1288" spans="1:2" x14ac:dyDescent="0.2">
      <c r="A1288" t="str">
        <f>Database!B4335</f>
        <v>2016</v>
      </c>
      <c r="B1288" t="s">
        <v>2140</v>
      </c>
    </row>
    <row r="1289" spans="1:2" x14ac:dyDescent="0.2">
      <c r="A1289" t="str">
        <f>Database!B4336</f>
        <v>2016</v>
      </c>
      <c r="B1289" t="s">
        <v>342</v>
      </c>
    </row>
    <row r="1290" spans="1:2" x14ac:dyDescent="0.2">
      <c r="A1290" t="str">
        <f>Database!B4340</f>
        <v>2016</v>
      </c>
      <c r="B1290" t="s">
        <v>1136</v>
      </c>
    </row>
    <row r="1291" spans="1:2" x14ac:dyDescent="0.2">
      <c r="A1291" t="str">
        <f>Database!B4341</f>
        <v>2016</v>
      </c>
      <c r="B1291" t="s">
        <v>2123</v>
      </c>
    </row>
    <row r="1292" spans="1:2" x14ac:dyDescent="0.2">
      <c r="A1292" t="str">
        <f>Database!B4343</f>
        <v>2016</v>
      </c>
      <c r="B1292" t="s">
        <v>879</v>
      </c>
    </row>
    <row r="1293" spans="1:2" x14ac:dyDescent="0.2">
      <c r="A1293" t="str">
        <f>Database!B4346</f>
        <v>2016</v>
      </c>
      <c r="B1293" t="s">
        <v>2755</v>
      </c>
    </row>
    <row r="1294" spans="1:2" x14ac:dyDescent="0.2">
      <c r="A1294" t="str">
        <f>Database!B4349</f>
        <v>2016</v>
      </c>
      <c r="B1294" t="s">
        <v>601</v>
      </c>
    </row>
    <row r="1295" spans="1:2" x14ac:dyDescent="0.2">
      <c r="A1295" t="str">
        <f>Database!B4351</f>
        <v>2016</v>
      </c>
      <c r="B1295" t="s">
        <v>2557</v>
      </c>
    </row>
    <row r="1296" spans="1:2" x14ac:dyDescent="0.2">
      <c r="A1296" t="str">
        <f>Database!B4360</f>
        <v>2016</v>
      </c>
      <c r="B1296" t="s">
        <v>1929</v>
      </c>
    </row>
    <row r="1297" spans="1:2" x14ac:dyDescent="0.2">
      <c r="A1297" t="str">
        <f>Database!B4361</f>
        <v>2016</v>
      </c>
      <c r="B1297" t="s">
        <v>3116</v>
      </c>
    </row>
    <row r="1298" spans="1:2" x14ac:dyDescent="0.2">
      <c r="A1298" t="str">
        <f>Database!B4365</f>
        <v>2016</v>
      </c>
      <c r="B1298" t="s">
        <v>134</v>
      </c>
    </row>
    <row r="1299" spans="1:2" x14ac:dyDescent="0.2">
      <c r="A1299" t="str">
        <f>Database!B4367</f>
        <v>2016</v>
      </c>
      <c r="B1299" t="s">
        <v>1695</v>
      </c>
    </row>
    <row r="1300" spans="1:2" x14ac:dyDescent="0.2">
      <c r="A1300" t="str">
        <f>Database!B4368</f>
        <v>2016</v>
      </c>
      <c r="B1300" t="s">
        <v>1790</v>
      </c>
    </row>
    <row r="1301" spans="1:2" x14ac:dyDescent="0.2">
      <c r="A1301" t="str">
        <f>Database!B4369</f>
        <v>2016</v>
      </c>
      <c r="B1301" t="s">
        <v>1675</v>
      </c>
    </row>
    <row r="1302" spans="1:2" x14ac:dyDescent="0.2">
      <c r="A1302" t="str">
        <f>Database!B4373</f>
        <v>2016</v>
      </c>
      <c r="B1302" t="s">
        <v>666</v>
      </c>
    </row>
    <row r="1303" spans="1:2" x14ac:dyDescent="0.2">
      <c r="A1303" t="str">
        <f>Database!B4375</f>
        <v>2016</v>
      </c>
      <c r="B1303" t="s">
        <v>1300</v>
      </c>
    </row>
    <row r="1304" spans="1:2" x14ac:dyDescent="0.2">
      <c r="A1304" t="str">
        <f>Database!B4376</f>
        <v>2016</v>
      </c>
      <c r="B1304" t="s">
        <v>430</v>
      </c>
    </row>
    <row r="1305" spans="1:2" x14ac:dyDescent="0.2">
      <c r="A1305" t="str">
        <f>Database!B4378</f>
        <v>2016</v>
      </c>
      <c r="B1305" t="s">
        <v>1246</v>
      </c>
    </row>
    <row r="1306" spans="1:2" x14ac:dyDescent="0.2">
      <c r="A1306" t="str">
        <f>Database!B4381</f>
        <v>2016</v>
      </c>
      <c r="B1306" t="s">
        <v>1708</v>
      </c>
    </row>
    <row r="1307" spans="1:2" x14ac:dyDescent="0.2">
      <c r="A1307" t="str">
        <f>Database!B4382</f>
        <v>2016</v>
      </c>
      <c r="B1307" t="s">
        <v>2472</v>
      </c>
    </row>
    <row r="1308" spans="1:2" x14ac:dyDescent="0.2">
      <c r="A1308" t="str">
        <f>Database!B4383</f>
        <v>2016</v>
      </c>
      <c r="B1308" t="s">
        <v>270</v>
      </c>
    </row>
    <row r="1309" spans="1:2" x14ac:dyDescent="0.2">
      <c r="A1309" t="str">
        <f>Database!B4384</f>
        <v>2016</v>
      </c>
      <c r="B1309" t="s">
        <v>896</v>
      </c>
    </row>
    <row r="1310" spans="1:2" x14ac:dyDescent="0.2">
      <c r="A1310" t="str">
        <f>Database!B4385</f>
        <v>2016</v>
      </c>
      <c r="B1310" t="s">
        <v>3123</v>
      </c>
    </row>
    <row r="1311" spans="1:2" x14ac:dyDescent="0.2">
      <c r="A1311" t="str">
        <f>Database!B4387</f>
        <v>2016</v>
      </c>
      <c r="B1311" t="s">
        <v>1374</v>
      </c>
    </row>
    <row r="1312" spans="1:2" x14ac:dyDescent="0.2">
      <c r="A1312" t="str">
        <f>Database!B4392</f>
        <v>2016</v>
      </c>
      <c r="B1312" t="s">
        <v>1887</v>
      </c>
    </row>
    <row r="1313" spans="1:2" x14ac:dyDescent="0.2">
      <c r="A1313" t="str">
        <f>Database!B4393</f>
        <v>2016</v>
      </c>
      <c r="B1313" t="s">
        <v>2386</v>
      </c>
    </row>
    <row r="1314" spans="1:2" x14ac:dyDescent="0.2">
      <c r="A1314" t="str">
        <f>Database!B4394</f>
        <v>2016</v>
      </c>
      <c r="B1314" t="s">
        <v>642</v>
      </c>
    </row>
    <row r="1315" spans="1:2" x14ac:dyDescent="0.2">
      <c r="A1315" t="str">
        <f>Database!B4395</f>
        <v>2016</v>
      </c>
      <c r="B1315" t="s">
        <v>1452</v>
      </c>
    </row>
    <row r="1316" spans="1:2" x14ac:dyDescent="0.2">
      <c r="A1316" t="str">
        <f>Database!B4398</f>
        <v>2016</v>
      </c>
      <c r="B1316" t="s">
        <v>1633</v>
      </c>
    </row>
    <row r="1317" spans="1:2" x14ac:dyDescent="0.2">
      <c r="A1317" t="str">
        <f>Database!B4400</f>
        <v>2016</v>
      </c>
      <c r="B1317" t="s">
        <v>1335</v>
      </c>
    </row>
    <row r="1318" spans="1:2" x14ac:dyDescent="0.2">
      <c r="A1318" t="str">
        <f>Database!B4402</f>
        <v>2016</v>
      </c>
      <c r="B1318" t="s">
        <v>2773</v>
      </c>
    </row>
    <row r="1319" spans="1:2" x14ac:dyDescent="0.2">
      <c r="A1319" t="str">
        <f>Database!B4403</f>
        <v>2016</v>
      </c>
      <c r="B1319" t="s">
        <v>1570</v>
      </c>
    </row>
    <row r="1320" spans="1:2" x14ac:dyDescent="0.2">
      <c r="A1320" t="str">
        <f>Database!B4404</f>
        <v>2016</v>
      </c>
      <c r="B1320" t="s">
        <v>1054</v>
      </c>
    </row>
    <row r="1321" spans="1:2" x14ac:dyDescent="0.2">
      <c r="A1321" t="str">
        <f>Database!B4407</f>
        <v>2016</v>
      </c>
      <c r="B1321" t="s">
        <v>451</v>
      </c>
    </row>
    <row r="1322" spans="1:2" x14ac:dyDescent="0.2">
      <c r="A1322" t="str">
        <f>Database!B4409</f>
        <v>2016</v>
      </c>
      <c r="B1322" t="s">
        <v>2326</v>
      </c>
    </row>
    <row r="1323" spans="1:2" x14ac:dyDescent="0.2">
      <c r="A1323" t="str">
        <f>Database!B4411</f>
        <v>2016</v>
      </c>
      <c r="B1323" t="s">
        <v>122</v>
      </c>
    </row>
    <row r="1324" spans="1:2" x14ac:dyDescent="0.2">
      <c r="A1324" t="str">
        <f>Database!B4413</f>
        <v>2016</v>
      </c>
      <c r="B1324" t="s">
        <v>677</v>
      </c>
    </row>
    <row r="1325" spans="1:2" x14ac:dyDescent="0.2">
      <c r="A1325" t="str">
        <f>Database!B4416</f>
        <v>2016</v>
      </c>
      <c r="B1325" t="s">
        <v>1198</v>
      </c>
    </row>
    <row r="1326" spans="1:2" x14ac:dyDescent="0.2">
      <c r="A1326" t="str">
        <f>Database!B4419</f>
        <v>2016</v>
      </c>
      <c r="B1326" t="s">
        <v>36</v>
      </c>
    </row>
    <row r="1327" spans="1:2" x14ac:dyDescent="0.2">
      <c r="A1327" t="str">
        <f>Database!B4422</f>
        <v>2016</v>
      </c>
      <c r="B1327" t="s">
        <v>3138</v>
      </c>
    </row>
    <row r="1328" spans="1:2" x14ac:dyDescent="0.2">
      <c r="A1328" t="str">
        <f>Database!B4426</f>
        <v>2016</v>
      </c>
      <c r="B1328" t="s">
        <v>244</v>
      </c>
    </row>
    <row r="1329" spans="1:2" x14ac:dyDescent="0.2">
      <c r="A1329" t="str">
        <f>Database!B4428</f>
        <v>2016</v>
      </c>
      <c r="B1329" t="s">
        <v>2025</v>
      </c>
    </row>
    <row r="1330" spans="1:2" x14ac:dyDescent="0.2">
      <c r="A1330" t="str">
        <f>Database!B4429</f>
        <v>2016</v>
      </c>
      <c r="B1330" t="s">
        <v>916</v>
      </c>
    </row>
    <row r="1331" spans="1:2" x14ac:dyDescent="0.2">
      <c r="A1331" t="str">
        <f>Database!B4431</f>
        <v>2016</v>
      </c>
      <c r="B1331" t="s">
        <v>94</v>
      </c>
    </row>
    <row r="1332" spans="1:2" x14ac:dyDescent="0.2">
      <c r="A1332" t="str">
        <f>Database!B4432</f>
        <v>2016</v>
      </c>
      <c r="B1332" t="s">
        <v>3143</v>
      </c>
    </row>
    <row r="1333" spans="1:2" x14ac:dyDescent="0.2">
      <c r="A1333" t="str">
        <f>Database!B4438</f>
        <v>2016</v>
      </c>
      <c r="B1333" t="s">
        <v>1200</v>
      </c>
    </row>
    <row r="1334" spans="1:2" x14ac:dyDescent="0.2">
      <c r="A1334" t="str">
        <f>Database!B4441</f>
        <v>2016</v>
      </c>
      <c r="B1334" t="s">
        <v>2045</v>
      </c>
    </row>
    <row r="1335" spans="1:2" x14ac:dyDescent="0.2">
      <c r="A1335" t="str">
        <f>Database!B4447</f>
        <v>2016</v>
      </c>
      <c r="B1335" t="s">
        <v>1749</v>
      </c>
    </row>
    <row r="1336" spans="1:2" x14ac:dyDescent="0.2">
      <c r="A1336" t="str">
        <f>Database!B4449</f>
        <v>2016</v>
      </c>
      <c r="B1336" t="s">
        <v>2051</v>
      </c>
    </row>
    <row r="1337" spans="1:2" x14ac:dyDescent="0.2">
      <c r="A1337" t="str">
        <f>Database!B4451</f>
        <v>2016</v>
      </c>
      <c r="B1337" t="s">
        <v>1371</v>
      </c>
    </row>
    <row r="1338" spans="1:2" x14ac:dyDescent="0.2">
      <c r="A1338" t="str">
        <f>Database!B4453</f>
        <v>2016</v>
      </c>
      <c r="B1338" t="s">
        <v>252</v>
      </c>
    </row>
    <row r="1339" spans="1:2" x14ac:dyDescent="0.2">
      <c r="A1339" t="str">
        <f>Database!B4456</f>
        <v>2016</v>
      </c>
      <c r="B1339" t="s">
        <v>812</v>
      </c>
    </row>
    <row r="1340" spans="1:2" x14ac:dyDescent="0.2">
      <c r="A1340" t="str">
        <f>Database!B4457</f>
        <v>2016</v>
      </c>
      <c r="B1340" t="s">
        <v>1065</v>
      </c>
    </row>
    <row r="1341" spans="1:2" x14ac:dyDescent="0.2">
      <c r="A1341" t="str">
        <f>Database!B4460</f>
        <v>2016</v>
      </c>
      <c r="B1341" t="s">
        <v>587</v>
      </c>
    </row>
    <row r="1342" spans="1:2" x14ac:dyDescent="0.2">
      <c r="A1342" t="str">
        <f>Database!B4461</f>
        <v>2016</v>
      </c>
      <c r="B1342" t="s">
        <v>2492</v>
      </c>
    </row>
    <row r="1343" spans="1:2" x14ac:dyDescent="0.2">
      <c r="A1343" t="str">
        <f>Database!B4463</f>
        <v>2016</v>
      </c>
      <c r="B1343" t="s">
        <v>565</v>
      </c>
    </row>
    <row r="1344" spans="1:2" x14ac:dyDescent="0.2">
      <c r="A1344" t="str">
        <f>Database!B4464</f>
        <v>2016</v>
      </c>
      <c r="B1344" t="s">
        <v>1902</v>
      </c>
    </row>
    <row r="1345" spans="1:2" x14ac:dyDescent="0.2">
      <c r="A1345" t="str">
        <f>Database!B4465</f>
        <v>2016</v>
      </c>
      <c r="B1345" t="s">
        <v>472</v>
      </c>
    </row>
    <row r="1346" spans="1:2" x14ac:dyDescent="0.2">
      <c r="A1346" t="str">
        <f>Database!B4466</f>
        <v>2016</v>
      </c>
      <c r="B1346" t="s">
        <v>2126</v>
      </c>
    </row>
    <row r="1347" spans="1:2" x14ac:dyDescent="0.2">
      <c r="A1347" t="str">
        <f>Database!B4467</f>
        <v>2016</v>
      </c>
      <c r="B1347" t="s">
        <v>1638</v>
      </c>
    </row>
    <row r="1348" spans="1:2" x14ac:dyDescent="0.2">
      <c r="A1348" t="str">
        <f>Database!B4468</f>
        <v>2016</v>
      </c>
      <c r="B1348" t="s">
        <v>359</v>
      </c>
    </row>
    <row r="1349" spans="1:2" x14ac:dyDescent="0.2">
      <c r="A1349" t="str">
        <f>Database!B4470</f>
        <v>2016</v>
      </c>
      <c r="B1349" t="s">
        <v>1878</v>
      </c>
    </row>
    <row r="1350" spans="1:2" x14ac:dyDescent="0.2">
      <c r="A1350" t="str">
        <f>Database!B4474</f>
        <v>2016</v>
      </c>
      <c r="B1350" t="s">
        <v>1462</v>
      </c>
    </row>
    <row r="1351" spans="1:2" x14ac:dyDescent="0.2">
      <c r="A1351" t="str">
        <f>Database!B4480</f>
        <v>2016</v>
      </c>
      <c r="B1351" t="s">
        <v>1732</v>
      </c>
    </row>
    <row r="1352" spans="1:2" x14ac:dyDescent="0.2">
      <c r="A1352" t="str">
        <f>Database!B4484</f>
        <v>2016</v>
      </c>
      <c r="B1352" t="s">
        <v>755</v>
      </c>
    </row>
    <row r="1353" spans="1:2" x14ac:dyDescent="0.2">
      <c r="A1353" t="str">
        <f>Database!B4485</f>
        <v>2016</v>
      </c>
      <c r="B1353" t="s">
        <v>344</v>
      </c>
    </row>
    <row r="1354" spans="1:2" x14ac:dyDescent="0.2">
      <c r="A1354" t="str">
        <f>Database!B4488</f>
        <v>2016</v>
      </c>
      <c r="B1354" t="s">
        <v>2295</v>
      </c>
    </row>
    <row r="1355" spans="1:2" x14ac:dyDescent="0.2">
      <c r="A1355" t="str">
        <f>Database!B4489</f>
        <v>2016</v>
      </c>
      <c r="B1355" t="s">
        <v>3159</v>
      </c>
    </row>
    <row r="1356" spans="1:2" x14ac:dyDescent="0.2">
      <c r="A1356" t="str">
        <f>Database!B4491</f>
        <v>2016</v>
      </c>
      <c r="B1356" t="s">
        <v>836</v>
      </c>
    </row>
    <row r="1357" spans="1:2" x14ac:dyDescent="0.2">
      <c r="A1357" t="str">
        <f>Database!B4493</f>
        <v>2016</v>
      </c>
      <c r="B1357" t="s">
        <v>335</v>
      </c>
    </row>
    <row r="1358" spans="1:2" x14ac:dyDescent="0.2">
      <c r="A1358" t="str">
        <f>Database!B4495</f>
        <v>2016</v>
      </c>
      <c r="B1358" t="s">
        <v>1994</v>
      </c>
    </row>
    <row r="1359" spans="1:2" x14ac:dyDescent="0.2">
      <c r="A1359" t="str">
        <f>Database!B4499</f>
        <v>2016</v>
      </c>
      <c r="B1359" t="s">
        <v>388</v>
      </c>
    </row>
    <row r="1360" spans="1:2" x14ac:dyDescent="0.2">
      <c r="A1360" t="str">
        <f>Database!B4500</f>
        <v>2016</v>
      </c>
      <c r="B1360" t="s">
        <v>81</v>
      </c>
    </row>
    <row r="1361" spans="1:2" x14ac:dyDescent="0.2">
      <c r="A1361" t="str">
        <f>Database!B4503</f>
        <v>2016</v>
      </c>
      <c r="B1361" t="s">
        <v>1645</v>
      </c>
    </row>
    <row r="1362" spans="1:2" x14ac:dyDescent="0.2">
      <c r="A1362" t="str">
        <f>Database!B4505</f>
        <v>2016</v>
      </c>
      <c r="B1362" t="s">
        <v>346</v>
      </c>
    </row>
    <row r="1363" spans="1:2" x14ac:dyDescent="0.2">
      <c r="A1363" t="str">
        <f>Database!B4511</f>
        <v>2016</v>
      </c>
      <c r="B1363" t="s">
        <v>1946</v>
      </c>
    </row>
    <row r="1364" spans="1:2" x14ac:dyDescent="0.2">
      <c r="A1364" t="str">
        <f>Database!B4512</f>
        <v>2016</v>
      </c>
      <c r="B1364" t="s">
        <v>1108</v>
      </c>
    </row>
    <row r="1365" spans="1:2" x14ac:dyDescent="0.2">
      <c r="A1365" t="str">
        <f>Database!B4515</f>
        <v>2016</v>
      </c>
      <c r="B1365" t="s">
        <v>138</v>
      </c>
    </row>
    <row r="1366" spans="1:2" x14ac:dyDescent="0.2">
      <c r="A1366" t="str">
        <f>Database!B4516</f>
        <v>2016</v>
      </c>
      <c r="B1366" t="s">
        <v>3167</v>
      </c>
    </row>
    <row r="1367" spans="1:2" x14ac:dyDescent="0.2">
      <c r="A1367" t="str">
        <f>Database!B4517</f>
        <v>2016</v>
      </c>
      <c r="B1367" t="s">
        <v>890</v>
      </c>
    </row>
    <row r="1368" spans="1:2" x14ac:dyDescent="0.2">
      <c r="A1368" t="str">
        <f>Database!B4521</f>
        <v>2016</v>
      </c>
      <c r="B1368" t="s">
        <v>2512</v>
      </c>
    </row>
    <row r="1369" spans="1:2" x14ac:dyDescent="0.2">
      <c r="A1369" t="str">
        <f>Database!B4524</f>
        <v>2016</v>
      </c>
      <c r="B1369" t="s">
        <v>1797</v>
      </c>
    </row>
    <row r="1370" spans="1:2" x14ac:dyDescent="0.2">
      <c r="A1370" t="str">
        <f>Database!B4525</f>
        <v>2016</v>
      </c>
      <c r="B1370" t="s">
        <v>1336</v>
      </c>
    </row>
    <row r="1371" spans="1:2" x14ac:dyDescent="0.2">
      <c r="A1371" t="str">
        <f>Database!B4526</f>
        <v>2016</v>
      </c>
      <c r="B1371" t="s">
        <v>708</v>
      </c>
    </row>
    <row r="1372" spans="1:2" x14ac:dyDescent="0.2">
      <c r="A1372" t="str">
        <f>Database!B4529</f>
        <v>2016</v>
      </c>
      <c r="B1372" t="s">
        <v>901</v>
      </c>
    </row>
    <row r="1373" spans="1:2" x14ac:dyDescent="0.2">
      <c r="A1373" t="str">
        <f>Database!B4530</f>
        <v>2016</v>
      </c>
      <c r="B1373" t="s">
        <v>1852</v>
      </c>
    </row>
    <row r="1374" spans="1:2" x14ac:dyDescent="0.2">
      <c r="A1374" t="str">
        <f>Database!B4535</f>
        <v>2016</v>
      </c>
      <c r="B1374" t="s">
        <v>1491</v>
      </c>
    </row>
    <row r="1375" spans="1:2" x14ac:dyDescent="0.2">
      <c r="A1375" t="str">
        <f>Database!B4536</f>
        <v>2016</v>
      </c>
      <c r="B1375" t="s">
        <v>1288</v>
      </c>
    </row>
    <row r="1376" spans="1:2" x14ac:dyDescent="0.2">
      <c r="A1376" t="str">
        <f>Database!B4537</f>
        <v>2016</v>
      </c>
      <c r="B1376" t="s">
        <v>3181</v>
      </c>
    </row>
    <row r="1377" spans="1:2" x14ac:dyDescent="0.2">
      <c r="A1377" t="str">
        <f>Database!B4539</f>
        <v>2016</v>
      </c>
      <c r="B1377" t="s">
        <v>1870</v>
      </c>
    </row>
    <row r="1378" spans="1:2" x14ac:dyDescent="0.2">
      <c r="A1378" t="str">
        <f>Database!B4541</f>
        <v>2016</v>
      </c>
      <c r="B1378" t="s">
        <v>1580</v>
      </c>
    </row>
    <row r="1379" spans="1:2" x14ac:dyDescent="0.2">
      <c r="A1379" t="str">
        <f>Database!B4544</f>
        <v>2016</v>
      </c>
      <c r="B1379" t="s">
        <v>2205</v>
      </c>
    </row>
    <row r="1380" spans="1:2" x14ac:dyDescent="0.2">
      <c r="A1380" t="str">
        <f>Database!B4548</f>
        <v>2016</v>
      </c>
      <c r="B1380" t="s">
        <v>488</v>
      </c>
    </row>
    <row r="1381" spans="1:2" x14ac:dyDescent="0.2">
      <c r="A1381" t="str">
        <f>Database!B4554</f>
        <v>2016</v>
      </c>
      <c r="B1381" t="s">
        <v>470</v>
      </c>
    </row>
    <row r="1382" spans="1:2" x14ac:dyDescent="0.2">
      <c r="A1382" t="str">
        <f>Database!B4564</f>
        <v>2016</v>
      </c>
      <c r="B1382" t="s">
        <v>1548</v>
      </c>
    </row>
    <row r="1383" spans="1:2" x14ac:dyDescent="0.2">
      <c r="A1383" t="str">
        <f>Database!B4567</f>
        <v>2016</v>
      </c>
      <c r="B1383" t="s">
        <v>1672</v>
      </c>
    </row>
    <row r="1384" spans="1:2" x14ac:dyDescent="0.2">
      <c r="A1384" t="str">
        <f>Database!B4572</f>
        <v>2016</v>
      </c>
      <c r="B1384" t="s">
        <v>3186</v>
      </c>
    </row>
    <row r="1385" spans="1:2" x14ac:dyDescent="0.2">
      <c r="A1385" t="str">
        <f>Database!B4573</f>
        <v>2016</v>
      </c>
      <c r="B1385" t="s">
        <v>2957</v>
      </c>
    </row>
    <row r="1386" spans="1:2" x14ac:dyDescent="0.2">
      <c r="A1386" t="str">
        <f>Database!B4575</f>
        <v>2016</v>
      </c>
      <c r="B1386" t="s">
        <v>86</v>
      </c>
    </row>
    <row r="1387" spans="1:2" x14ac:dyDescent="0.2">
      <c r="A1387" t="str">
        <f>Database!B4577</f>
        <v>2016</v>
      </c>
      <c r="B1387" t="s">
        <v>1014</v>
      </c>
    </row>
    <row r="1388" spans="1:2" x14ac:dyDescent="0.2">
      <c r="A1388" t="str">
        <f>Database!B4579</f>
        <v>2016</v>
      </c>
      <c r="B1388" t="s">
        <v>940</v>
      </c>
    </row>
    <row r="1389" spans="1:2" x14ac:dyDescent="0.2">
      <c r="A1389" t="str">
        <f>Database!B4580</f>
        <v>2016</v>
      </c>
      <c r="B1389" t="s">
        <v>2531</v>
      </c>
    </row>
    <row r="1390" spans="1:2" x14ac:dyDescent="0.2">
      <c r="A1390" t="str">
        <f>Database!B4583</f>
        <v>2016</v>
      </c>
      <c r="B1390" t="s">
        <v>2953</v>
      </c>
    </row>
    <row r="1391" spans="1:2" x14ac:dyDescent="0.2">
      <c r="A1391" t="str">
        <f>Database!B4585</f>
        <v>2016</v>
      </c>
      <c r="B1391" t="s">
        <v>2712</v>
      </c>
    </row>
    <row r="1392" spans="1:2" x14ac:dyDescent="0.2">
      <c r="A1392" t="str">
        <f>Database!B4586</f>
        <v>2016</v>
      </c>
      <c r="B1392" t="s">
        <v>1122</v>
      </c>
    </row>
    <row r="1393" spans="1:2" x14ac:dyDescent="0.2">
      <c r="A1393" t="str">
        <f>Database!B4587</f>
        <v>2016</v>
      </c>
      <c r="B1393" t="s">
        <v>3191</v>
      </c>
    </row>
    <row r="1394" spans="1:2" x14ac:dyDescent="0.2">
      <c r="A1394" t="str">
        <f>Database!B4590</f>
        <v>2016</v>
      </c>
      <c r="B1394" t="s">
        <v>1165</v>
      </c>
    </row>
    <row r="1395" spans="1:2" x14ac:dyDescent="0.2">
      <c r="A1395" t="str">
        <f>Database!B4594</f>
        <v>2016</v>
      </c>
      <c r="B1395" t="s">
        <v>2030</v>
      </c>
    </row>
    <row r="1396" spans="1:2" x14ac:dyDescent="0.2">
      <c r="A1396" t="str">
        <f>Database!B4596</f>
        <v>2016</v>
      </c>
      <c r="B1396" t="s">
        <v>767</v>
      </c>
    </row>
    <row r="1397" spans="1:2" x14ac:dyDescent="0.2">
      <c r="A1397" t="str">
        <f>Database!B4598</f>
        <v>2016</v>
      </c>
      <c r="B1397" t="s">
        <v>3196</v>
      </c>
    </row>
    <row r="1398" spans="1:2" x14ac:dyDescent="0.2">
      <c r="A1398" t="str">
        <f>Database!B4599</f>
        <v>2016</v>
      </c>
      <c r="B1398" t="s">
        <v>617</v>
      </c>
    </row>
    <row r="1399" spans="1:2" x14ac:dyDescent="0.2">
      <c r="A1399" t="str">
        <f>Database!B4601</f>
        <v>2016</v>
      </c>
      <c r="B1399" t="s">
        <v>2739</v>
      </c>
    </row>
    <row r="1400" spans="1:2" x14ac:dyDescent="0.2">
      <c r="A1400" t="str">
        <f>Database!B4605</f>
        <v>2016</v>
      </c>
      <c r="B1400" t="s">
        <v>3199</v>
      </c>
    </row>
    <row r="1401" spans="1:2" x14ac:dyDescent="0.2">
      <c r="A1401" t="str">
        <f>Database!B4609</f>
        <v>2016</v>
      </c>
      <c r="B1401" t="s">
        <v>776</v>
      </c>
    </row>
    <row r="1402" spans="1:2" x14ac:dyDescent="0.2">
      <c r="A1402" t="str">
        <f>Database!B4612</f>
        <v>2016</v>
      </c>
      <c r="B1402" t="s">
        <v>1572</v>
      </c>
    </row>
    <row r="1403" spans="1:2" x14ac:dyDescent="0.2">
      <c r="A1403" t="str">
        <f>Database!B4615</f>
        <v>2016</v>
      </c>
      <c r="B1403" t="s">
        <v>913</v>
      </c>
    </row>
    <row r="1404" spans="1:2" x14ac:dyDescent="0.2">
      <c r="A1404" t="str">
        <f>Database!B4623</f>
        <v>2016</v>
      </c>
      <c r="B1404" t="s">
        <v>3204</v>
      </c>
    </row>
    <row r="1405" spans="1:2" x14ac:dyDescent="0.2">
      <c r="A1405" t="str">
        <f>Database!B4629</f>
        <v>2016</v>
      </c>
      <c r="B1405" t="s">
        <v>78</v>
      </c>
    </row>
    <row r="1406" spans="1:2" x14ac:dyDescent="0.2">
      <c r="A1406" t="str">
        <f>Database!B4630</f>
        <v>2016</v>
      </c>
      <c r="B1406" t="s">
        <v>850</v>
      </c>
    </row>
    <row r="1407" spans="1:2" x14ac:dyDescent="0.2">
      <c r="A1407" t="str">
        <f>Database!B4631</f>
        <v>2016</v>
      </c>
      <c r="B1407" t="s">
        <v>1592</v>
      </c>
    </row>
    <row r="1408" spans="1:2" x14ac:dyDescent="0.2">
      <c r="A1408" t="str">
        <f>Database!B4633</f>
        <v>2016</v>
      </c>
      <c r="B1408" t="s">
        <v>1507</v>
      </c>
    </row>
    <row r="1409" spans="1:2" x14ac:dyDescent="0.2">
      <c r="A1409" t="str">
        <f>Database!B4636</f>
        <v>2016</v>
      </c>
      <c r="B1409" t="s">
        <v>2192</v>
      </c>
    </row>
    <row r="1410" spans="1:2" x14ac:dyDescent="0.2">
      <c r="A1410" t="str">
        <f>Database!B4637</f>
        <v>2016</v>
      </c>
      <c r="B1410" t="s">
        <v>3208</v>
      </c>
    </row>
    <row r="1411" spans="1:2" x14ac:dyDescent="0.2">
      <c r="A1411" t="str">
        <f>Database!B4641</f>
        <v>2016</v>
      </c>
      <c r="B1411" t="s">
        <v>2640</v>
      </c>
    </row>
    <row r="1412" spans="1:2" x14ac:dyDescent="0.2">
      <c r="A1412" t="str">
        <f>Database!B4647</f>
        <v>2016</v>
      </c>
      <c r="B1412" t="s">
        <v>1279</v>
      </c>
    </row>
    <row r="1413" spans="1:2" x14ac:dyDescent="0.2">
      <c r="A1413" t="str">
        <f>Database!B4654</f>
        <v>2016</v>
      </c>
      <c r="B1413" t="s">
        <v>671</v>
      </c>
    </row>
    <row r="1414" spans="1:2" x14ac:dyDescent="0.2">
      <c r="A1414" t="str">
        <f>Database!B4655</f>
        <v>2016</v>
      </c>
      <c r="B1414" t="s">
        <v>302</v>
      </c>
    </row>
    <row r="1415" spans="1:2" x14ac:dyDescent="0.2">
      <c r="A1415" t="str">
        <f>Database!B4660</f>
        <v>2016</v>
      </c>
      <c r="B1415" t="s">
        <v>1250</v>
      </c>
    </row>
    <row r="1416" spans="1:2" x14ac:dyDescent="0.2">
      <c r="A1416" t="str">
        <f>Database!B4661</f>
        <v>2016</v>
      </c>
      <c r="B1416" t="s">
        <v>1239</v>
      </c>
    </row>
    <row r="1417" spans="1:2" x14ac:dyDescent="0.2">
      <c r="A1417" t="str">
        <f>Database!B4662</f>
        <v>2016</v>
      </c>
      <c r="B1417" t="s">
        <v>2323</v>
      </c>
    </row>
    <row r="1418" spans="1:2" x14ac:dyDescent="0.2">
      <c r="A1418" t="str">
        <f>Database!B4664</f>
        <v>2016</v>
      </c>
      <c r="B1418" t="s">
        <v>611</v>
      </c>
    </row>
    <row r="1419" spans="1:2" x14ac:dyDescent="0.2">
      <c r="A1419" t="str">
        <f>Database!B4665</f>
        <v>2016</v>
      </c>
      <c r="B1419" t="s">
        <v>1242</v>
      </c>
    </row>
    <row r="1420" spans="1:2" x14ac:dyDescent="0.2">
      <c r="A1420" t="str">
        <f>Database!B4667</f>
        <v>2016</v>
      </c>
      <c r="B1420" t="s">
        <v>1608</v>
      </c>
    </row>
    <row r="1421" spans="1:2" x14ac:dyDescent="0.2">
      <c r="A1421" t="str">
        <f>Database!B4668</f>
        <v>2016</v>
      </c>
      <c r="B1421" t="s">
        <v>3220</v>
      </c>
    </row>
    <row r="1422" spans="1:2" x14ac:dyDescent="0.2">
      <c r="A1422" t="str">
        <f>Database!B4673</f>
        <v>2016</v>
      </c>
      <c r="B1422" t="s">
        <v>1142</v>
      </c>
    </row>
    <row r="1423" spans="1:2" x14ac:dyDescent="0.2">
      <c r="A1423" t="str">
        <f>Database!B4674</f>
        <v>2016</v>
      </c>
      <c r="B1423" t="s">
        <v>1598</v>
      </c>
    </row>
    <row r="1424" spans="1:2" x14ac:dyDescent="0.2">
      <c r="A1424" t="str">
        <f>Database!B4676</f>
        <v>2016</v>
      </c>
      <c r="B1424" t="s">
        <v>783</v>
      </c>
    </row>
    <row r="1425" spans="1:2" x14ac:dyDescent="0.2">
      <c r="A1425" t="str">
        <f>Database!B4680</f>
        <v>2016</v>
      </c>
      <c r="B1425" t="s">
        <v>1152</v>
      </c>
    </row>
    <row r="1426" spans="1:2" x14ac:dyDescent="0.2">
      <c r="A1426" t="str">
        <f>Database!B4684</f>
        <v>2016</v>
      </c>
      <c r="B1426" t="s">
        <v>2066</v>
      </c>
    </row>
    <row r="1427" spans="1:2" x14ac:dyDescent="0.2">
      <c r="A1427" t="str">
        <f>Database!B4685</f>
        <v>2016</v>
      </c>
      <c r="B1427" t="s">
        <v>1922</v>
      </c>
    </row>
    <row r="1428" spans="1:2" x14ac:dyDescent="0.2">
      <c r="A1428" t="str">
        <f>Database!B4692</f>
        <v>2016</v>
      </c>
      <c r="B1428" t="s">
        <v>1820</v>
      </c>
    </row>
    <row r="1429" spans="1:2" x14ac:dyDescent="0.2">
      <c r="A1429" t="str">
        <f>Database!B4693</f>
        <v>2016</v>
      </c>
      <c r="B1429" t="s">
        <v>723</v>
      </c>
    </row>
    <row r="1430" spans="1:2" x14ac:dyDescent="0.2">
      <c r="A1430" t="str">
        <f>Database!B4696</f>
        <v>2016</v>
      </c>
      <c r="B1430" t="s">
        <v>1583</v>
      </c>
    </row>
    <row r="1431" spans="1:2" x14ac:dyDescent="0.2">
      <c r="A1431" t="str">
        <f>Database!B4697</f>
        <v>2016</v>
      </c>
      <c r="B1431" t="s">
        <v>10</v>
      </c>
    </row>
    <row r="1432" spans="1:2" x14ac:dyDescent="0.2">
      <c r="A1432" t="str">
        <f>Database!B4698</f>
        <v>2016</v>
      </c>
      <c r="B1432" t="s">
        <v>238</v>
      </c>
    </row>
    <row r="1433" spans="1:2" x14ac:dyDescent="0.2">
      <c r="A1433" t="str">
        <f>Database!B4699</f>
        <v>2016</v>
      </c>
      <c r="B1433" t="s">
        <v>2999</v>
      </c>
    </row>
    <row r="1434" spans="1:2" x14ac:dyDescent="0.2">
      <c r="A1434" t="str">
        <f>Database!B4700</f>
        <v>2016</v>
      </c>
      <c r="B1434" t="s">
        <v>1648</v>
      </c>
    </row>
    <row r="1435" spans="1:2" x14ac:dyDescent="0.2">
      <c r="A1435" t="str">
        <f>Database!B4701</f>
        <v>2016</v>
      </c>
      <c r="B1435" t="s">
        <v>224</v>
      </c>
    </row>
    <row r="1436" spans="1:2" x14ac:dyDescent="0.2">
      <c r="A1436" t="str">
        <f>Database!B4703</f>
        <v>2016</v>
      </c>
      <c r="B1436" t="s">
        <v>539</v>
      </c>
    </row>
    <row r="1437" spans="1:2" x14ac:dyDescent="0.2">
      <c r="A1437" t="str">
        <f>Database!B4705</f>
        <v>2016</v>
      </c>
      <c r="B1437" t="s">
        <v>1167</v>
      </c>
    </row>
    <row r="1438" spans="1:2" x14ac:dyDescent="0.2">
      <c r="A1438" t="str">
        <f>Database!B4708</f>
        <v>2016</v>
      </c>
      <c r="B1438" t="s">
        <v>1488</v>
      </c>
    </row>
    <row r="1439" spans="1:2" x14ac:dyDescent="0.2">
      <c r="A1439" t="str">
        <f>Database!B4714</f>
        <v>2016</v>
      </c>
      <c r="B1439" t="s">
        <v>847</v>
      </c>
    </row>
    <row r="1440" spans="1:2" x14ac:dyDescent="0.2">
      <c r="A1440" t="str">
        <f>Database!B4715</f>
        <v>2016</v>
      </c>
      <c r="B1440" t="s">
        <v>368</v>
      </c>
    </row>
    <row r="1441" spans="1:2" x14ac:dyDescent="0.2">
      <c r="A1441" t="str">
        <f>Database!B4720</f>
        <v>2016</v>
      </c>
      <c r="B1441" t="s">
        <v>1763</v>
      </c>
    </row>
    <row r="1442" spans="1:2" x14ac:dyDescent="0.2">
      <c r="A1442" t="str">
        <f>Database!B4722</f>
        <v>2016</v>
      </c>
      <c r="B1442" t="s">
        <v>511</v>
      </c>
    </row>
    <row r="1443" spans="1:2" x14ac:dyDescent="0.2">
      <c r="A1443" t="str">
        <f>Database!B4725</f>
        <v>2016</v>
      </c>
      <c r="B1443" t="s">
        <v>1917</v>
      </c>
    </row>
    <row r="1444" spans="1:2" x14ac:dyDescent="0.2">
      <c r="A1444" t="str">
        <f>Database!B4730</f>
        <v>2016</v>
      </c>
      <c r="B1444" t="s">
        <v>249</v>
      </c>
    </row>
    <row r="1445" spans="1:2" x14ac:dyDescent="0.2">
      <c r="A1445" t="str">
        <f>Database!B4731</f>
        <v>2016</v>
      </c>
      <c r="B1445" t="s">
        <v>373</v>
      </c>
    </row>
    <row r="1446" spans="1:2" x14ac:dyDescent="0.2">
      <c r="A1446" t="str">
        <f>Database!B4732</f>
        <v>2016</v>
      </c>
      <c r="B1446" t="s">
        <v>3239</v>
      </c>
    </row>
    <row r="1447" spans="1:2" x14ac:dyDescent="0.2">
      <c r="A1447" t="str">
        <f>Database!B4734</f>
        <v>2016</v>
      </c>
      <c r="B1447" t="s">
        <v>2058</v>
      </c>
    </row>
    <row r="1448" spans="1:2" x14ac:dyDescent="0.2">
      <c r="A1448" t="str">
        <f>Database!B4742</f>
        <v>2016</v>
      </c>
      <c r="B1448" t="s">
        <v>1699</v>
      </c>
    </row>
    <row r="1449" spans="1:2" x14ac:dyDescent="0.2">
      <c r="A1449" t="str">
        <f>Database!B4743</f>
        <v>2016</v>
      </c>
      <c r="B1449" t="s">
        <v>1623</v>
      </c>
    </row>
    <row r="1450" spans="1:2" x14ac:dyDescent="0.2">
      <c r="A1450" t="str">
        <f>Database!B4744</f>
        <v>2016</v>
      </c>
      <c r="B1450" t="s">
        <v>1175</v>
      </c>
    </row>
    <row r="1451" spans="1:2" x14ac:dyDescent="0.2">
      <c r="A1451" t="str">
        <f>Database!B4745</f>
        <v>2016</v>
      </c>
      <c r="B1451" t="s">
        <v>291</v>
      </c>
    </row>
    <row r="1452" spans="1:2" x14ac:dyDescent="0.2">
      <c r="A1452" t="str">
        <f>Database!B4746</f>
        <v>2016</v>
      </c>
      <c r="B1452" t="s">
        <v>3243</v>
      </c>
    </row>
    <row r="1453" spans="1:2" x14ac:dyDescent="0.2">
      <c r="A1453" t="str">
        <f>Database!B4752</f>
        <v>2016</v>
      </c>
      <c r="B1453" t="s">
        <v>1057</v>
      </c>
    </row>
    <row r="1454" spans="1:2" x14ac:dyDescent="0.2">
      <c r="A1454" t="str">
        <f>Database!B4756</f>
        <v>2016</v>
      </c>
      <c r="B1454" t="s">
        <v>440</v>
      </c>
    </row>
    <row r="1455" spans="1:2" x14ac:dyDescent="0.2">
      <c r="A1455" t="str">
        <f>Database!B4766</f>
        <v>2016</v>
      </c>
      <c r="B1455" t="s">
        <v>599</v>
      </c>
    </row>
    <row r="1456" spans="1:2" x14ac:dyDescent="0.2">
      <c r="A1456" t="str">
        <f>Database!B4777</f>
        <v>2016</v>
      </c>
      <c r="B1456" t="s">
        <v>1003</v>
      </c>
    </row>
    <row r="1457" spans="1:2" x14ac:dyDescent="0.2">
      <c r="A1457" t="str">
        <f>Database!B4780</f>
        <v>2016</v>
      </c>
      <c r="B1457" t="s">
        <v>1710</v>
      </c>
    </row>
    <row r="1458" spans="1:2" x14ac:dyDescent="0.2">
      <c r="A1458" t="str">
        <f>Database!B4781</f>
        <v>2016</v>
      </c>
      <c r="B1458" t="s">
        <v>1226</v>
      </c>
    </row>
    <row r="1459" spans="1:2" x14ac:dyDescent="0.2">
      <c r="A1459" t="str">
        <f>Database!B4782</f>
        <v>2016</v>
      </c>
      <c r="B1459" t="s">
        <v>2072</v>
      </c>
    </row>
    <row r="1460" spans="1:2" x14ac:dyDescent="0.2">
      <c r="A1460" t="str">
        <f>Database!B4791</f>
        <v>2016</v>
      </c>
      <c r="B1460" t="s">
        <v>2033</v>
      </c>
    </row>
    <row r="1461" spans="1:2" x14ac:dyDescent="0.2">
      <c r="A1461" t="str">
        <f>Database!B4796</f>
        <v>2016</v>
      </c>
      <c r="B1461" t="s">
        <v>2831</v>
      </c>
    </row>
    <row r="1462" spans="1:2" x14ac:dyDescent="0.2">
      <c r="A1462" t="str">
        <f>Database!B4801</f>
        <v>2016</v>
      </c>
      <c r="B1462" t="s">
        <v>3256</v>
      </c>
    </row>
    <row r="1463" spans="1:2" x14ac:dyDescent="0.2">
      <c r="A1463" t="str">
        <f>Database!B4802</f>
        <v>2016</v>
      </c>
      <c r="B1463" t="s">
        <v>757</v>
      </c>
    </row>
    <row r="1464" spans="1:2" x14ac:dyDescent="0.2">
      <c r="A1464" t="str">
        <f>Database!B4806</f>
        <v>2016</v>
      </c>
      <c r="B1464" t="s">
        <v>689</v>
      </c>
    </row>
    <row r="1465" spans="1:2" x14ac:dyDescent="0.2">
      <c r="A1465" t="str">
        <f>Database!B4807</f>
        <v>2016</v>
      </c>
      <c r="B1465" t="s">
        <v>1783</v>
      </c>
    </row>
    <row r="1466" spans="1:2" x14ac:dyDescent="0.2">
      <c r="A1466" t="str">
        <f>Database!B4808</f>
        <v>2016</v>
      </c>
      <c r="B1466" t="s">
        <v>1129</v>
      </c>
    </row>
    <row r="1467" spans="1:2" x14ac:dyDescent="0.2">
      <c r="A1467" t="str">
        <f>Database!B4819</f>
        <v>2016</v>
      </c>
      <c r="B1467" t="s">
        <v>1386</v>
      </c>
    </row>
    <row r="1468" spans="1:2" x14ac:dyDescent="0.2">
      <c r="A1468" t="str">
        <f>Database!B4827</f>
        <v>2016</v>
      </c>
      <c r="B1468" t="s">
        <v>1440</v>
      </c>
    </row>
    <row r="1469" spans="1:2" x14ac:dyDescent="0.2">
      <c r="A1469" t="str">
        <f>Database!B4840</f>
        <v>2016</v>
      </c>
      <c r="B1469" t="s">
        <v>2505</v>
      </c>
    </row>
    <row r="1470" spans="1:2" x14ac:dyDescent="0.2">
      <c r="A1470" t="str">
        <f>Database!B4844</f>
        <v>2016</v>
      </c>
      <c r="B1470" t="s">
        <v>697</v>
      </c>
    </row>
    <row r="1471" spans="1:2" x14ac:dyDescent="0.2">
      <c r="A1471" t="str">
        <f>Database!B4846</f>
        <v>2016</v>
      </c>
      <c r="B1471" t="s">
        <v>827</v>
      </c>
    </row>
    <row r="1472" spans="1:2" x14ac:dyDescent="0.2">
      <c r="A1472" t="str">
        <f>Database!B4849</f>
        <v>2016</v>
      </c>
      <c r="B1472" t="s">
        <v>330</v>
      </c>
    </row>
    <row r="1473" spans="1:2" x14ac:dyDescent="0.2">
      <c r="A1473" t="str">
        <f>Database!B4851</f>
        <v>2016</v>
      </c>
      <c r="B1473" t="s">
        <v>2170</v>
      </c>
    </row>
    <row r="1474" spans="1:2" x14ac:dyDescent="0.2">
      <c r="A1474" t="str">
        <f>Database!B4854</f>
        <v>2016</v>
      </c>
      <c r="B1474" t="s">
        <v>3265</v>
      </c>
    </row>
    <row r="1475" spans="1:2" x14ac:dyDescent="0.2">
      <c r="A1475" t="str">
        <f>Database!B4867</f>
        <v>2016</v>
      </c>
      <c r="B1475" t="s">
        <v>3268</v>
      </c>
    </row>
    <row r="1476" spans="1:2" x14ac:dyDescent="0.2">
      <c r="A1476" t="str">
        <f>Database!B4870</f>
        <v>2016</v>
      </c>
      <c r="B1476" t="s">
        <v>1364</v>
      </c>
    </row>
    <row r="1477" spans="1:2" x14ac:dyDescent="0.2">
      <c r="A1477" t="str">
        <f>Database!B4872</f>
        <v>2016</v>
      </c>
      <c r="B1477" t="s">
        <v>3270</v>
      </c>
    </row>
    <row r="1478" spans="1:2" x14ac:dyDescent="0.2">
      <c r="A1478" t="str">
        <f>Database!B4873</f>
        <v>2016</v>
      </c>
      <c r="B1478" t="s">
        <v>745</v>
      </c>
    </row>
    <row r="1479" spans="1:2" x14ac:dyDescent="0.2">
      <c r="A1479" t="str">
        <f>Database!B4874</f>
        <v>2016</v>
      </c>
      <c r="B1479" t="s">
        <v>1704</v>
      </c>
    </row>
    <row r="1480" spans="1:2" x14ac:dyDescent="0.2">
      <c r="A1480" t="str">
        <f>Database!B4876</f>
        <v>2016</v>
      </c>
      <c r="B1480" t="s">
        <v>1841</v>
      </c>
    </row>
    <row r="1481" spans="1:2" x14ac:dyDescent="0.2">
      <c r="A1481" t="str">
        <f>Database!B4877</f>
        <v>2016</v>
      </c>
      <c r="B1481" t="s">
        <v>2419</v>
      </c>
    </row>
    <row r="1482" spans="1:2" x14ac:dyDescent="0.2">
      <c r="A1482" t="str">
        <f>Database!B4881</f>
        <v>2016</v>
      </c>
      <c r="B1482" t="s">
        <v>520</v>
      </c>
    </row>
    <row r="1483" spans="1:2" x14ac:dyDescent="0.2">
      <c r="A1483" t="str">
        <f>Database!B4884</f>
        <v>2016</v>
      </c>
      <c r="B1483" t="s">
        <v>1544</v>
      </c>
    </row>
    <row r="1484" spans="1:2" x14ac:dyDescent="0.2">
      <c r="A1484" t="str">
        <f>Database!B4888</f>
        <v>2016</v>
      </c>
      <c r="B1484" t="s">
        <v>66</v>
      </c>
    </row>
    <row r="1485" spans="1:2" x14ac:dyDescent="0.2">
      <c r="A1485" t="str">
        <f>Database!B4889</f>
        <v>2016</v>
      </c>
      <c r="B1485" t="s">
        <v>3277</v>
      </c>
    </row>
    <row r="1486" spans="1:2" x14ac:dyDescent="0.2">
      <c r="A1486" t="str">
        <f>Database!B4897</f>
        <v>2016</v>
      </c>
      <c r="B1486" t="s">
        <v>2661</v>
      </c>
    </row>
    <row r="1487" spans="1:2" x14ac:dyDescent="0.2">
      <c r="A1487" t="str">
        <f>Database!B4899</f>
        <v>2016</v>
      </c>
      <c r="B1487" t="s">
        <v>1322</v>
      </c>
    </row>
    <row r="1488" spans="1:2" x14ac:dyDescent="0.2">
      <c r="A1488" t="str">
        <f>Database!B4904</f>
        <v>2016</v>
      </c>
      <c r="B1488" t="s">
        <v>1106</v>
      </c>
    </row>
    <row r="1489" spans="1:2" x14ac:dyDescent="0.2">
      <c r="A1489" t="str">
        <f>Database!B4918</f>
        <v>2016</v>
      </c>
      <c r="B1489" t="s">
        <v>663</v>
      </c>
    </row>
    <row r="1490" spans="1:2" x14ac:dyDescent="0.2">
      <c r="A1490" t="str">
        <f>Database!B4920</f>
        <v>2016</v>
      </c>
      <c r="B1490" t="s">
        <v>3283</v>
      </c>
    </row>
    <row r="1491" spans="1:2" x14ac:dyDescent="0.2">
      <c r="A1491" t="str">
        <f>Database!B4923</f>
        <v>2016</v>
      </c>
      <c r="B1491" t="s">
        <v>1034</v>
      </c>
    </row>
    <row r="1492" spans="1:2" x14ac:dyDescent="0.2">
      <c r="A1492" t="str">
        <f>Database!B4926</f>
        <v>2016</v>
      </c>
      <c r="B1492" t="s">
        <v>2182</v>
      </c>
    </row>
    <row r="1493" spans="1:2" x14ac:dyDescent="0.2">
      <c r="A1493" t="str">
        <f>Database!B4927</f>
        <v>2016</v>
      </c>
      <c r="B1493" t="s">
        <v>2280</v>
      </c>
    </row>
    <row r="1494" spans="1:2" x14ac:dyDescent="0.2">
      <c r="A1494" t="str">
        <f>Database!B4928</f>
        <v>2016</v>
      </c>
      <c r="B1494" t="s">
        <v>3288</v>
      </c>
    </row>
    <row r="1495" spans="1:2" x14ac:dyDescent="0.2">
      <c r="A1495" t="str">
        <f>Database!B4935</f>
        <v>2016</v>
      </c>
      <c r="B1495" t="s">
        <v>1722</v>
      </c>
    </row>
    <row r="1496" spans="1:2" x14ac:dyDescent="0.2">
      <c r="A1496" t="str">
        <f>Database!B4937</f>
        <v>2016</v>
      </c>
      <c r="B1496" t="s">
        <v>172</v>
      </c>
    </row>
    <row r="1497" spans="1:2" x14ac:dyDescent="0.2">
      <c r="A1497" t="str">
        <f>Database!B4940</f>
        <v>2016</v>
      </c>
      <c r="B1497" t="s">
        <v>653</v>
      </c>
    </row>
    <row r="1498" spans="1:2" x14ac:dyDescent="0.2">
      <c r="A1498" t="str">
        <f>Database!B4945</f>
        <v>2016</v>
      </c>
      <c r="B1498" t="s">
        <v>1806</v>
      </c>
    </row>
    <row r="1499" spans="1:2" x14ac:dyDescent="0.2">
      <c r="A1499" t="str">
        <f>Database!B4951</f>
        <v>2016</v>
      </c>
      <c r="B1499" t="s">
        <v>1319</v>
      </c>
    </row>
    <row r="1500" spans="1:2" x14ac:dyDescent="0.2">
      <c r="A1500" t="str">
        <f>Database!B4953</f>
        <v>2016</v>
      </c>
      <c r="B1500" t="s">
        <v>2684</v>
      </c>
    </row>
    <row r="1501" spans="1:2" x14ac:dyDescent="0.2">
      <c r="A1501" t="str">
        <f>Database!B4955</f>
        <v>2016</v>
      </c>
      <c r="B1501" t="s">
        <v>2519</v>
      </c>
    </row>
    <row r="1502" spans="1:2" x14ac:dyDescent="0.2">
      <c r="A1502" t="str">
        <f>Database!B4972</f>
        <v>2016</v>
      </c>
      <c r="B1502" t="s">
        <v>2097</v>
      </c>
    </row>
    <row r="1503" spans="1:2" x14ac:dyDescent="0.2">
      <c r="A1503" t="str">
        <f>Database!B4977</f>
        <v>2016</v>
      </c>
      <c r="B1503" t="s">
        <v>2142</v>
      </c>
    </row>
    <row r="1504" spans="1:2" x14ac:dyDescent="0.2">
      <c r="A1504" t="str">
        <f>Database!B4978</f>
        <v>2016</v>
      </c>
      <c r="B1504" t="s">
        <v>536</v>
      </c>
    </row>
    <row r="1505" spans="1:2" x14ac:dyDescent="0.2">
      <c r="A1505" t="str">
        <f>Database!B4982</f>
        <v>2016</v>
      </c>
      <c r="B1505" t="s">
        <v>1954</v>
      </c>
    </row>
    <row r="1506" spans="1:2" x14ac:dyDescent="0.2">
      <c r="A1506" t="str">
        <f>Database!B4984</f>
        <v>2016</v>
      </c>
      <c r="B1506" t="s">
        <v>115</v>
      </c>
    </row>
    <row r="1507" spans="1:2" x14ac:dyDescent="0.2">
      <c r="A1507" t="str">
        <f>Database!B4985</f>
        <v>2016</v>
      </c>
      <c r="B1507" t="s">
        <v>1937</v>
      </c>
    </row>
    <row r="1508" spans="1:2" x14ac:dyDescent="0.2">
      <c r="A1508" t="str">
        <f>Database!B4995</f>
        <v>2016</v>
      </c>
      <c r="B1508" t="s">
        <v>533</v>
      </c>
    </row>
    <row r="1509" spans="1:2" x14ac:dyDescent="0.2">
      <c r="A1509" t="str">
        <f>Database!B4998</f>
        <v>2016</v>
      </c>
      <c r="B1509" t="s">
        <v>1164</v>
      </c>
    </row>
    <row r="1510" spans="1:2" x14ac:dyDescent="0.2">
      <c r="A1510" t="str">
        <f>Database!B5000</f>
        <v>2016</v>
      </c>
      <c r="B1510" t="s">
        <v>3302</v>
      </c>
    </row>
    <row r="1511" spans="1:2" x14ac:dyDescent="0.2">
      <c r="A1511" t="str">
        <f>Database!B5001</f>
        <v>2016</v>
      </c>
      <c r="B1511" t="s">
        <v>2548</v>
      </c>
    </row>
    <row r="1512" spans="1:2" x14ac:dyDescent="0.2">
      <c r="A1512" t="str">
        <f>Database!B5004</f>
        <v>2016</v>
      </c>
      <c r="B1512" t="s">
        <v>1894</v>
      </c>
    </row>
    <row r="1513" spans="1:2" x14ac:dyDescent="0.2">
      <c r="A1513" t="str">
        <f>Database!B5007</f>
        <v>2016</v>
      </c>
      <c r="B1513" t="s">
        <v>1410</v>
      </c>
    </row>
    <row r="1514" spans="1:2" x14ac:dyDescent="0.2">
      <c r="A1514" t="str">
        <f>Database!B5010</f>
        <v>2016</v>
      </c>
      <c r="B1514" t="s">
        <v>3304</v>
      </c>
    </row>
    <row r="1515" spans="1:2" x14ac:dyDescent="0.2">
      <c r="A1515" t="str">
        <f>Database!B5011</f>
        <v>2016</v>
      </c>
      <c r="B1515" t="s">
        <v>500</v>
      </c>
    </row>
    <row r="1516" spans="1:2" x14ac:dyDescent="0.2">
      <c r="A1516" t="str">
        <f>Database!B5014</f>
        <v>2016</v>
      </c>
      <c r="B1516" t="s">
        <v>1249</v>
      </c>
    </row>
    <row r="1517" spans="1:2" x14ac:dyDescent="0.2">
      <c r="A1517" t="str">
        <f>Database!B5015</f>
        <v>2016</v>
      </c>
      <c r="B1517" t="s">
        <v>70</v>
      </c>
    </row>
    <row r="1518" spans="1:2" x14ac:dyDescent="0.2">
      <c r="A1518" t="str">
        <f>Database!B5017</f>
        <v>2016</v>
      </c>
      <c r="B1518" t="s">
        <v>2521</v>
      </c>
    </row>
    <row r="1519" spans="1:2" x14ac:dyDescent="0.2">
      <c r="A1519" t="str">
        <f>Database!B5022</f>
        <v>2016</v>
      </c>
      <c r="B1519" t="s">
        <v>973</v>
      </c>
    </row>
    <row r="1520" spans="1:2" x14ac:dyDescent="0.2">
      <c r="A1520" t="str">
        <f>Database!B5023</f>
        <v>2016</v>
      </c>
      <c r="B1520" t="s">
        <v>1543</v>
      </c>
    </row>
    <row r="1521" spans="1:2" x14ac:dyDescent="0.2">
      <c r="A1521" t="str">
        <f>Database!B5025</f>
        <v>2016</v>
      </c>
      <c r="B1521" t="s">
        <v>1120</v>
      </c>
    </row>
    <row r="1522" spans="1:2" x14ac:dyDescent="0.2">
      <c r="A1522" t="str">
        <f>Database!B5026</f>
        <v>2016</v>
      </c>
      <c r="B1522" t="s">
        <v>2824</v>
      </c>
    </row>
    <row r="1523" spans="1:2" x14ac:dyDescent="0.2">
      <c r="A1523" t="str">
        <f>Database!B5030</f>
        <v>2016</v>
      </c>
      <c r="B1523" t="s">
        <v>2950</v>
      </c>
    </row>
    <row r="1524" spans="1:2" x14ac:dyDescent="0.2">
      <c r="A1524" t="str">
        <f>Database!B5033</f>
        <v>2016</v>
      </c>
      <c r="B1524" t="s">
        <v>1215</v>
      </c>
    </row>
    <row r="1525" spans="1:2" x14ac:dyDescent="0.2">
      <c r="A1525" t="str">
        <f>Database!B5035</f>
        <v>2016</v>
      </c>
      <c r="B1525" t="s">
        <v>685</v>
      </c>
    </row>
    <row r="1526" spans="1:2" x14ac:dyDescent="0.2">
      <c r="A1526" t="str">
        <f>Database!B5038</f>
        <v>2016</v>
      </c>
      <c r="B1526" t="s">
        <v>2253</v>
      </c>
    </row>
    <row r="1527" spans="1:2" x14ac:dyDescent="0.2">
      <c r="A1527" t="str">
        <f>Database!B5042</f>
        <v>2016</v>
      </c>
      <c r="B1527" t="s">
        <v>997</v>
      </c>
    </row>
    <row r="1528" spans="1:2" x14ac:dyDescent="0.2">
      <c r="A1528" t="str">
        <f>Database!B5049</f>
        <v>2016</v>
      </c>
      <c r="B1528" t="s">
        <v>2089</v>
      </c>
    </row>
    <row r="1529" spans="1:2" x14ac:dyDescent="0.2">
      <c r="A1529" t="str">
        <f>Database!B5051</f>
        <v>2016</v>
      </c>
      <c r="B1529" t="s">
        <v>235</v>
      </c>
    </row>
    <row r="1530" spans="1:2" x14ac:dyDescent="0.2">
      <c r="A1530" t="str">
        <f>Database!B5058</f>
        <v>2016</v>
      </c>
      <c r="B1530" t="s">
        <v>2085</v>
      </c>
    </row>
    <row r="1531" spans="1:2" x14ac:dyDescent="0.2">
      <c r="A1531" t="str">
        <f>Database!B5066</f>
        <v>2016</v>
      </c>
      <c r="B1531" t="s">
        <v>1359</v>
      </c>
    </row>
    <row r="1532" spans="1:2" x14ac:dyDescent="0.2">
      <c r="A1532" t="str">
        <f>Database!B5077</f>
        <v>2016</v>
      </c>
      <c r="B1532" t="s">
        <v>637</v>
      </c>
    </row>
    <row r="1533" spans="1:2" x14ac:dyDescent="0.2">
      <c r="A1533" t="str">
        <f>Database!B5082</f>
        <v>2016</v>
      </c>
      <c r="B1533" t="s">
        <v>414</v>
      </c>
    </row>
    <row r="1534" spans="1:2" x14ac:dyDescent="0.2">
      <c r="A1534" t="str">
        <f>Database!B5084</f>
        <v>2016</v>
      </c>
      <c r="B1534" t="s">
        <v>2398</v>
      </c>
    </row>
    <row r="1535" spans="1:2" x14ac:dyDescent="0.2">
      <c r="A1535" t="str">
        <f>Database!B5085</f>
        <v>2016</v>
      </c>
      <c r="B1535" t="s">
        <v>1800</v>
      </c>
    </row>
    <row r="1536" spans="1:2" x14ac:dyDescent="0.2">
      <c r="A1536" t="str">
        <f>Database!B5093</f>
        <v>2016</v>
      </c>
      <c r="B1536" t="s">
        <v>2578</v>
      </c>
    </row>
    <row r="1537" spans="1:2" x14ac:dyDescent="0.2">
      <c r="A1537" t="str">
        <f>Database!B5094</f>
        <v>2016</v>
      </c>
      <c r="B1537" t="s">
        <v>892</v>
      </c>
    </row>
    <row r="1538" spans="1:2" x14ac:dyDescent="0.2">
      <c r="A1538" t="str">
        <f>Database!B5096</f>
        <v>2016</v>
      </c>
      <c r="B1538" t="s">
        <v>3324</v>
      </c>
    </row>
    <row r="1539" spans="1:2" x14ac:dyDescent="0.2">
      <c r="A1539" t="str">
        <f>Database!B5102</f>
        <v>2016</v>
      </c>
      <c r="B1539" t="s">
        <v>865</v>
      </c>
    </row>
    <row r="1540" spans="1:2" x14ac:dyDescent="0.2">
      <c r="A1540" t="str">
        <f>Database!B5104</f>
        <v>2016</v>
      </c>
      <c r="B1540" t="s">
        <v>1663</v>
      </c>
    </row>
    <row r="1541" spans="1:2" x14ac:dyDescent="0.2">
      <c r="A1541" t="str">
        <f>Database!B5116</f>
        <v>2016</v>
      </c>
      <c r="B1541" t="s">
        <v>572</v>
      </c>
    </row>
    <row r="1542" spans="1:2" x14ac:dyDescent="0.2">
      <c r="A1542" t="str">
        <f>Database!B5117</f>
        <v>2016</v>
      </c>
      <c r="B1542" t="s">
        <v>797</v>
      </c>
    </row>
    <row r="1543" spans="1:2" x14ac:dyDescent="0.2">
      <c r="A1543" t="str">
        <f>Database!B5120</f>
        <v>2016</v>
      </c>
      <c r="B1543" t="s">
        <v>705</v>
      </c>
    </row>
    <row r="1544" spans="1:2" x14ac:dyDescent="0.2">
      <c r="A1544" t="str">
        <f>Database!B5125</f>
        <v>2016</v>
      </c>
      <c r="B1544" t="s">
        <v>1418</v>
      </c>
    </row>
    <row r="1545" spans="1:2" x14ac:dyDescent="0.2">
      <c r="A1545" t="str">
        <f>Database!B5133</f>
        <v>2016</v>
      </c>
      <c r="B1545" t="s">
        <v>2428</v>
      </c>
    </row>
    <row r="1546" spans="1:2" x14ac:dyDescent="0.2">
      <c r="A1546" t="str">
        <f>Database!B5139</f>
        <v>2016</v>
      </c>
      <c r="B1546" t="s">
        <v>1346</v>
      </c>
    </row>
    <row r="1547" spans="1:2" x14ac:dyDescent="0.2">
      <c r="A1547" t="str">
        <f>Database!B5141</f>
        <v>2016</v>
      </c>
      <c r="B1547" t="s">
        <v>2265</v>
      </c>
    </row>
    <row r="1548" spans="1:2" x14ac:dyDescent="0.2">
      <c r="A1548" t="str">
        <f>Database!B5142</f>
        <v>2016</v>
      </c>
      <c r="B1548" t="s">
        <v>2498</v>
      </c>
    </row>
    <row r="1549" spans="1:2" x14ac:dyDescent="0.2">
      <c r="A1549" t="str">
        <f>Database!B5145</f>
        <v>2016</v>
      </c>
      <c r="B1549" t="s">
        <v>267</v>
      </c>
    </row>
    <row r="1550" spans="1:2" x14ac:dyDescent="0.2">
      <c r="A1550" t="str">
        <f>Database!B5151</f>
        <v>2016</v>
      </c>
      <c r="B1550" t="s">
        <v>1808</v>
      </c>
    </row>
    <row r="1551" spans="1:2" x14ac:dyDescent="0.2">
      <c r="A1551" t="str">
        <f>Database!B5153</f>
        <v>2016</v>
      </c>
      <c r="B1551" t="s">
        <v>560</v>
      </c>
    </row>
    <row r="1552" spans="1:2" x14ac:dyDescent="0.2">
      <c r="A1552" t="str">
        <f>Database!B5170</f>
        <v>2016</v>
      </c>
      <c r="B1552" t="s">
        <v>283</v>
      </c>
    </row>
    <row r="1553" spans="1:2" x14ac:dyDescent="0.2">
      <c r="A1553" t="str">
        <f>Database!B5178</f>
        <v>2016</v>
      </c>
      <c r="B1553" t="s">
        <v>356</v>
      </c>
    </row>
    <row r="1554" spans="1:2" x14ac:dyDescent="0.2">
      <c r="A1554" t="str">
        <f>Database!B5184</f>
        <v>2016</v>
      </c>
      <c r="B1554" t="s">
        <v>1210</v>
      </c>
    </row>
    <row r="1555" spans="1:2" x14ac:dyDescent="0.2">
      <c r="A1555" t="str">
        <f>Database!B5185</f>
        <v>2016</v>
      </c>
      <c r="B1555" t="s">
        <v>1874</v>
      </c>
    </row>
    <row r="1556" spans="1:2" x14ac:dyDescent="0.2">
      <c r="A1556" t="str">
        <f>Database!B5186</f>
        <v>2016</v>
      </c>
      <c r="B1556" t="s">
        <v>859</v>
      </c>
    </row>
    <row r="1557" spans="1:2" x14ac:dyDescent="0.2">
      <c r="A1557" t="str">
        <f>Database!B5192</f>
        <v>2016</v>
      </c>
      <c r="B1557" t="s">
        <v>3344</v>
      </c>
    </row>
    <row r="1558" spans="1:2" x14ac:dyDescent="0.2">
      <c r="A1558" t="str">
        <f>Database!B5194</f>
        <v>2016</v>
      </c>
      <c r="B1558" t="s">
        <v>1787</v>
      </c>
    </row>
    <row r="1559" spans="1:2" x14ac:dyDescent="0.2">
      <c r="A1559" t="str">
        <f>Database!B5195</f>
        <v>2016</v>
      </c>
      <c r="B1559" t="s">
        <v>2861</v>
      </c>
    </row>
    <row r="1560" spans="1:2" x14ac:dyDescent="0.2">
      <c r="A1560" t="str">
        <f>Database!B5198</f>
        <v>2016</v>
      </c>
      <c r="B1560" t="s">
        <v>1132</v>
      </c>
    </row>
    <row r="1561" spans="1:2" x14ac:dyDescent="0.2">
      <c r="A1561" t="str">
        <f>Database!B5206</f>
        <v>2016</v>
      </c>
      <c r="B1561" t="s">
        <v>1940</v>
      </c>
    </row>
    <row r="1562" spans="1:2" x14ac:dyDescent="0.2">
      <c r="A1562" t="str">
        <f>Database!B5208</f>
        <v>2016</v>
      </c>
      <c r="B1562" t="s">
        <v>2119</v>
      </c>
    </row>
    <row r="1563" spans="1:2" x14ac:dyDescent="0.2">
      <c r="A1563" t="str">
        <f>Database!B5215</f>
        <v>2016</v>
      </c>
      <c r="B1563" t="s">
        <v>1908</v>
      </c>
    </row>
    <row r="1564" spans="1:2" x14ac:dyDescent="0.2">
      <c r="A1564" t="str">
        <f>Database!B5216</f>
        <v>2016</v>
      </c>
      <c r="B1564" t="s">
        <v>2946</v>
      </c>
    </row>
    <row r="1565" spans="1:2" x14ac:dyDescent="0.2">
      <c r="A1565" t="str">
        <f>Database!B5218</f>
        <v>2016</v>
      </c>
      <c r="B1565" t="s">
        <v>1736</v>
      </c>
    </row>
    <row r="1566" spans="1:2" x14ac:dyDescent="0.2">
      <c r="A1566" t="str">
        <f>Database!B5227</f>
        <v>2016</v>
      </c>
      <c r="B1566" t="s">
        <v>475</v>
      </c>
    </row>
    <row r="1567" spans="1:2" x14ac:dyDescent="0.2">
      <c r="A1567" t="str">
        <f>Database!B5228</f>
        <v>2016</v>
      </c>
      <c r="B1567" t="s">
        <v>412</v>
      </c>
    </row>
    <row r="1568" spans="1:2" x14ac:dyDescent="0.2">
      <c r="A1568" t="str">
        <f>Database!B5234</f>
        <v>2016</v>
      </c>
      <c r="B1568" t="s">
        <v>3356</v>
      </c>
    </row>
    <row r="1569" spans="1:2" x14ac:dyDescent="0.2">
      <c r="A1569" t="str">
        <f>Database!B5236</f>
        <v>2016</v>
      </c>
      <c r="B1569" t="s">
        <v>3359</v>
      </c>
    </row>
    <row r="1570" spans="1:2" x14ac:dyDescent="0.2">
      <c r="A1570" t="str">
        <f>Database!B5240</f>
        <v>2016</v>
      </c>
      <c r="B1570" t="s">
        <v>2070</v>
      </c>
    </row>
    <row r="1571" spans="1:2" x14ac:dyDescent="0.2">
      <c r="A1571" t="str">
        <f>Database!B5246</f>
        <v>2016</v>
      </c>
      <c r="B1571" t="s">
        <v>1267</v>
      </c>
    </row>
    <row r="1572" spans="1:2" x14ac:dyDescent="0.2">
      <c r="A1572" t="str">
        <f>Database!B5247</f>
        <v>2016</v>
      </c>
      <c r="B1572" t="s">
        <v>1018</v>
      </c>
    </row>
    <row r="1573" spans="1:2" x14ac:dyDescent="0.2">
      <c r="A1573" t="str">
        <f>Database!B5248</f>
        <v>2016</v>
      </c>
      <c r="B1573" t="s">
        <v>1348</v>
      </c>
    </row>
    <row r="1574" spans="1:2" x14ac:dyDescent="0.2">
      <c r="A1574" t="str">
        <f>Database!B5251</f>
        <v>2016</v>
      </c>
      <c r="B1574" t="s">
        <v>2317</v>
      </c>
    </row>
    <row r="1575" spans="1:2" x14ac:dyDescent="0.2">
      <c r="A1575" t="str">
        <f>Database!B5255</f>
        <v>2016</v>
      </c>
      <c r="B1575" t="s">
        <v>1137</v>
      </c>
    </row>
    <row r="1576" spans="1:2" x14ac:dyDescent="0.2">
      <c r="A1576" t="str">
        <f>Database!B5256</f>
        <v>2016</v>
      </c>
      <c r="B1576" t="s">
        <v>1682</v>
      </c>
    </row>
    <row r="1577" spans="1:2" x14ac:dyDescent="0.2">
      <c r="A1577" t="str">
        <f>Database!B5259</f>
        <v>2016</v>
      </c>
      <c r="B1577" t="s">
        <v>1076</v>
      </c>
    </row>
    <row r="1578" spans="1:2" x14ac:dyDescent="0.2">
      <c r="A1578" t="str">
        <f>Database!B5261</f>
        <v>2016</v>
      </c>
      <c r="B1578" t="s">
        <v>1589</v>
      </c>
    </row>
    <row r="1579" spans="1:2" x14ac:dyDescent="0.2">
      <c r="A1579" t="str">
        <f>Database!B5268</f>
        <v>2016</v>
      </c>
      <c r="B1579" t="s">
        <v>1406</v>
      </c>
    </row>
    <row r="1580" spans="1:2" x14ac:dyDescent="0.2">
      <c r="A1580" t="str">
        <f>Database!B5270</f>
        <v>2016</v>
      </c>
      <c r="B1580" t="s">
        <v>193</v>
      </c>
    </row>
    <row r="1581" spans="1:2" x14ac:dyDescent="0.2">
      <c r="A1581" t="str">
        <f>Database!B5271</f>
        <v>2016</v>
      </c>
      <c r="B1581" t="s">
        <v>1158</v>
      </c>
    </row>
    <row r="1582" spans="1:2" x14ac:dyDescent="0.2">
      <c r="A1582" t="str">
        <f>Database!B5275</f>
        <v>2016</v>
      </c>
      <c r="B1582" t="s">
        <v>1700</v>
      </c>
    </row>
    <row r="1583" spans="1:2" x14ac:dyDescent="0.2">
      <c r="A1583" t="str">
        <f>Database!B5279</f>
        <v>2016</v>
      </c>
      <c r="B1583" t="s">
        <v>726</v>
      </c>
    </row>
    <row r="1584" spans="1:2" x14ac:dyDescent="0.2">
      <c r="A1584" t="str">
        <f>Database!B5283</f>
        <v>2016</v>
      </c>
      <c r="B1584" t="s">
        <v>2005</v>
      </c>
    </row>
    <row r="1585" spans="1:2" x14ac:dyDescent="0.2">
      <c r="A1585" t="str">
        <f>Database!B5287</f>
        <v>2016</v>
      </c>
      <c r="B1585" t="s">
        <v>1098</v>
      </c>
    </row>
    <row r="1586" spans="1:2" x14ac:dyDescent="0.2">
      <c r="A1586" t="str">
        <f>Database!B5289</f>
        <v>2016</v>
      </c>
      <c r="B1586" t="s">
        <v>2064</v>
      </c>
    </row>
    <row r="1587" spans="1:2" x14ac:dyDescent="0.2">
      <c r="A1587" t="str">
        <f>Database!B5291</f>
        <v>2016</v>
      </c>
      <c r="B1587" t="s">
        <v>1505</v>
      </c>
    </row>
    <row r="1588" spans="1:2" x14ac:dyDescent="0.2">
      <c r="A1588" t="str">
        <f>Database!B5298</f>
        <v>2016</v>
      </c>
      <c r="B1588" t="s">
        <v>3374</v>
      </c>
    </row>
    <row r="1589" spans="1:2" x14ac:dyDescent="0.2">
      <c r="A1589" t="str">
        <f>Database!B5299</f>
        <v>2016</v>
      </c>
      <c r="B1589" t="s">
        <v>1328</v>
      </c>
    </row>
    <row r="1590" spans="1:2" x14ac:dyDescent="0.2">
      <c r="A1590" t="str">
        <f>Database!B5301</f>
        <v>2016</v>
      </c>
      <c r="B1590" t="s">
        <v>2781</v>
      </c>
    </row>
    <row r="1591" spans="1:2" x14ac:dyDescent="0.2">
      <c r="A1591" t="str">
        <f>Database!B5302</f>
        <v>2016</v>
      </c>
      <c r="B1591" t="s">
        <v>1769</v>
      </c>
    </row>
    <row r="1592" spans="1:2" x14ac:dyDescent="0.2">
      <c r="A1592" t="str">
        <f>Database!B5303</f>
        <v>2016</v>
      </c>
      <c r="B1592" t="s">
        <v>212</v>
      </c>
    </row>
    <row r="1593" spans="1:2" x14ac:dyDescent="0.2">
      <c r="A1593" t="str">
        <f>Database!B5305</f>
        <v>2016</v>
      </c>
      <c r="B1593" t="s">
        <v>1262</v>
      </c>
    </row>
    <row r="1594" spans="1:2" x14ac:dyDescent="0.2">
      <c r="A1594" t="str">
        <f>Database!B5307</f>
        <v>2016</v>
      </c>
      <c r="B1594" t="s">
        <v>824</v>
      </c>
    </row>
    <row r="1595" spans="1:2" x14ac:dyDescent="0.2">
      <c r="A1595" t="str">
        <f>Database!B5321</f>
        <v>2016</v>
      </c>
      <c r="B1595" t="s">
        <v>1727</v>
      </c>
    </row>
    <row r="1596" spans="1:2" x14ac:dyDescent="0.2">
      <c r="A1596" t="str">
        <f>Database!B5322</f>
        <v>2016</v>
      </c>
      <c r="B1596" t="s">
        <v>580</v>
      </c>
    </row>
    <row r="1597" spans="1:2" x14ac:dyDescent="0.2">
      <c r="A1597" t="str">
        <f>Database!B5326</f>
        <v>2016</v>
      </c>
      <c r="B1597" t="s">
        <v>490</v>
      </c>
    </row>
    <row r="1598" spans="1:2" x14ac:dyDescent="0.2">
      <c r="A1598" t="str">
        <f>Database!B5327</f>
        <v>2016</v>
      </c>
      <c r="B1598" t="s">
        <v>1187</v>
      </c>
    </row>
    <row r="1599" spans="1:2" x14ac:dyDescent="0.2">
      <c r="A1599" t="str">
        <f>Database!B5328</f>
        <v>2016</v>
      </c>
      <c r="B1599" t="s">
        <v>1793</v>
      </c>
    </row>
    <row r="1600" spans="1:2" x14ac:dyDescent="0.2">
      <c r="A1600" t="str">
        <f>Database!B5329</f>
        <v>2016</v>
      </c>
      <c r="B1600" t="s">
        <v>1945</v>
      </c>
    </row>
    <row r="1601" spans="1:2" x14ac:dyDescent="0.2">
      <c r="A1601" t="str">
        <f>Database!B5330</f>
        <v>2016</v>
      </c>
      <c r="B1601" t="s">
        <v>775</v>
      </c>
    </row>
    <row r="1602" spans="1:2" x14ac:dyDescent="0.2">
      <c r="A1602" t="str">
        <f>Database!B5331</f>
        <v>2016</v>
      </c>
      <c r="B1602" t="s">
        <v>3382</v>
      </c>
    </row>
    <row r="1603" spans="1:2" x14ac:dyDescent="0.2">
      <c r="A1603" t="str">
        <f>Database!B5334</f>
        <v>2016</v>
      </c>
      <c r="B1603" t="s">
        <v>1048</v>
      </c>
    </row>
    <row r="1604" spans="1:2" x14ac:dyDescent="0.2">
      <c r="A1604" t="str">
        <f>Database!B5352</f>
        <v>2016</v>
      </c>
      <c r="B1604" t="s">
        <v>1311</v>
      </c>
    </row>
    <row r="1605" spans="1:2" x14ac:dyDescent="0.2">
      <c r="A1605" t="str">
        <f>Database!B5355</f>
        <v>2016</v>
      </c>
      <c r="B1605" t="s">
        <v>1205</v>
      </c>
    </row>
    <row r="1606" spans="1:2" x14ac:dyDescent="0.2">
      <c r="A1606" t="str">
        <f>Database!B5358</f>
        <v>2016</v>
      </c>
      <c r="B1606" t="s">
        <v>1112</v>
      </c>
    </row>
    <row r="1607" spans="1:2" x14ac:dyDescent="0.2">
      <c r="A1607" t="str">
        <f>Database!B5364</f>
        <v>2016</v>
      </c>
      <c r="B1607" t="s">
        <v>124</v>
      </c>
    </row>
    <row r="1608" spans="1:2" x14ac:dyDescent="0.2">
      <c r="A1608" t="str">
        <f>Database!B5366</f>
        <v>2016</v>
      </c>
      <c r="B1608" t="s">
        <v>2459</v>
      </c>
    </row>
    <row r="1609" spans="1:2" x14ac:dyDescent="0.2">
      <c r="A1609" t="str">
        <f>Database!B5367</f>
        <v>2016</v>
      </c>
      <c r="B1609" t="s">
        <v>2075</v>
      </c>
    </row>
    <row r="1610" spans="1:2" x14ac:dyDescent="0.2">
      <c r="A1610" t="str">
        <f>Database!B5379</f>
        <v>2016</v>
      </c>
      <c r="B1610" t="s">
        <v>2020</v>
      </c>
    </row>
    <row r="1611" spans="1:2" x14ac:dyDescent="0.2">
      <c r="A1611" t="str">
        <f>Database!B5380</f>
        <v>2016</v>
      </c>
      <c r="B1611" t="s">
        <v>1236</v>
      </c>
    </row>
    <row r="1612" spans="1:2" x14ac:dyDescent="0.2">
      <c r="A1612" t="str">
        <f>Database!B5382</f>
        <v>2016</v>
      </c>
      <c r="B1612" t="s">
        <v>2928</v>
      </c>
    </row>
    <row r="1613" spans="1:2" x14ac:dyDescent="0.2">
      <c r="A1613" t="str">
        <f>Database!B5390</f>
        <v>2016</v>
      </c>
      <c r="B1613" t="s">
        <v>2749</v>
      </c>
    </row>
    <row r="1614" spans="1:2" x14ac:dyDescent="0.2">
      <c r="A1614" t="str">
        <f>Database!B5395</f>
        <v>2016</v>
      </c>
      <c r="B1614" t="s">
        <v>1796</v>
      </c>
    </row>
    <row r="1615" spans="1:2" x14ac:dyDescent="0.2">
      <c r="A1615" t="str">
        <f>Database!B5400</f>
        <v>2016</v>
      </c>
      <c r="B1615" t="s">
        <v>435</v>
      </c>
    </row>
    <row r="1616" spans="1:2" x14ac:dyDescent="0.2">
      <c r="A1616" t="str">
        <f>Database!B5416</f>
        <v>2016</v>
      </c>
      <c r="B1616" t="s">
        <v>1527</v>
      </c>
    </row>
    <row r="1617" spans="1:2" x14ac:dyDescent="0.2">
      <c r="A1617" t="str">
        <f>Database!B5422</f>
        <v>2016</v>
      </c>
      <c r="B1617" t="s">
        <v>647</v>
      </c>
    </row>
    <row r="1618" spans="1:2" x14ac:dyDescent="0.2">
      <c r="A1618" t="str">
        <f>Database!B5427</f>
        <v>2016</v>
      </c>
      <c r="B1618" t="s">
        <v>1420</v>
      </c>
    </row>
    <row r="1619" spans="1:2" x14ac:dyDescent="0.2">
      <c r="A1619" t="str">
        <f>Database!B5431</f>
        <v>2016</v>
      </c>
      <c r="B1619" t="s">
        <v>1484</v>
      </c>
    </row>
    <row r="1620" spans="1:2" x14ac:dyDescent="0.2">
      <c r="A1620" t="str">
        <f>Database!B5438</f>
        <v>2016</v>
      </c>
      <c r="B1620" t="s">
        <v>2292</v>
      </c>
    </row>
    <row r="1621" spans="1:2" x14ac:dyDescent="0.2">
      <c r="A1621" t="str">
        <f>Database!B5441</f>
        <v>2016</v>
      </c>
      <c r="B1621" t="s">
        <v>1432</v>
      </c>
    </row>
    <row r="1622" spans="1:2" x14ac:dyDescent="0.2">
      <c r="A1622" t="str">
        <f>Database!B5449</f>
        <v>2016</v>
      </c>
      <c r="B1622" t="s">
        <v>516</v>
      </c>
    </row>
    <row r="1623" spans="1:2" x14ac:dyDescent="0.2">
      <c r="A1623" t="str">
        <f>Database!B5461</f>
        <v>2016</v>
      </c>
      <c r="B1623" t="s">
        <v>2949</v>
      </c>
    </row>
    <row r="1624" spans="1:2" x14ac:dyDescent="0.2">
      <c r="A1624" t="str">
        <f>Database!B5464</f>
        <v>2016</v>
      </c>
      <c r="B1624" t="s">
        <v>457</v>
      </c>
    </row>
    <row r="1625" spans="1:2" x14ac:dyDescent="0.2">
      <c r="A1625" t="str">
        <f>Database!B5467</f>
        <v>2016</v>
      </c>
      <c r="B1625" t="s">
        <v>97</v>
      </c>
    </row>
    <row r="1626" spans="1:2" x14ac:dyDescent="0.2">
      <c r="A1626" t="str">
        <f>Database!B5478</f>
        <v>2016</v>
      </c>
      <c r="B1626" t="s">
        <v>142</v>
      </c>
    </row>
    <row r="1627" spans="1:2" x14ac:dyDescent="0.2">
      <c r="A1627" t="str">
        <f>Database!B5490</f>
        <v>2016</v>
      </c>
      <c r="B1627" t="s">
        <v>229</v>
      </c>
    </row>
    <row r="1628" spans="1:2" x14ac:dyDescent="0.2">
      <c r="A1628" t="str">
        <f>Database!B5491</f>
        <v>2016</v>
      </c>
      <c r="B1628" t="s">
        <v>168</v>
      </c>
    </row>
    <row r="1629" spans="1:2" x14ac:dyDescent="0.2">
      <c r="A1629" t="str">
        <f>Database!B5498</f>
        <v>2016</v>
      </c>
      <c r="B1629" t="s">
        <v>1277</v>
      </c>
    </row>
    <row r="1630" spans="1:2" x14ac:dyDescent="0.2">
      <c r="A1630" t="str">
        <f>Database!B5501</f>
        <v>2016</v>
      </c>
      <c r="B1630" t="s">
        <v>1059</v>
      </c>
    </row>
    <row r="1631" spans="1:2" x14ac:dyDescent="0.2">
      <c r="A1631" t="str">
        <f>Database!B5505</f>
        <v>2016</v>
      </c>
      <c r="B1631" t="s">
        <v>1481</v>
      </c>
    </row>
    <row r="1632" spans="1:2" x14ac:dyDescent="0.2">
      <c r="A1632" t="str">
        <f>Database!B5509</f>
        <v>2016</v>
      </c>
      <c r="B1632" t="s">
        <v>1824</v>
      </c>
    </row>
    <row r="1633" spans="1:2" x14ac:dyDescent="0.2">
      <c r="A1633" t="str">
        <f>Database!B5517</f>
        <v>2016</v>
      </c>
      <c r="B1633" t="s">
        <v>2329</v>
      </c>
    </row>
    <row r="1634" spans="1:2" x14ac:dyDescent="0.2">
      <c r="A1634" t="str">
        <f>Database!B5518</f>
        <v>2016</v>
      </c>
      <c r="B1634" t="s">
        <v>2992</v>
      </c>
    </row>
    <row r="1635" spans="1:2" x14ac:dyDescent="0.2">
      <c r="A1635" t="str">
        <f>Database!B5519</f>
        <v>2016</v>
      </c>
      <c r="B1635" t="s">
        <v>1989</v>
      </c>
    </row>
    <row r="1636" spans="1:2" x14ac:dyDescent="0.2">
      <c r="A1636" t="str">
        <f>Database!B5521</f>
        <v>2016</v>
      </c>
      <c r="B1636" t="s">
        <v>1365</v>
      </c>
    </row>
    <row r="1637" spans="1:2" x14ac:dyDescent="0.2">
      <c r="A1637" t="str">
        <f>Database!B5536</f>
        <v>2016</v>
      </c>
      <c r="B1637" t="s">
        <v>260</v>
      </c>
    </row>
    <row r="1638" spans="1:2" x14ac:dyDescent="0.2">
      <c r="A1638" t="str">
        <f>Database!B5547</f>
        <v>2016</v>
      </c>
      <c r="B1638" t="s">
        <v>1308</v>
      </c>
    </row>
    <row r="1639" spans="1:2" x14ac:dyDescent="0.2">
      <c r="A1639" t="str">
        <f>Database!B5550</f>
        <v>2016</v>
      </c>
      <c r="B1639" t="s">
        <v>2645</v>
      </c>
    </row>
    <row r="1640" spans="1:2" x14ac:dyDescent="0.2">
      <c r="A1640" t="str">
        <f>Database!B5553</f>
        <v>2016</v>
      </c>
      <c r="B1640" t="s">
        <v>326</v>
      </c>
    </row>
    <row r="1641" spans="1:2" x14ac:dyDescent="0.2">
      <c r="A1641" t="str">
        <f>Database!B5560</f>
        <v>2016</v>
      </c>
      <c r="B1641" t="s">
        <v>995</v>
      </c>
    </row>
    <row r="1642" spans="1:2" x14ac:dyDescent="0.2">
      <c r="A1642" t="str">
        <f>Database!B5561</f>
        <v>2016</v>
      </c>
      <c r="B1642" t="s">
        <v>2847</v>
      </c>
    </row>
    <row r="1643" spans="1:2" x14ac:dyDescent="0.2">
      <c r="A1643" t="str">
        <f>Database!B5563</f>
        <v>2016</v>
      </c>
      <c r="B1643" t="s">
        <v>718</v>
      </c>
    </row>
    <row r="1644" spans="1:2" x14ac:dyDescent="0.2">
      <c r="A1644" t="str">
        <f>Database!B5569</f>
        <v>2016</v>
      </c>
      <c r="B1644" t="s">
        <v>2393</v>
      </c>
    </row>
    <row r="1645" spans="1:2" x14ac:dyDescent="0.2">
      <c r="A1645" t="str">
        <f>Database!B5577</f>
        <v>2016</v>
      </c>
      <c r="B1645" t="s">
        <v>1350</v>
      </c>
    </row>
    <row r="1646" spans="1:2" x14ac:dyDescent="0.2">
      <c r="A1646" t="str">
        <f>Database!B5593</f>
        <v>2016</v>
      </c>
      <c r="B1646" t="s">
        <v>766</v>
      </c>
    </row>
    <row r="1647" spans="1:2" x14ac:dyDescent="0.2">
      <c r="A1647" t="str">
        <f>Database!B5610</f>
        <v>2016</v>
      </c>
      <c r="B1647" t="s">
        <v>1898</v>
      </c>
    </row>
    <row r="1648" spans="1:2" x14ac:dyDescent="0.2">
      <c r="A1648" t="str">
        <f>Database!B5612</f>
        <v>2016</v>
      </c>
      <c r="B1648" t="s">
        <v>1755</v>
      </c>
    </row>
    <row r="1649" spans="1:2" x14ac:dyDescent="0.2">
      <c r="A1649" t="str">
        <f>Database!B5614</f>
        <v>2016</v>
      </c>
      <c r="B1649" t="s">
        <v>1611</v>
      </c>
    </row>
    <row r="1650" spans="1:2" x14ac:dyDescent="0.2">
      <c r="A1650" t="str">
        <f>Database!B5616</f>
        <v>2016</v>
      </c>
      <c r="B1650" t="s">
        <v>876</v>
      </c>
    </row>
    <row r="1651" spans="1:2" x14ac:dyDescent="0.2">
      <c r="A1651" t="str">
        <f>Database!B5620</f>
        <v>2016</v>
      </c>
      <c r="B1651" t="s">
        <v>454</v>
      </c>
    </row>
    <row r="1652" spans="1:2" x14ac:dyDescent="0.2">
      <c r="A1652" t="str">
        <f>Database!B5626</f>
        <v>2016</v>
      </c>
      <c r="B1652" t="s">
        <v>91</v>
      </c>
    </row>
    <row r="1653" spans="1:2" x14ac:dyDescent="0.2">
      <c r="A1653" t="str">
        <f>Database!B5627</f>
        <v>2016</v>
      </c>
      <c r="B1653" t="s">
        <v>432</v>
      </c>
    </row>
    <row r="1654" spans="1:2" x14ac:dyDescent="0.2">
      <c r="A1654" t="str">
        <f>Database!B5631</f>
        <v>2016</v>
      </c>
      <c r="B1654" t="s">
        <v>2790</v>
      </c>
    </row>
    <row r="1655" spans="1:2" x14ac:dyDescent="0.2">
      <c r="A1655" t="str">
        <f>Database!B5633</f>
        <v>2016</v>
      </c>
      <c r="B1655" t="s">
        <v>1776</v>
      </c>
    </row>
    <row r="1656" spans="1:2" x14ac:dyDescent="0.2">
      <c r="A1656" t="str">
        <f>Database!B5639</f>
        <v>2016</v>
      </c>
      <c r="B1656" t="s">
        <v>852</v>
      </c>
    </row>
    <row r="1657" spans="1:2" x14ac:dyDescent="0.2">
      <c r="A1657" t="str">
        <f>Database!B5642</f>
        <v>2016</v>
      </c>
      <c r="B1657" t="s">
        <v>2439</v>
      </c>
    </row>
    <row r="1658" spans="1:2" x14ac:dyDescent="0.2">
      <c r="A1658" t="str">
        <f>Database!B5653</f>
        <v>2016</v>
      </c>
      <c r="B1658" t="s">
        <v>149</v>
      </c>
    </row>
    <row r="1659" spans="1:2" x14ac:dyDescent="0.2">
      <c r="A1659" t="str">
        <f>Database!B5661</f>
        <v>2016</v>
      </c>
      <c r="B1659" t="s">
        <v>555</v>
      </c>
    </row>
    <row r="1660" spans="1:2" x14ac:dyDescent="0.2">
      <c r="A1660" t="str">
        <f>Database!B5662</f>
        <v>2016</v>
      </c>
      <c r="B1660" t="s">
        <v>529</v>
      </c>
    </row>
    <row r="1661" spans="1:2" x14ac:dyDescent="0.2">
      <c r="A1661" t="str">
        <f>Database!B5669</f>
        <v>2016</v>
      </c>
      <c r="B1661" t="s">
        <v>1030</v>
      </c>
    </row>
    <row r="1662" spans="1:2" x14ac:dyDescent="0.2">
      <c r="A1662" t="str">
        <f>Database!B5671</f>
        <v>2016</v>
      </c>
      <c r="B1662" t="s">
        <v>2389</v>
      </c>
    </row>
    <row r="1663" spans="1:2" x14ac:dyDescent="0.2">
      <c r="A1663" t="str">
        <f>Database!B5675</f>
        <v>2016</v>
      </c>
      <c r="B1663" t="s">
        <v>1782</v>
      </c>
    </row>
    <row r="1664" spans="1:2" x14ac:dyDescent="0.2">
      <c r="A1664" t="str">
        <f>Database!B5677</f>
        <v>2016</v>
      </c>
      <c r="B1664" t="s">
        <v>1212</v>
      </c>
    </row>
    <row r="1665" spans="1:2" x14ac:dyDescent="0.2">
      <c r="A1665" t="str">
        <f>Database!B5683</f>
        <v>2016</v>
      </c>
      <c r="B1665" t="s">
        <v>316</v>
      </c>
    </row>
    <row r="1666" spans="1:2" x14ac:dyDescent="0.2">
      <c r="A1666" t="str">
        <f>Database!B5686</f>
        <v>2016</v>
      </c>
      <c r="B1666" t="s">
        <v>947</v>
      </c>
    </row>
    <row r="1667" spans="1:2" x14ac:dyDescent="0.2">
      <c r="A1667" t="str">
        <f>Database!B5688</f>
        <v>2016</v>
      </c>
      <c r="B1667" t="s">
        <v>1032</v>
      </c>
    </row>
    <row r="1668" spans="1:2" x14ac:dyDescent="0.2">
      <c r="A1668" t="str">
        <f>Database!B5690</f>
        <v>2016</v>
      </c>
      <c r="B1668" t="s">
        <v>1879</v>
      </c>
    </row>
    <row r="1669" spans="1:2" x14ac:dyDescent="0.2">
      <c r="A1669" t="str">
        <f>Database!B5705</f>
        <v>2016</v>
      </c>
      <c r="B1669" t="s">
        <v>634</v>
      </c>
    </row>
    <row r="1670" spans="1:2" x14ac:dyDescent="0.2">
      <c r="A1670" t="str">
        <f>Database!B5712</f>
        <v>2016</v>
      </c>
      <c r="B1670" t="s">
        <v>285</v>
      </c>
    </row>
    <row r="1671" spans="1:2" x14ac:dyDescent="0.2">
      <c r="A1671" t="str">
        <f>Database!B5713</f>
        <v>2016</v>
      </c>
      <c r="B1671" t="s">
        <v>514</v>
      </c>
    </row>
    <row r="1672" spans="1:2" x14ac:dyDescent="0.2">
      <c r="A1672" t="str">
        <f>Database!B5720</f>
        <v>2016</v>
      </c>
      <c r="B1672" t="s">
        <v>2108</v>
      </c>
    </row>
    <row r="1673" spans="1:2" x14ac:dyDescent="0.2">
      <c r="A1673" t="str">
        <f>Database!B5738</f>
        <v>2016</v>
      </c>
      <c r="B1673" t="s">
        <v>932</v>
      </c>
    </row>
    <row r="1674" spans="1:2" x14ac:dyDescent="0.2">
      <c r="A1674" t="str">
        <f>Database!B5744</f>
        <v>2016</v>
      </c>
      <c r="B1674" t="s">
        <v>276</v>
      </c>
    </row>
    <row r="1675" spans="1:2" x14ac:dyDescent="0.2">
      <c r="A1675" t="str">
        <f>Database!B5745</f>
        <v>2016</v>
      </c>
      <c r="B1675" t="s">
        <v>1427</v>
      </c>
    </row>
    <row r="1676" spans="1:2" x14ac:dyDescent="0.2">
      <c r="A1676" t="str">
        <f>Database!B5749</f>
        <v>2016</v>
      </c>
      <c r="B1676" t="s">
        <v>1074</v>
      </c>
    </row>
    <row r="1677" spans="1:2" x14ac:dyDescent="0.2">
      <c r="A1677" t="str">
        <f>Database!B5750</f>
        <v>2016</v>
      </c>
      <c r="B1677" t="s">
        <v>2561</v>
      </c>
    </row>
    <row r="1678" spans="1:2" x14ac:dyDescent="0.2">
      <c r="A1678" t="str">
        <f>Database!B5760</f>
        <v>2016</v>
      </c>
      <c r="B1678" t="s">
        <v>1977</v>
      </c>
    </row>
    <row r="1679" spans="1:2" x14ac:dyDescent="0.2">
      <c r="A1679" t="str">
        <f>Database!B5763</f>
        <v>2016</v>
      </c>
      <c r="B1679" t="s">
        <v>1877</v>
      </c>
    </row>
    <row r="1680" spans="1:2" x14ac:dyDescent="0.2">
      <c r="A1680" t="str">
        <f>Database!B5764</f>
        <v>2016</v>
      </c>
      <c r="B1680" t="s">
        <v>2244</v>
      </c>
    </row>
    <row r="1681" spans="1:2" x14ac:dyDescent="0.2">
      <c r="A1681" t="str">
        <f>Database!B5772</f>
        <v>2016</v>
      </c>
      <c r="B1681" t="s">
        <v>1090</v>
      </c>
    </row>
    <row r="1682" spans="1:2" x14ac:dyDescent="0.2">
      <c r="A1682" t="str">
        <f>Database!B5774</f>
        <v>2016</v>
      </c>
      <c r="B1682" t="s">
        <v>2665</v>
      </c>
    </row>
    <row r="1683" spans="1:2" x14ac:dyDescent="0.2">
      <c r="A1683" t="str">
        <f>Database!B5776</f>
        <v>2016</v>
      </c>
      <c r="B1683" t="s">
        <v>1831</v>
      </c>
    </row>
    <row r="1684" spans="1:2" x14ac:dyDescent="0.2">
      <c r="A1684" t="str">
        <f>Database!B5782</f>
        <v>2016</v>
      </c>
      <c r="B1684" t="s">
        <v>716</v>
      </c>
    </row>
    <row r="1685" spans="1:2" x14ac:dyDescent="0.2">
      <c r="A1685" t="str">
        <f>Database!B5783</f>
        <v>2016</v>
      </c>
      <c r="B1685" t="s">
        <v>2272</v>
      </c>
    </row>
    <row r="1686" spans="1:2" x14ac:dyDescent="0.2">
      <c r="A1686" t="str">
        <f>Database!B5789</f>
        <v>2016</v>
      </c>
      <c r="B1686" t="s">
        <v>461</v>
      </c>
    </row>
    <row r="1687" spans="1:2" x14ac:dyDescent="0.2">
      <c r="A1687" t="str">
        <f>Database!B5792</f>
        <v>2016</v>
      </c>
      <c r="B1687" t="s">
        <v>56</v>
      </c>
    </row>
    <row r="1688" spans="1:2" x14ac:dyDescent="0.2">
      <c r="A1688" t="str">
        <f>Database!B5795</f>
        <v>2016</v>
      </c>
      <c r="B1688" t="s">
        <v>2538</v>
      </c>
    </row>
    <row r="1689" spans="1:2" x14ac:dyDescent="0.2">
      <c r="A1689" t="str">
        <f>Database!B5804</f>
        <v>2016</v>
      </c>
      <c r="B1689" t="s">
        <v>964</v>
      </c>
    </row>
    <row r="1690" spans="1:2" x14ac:dyDescent="0.2">
      <c r="A1690" t="str">
        <f>Database!B5805</f>
        <v>2016</v>
      </c>
      <c r="B1690" t="s">
        <v>2319</v>
      </c>
    </row>
    <row r="1691" spans="1:2" x14ac:dyDescent="0.2">
      <c r="A1691" t="str">
        <f>Database!B5806</f>
        <v>2016</v>
      </c>
      <c r="B1691" t="s">
        <v>993</v>
      </c>
    </row>
    <row r="1692" spans="1:2" x14ac:dyDescent="0.2">
      <c r="A1692" t="str">
        <f>Database!B5807</f>
        <v>2016</v>
      </c>
      <c r="B1692" t="s">
        <v>2988</v>
      </c>
    </row>
    <row r="1693" spans="1:2" x14ac:dyDescent="0.2">
      <c r="A1693" t="str">
        <f>Database!B5808</f>
        <v>2016</v>
      </c>
      <c r="B1693" t="s">
        <v>1632</v>
      </c>
    </row>
    <row r="1694" spans="1:2" x14ac:dyDescent="0.2">
      <c r="A1694" t="str">
        <f>Database!B5809</f>
        <v>2016</v>
      </c>
      <c r="B1694" t="s">
        <v>2413</v>
      </c>
    </row>
    <row r="1695" spans="1:2" x14ac:dyDescent="0.2">
      <c r="A1695" t="str">
        <f>Database!B5812</f>
        <v>2016</v>
      </c>
      <c r="B1695" t="s">
        <v>2870</v>
      </c>
    </row>
    <row r="1696" spans="1:2" x14ac:dyDescent="0.2">
      <c r="A1696" t="str">
        <f>Database!B5821</f>
        <v>2016</v>
      </c>
      <c r="B1696" t="s">
        <v>1063</v>
      </c>
    </row>
    <row r="1697" spans="1:2" x14ac:dyDescent="0.2">
      <c r="A1697" t="str">
        <f>Database!B5830</f>
        <v>2016</v>
      </c>
      <c r="B1697" t="s">
        <v>1766</v>
      </c>
    </row>
    <row r="1698" spans="1:2" x14ac:dyDescent="0.2">
      <c r="A1698" t="str">
        <f>Database!B5843</f>
        <v>2016</v>
      </c>
      <c r="B1698" t="s">
        <v>699</v>
      </c>
    </row>
    <row r="1699" spans="1:2" x14ac:dyDescent="0.2">
      <c r="A1699" t="str">
        <f>Database!B5852</f>
        <v>2016</v>
      </c>
      <c r="B1699" t="s">
        <v>2901</v>
      </c>
    </row>
    <row r="1700" spans="1:2" x14ac:dyDescent="0.2">
      <c r="A1700" t="str">
        <f>Database!B5856</f>
        <v>2016</v>
      </c>
      <c r="B1700" t="s">
        <v>183</v>
      </c>
    </row>
    <row r="1701" spans="1:2" x14ac:dyDescent="0.2">
      <c r="A1701" t="str">
        <f>Database!B5868</f>
        <v>2016</v>
      </c>
      <c r="B1701" t="s">
        <v>2542</v>
      </c>
    </row>
    <row r="1702" spans="1:2" x14ac:dyDescent="0.2">
      <c r="A1702" t="str">
        <f>Database!B5873</f>
        <v>2016</v>
      </c>
      <c r="B1702" t="s">
        <v>1191</v>
      </c>
    </row>
    <row r="1703" spans="1:2" x14ac:dyDescent="0.2">
      <c r="A1703" t="str">
        <f>Database!B5880</f>
        <v>2016</v>
      </c>
      <c r="B1703" t="s">
        <v>2194</v>
      </c>
    </row>
    <row r="1704" spans="1:2" x14ac:dyDescent="0.2">
      <c r="A1704" t="str">
        <f>Database!B5890</f>
        <v>2016</v>
      </c>
      <c r="B1704" t="s">
        <v>3463</v>
      </c>
    </row>
    <row r="1705" spans="1:2" x14ac:dyDescent="0.2">
      <c r="A1705" t="str">
        <f>Database!B5892</f>
        <v>2016</v>
      </c>
      <c r="B1705" t="s">
        <v>759</v>
      </c>
    </row>
    <row r="1706" spans="1:2" x14ac:dyDescent="0.2">
      <c r="A1706" t="str">
        <f>Database!B5906</f>
        <v>2016</v>
      </c>
      <c r="B1706" t="s">
        <v>1814</v>
      </c>
    </row>
    <row r="1707" spans="1:2" x14ac:dyDescent="0.2">
      <c r="A1707" t="str">
        <f>Database!B5918</f>
        <v>2016</v>
      </c>
      <c r="B1707" t="s">
        <v>1272</v>
      </c>
    </row>
    <row r="1708" spans="1:2" x14ac:dyDescent="0.2">
      <c r="A1708" t="str">
        <f>Database!B5919</f>
        <v>2016</v>
      </c>
      <c r="B1708" t="s">
        <v>294</v>
      </c>
    </row>
    <row r="1709" spans="1:2" x14ac:dyDescent="0.2">
      <c r="A1709" t="str">
        <f>Database!B5920</f>
        <v>2016</v>
      </c>
      <c r="B1709" t="s">
        <v>2304</v>
      </c>
    </row>
    <row r="1710" spans="1:2" x14ac:dyDescent="0.2">
      <c r="A1710" t="str">
        <f>Database!B5921</f>
        <v>2016</v>
      </c>
      <c r="B1710" t="s">
        <v>912</v>
      </c>
    </row>
    <row r="1711" spans="1:2" x14ac:dyDescent="0.2">
      <c r="A1711" t="str">
        <f>Database!B5923</f>
        <v>2016</v>
      </c>
      <c r="B1711" t="s">
        <v>1290</v>
      </c>
    </row>
    <row r="1712" spans="1:2" x14ac:dyDescent="0.2">
      <c r="A1712" t="str">
        <f>Database!B5924</f>
        <v>2016</v>
      </c>
      <c r="B1712" t="s">
        <v>779</v>
      </c>
    </row>
    <row r="1713" spans="1:2" x14ac:dyDescent="0.2">
      <c r="A1713" t="str">
        <f>Database!B5944</f>
        <v>2016</v>
      </c>
      <c r="B1713" t="s">
        <v>1005</v>
      </c>
    </row>
    <row r="1714" spans="1:2" x14ac:dyDescent="0.2">
      <c r="A1714" t="str">
        <f>Database!B5945</f>
        <v>2016</v>
      </c>
      <c r="B1714" t="s">
        <v>2616</v>
      </c>
    </row>
    <row r="1715" spans="1:2" x14ac:dyDescent="0.2">
      <c r="A1715" t="str">
        <f>Database!B5946</f>
        <v>2016</v>
      </c>
      <c r="B1715" t="s">
        <v>569</v>
      </c>
    </row>
    <row r="1716" spans="1:2" x14ac:dyDescent="0.2">
      <c r="A1716" t="str">
        <f>Database!B5948</f>
        <v>2016</v>
      </c>
      <c r="B1716" t="s">
        <v>2693</v>
      </c>
    </row>
    <row r="1717" spans="1:2" x14ac:dyDescent="0.2">
      <c r="A1717" t="str">
        <f>Database!B5956</f>
        <v>2016</v>
      </c>
      <c r="B1717" t="s">
        <v>935</v>
      </c>
    </row>
    <row r="1718" spans="1:2" x14ac:dyDescent="0.2">
      <c r="A1718" t="str">
        <f>Database!B5961</f>
        <v>2016</v>
      </c>
      <c r="B1718" t="s">
        <v>1742</v>
      </c>
    </row>
    <row r="1719" spans="1:2" x14ac:dyDescent="0.2">
      <c r="A1719" t="str">
        <f>Database!B5986</f>
        <v>2016</v>
      </c>
      <c r="B1719" t="s">
        <v>983</v>
      </c>
    </row>
    <row r="1720" spans="1:2" x14ac:dyDescent="0.2">
      <c r="A1720" t="str">
        <f>Database!B5992</f>
        <v>2016</v>
      </c>
      <c r="B1720" t="s">
        <v>1439</v>
      </c>
    </row>
    <row r="1721" spans="1:2" x14ac:dyDescent="0.2">
      <c r="A1721" t="str">
        <f>Database!B6001</f>
        <v>2016</v>
      </c>
      <c r="B1721" t="s">
        <v>929</v>
      </c>
    </row>
    <row r="1722" spans="1:2" x14ac:dyDescent="0.2">
      <c r="A1722" t="str">
        <f>Database!B6017</f>
        <v>2016</v>
      </c>
      <c r="B1722" t="s">
        <v>1547</v>
      </c>
    </row>
    <row r="1723" spans="1:2" x14ac:dyDescent="0.2">
      <c r="A1723" t="str">
        <f>Database!B6021</f>
        <v>2016</v>
      </c>
      <c r="B1723" t="s">
        <v>1626</v>
      </c>
    </row>
    <row r="1724" spans="1:2" x14ac:dyDescent="0.2">
      <c r="A1724" t="str">
        <f>Database!B6026</f>
        <v>2016</v>
      </c>
      <c r="B1724" t="s">
        <v>1476</v>
      </c>
    </row>
    <row r="1725" spans="1:2" x14ac:dyDescent="0.2">
      <c r="A1725" t="str">
        <f>Database!B6037</f>
        <v>2016</v>
      </c>
      <c r="B1725" t="s">
        <v>2648</v>
      </c>
    </row>
    <row r="1726" spans="1:2" x14ac:dyDescent="0.2">
      <c r="A1726" t="str">
        <f>Database!B6044</f>
        <v>2016</v>
      </c>
      <c r="B1726" t="s">
        <v>2106</v>
      </c>
    </row>
    <row r="1727" spans="1:2" x14ac:dyDescent="0.2">
      <c r="A1727" t="str">
        <f>Database!B6051</f>
        <v>2016</v>
      </c>
      <c r="B1727" t="s">
        <v>1051</v>
      </c>
    </row>
    <row r="1728" spans="1:2" x14ac:dyDescent="0.2">
      <c r="A1728" t="str">
        <f>Database!B6055</f>
        <v>2016</v>
      </c>
      <c r="B1728" t="s">
        <v>2809</v>
      </c>
    </row>
    <row r="1729" spans="1:2" x14ac:dyDescent="0.2">
      <c r="A1729" t="str">
        <f>Database!B6058</f>
        <v>2016</v>
      </c>
      <c r="B1729" t="s">
        <v>2176</v>
      </c>
    </row>
    <row r="1730" spans="1:2" x14ac:dyDescent="0.2">
      <c r="A1730" t="str">
        <f>Database!B6062</f>
        <v>2016</v>
      </c>
      <c r="B1730" t="s">
        <v>2159</v>
      </c>
    </row>
    <row r="1731" spans="1:2" x14ac:dyDescent="0.2">
      <c r="A1731" t="str">
        <f>Database!B6063</f>
        <v>2016</v>
      </c>
      <c r="B1731" t="s">
        <v>742</v>
      </c>
    </row>
    <row r="1732" spans="1:2" x14ac:dyDescent="0.2">
      <c r="A1732" t="str">
        <f>Database!B6075</f>
        <v>2016</v>
      </c>
      <c r="B1732" t="s">
        <v>2592</v>
      </c>
    </row>
    <row r="1733" spans="1:2" x14ac:dyDescent="0.2">
      <c r="A1733" t="str">
        <f>Database!B6079</f>
        <v>2016</v>
      </c>
      <c r="B1733" t="s">
        <v>675</v>
      </c>
    </row>
    <row r="1734" spans="1:2" x14ac:dyDescent="0.2">
      <c r="A1734" t="str">
        <f>Database!B6089</f>
        <v>2016</v>
      </c>
      <c r="B1734" t="s">
        <v>246</v>
      </c>
    </row>
    <row r="1735" spans="1:2" x14ac:dyDescent="0.2">
      <c r="A1735" t="str">
        <f>Database!B6091</f>
        <v>2016</v>
      </c>
      <c r="B1735" t="s">
        <v>324</v>
      </c>
    </row>
    <row r="1736" spans="1:2" x14ac:dyDescent="0.2">
      <c r="A1736" t="str">
        <f>Database!B6095</f>
        <v>2016</v>
      </c>
      <c r="B1736" t="s">
        <v>2524</v>
      </c>
    </row>
    <row r="1737" spans="1:2" x14ac:dyDescent="0.2">
      <c r="A1737" t="str">
        <f>Database!B6098</f>
        <v>2016</v>
      </c>
      <c r="B1737" t="s">
        <v>1221</v>
      </c>
    </row>
    <row r="1738" spans="1:2" x14ac:dyDescent="0.2">
      <c r="A1738" t="str">
        <f>Database!B6107</f>
        <v>2016</v>
      </c>
      <c r="B1738" t="s">
        <v>1009</v>
      </c>
    </row>
    <row r="1739" spans="1:2" x14ac:dyDescent="0.2">
      <c r="A1739" t="str">
        <f>Database!B6111</f>
        <v>2016</v>
      </c>
      <c r="B1739" t="s">
        <v>3492</v>
      </c>
    </row>
    <row r="1740" spans="1:2" x14ac:dyDescent="0.2">
      <c r="A1740" t="str">
        <f>Database!B6130</f>
        <v>2016</v>
      </c>
      <c r="B1740" t="s">
        <v>3495</v>
      </c>
    </row>
    <row r="1741" spans="1:2" x14ac:dyDescent="0.2">
      <c r="A1741" t="str">
        <f>Database!B6144</f>
        <v>2016</v>
      </c>
      <c r="B1741" t="s">
        <v>3498</v>
      </c>
    </row>
    <row r="1742" spans="1:2" x14ac:dyDescent="0.2">
      <c r="A1742" t="str">
        <f>Database!B6146</f>
        <v>2016</v>
      </c>
      <c r="B1742" t="s">
        <v>1258</v>
      </c>
    </row>
    <row r="1743" spans="1:2" x14ac:dyDescent="0.2">
      <c r="A1743" t="str">
        <f>Database!B6165</f>
        <v>2016</v>
      </c>
      <c r="B1743" t="s">
        <v>1827</v>
      </c>
    </row>
    <row r="1744" spans="1:2" x14ac:dyDescent="0.2">
      <c r="A1744" t="str">
        <f>Database!B6173</f>
        <v>2016</v>
      </c>
      <c r="B1744" t="s">
        <v>735</v>
      </c>
    </row>
    <row r="1745" spans="1:2" x14ac:dyDescent="0.2">
      <c r="A1745" t="str">
        <f>Database!B6176</f>
        <v>2016</v>
      </c>
      <c r="B1745" t="s">
        <v>289</v>
      </c>
    </row>
    <row r="1746" spans="1:2" x14ac:dyDescent="0.2">
      <c r="A1746" t="str">
        <f>Database!B6180</f>
        <v>2016</v>
      </c>
      <c r="B1746" t="s">
        <v>2974</v>
      </c>
    </row>
    <row r="1747" spans="1:2" x14ac:dyDescent="0.2">
      <c r="A1747" t="str">
        <f>Database!B6197</f>
        <v>2016</v>
      </c>
      <c r="B1747" t="s">
        <v>1353</v>
      </c>
    </row>
    <row r="1748" spans="1:2" x14ac:dyDescent="0.2">
      <c r="A1748" t="str">
        <f>Database!B6204</f>
        <v>2016</v>
      </c>
      <c r="B1748" t="s">
        <v>628</v>
      </c>
    </row>
    <row r="1749" spans="1:2" x14ac:dyDescent="0.2">
      <c r="A1749" t="str">
        <f>Database!B6207</f>
        <v>2016</v>
      </c>
      <c r="B1749" t="s">
        <v>103</v>
      </c>
    </row>
    <row r="1750" spans="1:2" x14ac:dyDescent="0.2">
      <c r="A1750" t="str">
        <f>Database!B6210</f>
        <v>2016</v>
      </c>
      <c r="B1750" t="s">
        <v>1114</v>
      </c>
    </row>
    <row r="1751" spans="1:2" x14ac:dyDescent="0.2">
      <c r="A1751" t="str">
        <f>Database!B6214</f>
        <v>2016</v>
      </c>
      <c r="B1751" t="s">
        <v>402</v>
      </c>
    </row>
    <row r="1752" spans="1:2" x14ac:dyDescent="0.2">
      <c r="A1752" t="str">
        <f>Database!B6215</f>
        <v>2016</v>
      </c>
      <c r="B1752" t="s">
        <v>1389</v>
      </c>
    </row>
    <row r="1753" spans="1:2" x14ac:dyDescent="0.2">
      <c r="A1753" t="str">
        <f>Database!B6216</f>
        <v>2016</v>
      </c>
      <c r="B1753" t="s">
        <v>1535</v>
      </c>
    </row>
    <row r="1754" spans="1:2" x14ac:dyDescent="0.2">
      <c r="A1754" t="str">
        <f>Database!B6235</f>
        <v>2016</v>
      </c>
      <c r="B1754" t="s">
        <v>505</v>
      </c>
    </row>
    <row r="1755" spans="1:2" x14ac:dyDescent="0.2">
      <c r="A1755" t="str">
        <f>Database!B6242</f>
        <v>2016</v>
      </c>
      <c r="B1755" t="s">
        <v>1720</v>
      </c>
    </row>
    <row r="1756" spans="1:2" x14ac:dyDescent="0.2">
      <c r="A1756" t="str">
        <f>Database!B6245</f>
        <v>2016</v>
      </c>
      <c r="B1756" t="s">
        <v>1274</v>
      </c>
    </row>
    <row r="1757" spans="1:2" x14ac:dyDescent="0.2">
      <c r="A1757" t="str">
        <f>Database!B6246</f>
        <v>2016</v>
      </c>
      <c r="B1757" t="s">
        <v>482</v>
      </c>
    </row>
    <row r="1758" spans="1:2" x14ac:dyDescent="0.2">
      <c r="A1758" t="str">
        <f>Database!B6250</f>
        <v>2016</v>
      </c>
      <c r="B1758" t="s">
        <v>1970</v>
      </c>
    </row>
    <row r="1759" spans="1:2" x14ac:dyDescent="0.2">
      <c r="A1759" t="str">
        <f>Database!B6252</f>
        <v>2016</v>
      </c>
      <c r="B1759" t="s">
        <v>3512</v>
      </c>
    </row>
    <row r="1760" spans="1:2" x14ac:dyDescent="0.2">
      <c r="A1760" t="str">
        <f>Database!B6258</f>
        <v>2016</v>
      </c>
      <c r="B1760" t="s">
        <v>3513</v>
      </c>
    </row>
    <row r="1761" spans="1:2" x14ac:dyDescent="0.2">
      <c r="A1761" t="str">
        <f>Database!B6259</f>
        <v>2016</v>
      </c>
      <c r="B1761" t="s">
        <v>786</v>
      </c>
    </row>
    <row r="1762" spans="1:2" x14ac:dyDescent="0.2">
      <c r="A1762" t="str">
        <f>Database!B6260</f>
        <v>2016</v>
      </c>
      <c r="B1762" t="s">
        <v>2082</v>
      </c>
    </row>
    <row r="1763" spans="1:2" x14ac:dyDescent="0.2">
      <c r="A1763" t="str">
        <f>Database!B6273</f>
        <v>2016</v>
      </c>
      <c r="B1763" t="s">
        <v>1688</v>
      </c>
    </row>
    <row r="1764" spans="1:2" x14ac:dyDescent="0.2">
      <c r="A1764" t="str">
        <f>Database!B6283</f>
        <v>2016</v>
      </c>
      <c r="B1764" t="s">
        <v>1087</v>
      </c>
    </row>
    <row r="1765" spans="1:2" x14ac:dyDescent="0.2">
      <c r="A1765" t="str">
        <f>Database!B6310</f>
        <v>2016</v>
      </c>
      <c r="B1765" t="s">
        <v>409</v>
      </c>
    </row>
    <row r="1766" spans="1:2" x14ac:dyDescent="0.2">
      <c r="A1766" t="str">
        <f>Database!B6314</f>
        <v>2016</v>
      </c>
      <c r="B1766" t="s">
        <v>3524</v>
      </c>
    </row>
    <row r="1767" spans="1:2" x14ac:dyDescent="0.2">
      <c r="A1767" t="str">
        <f>Database!B6315</f>
        <v>2016</v>
      </c>
      <c r="B1767" t="s">
        <v>61</v>
      </c>
    </row>
    <row r="1768" spans="1:2" x14ac:dyDescent="0.2">
      <c r="A1768" t="str">
        <f>Database!B6325</f>
        <v>2016</v>
      </c>
      <c r="B1768" t="s">
        <v>1171</v>
      </c>
    </row>
    <row r="1769" spans="1:2" x14ac:dyDescent="0.2">
      <c r="A1769" t="str">
        <f>Database!B6328</f>
        <v>2016</v>
      </c>
      <c r="B1769" t="s">
        <v>781</v>
      </c>
    </row>
    <row r="1770" spans="1:2" x14ac:dyDescent="0.2">
      <c r="A1770" t="str">
        <f>Database!B6337</f>
        <v>2016</v>
      </c>
      <c r="B1770" t="s">
        <v>1180</v>
      </c>
    </row>
    <row r="1771" spans="1:2" x14ac:dyDescent="0.2">
      <c r="A1771" t="str">
        <f>Database!B6341</f>
        <v>2016</v>
      </c>
      <c r="B1771" t="s">
        <v>1927</v>
      </c>
    </row>
    <row r="1772" spans="1:2" x14ac:dyDescent="0.2">
      <c r="A1772" t="str">
        <f>Database!B6344</f>
        <v>2016</v>
      </c>
      <c r="B1772" t="s">
        <v>299</v>
      </c>
    </row>
    <row r="1773" spans="1:2" x14ac:dyDescent="0.2">
      <c r="A1773" t="str">
        <f>Database!B6354</f>
        <v>2016</v>
      </c>
      <c r="B1773" t="s">
        <v>1734</v>
      </c>
    </row>
    <row r="1774" spans="1:2" x14ac:dyDescent="0.2">
      <c r="A1774" t="str">
        <f>Database!B6355</f>
        <v>2016</v>
      </c>
      <c r="B1774" t="s">
        <v>2095</v>
      </c>
    </row>
    <row r="1775" spans="1:2" x14ac:dyDescent="0.2">
      <c r="A1775" t="str">
        <f>Database!B6365</f>
        <v>2016</v>
      </c>
      <c r="B1775" t="s">
        <v>1885</v>
      </c>
    </row>
    <row r="1776" spans="1:2" x14ac:dyDescent="0.2">
      <c r="A1776" t="str">
        <f>Database!B6368</f>
        <v>2016</v>
      </c>
      <c r="B1776" t="s">
        <v>1715</v>
      </c>
    </row>
    <row r="1777" spans="1:2" x14ac:dyDescent="0.2">
      <c r="A1777" t="str">
        <f>Database!B6372</f>
        <v>2016</v>
      </c>
      <c r="B1777" t="s">
        <v>2852</v>
      </c>
    </row>
    <row r="1778" spans="1:2" x14ac:dyDescent="0.2">
      <c r="A1778" t="str">
        <f>Database!B6383</f>
        <v>2016</v>
      </c>
      <c r="B1778" t="s">
        <v>420</v>
      </c>
    </row>
    <row r="1779" spans="1:2" x14ac:dyDescent="0.2">
      <c r="A1779" t="str">
        <f>Database!B6394</f>
        <v>2016</v>
      </c>
      <c r="B1779" t="s">
        <v>855</v>
      </c>
    </row>
    <row r="1780" spans="1:2" x14ac:dyDescent="0.2">
      <c r="A1780" t="str">
        <f>Database!B6398</f>
        <v>2016</v>
      </c>
      <c r="B1780" t="s">
        <v>3533</v>
      </c>
    </row>
    <row r="1781" spans="1:2" x14ac:dyDescent="0.2">
      <c r="A1781" t="str">
        <f>Database!B6404</f>
        <v>2016</v>
      </c>
      <c r="B1781" t="s">
        <v>660</v>
      </c>
    </row>
    <row r="1782" spans="1:2" x14ac:dyDescent="0.2">
      <c r="A1782" t="str">
        <f>Database!B6409</f>
        <v>2016</v>
      </c>
      <c r="B1782" t="s">
        <v>464</v>
      </c>
    </row>
    <row r="1783" spans="1:2" x14ac:dyDescent="0.2">
      <c r="A1783" t="str">
        <f>Database!B6431</f>
        <v>2016</v>
      </c>
      <c r="B1783" t="s">
        <v>2799</v>
      </c>
    </row>
    <row r="1784" spans="1:2" x14ac:dyDescent="0.2">
      <c r="A1784" t="str">
        <f>Database!B6435</f>
        <v>2016</v>
      </c>
      <c r="B1784" t="s">
        <v>1447</v>
      </c>
    </row>
    <row r="1785" spans="1:2" x14ac:dyDescent="0.2">
      <c r="A1785" t="str">
        <f>Database!B6462</f>
        <v>2016</v>
      </c>
      <c r="B1785" t="s">
        <v>703</v>
      </c>
    </row>
    <row r="1786" spans="1:2" x14ac:dyDescent="0.2">
      <c r="A1786" t="str">
        <f>Database!B6476</f>
        <v>2016</v>
      </c>
      <c r="B1786" t="s">
        <v>1567</v>
      </c>
    </row>
    <row r="1787" spans="1:2" x14ac:dyDescent="0.2">
      <c r="A1787" t="str">
        <f>Database!B6486</f>
        <v>2016</v>
      </c>
      <c r="B1787" t="s">
        <v>1020</v>
      </c>
    </row>
    <row r="1788" spans="1:2" x14ac:dyDescent="0.2">
      <c r="A1788" t="str">
        <f>Database!B6511</f>
        <v>2016</v>
      </c>
      <c r="B1788" t="s">
        <v>2093</v>
      </c>
    </row>
    <row r="1789" spans="1:2" x14ac:dyDescent="0.2">
      <c r="A1789" t="str">
        <f>Database!B6536</f>
        <v>2016</v>
      </c>
      <c r="B1789" t="s">
        <v>1798</v>
      </c>
    </row>
    <row r="1790" spans="1:2" x14ac:dyDescent="0.2">
      <c r="A1790" t="str">
        <f>Database!B6541</f>
        <v>2016</v>
      </c>
      <c r="B1790" t="s">
        <v>1473</v>
      </c>
    </row>
    <row r="1791" spans="1:2" x14ac:dyDescent="0.2">
      <c r="A1791" t="str">
        <f>Database!B6550</f>
        <v>2016</v>
      </c>
      <c r="B1791" t="s">
        <v>2278</v>
      </c>
    </row>
    <row r="1792" spans="1:2" x14ac:dyDescent="0.2">
      <c r="A1792" t="str">
        <f>Database!B6570</f>
        <v>2016</v>
      </c>
      <c r="B1792" t="s">
        <v>550</v>
      </c>
    </row>
    <row r="1793" spans="1:2" x14ac:dyDescent="0.2">
      <c r="A1793" t="str">
        <f>Database!B6578</f>
        <v>2016</v>
      </c>
      <c r="B1793" t="s">
        <v>2963</v>
      </c>
    </row>
    <row r="1794" spans="1:2" x14ac:dyDescent="0.2">
      <c r="A1794" t="str">
        <f>Database!B6581</f>
        <v>2016</v>
      </c>
      <c r="B1794" t="s">
        <v>2017</v>
      </c>
    </row>
    <row r="1795" spans="1:2" x14ac:dyDescent="0.2">
      <c r="A1795" t="str">
        <f>Database!B6582</f>
        <v>2016</v>
      </c>
      <c r="B1795" t="s">
        <v>257</v>
      </c>
    </row>
    <row r="1796" spans="1:2" x14ac:dyDescent="0.2">
      <c r="A1796" t="str">
        <f>Database!B6602</f>
        <v>2016</v>
      </c>
      <c r="B1796" t="s">
        <v>157</v>
      </c>
    </row>
    <row r="1797" spans="1:2" x14ac:dyDescent="0.2">
      <c r="A1797" t="str">
        <f>Database!B6616</f>
        <v>2016</v>
      </c>
      <c r="B1797" t="s">
        <v>2091</v>
      </c>
    </row>
    <row r="1798" spans="1:2" x14ac:dyDescent="0.2">
      <c r="A1798" t="str">
        <f>Database!B6622</f>
        <v>2016</v>
      </c>
      <c r="B1798" t="s">
        <v>1950</v>
      </c>
    </row>
    <row r="1799" spans="1:2" x14ac:dyDescent="0.2">
      <c r="A1799" t="str">
        <f>Database!B6625</f>
        <v>2016</v>
      </c>
      <c r="B1799" t="s">
        <v>860</v>
      </c>
    </row>
    <row r="1800" spans="1:2" x14ac:dyDescent="0.2">
      <c r="A1800" t="str">
        <f>Database!B6632</f>
        <v>2016</v>
      </c>
      <c r="B1800" t="s">
        <v>2235</v>
      </c>
    </row>
    <row r="1801" spans="1:2" x14ac:dyDescent="0.2">
      <c r="A1801" t="str">
        <f>Database!B6638</f>
        <v>2016</v>
      </c>
      <c r="B1801" t="s">
        <v>692</v>
      </c>
    </row>
    <row r="1802" spans="1:2" x14ac:dyDescent="0.2">
      <c r="A1802" t="str">
        <f>Database!B6653</f>
        <v>2016</v>
      </c>
      <c r="B1802" t="s">
        <v>1358</v>
      </c>
    </row>
    <row r="1803" spans="1:2" x14ac:dyDescent="0.2">
      <c r="A1803" t="str">
        <f>Database!B6656</f>
        <v>2016</v>
      </c>
      <c r="B1803" t="s">
        <v>2673</v>
      </c>
    </row>
    <row r="1804" spans="1:2" x14ac:dyDescent="0.2">
      <c r="A1804" t="str">
        <f>Database!B6658</f>
        <v>2016</v>
      </c>
      <c r="B1804" t="s">
        <v>333</v>
      </c>
    </row>
    <row r="1805" spans="1:2" x14ac:dyDescent="0.2">
      <c r="A1805" t="str">
        <f>Database!B6661</f>
        <v>2016</v>
      </c>
      <c r="B1805" t="s">
        <v>438</v>
      </c>
    </row>
    <row r="1806" spans="1:2" x14ac:dyDescent="0.2">
      <c r="A1806" t="str">
        <f>Database!B6675</f>
        <v>2016</v>
      </c>
      <c r="B1806" t="s">
        <v>3565</v>
      </c>
    </row>
    <row r="1807" spans="1:2" x14ac:dyDescent="0.2">
      <c r="A1807" t="str">
        <f>Database!B6683</f>
        <v>2016</v>
      </c>
      <c r="B1807" t="s">
        <v>956</v>
      </c>
    </row>
    <row r="1808" spans="1:2" x14ac:dyDescent="0.2">
      <c r="A1808" t="str">
        <f>Database!B6684</f>
        <v>2017</v>
      </c>
      <c r="B1808" t="s">
        <v>215</v>
      </c>
    </row>
    <row r="1809" spans="1:2" x14ac:dyDescent="0.2">
      <c r="A1809" t="str">
        <f>Database!B6685</f>
        <v>2017</v>
      </c>
      <c r="B1809" t="s">
        <v>889</v>
      </c>
    </row>
    <row r="1810" spans="1:2" x14ac:dyDescent="0.2">
      <c r="A1810" t="str">
        <f>Database!B6686</f>
        <v>2017</v>
      </c>
      <c r="B1810" t="s">
        <v>1057</v>
      </c>
    </row>
    <row r="1811" spans="1:2" x14ac:dyDescent="0.2">
      <c r="A1811" t="str">
        <f>Database!B6687</f>
        <v>2017</v>
      </c>
      <c r="B1811" t="s">
        <v>3138</v>
      </c>
    </row>
    <row r="1812" spans="1:2" x14ac:dyDescent="0.2">
      <c r="A1812" t="str">
        <f>Database!B6694</f>
        <v>2017</v>
      </c>
      <c r="B1812" t="s">
        <v>1198</v>
      </c>
    </row>
    <row r="1813" spans="1:2" x14ac:dyDescent="0.2">
      <c r="A1813" t="str">
        <f>Database!B6697</f>
        <v>2017</v>
      </c>
      <c r="B1813" t="s">
        <v>2235</v>
      </c>
    </row>
    <row r="1814" spans="1:2" x14ac:dyDescent="0.2">
      <c r="A1814" t="str">
        <f>Database!B6701</f>
        <v>2017</v>
      </c>
      <c r="B1814" t="s">
        <v>2329</v>
      </c>
    </row>
    <row r="1815" spans="1:2" x14ac:dyDescent="0.2">
      <c r="A1815" t="str">
        <f>Database!B6702</f>
        <v>2017</v>
      </c>
      <c r="B1815" t="s">
        <v>97</v>
      </c>
    </row>
    <row r="1816" spans="1:2" x14ac:dyDescent="0.2">
      <c r="A1816" t="str">
        <f>Database!B6703</f>
        <v>2017</v>
      </c>
      <c r="B1816" t="s">
        <v>2301</v>
      </c>
    </row>
    <row r="1817" spans="1:2" x14ac:dyDescent="0.2">
      <c r="A1817" t="str">
        <f>Database!B6706</f>
        <v>2017</v>
      </c>
      <c r="B1817" t="s">
        <v>2319</v>
      </c>
    </row>
    <row r="1818" spans="1:2" x14ac:dyDescent="0.2">
      <c r="A1818" t="str">
        <f>Database!B6707</f>
        <v>2017</v>
      </c>
      <c r="B1818" t="s">
        <v>2620</v>
      </c>
    </row>
    <row r="1819" spans="1:2" x14ac:dyDescent="0.2">
      <c r="A1819" t="str">
        <f>Database!B6708</f>
        <v>2017</v>
      </c>
      <c r="B1819" t="s">
        <v>1885</v>
      </c>
    </row>
    <row r="1820" spans="1:2" x14ac:dyDescent="0.2">
      <c r="A1820" t="str">
        <f>Database!B6712</f>
        <v>2017</v>
      </c>
      <c r="B1820" t="s">
        <v>1242</v>
      </c>
    </row>
    <row r="1821" spans="1:2" x14ac:dyDescent="0.2">
      <c r="A1821" t="str">
        <f>Database!B6713</f>
        <v>2017</v>
      </c>
      <c r="B1821" t="s">
        <v>1645</v>
      </c>
    </row>
    <row r="1822" spans="1:2" x14ac:dyDescent="0.2">
      <c r="A1822" t="str">
        <f>Database!B6714</f>
        <v>2017</v>
      </c>
      <c r="B1822" t="s">
        <v>650</v>
      </c>
    </row>
    <row r="1823" spans="1:2" x14ac:dyDescent="0.2">
      <c r="A1823" t="str">
        <f>Database!B6716</f>
        <v>2017</v>
      </c>
      <c r="B1823" t="s">
        <v>2428</v>
      </c>
    </row>
    <row r="1824" spans="1:2" x14ac:dyDescent="0.2">
      <c r="A1824" t="str">
        <f>Database!B6717</f>
        <v>2017</v>
      </c>
      <c r="B1824" t="s">
        <v>2445</v>
      </c>
    </row>
    <row r="1825" spans="1:2" x14ac:dyDescent="0.2">
      <c r="A1825" t="str">
        <f>Database!B6718</f>
        <v>2017</v>
      </c>
      <c r="B1825" t="s">
        <v>2025</v>
      </c>
    </row>
    <row r="1826" spans="1:2" x14ac:dyDescent="0.2">
      <c r="A1826" t="str">
        <f>Database!B6722</f>
        <v>2017</v>
      </c>
      <c r="B1826" t="s">
        <v>3196</v>
      </c>
    </row>
    <row r="1827" spans="1:2" x14ac:dyDescent="0.2">
      <c r="A1827" t="str">
        <f>Database!B6724</f>
        <v>2017</v>
      </c>
      <c r="B1827" t="s">
        <v>2272</v>
      </c>
    </row>
    <row r="1828" spans="1:2" x14ac:dyDescent="0.2">
      <c r="A1828" t="str">
        <f>Database!B6726</f>
        <v>2017</v>
      </c>
      <c r="B1828" t="s">
        <v>922</v>
      </c>
    </row>
    <row r="1829" spans="1:2" x14ac:dyDescent="0.2">
      <c r="A1829" t="str">
        <f>Database!B6731</f>
        <v>2017</v>
      </c>
      <c r="B1829" t="s">
        <v>2804</v>
      </c>
    </row>
    <row r="1830" spans="1:2" x14ac:dyDescent="0.2">
      <c r="A1830" t="str">
        <f>Database!B6732</f>
        <v>2017</v>
      </c>
      <c r="B1830" t="s">
        <v>271</v>
      </c>
    </row>
    <row r="1831" spans="1:2" x14ac:dyDescent="0.2">
      <c r="A1831" t="str">
        <f>Database!B6740</f>
        <v>2017</v>
      </c>
      <c r="B1831" t="s">
        <v>3256</v>
      </c>
    </row>
    <row r="1832" spans="1:2" x14ac:dyDescent="0.2">
      <c r="A1832" t="str">
        <f>Database!B6742</f>
        <v>2017</v>
      </c>
      <c r="B1832" t="s">
        <v>224</v>
      </c>
    </row>
    <row r="1833" spans="1:2" x14ac:dyDescent="0.2">
      <c r="A1833" t="str">
        <f>Database!B6743</f>
        <v>2017</v>
      </c>
      <c r="B1833" t="s">
        <v>2957</v>
      </c>
    </row>
    <row r="1834" spans="1:2" x14ac:dyDescent="0.2">
      <c r="A1834" t="str">
        <f>Database!B6744</f>
        <v>2017</v>
      </c>
      <c r="B1834" t="s">
        <v>2047</v>
      </c>
    </row>
    <row r="1835" spans="1:2" x14ac:dyDescent="0.2">
      <c r="A1835" t="str">
        <f>Database!B6748</f>
        <v>2017</v>
      </c>
      <c r="B1835" t="s">
        <v>33</v>
      </c>
    </row>
    <row r="1836" spans="1:2" x14ac:dyDescent="0.2">
      <c r="A1836" t="str">
        <f>Database!B6750</f>
        <v>2017</v>
      </c>
      <c r="B1836" t="s">
        <v>1977</v>
      </c>
    </row>
    <row r="1837" spans="1:2" x14ac:dyDescent="0.2">
      <c r="A1837" t="str">
        <f>Database!B6753</f>
        <v>2017</v>
      </c>
      <c r="B1837" t="s">
        <v>1026</v>
      </c>
    </row>
    <row r="1838" spans="1:2" x14ac:dyDescent="0.2">
      <c r="A1838" t="str">
        <f>Database!B6754</f>
        <v>2017</v>
      </c>
      <c r="B1838" t="s">
        <v>3512</v>
      </c>
    </row>
    <row r="1839" spans="1:2" x14ac:dyDescent="0.2">
      <c r="A1839" t="str">
        <f>Database!B6758</f>
        <v>2017</v>
      </c>
      <c r="B1839" t="s">
        <v>755</v>
      </c>
    </row>
    <row r="1840" spans="1:2" x14ac:dyDescent="0.2">
      <c r="A1840" t="str">
        <f>Database!B6762</f>
        <v>2017</v>
      </c>
      <c r="B1840" t="s">
        <v>3220</v>
      </c>
    </row>
    <row r="1841" spans="1:2" x14ac:dyDescent="0.2">
      <c r="A1841" t="str">
        <f>Database!B6763</f>
        <v>2017</v>
      </c>
      <c r="B1841" t="s">
        <v>1608</v>
      </c>
    </row>
    <row r="1842" spans="1:2" x14ac:dyDescent="0.2">
      <c r="A1842" t="str">
        <f>Database!B6764</f>
        <v>2017</v>
      </c>
      <c r="B1842" t="s">
        <v>255</v>
      </c>
    </row>
    <row r="1843" spans="1:2" x14ac:dyDescent="0.2">
      <c r="A1843" t="str">
        <f>Database!B6766</f>
        <v>2017</v>
      </c>
      <c r="B1843" t="s">
        <v>1725</v>
      </c>
    </row>
    <row r="1844" spans="1:2" x14ac:dyDescent="0.2">
      <c r="A1844" t="str">
        <f>Database!B6767</f>
        <v>2017</v>
      </c>
      <c r="B1844" t="s">
        <v>1877</v>
      </c>
    </row>
    <row r="1845" spans="1:2" x14ac:dyDescent="0.2">
      <c r="A1845" t="str">
        <f>Database!B6768</f>
        <v>2017</v>
      </c>
      <c r="B1845" t="s">
        <v>1079</v>
      </c>
    </row>
    <row r="1846" spans="1:2" x14ac:dyDescent="0.2">
      <c r="A1846" t="str">
        <f>Database!B6774</f>
        <v>2017</v>
      </c>
      <c r="B1846" t="s">
        <v>2106</v>
      </c>
    </row>
    <row r="1847" spans="1:2" x14ac:dyDescent="0.2">
      <c r="A1847" t="str">
        <f>Database!B6776</f>
        <v>2017</v>
      </c>
      <c r="B1847" t="s">
        <v>3382</v>
      </c>
    </row>
    <row r="1848" spans="1:2" x14ac:dyDescent="0.2">
      <c r="A1848" t="str">
        <f>Database!B6781</f>
        <v>2017</v>
      </c>
      <c r="B1848" t="s">
        <v>3067</v>
      </c>
    </row>
    <row r="1849" spans="1:2" x14ac:dyDescent="0.2">
      <c r="A1849" t="str">
        <f>Database!B6782</f>
        <v>2017</v>
      </c>
      <c r="B1849" t="s">
        <v>1931</v>
      </c>
    </row>
    <row r="1850" spans="1:2" x14ac:dyDescent="0.2">
      <c r="A1850" t="str">
        <f>Database!B6786</f>
        <v>2017</v>
      </c>
      <c r="B1850" t="s">
        <v>601</v>
      </c>
    </row>
    <row r="1851" spans="1:2" x14ac:dyDescent="0.2">
      <c r="A1851" t="str">
        <f>Database!B6788</f>
        <v>2017</v>
      </c>
      <c r="B1851" t="s">
        <v>402</v>
      </c>
    </row>
    <row r="1852" spans="1:2" x14ac:dyDescent="0.2">
      <c r="A1852" t="str">
        <f>Database!B6789</f>
        <v>2017</v>
      </c>
      <c r="B1852" t="s">
        <v>70</v>
      </c>
    </row>
    <row r="1853" spans="1:2" x14ac:dyDescent="0.2">
      <c r="A1853" t="str">
        <f>Database!B6793</f>
        <v>2017</v>
      </c>
      <c r="B1853" t="s">
        <v>721</v>
      </c>
    </row>
    <row r="1854" spans="1:2" x14ac:dyDescent="0.2">
      <c r="A1854" t="str">
        <f>Database!B6795</f>
        <v>2017</v>
      </c>
      <c r="B1854" t="s">
        <v>2398</v>
      </c>
    </row>
    <row r="1855" spans="1:2" x14ac:dyDescent="0.2">
      <c r="A1855" t="str">
        <f>Database!B6796</f>
        <v>2017</v>
      </c>
      <c r="B1855" t="s">
        <v>1611</v>
      </c>
    </row>
    <row r="1856" spans="1:2" x14ac:dyDescent="0.2">
      <c r="A1856" t="str">
        <f>Database!B6799</f>
        <v>2017</v>
      </c>
      <c r="B1856" t="s">
        <v>157</v>
      </c>
    </row>
    <row r="1857" spans="1:2" x14ac:dyDescent="0.2">
      <c r="A1857" t="str">
        <f>Database!B6801</f>
        <v>2017</v>
      </c>
      <c r="B1857" t="s">
        <v>2809</v>
      </c>
    </row>
    <row r="1858" spans="1:2" x14ac:dyDescent="0.2">
      <c r="A1858" t="str">
        <f>Database!B6802</f>
        <v>2017</v>
      </c>
      <c r="B1858" t="s">
        <v>3104</v>
      </c>
    </row>
    <row r="1859" spans="1:2" x14ac:dyDescent="0.2">
      <c r="A1859" t="str">
        <f>Database!B6803</f>
        <v>2017</v>
      </c>
      <c r="B1859" t="s">
        <v>179</v>
      </c>
    </row>
    <row r="1860" spans="1:2" x14ac:dyDescent="0.2">
      <c r="A1860" t="str">
        <f>Database!B6805</f>
        <v>2017</v>
      </c>
      <c r="B1860" t="s">
        <v>788</v>
      </c>
    </row>
    <row r="1861" spans="1:2" x14ac:dyDescent="0.2">
      <c r="A1861" t="str">
        <f>Database!B6808</f>
        <v>2017</v>
      </c>
      <c r="B1861" t="s">
        <v>2292</v>
      </c>
    </row>
    <row r="1862" spans="1:2" x14ac:dyDescent="0.2">
      <c r="A1862" t="str">
        <f>Database!B6809</f>
        <v>2017</v>
      </c>
      <c r="B1862" t="s">
        <v>655</v>
      </c>
    </row>
    <row r="1863" spans="1:2" x14ac:dyDescent="0.2">
      <c r="A1863" t="str">
        <f>Database!B6811</f>
        <v>2017</v>
      </c>
      <c r="B1863" t="s">
        <v>2537</v>
      </c>
    </row>
    <row r="1864" spans="1:2" x14ac:dyDescent="0.2">
      <c r="A1864" t="str">
        <f>Database!B6812</f>
        <v>2017</v>
      </c>
      <c r="B1864" t="s">
        <v>3191</v>
      </c>
    </row>
    <row r="1865" spans="1:2" x14ac:dyDescent="0.2">
      <c r="A1865" t="str">
        <f>Database!B6813</f>
        <v>2017</v>
      </c>
      <c r="B1865" t="s">
        <v>2140</v>
      </c>
    </row>
    <row r="1866" spans="1:2" x14ac:dyDescent="0.2">
      <c r="A1866" t="str">
        <f>Database!B6814</f>
        <v>2017</v>
      </c>
      <c r="B1866" t="s">
        <v>1267</v>
      </c>
    </row>
    <row r="1867" spans="1:2" x14ac:dyDescent="0.2">
      <c r="A1867" t="str">
        <f>Database!B6817</f>
        <v>2017</v>
      </c>
      <c r="B1867" t="s">
        <v>505</v>
      </c>
    </row>
    <row r="1868" spans="1:2" x14ac:dyDescent="0.2">
      <c r="A1868" t="str">
        <f>Database!B6818</f>
        <v>2017</v>
      </c>
      <c r="B1868" t="s">
        <v>3105</v>
      </c>
    </row>
    <row r="1869" spans="1:2" x14ac:dyDescent="0.2">
      <c r="A1869" t="str">
        <f>Database!B6823</f>
        <v>2017</v>
      </c>
      <c r="B1869" t="s">
        <v>2338</v>
      </c>
    </row>
    <row r="1870" spans="1:2" x14ac:dyDescent="0.2">
      <c r="A1870" t="str">
        <f>Database!B6829</f>
        <v>2017</v>
      </c>
      <c r="B1870" t="s">
        <v>86</v>
      </c>
    </row>
    <row r="1871" spans="1:2" x14ac:dyDescent="0.2">
      <c r="A1871" t="str">
        <f>Database!B6830</f>
        <v>2017</v>
      </c>
      <c r="B1871" t="s">
        <v>1732</v>
      </c>
    </row>
    <row r="1872" spans="1:2" x14ac:dyDescent="0.2">
      <c r="A1872" t="str">
        <f>Database!B6833</f>
        <v>2017</v>
      </c>
      <c r="B1872" t="s">
        <v>716</v>
      </c>
    </row>
    <row r="1873" spans="1:2" x14ac:dyDescent="0.2">
      <c r="A1873" t="str">
        <f>Database!B6834</f>
        <v>2017</v>
      </c>
      <c r="B1873" t="s">
        <v>3268</v>
      </c>
    </row>
    <row r="1874" spans="1:2" x14ac:dyDescent="0.2">
      <c r="A1874" t="str">
        <f>Database!B6838</f>
        <v>2017</v>
      </c>
      <c r="B1874" t="s">
        <v>1420</v>
      </c>
    </row>
    <row r="1875" spans="1:2" x14ac:dyDescent="0.2">
      <c r="A1875" t="str">
        <f>Database!B6839</f>
        <v>2017</v>
      </c>
      <c r="B1875" t="s">
        <v>1348</v>
      </c>
    </row>
    <row r="1876" spans="1:2" x14ac:dyDescent="0.2">
      <c r="A1876" t="str">
        <f>Database!B6842</f>
        <v>2017</v>
      </c>
      <c r="B1876" t="s">
        <v>617</v>
      </c>
    </row>
    <row r="1877" spans="1:2" x14ac:dyDescent="0.2">
      <c r="A1877" t="str">
        <f>Database!B6845</f>
        <v>2017</v>
      </c>
      <c r="B1877" t="s">
        <v>3020</v>
      </c>
    </row>
    <row r="1878" spans="1:2" x14ac:dyDescent="0.2">
      <c r="A1878" t="str">
        <f>Database!B6848</f>
        <v>2017</v>
      </c>
      <c r="B1878" t="s">
        <v>2017</v>
      </c>
    </row>
    <row r="1879" spans="1:2" x14ac:dyDescent="0.2">
      <c r="A1879" t="str">
        <f>Database!B6850</f>
        <v>2017</v>
      </c>
      <c r="B1879" t="s">
        <v>276</v>
      </c>
    </row>
    <row r="1880" spans="1:2" x14ac:dyDescent="0.2">
      <c r="A1880" t="str">
        <f>Database!B6852</f>
        <v>2017</v>
      </c>
      <c r="B1880" t="s">
        <v>1758</v>
      </c>
    </row>
    <row r="1881" spans="1:2" x14ac:dyDescent="0.2">
      <c r="A1881" t="str">
        <f>Database!B6856</f>
        <v>2017</v>
      </c>
      <c r="B1881" t="s">
        <v>2824</v>
      </c>
    </row>
    <row r="1882" spans="1:2" x14ac:dyDescent="0.2">
      <c r="A1882" t="str">
        <f>Database!B6857</f>
        <v>2017</v>
      </c>
      <c r="B1882" t="s">
        <v>409</v>
      </c>
    </row>
    <row r="1883" spans="1:2" x14ac:dyDescent="0.2">
      <c r="A1883" t="str">
        <f>Database!B6859</f>
        <v>2017</v>
      </c>
      <c r="B1883" t="s">
        <v>1675</v>
      </c>
    </row>
    <row r="1884" spans="1:2" x14ac:dyDescent="0.2">
      <c r="A1884" t="str">
        <f>Database!B6861</f>
        <v>2017</v>
      </c>
      <c r="B1884" t="s">
        <v>122</v>
      </c>
    </row>
    <row r="1885" spans="1:2" x14ac:dyDescent="0.2">
      <c r="A1885" t="str">
        <f>Database!B6863</f>
        <v>2017</v>
      </c>
      <c r="B1885" t="s">
        <v>1695</v>
      </c>
    </row>
    <row r="1886" spans="1:2" x14ac:dyDescent="0.2">
      <c r="A1886" t="str">
        <f>Database!B6865</f>
        <v>2017</v>
      </c>
      <c r="B1886" t="s">
        <v>2548</v>
      </c>
    </row>
    <row r="1887" spans="1:2" x14ac:dyDescent="0.2">
      <c r="A1887" t="str">
        <f>Database!B6866</f>
        <v>2017</v>
      </c>
      <c r="B1887" t="s">
        <v>2928</v>
      </c>
    </row>
    <row r="1888" spans="1:2" x14ac:dyDescent="0.2">
      <c r="A1888" t="str">
        <f>Database!B6870</f>
        <v>2017</v>
      </c>
      <c r="B1888" t="s">
        <v>229</v>
      </c>
    </row>
    <row r="1889" spans="1:2" x14ac:dyDescent="0.2">
      <c r="A1889" t="str">
        <f>Database!B6871</f>
        <v>2017</v>
      </c>
      <c r="B1889" t="s">
        <v>907</v>
      </c>
    </row>
    <row r="1890" spans="1:2" x14ac:dyDescent="0.2">
      <c r="A1890" t="str">
        <f>Database!B6872</f>
        <v>2017</v>
      </c>
      <c r="B1890" t="s">
        <v>464</v>
      </c>
    </row>
    <row r="1891" spans="1:2" x14ac:dyDescent="0.2">
      <c r="A1891" t="str">
        <f>Database!B6873</f>
        <v>2017</v>
      </c>
      <c r="B1891" t="s">
        <v>238</v>
      </c>
    </row>
    <row r="1892" spans="1:2" x14ac:dyDescent="0.2">
      <c r="A1892" t="str">
        <f>Database!B6874</f>
        <v>2017</v>
      </c>
      <c r="B1892" t="s">
        <v>759</v>
      </c>
    </row>
    <row r="1893" spans="1:2" x14ac:dyDescent="0.2">
      <c r="A1893" t="str">
        <f>Database!B6875</f>
        <v>2017</v>
      </c>
      <c r="B1893" t="s">
        <v>2078</v>
      </c>
    </row>
    <row r="1894" spans="1:2" x14ac:dyDescent="0.2">
      <c r="A1894" t="str">
        <f>Database!B6877</f>
        <v>2017</v>
      </c>
      <c r="B1894" t="s">
        <v>1311</v>
      </c>
    </row>
    <row r="1895" spans="1:2" x14ac:dyDescent="0.2">
      <c r="A1895" t="str">
        <f>Database!B6878</f>
        <v>2017</v>
      </c>
      <c r="B1895" t="s">
        <v>852</v>
      </c>
    </row>
    <row r="1896" spans="1:2" x14ac:dyDescent="0.2">
      <c r="A1896" t="str">
        <f>Database!B6879</f>
        <v>2017</v>
      </c>
      <c r="B1896" t="s">
        <v>2689</v>
      </c>
    </row>
    <row r="1897" spans="1:2" x14ac:dyDescent="0.2">
      <c r="A1897" t="str">
        <f>Database!B6882</f>
        <v>2017</v>
      </c>
      <c r="B1897" t="s">
        <v>599</v>
      </c>
    </row>
    <row r="1898" spans="1:2" x14ac:dyDescent="0.2">
      <c r="A1898" t="str">
        <f>Database!B6884</f>
        <v>2017</v>
      </c>
      <c r="B1898" t="s">
        <v>1346</v>
      </c>
    </row>
    <row r="1899" spans="1:2" x14ac:dyDescent="0.2">
      <c r="A1899" t="str">
        <f>Database!B6885</f>
        <v>2017</v>
      </c>
      <c r="B1899" t="s">
        <v>1087</v>
      </c>
    </row>
    <row r="1900" spans="1:2" x14ac:dyDescent="0.2">
      <c r="A1900" t="str">
        <f>Database!B6886</f>
        <v>2017</v>
      </c>
      <c r="B1900" t="s">
        <v>1191</v>
      </c>
    </row>
    <row r="1901" spans="1:2" x14ac:dyDescent="0.2">
      <c r="A1901" t="str">
        <f>Database!B6887</f>
        <v>2017</v>
      </c>
      <c r="B1901" t="s">
        <v>1967</v>
      </c>
    </row>
    <row r="1902" spans="1:2" x14ac:dyDescent="0.2">
      <c r="A1902" t="str">
        <f>Database!B6889</f>
        <v>2017</v>
      </c>
      <c r="B1902" t="s">
        <v>267</v>
      </c>
    </row>
    <row r="1903" spans="1:2" x14ac:dyDescent="0.2">
      <c r="A1903" t="str">
        <f>Database!B6894</f>
        <v>2017</v>
      </c>
      <c r="B1903" t="s">
        <v>1797</v>
      </c>
    </row>
    <row r="1904" spans="1:2" x14ac:dyDescent="0.2">
      <c r="A1904" t="str">
        <f>Database!B6896</f>
        <v>2017</v>
      </c>
      <c r="B1904" t="s">
        <v>679</v>
      </c>
    </row>
    <row r="1905" spans="1:2" x14ac:dyDescent="0.2">
      <c r="A1905" t="str">
        <f>Database!B6897</f>
        <v>2017</v>
      </c>
      <c r="B1905" t="s">
        <v>1076</v>
      </c>
    </row>
    <row r="1906" spans="1:2" x14ac:dyDescent="0.2">
      <c r="A1906" t="str">
        <f>Database!B6899</f>
        <v>2017</v>
      </c>
      <c r="B1906" t="s">
        <v>2218</v>
      </c>
    </row>
    <row r="1907" spans="1:2" x14ac:dyDescent="0.2">
      <c r="A1907" t="str">
        <f>Database!B6902</f>
        <v>2017</v>
      </c>
      <c r="B1907" t="s">
        <v>344</v>
      </c>
    </row>
    <row r="1908" spans="1:2" x14ac:dyDescent="0.2">
      <c r="A1908" t="str">
        <f>Database!B6910</f>
        <v>2017</v>
      </c>
      <c r="B1908" t="s">
        <v>285</v>
      </c>
    </row>
    <row r="1909" spans="1:2" x14ac:dyDescent="0.2">
      <c r="A1909" t="str">
        <f>Database!B6911</f>
        <v>2017</v>
      </c>
      <c r="B1909" t="s">
        <v>1098</v>
      </c>
    </row>
    <row r="1910" spans="1:2" x14ac:dyDescent="0.2">
      <c r="A1910" t="str">
        <f>Database!B6912</f>
        <v>2017</v>
      </c>
      <c r="B1910" t="s">
        <v>1272</v>
      </c>
    </row>
    <row r="1911" spans="1:2" x14ac:dyDescent="0.2">
      <c r="A1911" t="str">
        <f>Database!B6914</f>
        <v>2017</v>
      </c>
      <c r="B1911" t="s">
        <v>2781</v>
      </c>
    </row>
    <row r="1912" spans="1:2" x14ac:dyDescent="0.2">
      <c r="A1912" t="str">
        <f>Database!B6916</f>
        <v>2017</v>
      </c>
      <c r="B1912" t="s">
        <v>1581</v>
      </c>
    </row>
    <row r="1913" spans="1:2" x14ac:dyDescent="0.2">
      <c r="A1913" t="str">
        <f>Database!B6918</f>
        <v>2017</v>
      </c>
      <c r="B1913" t="s">
        <v>912</v>
      </c>
    </row>
    <row r="1914" spans="1:2" x14ac:dyDescent="0.2">
      <c r="A1914" t="str">
        <f>Database!B6919</f>
        <v>2017</v>
      </c>
      <c r="B1914" t="s">
        <v>1132</v>
      </c>
    </row>
    <row r="1915" spans="1:2" x14ac:dyDescent="0.2">
      <c r="A1915" t="str">
        <f>Database!B6925</f>
        <v>2017</v>
      </c>
      <c r="B1915" t="s">
        <v>2275</v>
      </c>
    </row>
    <row r="1916" spans="1:2" x14ac:dyDescent="0.2">
      <c r="A1916" t="str">
        <f>Database!B6927</f>
        <v>2017</v>
      </c>
      <c r="B1916" t="s">
        <v>2745</v>
      </c>
    </row>
    <row r="1917" spans="1:2" x14ac:dyDescent="0.2">
      <c r="A1917" t="str">
        <f>Database!B6929</f>
        <v>2017</v>
      </c>
      <c r="B1917" t="s">
        <v>2859</v>
      </c>
    </row>
    <row r="1918" spans="1:2" x14ac:dyDescent="0.2">
      <c r="A1918" t="str">
        <f>Database!B6930</f>
        <v>2017</v>
      </c>
      <c r="B1918" t="s">
        <v>1638</v>
      </c>
    </row>
    <row r="1919" spans="1:2" x14ac:dyDescent="0.2">
      <c r="A1919" t="str">
        <f>Database!B6932</f>
        <v>2017</v>
      </c>
      <c r="B1919" t="s">
        <v>1071</v>
      </c>
    </row>
    <row r="1920" spans="1:2" x14ac:dyDescent="0.2">
      <c r="A1920" t="str">
        <f>Database!B6933</f>
        <v>2017</v>
      </c>
      <c r="B1920" t="s">
        <v>1136</v>
      </c>
    </row>
    <row r="1921" spans="1:2" x14ac:dyDescent="0.2">
      <c r="A1921" t="str">
        <f>Database!B6935</f>
        <v>2017</v>
      </c>
      <c r="B1921" t="s">
        <v>804</v>
      </c>
    </row>
    <row r="1922" spans="1:2" x14ac:dyDescent="0.2">
      <c r="A1922" t="str">
        <f>Database!B6940</f>
        <v>2017</v>
      </c>
      <c r="B1922" t="s">
        <v>1432</v>
      </c>
    </row>
    <row r="1923" spans="1:2" x14ac:dyDescent="0.2">
      <c r="A1923" t="str">
        <f>Database!B6941</f>
        <v>2017</v>
      </c>
      <c r="B1923" t="s">
        <v>270</v>
      </c>
    </row>
    <row r="1924" spans="1:2" x14ac:dyDescent="0.2">
      <c r="A1924" t="str">
        <f>Database!B6944</f>
        <v>2017</v>
      </c>
      <c r="B1924" t="s">
        <v>956</v>
      </c>
    </row>
    <row r="1925" spans="1:2" x14ac:dyDescent="0.2">
      <c r="A1925" t="str">
        <f>Database!B6946</f>
        <v>2017</v>
      </c>
      <c r="B1925" t="s">
        <v>2557</v>
      </c>
    </row>
    <row r="1926" spans="1:2" x14ac:dyDescent="0.2">
      <c r="A1926" t="str">
        <f>Database!B6948</f>
        <v>2017</v>
      </c>
      <c r="B1926" t="s">
        <v>2831</v>
      </c>
    </row>
    <row r="1927" spans="1:2" x14ac:dyDescent="0.2">
      <c r="A1927" t="str">
        <f>Database!B6950</f>
        <v>2017</v>
      </c>
      <c r="B1927" t="s">
        <v>639</v>
      </c>
    </row>
    <row r="1928" spans="1:2" x14ac:dyDescent="0.2">
      <c r="A1928" t="str">
        <f>Database!B6954</f>
        <v>2017</v>
      </c>
      <c r="B1928" t="s">
        <v>1527</v>
      </c>
    </row>
    <row r="1929" spans="1:2" x14ac:dyDescent="0.2">
      <c r="A1929" t="str">
        <f>Database!B6955</f>
        <v>2017</v>
      </c>
      <c r="B1929" t="s">
        <v>2739</v>
      </c>
    </row>
    <row r="1930" spans="1:2" x14ac:dyDescent="0.2">
      <c r="A1930" t="str">
        <f>Database!B6956</f>
        <v>2017</v>
      </c>
      <c r="B1930" t="s">
        <v>563</v>
      </c>
    </row>
    <row r="1931" spans="1:2" x14ac:dyDescent="0.2">
      <c r="A1931" t="str">
        <f>Database!B6958</f>
        <v>2017</v>
      </c>
      <c r="B1931" t="s">
        <v>892</v>
      </c>
    </row>
    <row r="1932" spans="1:2" x14ac:dyDescent="0.2">
      <c r="A1932" t="str">
        <f>Database!B6959</f>
        <v>2017</v>
      </c>
      <c r="B1932" t="s">
        <v>1063</v>
      </c>
    </row>
    <row r="1933" spans="1:2" x14ac:dyDescent="0.2">
      <c r="A1933" t="str">
        <f>Database!B6961</f>
        <v>2017</v>
      </c>
      <c r="B1933" t="s">
        <v>162</v>
      </c>
    </row>
    <row r="1934" spans="1:2" x14ac:dyDescent="0.2">
      <c r="A1934" t="str">
        <f>Database!B6963</f>
        <v>2017</v>
      </c>
      <c r="B1934" t="s">
        <v>1763</v>
      </c>
    </row>
    <row r="1935" spans="1:2" x14ac:dyDescent="0.2">
      <c r="A1935" t="str">
        <f>Database!B6964</f>
        <v>2017</v>
      </c>
      <c r="B1935" t="s">
        <v>2082</v>
      </c>
    </row>
    <row r="1936" spans="1:2" x14ac:dyDescent="0.2">
      <c r="A1936" t="str">
        <f>Database!B6966</f>
        <v>2017</v>
      </c>
      <c r="B1936" t="s">
        <v>10</v>
      </c>
    </row>
    <row r="1937" spans="1:2" x14ac:dyDescent="0.2">
      <c r="A1937" t="str">
        <f>Database!B6970</f>
        <v>2017</v>
      </c>
      <c r="B1937" t="s">
        <v>1852</v>
      </c>
    </row>
    <row r="1938" spans="1:2" x14ac:dyDescent="0.2">
      <c r="A1938" t="str">
        <f>Database!B6971</f>
        <v>2017</v>
      </c>
      <c r="B1938" t="s">
        <v>1586</v>
      </c>
    </row>
    <row r="1939" spans="1:2" x14ac:dyDescent="0.2">
      <c r="A1939" t="str">
        <f>Database!B6975</f>
        <v>2017</v>
      </c>
      <c r="B1939" t="s">
        <v>2189</v>
      </c>
    </row>
    <row r="1940" spans="1:2" x14ac:dyDescent="0.2">
      <c r="A1940" t="str">
        <f>Database!B6979</f>
        <v>2017</v>
      </c>
      <c r="B1940" t="s">
        <v>3620</v>
      </c>
    </row>
    <row r="1941" spans="1:2" x14ac:dyDescent="0.2">
      <c r="A1941" t="str">
        <f>Database!B6981</f>
        <v>2017</v>
      </c>
      <c r="B1941" t="s">
        <v>607</v>
      </c>
    </row>
    <row r="1942" spans="1:2" x14ac:dyDescent="0.2">
      <c r="A1942" t="str">
        <f>Database!B6982</f>
        <v>2017</v>
      </c>
      <c r="B1942" t="s">
        <v>2058</v>
      </c>
    </row>
    <row r="1943" spans="1:2" x14ac:dyDescent="0.2">
      <c r="A1943" t="str">
        <f>Database!B6983</f>
        <v>2017</v>
      </c>
      <c r="B1943" t="s">
        <v>2542</v>
      </c>
    </row>
    <row r="1944" spans="1:2" x14ac:dyDescent="0.2">
      <c r="A1944" t="str">
        <f>Database!B6987</f>
        <v>2017</v>
      </c>
      <c r="B1944" t="s">
        <v>3085</v>
      </c>
    </row>
    <row r="1945" spans="1:2" x14ac:dyDescent="0.2">
      <c r="A1945" t="str">
        <f>Database!B6989</f>
        <v>2017</v>
      </c>
      <c r="B1945" t="s">
        <v>2166</v>
      </c>
    </row>
    <row r="1946" spans="1:2" x14ac:dyDescent="0.2">
      <c r="A1946" t="str">
        <f>Database!B6990</f>
        <v>2017</v>
      </c>
      <c r="B1946" t="s">
        <v>1798</v>
      </c>
    </row>
    <row r="1947" spans="1:2" x14ac:dyDescent="0.2">
      <c r="A1947" t="str">
        <f>Database!B6992</f>
        <v>2017</v>
      </c>
      <c r="B1947" t="s">
        <v>2616</v>
      </c>
    </row>
    <row r="1948" spans="1:2" x14ac:dyDescent="0.2">
      <c r="A1948" t="str">
        <f>Database!B6994</f>
        <v>2017</v>
      </c>
      <c r="B1948" t="s">
        <v>1999</v>
      </c>
    </row>
    <row r="1949" spans="1:2" x14ac:dyDescent="0.2">
      <c r="A1949" t="str">
        <f>Database!B6996</f>
        <v>2017</v>
      </c>
      <c r="B1949" t="s">
        <v>3208</v>
      </c>
    </row>
    <row r="1950" spans="1:2" x14ac:dyDescent="0.2">
      <c r="A1950" t="str">
        <f>Database!B6997</f>
        <v>2017</v>
      </c>
      <c r="B1950" t="s">
        <v>1365</v>
      </c>
    </row>
    <row r="1951" spans="1:2" x14ac:dyDescent="0.2">
      <c r="A1951" t="str">
        <f>Database!B7004</f>
        <v>2017</v>
      </c>
      <c r="B1951" t="s">
        <v>2212</v>
      </c>
    </row>
    <row r="1952" spans="1:2" x14ac:dyDescent="0.2">
      <c r="A1952" t="str">
        <f>Database!B7006</f>
        <v>2017</v>
      </c>
      <c r="B1952" t="s">
        <v>1879</v>
      </c>
    </row>
    <row r="1953" spans="1:2" x14ac:dyDescent="0.2">
      <c r="A1953" t="str">
        <f>Database!B7007</f>
        <v>2017</v>
      </c>
      <c r="B1953" t="s">
        <v>1824</v>
      </c>
    </row>
    <row r="1954" spans="1:2" x14ac:dyDescent="0.2">
      <c r="A1954" t="str">
        <f>Database!B7008</f>
        <v>2017</v>
      </c>
      <c r="B1954" t="s">
        <v>2531</v>
      </c>
    </row>
    <row r="1955" spans="1:2" x14ac:dyDescent="0.2">
      <c r="A1955" t="str">
        <f>Database!B7009</f>
        <v>2017</v>
      </c>
      <c r="B1955" t="s">
        <v>663</v>
      </c>
    </row>
    <row r="1956" spans="1:2" x14ac:dyDescent="0.2">
      <c r="A1956" t="str">
        <f>Database!B7013</f>
        <v>2017</v>
      </c>
      <c r="B1956" t="s">
        <v>1100</v>
      </c>
    </row>
    <row r="1957" spans="1:2" x14ac:dyDescent="0.2">
      <c r="A1957" t="str">
        <f>Database!B7015</f>
        <v>2017</v>
      </c>
      <c r="B1957" t="s">
        <v>522</v>
      </c>
    </row>
    <row r="1958" spans="1:2" x14ac:dyDescent="0.2">
      <c r="A1958" t="str">
        <f>Database!B7016</f>
        <v>2017</v>
      </c>
      <c r="B1958" t="s">
        <v>1998</v>
      </c>
    </row>
    <row r="1959" spans="1:2" x14ac:dyDescent="0.2">
      <c r="A1959" t="str">
        <f>Database!B7018</f>
        <v>2017</v>
      </c>
      <c r="B1959" t="s">
        <v>1600</v>
      </c>
    </row>
    <row r="1960" spans="1:2" x14ac:dyDescent="0.2">
      <c r="A1960" t="str">
        <f>Database!B7019</f>
        <v>2017</v>
      </c>
      <c r="B1960" t="s">
        <v>1841</v>
      </c>
    </row>
    <row r="1961" spans="1:2" x14ac:dyDescent="0.2">
      <c r="A1961" t="str">
        <f>Database!B7024</f>
        <v>2017</v>
      </c>
      <c r="B1961" t="s">
        <v>584</v>
      </c>
    </row>
    <row r="1962" spans="1:2" x14ac:dyDescent="0.2">
      <c r="A1962" t="str">
        <f>Database!B7025</f>
        <v>2017</v>
      </c>
      <c r="B1962" t="s">
        <v>2950</v>
      </c>
    </row>
    <row r="1963" spans="1:2" x14ac:dyDescent="0.2">
      <c r="A1963" t="str">
        <f>Database!B7035</f>
        <v>2017</v>
      </c>
      <c r="B1963" t="s">
        <v>3032</v>
      </c>
    </row>
    <row r="1964" spans="1:2" x14ac:dyDescent="0.2">
      <c r="A1964" t="str">
        <f>Database!B7036</f>
        <v>2017</v>
      </c>
      <c r="B1964" t="s">
        <v>2861</v>
      </c>
    </row>
    <row r="1965" spans="1:2" x14ac:dyDescent="0.2">
      <c r="A1965" t="str">
        <f>Database!B7037</f>
        <v>2017</v>
      </c>
      <c r="B1965" t="s">
        <v>555</v>
      </c>
    </row>
    <row r="1966" spans="1:2" x14ac:dyDescent="0.2">
      <c r="A1966" t="str">
        <f>Database!B7038</f>
        <v>2017</v>
      </c>
      <c r="B1966" t="s">
        <v>1479</v>
      </c>
    </row>
    <row r="1967" spans="1:2" x14ac:dyDescent="0.2">
      <c r="A1967" t="str">
        <f>Database!B7039</f>
        <v>2017</v>
      </c>
      <c r="B1967" t="s">
        <v>565</v>
      </c>
    </row>
    <row r="1968" spans="1:2" x14ac:dyDescent="0.2">
      <c r="A1968" t="str">
        <f>Database!B7042</f>
        <v>2017</v>
      </c>
      <c r="B1968" t="s">
        <v>1274</v>
      </c>
    </row>
    <row r="1969" spans="1:2" x14ac:dyDescent="0.2">
      <c r="A1969" t="str">
        <f>Database!B7043</f>
        <v>2017</v>
      </c>
      <c r="B1969" t="s">
        <v>1946</v>
      </c>
    </row>
    <row r="1970" spans="1:2" x14ac:dyDescent="0.2">
      <c r="A1970" t="str">
        <f>Database!B7052</f>
        <v>2017</v>
      </c>
      <c r="B1970" t="s">
        <v>302</v>
      </c>
    </row>
    <row r="1971" spans="1:2" x14ac:dyDescent="0.2">
      <c r="A1971" t="str">
        <f>Database!B7053</f>
        <v>2017</v>
      </c>
      <c r="B1971" t="s">
        <v>2653</v>
      </c>
    </row>
    <row r="1972" spans="1:2" x14ac:dyDescent="0.2">
      <c r="A1972" t="str">
        <f>Database!B7062</f>
        <v>2017</v>
      </c>
      <c r="B1972" t="s">
        <v>2661</v>
      </c>
    </row>
    <row r="1973" spans="1:2" x14ac:dyDescent="0.2">
      <c r="A1973" t="str">
        <f>Database!B7064</f>
        <v>2017</v>
      </c>
      <c r="B1973" t="s">
        <v>1212</v>
      </c>
    </row>
    <row r="1974" spans="1:2" x14ac:dyDescent="0.2">
      <c r="A1974" t="str">
        <f>Database!B7065</f>
        <v>2017</v>
      </c>
      <c r="B1974" t="s">
        <v>3513</v>
      </c>
    </row>
    <row r="1975" spans="1:2" x14ac:dyDescent="0.2">
      <c r="A1975" t="str">
        <f>Database!B7069</f>
        <v>2017</v>
      </c>
      <c r="B1975" t="s">
        <v>2505</v>
      </c>
    </row>
    <row r="1976" spans="1:2" x14ac:dyDescent="0.2">
      <c r="A1976" t="str">
        <f>Database!B7070</f>
        <v>2017</v>
      </c>
      <c r="B1976" t="s">
        <v>324</v>
      </c>
    </row>
    <row r="1977" spans="1:2" x14ac:dyDescent="0.2">
      <c r="A1977" t="str">
        <f>Database!B7071</f>
        <v>2017</v>
      </c>
      <c r="B1977" t="s">
        <v>1583</v>
      </c>
    </row>
    <row r="1978" spans="1:2" x14ac:dyDescent="0.2">
      <c r="A1978" t="str">
        <f>Database!B7072</f>
        <v>2017</v>
      </c>
      <c r="B1978" t="s">
        <v>1688</v>
      </c>
    </row>
    <row r="1979" spans="1:2" x14ac:dyDescent="0.2">
      <c r="A1979" t="str">
        <f>Database!B7074</f>
        <v>2017</v>
      </c>
      <c r="B1979" t="s">
        <v>1939</v>
      </c>
    </row>
    <row r="1980" spans="1:2" x14ac:dyDescent="0.2">
      <c r="A1980" t="str">
        <f>Database!B7075</f>
        <v>2017</v>
      </c>
      <c r="B1980" t="s">
        <v>2519</v>
      </c>
    </row>
    <row r="1981" spans="1:2" x14ac:dyDescent="0.2">
      <c r="A1981" t="str">
        <f>Database!B7076</f>
        <v>2017</v>
      </c>
      <c r="B1981" t="s">
        <v>78</v>
      </c>
    </row>
    <row r="1982" spans="1:2" x14ac:dyDescent="0.2">
      <c r="A1982" t="str">
        <f>Database!B7080</f>
        <v>2017</v>
      </c>
      <c r="B1982" t="s">
        <v>257</v>
      </c>
    </row>
    <row r="1983" spans="1:2" x14ac:dyDescent="0.2">
      <c r="A1983" t="str">
        <f>Database!B7084</f>
        <v>2017</v>
      </c>
      <c r="B1983" t="s">
        <v>1610</v>
      </c>
    </row>
    <row r="1984" spans="1:2" x14ac:dyDescent="0.2">
      <c r="A1984" t="str">
        <f>Database!B7085</f>
        <v>2017</v>
      </c>
      <c r="B1984" t="s">
        <v>1570</v>
      </c>
    </row>
    <row r="1985" spans="1:2" x14ac:dyDescent="0.2">
      <c r="A1985" t="str">
        <f>Database!B7086</f>
        <v>2017</v>
      </c>
      <c r="B1985" t="s">
        <v>244</v>
      </c>
    </row>
    <row r="1986" spans="1:2" x14ac:dyDescent="0.2">
      <c r="A1986" t="str">
        <f>Database!B7088</f>
        <v>2017</v>
      </c>
      <c r="B1986" t="s">
        <v>1142</v>
      </c>
    </row>
    <row r="1987" spans="1:2" x14ac:dyDescent="0.2">
      <c r="A1987" t="str">
        <f>Database!B7090</f>
        <v>2017</v>
      </c>
      <c r="B1987" t="s">
        <v>681</v>
      </c>
    </row>
    <row r="1988" spans="1:2" x14ac:dyDescent="0.2">
      <c r="A1988" t="str">
        <f>Database!B7098</f>
        <v>2017</v>
      </c>
      <c r="B1988" t="s">
        <v>775</v>
      </c>
    </row>
    <row r="1989" spans="1:2" x14ac:dyDescent="0.2">
      <c r="A1989" t="str">
        <f>Database!B7099</f>
        <v>2017</v>
      </c>
      <c r="B1989" t="s">
        <v>3288</v>
      </c>
    </row>
    <row r="1990" spans="1:2" x14ac:dyDescent="0.2">
      <c r="A1990" t="str">
        <f>Database!B7100</f>
        <v>2017</v>
      </c>
      <c r="B1990" t="s">
        <v>611</v>
      </c>
    </row>
    <row r="1991" spans="1:2" x14ac:dyDescent="0.2">
      <c r="A1991" t="str">
        <f>Database!B7104</f>
        <v>2017</v>
      </c>
      <c r="B1991" t="s">
        <v>3038</v>
      </c>
    </row>
    <row r="1992" spans="1:2" x14ac:dyDescent="0.2">
      <c r="A1992" t="str">
        <f>Database!B7105</f>
        <v>2017</v>
      </c>
      <c r="B1992" t="s">
        <v>1708</v>
      </c>
    </row>
    <row r="1993" spans="1:2" x14ac:dyDescent="0.2">
      <c r="A1993" t="str">
        <f>Database!B7106</f>
        <v>2017</v>
      </c>
      <c r="B1993" t="s">
        <v>2093</v>
      </c>
    </row>
    <row r="1994" spans="1:2" x14ac:dyDescent="0.2">
      <c r="A1994" t="str">
        <f>Database!B7107</f>
        <v>2017</v>
      </c>
      <c r="B1994" t="s">
        <v>520</v>
      </c>
    </row>
    <row r="1995" spans="1:2" x14ac:dyDescent="0.2">
      <c r="A1995" t="str">
        <f>Database!B7108</f>
        <v>2017</v>
      </c>
      <c r="B1995" t="s">
        <v>2765</v>
      </c>
    </row>
    <row r="1996" spans="1:2" x14ac:dyDescent="0.2">
      <c r="A1996" t="str">
        <f>Database!B7109</f>
        <v>2017</v>
      </c>
      <c r="B1996" t="s">
        <v>3143</v>
      </c>
    </row>
    <row r="1997" spans="1:2" x14ac:dyDescent="0.2">
      <c r="A1997" t="str">
        <f>Database!B7112</f>
        <v>2017</v>
      </c>
      <c r="B1997" t="s">
        <v>1074</v>
      </c>
    </row>
    <row r="1998" spans="1:2" x14ac:dyDescent="0.2">
      <c r="A1998" t="str">
        <f>Database!B7114</f>
        <v>2017</v>
      </c>
      <c r="B1998" t="s">
        <v>1959</v>
      </c>
    </row>
    <row r="1999" spans="1:2" x14ac:dyDescent="0.2">
      <c r="A1999" t="str">
        <f>Database!B7119</f>
        <v>2017</v>
      </c>
      <c r="B1999" t="s">
        <v>1505</v>
      </c>
    </row>
    <row r="2000" spans="1:2" x14ac:dyDescent="0.2">
      <c r="A2000" t="str">
        <f>Database!B7120</f>
        <v>2017</v>
      </c>
      <c r="B2000" t="s">
        <v>457</v>
      </c>
    </row>
    <row r="2001" spans="1:2" x14ac:dyDescent="0.2">
      <c r="A2001" t="str">
        <f>Database!B7125</f>
        <v>2017</v>
      </c>
      <c r="B2001" t="s">
        <v>1898</v>
      </c>
    </row>
    <row r="2002" spans="1:2" x14ac:dyDescent="0.2">
      <c r="A2002" t="str">
        <f>Database!B7129</f>
        <v>2017</v>
      </c>
      <c r="B2002" t="s">
        <v>335</v>
      </c>
    </row>
    <row r="2003" spans="1:2" x14ac:dyDescent="0.2">
      <c r="A2003" t="str">
        <f>Database!B7131</f>
        <v>2017</v>
      </c>
      <c r="B2003" t="s">
        <v>420</v>
      </c>
    </row>
    <row r="2004" spans="1:2" x14ac:dyDescent="0.2">
      <c r="A2004" t="str">
        <f>Database!B7133</f>
        <v>2017</v>
      </c>
      <c r="B2004" t="s">
        <v>2870</v>
      </c>
    </row>
    <row r="2005" spans="1:2" x14ac:dyDescent="0.2">
      <c r="A2005" t="str">
        <f>Database!B7134</f>
        <v>2017</v>
      </c>
      <c r="B2005" t="s">
        <v>3642</v>
      </c>
    </row>
    <row r="2006" spans="1:2" x14ac:dyDescent="0.2">
      <c r="A2006" t="str">
        <f>Database!B7135</f>
        <v>2017</v>
      </c>
      <c r="B2006" t="s">
        <v>2990</v>
      </c>
    </row>
    <row r="2007" spans="1:2" x14ac:dyDescent="0.2">
      <c r="A2007" t="str">
        <f>Database!B7137</f>
        <v>2017</v>
      </c>
      <c r="B2007" t="s">
        <v>940</v>
      </c>
    </row>
    <row r="2008" spans="1:2" x14ac:dyDescent="0.2">
      <c r="A2008" t="str">
        <f>Database!B7142</f>
        <v>2017</v>
      </c>
      <c r="B2008" t="s">
        <v>766</v>
      </c>
    </row>
    <row r="2009" spans="1:2" x14ac:dyDescent="0.2">
      <c r="A2009" t="str">
        <f>Database!B7143</f>
        <v>2017</v>
      </c>
      <c r="B2009" t="s">
        <v>2508</v>
      </c>
    </row>
    <row r="2010" spans="1:2" x14ac:dyDescent="0.2">
      <c r="A2010" t="str">
        <f>Database!B7146</f>
        <v>2017</v>
      </c>
      <c r="B2010" t="s">
        <v>2454</v>
      </c>
    </row>
    <row r="2011" spans="1:2" x14ac:dyDescent="0.2">
      <c r="A2011" t="str">
        <f>Database!B7156</f>
        <v>2017</v>
      </c>
      <c r="B2011" t="s">
        <v>204</v>
      </c>
    </row>
    <row r="2012" spans="1:2" x14ac:dyDescent="0.2">
      <c r="A2012" t="str">
        <f>Database!B7157</f>
        <v>2017</v>
      </c>
      <c r="B2012" t="s">
        <v>1937</v>
      </c>
    </row>
    <row r="2013" spans="1:2" x14ac:dyDescent="0.2">
      <c r="A2013" t="str">
        <f>Database!B7165</f>
        <v>2017</v>
      </c>
      <c r="B2013" t="s">
        <v>3650</v>
      </c>
    </row>
    <row r="2014" spans="1:2" x14ac:dyDescent="0.2">
      <c r="A2014" t="str">
        <f>Database!B7166</f>
        <v>2017</v>
      </c>
      <c r="B2014" t="s">
        <v>2521</v>
      </c>
    </row>
    <row r="2015" spans="1:2" x14ac:dyDescent="0.2">
      <c r="A2015" t="str">
        <f>Database!B7167</f>
        <v>2017</v>
      </c>
      <c r="B2015" t="s">
        <v>36</v>
      </c>
    </row>
    <row r="2016" spans="1:2" x14ac:dyDescent="0.2">
      <c r="A2016" t="str">
        <f>Database!B7168</f>
        <v>2017</v>
      </c>
      <c r="B2016" t="s">
        <v>138</v>
      </c>
    </row>
    <row r="2017" spans="1:2" x14ac:dyDescent="0.2">
      <c r="A2017" t="str">
        <f>Database!B7170</f>
        <v>2017</v>
      </c>
      <c r="B2017" t="s">
        <v>1896</v>
      </c>
    </row>
    <row r="2018" spans="1:2" x14ac:dyDescent="0.2">
      <c r="A2018" t="str">
        <f>Database!B7171</f>
        <v>2017</v>
      </c>
      <c r="B2018" t="s">
        <v>677</v>
      </c>
    </row>
    <row r="2019" spans="1:2" x14ac:dyDescent="0.2">
      <c r="A2019" t="str">
        <f>Database!B7172</f>
        <v>2017</v>
      </c>
      <c r="B2019" t="s">
        <v>2350</v>
      </c>
    </row>
    <row r="2020" spans="1:2" x14ac:dyDescent="0.2">
      <c r="A2020" t="str">
        <f>Database!B7175</f>
        <v>2017</v>
      </c>
      <c r="B2020" t="s">
        <v>1648</v>
      </c>
    </row>
    <row r="2021" spans="1:2" x14ac:dyDescent="0.2">
      <c r="A2021" t="str">
        <f>Database!B7176</f>
        <v>2017</v>
      </c>
      <c r="B2021" t="s">
        <v>1749</v>
      </c>
    </row>
    <row r="2022" spans="1:2" x14ac:dyDescent="0.2">
      <c r="A2022" t="str">
        <f>Database!B7178</f>
        <v>2017</v>
      </c>
      <c r="B2022" t="s">
        <v>2852</v>
      </c>
    </row>
    <row r="2023" spans="1:2" x14ac:dyDescent="0.2">
      <c r="A2023" t="str">
        <f>Database!B7179</f>
        <v>2017</v>
      </c>
      <c r="B2023" t="s">
        <v>1699</v>
      </c>
    </row>
    <row r="2024" spans="1:2" x14ac:dyDescent="0.2">
      <c r="A2024" t="str">
        <f>Database!B7182</f>
        <v>2017</v>
      </c>
      <c r="B2024" t="s">
        <v>547</v>
      </c>
    </row>
    <row r="2025" spans="1:2" x14ac:dyDescent="0.2">
      <c r="A2025" t="str">
        <f>Database!B7183</f>
        <v>2017</v>
      </c>
      <c r="B2025" t="s">
        <v>1552</v>
      </c>
    </row>
    <row r="2026" spans="1:2" x14ac:dyDescent="0.2">
      <c r="A2026" t="str">
        <f>Database!B7184</f>
        <v>2017</v>
      </c>
      <c r="B2026" t="s">
        <v>1572</v>
      </c>
    </row>
    <row r="2027" spans="1:2" x14ac:dyDescent="0.2">
      <c r="A2027" t="str">
        <f>Database!B7186</f>
        <v>2017</v>
      </c>
      <c r="B2027" t="s">
        <v>1457</v>
      </c>
    </row>
    <row r="2028" spans="1:2" x14ac:dyDescent="0.2">
      <c r="A2028" t="str">
        <f>Database!B7188</f>
        <v>2017</v>
      </c>
      <c r="B2028" t="s">
        <v>1171</v>
      </c>
    </row>
    <row r="2029" spans="1:2" x14ac:dyDescent="0.2">
      <c r="A2029" t="str">
        <f>Database!B7191</f>
        <v>2017</v>
      </c>
      <c r="B2029" t="s">
        <v>235</v>
      </c>
    </row>
    <row r="2030" spans="1:2" x14ac:dyDescent="0.2">
      <c r="A2030" t="str">
        <f>Database!B7195</f>
        <v>2017</v>
      </c>
      <c r="B2030" t="s">
        <v>671</v>
      </c>
    </row>
    <row r="2031" spans="1:2" x14ac:dyDescent="0.2">
      <c r="A2031" t="str">
        <f>Database!B7197</f>
        <v>2017</v>
      </c>
      <c r="B2031" t="s">
        <v>1945</v>
      </c>
    </row>
    <row r="2032" spans="1:2" x14ac:dyDescent="0.2">
      <c r="A2032" t="str">
        <f>Database!B7199</f>
        <v>2017</v>
      </c>
      <c r="B2032" t="s">
        <v>1970</v>
      </c>
    </row>
    <row r="2033" spans="1:2" x14ac:dyDescent="0.2">
      <c r="A2033" t="str">
        <f>Database!B7200</f>
        <v>2017</v>
      </c>
      <c r="B2033" t="s">
        <v>2192</v>
      </c>
    </row>
    <row r="2034" spans="1:2" x14ac:dyDescent="0.2">
      <c r="A2034" t="str">
        <f>Database!B7201</f>
        <v>2017</v>
      </c>
      <c r="B2034" t="s">
        <v>685</v>
      </c>
    </row>
    <row r="2035" spans="1:2" x14ac:dyDescent="0.2">
      <c r="A2035" t="str">
        <f>Database!B7203</f>
        <v>2017</v>
      </c>
      <c r="B2035" t="s">
        <v>1776</v>
      </c>
    </row>
    <row r="2036" spans="1:2" x14ac:dyDescent="0.2">
      <c r="A2036" t="str">
        <f>Database!B7208</f>
        <v>2017</v>
      </c>
      <c r="B2036" t="s">
        <v>1484</v>
      </c>
    </row>
    <row r="2037" spans="1:2" x14ac:dyDescent="0.2">
      <c r="A2037" t="str">
        <f>Database!B7209</f>
        <v>2017</v>
      </c>
      <c r="B2037" t="s">
        <v>3359</v>
      </c>
    </row>
    <row r="2038" spans="1:2" x14ac:dyDescent="0.2">
      <c r="A2038" t="str">
        <f>Database!B7210</f>
        <v>2017</v>
      </c>
      <c r="B2038" t="s">
        <v>1288</v>
      </c>
    </row>
    <row r="2039" spans="1:2" x14ac:dyDescent="0.2">
      <c r="A2039" t="str">
        <f>Database!B7211</f>
        <v>2017</v>
      </c>
      <c r="B2039" t="s">
        <v>1598</v>
      </c>
    </row>
    <row r="2040" spans="1:2" x14ac:dyDescent="0.2">
      <c r="A2040" t="str">
        <f>Database!B7218</f>
        <v>2017</v>
      </c>
      <c r="B2040" t="s">
        <v>1806</v>
      </c>
    </row>
    <row r="2041" spans="1:2" x14ac:dyDescent="0.2">
      <c r="A2041" t="str">
        <f>Database!B7222</f>
        <v>2017</v>
      </c>
      <c r="B2041" t="s">
        <v>1120</v>
      </c>
    </row>
    <row r="2042" spans="1:2" x14ac:dyDescent="0.2">
      <c r="A2042" t="str">
        <f>Database!B7226</f>
        <v>2017</v>
      </c>
      <c r="B2042" t="s">
        <v>2779</v>
      </c>
    </row>
    <row r="2043" spans="1:2" x14ac:dyDescent="0.2">
      <c r="A2043" t="str">
        <f>Database!B7235</f>
        <v>2017</v>
      </c>
      <c r="B2043" t="s">
        <v>1175</v>
      </c>
    </row>
    <row r="2044" spans="1:2" x14ac:dyDescent="0.2">
      <c r="A2044" t="str">
        <f>Database!B7236</f>
        <v>2017</v>
      </c>
      <c r="B2044" t="s">
        <v>1766</v>
      </c>
    </row>
    <row r="2045" spans="1:2" x14ac:dyDescent="0.2">
      <c r="A2045" t="str">
        <f>Database!B7240</f>
        <v>2017</v>
      </c>
      <c r="B2045" t="s">
        <v>1651</v>
      </c>
    </row>
    <row r="2046" spans="1:2" x14ac:dyDescent="0.2">
      <c r="A2046" t="str">
        <f>Database!B7242</f>
        <v>2017</v>
      </c>
      <c r="B2046" t="s">
        <v>3664</v>
      </c>
    </row>
    <row r="2047" spans="1:2" x14ac:dyDescent="0.2">
      <c r="A2047" t="str">
        <f>Database!B7244</f>
        <v>2017</v>
      </c>
      <c r="B2047" t="s">
        <v>1929</v>
      </c>
    </row>
    <row r="2048" spans="1:2" x14ac:dyDescent="0.2">
      <c r="A2048" t="str">
        <f>Database!B7246</f>
        <v>2017</v>
      </c>
      <c r="B2048" t="s">
        <v>781</v>
      </c>
    </row>
    <row r="2049" spans="1:2" x14ac:dyDescent="0.2">
      <c r="A2049" t="str">
        <f>Database!B7248</f>
        <v>2017</v>
      </c>
      <c r="B2049" t="s">
        <v>1488</v>
      </c>
    </row>
    <row r="2050" spans="1:2" x14ac:dyDescent="0.2">
      <c r="A2050" t="str">
        <f>Database!B7250</f>
        <v>2017</v>
      </c>
      <c r="B2050" t="s">
        <v>398</v>
      </c>
    </row>
    <row r="2051" spans="1:2" x14ac:dyDescent="0.2">
      <c r="A2051" t="str">
        <f>Database!B7251</f>
        <v>2017</v>
      </c>
      <c r="B2051" t="s">
        <v>1122</v>
      </c>
    </row>
    <row r="2052" spans="1:2" x14ac:dyDescent="0.2">
      <c r="A2052" t="str">
        <f>Database!B7253</f>
        <v>2017</v>
      </c>
      <c r="B2052" t="s">
        <v>2790</v>
      </c>
    </row>
    <row r="2053" spans="1:2" x14ac:dyDescent="0.2">
      <c r="A2053" t="str">
        <f>Database!B7255</f>
        <v>2017</v>
      </c>
      <c r="B2053" t="s">
        <v>2512</v>
      </c>
    </row>
    <row r="2054" spans="1:2" x14ac:dyDescent="0.2">
      <c r="A2054" t="str">
        <f>Database!B7257</f>
        <v>2017</v>
      </c>
      <c r="B2054" t="s">
        <v>1024</v>
      </c>
    </row>
    <row r="2055" spans="1:2" x14ac:dyDescent="0.2">
      <c r="A2055" t="str">
        <f>Database!B7259</f>
        <v>2017</v>
      </c>
      <c r="B2055" t="s">
        <v>2204</v>
      </c>
    </row>
    <row r="2056" spans="1:2" x14ac:dyDescent="0.2">
      <c r="A2056" t="str">
        <f>Database!B7260</f>
        <v>2017</v>
      </c>
      <c r="B2056" t="s">
        <v>2684</v>
      </c>
    </row>
    <row r="2057" spans="1:2" x14ac:dyDescent="0.2">
      <c r="A2057" t="str">
        <f>Database!B7265</f>
        <v>2017</v>
      </c>
      <c r="B2057" t="s">
        <v>1300</v>
      </c>
    </row>
    <row r="2058" spans="1:2" x14ac:dyDescent="0.2">
      <c r="A2058" t="str">
        <f>Database!B7268</f>
        <v>2017</v>
      </c>
      <c r="B2058" t="s">
        <v>1152</v>
      </c>
    </row>
    <row r="2059" spans="1:2" x14ac:dyDescent="0.2">
      <c r="A2059" t="str">
        <f>Database!B7269</f>
        <v>2017</v>
      </c>
      <c r="B2059" t="s">
        <v>705</v>
      </c>
    </row>
    <row r="2060" spans="1:2" x14ac:dyDescent="0.2">
      <c r="A2060" t="str">
        <f>Database!B7271</f>
        <v>2017</v>
      </c>
      <c r="B2060" t="s">
        <v>1894</v>
      </c>
    </row>
    <row r="2061" spans="1:2" x14ac:dyDescent="0.2">
      <c r="A2061" t="str">
        <f>Database!B7272</f>
        <v>2017</v>
      </c>
      <c r="B2061" t="s">
        <v>1012</v>
      </c>
    </row>
    <row r="2062" spans="1:2" x14ac:dyDescent="0.2">
      <c r="A2062" t="str">
        <f>Database!B7273</f>
        <v>2017</v>
      </c>
      <c r="B2062" t="s">
        <v>149</v>
      </c>
    </row>
    <row r="2063" spans="1:2" x14ac:dyDescent="0.2">
      <c r="A2063" t="str">
        <f>Database!B7275</f>
        <v>2017</v>
      </c>
      <c r="B2063" t="s">
        <v>1790</v>
      </c>
    </row>
    <row r="2064" spans="1:2" x14ac:dyDescent="0.2">
      <c r="A2064" t="str">
        <f>Database!B7276</f>
        <v>2017</v>
      </c>
      <c r="B2064" t="s">
        <v>1870</v>
      </c>
    </row>
    <row r="2065" spans="1:2" x14ac:dyDescent="0.2">
      <c r="A2065" t="str">
        <f>Database!B7277</f>
        <v>2017</v>
      </c>
      <c r="B2065" t="s">
        <v>993</v>
      </c>
    </row>
    <row r="2066" spans="1:2" x14ac:dyDescent="0.2">
      <c r="A2066" t="str">
        <f>Database!B7279</f>
        <v>2017</v>
      </c>
      <c r="B2066" t="s">
        <v>2295</v>
      </c>
    </row>
    <row r="2067" spans="1:2" x14ac:dyDescent="0.2">
      <c r="A2067" t="str">
        <f>Database!B7284</f>
        <v>2017</v>
      </c>
      <c r="B2067" t="s">
        <v>2312</v>
      </c>
    </row>
    <row r="2068" spans="1:2" x14ac:dyDescent="0.2">
      <c r="A2068" t="str">
        <f>Database!B7285</f>
        <v>2017</v>
      </c>
      <c r="B2068" t="s">
        <v>944</v>
      </c>
    </row>
    <row r="2069" spans="1:2" x14ac:dyDescent="0.2">
      <c r="A2069" t="str">
        <f>Database!B7290</f>
        <v>2017</v>
      </c>
      <c r="B2069" t="s">
        <v>435</v>
      </c>
    </row>
    <row r="2070" spans="1:2" x14ac:dyDescent="0.2">
      <c r="A2070" t="str">
        <f>Database!B7291</f>
        <v>2017</v>
      </c>
      <c r="B2070" t="s">
        <v>950</v>
      </c>
    </row>
    <row r="2071" spans="1:2" x14ac:dyDescent="0.2">
      <c r="A2071" t="str">
        <f>Database!B7297</f>
        <v>2017</v>
      </c>
      <c r="B2071" t="s">
        <v>2743</v>
      </c>
    </row>
    <row r="2072" spans="1:2" x14ac:dyDescent="0.2">
      <c r="A2072" t="str">
        <f>Database!B7303</f>
        <v>2017</v>
      </c>
      <c r="B2072" t="s">
        <v>2244</v>
      </c>
    </row>
    <row r="2073" spans="1:2" x14ac:dyDescent="0.2">
      <c r="A2073" t="str">
        <f>Database!B7308</f>
        <v>2017</v>
      </c>
      <c r="B2073" t="s">
        <v>2640</v>
      </c>
    </row>
    <row r="2074" spans="1:2" x14ac:dyDescent="0.2">
      <c r="A2074" t="str">
        <f>Database!B7311</f>
        <v>2017</v>
      </c>
      <c r="B2074" t="s">
        <v>1389</v>
      </c>
    </row>
    <row r="2075" spans="1:2" x14ac:dyDescent="0.2">
      <c r="A2075" t="str">
        <f>Database!B7312</f>
        <v>2017</v>
      </c>
      <c r="B2075" t="s">
        <v>824</v>
      </c>
    </row>
    <row r="2076" spans="1:2" x14ac:dyDescent="0.2">
      <c r="A2076" t="str">
        <f>Database!B7314</f>
        <v>2017</v>
      </c>
      <c r="B2076" t="s">
        <v>2673</v>
      </c>
    </row>
    <row r="2077" spans="1:2" x14ac:dyDescent="0.2">
      <c r="A2077" t="str">
        <f>Database!B7317</f>
        <v>2017</v>
      </c>
      <c r="B2077" t="s">
        <v>2015</v>
      </c>
    </row>
    <row r="2078" spans="1:2" x14ac:dyDescent="0.2">
      <c r="A2078" t="str">
        <f>Database!B7320</f>
        <v>2017</v>
      </c>
      <c r="B2078" t="s">
        <v>2749</v>
      </c>
    </row>
    <row r="2079" spans="1:2" x14ac:dyDescent="0.2">
      <c r="A2079" t="str">
        <f>Database!B7321</f>
        <v>2017</v>
      </c>
      <c r="B2079" t="s">
        <v>2580</v>
      </c>
    </row>
    <row r="2080" spans="1:2" x14ac:dyDescent="0.2">
      <c r="A2080" t="str">
        <f>Database!B7322</f>
        <v>2017</v>
      </c>
      <c r="B2080" t="s">
        <v>3524</v>
      </c>
    </row>
    <row r="2081" spans="1:2" x14ac:dyDescent="0.2">
      <c r="A2081" t="str">
        <f>Database!B7324</f>
        <v>2017</v>
      </c>
      <c r="B2081" t="s">
        <v>2091</v>
      </c>
    </row>
    <row r="2082" spans="1:2" x14ac:dyDescent="0.2">
      <c r="A2082" t="str">
        <f>Database!B7325</f>
        <v>2017</v>
      </c>
      <c r="B2082" t="s">
        <v>790</v>
      </c>
    </row>
    <row r="2083" spans="1:2" x14ac:dyDescent="0.2">
      <c r="A2083" t="str">
        <f>Database!B7326</f>
        <v>2017</v>
      </c>
      <c r="B2083" t="s">
        <v>1769</v>
      </c>
    </row>
    <row r="2084" spans="1:2" x14ac:dyDescent="0.2">
      <c r="A2084" t="str">
        <f>Database!B7331</f>
        <v>2017</v>
      </c>
      <c r="B2084" t="s">
        <v>2645</v>
      </c>
    </row>
    <row r="2085" spans="1:2" x14ac:dyDescent="0.2">
      <c r="A2085" t="str">
        <f>Database!B7337</f>
        <v>2017</v>
      </c>
      <c r="B2085" t="s">
        <v>451</v>
      </c>
    </row>
    <row r="2086" spans="1:2" x14ac:dyDescent="0.2">
      <c r="A2086" t="str">
        <f>Database!B7340</f>
        <v>2017</v>
      </c>
      <c r="B2086" t="s">
        <v>373</v>
      </c>
    </row>
    <row r="2087" spans="1:2" x14ac:dyDescent="0.2">
      <c r="A2087" t="str">
        <f>Database!B7342</f>
        <v>2017</v>
      </c>
      <c r="B2087" t="s">
        <v>3123</v>
      </c>
    </row>
    <row r="2088" spans="1:2" x14ac:dyDescent="0.2">
      <c r="A2088" t="str">
        <f>Database!B7344</f>
        <v>2017</v>
      </c>
      <c r="B2088" t="s">
        <v>2953</v>
      </c>
    </row>
    <row r="2089" spans="1:2" x14ac:dyDescent="0.2">
      <c r="A2089" t="str">
        <f>Database!B7346</f>
        <v>2017</v>
      </c>
      <c r="B2089" t="s">
        <v>25</v>
      </c>
    </row>
    <row r="2090" spans="1:2" x14ac:dyDescent="0.2">
      <c r="A2090" t="str">
        <f>Database!B7349</f>
        <v>2017</v>
      </c>
      <c r="B2090" t="s">
        <v>1566</v>
      </c>
    </row>
    <row r="2091" spans="1:2" x14ac:dyDescent="0.2">
      <c r="A2091" t="str">
        <f>Database!B7352</f>
        <v>2017</v>
      </c>
      <c r="B2091" t="s">
        <v>145</v>
      </c>
    </row>
    <row r="2092" spans="1:2" x14ac:dyDescent="0.2">
      <c r="A2092" t="str">
        <f>Database!B7353</f>
        <v>2017</v>
      </c>
      <c r="B2092" t="s">
        <v>2033</v>
      </c>
    </row>
    <row r="2093" spans="1:2" x14ac:dyDescent="0.2">
      <c r="A2093" t="str">
        <f>Database!B7354</f>
        <v>2017</v>
      </c>
      <c r="B2093" t="s">
        <v>3344</v>
      </c>
    </row>
    <row r="2094" spans="1:2" x14ac:dyDescent="0.2">
      <c r="A2094" t="str">
        <f>Database!B7359</f>
        <v>2017</v>
      </c>
      <c r="B2094" t="s">
        <v>1336</v>
      </c>
    </row>
    <row r="2095" spans="1:2" x14ac:dyDescent="0.2">
      <c r="A2095" t="str">
        <f>Database!B7366</f>
        <v>2017</v>
      </c>
      <c r="B2095" t="s">
        <v>827</v>
      </c>
    </row>
    <row r="2096" spans="1:2" x14ac:dyDescent="0.2">
      <c r="A2096" t="str">
        <f>Database!B7368</f>
        <v>2017</v>
      </c>
      <c r="B2096" t="s">
        <v>326</v>
      </c>
    </row>
    <row r="2097" spans="1:2" x14ac:dyDescent="0.2">
      <c r="A2097" t="str">
        <f>Database!B7369</f>
        <v>2017</v>
      </c>
      <c r="B2097" t="s">
        <v>3001</v>
      </c>
    </row>
    <row r="2098" spans="1:2" x14ac:dyDescent="0.2">
      <c r="A2098" t="str">
        <f>Database!B7370</f>
        <v>2017</v>
      </c>
      <c r="B2098" t="s">
        <v>388</v>
      </c>
    </row>
    <row r="2099" spans="1:2" x14ac:dyDescent="0.2">
      <c r="A2099" t="str">
        <f>Database!B7375</f>
        <v>2017</v>
      </c>
      <c r="B2099" t="s">
        <v>1950</v>
      </c>
    </row>
    <row r="2100" spans="1:2" x14ac:dyDescent="0.2">
      <c r="A2100" t="str">
        <f>Database!B7378</f>
        <v>2017</v>
      </c>
      <c r="B2100" t="s">
        <v>2723</v>
      </c>
    </row>
    <row r="2101" spans="1:2" x14ac:dyDescent="0.2">
      <c r="A2101" t="str">
        <f>Database!B7383</f>
        <v>2017</v>
      </c>
      <c r="B2101" t="s">
        <v>1490</v>
      </c>
    </row>
    <row r="2102" spans="1:2" x14ac:dyDescent="0.2">
      <c r="A2102" t="str">
        <f>Database!B7384</f>
        <v>2017</v>
      </c>
      <c r="B2102" t="s">
        <v>1215</v>
      </c>
    </row>
    <row r="2103" spans="1:2" x14ac:dyDescent="0.2">
      <c r="A2103" t="str">
        <f>Database!B7391</f>
        <v>2017</v>
      </c>
      <c r="B2103" t="s">
        <v>1167</v>
      </c>
    </row>
    <row r="2104" spans="1:2" x14ac:dyDescent="0.2">
      <c r="A2104" t="str">
        <f>Database!B7394</f>
        <v>2017</v>
      </c>
      <c r="B2104" t="s">
        <v>2020</v>
      </c>
    </row>
    <row r="2105" spans="1:2" x14ac:dyDescent="0.2">
      <c r="A2105" t="str">
        <f>Database!B7395</f>
        <v>2017</v>
      </c>
      <c r="B2105" t="s">
        <v>490</v>
      </c>
    </row>
    <row r="2106" spans="1:2" x14ac:dyDescent="0.2">
      <c r="A2106" t="str">
        <f>Database!B7398</f>
        <v>2017</v>
      </c>
      <c r="B2106" t="s">
        <v>1874</v>
      </c>
    </row>
    <row r="2107" spans="1:2" x14ac:dyDescent="0.2">
      <c r="A2107" t="str">
        <f>Database!B7400</f>
        <v>2017</v>
      </c>
      <c r="B2107" t="s">
        <v>2095</v>
      </c>
    </row>
    <row r="2108" spans="1:2" x14ac:dyDescent="0.2">
      <c r="A2108" t="str">
        <f>Database!B7415</f>
        <v>2017</v>
      </c>
      <c r="B2108" t="s">
        <v>666</v>
      </c>
    </row>
    <row r="2109" spans="1:2" x14ac:dyDescent="0.2">
      <c r="A2109" t="str">
        <f>Database!B7417</f>
        <v>2017</v>
      </c>
      <c r="B2109" t="s">
        <v>1470</v>
      </c>
    </row>
    <row r="2110" spans="1:2" x14ac:dyDescent="0.2">
      <c r="A2110" t="str">
        <f>Database!B7418</f>
        <v>2017</v>
      </c>
      <c r="B2110" t="s">
        <v>1964</v>
      </c>
    </row>
    <row r="2111" spans="1:2" x14ac:dyDescent="0.2">
      <c r="A2111" t="str">
        <f>Database!B7419</f>
        <v>2017</v>
      </c>
      <c r="B2111" t="s">
        <v>1439</v>
      </c>
    </row>
    <row r="2112" spans="1:2" x14ac:dyDescent="0.2">
      <c r="A2112" t="str">
        <f>Database!B7423</f>
        <v>2017</v>
      </c>
      <c r="B2112" t="s">
        <v>675</v>
      </c>
    </row>
    <row r="2113" spans="1:2" x14ac:dyDescent="0.2">
      <c r="A2113" t="str">
        <f>Database!B7426</f>
        <v>2017</v>
      </c>
      <c r="B2113" t="s">
        <v>1704</v>
      </c>
    </row>
    <row r="2114" spans="1:2" x14ac:dyDescent="0.2">
      <c r="A2114" t="str">
        <f>Database!B7427</f>
        <v>2017</v>
      </c>
      <c r="B2114" t="s">
        <v>1246</v>
      </c>
    </row>
    <row r="2115" spans="1:2" x14ac:dyDescent="0.2">
      <c r="A2115" t="str">
        <f>Database!B7435</f>
        <v>2017</v>
      </c>
      <c r="B2115" t="s">
        <v>1632</v>
      </c>
    </row>
    <row r="2116" spans="1:2" x14ac:dyDescent="0.2">
      <c r="A2116" t="str">
        <f>Database!B7437</f>
        <v>2017</v>
      </c>
      <c r="B2116" t="s">
        <v>2231</v>
      </c>
    </row>
    <row r="2117" spans="1:2" x14ac:dyDescent="0.2">
      <c r="A2117" t="str">
        <f>Database!B7441</f>
        <v>2017</v>
      </c>
      <c r="B2117" t="s">
        <v>2755</v>
      </c>
    </row>
    <row r="2118" spans="1:2" x14ac:dyDescent="0.2">
      <c r="A2118" t="str">
        <f>Database!B7442</f>
        <v>2017</v>
      </c>
      <c r="B2118" t="s">
        <v>916</v>
      </c>
    </row>
    <row r="2119" spans="1:2" x14ac:dyDescent="0.2">
      <c r="A2119" t="str">
        <f>Database!B7446</f>
        <v>2017</v>
      </c>
      <c r="B2119" t="s">
        <v>589</v>
      </c>
    </row>
    <row r="2120" spans="1:2" x14ac:dyDescent="0.2">
      <c r="A2120" t="str">
        <f>Database!B7447</f>
        <v>2017</v>
      </c>
      <c r="B2120" t="s">
        <v>1072</v>
      </c>
    </row>
    <row r="2121" spans="1:2" x14ac:dyDescent="0.2">
      <c r="A2121" t="str">
        <f>Database!B7450</f>
        <v>2017</v>
      </c>
      <c r="B2121" t="s">
        <v>647</v>
      </c>
    </row>
    <row r="2122" spans="1:2" x14ac:dyDescent="0.2">
      <c r="A2122" t="str">
        <f>Database!B7455</f>
        <v>2017</v>
      </c>
      <c r="B2122" t="s">
        <v>1009</v>
      </c>
    </row>
    <row r="2123" spans="1:2" x14ac:dyDescent="0.2">
      <c r="A2123" t="str">
        <f>Database!B7462</f>
        <v>2017</v>
      </c>
      <c r="B2123" t="s">
        <v>1760</v>
      </c>
    </row>
    <row r="2124" spans="1:2" x14ac:dyDescent="0.2">
      <c r="A2124" t="str">
        <f>Database!B7463</f>
        <v>2017</v>
      </c>
      <c r="B2124" t="s">
        <v>1691</v>
      </c>
    </row>
    <row r="2125" spans="1:2" x14ac:dyDescent="0.2">
      <c r="A2125" t="str">
        <f>Database!B7464</f>
        <v>2017</v>
      </c>
      <c r="B2125" t="s">
        <v>1093</v>
      </c>
    </row>
    <row r="2126" spans="1:2" x14ac:dyDescent="0.2">
      <c r="A2126" t="str">
        <f>Database!B7466</f>
        <v>2017</v>
      </c>
      <c r="B2126" t="s">
        <v>330</v>
      </c>
    </row>
    <row r="2127" spans="1:2" x14ac:dyDescent="0.2">
      <c r="A2127" t="str">
        <f>Database!B7472</f>
        <v>2017</v>
      </c>
      <c r="B2127" t="s">
        <v>2538</v>
      </c>
    </row>
    <row r="2128" spans="1:2" x14ac:dyDescent="0.2">
      <c r="A2128" t="str">
        <f>Database!B7473</f>
        <v>2017</v>
      </c>
      <c r="B2128" t="s">
        <v>1020</v>
      </c>
    </row>
    <row r="2129" spans="1:2" x14ac:dyDescent="0.2">
      <c r="A2129" t="str">
        <f>Database!B7477</f>
        <v>2017</v>
      </c>
      <c r="B2129" t="s">
        <v>890</v>
      </c>
    </row>
    <row r="2130" spans="1:2" x14ac:dyDescent="0.2">
      <c r="A2130" t="str">
        <f>Database!B7483</f>
        <v>2017</v>
      </c>
      <c r="B2130" t="s">
        <v>929</v>
      </c>
    </row>
    <row r="2131" spans="1:2" x14ac:dyDescent="0.2">
      <c r="A2131" t="str">
        <f>Database!B7486</f>
        <v>2017</v>
      </c>
      <c r="B2131" t="s">
        <v>560</v>
      </c>
    </row>
    <row r="2132" spans="1:2" x14ac:dyDescent="0.2">
      <c r="A2132" t="str">
        <f>Database!B7488</f>
        <v>2017</v>
      </c>
      <c r="B2132" t="s">
        <v>299</v>
      </c>
    </row>
    <row r="2133" spans="1:2" x14ac:dyDescent="0.2">
      <c r="A2133" t="str">
        <f>Database!B7493</f>
        <v>2017</v>
      </c>
      <c r="B2133" t="s">
        <v>820</v>
      </c>
    </row>
    <row r="2134" spans="1:2" x14ac:dyDescent="0.2">
      <c r="A2134" t="str">
        <f>Database!B7498</f>
        <v>2017</v>
      </c>
      <c r="B2134" t="s">
        <v>61</v>
      </c>
    </row>
    <row r="2135" spans="1:2" x14ac:dyDescent="0.2">
      <c r="A2135" t="str">
        <f>Database!B7510</f>
        <v>2017</v>
      </c>
      <c r="B2135" t="s">
        <v>346</v>
      </c>
    </row>
    <row r="2136" spans="1:2" x14ac:dyDescent="0.2">
      <c r="A2136" t="str">
        <f>Database!B7513</f>
        <v>2017</v>
      </c>
      <c r="B2136" t="s">
        <v>1656</v>
      </c>
    </row>
    <row r="2137" spans="1:2" x14ac:dyDescent="0.2">
      <c r="A2137" t="str">
        <f>Database!B7515</f>
        <v>2017</v>
      </c>
      <c r="B2137" t="s">
        <v>1927</v>
      </c>
    </row>
    <row r="2138" spans="1:2" x14ac:dyDescent="0.2">
      <c r="A2138" t="str">
        <f>Database!B7517</f>
        <v>2017</v>
      </c>
      <c r="B2138" t="s">
        <v>108</v>
      </c>
    </row>
    <row r="2139" spans="1:2" x14ac:dyDescent="0.2">
      <c r="A2139" t="str">
        <f>Database!B7519</f>
        <v>2017</v>
      </c>
      <c r="B2139" t="s">
        <v>475</v>
      </c>
    </row>
    <row r="2140" spans="1:2" x14ac:dyDescent="0.2">
      <c r="A2140" t="str">
        <f>Database!B7522</f>
        <v>2017</v>
      </c>
      <c r="B2140" t="s">
        <v>3048</v>
      </c>
    </row>
    <row r="2141" spans="1:2" x14ac:dyDescent="0.2">
      <c r="A2141" t="str">
        <f>Database!B7527</f>
        <v>2017</v>
      </c>
      <c r="B2141" t="s">
        <v>2112</v>
      </c>
    </row>
    <row r="2142" spans="1:2" x14ac:dyDescent="0.2">
      <c r="A2142" t="str">
        <f>Database!B7528</f>
        <v>2017</v>
      </c>
      <c r="B2142" t="s">
        <v>1368</v>
      </c>
    </row>
    <row r="2143" spans="1:2" x14ac:dyDescent="0.2">
      <c r="A2143" t="str">
        <f>Database!B7533</f>
        <v>2017</v>
      </c>
      <c r="B2143" t="s">
        <v>1386</v>
      </c>
    </row>
    <row r="2144" spans="1:2" x14ac:dyDescent="0.2">
      <c r="A2144" t="str">
        <f>Database!B7541</f>
        <v>2017</v>
      </c>
      <c r="B2144" t="s">
        <v>1065</v>
      </c>
    </row>
    <row r="2145" spans="1:2" x14ac:dyDescent="0.2">
      <c r="A2145" t="str">
        <f>Database!B7546</f>
        <v>2017</v>
      </c>
      <c r="B2145" t="s">
        <v>850</v>
      </c>
    </row>
    <row r="2146" spans="1:2" x14ac:dyDescent="0.2">
      <c r="A2146" t="str">
        <f>Database!B7552</f>
        <v>2017</v>
      </c>
      <c r="B2146" t="s">
        <v>198</v>
      </c>
    </row>
    <row r="2147" spans="1:2" x14ac:dyDescent="0.2">
      <c r="A2147" t="str">
        <f>Database!B7553</f>
        <v>2017</v>
      </c>
      <c r="B2147" t="s">
        <v>482</v>
      </c>
    </row>
    <row r="2148" spans="1:2" x14ac:dyDescent="0.2">
      <c r="A2148" t="str">
        <f>Database!B7558</f>
        <v>2017</v>
      </c>
      <c r="B2148" t="s">
        <v>2716</v>
      </c>
    </row>
    <row r="2149" spans="1:2" x14ac:dyDescent="0.2">
      <c r="A2149" t="str">
        <f>Database!B7561</f>
        <v>2017</v>
      </c>
      <c r="B2149" t="s">
        <v>1646</v>
      </c>
    </row>
    <row r="2150" spans="1:2" x14ac:dyDescent="0.2">
      <c r="A2150" t="str">
        <f>Database!B7562</f>
        <v>2017</v>
      </c>
      <c r="B2150" t="s">
        <v>919</v>
      </c>
    </row>
    <row r="2151" spans="1:2" x14ac:dyDescent="0.2">
      <c r="A2151" t="str">
        <f>Database!B7565</f>
        <v>2017</v>
      </c>
      <c r="B2151" t="s">
        <v>533</v>
      </c>
    </row>
    <row r="2152" spans="1:2" x14ac:dyDescent="0.2">
      <c r="A2152" t="str">
        <f>Database!B7567</f>
        <v>2017</v>
      </c>
      <c r="B2152" t="s">
        <v>847</v>
      </c>
    </row>
    <row r="2153" spans="1:2" x14ac:dyDescent="0.2">
      <c r="A2153" t="str">
        <f>Database!B7570</f>
        <v>2017</v>
      </c>
      <c r="B2153" t="s">
        <v>1045</v>
      </c>
    </row>
    <row r="2154" spans="1:2" x14ac:dyDescent="0.2">
      <c r="A2154" t="str">
        <f>Database!B7572</f>
        <v>2017</v>
      </c>
      <c r="B2154" t="s">
        <v>273</v>
      </c>
    </row>
    <row r="2155" spans="1:2" x14ac:dyDescent="0.2">
      <c r="A2155" t="str">
        <f>Database!B7574</f>
        <v>2017</v>
      </c>
      <c r="B2155" t="s">
        <v>51</v>
      </c>
    </row>
    <row r="2156" spans="1:2" x14ac:dyDescent="0.2">
      <c r="A2156" t="str">
        <f>Database!B7580</f>
        <v>2017</v>
      </c>
      <c r="B2156" t="s">
        <v>1250</v>
      </c>
    </row>
    <row r="2157" spans="1:2" x14ac:dyDescent="0.2">
      <c r="A2157" t="str">
        <f>Database!B7584</f>
        <v>2017</v>
      </c>
      <c r="B2157" t="s">
        <v>1878</v>
      </c>
    </row>
    <row r="2158" spans="1:2" x14ac:dyDescent="0.2">
      <c r="A2158" t="str">
        <f>Database!B7585</f>
        <v>2017</v>
      </c>
      <c r="B2158" t="s">
        <v>2072</v>
      </c>
    </row>
    <row r="2159" spans="1:2" x14ac:dyDescent="0.2">
      <c r="A2159" t="str">
        <f>Database!B7587</f>
        <v>2017</v>
      </c>
      <c r="B2159" t="s">
        <v>901</v>
      </c>
    </row>
    <row r="2160" spans="1:2" x14ac:dyDescent="0.2">
      <c r="A2160" t="str">
        <f>Database!B7588</f>
        <v>2017</v>
      </c>
      <c r="B2160" t="s">
        <v>438</v>
      </c>
    </row>
    <row r="2161" spans="1:2" x14ac:dyDescent="0.2">
      <c r="A2161" t="str">
        <f>Database!B7589</f>
        <v>2017</v>
      </c>
      <c r="B2161" t="s">
        <v>871</v>
      </c>
    </row>
    <row r="2162" spans="1:2" x14ac:dyDescent="0.2">
      <c r="A2162" t="str">
        <f>Database!B7592</f>
        <v>2017</v>
      </c>
      <c r="B2162" t="s">
        <v>539</v>
      </c>
    </row>
    <row r="2163" spans="1:2" x14ac:dyDescent="0.2">
      <c r="A2163" t="str">
        <f>Database!B7594</f>
        <v>2017</v>
      </c>
      <c r="B2163" t="s">
        <v>859</v>
      </c>
    </row>
    <row r="2164" spans="1:2" x14ac:dyDescent="0.2">
      <c r="A2164" t="str">
        <f>Database!B7597</f>
        <v>2017</v>
      </c>
      <c r="B2164" t="s">
        <v>1548</v>
      </c>
    </row>
    <row r="2165" spans="1:2" x14ac:dyDescent="0.2">
      <c r="A2165" t="str">
        <f>Database!B7600</f>
        <v>2017</v>
      </c>
      <c r="B2165" t="s">
        <v>432</v>
      </c>
    </row>
    <row r="2166" spans="1:2" x14ac:dyDescent="0.2">
      <c r="A2166" t="str">
        <f>Database!B7602</f>
        <v>2017</v>
      </c>
      <c r="B2166" t="s">
        <v>2237</v>
      </c>
    </row>
    <row r="2167" spans="1:2" x14ac:dyDescent="0.2">
      <c r="A2167" t="str">
        <f>Database!B7603</f>
        <v>2017</v>
      </c>
      <c r="B2167" t="s">
        <v>1820</v>
      </c>
    </row>
    <row r="2168" spans="1:2" x14ac:dyDescent="0.2">
      <c r="A2168" t="str">
        <f>Database!B7608</f>
        <v>2017</v>
      </c>
      <c r="B2168" t="s">
        <v>2013</v>
      </c>
    </row>
    <row r="2169" spans="1:2" x14ac:dyDescent="0.2">
      <c r="A2169" t="str">
        <f>Database!B7610</f>
        <v>2017</v>
      </c>
      <c r="B2169" t="s">
        <v>1663</v>
      </c>
    </row>
    <row r="2170" spans="1:2" x14ac:dyDescent="0.2">
      <c r="A2170" t="str">
        <f>Database!B7612</f>
        <v>2017</v>
      </c>
      <c r="B2170" t="s">
        <v>2253</v>
      </c>
    </row>
    <row r="2171" spans="1:2" x14ac:dyDescent="0.2">
      <c r="A2171" t="str">
        <f>Database!B7614</f>
        <v>2017</v>
      </c>
      <c r="B2171" t="s">
        <v>3116</v>
      </c>
    </row>
    <row r="2172" spans="1:2" x14ac:dyDescent="0.2">
      <c r="A2172" t="str">
        <f>Database!B7626</f>
        <v>2017</v>
      </c>
      <c r="B2172" t="s">
        <v>1619</v>
      </c>
    </row>
    <row r="2173" spans="1:2" x14ac:dyDescent="0.2">
      <c r="A2173" t="str">
        <f>Database!B7628</f>
        <v>2017</v>
      </c>
      <c r="B2173" t="s">
        <v>333</v>
      </c>
    </row>
    <row r="2174" spans="1:2" x14ac:dyDescent="0.2">
      <c r="A2174" t="str">
        <f>Database!B7629</f>
        <v>2017</v>
      </c>
      <c r="B2174" t="s">
        <v>1200</v>
      </c>
    </row>
    <row r="2175" spans="1:2" x14ac:dyDescent="0.2">
      <c r="A2175" t="str">
        <f>Database!B7634</f>
        <v>2017</v>
      </c>
      <c r="B2175" t="s">
        <v>830</v>
      </c>
    </row>
    <row r="2176" spans="1:2" x14ac:dyDescent="0.2">
      <c r="A2176" t="str">
        <f>Database!B7640</f>
        <v>2017</v>
      </c>
      <c r="B2176" t="s">
        <v>1164</v>
      </c>
    </row>
    <row r="2177" spans="1:2" x14ac:dyDescent="0.2">
      <c r="A2177" t="str">
        <f>Database!B7644</f>
        <v>2017</v>
      </c>
      <c r="B2177" t="s">
        <v>693</v>
      </c>
    </row>
    <row r="2178" spans="1:2" x14ac:dyDescent="0.2">
      <c r="A2178" t="str">
        <f>Database!B7645</f>
        <v>2017</v>
      </c>
      <c r="B2178" t="s">
        <v>2361</v>
      </c>
    </row>
    <row r="2179" spans="1:2" x14ac:dyDescent="0.2">
      <c r="A2179" t="str">
        <f>Database!B7647</f>
        <v>2017</v>
      </c>
      <c r="B2179" t="s">
        <v>718</v>
      </c>
    </row>
    <row r="2180" spans="1:2" x14ac:dyDescent="0.2">
      <c r="A2180" t="str">
        <f>Database!B7651</f>
        <v>2017</v>
      </c>
      <c r="B2180" t="s">
        <v>913</v>
      </c>
    </row>
    <row r="2181" spans="1:2" x14ac:dyDescent="0.2">
      <c r="A2181" t="str">
        <f>Database!B7665</f>
        <v>2017</v>
      </c>
      <c r="B2181" t="s">
        <v>1054</v>
      </c>
    </row>
    <row r="2182" spans="1:2" x14ac:dyDescent="0.2">
      <c r="A2182" t="str">
        <f>Database!B7666</f>
        <v>2017</v>
      </c>
      <c r="B2182" t="s">
        <v>726</v>
      </c>
    </row>
    <row r="2183" spans="1:2" x14ac:dyDescent="0.2">
      <c r="A2183" t="str">
        <f>Database!B7668</f>
        <v>2017</v>
      </c>
      <c r="B2183" t="s">
        <v>767</v>
      </c>
    </row>
    <row r="2184" spans="1:2" x14ac:dyDescent="0.2">
      <c r="A2184" t="str">
        <f>Database!B7670</f>
        <v>2017</v>
      </c>
      <c r="B2184" t="s">
        <v>1158</v>
      </c>
    </row>
    <row r="2185" spans="1:2" x14ac:dyDescent="0.2">
      <c r="A2185" t="str">
        <f>Database!B7675</f>
        <v>2017</v>
      </c>
      <c r="B2185" t="s">
        <v>472</v>
      </c>
    </row>
    <row r="2186" spans="1:2" x14ac:dyDescent="0.2">
      <c r="A2186" t="str">
        <f>Database!B7679</f>
        <v>2017</v>
      </c>
      <c r="B2186" t="s">
        <v>1476</v>
      </c>
    </row>
    <row r="2187" spans="1:2" x14ac:dyDescent="0.2">
      <c r="A2187" t="str">
        <f>Database!B7680</f>
        <v>2017</v>
      </c>
      <c r="B2187" t="s">
        <v>1290</v>
      </c>
    </row>
    <row r="2188" spans="1:2" x14ac:dyDescent="0.2">
      <c r="A2188" t="str">
        <f>Database!B7681</f>
        <v>2017</v>
      </c>
      <c r="B2188" t="s">
        <v>1746</v>
      </c>
    </row>
    <row r="2189" spans="1:2" x14ac:dyDescent="0.2">
      <c r="A2189" t="str">
        <f>Database!B7683</f>
        <v>2017</v>
      </c>
      <c r="B2189" t="s">
        <v>935</v>
      </c>
    </row>
    <row r="2190" spans="1:2" x14ac:dyDescent="0.2">
      <c r="A2190" t="str">
        <f>Database!B7690</f>
        <v>2017</v>
      </c>
      <c r="B2190" t="s">
        <v>2461</v>
      </c>
    </row>
    <row r="2191" spans="1:2" x14ac:dyDescent="0.2">
      <c r="A2191" t="str">
        <f>Database!B7691</f>
        <v>2017</v>
      </c>
      <c r="B2191" t="s">
        <v>1589</v>
      </c>
    </row>
    <row r="2192" spans="1:2" x14ac:dyDescent="0.2">
      <c r="A2192" t="str">
        <f>Database!B7696</f>
        <v>2017</v>
      </c>
      <c r="B2192" t="s">
        <v>1180</v>
      </c>
    </row>
    <row r="2193" spans="1:2" x14ac:dyDescent="0.2">
      <c r="A2193" t="str">
        <f>Database!B7698</f>
        <v>2017</v>
      </c>
      <c r="B2193" t="s">
        <v>249</v>
      </c>
    </row>
    <row r="2194" spans="1:2" x14ac:dyDescent="0.2">
      <c r="A2194" t="str">
        <f>Database!B7703</f>
        <v>2017</v>
      </c>
      <c r="B2194" t="s">
        <v>134</v>
      </c>
    </row>
    <row r="2195" spans="1:2" x14ac:dyDescent="0.2">
      <c r="A2195" t="str">
        <f>Database!B7704</f>
        <v>2017</v>
      </c>
      <c r="B2195" t="s">
        <v>995</v>
      </c>
    </row>
    <row r="2196" spans="1:2" x14ac:dyDescent="0.2">
      <c r="A2196" t="str">
        <f>Database!B7710</f>
        <v>2017</v>
      </c>
      <c r="B2196" t="s">
        <v>283</v>
      </c>
    </row>
    <row r="2197" spans="1:2" x14ac:dyDescent="0.2">
      <c r="A2197" t="str">
        <f>Database!B7716</f>
        <v>2017</v>
      </c>
      <c r="B2197" t="s">
        <v>1371</v>
      </c>
    </row>
    <row r="2198" spans="1:2" x14ac:dyDescent="0.2">
      <c r="A2198" t="str">
        <f>Database!B7724</f>
        <v>2017</v>
      </c>
      <c r="B2198" t="s">
        <v>653</v>
      </c>
    </row>
    <row r="2199" spans="1:2" x14ac:dyDescent="0.2">
      <c r="A2199" t="str">
        <f>Database!B7725</f>
        <v>2017</v>
      </c>
      <c r="B2199" t="s">
        <v>1700</v>
      </c>
    </row>
    <row r="2200" spans="1:2" x14ac:dyDescent="0.2">
      <c r="A2200" t="str">
        <f>Database!B7726</f>
        <v>2017</v>
      </c>
      <c r="B2200" t="s">
        <v>1550</v>
      </c>
    </row>
    <row r="2201" spans="1:2" x14ac:dyDescent="0.2">
      <c r="A2201" t="str">
        <f>Database!B7728</f>
        <v>2017</v>
      </c>
      <c r="B2201" t="s">
        <v>1308</v>
      </c>
    </row>
    <row r="2202" spans="1:2" x14ac:dyDescent="0.2">
      <c r="A2202" t="str">
        <f>Database!B7732</f>
        <v>2017</v>
      </c>
      <c r="B2202" t="s">
        <v>751</v>
      </c>
    </row>
    <row r="2203" spans="1:2" x14ac:dyDescent="0.2">
      <c r="A2203" t="str">
        <f>Database!B7733</f>
        <v>2017</v>
      </c>
      <c r="B2203" t="s">
        <v>2123</v>
      </c>
    </row>
    <row r="2204" spans="1:2" x14ac:dyDescent="0.2">
      <c r="A2204" t="str">
        <f>Database!B7734</f>
        <v>2017</v>
      </c>
      <c r="B2204" t="s">
        <v>3736</v>
      </c>
    </row>
    <row r="2205" spans="1:2" x14ac:dyDescent="0.2">
      <c r="A2205" t="str">
        <f>Database!B7736</f>
        <v>2017</v>
      </c>
      <c r="B2205" t="s">
        <v>2963</v>
      </c>
    </row>
    <row r="2206" spans="1:2" x14ac:dyDescent="0.2">
      <c r="A2206" t="str">
        <f>Database!B7737</f>
        <v>2017</v>
      </c>
      <c r="B2206" t="s">
        <v>838</v>
      </c>
    </row>
    <row r="2207" spans="1:2" x14ac:dyDescent="0.2">
      <c r="A2207" t="str">
        <f>Database!B7740</f>
        <v>2017</v>
      </c>
      <c r="B2207" t="s">
        <v>414</v>
      </c>
    </row>
    <row r="2208" spans="1:2" x14ac:dyDescent="0.2">
      <c r="A2208" t="str">
        <f>Database!B7741</f>
        <v>2017</v>
      </c>
      <c r="B2208" t="s">
        <v>412</v>
      </c>
    </row>
    <row r="2209" spans="1:2" x14ac:dyDescent="0.2">
      <c r="A2209" t="str">
        <f>Database!B7748</f>
        <v>2017</v>
      </c>
      <c r="B2209" t="s">
        <v>1359</v>
      </c>
    </row>
    <row r="2210" spans="1:2" x14ac:dyDescent="0.2">
      <c r="A2210" t="str">
        <f>Database!B7760</f>
        <v>2017</v>
      </c>
      <c r="B2210" t="s">
        <v>1922</v>
      </c>
    </row>
    <row r="2211" spans="1:2" x14ac:dyDescent="0.2">
      <c r="A2211" t="str">
        <f>Database!B7763</f>
        <v>2017</v>
      </c>
      <c r="B2211" t="s">
        <v>1400</v>
      </c>
    </row>
    <row r="2212" spans="1:2" x14ac:dyDescent="0.2">
      <c r="A2212" t="str">
        <f>Database!B7764</f>
        <v>2017</v>
      </c>
      <c r="B2212" t="s">
        <v>1543</v>
      </c>
    </row>
    <row r="2213" spans="1:2" x14ac:dyDescent="0.2">
      <c r="A2213" t="str">
        <f>Database!B7766</f>
        <v>2017</v>
      </c>
      <c r="B2213" t="s">
        <v>1720</v>
      </c>
    </row>
    <row r="2214" spans="1:2" x14ac:dyDescent="0.2">
      <c r="A2214" t="str">
        <f>Database!B7769</f>
        <v>2017</v>
      </c>
      <c r="B2214" t="s">
        <v>1382</v>
      </c>
    </row>
    <row r="2215" spans="1:2" x14ac:dyDescent="0.2">
      <c r="A2215" t="str">
        <f>Database!B7770</f>
        <v>2017</v>
      </c>
      <c r="B2215" t="s">
        <v>252</v>
      </c>
    </row>
    <row r="2216" spans="1:2" x14ac:dyDescent="0.2">
      <c r="A2216" t="str">
        <f>Database!B7772</f>
        <v>2017</v>
      </c>
      <c r="B2216" t="s">
        <v>2129</v>
      </c>
    </row>
    <row r="2217" spans="1:2" x14ac:dyDescent="0.2">
      <c r="A2217" t="str">
        <f>Database!B7774</f>
        <v>2017</v>
      </c>
      <c r="B2217" t="s">
        <v>2498</v>
      </c>
    </row>
    <row r="2218" spans="1:2" x14ac:dyDescent="0.2">
      <c r="A2218" t="str">
        <f>Database!B7782</f>
        <v>2017</v>
      </c>
      <c r="B2218" t="s">
        <v>500</v>
      </c>
    </row>
    <row r="2219" spans="1:2" x14ac:dyDescent="0.2">
      <c r="A2219" t="str">
        <f>Database!B7785</f>
        <v>2017</v>
      </c>
      <c r="B2219" t="s">
        <v>193</v>
      </c>
    </row>
    <row r="2220" spans="1:2" x14ac:dyDescent="0.2">
      <c r="A2220" t="str">
        <f>Database!B7787</f>
        <v>2017</v>
      </c>
      <c r="B2220" t="s">
        <v>3283</v>
      </c>
    </row>
    <row r="2221" spans="1:2" x14ac:dyDescent="0.2">
      <c r="A2221" t="str">
        <f>Database!B7789</f>
        <v>2017</v>
      </c>
      <c r="B2221" t="s">
        <v>786</v>
      </c>
    </row>
    <row r="2222" spans="1:2" x14ac:dyDescent="0.2">
      <c r="A2222" t="str">
        <f>Database!B7791</f>
        <v>2017</v>
      </c>
      <c r="B2222" t="s">
        <v>2005</v>
      </c>
    </row>
    <row r="2223" spans="1:2" x14ac:dyDescent="0.2">
      <c r="A2223" t="str">
        <f>Database!B7793</f>
        <v>2017</v>
      </c>
      <c r="B2223" t="s">
        <v>2304</v>
      </c>
    </row>
    <row r="2224" spans="1:2" x14ac:dyDescent="0.2">
      <c r="A2224" t="str">
        <f>Database!B7795</f>
        <v>2017</v>
      </c>
      <c r="B2224" t="s">
        <v>227</v>
      </c>
    </row>
    <row r="2225" spans="1:2" x14ac:dyDescent="0.2">
      <c r="A2225" t="str">
        <f>Database!B7800</f>
        <v>2017</v>
      </c>
      <c r="B2225" t="s">
        <v>359</v>
      </c>
    </row>
    <row r="2226" spans="1:2" x14ac:dyDescent="0.2">
      <c r="A2226" t="str">
        <f>Database!B7809</f>
        <v>2017</v>
      </c>
      <c r="B2226" t="s">
        <v>1917</v>
      </c>
    </row>
    <row r="2227" spans="1:2" x14ac:dyDescent="0.2">
      <c r="A2227" t="str">
        <f>Database!B7810</f>
        <v>2017</v>
      </c>
      <c r="B2227" t="s">
        <v>352</v>
      </c>
    </row>
    <row r="2228" spans="1:2" x14ac:dyDescent="0.2">
      <c r="A2228" t="str">
        <f>Database!B7811</f>
        <v>2017</v>
      </c>
      <c r="B2228" t="s">
        <v>1258</v>
      </c>
    </row>
    <row r="2229" spans="1:2" x14ac:dyDescent="0.2">
      <c r="A2229" t="str">
        <f>Database!B7817</f>
        <v>2017</v>
      </c>
      <c r="B2229" t="s">
        <v>1995</v>
      </c>
    </row>
    <row r="2230" spans="1:2" x14ac:dyDescent="0.2">
      <c r="A2230" t="str">
        <f>Database!B7820</f>
        <v>2017</v>
      </c>
      <c r="B2230" t="s">
        <v>953</v>
      </c>
    </row>
    <row r="2231" spans="1:2" x14ac:dyDescent="0.2">
      <c r="A2231" t="str">
        <f>Database!B7825</f>
        <v>2017</v>
      </c>
      <c r="B2231" t="s">
        <v>2606</v>
      </c>
    </row>
    <row r="2232" spans="1:2" x14ac:dyDescent="0.2">
      <c r="A2232" t="str">
        <f>Database!B7827</f>
        <v>2017</v>
      </c>
      <c r="B2232" t="s">
        <v>2419</v>
      </c>
    </row>
    <row r="2233" spans="1:2" x14ac:dyDescent="0.2">
      <c r="A2233" t="str">
        <f>Database!B7828</f>
        <v>2017</v>
      </c>
      <c r="B2233" t="s">
        <v>527</v>
      </c>
    </row>
    <row r="2234" spans="1:2" x14ac:dyDescent="0.2">
      <c r="A2234" t="str">
        <f>Database!B7832</f>
        <v>2017</v>
      </c>
      <c r="B2234" t="s">
        <v>1406</v>
      </c>
    </row>
    <row r="2235" spans="1:2" x14ac:dyDescent="0.2">
      <c r="A2235" t="str">
        <f>Database!B7836</f>
        <v>2017</v>
      </c>
      <c r="B2235" t="s">
        <v>2773</v>
      </c>
    </row>
    <row r="2236" spans="1:2" x14ac:dyDescent="0.2">
      <c r="A2236" t="str">
        <f>Database!B7843</f>
        <v>2017</v>
      </c>
      <c r="B2236" t="s">
        <v>1547</v>
      </c>
    </row>
    <row r="2237" spans="1:2" x14ac:dyDescent="0.2">
      <c r="A2237" t="str">
        <f>Database!B7848</f>
        <v>2017</v>
      </c>
      <c r="B2237" t="s">
        <v>342</v>
      </c>
    </row>
    <row r="2238" spans="1:2" x14ac:dyDescent="0.2">
      <c r="A2238" t="str">
        <f>Database!B7849</f>
        <v>2017</v>
      </c>
      <c r="B2238" t="s">
        <v>485</v>
      </c>
    </row>
    <row r="2239" spans="1:2" x14ac:dyDescent="0.2">
      <c r="A2239" t="str">
        <f>Database!B7853</f>
        <v>2017</v>
      </c>
      <c r="B2239" t="s">
        <v>1815</v>
      </c>
    </row>
    <row r="2240" spans="1:2" x14ac:dyDescent="0.2">
      <c r="A2240" t="str">
        <f>Database!B7863</f>
        <v>2017</v>
      </c>
      <c r="B2240" t="s">
        <v>2589</v>
      </c>
    </row>
    <row r="2241" spans="1:2" x14ac:dyDescent="0.2">
      <c r="A2241" t="str">
        <f>Database!B7864</f>
        <v>2017</v>
      </c>
      <c r="B2241" t="s">
        <v>1187</v>
      </c>
    </row>
    <row r="2242" spans="1:2" x14ac:dyDescent="0.2">
      <c r="A2242" t="str">
        <f>Database!B7865</f>
        <v>2017</v>
      </c>
      <c r="B2242" t="s">
        <v>2070</v>
      </c>
    </row>
    <row r="2243" spans="1:2" x14ac:dyDescent="0.2">
      <c r="A2243" t="str">
        <f>Database!B7870</f>
        <v>2017</v>
      </c>
      <c r="B2243" t="s">
        <v>3277</v>
      </c>
    </row>
    <row r="2244" spans="1:2" x14ac:dyDescent="0.2">
      <c r="A2244" t="str">
        <f>Database!B7879</f>
        <v>2017</v>
      </c>
      <c r="B2244" t="s">
        <v>3757</v>
      </c>
    </row>
    <row r="2245" spans="1:2" x14ac:dyDescent="0.2">
      <c r="A2245" t="str">
        <f>Database!B7885</f>
        <v>2017</v>
      </c>
      <c r="B2245" t="s">
        <v>444</v>
      </c>
    </row>
    <row r="2246" spans="1:2" x14ac:dyDescent="0.2">
      <c r="A2246" t="str">
        <f>Database!B7889</f>
        <v>2017</v>
      </c>
      <c r="B2246" t="s">
        <v>1540</v>
      </c>
    </row>
    <row r="2247" spans="1:2" x14ac:dyDescent="0.2">
      <c r="A2247" t="str">
        <f>Database!B7893</f>
        <v>2017</v>
      </c>
      <c r="B2247" t="s">
        <v>1364</v>
      </c>
    </row>
    <row r="2248" spans="1:2" x14ac:dyDescent="0.2">
      <c r="A2248" t="str">
        <f>Database!B7897</f>
        <v>2017</v>
      </c>
      <c r="B2248" t="s">
        <v>2358</v>
      </c>
    </row>
    <row r="2249" spans="1:2" x14ac:dyDescent="0.2">
      <c r="A2249" t="str">
        <f>Database!B7898</f>
        <v>2017</v>
      </c>
      <c r="B2249" t="s">
        <v>2108</v>
      </c>
    </row>
    <row r="2250" spans="1:2" x14ac:dyDescent="0.2">
      <c r="A2250" t="str">
        <f>Database!B7905</f>
        <v>2017</v>
      </c>
      <c r="B2250" t="s">
        <v>1734</v>
      </c>
    </row>
    <row r="2251" spans="1:2" x14ac:dyDescent="0.2">
      <c r="A2251" t="str">
        <f>Database!B7907</f>
        <v>2017</v>
      </c>
      <c r="B2251" t="s">
        <v>1755</v>
      </c>
    </row>
    <row r="2252" spans="1:2" x14ac:dyDescent="0.2">
      <c r="A2252" t="str">
        <f>Database!B7908</f>
        <v>2017</v>
      </c>
      <c r="B2252" t="s">
        <v>1796</v>
      </c>
    </row>
    <row r="2253" spans="1:2" x14ac:dyDescent="0.2">
      <c r="A2253" t="str">
        <f>Database!B7910</f>
        <v>2017</v>
      </c>
      <c r="B2253" t="s">
        <v>2413</v>
      </c>
    </row>
    <row r="2254" spans="1:2" x14ac:dyDescent="0.2">
      <c r="A2254" t="str">
        <f>Database!B7922</f>
        <v>2017</v>
      </c>
      <c r="B2254" t="s">
        <v>3763</v>
      </c>
    </row>
    <row r="2255" spans="1:2" x14ac:dyDescent="0.2">
      <c r="A2255" t="str">
        <f>Database!B7931</f>
        <v>2017</v>
      </c>
      <c r="B2255" t="s">
        <v>3054</v>
      </c>
    </row>
    <row r="2256" spans="1:2" x14ac:dyDescent="0.2">
      <c r="A2256" t="str">
        <f>Database!B7936</f>
        <v>2017</v>
      </c>
      <c r="B2256" t="s">
        <v>1403</v>
      </c>
    </row>
    <row r="2257" spans="1:2" x14ac:dyDescent="0.2">
      <c r="A2257" t="str">
        <f>Database!B7941</f>
        <v>2017</v>
      </c>
      <c r="B2257" t="s">
        <v>391</v>
      </c>
    </row>
    <row r="2258" spans="1:2" x14ac:dyDescent="0.2">
      <c r="A2258" t="str">
        <f>Database!B7947</f>
        <v>2017</v>
      </c>
      <c r="B2258" t="s">
        <v>805</v>
      </c>
    </row>
    <row r="2259" spans="1:2" x14ac:dyDescent="0.2">
      <c r="A2259" t="str">
        <f>Database!B7948</f>
        <v>2017</v>
      </c>
      <c r="B2259" t="s">
        <v>427</v>
      </c>
    </row>
    <row r="2260" spans="1:2" x14ac:dyDescent="0.2">
      <c r="A2260" t="str">
        <f>Database!B7951</f>
        <v>2017</v>
      </c>
      <c r="B2260" t="s">
        <v>983</v>
      </c>
    </row>
    <row r="2261" spans="1:2" x14ac:dyDescent="0.2">
      <c r="A2261" t="str">
        <f>Database!B7952</f>
        <v>2017</v>
      </c>
      <c r="B2261" t="s">
        <v>493</v>
      </c>
    </row>
    <row r="2262" spans="1:2" x14ac:dyDescent="0.2">
      <c r="A2262" t="str">
        <f>Database!B7954</f>
        <v>2017</v>
      </c>
      <c r="B2262" t="s">
        <v>1205</v>
      </c>
    </row>
    <row r="2263" spans="1:2" x14ac:dyDescent="0.2">
      <c r="A2263" t="str">
        <f>Database!B7959</f>
        <v>2017</v>
      </c>
      <c r="B2263" t="s">
        <v>1459</v>
      </c>
    </row>
    <row r="2264" spans="1:2" x14ac:dyDescent="0.2">
      <c r="A2264" t="str">
        <f>Database!B7984</f>
        <v>2017</v>
      </c>
      <c r="B2264" t="s">
        <v>1473</v>
      </c>
    </row>
    <row r="2265" spans="1:2" x14ac:dyDescent="0.2">
      <c r="A2265" t="str">
        <f>Database!B7986</f>
        <v>2017</v>
      </c>
      <c r="B2265" t="s">
        <v>212</v>
      </c>
    </row>
    <row r="2266" spans="1:2" x14ac:dyDescent="0.2">
      <c r="A2266" t="str">
        <f>Database!B7987</f>
        <v>2017</v>
      </c>
      <c r="B2266" t="s">
        <v>2561</v>
      </c>
    </row>
    <row r="2267" spans="1:2" x14ac:dyDescent="0.2">
      <c r="A2267" t="str">
        <f>Database!B7992</f>
        <v>2017</v>
      </c>
      <c r="B2267" t="s">
        <v>772</v>
      </c>
    </row>
    <row r="2268" spans="1:2" x14ac:dyDescent="0.2">
      <c r="A2268" t="str">
        <f>Database!B8001</f>
        <v>2017</v>
      </c>
      <c r="B2268" t="s">
        <v>66</v>
      </c>
    </row>
    <row r="2269" spans="1:2" x14ac:dyDescent="0.2">
      <c r="A2269" t="str">
        <f>Database!B8013</f>
        <v>2017</v>
      </c>
      <c r="B2269" t="s">
        <v>1034</v>
      </c>
    </row>
    <row r="2270" spans="1:2" x14ac:dyDescent="0.2">
      <c r="A2270" t="str">
        <f>Database!B8017</f>
        <v>2017</v>
      </c>
      <c r="B2270" t="s">
        <v>2126</v>
      </c>
    </row>
    <row r="2271" spans="1:2" x14ac:dyDescent="0.2">
      <c r="A2271" t="str">
        <f>Database!B8019</f>
        <v>2017</v>
      </c>
      <c r="B2271" t="s">
        <v>3159</v>
      </c>
    </row>
    <row r="2272" spans="1:2" x14ac:dyDescent="0.2">
      <c r="A2272" t="str">
        <f>Database!B8035</f>
        <v>2017</v>
      </c>
      <c r="B2272" t="s">
        <v>1279</v>
      </c>
    </row>
    <row r="2273" spans="1:2" x14ac:dyDescent="0.2">
      <c r="A2273" t="str">
        <f>Database!B8036</f>
        <v>2017</v>
      </c>
      <c r="B2273" t="s">
        <v>947</v>
      </c>
    </row>
    <row r="2274" spans="1:2" x14ac:dyDescent="0.2">
      <c r="A2274" t="str">
        <f>Database!B8038</f>
        <v>2017</v>
      </c>
      <c r="B2274" t="s">
        <v>1481</v>
      </c>
    </row>
    <row r="2275" spans="1:2" x14ac:dyDescent="0.2">
      <c r="A2275" t="str">
        <f>Database!B8040</f>
        <v>2017</v>
      </c>
      <c r="B2275" t="s">
        <v>185</v>
      </c>
    </row>
    <row r="2276" spans="1:2" x14ac:dyDescent="0.2">
      <c r="A2276" t="str">
        <f>Database!B8042</f>
        <v>2017</v>
      </c>
      <c r="B2276" t="s">
        <v>1319</v>
      </c>
    </row>
    <row r="2277" spans="1:2" x14ac:dyDescent="0.2">
      <c r="A2277" t="str">
        <f>Database!B8044</f>
        <v>2017</v>
      </c>
      <c r="B2277" t="s">
        <v>1427</v>
      </c>
    </row>
    <row r="2278" spans="1:2" x14ac:dyDescent="0.2">
      <c r="A2278" t="str">
        <f>Database!B8045</f>
        <v>2017</v>
      </c>
      <c r="B2278" t="s">
        <v>209</v>
      </c>
    </row>
    <row r="2279" spans="1:2" x14ac:dyDescent="0.2">
      <c r="A2279" t="str">
        <f>Database!B8048</f>
        <v>2017</v>
      </c>
      <c r="B2279" t="s">
        <v>1713</v>
      </c>
    </row>
    <row r="2280" spans="1:2" x14ac:dyDescent="0.2">
      <c r="A2280" t="str">
        <f>Database!B8050</f>
        <v>2017</v>
      </c>
      <c r="B2280" t="s">
        <v>379</v>
      </c>
    </row>
    <row r="2281" spans="1:2" x14ac:dyDescent="0.2">
      <c r="A2281" t="str">
        <f>Database!B8062</f>
        <v>2017</v>
      </c>
      <c r="B2281" t="s">
        <v>467</v>
      </c>
    </row>
    <row r="2282" spans="1:2" x14ac:dyDescent="0.2">
      <c r="A2282" t="str">
        <f>Database!B8065</f>
        <v>2017</v>
      </c>
      <c r="B2282" t="s">
        <v>1418</v>
      </c>
    </row>
    <row r="2283" spans="1:2" x14ac:dyDescent="0.2">
      <c r="A2283" t="str">
        <f>Database!B8070</f>
        <v>2017</v>
      </c>
      <c r="B2283" t="s">
        <v>2949</v>
      </c>
    </row>
    <row r="2284" spans="1:2" x14ac:dyDescent="0.2">
      <c r="A2284" t="str">
        <f>Database!B8076</f>
        <v>2017</v>
      </c>
      <c r="B2284" t="s">
        <v>280</v>
      </c>
    </row>
    <row r="2285" spans="1:2" x14ac:dyDescent="0.2">
      <c r="A2285" t="str">
        <f>Database!B8077</f>
        <v>2017</v>
      </c>
      <c r="B2285" t="s">
        <v>682</v>
      </c>
    </row>
    <row r="2286" spans="1:2" x14ac:dyDescent="0.2">
      <c r="A2286" t="str">
        <f>Database!B8080</f>
        <v>2017</v>
      </c>
      <c r="B2286" t="s">
        <v>1249</v>
      </c>
    </row>
    <row r="2287" spans="1:2" x14ac:dyDescent="0.2">
      <c r="A2287" t="str">
        <f>Database!B8091</f>
        <v>2017</v>
      </c>
      <c r="B2287" t="s">
        <v>2693</v>
      </c>
    </row>
    <row r="2288" spans="1:2" x14ac:dyDescent="0.2">
      <c r="A2288" t="str">
        <f>Database!B8096</f>
        <v>2017</v>
      </c>
      <c r="B2288" t="s">
        <v>745</v>
      </c>
    </row>
    <row r="2289" spans="1:2" x14ac:dyDescent="0.2">
      <c r="A2289" t="str">
        <f>Database!B8105</f>
        <v>2017</v>
      </c>
      <c r="B2289" t="s">
        <v>2788</v>
      </c>
    </row>
    <row r="2290" spans="1:2" x14ac:dyDescent="0.2">
      <c r="A2290" t="str">
        <f>Database!B8106</f>
        <v>2017</v>
      </c>
      <c r="B2290" t="s">
        <v>2756</v>
      </c>
    </row>
    <row r="2291" spans="1:2" x14ac:dyDescent="0.2">
      <c r="A2291" t="str">
        <f>Database!B8111</f>
        <v>2017</v>
      </c>
      <c r="B2291" t="s">
        <v>3265</v>
      </c>
    </row>
    <row r="2292" spans="1:2" x14ac:dyDescent="0.2">
      <c r="A2292" t="str">
        <f>Database!B8124</f>
        <v>2017</v>
      </c>
      <c r="B2292" t="s">
        <v>587</v>
      </c>
    </row>
    <row r="2293" spans="1:2" x14ac:dyDescent="0.2">
      <c r="A2293" t="str">
        <f>Database!B8131</f>
        <v>2017</v>
      </c>
      <c r="B2293" t="s">
        <v>580</v>
      </c>
    </row>
    <row r="2294" spans="1:2" x14ac:dyDescent="0.2">
      <c r="A2294" t="str">
        <f>Database!B8133</f>
        <v>2017</v>
      </c>
      <c r="B2294" t="s">
        <v>776</v>
      </c>
    </row>
    <row r="2295" spans="1:2" x14ac:dyDescent="0.2">
      <c r="A2295" t="str">
        <f>Database!B8145</f>
        <v>2017</v>
      </c>
      <c r="B2295" t="s">
        <v>1210</v>
      </c>
    </row>
    <row r="2296" spans="1:2" x14ac:dyDescent="0.2">
      <c r="A2296" t="str">
        <f>Database!B8148</f>
        <v>2017</v>
      </c>
      <c r="B2296" t="s">
        <v>2089</v>
      </c>
    </row>
    <row r="2297" spans="1:2" x14ac:dyDescent="0.2">
      <c r="A2297" t="str">
        <f>Database!B8149</f>
        <v>2017</v>
      </c>
      <c r="B2297" t="s">
        <v>1742</v>
      </c>
    </row>
    <row r="2298" spans="1:2" x14ac:dyDescent="0.2">
      <c r="A2298" t="str">
        <f>Database!B8153</f>
        <v>2017</v>
      </c>
      <c r="B2298" t="s">
        <v>461</v>
      </c>
    </row>
    <row r="2299" spans="1:2" x14ac:dyDescent="0.2">
      <c r="A2299" t="str">
        <f>Database!B8155</f>
        <v>2017</v>
      </c>
      <c r="B2299" t="s">
        <v>1332</v>
      </c>
    </row>
    <row r="2300" spans="1:2" x14ac:dyDescent="0.2">
      <c r="A2300" t="str">
        <f>Database!B8156</f>
        <v>2017</v>
      </c>
      <c r="B2300" t="s">
        <v>689</v>
      </c>
    </row>
    <row r="2301" spans="1:2" x14ac:dyDescent="0.2">
      <c r="A2301" t="str">
        <f>Database!B8158</f>
        <v>2017</v>
      </c>
      <c r="B2301" t="s">
        <v>2524</v>
      </c>
    </row>
    <row r="2302" spans="1:2" x14ac:dyDescent="0.2">
      <c r="A2302" t="str">
        <f>Database!B8161</f>
        <v>2017</v>
      </c>
      <c r="B2302" t="s">
        <v>2287</v>
      </c>
    </row>
    <row r="2303" spans="1:2" x14ac:dyDescent="0.2">
      <c r="A2303" t="str">
        <f>Database!B8210</f>
        <v>2017</v>
      </c>
      <c r="B2303" t="s">
        <v>1032</v>
      </c>
    </row>
    <row r="2304" spans="1:2" x14ac:dyDescent="0.2">
      <c r="A2304" t="str">
        <f>Database!B8213</f>
        <v>2017</v>
      </c>
      <c r="B2304" t="s">
        <v>626</v>
      </c>
    </row>
    <row r="2305" spans="1:2" x14ac:dyDescent="0.2">
      <c r="A2305" t="str">
        <f>Database!B8221</f>
        <v>2017</v>
      </c>
      <c r="B2305" t="s">
        <v>3463</v>
      </c>
    </row>
    <row r="2306" spans="1:2" x14ac:dyDescent="0.2">
      <c r="A2306" t="str">
        <f>Database!B8222</f>
        <v>2017</v>
      </c>
      <c r="B2306" t="s">
        <v>1499</v>
      </c>
    </row>
    <row r="2307" spans="1:2" x14ac:dyDescent="0.2">
      <c r="A2307" t="str">
        <f>Database!B8224</f>
        <v>2017</v>
      </c>
      <c r="B2307" t="s">
        <v>2866</v>
      </c>
    </row>
    <row r="2308" spans="1:2" x14ac:dyDescent="0.2">
      <c r="A2308" t="str">
        <f>Database!B8227</f>
        <v>2017</v>
      </c>
      <c r="B2308" t="s">
        <v>2526</v>
      </c>
    </row>
    <row r="2309" spans="1:2" x14ac:dyDescent="0.2">
      <c r="A2309" t="str">
        <f>Database!B8237</f>
        <v>2017</v>
      </c>
      <c r="B2309" t="s">
        <v>1407</v>
      </c>
    </row>
    <row r="2310" spans="1:2" x14ac:dyDescent="0.2">
      <c r="A2310" t="str">
        <f>Database!B8253</f>
        <v>2017</v>
      </c>
      <c r="B2310" t="s">
        <v>3492</v>
      </c>
    </row>
    <row r="2311" spans="1:2" x14ac:dyDescent="0.2">
      <c r="A2311" t="str">
        <f>Database!B8263</f>
        <v>2017</v>
      </c>
      <c r="B2311" t="s">
        <v>2278</v>
      </c>
    </row>
    <row r="2312" spans="1:2" x14ac:dyDescent="0.2">
      <c r="A2312" t="str">
        <f>Database!B8265</f>
        <v>2017</v>
      </c>
      <c r="B2312" t="s">
        <v>1507</v>
      </c>
    </row>
    <row r="2313" spans="1:2" x14ac:dyDescent="0.2">
      <c r="A2313" t="str">
        <f>Database!B8272</f>
        <v>2017</v>
      </c>
      <c r="B2313" t="s">
        <v>1940</v>
      </c>
    </row>
    <row r="2314" spans="1:2" x14ac:dyDescent="0.2">
      <c r="A2314" t="str">
        <f>Database!B8274</f>
        <v>2017</v>
      </c>
      <c r="B2314" t="s">
        <v>2389</v>
      </c>
    </row>
    <row r="2315" spans="1:2" x14ac:dyDescent="0.2">
      <c r="A2315" t="str">
        <f>Database!B8280</f>
        <v>2017</v>
      </c>
      <c r="B2315" t="s">
        <v>1447</v>
      </c>
    </row>
    <row r="2316" spans="1:2" x14ac:dyDescent="0.2">
      <c r="A2316" t="str">
        <f>Database!B8291</f>
        <v>2017</v>
      </c>
      <c r="B2316" t="s">
        <v>2334</v>
      </c>
    </row>
    <row r="2317" spans="1:2" x14ac:dyDescent="0.2">
      <c r="A2317" t="str">
        <f>Database!B8310</f>
        <v>2017</v>
      </c>
      <c r="B2317" t="s">
        <v>289</v>
      </c>
    </row>
    <row r="2318" spans="1:2" x14ac:dyDescent="0.2">
      <c r="A2318" t="str">
        <f>Database!B8311</f>
        <v>2017</v>
      </c>
      <c r="B2318" t="s">
        <v>1106</v>
      </c>
    </row>
    <row r="2319" spans="1:2" x14ac:dyDescent="0.2">
      <c r="A2319" t="str">
        <f>Database!B8313</f>
        <v>2017</v>
      </c>
      <c r="B2319" t="s">
        <v>1827</v>
      </c>
    </row>
    <row r="2320" spans="1:2" x14ac:dyDescent="0.2">
      <c r="A2320" t="str">
        <f>Database!B8317</f>
        <v>2017</v>
      </c>
      <c r="B2320" t="s">
        <v>1048</v>
      </c>
    </row>
    <row r="2321" spans="1:2" x14ac:dyDescent="0.2">
      <c r="A2321" t="str">
        <f>Database!B8318</f>
        <v>2017</v>
      </c>
      <c r="B2321" t="s">
        <v>368</v>
      </c>
    </row>
    <row r="2322" spans="1:2" x14ac:dyDescent="0.2">
      <c r="A2322" t="str">
        <f>Database!B8319</f>
        <v>2017</v>
      </c>
      <c r="B2322" t="s">
        <v>2075</v>
      </c>
    </row>
    <row r="2323" spans="1:2" x14ac:dyDescent="0.2">
      <c r="A2323" t="str">
        <f>Database!B8329</f>
        <v>2017</v>
      </c>
      <c r="B2323" t="s">
        <v>2623</v>
      </c>
    </row>
    <row r="2324" spans="1:2" x14ac:dyDescent="0.2">
      <c r="A2324" t="str">
        <f>Database!B8330</f>
        <v>2017</v>
      </c>
      <c r="B2324" t="s">
        <v>3304</v>
      </c>
    </row>
    <row r="2325" spans="1:2" x14ac:dyDescent="0.2">
      <c r="A2325" t="str">
        <f>Database!B8343</f>
        <v>2017</v>
      </c>
      <c r="B2325" t="s">
        <v>2388</v>
      </c>
    </row>
    <row r="2326" spans="1:2" x14ac:dyDescent="0.2">
      <c r="A2326" t="str">
        <f>Database!B8349</f>
        <v>2017</v>
      </c>
      <c r="B2326" t="s">
        <v>294</v>
      </c>
    </row>
    <row r="2327" spans="1:2" x14ac:dyDescent="0.2">
      <c r="A2327" t="str">
        <f>Database!B8352</f>
        <v>2017</v>
      </c>
      <c r="B2327" t="s">
        <v>964</v>
      </c>
    </row>
    <row r="2328" spans="1:2" x14ac:dyDescent="0.2">
      <c r="A2328" t="str">
        <f>Database!B8363</f>
        <v>2017</v>
      </c>
      <c r="B2328" t="s">
        <v>660</v>
      </c>
    </row>
    <row r="2329" spans="1:2" x14ac:dyDescent="0.2">
      <c r="A2329" t="str">
        <f>Database!B8366</f>
        <v>2017</v>
      </c>
      <c r="B2329" t="s">
        <v>2902</v>
      </c>
    </row>
    <row r="2330" spans="1:2" x14ac:dyDescent="0.2">
      <c r="A2330" t="str">
        <f>Database!B8377</f>
        <v>2017</v>
      </c>
      <c r="B2330" t="s">
        <v>306</v>
      </c>
    </row>
    <row r="2331" spans="1:2" x14ac:dyDescent="0.2">
      <c r="A2331" t="str">
        <f>Database!B8378</f>
        <v>2017</v>
      </c>
      <c r="B2331" t="s">
        <v>529</v>
      </c>
    </row>
    <row r="2332" spans="1:2" x14ac:dyDescent="0.2">
      <c r="A2332" t="str">
        <f>Database!B8395</f>
        <v>2017</v>
      </c>
      <c r="B2332" t="s">
        <v>430</v>
      </c>
    </row>
    <row r="2333" spans="1:2" x14ac:dyDescent="0.2">
      <c r="A2333" t="str">
        <f>Database!B8403</f>
        <v>2017</v>
      </c>
      <c r="B2333" t="s">
        <v>260</v>
      </c>
    </row>
    <row r="2334" spans="1:2" x14ac:dyDescent="0.2">
      <c r="A2334" t="str">
        <f>Database!B8407</f>
        <v>2017</v>
      </c>
      <c r="B2334" t="s">
        <v>168</v>
      </c>
    </row>
    <row r="2335" spans="1:2" x14ac:dyDescent="0.2">
      <c r="A2335" t="str">
        <f>Database!B8408</f>
        <v>2017</v>
      </c>
      <c r="B2335" t="s">
        <v>536</v>
      </c>
    </row>
    <row r="2336" spans="1:2" x14ac:dyDescent="0.2">
      <c r="A2336" t="str">
        <f>Database!B8412</f>
        <v>2017</v>
      </c>
      <c r="B2336" t="s">
        <v>2386</v>
      </c>
    </row>
    <row r="2337" spans="1:2" x14ac:dyDescent="0.2">
      <c r="A2337" t="str">
        <f>Database!B8420</f>
        <v>2017</v>
      </c>
      <c r="B2337" t="s">
        <v>628</v>
      </c>
    </row>
    <row r="2338" spans="1:2" x14ac:dyDescent="0.2">
      <c r="A2338" t="str">
        <f>Database!B8421</f>
        <v>2017</v>
      </c>
      <c r="B2338" t="s">
        <v>495</v>
      </c>
    </row>
    <row r="2339" spans="1:2" x14ac:dyDescent="0.2">
      <c r="A2339" t="str">
        <f>Database!B8424</f>
        <v>2017</v>
      </c>
      <c r="B2339" t="s">
        <v>1633</v>
      </c>
    </row>
    <row r="2340" spans="1:2" x14ac:dyDescent="0.2">
      <c r="A2340" t="str">
        <f>Database!B8428</f>
        <v>2017</v>
      </c>
      <c r="B2340" t="s">
        <v>637</v>
      </c>
    </row>
    <row r="2341" spans="1:2" x14ac:dyDescent="0.2">
      <c r="A2341" t="str">
        <f>Database!B8431</f>
        <v>2017</v>
      </c>
      <c r="B2341" t="s">
        <v>2393</v>
      </c>
    </row>
    <row r="2342" spans="1:2" x14ac:dyDescent="0.2">
      <c r="A2342" t="str">
        <f>Database!B8434</f>
        <v>2017</v>
      </c>
      <c r="B2342" t="s">
        <v>2172</v>
      </c>
    </row>
    <row r="2343" spans="1:2" x14ac:dyDescent="0.2">
      <c r="A2343" t="str">
        <f>Database!B8443</f>
        <v>2017</v>
      </c>
      <c r="B2343" t="s">
        <v>2648</v>
      </c>
    </row>
    <row r="2344" spans="1:2" x14ac:dyDescent="0.2">
      <c r="A2344" t="str">
        <f>Database!B8452</f>
        <v>2017</v>
      </c>
      <c r="B2344" t="s">
        <v>735</v>
      </c>
    </row>
    <row r="2345" spans="1:2" x14ac:dyDescent="0.2">
      <c r="A2345" t="str">
        <f>Database!B8460</f>
        <v>2017</v>
      </c>
      <c r="B2345" t="s">
        <v>176</v>
      </c>
    </row>
    <row r="2346" spans="1:2" x14ac:dyDescent="0.2">
      <c r="A2346" t="str">
        <f>Database!B8464</f>
        <v>2017</v>
      </c>
      <c r="B2346" t="s">
        <v>1014</v>
      </c>
    </row>
    <row r="2347" spans="1:2" x14ac:dyDescent="0.2">
      <c r="A2347" t="str">
        <f>Database!B8465</f>
        <v>2017</v>
      </c>
      <c r="B2347" t="s">
        <v>1462</v>
      </c>
    </row>
    <row r="2348" spans="1:2" x14ac:dyDescent="0.2">
      <c r="A2348" t="str">
        <f>Database!B8487</f>
        <v>2017</v>
      </c>
      <c r="B2348" t="s">
        <v>1787</v>
      </c>
    </row>
    <row r="2349" spans="1:2" x14ac:dyDescent="0.2">
      <c r="A2349" t="str">
        <f>Database!B8488</f>
        <v>2017</v>
      </c>
      <c r="B2349" t="s">
        <v>857</v>
      </c>
    </row>
    <row r="2350" spans="1:2" x14ac:dyDescent="0.2">
      <c r="A2350" t="str">
        <f>Database!B8489</f>
        <v>2017</v>
      </c>
      <c r="B2350" t="s">
        <v>1030</v>
      </c>
    </row>
    <row r="2351" spans="1:2" x14ac:dyDescent="0.2">
      <c r="A2351" t="str">
        <f>Database!B8491</f>
        <v>2017</v>
      </c>
      <c r="B2351" t="s">
        <v>1350</v>
      </c>
    </row>
    <row r="2352" spans="1:2" x14ac:dyDescent="0.2">
      <c r="A2352" t="str">
        <f>Database!B8496</f>
        <v>2017</v>
      </c>
      <c r="B2352" t="s">
        <v>1682</v>
      </c>
    </row>
    <row r="2353" spans="1:2" x14ac:dyDescent="0.2">
      <c r="A2353" t="str">
        <f>Database!B8500</f>
        <v>2017</v>
      </c>
      <c r="B2353" t="s">
        <v>961</v>
      </c>
    </row>
    <row r="2354" spans="1:2" x14ac:dyDescent="0.2">
      <c r="A2354" t="str">
        <f>Database!B8513</f>
        <v>2017</v>
      </c>
      <c r="B2354" t="s">
        <v>1491</v>
      </c>
    </row>
    <row r="2355" spans="1:2" x14ac:dyDescent="0.2">
      <c r="A2355" t="str">
        <f>Database!B8514</f>
        <v>2017</v>
      </c>
      <c r="B2355" t="s">
        <v>1987</v>
      </c>
    </row>
    <row r="2356" spans="1:2" x14ac:dyDescent="0.2">
      <c r="A2356" t="str">
        <f>Database!B8522</f>
        <v>2017</v>
      </c>
      <c r="B2356" t="s">
        <v>879</v>
      </c>
    </row>
    <row r="2357" spans="1:2" x14ac:dyDescent="0.2">
      <c r="A2357" t="str">
        <f>Database!B8532</f>
        <v>2017</v>
      </c>
      <c r="B2357" t="s">
        <v>2685</v>
      </c>
    </row>
    <row r="2358" spans="1:2" x14ac:dyDescent="0.2">
      <c r="A2358" t="str">
        <f>Database!B8538</f>
        <v>2017</v>
      </c>
      <c r="B2358" t="s">
        <v>2064</v>
      </c>
    </row>
    <row r="2359" spans="1:2" x14ac:dyDescent="0.2">
      <c r="A2359" t="str">
        <f>Database!B8546</f>
        <v>2017</v>
      </c>
      <c r="B2359" t="s">
        <v>1544</v>
      </c>
    </row>
    <row r="2360" spans="1:2" x14ac:dyDescent="0.2">
      <c r="A2360" t="str">
        <f>Database!B8555</f>
        <v>2017</v>
      </c>
      <c r="B2360" t="s">
        <v>3836</v>
      </c>
    </row>
    <row r="2361" spans="1:2" x14ac:dyDescent="0.2">
      <c r="A2361" t="str">
        <f>Database!B8559</f>
        <v>2017</v>
      </c>
      <c r="B2361" t="s">
        <v>1137</v>
      </c>
    </row>
    <row r="2362" spans="1:2" x14ac:dyDescent="0.2">
      <c r="A2362" t="str">
        <f>Database!B8575</f>
        <v>2017</v>
      </c>
      <c r="B2362" t="s">
        <v>812</v>
      </c>
    </row>
    <row r="2363" spans="1:2" x14ac:dyDescent="0.2">
      <c r="A2363" t="str">
        <f>Database!B8581</f>
        <v>2017</v>
      </c>
      <c r="B2363" t="s">
        <v>1715</v>
      </c>
    </row>
    <row r="2364" spans="1:2" x14ac:dyDescent="0.2">
      <c r="A2364" t="str">
        <f>Database!B8614</f>
        <v>2017</v>
      </c>
      <c r="B2364" t="s">
        <v>779</v>
      </c>
    </row>
    <row r="2365" spans="1:2" x14ac:dyDescent="0.2">
      <c r="A2365" t="str">
        <f>Database!B8616</f>
        <v>2017</v>
      </c>
      <c r="B2365" t="s">
        <v>2754</v>
      </c>
    </row>
    <row r="2366" spans="1:2" x14ac:dyDescent="0.2">
      <c r="A2366" t="str">
        <f>Database!B8647</f>
        <v>2017</v>
      </c>
      <c r="B2366" t="s">
        <v>2513</v>
      </c>
    </row>
    <row r="2367" spans="1:2" x14ac:dyDescent="0.2">
      <c r="A2367" t="str">
        <f>Database!B8665</f>
        <v>2017</v>
      </c>
      <c r="B2367" t="s">
        <v>103</v>
      </c>
    </row>
    <row r="2368" spans="1:2" x14ac:dyDescent="0.2">
      <c r="A2368" t="str">
        <f>Database!B8668</f>
        <v>2017</v>
      </c>
      <c r="B2368" t="s">
        <v>2676</v>
      </c>
    </row>
    <row r="2369" spans="1:2" x14ac:dyDescent="0.2">
      <c r="A2369" t="str">
        <f>Database!B8669</f>
        <v>2017</v>
      </c>
      <c r="B2369" t="s">
        <v>1887</v>
      </c>
    </row>
    <row r="2370" spans="1:2" x14ac:dyDescent="0.2">
      <c r="A2370" t="str">
        <f>Database!B8671</f>
        <v>2017</v>
      </c>
      <c r="B2370" t="s">
        <v>1221</v>
      </c>
    </row>
    <row r="2371" spans="1:2" x14ac:dyDescent="0.2">
      <c r="A2371" t="str">
        <f>Database!B8677</f>
        <v>2017</v>
      </c>
      <c r="B2371" t="s">
        <v>757</v>
      </c>
    </row>
    <row r="2372" spans="1:2" x14ac:dyDescent="0.2">
      <c r="A2372" t="str">
        <f>Database!B8693</f>
        <v>2017</v>
      </c>
      <c r="B2372" t="s">
        <v>842</v>
      </c>
    </row>
    <row r="2373" spans="1:2" x14ac:dyDescent="0.2">
      <c r="A2373" t="str">
        <f>Database!B8694</f>
        <v>2017</v>
      </c>
      <c r="B2373" t="s">
        <v>81</v>
      </c>
    </row>
    <row r="2374" spans="1:2" x14ac:dyDescent="0.2">
      <c r="A2374" t="str">
        <f>Database!B8696</f>
        <v>2017</v>
      </c>
      <c r="B2374" t="s">
        <v>2847</v>
      </c>
    </row>
    <row r="2375" spans="1:2" x14ac:dyDescent="0.2">
      <c r="A2375" t="str">
        <f>Database!B8705</f>
        <v>2017</v>
      </c>
      <c r="B2375" t="s">
        <v>1535</v>
      </c>
    </row>
    <row r="2376" spans="1:2" x14ac:dyDescent="0.2">
      <c r="A2376" t="str">
        <f>Database!B8709</f>
        <v>2017</v>
      </c>
      <c r="B2376" t="s">
        <v>1108</v>
      </c>
    </row>
    <row r="2377" spans="1:2" x14ac:dyDescent="0.2">
      <c r="A2377" t="str">
        <f>Database!B8715</f>
        <v>2017</v>
      </c>
      <c r="B2377" t="s">
        <v>2472</v>
      </c>
    </row>
    <row r="2378" spans="1:2" x14ac:dyDescent="0.2">
      <c r="A2378" t="str">
        <f>Database!B8733</f>
        <v>2017</v>
      </c>
      <c r="B2378" t="s">
        <v>572</v>
      </c>
    </row>
    <row r="2379" spans="1:2" x14ac:dyDescent="0.2">
      <c r="A2379" t="str">
        <f>Database!B8738</f>
        <v>2017</v>
      </c>
      <c r="B2379" t="s">
        <v>1567</v>
      </c>
    </row>
    <row r="2380" spans="1:2" x14ac:dyDescent="0.2">
      <c r="A2380" t="str">
        <f>Database!B8758</f>
        <v>2017</v>
      </c>
      <c r="B2380" t="s">
        <v>488</v>
      </c>
    </row>
    <row r="2381" spans="1:2" x14ac:dyDescent="0.2">
      <c r="A2381" t="str">
        <f>Database!B8761</f>
        <v>2017</v>
      </c>
      <c r="B2381" t="s">
        <v>733</v>
      </c>
    </row>
    <row r="2382" spans="1:2" x14ac:dyDescent="0.2">
      <c r="A2382" t="str">
        <f>Database!B8766</f>
        <v>2017</v>
      </c>
      <c r="B2382" t="s">
        <v>1149</v>
      </c>
    </row>
    <row r="2383" spans="1:2" x14ac:dyDescent="0.2">
      <c r="A2383" t="str">
        <f>Database!B8775</f>
        <v>2017</v>
      </c>
      <c r="B2383" t="s">
        <v>1114</v>
      </c>
    </row>
    <row r="2384" spans="1:2" x14ac:dyDescent="0.2">
      <c r="A2384" t="str">
        <f>Database!B8778</f>
        <v>2017</v>
      </c>
      <c r="B2384" t="s">
        <v>855</v>
      </c>
    </row>
    <row r="2385" spans="1:2" x14ac:dyDescent="0.2">
      <c r="A2385" t="str">
        <f>Database!B8786</f>
        <v>2017</v>
      </c>
      <c r="B2385" t="s">
        <v>2317</v>
      </c>
    </row>
    <row r="2386" spans="1:2" x14ac:dyDescent="0.2">
      <c r="A2386" t="str">
        <f>Database!B8788</f>
        <v>2017</v>
      </c>
      <c r="B2386" t="s">
        <v>1672</v>
      </c>
    </row>
    <row r="2387" spans="1:2" x14ac:dyDescent="0.2">
      <c r="A2387" t="str">
        <f>Database!B8806</f>
        <v>2017</v>
      </c>
      <c r="B2387" t="s">
        <v>2439</v>
      </c>
    </row>
    <row r="2388" spans="1:2" x14ac:dyDescent="0.2">
      <c r="A2388" t="str">
        <f>Database!B8807</f>
        <v>2017</v>
      </c>
      <c r="B2388" t="s">
        <v>2422</v>
      </c>
    </row>
    <row r="2389" spans="1:2" x14ac:dyDescent="0.2">
      <c r="A2389" t="str">
        <f>Database!B8815</f>
        <v>2017</v>
      </c>
      <c r="B2389" t="s">
        <v>1782</v>
      </c>
    </row>
    <row r="2390" spans="1:2" x14ac:dyDescent="0.2">
      <c r="A2390" t="str">
        <f>Database!B8816</f>
        <v>2017</v>
      </c>
      <c r="B2390" t="s">
        <v>115</v>
      </c>
    </row>
    <row r="2391" spans="1:2" x14ac:dyDescent="0.2">
      <c r="A2391" t="str">
        <f>Database!B8823</f>
        <v>2017</v>
      </c>
      <c r="B2391" t="s">
        <v>860</v>
      </c>
    </row>
    <row r="2392" spans="1:2" x14ac:dyDescent="0.2">
      <c r="A2392" t="str">
        <f>Database!B8825</f>
        <v>2017</v>
      </c>
      <c r="B2392" t="s">
        <v>16</v>
      </c>
    </row>
    <row r="2393" spans="1:2" x14ac:dyDescent="0.2">
      <c r="A2393" t="str">
        <f>Database!B8847</f>
        <v>2017</v>
      </c>
      <c r="B2393" t="s">
        <v>124</v>
      </c>
    </row>
    <row r="2394" spans="1:2" x14ac:dyDescent="0.2">
      <c r="A2394" t="str">
        <f>Database!B8852</f>
        <v>2017</v>
      </c>
      <c r="B2394" t="s">
        <v>2159</v>
      </c>
    </row>
    <row r="2395" spans="1:2" x14ac:dyDescent="0.2">
      <c r="A2395" t="str">
        <f>Database!B8862</f>
        <v>2017</v>
      </c>
      <c r="B2395" t="s">
        <v>2326</v>
      </c>
    </row>
    <row r="2396" spans="1:2" x14ac:dyDescent="0.2">
      <c r="A2396" t="str">
        <f>Database!B8869</f>
        <v>2017</v>
      </c>
      <c r="B2396" t="s">
        <v>1626</v>
      </c>
    </row>
    <row r="2397" spans="1:2" x14ac:dyDescent="0.2">
      <c r="A2397" t="str">
        <f>Database!B8881</f>
        <v>2017</v>
      </c>
      <c r="B2397" t="s">
        <v>723</v>
      </c>
    </row>
    <row r="2398" spans="1:2" x14ac:dyDescent="0.2">
      <c r="A2398" t="str">
        <f>Database!B8890</f>
        <v>2017</v>
      </c>
      <c r="B2398" t="s">
        <v>2265</v>
      </c>
    </row>
    <row r="2399" spans="1:2" x14ac:dyDescent="0.2">
      <c r="A2399" t="str">
        <f>Database!B8899</f>
        <v>2017</v>
      </c>
      <c r="B2399" t="s">
        <v>2194</v>
      </c>
    </row>
    <row r="2400" spans="1:2" x14ac:dyDescent="0.2">
      <c r="A2400" t="str">
        <f>Database!B8903</f>
        <v>2017</v>
      </c>
      <c r="B2400" t="s">
        <v>1322</v>
      </c>
    </row>
    <row r="2401" spans="1:2" x14ac:dyDescent="0.2">
      <c r="A2401" t="str">
        <f>Database!B8914</f>
        <v>2017</v>
      </c>
      <c r="B2401" t="s">
        <v>3186</v>
      </c>
    </row>
    <row r="2402" spans="1:2" x14ac:dyDescent="0.2">
      <c r="A2402" t="str">
        <f>Database!B8916</f>
        <v>2017</v>
      </c>
      <c r="B2402" t="s">
        <v>1519</v>
      </c>
    </row>
    <row r="2403" spans="1:2" x14ac:dyDescent="0.2">
      <c r="A2403" t="str">
        <f>Database!B8925</f>
        <v>2017</v>
      </c>
      <c r="B2403" t="s">
        <v>1449</v>
      </c>
    </row>
    <row r="2404" spans="1:2" x14ac:dyDescent="0.2">
      <c r="A2404" t="str">
        <f>Database!B8926</f>
        <v>2017</v>
      </c>
      <c r="B2404" t="s">
        <v>2459</v>
      </c>
    </row>
    <row r="2405" spans="1:2" x14ac:dyDescent="0.2">
      <c r="A2405" t="str">
        <f>Database!B8927</f>
        <v>2017</v>
      </c>
      <c r="B2405" t="s">
        <v>2726</v>
      </c>
    </row>
    <row r="2406" spans="1:2" x14ac:dyDescent="0.2">
      <c r="A2406" t="str">
        <f>Database!B8931</f>
        <v>2017</v>
      </c>
      <c r="B2406" t="s">
        <v>1410</v>
      </c>
    </row>
    <row r="2407" spans="1:2" x14ac:dyDescent="0.2">
      <c r="A2407" t="str">
        <f>Database!B8935</f>
        <v>2017</v>
      </c>
      <c r="B2407" t="s">
        <v>1502</v>
      </c>
    </row>
    <row r="2408" spans="1:2" x14ac:dyDescent="0.2">
      <c r="A2408" t="str">
        <f>Database!B8937</f>
        <v>2017</v>
      </c>
      <c r="B2408" t="s">
        <v>1262</v>
      </c>
    </row>
    <row r="2409" spans="1:2" x14ac:dyDescent="0.2">
      <c r="A2409" t="str">
        <f>Database!B8945</f>
        <v>2017</v>
      </c>
      <c r="B2409" t="s">
        <v>1379</v>
      </c>
    </row>
    <row r="2410" spans="1:2" x14ac:dyDescent="0.2">
      <c r="A2410" t="str">
        <f>Database!B8949</f>
        <v>2017</v>
      </c>
      <c r="B2410" t="s">
        <v>1989</v>
      </c>
    </row>
    <row r="2411" spans="1:2" x14ac:dyDescent="0.2">
      <c r="A2411" t="str">
        <f>Database!B8955</f>
        <v>2017</v>
      </c>
      <c r="B2411" t="s">
        <v>1722</v>
      </c>
    </row>
    <row r="2412" spans="1:2" x14ac:dyDescent="0.2">
      <c r="A2412" t="str">
        <f>Database!B8958</f>
        <v>2017</v>
      </c>
      <c r="B2412" t="s">
        <v>3533</v>
      </c>
    </row>
    <row r="2413" spans="1:2" x14ac:dyDescent="0.2">
      <c r="A2413" t="str">
        <f>Database!B8968</f>
        <v>2017</v>
      </c>
      <c r="B2413" t="s">
        <v>3879</v>
      </c>
    </row>
    <row r="2414" spans="1:2" x14ac:dyDescent="0.2">
      <c r="A2414" t="str">
        <f>Database!B8991</f>
        <v>2017</v>
      </c>
      <c r="B2414" t="s">
        <v>1038</v>
      </c>
    </row>
    <row r="2415" spans="1:2" x14ac:dyDescent="0.2">
      <c r="A2415" t="str">
        <f>Database!B8998</f>
        <v>2017</v>
      </c>
      <c r="B2415" t="s">
        <v>3882</v>
      </c>
    </row>
    <row r="2416" spans="1:2" x14ac:dyDescent="0.2">
      <c r="A2416" t="str">
        <f>Database!B8999</f>
        <v>2017</v>
      </c>
      <c r="B2416" t="s">
        <v>1920</v>
      </c>
    </row>
    <row r="2417" spans="1:2" x14ac:dyDescent="0.2">
      <c r="A2417" t="str">
        <f>Database!B9006</f>
        <v>2017</v>
      </c>
      <c r="B2417" t="s">
        <v>1905</v>
      </c>
    </row>
    <row r="2418" spans="1:2" x14ac:dyDescent="0.2">
      <c r="A2418" t="str">
        <f>Database!B9034</f>
        <v>2017</v>
      </c>
      <c r="B2418" t="s">
        <v>569</v>
      </c>
    </row>
    <row r="2419" spans="1:2" x14ac:dyDescent="0.2">
      <c r="A2419" t="str">
        <f>Database!B9037</f>
        <v>2017</v>
      </c>
      <c r="B2419" t="s">
        <v>2030</v>
      </c>
    </row>
    <row r="2420" spans="1:2" x14ac:dyDescent="0.2">
      <c r="A2420" t="str">
        <f>Database!B9041</f>
        <v>2017</v>
      </c>
      <c r="B2420" t="s">
        <v>1299</v>
      </c>
    </row>
    <row r="2421" spans="1:2" x14ac:dyDescent="0.2">
      <c r="A2421" t="str">
        <f>Database!B9052</f>
        <v>2017</v>
      </c>
      <c r="B2421" t="s">
        <v>1090</v>
      </c>
    </row>
    <row r="2422" spans="1:2" x14ac:dyDescent="0.2">
      <c r="A2422" t="str">
        <f>Database!B9062</f>
        <v>2017</v>
      </c>
      <c r="B2422" t="s">
        <v>867</v>
      </c>
    </row>
    <row r="2423" spans="1:2" x14ac:dyDescent="0.2">
      <c r="A2423" t="str">
        <f>Database!B9080</f>
        <v>2017</v>
      </c>
      <c r="B2423" t="s">
        <v>2592</v>
      </c>
    </row>
    <row r="2424" spans="1:2" x14ac:dyDescent="0.2">
      <c r="A2424" t="str">
        <f>Database!B9082</f>
        <v>2017</v>
      </c>
      <c r="B2424" t="s">
        <v>1783</v>
      </c>
    </row>
    <row r="2425" spans="1:2" x14ac:dyDescent="0.2">
      <c r="A2425" t="str">
        <f>Database!B9088</f>
        <v>2017</v>
      </c>
      <c r="B2425" t="s">
        <v>2045</v>
      </c>
    </row>
    <row r="2426" spans="1:2" x14ac:dyDescent="0.2">
      <c r="A2426" t="str">
        <f>Database!B9092</f>
        <v>2017</v>
      </c>
      <c r="B2426" t="s">
        <v>1580</v>
      </c>
    </row>
    <row r="2427" spans="1:2" x14ac:dyDescent="0.2">
      <c r="A2427" t="str">
        <f>Database!B9098</f>
        <v>2017</v>
      </c>
      <c r="B2427" t="s">
        <v>454</v>
      </c>
    </row>
    <row r="2428" spans="1:2" x14ac:dyDescent="0.2">
      <c r="A2428" t="str">
        <f>Database!B9108</f>
        <v>2017</v>
      </c>
      <c r="B2428" t="s">
        <v>1005</v>
      </c>
    </row>
    <row r="2429" spans="1:2" x14ac:dyDescent="0.2">
      <c r="A2429" t="str">
        <f>Database!B9109</f>
        <v>2017</v>
      </c>
      <c r="B2429" t="s">
        <v>1466</v>
      </c>
    </row>
    <row r="2430" spans="1:2" x14ac:dyDescent="0.2">
      <c r="A2430" t="str">
        <f>Database!B9118</f>
        <v>2017</v>
      </c>
      <c r="B2430" t="s">
        <v>3181</v>
      </c>
    </row>
    <row r="2431" spans="1:2" x14ac:dyDescent="0.2">
      <c r="A2431" t="str">
        <f>Database!B9127</f>
        <v>2017</v>
      </c>
      <c r="B2431" t="s">
        <v>903</v>
      </c>
    </row>
    <row r="2432" spans="1:2" x14ac:dyDescent="0.2">
      <c r="A2432" t="str">
        <f>Database!B9129</f>
        <v>2017</v>
      </c>
      <c r="B2432" t="s">
        <v>2182</v>
      </c>
    </row>
    <row r="2433" spans="1:2" x14ac:dyDescent="0.2">
      <c r="A2433" t="str">
        <f>Database!B9150</f>
        <v>2017</v>
      </c>
      <c r="B2433" t="s">
        <v>997</v>
      </c>
    </row>
    <row r="2434" spans="1:2" x14ac:dyDescent="0.2">
      <c r="A2434" t="str">
        <f>Database!B9151</f>
        <v>2017</v>
      </c>
      <c r="B2434" t="s">
        <v>3897</v>
      </c>
    </row>
    <row r="2435" spans="1:2" x14ac:dyDescent="0.2">
      <c r="A2435" t="str">
        <f>Database!B9168</f>
        <v>2017</v>
      </c>
      <c r="B2435" t="s">
        <v>1678</v>
      </c>
    </row>
    <row r="2436" spans="1:2" x14ac:dyDescent="0.2">
      <c r="A2436" t="str">
        <f>Database!B9187</f>
        <v>2017</v>
      </c>
      <c r="B2436" t="s">
        <v>3243</v>
      </c>
    </row>
    <row r="2437" spans="1:2" x14ac:dyDescent="0.2">
      <c r="A2437" t="str">
        <f>Database!B9196</f>
        <v>2017</v>
      </c>
      <c r="B2437" t="s">
        <v>2042</v>
      </c>
    </row>
    <row r="2438" spans="1:2" x14ac:dyDescent="0.2">
      <c r="A2438" t="str">
        <f>Database!B9200</f>
        <v>2017</v>
      </c>
      <c r="B2438" t="s">
        <v>595</v>
      </c>
    </row>
    <row r="2439" spans="1:2" x14ac:dyDescent="0.2">
      <c r="A2439" t="str">
        <f>Database!B9203</f>
        <v>2017</v>
      </c>
      <c r="B2439" t="s">
        <v>797</v>
      </c>
    </row>
    <row r="2440" spans="1:2" x14ac:dyDescent="0.2">
      <c r="A2440" t="str">
        <f>Database!B9211</f>
        <v>2017</v>
      </c>
      <c r="B2440" t="s">
        <v>2988</v>
      </c>
    </row>
    <row r="2441" spans="1:2" x14ac:dyDescent="0.2">
      <c r="A2441" t="str">
        <f>Database!B9213</f>
        <v>2017</v>
      </c>
      <c r="B2441" t="s">
        <v>1913</v>
      </c>
    </row>
    <row r="2442" spans="1:2" x14ac:dyDescent="0.2">
      <c r="A2442" t="str">
        <f>Database!B9223</f>
        <v>2017</v>
      </c>
      <c r="B2442" t="s">
        <v>2147</v>
      </c>
    </row>
    <row r="2443" spans="1:2" x14ac:dyDescent="0.2">
      <c r="A2443" t="str">
        <f>Database!B9224</f>
        <v>2017</v>
      </c>
      <c r="B2443" t="s">
        <v>1051</v>
      </c>
    </row>
    <row r="2444" spans="1:2" x14ac:dyDescent="0.2">
      <c r="A2444" t="str">
        <f>Database!B9226</f>
        <v>2017</v>
      </c>
      <c r="B2444" t="s">
        <v>958</v>
      </c>
    </row>
    <row r="2445" spans="1:2" x14ac:dyDescent="0.2">
      <c r="A2445" t="str">
        <f>Database!B9245</f>
        <v>2017</v>
      </c>
      <c r="B2445" t="s">
        <v>1958</v>
      </c>
    </row>
    <row r="2446" spans="1:2" x14ac:dyDescent="0.2">
      <c r="A2446" t="str">
        <f>Database!B9249</f>
        <v>2017</v>
      </c>
      <c r="B2446" t="s">
        <v>1129</v>
      </c>
    </row>
    <row r="2447" spans="1:2" x14ac:dyDescent="0.2">
      <c r="A2447" t="str">
        <f>Database!B9255</f>
        <v>2017</v>
      </c>
      <c r="B2447" t="s">
        <v>1736</v>
      </c>
    </row>
    <row r="2448" spans="1:2" x14ac:dyDescent="0.2">
      <c r="A2448" t="str">
        <f>Database!B9281</f>
        <v>2017</v>
      </c>
      <c r="B2448" t="s">
        <v>783</v>
      </c>
    </row>
    <row r="2449" spans="1:2" x14ac:dyDescent="0.2">
      <c r="A2449" t="str">
        <f>Database!B9286</f>
        <v>2017</v>
      </c>
      <c r="B2449" t="s">
        <v>514</v>
      </c>
    </row>
    <row r="2450" spans="1:2" x14ac:dyDescent="0.2">
      <c r="A2450" t="str">
        <f>Database!B9288</f>
        <v>2017</v>
      </c>
      <c r="B2450" t="s">
        <v>2170</v>
      </c>
    </row>
    <row r="2451" spans="1:2" x14ac:dyDescent="0.2">
      <c r="A2451" t="str">
        <f>Database!B9309</f>
        <v>2017</v>
      </c>
      <c r="B2451" t="s">
        <v>801</v>
      </c>
    </row>
    <row r="2452" spans="1:2" x14ac:dyDescent="0.2">
      <c r="A2452" t="str">
        <f>Database!B9311</f>
        <v>2017</v>
      </c>
      <c r="B2452" t="s">
        <v>396</v>
      </c>
    </row>
    <row r="2453" spans="1:2" x14ac:dyDescent="0.2">
      <c r="A2453" t="str">
        <f>Database!B9363</f>
        <v>2017</v>
      </c>
      <c r="B2453" t="s">
        <v>3495</v>
      </c>
    </row>
    <row r="2454" spans="1:2" x14ac:dyDescent="0.2">
      <c r="A2454" t="str">
        <f>Database!B9381</f>
        <v>2017</v>
      </c>
      <c r="B2454" t="s">
        <v>699</v>
      </c>
    </row>
    <row r="2455" spans="1:2" x14ac:dyDescent="0.2">
      <c r="A2455" t="str">
        <f>Database!B9384</f>
        <v>2017</v>
      </c>
      <c r="B2455" t="s">
        <v>264</v>
      </c>
    </row>
    <row r="2456" spans="1:2" x14ac:dyDescent="0.2">
      <c r="A2456" t="str">
        <f>Database!B9385</f>
        <v>2017</v>
      </c>
      <c r="B2456" t="s">
        <v>339</v>
      </c>
    </row>
    <row r="2457" spans="1:2" x14ac:dyDescent="0.2">
      <c r="A2457" t="str">
        <f>Database!B9386</f>
        <v>2017</v>
      </c>
      <c r="B2457" t="s">
        <v>291</v>
      </c>
    </row>
    <row r="2458" spans="1:2" x14ac:dyDescent="0.2">
      <c r="A2458" t="str">
        <f>Database!B9392</f>
        <v>2017</v>
      </c>
      <c r="B2458" t="s">
        <v>1994</v>
      </c>
    </row>
    <row r="2459" spans="1:2" x14ac:dyDescent="0.2">
      <c r="A2459" t="str">
        <f>Database!B9405</f>
        <v>2017</v>
      </c>
      <c r="B2459" t="s">
        <v>634</v>
      </c>
    </row>
    <row r="2460" spans="1:2" x14ac:dyDescent="0.2">
      <c r="A2460" t="str">
        <f>Database!B9407</f>
        <v>2017</v>
      </c>
      <c r="B2460" t="s">
        <v>1592</v>
      </c>
    </row>
    <row r="2461" spans="1:2" x14ac:dyDescent="0.2">
      <c r="A2461" t="str">
        <f>Database!B9424</f>
        <v>2017</v>
      </c>
      <c r="B2461" t="s">
        <v>1353</v>
      </c>
    </row>
    <row r="2462" spans="1:2" x14ac:dyDescent="0.2">
      <c r="A2462" t="str">
        <f>Database!B9457</f>
        <v>2017</v>
      </c>
      <c r="B2462" t="s">
        <v>3092</v>
      </c>
    </row>
    <row r="2463" spans="1:2" x14ac:dyDescent="0.2">
      <c r="A2463" t="str">
        <f>Database!B9470</f>
        <v>2017</v>
      </c>
      <c r="B2463" t="s">
        <v>1854</v>
      </c>
    </row>
    <row r="2464" spans="1:2" x14ac:dyDescent="0.2">
      <c r="A2464" t="str">
        <f>Database!B9475</f>
        <v>2017</v>
      </c>
      <c r="B2464" t="s">
        <v>91</v>
      </c>
    </row>
    <row r="2465" spans="1:2" x14ac:dyDescent="0.2">
      <c r="A2465" t="str">
        <f>Database!B9476</f>
        <v>2017</v>
      </c>
      <c r="B2465" t="s">
        <v>1710</v>
      </c>
    </row>
    <row r="2466" spans="1:2" x14ac:dyDescent="0.2">
      <c r="A2466" t="str">
        <f>Database!B9480</f>
        <v>2017</v>
      </c>
      <c r="B2466" t="s">
        <v>1374</v>
      </c>
    </row>
    <row r="2467" spans="1:2" x14ac:dyDescent="0.2">
      <c r="A2467" t="str">
        <f>Database!B9511</f>
        <v>2017</v>
      </c>
      <c r="B2467" t="s">
        <v>1793</v>
      </c>
    </row>
    <row r="2468" spans="1:2" x14ac:dyDescent="0.2">
      <c r="A2468" t="str">
        <f>Database!B9534</f>
        <v>2017</v>
      </c>
      <c r="B2468" t="s">
        <v>1277</v>
      </c>
    </row>
    <row r="2469" spans="1:2" x14ac:dyDescent="0.2">
      <c r="A2469" t="str">
        <f>Database!B9599</f>
        <v>2017</v>
      </c>
      <c r="B2469" t="s">
        <v>470</v>
      </c>
    </row>
    <row r="2470" spans="1:2" x14ac:dyDescent="0.2">
      <c r="A2470" t="str">
        <f>Database!B9624</f>
        <v>2017</v>
      </c>
      <c r="B2470" t="s">
        <v>1035</v>
      </c>
    </row>
    <row r="2471" spans="1:2" x14ac:dyDescent="0.2">
      <c r="A2471" t="str">
        <f>Database!B9633</f>
        <v>2017</v>
      </c>
      <c r="B2471" t="s">
        <v>1253</v>
      </c>
    </row>
    <row r="2472" spans="1:2" x14ac:dyDescent="0.2">
      <c r="A2472" t="str">
        <f>Database!B9634</f>
        <v>2017</v>
      </c>
      <c r="B2472" t="s">
        <v>1392</v>
      </c>
    </row>
    <row r="2473" spans="1:2" x14ac:dyDescent="0.2">
      <c r="A2473" t="str">
        <f>Database!B9643</f>
        <v>2017</v>
      </c>
      <c r="B2473" t="s">
        <v>769</v>
      </c>
    </row>
    <row r="2474" spans="1:2" x14ac:dyDescent="0.2">
      <c r="A2474" t="str">
        <f>Database!B9652</f>
        <v>2017</v>
      </c>
      <c r="B2474" t="s">
        <v>2901</v>
      </c>
    </row>
    <row r="2475" spans="1:2" x14ac:dyDescent="0.2">
      <c r="A2475" t="str">
        <f>Database!B9668</f>
        <v>2017</v>
      </c>
      <c r="B2475" t="s">
        <v>1808</v>
      </c>
    </row>
    <row r="2476" spans="1:2" x14ac:dyDescent="0.2">
      <c r="A2476" t="str">
        <f>Database!B9690</f>
        <v>2017</v>
      </c>
      <c r="B2476" t="s">
        <v>1328</v>
      </c>
    </row>
    <row r="2477" spans="1:2" x14ac:dyDescent="0.2">
      <c r="A2477" t="str">
        <f>Database!B9703</f>
        <v>2017</v>
      </c>
      <c r="B2477" t="s">
        <v>1125</v>
      </c>
    </row>
    <row r="2478" spans="1:2" x14ac:dyDescent="0.2">
      <c r="A2478" t="str">
        <f>Database!B9708</f>
        <v>2017</v>
      </c>
      <c r="B2478" t="s">
        <v>836</v>
      </c>
    </row>
    <row r="2479" spans="1:2" x14ac:dyDescent="0.2">
      <c r="A2479" t="str">
        <f>Database!B9748</f>
        <v>2017</v>
      </c>
      <c r="B2479" t="s">
        <v>3356</v>
      </c>
    </row>
    <row r="2480" spans="1:2" x14ac:dyDescent="0.2">
      <c r="A2480" t="str">
        <f>Database!B9753</f>
        <v>2017</v>
      </c>
      <c r="B2480" t="s">
        <v>172</v>
      </c>
    </row>
    <row r="2481" spans="1:2" x14ac:dyDescent="0.2">
      <c r="A2481" t="str">
        <f>Database!B9756</f>
        <v>2017</v>
      </c>
      <c r="B2481" t="s">
        <v>3498</v>
      </c>
    </row>
    <row r="2482" spans="1:2" x14ac:dyDescent="0.2">
      <c r="A2482" t="str">
        <f>Database!B9760</f>
        <v>2017</v>
      </c>
      <c r="B2482" t="s">
        <v>3239</v>
      </c>
    </row>
    <row r="2483" spans="1:2" x14ac:dyDescent="0.2">
      <c r="A2483" t="str">
        <f>Database!B9769</f>
        <v>2017</v>
      </c>
      <c r="B2483" t="s">
        <v>3270</v>
      </c>
    </row>
    <row r="2484" spans="1:2" x14ac:dyDescent="0.2">
      <c r="A2484" t="str">
        <f>Database!B9775</f>
        <v>2017</v>
      </c>
      <c r="B2484" t="s">
        <v>1358</v>
      </c>
    </row>
    <row r="2485" spans="1:2" x14ac:dyDescent="0.2">
      <c r="A2485" t="str">
        <f>Database!B9801</f>
        <v>2017</v>
      </c>
      <c r="B2485" t="s">
        <v>2119</v>
      </c>
    </row>
    <row r="2486" spans="1:2" x14ac:dyDescent="0.2">
      <c r="A2486" t="str">
        <f>Database!B9804</f>
        <v>2017</v>
      </c>
      <c r="B2486" t="s">
        <v>550</v>
      </c>
    </row>
    <row r="2487" spans="1:2" x14ac:dyDescent="0.2">
      <c r="A2487" t="str">
        <f>Database!B9808</f>
        <v>2017</v>
      </c>
      <c r="B2487" t="s">
        <v>692</v>
      </c>
    </row>
    <row r="2488" spans="1:2" x14ac:dyDescent="0.2">
      <c r="A2488" t="str">
        <f>Database!B9833</f>
        <v>2017</v>
      </c>
      <c r="B2488" t="s">
        <v>2974</v>
      </c>
    </row>
    <row r="2489" spans="1:2" x14ac:dyDescent="0.2">
      <c r="A2489" t="str">
        <f>Database!B9841</f>
        <v>2017</v>
      </c>
      <c r="B2489" t="s">
        <v>642</v>
      </c>
    </row>
    <row r="2490" spans="1:2" x14ac:dyDescent="0.2">
      <c r="A2490" t="str">
        <f>Database!B9857</f>
        <v>2017</v>
      </c>
      <c r="B2490" t="s">
        <v>2028</v>
      </c>
    </row>
    <row r="2491" spans="1:2" x14ac:dyDescent="0.2">
      <c r="A2491" t="str">
        <f>Database!B9866</f>
        <v>2017</v>
      </c>
      <c r="B2491" t="s">
        <v>1660</v>
      </c>
    </row>
    <row r="2492" spans="1:2" x14ac:dyDescent="0.2">
      <c r="A2492" t="str">
        <f>Database!B9871</f>
        <v>2017</v>
      </c>
      <c r="B2492" t="s">
        <v>2843</v>
      </c>
    </row>
    <row r="2493" spans="1:2" x14ac:dyDescent="0.2">
      <c r="A2493" t="str">
        <f>Database!B9905</f>
        <v>2017</v>
      </c>
      <c r="B2493" t="s">
        <v>1515</v>
      </c>
    </row>
    <row r="2494" spans="1:2" x14ac:dyDescent="0.2">
      <c r="A2494" t="str">
        <f>Database!B9912</f>
        <v>2017</v>
      </c>
      <c r="B2494" t="s">
        <v>2451</v>
      </c>
    </row>
    <row r="2495" spans="1:2" x14ac:dyDescent="0.2">
      <c r="A2495" t="str">
        <f>Database!B9921</f>
        <v>2017</v>
      </c>
      <c r="B2495" t="s">
        <v>1881</v>
      </c>
    </row>
    <row r="2496" spans="1:2" x14ac:dyDescent="0.2">
      <c r="A2496" t="str">
        <f>Database!B9954</f>
        <v>2017</v>
      </c>
      <c r="B2496" t="s">
        <v>1902</v>
      </c>
    </row>
    <row r="2497" spans="1:2" x14ac:dyDescent="0.2">
      <c r="A2497" t="str">
        <f>Database!B9963</f>
        <v>2017</v>
      </c>
      <c r="B2497" t="s">
        <v>2896</v>
      </c>
    </row>
    <row r="2498" spans="1:2" x14ac:dyDescent="0.2">
      <c r="A2498" t="str">
        <f>Database!B9967</f>
        <v>2017</v>
      </c>
      <c r="B2498" t="s">
        <v>2176</v>
      </c>
    </row>
    <row r="2499" spans="1:2" x14ac:dyDescent="0.2">
      <c r="A2499" t="str">
        <f>Database!B9993</f>
        <v>2017</v>
      </c>
      <c r="B2499" t="s">
        <v>3022</v>
      </c>
    </row>
    <row r="2500" spans="1:2" x14ac:dyDescent="0.2">
      <c r="A2500" t="str">
        <f>Database!B9995</f>
        <v>2017</v>
      </c>
      <c r="B2500" t="s">
        <v>3167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D42914-1AD9-9C40-8B25-7C625534E9BB}">
  <dimension ref="A3:B9"/>
  <sheetViews>
    <sheetView workbookViewId="0">
      <selection activeCell="M42" sqref="M42"/>
    </sheetView>
  </sheetViews>
  <sheetFormatPr baseColWidth="10" defaultRowHeight="15" x14ac:dyDescent="0.2"/>
  <cols>
    <col min="1" max="1" width="12.5" bestFit="1" customWidth="1"/>
    <col min="2" max="2" width="11" bestFit="1" customWidth="1"/>
  </cols>
  <sheetData>
    <row r="3" spans="1:2" x14ac:dyDescent="0.2">
      <c r="A3" s="9" t="s">
        <v>3960</v>
      </c>
      <c r="B3" s="10" t="s">
        <v>3978</v>
      </c>
    </row>
    <row r="4" spans="1:2" x14ac:dyDescent="0.2">
      <c r="A4" s="11" t="s">
        <v>1831</v>
      </c>
      <c r="B4" s="34">
        <v>8981.32</v>
      </c>
    </row>
    <row r="5" spans="1:2" x14ac:dyDescent="0.2">
      <c r="A5" s="12" t="s">
        <v>3143</v>
      </c>
      <c r="B5" s="35">
        <v>6976.09</v>
      </c>
    </row>
    <row r="6" spans="1:2" x14ac:dyDescent="0.2">
      <c r="A6" s="12" t="s">
        <v>224</v>
      </c>
      <c r="B6" s="35">
        <v>5757.42</v>
      </c>
    </row>
    <row r="7" spans="1:2" x14ac:dyDescent="0.2">
      <c r="A7" s="12" t="s">
        <v>115</v>
      </c>
      <c r="B7" s="35">
        <v>5622.43</v>
      </c>
    </row>
    <row r="8" spans="1:2" x14ac:dyDescent="0.2">
      <c r="A8" s="12" t="s">
        <v>2112</v>
      </c>
      <c r="B8" s="35">
        <v>5444.8099999999995</v>
      </c>
    </row>
    <row r="9" spans="1:2" x14ac:dyDescent="0.2">
      <c r="A9" s="13" t="s">
        <v>1484</v>
      </c>
      <c r="B9" s="36">
        <v>4703.8</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F1899-A6DA-0E49-A634-0083A7D13EE8}">
  <dimension ref="A1:V44"/>
  <sheetViews>
    <sheetView showGridLines="0" tabSelected="1" zoomScaleNormal="100" workbookViewId="0">
      <selection sqref="A1:V4"/>
    </sheetView>
  </sheetViews>
  <sheetFormatPr baseColWidth="10" defaultRowHeight="15" x14ac:dyDescent="0.2"/>
  <sheetData>
    <row r="1" spans="1:22" ht="19" customHeight="1" x14ac:dyDescent="0.2">
      <c r="A1" s="25"/>
      <c r="B1" s="26"/>
      <c r="C1" s="26"/>
      <c r="D1" s="26"/>
      <c r="E1" s="26"/>
      <c r="F1" s="26"/>
      <c r="G1" s="26"/>
      <c r="H1" s="26"/>
      <c r="I1" s="26"/>
      <c r="J1" s="26"/>
      <c r="K1" s="26"/>
      <c r="L1" s="26"/>
      <c r="M1" s="26"/>
      <c r="N1" s="26"/>
      <c r="O1" s="26"/>
      <c r="P1" s="26"/>
      <c r="Q1" s="26"/>
      <c r="R1" s="26"/>
      <c r="S1" s="26"/>
      <c r="T1" s="26"/>
      <c r="U1" s="26"/>
      <c r="V1" s="27"/>
    </row>
    <row r="2" spans="1:22" ht="15" customHeight="1" x14ac:dyDescent="0.2">
      <c r="A2" s="28"/>
      <c r="B2" s="29"/>
      <c r="C2" s="29"/>
      <c r="D2" s="29"/>
      <c r="E2" s="29"/>
      <c r="F2" s="29"/>
      <c r="G2" s="29"/>
      <c r="H2" s="29"/>
      <c r="I2" s="29"/>
      <c r="J2" s="29"/>
      <c r="K2" s="29"/>
      <c r="L2" s="29"/>
      <c r="M2" s="29"/>
      <c r="N2" s="29"/>
      <c r="O2" s="29"/>
      <c r="P2" s="29"/>
      <c r="Q2" s="29"/>
      <c r="R2" s="29"/>
      <c r="S2" s="29"/>
      <c r="T2" s="29"/>
      <c r="U2" s="29"/>
      <c r="V2" s="30"/>
    </row>
    <row r="3" spans="1:22" ht="14" customHeight="1" x14ac:dyDescent="0.2">
      <c r="A3" s="28"/>
      <c r="B3" s="29"/>
      <c r="C3" s="29"/>
      <c r="D3" s="29"/>
      <c r="E3" s="29"/>
      <c r="F3" s="29"/>
      <c r="G3" s="29"/>
      <c r="H3" s="29"/>
      <c r="I3" s="29"/>
      <c r="J3" s="29"/>
      <c r="K3" s="29"/>
      <c r="L3" s="29"/>
      <c r="M3" s="29"/>
      <c r="N3" s="29"/>
      <c r="O3" s="29"/>
      <c r="P3" s="29"/>
      <c r="Q3" s="29"/>
      <c r="R3" s="29"/>
      <c r="S3" s="29"/>
      <c r="T3" s="29"/>
      <c r="U3" s="29"/>
      <c r="V3" s="30"/>
    </row>
    <row r="4" spans="1:22" ht="19" customHeight="1" thickBot="1" x14ac:dyDescent="0.25">
      <c r="A4" s="31"/>
      <c r="B4" s="32"/>
      <c r="C4" s="32"/>
      <c r="D4" s="32"/>
      <c r="E4" s="32"/>
      <c r="F4" s="32"/>
      <c r="G4" s="32"/>
      <c r="H4" s="32"/>
      <c r="I4" s="32"/>
      <c r="J4" s="32"/>
      <c r="K4" s="32"/>
      <c r="L4" s="32"/>
      <c r="M4" s="32"/>
      <c r="N4" s="32"/>
      <c r="O4" s="32"/>
      <c r="P4" s="32"/>
      <c r="Q4" s="32"/>
      <c r="R4" s="32"/>
      <c r="S4" s="32"/>
      <c r="T4" s="32"/>
      <c r="U4" s="32"/>
      <c r="V4" s="33"/>
    </row>
    <row r="5" spans="1:22" x14ac:dyDescent="0.2">
      <c r="A5" s="24"/>
      <c r="B5" s="24"/>
      <c r="C5" s="24"/>
      <c r="D5" s="24"/>
      <c r="E5" s="24"/>
      <c r="F5" s="24"/>
      <c r="G5" s="24"/>
      <c r="H5" s="24"/>
      <c r="I5" s="24"/>
      <c r="J5" s="24"/>
      <c r="K5" s="24"/>
      <c r="L5" s="24"/>
      <c r="M5" s="24"/>
      <c r="N5" s="24"/>
      <c r="O5" s="24"/>
      <c r="P5" s="24"/>
      <c r="Q5" s="24"/>
      <c r="R5" s="24"/>
      <c r="S5" s="24"/>
      <c r="T5" s="24"/>
      <c r="U5" s="24"/>
      <c r="V5" s="24"/>
    </row>
    <row r="6" spans="1:22" x14ac:dyDescent="0.2">
      <c r="A6" s="24"/>
      <c r="B6" s="24"/>
      <c r="C6" s="24"/>
      <c r="D6" s="24"/>
      <c r="E6" s="24"/>
      <c r="F6" s="24"/>
      <c r="G6" s="24"/>
      <c r="H6" s="24"/>
      <c r="I6" s="24"/>
      <c r="J6" s="24"/>
      <c r="K6" s="24"/>
      <c r="L6" s="24"/>
      <c r="M6" s="24"/>
      <c r="N6" s="24"/>
      <c r="O6" s="24"/>
      <c r="P6" s="24"/>
      <c r="Q6" s="24"/>
      <c r="R6" s="24"/>
      <c r="S6" s="24"/>
      <c r="T6" s="24"/>
      <c r="U6" s="24"/>
      <c r="V6" s="24"/>
    </row>
    <row r="7" spans="1:22" x14ac:dyDescent="0.2">
      <c r="A7" s="24"/>
      <c r="B7" s="24"/>
      <c r="C7" s="24"/>
      <c r="D7" s="24"/>
      <c r="E7" s="24"/>
      <c r="F7" s="24"/>
      <c r="G7" s="24"/>
      <c r="H7" s="24"/>
      <c r="I7" s="24"/>
      <c r="J7" s="24"/>
      <c r="K7" s="24"/>
      <c r="L7" s="24"/>
      <c r="M7" s="24"/>
      <c r="N7" s="24"/>
      <c r="O7" s="24"/>
      <c r="P7" s="24"/>
      <c r="Q7" s="24"/>
      <c r="R7" s="24"/>
      <c r="S7" s="24"/>
      <c r="T7" s="24"/>
      <c r="U7" s="24"/>
      <c r="V7" s="24"/>
    </row>
    <row r="8" spans="1:22" x14ac:dyDescent="0.2">
      <c r="A8" s="24"/>
      <c r="B8" s="24"/>
      <c r="C8" s="24"/>
      <c r="D8" s="24"/>
      <c r="E8" s="24"/>
      <c r="F8" s="24"/>
      <c r="G8" s="24"/>
      <c r="H8" s="24"/>
      <c r="I8" s="24"/>
      <c r="J8" s="24"/>
      <c r="K8" s="24"/>
      <c r="L8" s="24"/>
      <c r="M8" s="24"/>
      <c r="N8" s="24"/>
      <c r="O8" s="24"/>
      <c r="P8" s="24"/>
      <c r="Q8" s="24"/>
      <c r="R8" s="24"/>
      <c r="S8" s="24"/>
      <c r="T8" s="24"/>
      <c r="U8" s="24"/>
      <c r="V8" s="24"/>
    </row>
    <row r="9" spans="1:22" x14ac:dyDescent="0.2">
      <c r="A9" s="24"/>
      <c r="B9" s="24"/>
      <c r="C9" s="24"/>
      <c r="D9" s="24"/>
      <c r="E9" s="24"/>
      <c r="F9" s="24"/>
      <c r="G9" s="24"/>
      <c r="H9" s="24"/>
      <c r="I9" s="24"/>
      <c r="J9" s="24"/>
      <c r="K9" s="24"/>
      <c r="L9" s="24"/>
      <c r="M9" s="24"/>
      <c r="N9" s="24"/>
      <c r="O9" s="24"/>
      <c r="P9" s="24"/>
      <c r="Q9" s="24"/>
      <c r="R9" s="24"/>
      <c r="S9" s="24"/>
      <c r="T9" s="24"/>
      <c r="U9" s="24"/>
      <c r="V9" s="24"/>
    </row>
    <row r="10" spans="1:22" x14ac:dyDescent="0.2">
      <c r="A10" s="24"/>
      <c r="B10" s="24"/>
      <c r="C10" s="24"/>
      <c r="D10" s="24"/>
      <c r="E10" s="24"/>
      <c r="F10" s="24"/>
      <c r="G10" s="24"/>
      <c r="H10" s="24"/>
      <c r="I10" s="24"/>
      <c r="J10" s="24"/>
      <c r="K10" s="24"/>
      <c r="L10" s="24"/>
      <c r="M10" s="24"/>
      <c r="N10" s="24"/>
      <c r="O10" s="24"/>
      <c r="P10" s="24"/>
      <c r="Q10" s="24"/>
      <c r="R10" s="24"/>
      <c r="S10" s="24"/>
      <c r="T10" s="24"/>
      <c r="U10" s="24"/>
      <c r="V10" s="24"/>
    </row>
    <row r="11" spans="1:22" x14ac:dyDescent="0.2">
      <c r="A11" s="24"/>
      <c r="B11" s="24"/>
      <c r="C11" s="24"/>
      <c r="D11" s="24"/>
      <c r="E11" s="24"/>
      <c r="F11" s="24"/>
      <c r="G11" s="24"/>
      <c r="H11" s="24"/>
      <c r="I11" s="24"/>
      <c r="J11" s="24"/>
      <c r="K11" s="24"/>
      <c r="L11" s="24"/>
      <c r="M11" s="24"/>
      <c r="N11" s="24"/>
      <c r="O11" s="24"/>
      <c r="P11" s="24"/>
      <c r="Q11" s="24"/>
      <c r="R11" s="24"/>
      <c r="S11" s="24"/>
      <c r="T11" s="24"/>
      <c r="U11" s="24"/>
      <c r="V11" s="24"/>
    </row>
    <row r="12" spans="1:22" x14ac:dyDescent="0.2">
      <c r="A12" s="24"/>
      <c r="B12" s="24"/>
      <c r="C12" s="24"/>
      <c r="D12" s="24"/>
      <c r="E12" s="24"/>
      <c r="F12" s="24"/>
      <c r="G12" s="24"/>
      <c r="H12" s="24"/>
      <c r="I12" s="24"/>
      <c r="J12" s="24"/>
      <c r="K12" s="24"/>
      <c r="L12" s="24"/>
      <c r="M12" s="24"/>
      <c r="N12" s="24"/>
      <c r="O12" s="24"/>
      <c r="P12" s="24"/>
      <c r="Q12" s="24"/>
      <c r="R12" s="24"/>
      <c r="S12" s="24"/>
      <c r="T12" s="24"/>
      <c r="U12" s="24"/>
      <c r="V12" s="24"/>
    </row>
    <row r="13" spans="1:22" x14ac:dyDescent="0.2">
      <c r="A13" s="24"/>
      <c r="B13" s="24"/>
      <c r="C13" s="24"/>
      <c r="D13" s="24"/>
      <c r="E13" s="24"/>
      <c r="F13" s="24"/>
      <c r="G13" s="24"/>
      <c r="H13" s="24"/>
      <c r="I13" s="24"/>
      <c r="J13" s="24"/>
      <c r="K13" s="24"/>
      <c r="L13" s="24"/>
      <c r="M13" s="24"/>
      <c r="N13" s="24"/>
      <c r="O13" s="24"/>
      <c r="P13" s="24"/>
      <c r="Q13" s="24"/>
      <c r="R13" s="24"/>
      <c r="S13" s="24"/>
      <c r="T13" s="24"/>
      <c r="U13" s="24"/>
      <c r="V13" s="24"/>
    </row>
    <row r="14" spans="1:22" x14ac:dyDescent="0.2">
      <c r="A14" s="24"/>
      <c r="B14" s="24"/>
      <c r="C14" s="24"/>
      <c r="D14" s="24"/>
      <c r="E14" s="24"/>
      <c r="F14" s="24"/>
      <c r="G14" s="24"/>
      <c r="H14" s="24"/>
      <c r="I14" s="24"/>
      <c r="J14" s="24"/>
      <c r="K14" s="24"/>
      <c r="L14" s="24"/>
      <c r="M14" s="24"/>
      <c r="N14" s="24"/>
      <c r="O14" s="24"/>
      <c r="P14" s="24"/>
      <c r="Q14" s="24"/>
      <c r="R14" s="24"/>
      <c r="S14" s="24"/>
      <c r="T14" s="24"/>
      <c r="U14" s="24"/>
      <c r="V14" s="24"/>
    </row>
    <row r="15" spans="1:22" x14ac:dyDescent="0.2">
      <c r="A15" s="24"/>
      <c r="B15" s="24"/>
      <c r="C15" s="24"/>
      <c r="D15" s="24"/>
      <c r="E15" s="24"/>
      <c r="F15" s="24"/>
      <c r="G15" s="24"/>
      <c r="H15" s="24"/>
      <c r="I15" s="24"/>
      <c r="J15" s="24"/>
      <c r="K15" s="24"/>
      <c r="L15" s="24"/>
      <c r="M15" s="24"/>
      <c r="N15" s="24"/>
      <c r="O15" s="24"/>
      <c r="P15" s="24"/>
      <c r="Q15" s="24"/>
      <c r="R15" s="24"/>
      <c r="S15" s="24"/>
      <c r="T15" s="24"/>
      <c r="U15" s="24"/>
      <c r="V15" s="24"/>
    </row>
    <row r="16" spans="1:22" x14ac:dyDescent="0.2">
      <c r="A16" s="24"/>
      <c r="B16" s="24"/>
      <c r="C16" s="24"/>
      <c r="D16" s="24"/>
      <c r="E16" s="24"/>
      <c r="F16" s="24"/>
      <c r="G16" s="24"/>
      <c r="H16" s="24"/>
      <c r="I16" s="24"/>
      <c r="J16" s="24"/>
      <c r="K16" s="24"/>
      <c r="L16" s="24"/>
      <c r="M16" s="24"/>
      <c r="N16" s="24"/>
      <c r="O16" s="24"/>
      <c r="P16" s="24"/>
      <c r="Q16" s="24"/>
      <c r="R16" s="24"/>
      <c r="S16" s="24"/>
      <c r="T16" s="24"/>
      <c r="U16" s="24"/>
      <c r="V16" s="24"/>
    </row>
    <row r="17" spans="1:22" x14ac:dyDescent="0.2">
      <c r="A17" s="24"/>
      <c r="B17" s="24"/>
      <c r="C17" s="24"/>
      <c r="D17" s="24"/>
      <c r="E17" s="24"/>
      <c r="F17" s="24"/>
      <c r="G17" s="24"/>
      <c r="H17" s="24"/>
      <c r="I17" s="24"/>
      <c r="J17" s="24"/>
      <c r="K17" s="24"/>
      <c r="L17" s="24"/>
      <c r="M17" s="24"/>
      <c r="N17" s="24"/>
      <c r="O17" s="24"/>
      <c r="P17" s="24"/>
      <c r="Q17" s="24"/>
      <c r="R17" s="24"/>
      <c r="S17" s="24"/>
      <c r="T17" s="24"/>
      <c r="U17" s="24"/>
      <c r="V17" s="24"/>
    </row>
    <row r="18" spans="1:22" x14ac:dyDescent="0.2">
      <c r="A18" s="24"/>
      <c r="B18" s="24"/>
      <c r="C18" s="24"/>
      <c r="D18" s="24"/>
      <c r="E18" s="24"/>
      <c r="F18" s="24"/>
      <c r="G18" s="24"/>
      <c r="H18" s="24"/>
      <c r="I18" s="24"/>
      <c r="J18" s="24"/>
      <c r="K18" s="24"/>
      <c r="L18" s="24"/>
      <c r="M18" s="24"/>
      <c r="N18" s="24"/>
      <c r="O18" s="24"/>
      <c r="P18" s="24"/>
      <c r="Q18" s="24"/>
      <c r="R18" s="24"/>
      <c r="S18" s="24"/>
      <c r="T18" s="24"/>
      <c r="U18" s="24"/>
      <c r="V18" s="24"/>
    </row>
    <row r="19" spans="1:22" x14ac:dyDescent="0.2">
      <c r="A19" s="24"/>
      <c r="B19" s="24"/>
      <c r="C19" s="24"/>
      <c r="D19" s="24"/>
      <c r="E19" s="24"/>
      <c r="F19" s="24"/>
      <c r="G19" s="24"/>
      <c r="H19" s="24"/>
      <c r="I19" s="24"/>
      <c r="J19" s="24"/>
      <c r="K19" s="24"/>
      <c r="L19" s="24"/>
      <c r="M19" s="24"/>
      <c r="N19" s="24"/>
      <c r="O19" s="24"/>
      <c r="P19" s="24"/>
      <c r="Q19" s="24"/>
      <c r="R19" s="24"/>
      <c r="S19" s="24"/>
      <c r="T19" s="24"/>
      <c r="U19" s="24"/>
      <c r="V19" s="24"/>
    </row>
    <row r="20" spans="1:22" x14ac:dyDescent="0.2">
      <c r="A20" s="24"/>
      <c r="B20" s="24"/>
      <c r="C20" s="24"/>
      <c r="D20" s="24"/>
      <c r="E20" s="24"/>
      <c r="F20" s="24"/>
      <c r="G20" s="24"/>
      <c r="H20" s="24"/>
      <c r="I20" s="24"/>
      <c r="J20" s="24"/>
      <c r="K20" s="24"/>
      <c r="L20" s="24"/>
      <c r="M20" s="24"/>
      <c r="N20" s="24"/>
      <c r="O20" s="24"/>
      <c r="P20" s="24"/>
      <c r="Q20" s="24"/>
      <c r="R20" s="24"/>
      <c r="S20" s="24"/>
      <c r="T20" s="24"/>
      <c r="U20" s="24"/>
      <c r="V20" s="24"/>
    </row>
    <row r="21" spans="1:22" x14ac:dyDescent="0.2">
      <c r="A21" s="24"/>
      <c r="B21" s="24"/>
      <c r="C21" s="24"/>
      <c r="D21" s="24"/>
      <c r="E21" s="24"/>
      <c r="F21" s="24"/>
      <c r="G21" s="24"/>
      <c r="H21" s="24"/>
      <c r="I21" s="24"/>
      <c r="J21" s="24"/>
      <c r="K21" s="24"/>
      <c r="L21" s="24"/>
      <c r="M21" s="24"/>
      <c r="N21" s="24"/>
      <c r="O21" s="24"/>
      <c r="P21" s="24"/>
      <c r="Q21" s="24"/>
      <c r="R21" s="24"/>
      <c r="S21" s="24"/>
      <c r="T21" s="24"/>
      <c r="U21" s="24"/>
      <c r="V21" s="24"/>
    </row>
    <row r="22" spans="1:22" x14ac:dyDescent="0.2">
      <c r="A22" s="24"/>
      <c r="B22" s="24"/>
      <c r="C22" s="24"/>
      <c r="D22" s="24"/>
      <c r="E22" s="24"/>
      <c r="F22" s="24"/>
      <c r="G22" s="24"/>
      <c r="H22" s="24"/>
      <c r="I22" s="24"/>
      <c r="J22" s="24"/>
      <c r="K22" s="24"/>
      <c r="L22" s="24"/>
      <c r="M22" s="24"/>
      <c r="N22" s="24"/>
      <c r="O22" s="24"/>
      <c r="P22" s="24"/>
      <c r="Q22" s="24"/>
      <c r="R22" s="24"/>
      <c r="S22" s="24"/>
      <c r="T22" s="24"/>
      <c r="U22" s="24"/>
      <c r="V22" s="24"/>
    </row>
    <row r="23" spans="1:22" x14ac:dyDescent="0.2">
      <c r="A23" s="24"/>
      <c r="B23" s="24"/>
      <c r="C23" s="24"/>
      <c r="D23" s="24"/>
      <c r="E23" s="24"/>
      <c r="F23" s="24"/>
      <c r="G23" s="24"/>
      <c r="H23" s="24"/>
      <c r="I23" s="24"/>
      <c r="J23" s="24"/>
      <c r="K23" s="24"/>
      <c r="L23" s="24"/>
      <c r="M23" s="24"/>
      <c r="N23" s="24"/>
      <c r="O23" s="24"/>
      <c r="P23" s="24"/>
      <c r="Q23" s="24"/>
      <c r="R23" s="24"/>
      <c r="S23" s="24"/>
      <c r="T23" s="24"/>
      <c r="U23" s="24"/>
      <c r="V23" s="24"/>
    </row>
    <row r="24" spans="1:22" x14ac:dyDescent="0.2">
      <c r="A24" s="24"/>
      <c r="B24" s="24"/>
      <c r="C24" s="24"/>
      <c r="D24" s="24"/>
      <c r="E24" s="24"/>
      <c r="F24" s="24"/>
      <c r="G24" s="24"/>
      <c r="H24" s="24"/>
      <c r="I24" s="24"/>
      <c r="J24" s="24"/>
      <c r="K24" s="24"/>
      <c r="L24" s="24"/>
      <c r="M24" s="24"/>
      <c r="N24" s="24"/>
      <c r="O24" s="24"/>
      <c r="P24" s="24"/>
      <c r="Q24" s="24"/>
      <c r="R24" s="24"/>
      <c r="S24" s="24"/>
      <c r="T24" s="24"/>
      <c r="U24" s="24"/>
      <c r="V24" s="24"/>
    </row>
    <row r="25" spans="1:22" x14ac:dyDescent="0.2">
      <c r="A25" s="24"/>
      <c r="B25" s="24"/>
      <c r="C25" s="24"/>
      <c r="D25" s="24"/>
      <c r="E25" s="24"/>
      <c r="F25" s="24"/>
      <c r="G25" s="24"/>
      <c r="H25" s="24"/>
      <c r="I25" s="24"/>
      <c r="J25" s="24"/>
      <c r="K25" s="24"/>
      <c r="L25" s="24"/>
      <c r="M25" s="24"/>
      <c r="N25" s="24"/>
      <c r="O25" s="24"/>
      <c r="P25" s="24"/>
      <c r="Q25" s="24"/>
      <c r="R25" s="24"/>
      <c r="S25" s="24"/>
      <c r="T25" s="24"/>
      <c r="U25" s="24"/>
      <c r="V25" s="24"/>
    </row>
    <row r="26" spans="1:22" x14ac:dyDescent="0.2">
      <c r="A26" s="24"/>
      <c r="B26" s="24"/>
      <c r="C26" s="24"/>
      <c r="D26" s="24"/>
      <c r="E26" s="24"/>
      <c r="F26" s="24"/>
      <c r="G26" s="24"/>
      <c r="H26" s="24"/>
      <c r="I26" s="24"/>
      <c r="J26" s="24"/>
      <c r="K26" s="24"/>
      <c r="L26" s="24"/>
      <c r="M26" s="24"/>
      <c r="N26" s="24"/>
      <c r="O26" s="24"/>
      <c r="P26" s="24"/>
      <c r="Q26" s="24"/>
      <c r="R26" s="24"/>
      <c r="S26" s="24"/>
      <c r="T26" s="24"/>
      <c r="U26" s="24"/>
      <c r="V26" s="24"/>
    </row>
    <row r="27" spans="1:22" x14ac:dyDescent="0.2">
      <c r="A27" s="24"/>
      <c r="B27" s="24"/>
      <c r="C27" s="24"/>
      <c r="D27" s="24"/>
      <c r="E27" s="24"/>
      <c r="F27" s="24"/>
      <c r="G27" s="24"/>
      <c r="H27" s="24"/>
      <c r="I27" s="24"/>
      <c r="J27" s="24"/>
      <c r="K27" s="24"/>
      <c r="L27" s="24"/>
      <c r="M27" s="24"/>
      <c r="N27" s="24"/>
      <c r="O27" s="24"/>
      <c r="P27" s="24"/>
      <c r="Q27" s="24"/>
      <c r="R27" s="24"/>
      <c r="S27" s="24"/>
      <c r="T27" s="24"/>
      <c r="U27" s="24"/>
      <c r="V27" s="24"/>
    </row>
    <row r="28" spans="1:22" x14ac:dyDescent="0.2">
      <c r="A28" s="24"/>
      <c r="B28" s="24"/>
      <c r="C28" s="24"/>
      <c r="D28" s="24"/>
      <c r="E28" s="24"/>
      <c r="F28" s="24"/>
      <c r="G28" s="24"/>
      <c r="H28" s="24"/>
      <c r="I28" s="24"/>
      <c r="J28" s="24"/>
      <c r="K28" s="24"/>
      <c r="L28" s="24"/>
      <c r="M28" s="24"/>
      <c r="N28" s="24"/>
      <c r="O28" s="24"/>
      <c r="P28" s="24"/>
      <c r="Q28" s="24"/>
      <c r="R28" s="24"/>
      <c r="S28" s="24"/>
      <c r="T28" s="24"/>
      <c r="U28" s="24"/>
      <c r="V28" s="24"/>
    </row>
    <row r="29" spans="1:22" x14ac:dyDescent="0.2">
      <c r="A29" s="24"/>
      <c r="B29" s="24"/>
      <c r="C29" s="24"/>
      <c r="D29" s="24"/>
      <c r="E29" s="24"/>
      <c r="F29" s="24"/>
      <c r="G29" s="24"/>
      <c r="H29" s="24"/>
      <c r="I29" s="24"/>
      <c r="J29" s="24"/>
      <c r="K29" s="24"/>
      <c r="L29" s="24"/>
      <c r="M29" s="24"/>
      <c r="N29" s="24"/>
      <c r="O29" s="24"/>
      <c r="P29" s="24"/>
      <c r="Q29" s="24"/>
      <c r="R29" s="24"/>
      <c r="S29" s="24"/>
      <c r="T29" s="24"/>
      <c r="U29" s="24"/>
      <c r="V29" s="24"/>
    </row>
    <row r="30" spans="1:22" x14ac:dyDescent="0.2">
      <c r="A30" s="24"/>
      <c r="B30" s="24"/>
      <c r="C30" s="24"/>
      <c r="D30" s="24"/>
      <c r="E30" s="24"/>
      <c r="F30" s="24"/>
      <c r="G30" s="24"/>
      <c r="H30" s="24"/>
      <c r="I30" s="24"/>
      <c r="J30" s="24"/>
      <c r="K30" s="24"/>
      <c r="L30" s="24"/>
      <c r="M30" s="24"/>
      <c r="N30" s="24"/>
      <c r="O30" s="24"/>
      <c r="P30" s="24"/>
      <c r="Q30" s="24"/>
      <c r="R30" s="24"/>
      <c r="S30" s="24"/>
      <c r="T30" s="24"/>
      <c r="U30" s="24"/>
      <c r="V30" s="24"/>
    </row>
    <row r="31" spans="1:22" x14ac:dyDescent="0.2">
      <c r="A31" s="24"/>
      <c r="B31" s="24"/>
      <c r="C31" s="24"/>
      <c r="D31" s="24"/>
      <c r="E31" s="24"/>
      <c r="F31" s="24"/>
      <c r="G31" s="24"/>
      <c r="H31" s="24"/>
      <c r="I31" s="24"/>
      <c r="J31" s="24"/>
      <c r="K31" s="24"/>
      <c r="L31" s="24"/>
      <c r="M31" s="24"/>
      <c r="N31" s="24"/>
      <c r="O31" s="24"/>
      <c r="P31" s="24"/>
      <c r="Q31" s="24"/>
      <c r="R31" s="24"/>
      <c r="S31" s="24"/>
      <c r="T31" s="24"/>
      <c r="U31" s="24"/>
      <c r="V31" s="24"/>
    </row>
    <row r="32" spans="1:22" x14ac:dyDescent="0.2">
      <c r="A32" s="24"/>
      <c r="B32" s="24"/>
      <c r="C32" s="24"/>
      <c r="D32" s="24"/>
      <c r="E32" s="24"/>
      <c r="F32" s="24"/>
      <c r="G32" s="24"/>
      <c r="H32" s="24"/>
      <c r="I32" s="24"/>
      <c r="J32" s="24"/>
      <c r="K32" s="24"/>
      <c r="L32" s="24"/>
      <c r="M32" s="24"/>
      <c r="N32" s="24"/>
      <c r="O32" s="24"/>
      <c r="P32" s="24"/>
      <c r="Q32" s="24"/>
      <c r="R32" s="24"/>
      <c r="S32" s="24"/>
      <c r="T32" s="24"/>
      <c r="U32" s="24"/>
      <c r="V32" s="24"/>
    </row>
    <row r="33" spans="1:22" x14ac:dyDescent="0.2">
      <c r="A33" s="24"/>
      <c r="B33" s="24"/>
      <c r="C33" s="24"/>
      <c r="D33" s="24"/>
      <c r="E33" s="24"/>
      <c r="F33" s="24"/>
      <c r="G33" s="24"/>
      <c r="H33" s="24"/>
      <c r="I33" s="24"/>
      <c r="J33" s="24"/>
      <c r="K33" s="24"/>
      <c r="L33" s="24"/>
      <c r="M33" s="24"/>
      <c r="N33" s="24"/>
      <c r="O33" s="24"/>
      <c r="P33" s="24"/>
      <c r="Q33" s="24"/>
      <c r="R33" s="24"/>
      <c r="S33" s="24"/>
      <c r="T33" s="24"/>
      <c r="U33" s="24"/>
      <c r="V33" s="24"/>
    </row>
    <row r="34" spans="1:22" x14ac:dyDescent="0.2">
      <c r="A34" s="24"/>
      <c r="B34" s="24"/>
      <c r="C34" s="24"/>
      <c r="D34" s="24"/>
      <c r="E34" s="24"/>
      <c r="F34" s="24"/>
      <c r="G34" s="24"/>
      <c r="H34" s="24"/>
      <c r="I34" s="24"/>
      <c r="J34" s="24"/>
      <c r="K34" s="24"/>
      <c r="L34" s="24"/>
      <c r="M34" s="24"/>
      <c r="N34" s="24"/>
      <c r="O34" s="24"/>
      <c r="P34" s="24"/>
      <c r="Q34" s="24"/>
      <c r="R34" s="24"/>
      <c r="S34" s="24"/>
      <c r="T34" s="24"/>
      <c r="U34" s="24"/>
      <c r="V34" s="24"/>
    </row>
    <row r="35" spans="1:22" x14ac:dyDescent="0.2">
      <c r="A35" s="24"/>
      <c r="B35" s="24"/>
      <c r="C35" s="24"/>
      <c r="D35" s="24"/>
      <c r="E35" s="24"/>
      <c r="F35" s="24"/>
      <c r="G35" s="24"/>
      <c r="H35" s="24"/>
      <c r="I35" s="24"/>
      <c r="J35" s="24"/>
      <c r="K35" s="24"/>
      <c r="L35" s="24"/>
      <c r="M35" s="24"/>
      <c r="N35" s="24"/>
      <c r="O35" s="24"/>
      <c r="P35" s="24"/>
      <c r="Q35" s="24"/>
      <c r="R35" s="24"/>
      <c r="S35" s="24"/>
      <c r="T35" s="24"/>
      <c r="U35" s="24"/>
      <c r="V35" s="24"/>
    </row>
    <row r="36" spans="1:22" x14ac:dyDescent="0.2">
      <c r="A36" s="24"/>
      <c r="B36" s="24"/>
      <c r="C36" s="24"/>
      <c r="D36" s="24"/>
      <c r="E36" s="24"/>
      <c r="F36" s="24"/>
      <c r="G36" s="24"/>
      <c r="H36" s="24"/>
      <c r="I36" s="24"/>
      <c r="J36" s="24"/>
      <c r="K36" s="24"/>
      <c r="L36" s="24"/>
      <c r="M36" s="24"/>
      <c r="N36" s="24"/>
      <c r="O36" s="24"/>
      <c r="P36" s="24"/>
      <c r="Q36" s="24"/>
      <c r="R36" s="24"/>
      <c r="S36" s="24"/>
      <c r="T36" s="24"/>
      <c r="U36" s="24"/>
      <c r="V36" s="24"/>
    </row>
    <row r="37" spans="1:22" x14ac:dyDescent="0.2">
      <c r="A37" s="24"/>
      <c r="B37" s="24"/>
      <c r="C37" s="24"/>
      <c r="D37" s="24"/>
      <c r="E37" s="24"/>
      <c r="F37" s="24"/>
      <c r="G37" s="24"/>
      <c r="H37" s="24"/>
      <c r="I37" s="24"/>
      <c r="J37" s="24"/>
      <c r="K37" s="24"/>
      <c r="L37" s="24"/>
      <c r="M37" s="24"/>
      <c r="N37" s="24"/>
      <c r="O37" s="24"/>
      <c r="P37" s="24"/>
      <c r="Q37" s="24"/>
      <c r="R37" s="24"/>
      <c r="S37" s="24"/>
      <c r="T37" s="24"/>
      <c r="U37" s="24"/>
      <c r="V37" s="24"/>
    </row>
    <row r="38" spans="1:22" x14ac:dyDescent="0.2">
      <c r="A38" s="24"/>
      <c r="B38" s="24"/>
      <c r="C38" s="24"/>
      <c r="D38" s="24"/>
      <c r="E38" s="24"/>
      <c r="F38" s="24"/>
      <c r="G38" s="24"/>
      <c r="H38" s="24"/>
      <c r="I38" s="24"/>
      <c r="J38" s="24"/>
      <c r="K38" s="24"/>
      <c r="L38" s="24"/>
      <c r="M38" s="24"/>
      <c r="N38" s="24"/>
      <c r="O38" s="24"/>
      <c r="P38" s="24"/>
      <c r="Q38" s="24"/>
      <c r="R38" s="24"/>
      <c r="S38" s="24"/>
      <c r="T38" s="24"/>
      <c r="U38" s="24"/>
      <c r="V38" s="24"/>
    </row>
    <row r="39" spans="1:22" x14ac:dyDescent="0.2">
      <c r="A39" s="24"/>
      <c r="B39" s="24"/>
      <c r="C39" s="24"/>
      <c r="D39" s="24"/>
      <c r="E39" s="24"/>
      <c r="F39" s="24"/>
      <c r="G39" s="24"/>
      <c r="H39" s="24"/>
      <c r="I39" s="24"/>
      <c r="J39" s="24"/>
      <c r="K39" s="24"/>
      <c r="L39" s="24"/>
      <c r="M39" s="24"/>
      <c r="N39" s="24"/>
      <c r="O39" s="24"/>
      <c r="P39" s="24"/>
      <c r="Q39" s="24"/>
      <c r="R39" s="24"/>
      <c r="S39" s="24"/>
      <c r="T39" s="24"/>
      <c r="U39" s="24"/>
      <c r="V39" s="24"/>
    </row>
    <row r="40" spans="1:22" x14ac:dyDescent="0.2">
      <c r="A40" s="24"/>
      <c r="B40" s="24"/>
      <c r="C40" s="24"/>
      <c r="D40" s="24"/>
      <c r="E40" s="24"/>
      <c r="F40" s="24"/>
      <c r="G40" s="24"/>
      <c r="H40" s="24"/>
      <c r="I40" s="24"/>
      <c r="J40" s="24"/>
      <c r="K40" s="24"/>
      <c r="L40" s="24"/>
      <c r="M40" s="24"/>
      <c r="N40" s="24"/>
      <c r="O40" s="24"/>
      <c r="P40" s="24"/>
      <c r="Q40" s="24"/>
      <c r="R40" s="24"/>
      <c r="S40" s="24"/>
      <c r="T40" s="24"/>
      <c r="U40" s="24"/>
      <c r="V40" s="24"/>
    </row>
    <row r="41" spans="1:22" x14ac:dyDescent="0.2">
      <c r="A41" s="24"/>
      <c r="B41" s="24"/>
      <c r="C41" s="24"/>
      <c r="D41" s="24"/>
      <c r="E41" s="24"/>
      <c r="F41" s="24"/>
      <c r="G41" s="24"/>
      <c r="H41" s="24"/>
      <c r="I41" s="24"/>
      <c r="J41" s="24"/>
      <c r="K41" s="24"/>
      <c r="L41" s="24"/>
      <c r="M41" s="24"/>
      <c r="N41" s="24"/>
      <c r="O41" s="24"/>
      <c r="P41" s="24"/>
      <c r="Q41" s="24"/>
      <c r="R41" s="24"/>
      <c r="S41" s="24"/>
      <c r="T41" s="24"/>
      <c r="U41" s="24"/>
      <c r="V41" s="24"/>
    </row>
    <row r="42" spans="1:22" x14ac:dyDescent="0.2">
      <c r="A42" s="24"/>
      <c r="B42" s="24"/>
      <c r="C42" s="24"/>
      <c r="D42" s="24"/>
      <c r="E42" s="24"/>
      <c r="F42" s="24"/>
      <c r="G42" s="24"/>
      <c r="H42" s="24"/>
      <c r="I42" s="24"/>
      <c r="J42" s="24"/>
      <c r="K42" s="24"/>
      <c r="L42" s="24"/>
      <c r="M42" s="24"/>
      <c r="N42" s="24"/>
      <c r="O42" s="24"/>
      <c r="P42" s="24"/>
      <c r="Q42" s="24"/>
      <c r="R42" s="24"/>
      <c r="S42" s="24"/>
      <c r="T42" s="24"/>
      <c r="U42" s="24"/>
      <c r="V42" s="24"/>
    </row>
    <row r="43" spans="1:22" x14ac:dyDescent="0.2">
      <c r="A43" s="24"/>
      <c r="B43" s="24"/>
      <c r="C43" s="24"/>
      <c r="D43" s="24"/>
      <c r="E43" s="24"/>
      <c r="F43" s="24"/>
      <c r="G43" s="24"/>
      <c r="H43" s="24"/>
      <c r="I43" s="24"/>
      <c r="J43" s="24"/>
      <c r="K43" s="24"/>
      <c r="L43" s="24"/>
      <c r="M43" s="24"/>
      <c r="N43" s="24"/>
      <c r="O43" s="24"/>
      <c r="P43" s="24"/>
      <c r="Q43" s="24"/>
      <c r="R43" s="24"/>
      <c r="S43" s="24"/>
      <c r="T43" s="24"/>
      <c r="U43" s="24"/>
      <c r="V43" s="24"/>
    </row>
    <row r="44" spans="1:22" x14ac:dyDescent="0.2">
      <c r="A44" s="24"/>
      <c r="B44" s="24"/>
      <c r="C44" s="24"/>
      <c r="D44" s="24"/>
      <c r="E44" s="24"/>
      <c r="F44" s="24"/>
      <c r="G44" s="24"/>
      <c r="H44" s="24"/>
      <c r="I44" s="24"/>
      <c r="J44" s="24"/>
      <c r="K44" s="24"/>
      <c r="L44" s="24"/>
      <c r="M44" s="24"/>
      <c r="N44" s="24"/>
      <c r="O44" s="24"/>
      <c r="P44" s="24"/>
      <c r="Q44" s="24"/>
      <c r="R44" s="24"/>
      <c r="S44" s="24"/>
      <c r="T44" s="24"/>
      <c r="U44" s="24"/>
      <c r="V44" s="24"/>
    </row>
  </sheetData>
  <mergeCells count="1">
    <mergeCell ref="A1:V4"/>
  </mergeCells>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0BE3919-6B53-A342-8E5F-EE2FE51BC38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Database</vt:lpstr>
      <vt:lpstr>Monthly_Sales</vt:lpstr>
      <vt:lpstr>Sales_By_State</vt:lpstr>
      <vt:lpstr>Profit_vs_years</vt:lpstr>
      <vt:lpstr>Sales_By_Category</vt:lpstr>
      <vt:lpstr>cc</vt:lpstr>
      <vt:lpstr>Top_6_Profit_Making_Customers</vt:lpstr>
      <vt:lpstr>Dashboard</vt:lpstr>
    </vt:vector>
  </TitlesOfParts>
  <Manager/>
  <Company>Microsoft Corporation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subject/>
  <dc:creator>Unknown Creator</dc:creator>
  <cp:keywords/>
  <dc:description/>
  <cp:lastModifiedBy>Sameer Bhatia</cp:lastModifiedBy>
  <dcterms:created xsi:type="dcterms:W3CDTF">2024-01-03T11:10:11Z</dcterms:created>
  <dcterms:modified xsi:type="dcterms:W3CDTF">2024-01-11T15:29:38Z</dcterms:modified>
  <cp:category/>
</cp:coreProperties>
</file>